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codeName="{8C4F1C90-05EB-6A55-5F09-09C24B55AC0B}"/>
  <workbookPr codeName="ThisWorkbook" defaultThemeVersion="124226"/>
  <workbookProtection workbookPassword="CA8B" lockStructure="1"/>
  <bookViews>
    <workbookView xWindow="480" yWindow="165" windowWidth="14880" windowHeight="8355" tabRatio="861"/>
  </bookViews>
  <sheets>
    <sheet name="instruktion" sheetId="27" r:id="rId1"/>
    <sheet name="dataregistrering" sheetId="1" r:id="rId2"/>
    <sheet name="resultatsammanställning" sheetId="84" r:id="rId3"/>
    <sheet name="NyFi" sheetId="54" state="veryHidden" r:id="rId4"/>
    <sheet name="NyHt" sheetId="55" state="veryHidden" r:id="rId5"/>
    <sheet name="NyGs" sheetId="56" state="veryHidden" r:id="rId6"/>
    <sheet name="NySiF" sheetId="57" state="veryHidden" r:id="rId7"/>
    <sheet name="NySiB" sheetId="58" state="veryHidden" r:id="rId8"/>
    <sheet name="NySiT" sheetId="59" state="veryHidden" r:id="rId9"/>
    <sheet name="NyLi1R" sheetId="60" state="veryHidden" r:id="rId10"/>
    <sheet name="NyLi1E" sheetId="61" state="veryHidden" r:id="rId11"/>
    <sheet name="NyLi2R" sheetId="62" state="veryHidden" r:id="rId12"/>
    <sheet name="NyLi2E" sheetId="63" state="veryHidden" r:id="rId13"/>
    <sheet name="NyVs" sheetId="64" state="veryHidden" r:id="rId14"/>
    <sheet name="NyFm" sheetId="65" state="veryHidden" r:id="rId15"/>
    <sheet name="NyRm" sheetId="66" state="veryHidden" r:id="rId16"/>
    <sheet name="NyEo" sheetId="67" state="veryHidden" r:id="rId17"/>
    <sheet name="NySs" sheetId="68" state="veryHidden" r:id="rId18"/>
    <sheet name="NyPp" sheetId="69" state="veryHidden" r:id="rId19"/>
    <sheet name="NyLi1T" sheetId="70" state="veryHidden" r:id="rId20"/>
    <sheet name="NyLi2T" sheetId="71" state="veryHidden" r:id="rId21"/>
    <sheet name="NyIGS" sheetId="73" state="veryHidden" r:id="rId22"/>
    <sheet name="NyIRS" sheetId="74" state="veryHidden" r:id="rId23"/>
    <sheet name="NyIES" sheetId="75" state="veryHidden" r:id="rId24"/>
    <sheet name="NyISI" sheetId="76" state="veryHidden" r:id="rId25"/>
    <sheet name="NyISS" sheetId="77" state="veryHidden" r:id="rId26"/>
    <sheet name="NyISM" sheetId="78" state="veryHidden" r:id="rId27"/>
    <sheet name="NyIAM" sheetId="79" state="veryHidden" r:id="rId28"/>
    <sheet name="Percentil" sheetId="72" state="veryHidden" r:id="rId29"/>
    <sheet name="NyOm" sheetId="44" state="veryHidden" r:id="rId30"/>
    <sheet name="NyPbTid" sheetId="46" state="veryHidden" r:id="rId31"/>
    <sheet name="NyPbFel" sheetId="45" state="veryHidden" r:id="rId32"/>
    <sheet name="SignDiff" sheetId="80" state="veryHidden" r:id="rId33"/>
    <sheet name="IRS-IES" sheetId="81" state="veryHidden" r:id="rId34"/>
    <sheet name="ISI-ISS" sheetId="82" state="veryHidden" r:id="rId35"/>
    <sheet name="ISI-ISM" sheetId="83" state="veryHidden" r:id="rId36"/>
    <sheet name="age" sheetId="25" state="veryHidden" r:id="rId37"/>
    <sheet name="Layout" sheetId="26" state="veryHidden" r:id="rId38"/>
    <sheet name="export" sheetId="85" state="veryHidden" r:id="rId39"/>
  </sheets>
  <calcPr calcId="145621"/>
</workbook>
</file>

<file path=xl/calcChain.xml><?xml version="1.0" encoding="utf-8"?>
<calcChain xmlns="http://schemas.openxmlformats.org/spreadsheetml/2006/main">
  <c r="CR255" i="1" l="1"/>
  <c r="CQ255" i="1"/>
  <c r="CR254" i="1"/>
  <c r="CQ254" i="1"/>
  <c r="CR253" i="1"/>
  <c r="CQ253" i="1"/>
  <c r="CR252" i="1"/>
  <c r="CQ252" i="1"/>
  <c r="CR251" i="1"/>
  <c r="CQ251" i="1"/>
  <c r="CR250" i="1"/>
  <c r="CQ250" i="1"/>
  <c r="CR249" i="1"/>
  <c r="CQ249" i="1"/>
  <c r="CR248" i="1"/>
  <c r="CQ248" i="1"/>
  <c r="CR247" i="1"/>
  <c r="CQ247" i="1"/>
  <c r="CR246" i="1"/>
  <c r="CQ246" i="1"/>
  <c r="CR245" i="1"/>
  <c r="CQ245" i="1"/>
  <c r="CR244" i="1"/>
  <c r="CQ244" i="1"/>
  <c r="CR243" i="1"/>
  <c r="CQ243" i="1"/>
  <c r="CR242" i="1"/>
  <c r="CQ242" i="1"/>
  <c r="CR241" i="1"/>
  <c r="CQ241" i="1"/>
  <c r="CR240" i="1"/>
  <c r="CQ240" i="1"/>
  <c r="CR239" i="1"/>
  <c r="CQ239" i="1"/>
  <c r="CR238" i="1"/>
  <c r="CQ238" i="1"/>
  <c r="CR237" i="1"/>
  <c r="CQ237" i="1"/>
  <c r="CR236" i="1"/>
  <c r="CQ236" i="1"/>
  <c r="CR235" i="1"/>
  <c r="CQ235" i="1"/>
  <c r="CR234" i="1"/>
  <c r="CQ234" i="1"/>
  <c r="CR233" i="1"/>
  <c r="CQ233" i="1"/>
  <c r="CR232" i="1"/>
  <c r="CQ232" i="1"/>
  <c r="CR231" i="1"/>
  <c r="CQ231" i="1"/>
  <c r="CR230" i="1"/>
  <c r="CQ230" i="1"/>
  <c r="CR229" i="1"/>
  <c r="CQ229" i="1"/>
  <c r="CR228" i="1"/>
  <c r="CQ228" i="1"/>
  <c r="CR227" i="1"/>
  <c r="CQ227" i="1"/>
  <c r="CR226" i="1"/>
  <c r="CQ226" i="1"/>
  <c r="CR225" i="1"/>
  <c r="CQ225" i="1"/>
  <c r="CR224" i="1"/>
  <c r="CQ224" i="1"/>
  <c r="CR223" i="1"/>
  <c r="CQ223" i="1"/>
  <c r="CR222" i="1"/>
  <c r="CQ222" i="1"/>
  <c r="CR221" i="1"/>
  <c r="CQ221" i="1"/>
  <c r="CR220" i="1"/>
  <c r="CQ220" i="1"/>
  <c r="CR219" i="1"/>
  <c r="CQ219" i="1"/>
  <c r="CR218" i="1"/>
  <c r="CQ218" i="1"/>
  <c r="CR217" i="1"/>
  <c r="CQ217" i="1"/>
  <c r="CR216" i="1"/>
  <c r="CQ216" i="1"/>
  <c r="CR215" i="1"/>
  <c r="CQ215" i="1"/>
  <c r="CR214" i="1"/>
  <c r="CQ214" i="1"/>
  <c r="CR213" i="1"/>
  <c r="CQ213" i="1"/>
  <c r="CR212" i="1"/>
  <c r="CQ212" i="1"/>
  <c r="CR211" i="1"/>
  <c r="CQ211" i="1"/>
  <c r="CR210" i="1"/>
  <c r="CQ210" i="1"/>
  <c r="CR209" i="1"/>
  <c r="CQ209" i="1"/>
  <c r="CR208" i="1"/>
  <c r="CQ208" i="1"/>
  <c r="CR207" i="1"/>
  <c r="CQ207" i="1"/>
  <c r="CR206" i="1"/>
  <c r="CQ206" i="1"/>
  <c r="CR205" i="1"/>
  <c r="CQ205" i="1"/>
  <c r="CR204" i="1"/>
  <c r="CQ204" i="1"/>
  <c r="CR203" i="1"/>
  <c r="CQ203" i="1"/>
  <c r="CR202" i="1"/>
  <c r="CQ202" i="1"/>
  <c r="CR201" i="1"/>
  <c r="CQ201" i="1"/>
  <c r="CR200" i="1"/>
  <c r="CQ200" i="1"/>
  <c r="CR199" i="1"/>
  <c r="CQ199" i="1"/>
  <c r="CR198" i="1"/>
  <c r="CQ198" i="1"/>
  <c r="CR197" i="1"/>
  <c r="CQ197" i="1"/>
  <c r="CR196" i="1"/>
  <c r="CQ196" i="1"/>
  <c r="CR195" i="1"/>
  <c r="CQ195" i="1"/>
  <c r="CR194" i="1"/>
  <c r="CQ194" i="1"/>
  <c r="CR193" i="1"/>
  <c r="CQ193" i="1"/>
  <c r="CR192" i="1"/>
  <c r="CQ192" i="1"/>
  <c r="CR191" i="1"/>
  <c r="CQ191" i="1"/>
  <c r="CR190" i="1"/>
  <c r="CQ190" i="1"/>
  <c r="CR189" i="1"/>
  <c r="CQ189" i="1"/>
  <c r="CR188" i="1"/>
  <c r="CQ188" i="1"/>
  <c r="CR187" i="1"/>
  <c r="CQ187" i="1"/>
  <c r="CR186" i="1"/>
  <c r="CQ186" i="1"/>
  <c r="CR185" i="1"/>
  <c r="CQ185" i="1"/>
  <c r="CR184" i="1"/>
  <c r="CQ184" i="1"/>
  <c r="CR183" i="1"/>
  <c r="CQ183" i="1"/>
  <c r="CR182" i="1"/>
  <c r="CQ182" i="1"/>
  <c r="CR181" i="1"/>
  <c r="CQ181" i="1"/>
  <c r="CR180" i="1"/>
  <c r="CQ180" i="1"/>
  <c r="CR179" i="1"/>
  <c r="CQ179" i="1"/>
  <c r="CR178" i="1"/>
  <c r="CQ178" i="1"/>
  <c r="CR177" i="1"/>
  <c r="CQ177" i="1"/>
  <c r="CR176" i="1"/>
  <c r="CQ176" i="1"/>
  <c r="CR175" i="1"/>
  <c r="CQ175" i="1"/>
  <c r="CR174" i="1"/>
  <c r="CQ174" i="1"/>
  <c r="CR173" i="1"/>
  <c r="CQ173" i="1"/>
  <c r="CR172" i="1"/>
  <c r="CQ172" i="1"/>
  <c r="CR171" i="1"/>
  <c r="CQ171" i="1"/>
  <c r="CR170" i="1"/>
  <c r="CQ170" i="1"/>
  <c r="CR169" i="1"/>
  <c r="CQ169" i="1"/>
  <c r="CR168" i="1"/>
  <c r="CQ168" i="1"/>
  <c r="CR167" i="1"/>
  <c r="CQ167" i="1"/>
  <c r="CR166" i="1"/>
  <c r="CQ166" i="1"/>
  <c r="CR165" i="1"/>
  <c r="CQ165" i="1"/>
  <c r="CR164" i="1"/>
  <c r="CQ164" i="1"/>
  <c r="CR163" i="1"/>
  <c r="CQ163" i="1"/>
  <c r="CR162" i="1"/>
  <c r="CQ162" i="1"/>
  <c r="CR161" i="1"/>
  <c r="CQ161" i="1"/>
  <c r="CR160" i="1"/>
  <c r="CQ160" i="1"/>
  <c r="CR159" i="1"/>
  <c r="CQ159" i="1"/>
  <c r="CR158" i="1"/>
  <c r="CQ158" i="1"/>
  <c r="CR157" i="1"/>
  <c r="CQ157" i="1"/>
  <c r="CR156" i="1"/>
  <c r="CQ156" i="1"/>
  <c r="CR155" i="1"/>
  <c r="CQ155" i="1"/>
  <c r="CR154" i="1"/>
  <c r="CQ154" i="1"/>
  <c r="CR153" i="1"/>
  <c r="CQ153" i="1"/>
  <c r="CR152" i="1"/>
  <c r="CQ152" i="1"/>
  <c r="CR151" i="1"/>
  <c r="CQ151" i="1"/>
  <c r="CR150" i="1"/>
  <c r="CQ150" i="1"/>
  <c r="CR149" i="1"/>
  <c r="CQ149" i="1"/>
  <c r="CR148" i="1"/>
  <c r="CQ148" i="1"/>
  <c r="CR147" i="1"/>
  <c r="CQ147" i="1"/>
  <c r="CR146" i="1"/>
  <c r="CQ146" i="1"/>
  <c r="CR145" i="1"/>
  <c r="CQ145" i="1"/>
  <c r="CR144" i="1"/>
  <c r="CQ144" i="1"/>
  <c r="CR143" i="1"/>
  <c r="CQ143" i="1"/>
  <c r="CR142" i="1"/>
  <c r="CQ142" i="1"/>
  <c r="CR141" i="1"/>
  <c r="CQ141" i="1"/>
  <c r="CR140" i="1"/>
  <c r="CQ140" i="1"/>
  <c r="CR139" i="1"/>
  <c r="CQ139" i="1"/>
  <c r="CR138" i="1"/>
  <c r="CQ138" i="1"/>
  <c r="CR137" i="1"/>
  <c r="CQ137" i="1"/>
  <c r="CR136" i="1"/>
  <c r="CQ136" i="1"/>
  <c r="CR135" i="1"/>
  <c r="CQ135" i="1"/>
  <c r="CR134" i="1"/>
  <c r="CQ134" i="1"/>
  <c r="CR133" i="1"/>
  <c r="CQ133" i="1"/>
  <c r="CR132" i="1"/>
  <c r="CQ132" i="1"/>
  <c r="CR131" i="1"/>
  <c r="CQ131" i="1"/>
  <c r="CR130" i="1"/>
  <c r="CQ130" i="1"/>
  <c r="CR129" i="1"/>
  <c r="CQ129" i="1"/>
  <c r="CR128" i="1"/>
  <c r="CQ128" i="1"/>
  <c r="CR127" i="1"/>
  <c r="CQ127" i="1"/>
  <c r="CR126" i="1"/>
  <c r="CQ126" i="1"/>
  <c r="CR125" i="1"/>
  <c r="CQ125" i="1"/>
  <c r="CR124" i="1"/>
  <c r="CQ124" i="1"/>
  <c r="CR123" i="1"/>
  <c r="CQ123" i="1"/>
  <c r="CR122" i="1"/>
  <c r="CQ122" i="1"/>
  <c r="CR121" i="1"/>
  <c r="CQ121" i="1"/>
  <c r="CR120" i="1"/>
  <c r="CQ120" i="1"/>
  <c r="CR119" i="1"/>
  <c r="CQ119" i="1"/>
  <c r="CR118" i="1"/>
  <c r="CQ118" i="1"/>
  <c r="CR117" i="1"/>
  <c r="CQ117" i="1"/>
  <c r="CR116" i="1"/>
  <c r="CQ116" i="1"/>
  <c r="CR115" i="1"/>
  <c r="CQ115" i="1"/>
  <c r="CR114" i="1"/>
  <c r="CQ114" i="1"/>
  <c r="CR113" i="1"/>
  <c r="CQ113" i="1"/>
  <c r="CR112" i="1"/>
  <c r="CQ112" i="1"/>
  <c r="CR111" i="1"/>
  <c r="CQ111" i="1"/>
  <c r="CR110" i="1"/>
  <c r="CQ110" i="1"/>
  <c r="CR109" i="1"/>
  <c r="CQ109" i="1"/>
  <c r="CR108" i="1"/>
  <c r="CQ108" i="1"/>
  <c r="CR107" i="1"/>
  <c r="CQ107" i="1"/>
  <c r="CR106" i="1"/>
  <c r="CQ106" i="1"/>
  <c r="CR105" i="1"/>
  <c r="CQ105" i="1"/>
  <c r="CR104" i="1"/>
  <c r="CQ104" i="1"/>
  <c r="CR103" i="1"/>
  <c r="CQ103" i="1"/>
  <c r="CR102" i="1"/>
  <c r="CQ102" i="1"/>
  <c r="CR101" i="1"/>
  <c r="CQ101" i="1"/>
  <c r="CR100" i="1"/>
  <c r="CQ100" i="1"/>
  <c r="CR99" i="1"/>
  <c r="CQ99" i="1"/>
  <c r="CR98" i="1"/>
  <c r="CQ98" i="1"/>
  <c r="CR97" i="1"/>
  <c r="CQ97" i="1"/>
  <c r="CR96" i="1"/>
  <c r="CQ96" i="1"/>
  <c r="CR95" i="1"/>
  <c r="CQ95" i="1"/>
  <c r="CR94" i="1"/>
  <c r="CQ94" i="1"/>
  <c r="CR93" i="1"/>
  <c r="CQ93" i="1"/>
  <c r="CR92" i="1"/>
  <c r="CQ92" i="1"/>
  <c r="CR91" i="1"/>
  <c r="CQ91" i="1"/>
  <c r="CR90" i="1"/>
  <c r="CQ90" i="1"/>
  <c r="CR89" i="1"/>
  <c r="CQ89" i="1"/>
  <c r="CR88" i="1"/>
  <c r="CQ88" i="1"/>
  <c r="CR87" i="1"/>
  <c r="CQ87" i="1"/>
  <c r="CR86" i="1"/>
  <c r="CQ86" i="1"/>
  <c r="CR85" i="1"/>
  <c r="CQ85" i="1"/>
  <c r="CR84" i="1"/>
  <c r="CQ84" i="1"/>
  <c r="CR83" i="1"/>
  <c r="CQ83" i="1"/>
  <c r="CR82" i="1"/>
  <c r="CQ82" i="1"/>
  <c r="CR81" i="1"/>
  <c r="CQ81" i="1"/>
  <c r="CR80" i="1"/>
  <c r="CQ80" i="1"/>
  <c r="CR79" i="1"/>
  <c r="CQ79" i="1"/>
  <c r="CR78" i="1"/>
  <c r="CQ78" i="1"/>
  <c r="CR77" i="1"/>
  <c r="CQ77" i="1"/>
  <c r="CR76" i="1"/>
  <c r="CQ76" i="1"/>
  <c r="CR75" i="1"/>
  <c r="CQ75" i="1"/>
  <c r="CR74" i="1"/>
  <c r="CQ74" i="1"/>
  <c r="CR73" i="1"/>
  <c r="CQ73" i="1"/>
  <c r="CR72" i="1"/>
  <c r="CQ72" i="1"/>
  <c r="CR71" i="1"/>
  <c r="CQ71" i="1"/>
  <c r="CR70" i="1"/>
  <c r="CQ70" i="1"/>
  <c r="CR69" i="1"/>
  <c r="CQ69" i="1"/>
  <c r="CR68" i="1"/>
  <c r="CQ68" i="1"/>
  <c r="CR67" i="1"/>
  <c r="CQ67" i="1"/>
  <c r="CR66" i="1"/>
  <c r="CQ66" i="1"/>
  <c r="CR65" i="1"/>
  <c r="CQ65" i="1"/>
  <c r="CR64" i="1"/>
  <c r="CQ64" i="1"/>
  <c r="CR63" i="1"/>
  <c r="CQ63" i="1"/>
  <c r="CR62" i="1"/>
  <c r="CQ62" i="1"/>
  <c r="CR61" i="1"/>
  <c r="CQ61" i="1"/>
  <c r="CR60" i="1"/>
  <c r="CQ60" i="1"/>
  <c r="CR59" i="1"/>
  <c r="CQ59" i="1"/>
  <c r="CR58" i="1"/>
  <c r="CQ58" i="1"/>
  <c r="CR57" i="1"/>
  <c r="CQ57" i="1"/>
  <c r="CR56" i="1"/>
  <c r="CQ56" i="1"/>
  <c r="CR55" i="1"/>
  <c r="CQ55" i="1"/>
  <c r="CR54" i="1"/>
  <c r="CQ54" i="1"/>
  <c r="CR53" i="1"/>
  <c r="CQ53" i="1"/>
  <c r="CR52" i="1"/>
  <c r="CQ52" i="1"/>
  <c r="CR51" i="1"/>
  <c r="CQ51" i="1"/>
  <c r="CR50" i="1"/>
  <c r="CQ50" i="1"/>
  <c r="CR49" i="1"/>
  <c r="CQ49" i="1"/>
  <c r="CR48" i="1"/>
  <c r="CQ48" i="1"/>
  <c r="CR47" i="1"/>
  <c r="CQ47" i="1"/>
  <c r="CR46" i="1"/>
  <c r="CQ46" i="1"/>
  <c r="CR45" i="1"/>
  <c r="CQ45" i="1"/>
  <c r="CR44" i="1"/>
  <c r="CQ44" i="1"/>
  <c r="CR43" i="1"/>
  <c r="CQ43" i="1"/>
  <c r="CR42" i="1"/>
  <c r="CQ42" i="1"/>
  <c r="CR41" i="1"/>
  <c r="CQ41" i="1"/>
  <c r="CR40" i="1"/>
  <c r="CQ40" i="1"/>
  <c r="CR39" i="1"/>
  <c r="CQ39" i="1"/>
  <c r="CR38" i="1"/>
  <c r="CQ38" i="1"/>
  <c r="CR37" i="1"/>
  <c r="CQ37" i="1"/>
  <c r="BA255" i="1" l="1"/>
  <c r="AZ255" i="1"/>
  <c r="AY255" i="1"/>
  <c r="AX255" i="1"/>
  <c r="AW255" i="1"/>
  <c r="AV255" i="1"/>
  <c r="AU255" i="1"/>
  <c r="AT255" i="1"/>
  <c r="AR255" i="1"/>
  <c r="AQ255" i="1"/>
  <c r="AO255" i="1"/>
  <c r="AN255" i="1"/>
  <c r="AM255" i="1"/>
  <c r="AL255" i="1"/>
  <c r="AK255" i="1"/>
  <c r="AJ255" i="1"/>
  <c r="BA254" i="1"/>
  <c r="AZ254" i="1"/>
  <c r="AY254" i="1"/>
  <c r="AX254" i="1"/>
  <c r="AW254" i="1"/>
  <c r="AV254" i="1"/>
  <c r="AU254" i="1"/>
  <c r="AT254" i="1"/>
  <c r="AR254" i="1"/>
  <c r="AQ254" i="1"/>
  <c r="AO254" i="1"/>
  <c r="AN254" i="1"/>
  <c r="AM254" i="1"/>
  <c r="AL254" i="1"/>
  <c r="AK254" i="1"/>
  <c r="AJ254" i="1"/>
  <c r="BA253" i="1"/>
  <c r="AZ253" i="1"/>
  <c r="AY253" i="1"/>
  <c r="AX253" i="1"/>
  <c r="AW253" i="1"/>
  <c r="AV253" i="1"/>
  <c r="AU253" i="1"/>
  <c r="AT253" i="1"/>
  <c r="AR253" i="1"/>
  <c r="AQ253" i="1"/>
  <c r="AO253" i="1"/>
  <c r="AN253" i="1"/>
  <c r="AM253" i="1"/>
  <c r="AL253" i="1"/>
  <c r="AK253" i="1"/>
  <c r="AJ253" i="1"/>
  <c r="BA252" i="1"/>
  <c r="AZ252" i="1"/>
  <c r="AY252" i="1"/>
  <c r="AX252" i="1"/>
  <c r="AW252" i="1"/>
  <c r="AV252" i="1"/>
  <c r="AU252" i="1"/>
  <c r="AT252" i="1"/>
  <c r="AR252" i="1"/>
  <c r="AQ252" i="1"/>
  <c r="AO252" i="1"/>
  <c r="AN252" i="1"/>
  <c r="AM252" i="1"/>
  <c r="AL252" i="1"/>
  <c r="AK252" i="1"/>
  <c r="AJ252" i="1"/>
  <c r="BA251" i="1"/>
  <c r="AZ251" i="1"/>
  <c r="AY251" i="1"/>
  <c r="AX251" i="1"/>
  <c r="AW251" i="1"/>
  <c r="AV251" i="1"/>
  <c r="AU251" i="1"/>
  <c r="AT251" i="1"/>
  <c r="AR251" i="1"/>
  <c r="AQ251" i="1"/>
  <c r="AO251" i="1"/>
  <c r="AN251" i="1"/>
  <c r="AM251" i="1"/>
  <c r="AL251" i="1"/>
  <c r="AK251" i="1"/>
  <c r="AJ251" i="1"/>
  <c r="BA250" i="1"/>
  <c r="AZ250" i="1"/>
  <c r="AY250" i="1"/>
  <c r="AX250" i="1"/>
  <c r="AW250" i="1"/>
  <c r="AV250" i="1"/>
  <c r="AU250" i="1"/>
  <c r="AT250" i="1"/>
  <c r="AR250" i="1"/>
  <c r="AQ250" i="1"/>
  <c r="AO250" i="1"/>
  <c r="AN250" i="1"/>
  <c r="AM250" i="1"/>
  <c r="AL250" i="1"/>
  <c r="AK250" i="1"/>
  <c r="AJ250" i="1"/>
  <c r="BA249" i="1"/>
  <c r="AZ249" i="1"/>
  <c r="AY249" i="1"/>
  <c r="AX249" i="1"/>
  <c r="AW249" i="1"/>
  <c r="AV249" i="1"/>
  <c r="AU249" i="1"/>
  <c r="AT249" i="1"/>
  <c r="AR249" i="1"/>
  <c r="AQ249" i="1"/>
  <c r="AO249" i="1"/>
  <c r="AN249" i="1"/>
  <c r="AM249" i="1"/>
  <c r="AL249" i="1"/>
  <c r="AK249" i="1"/>
  <c r="AJ249" i="1"/>
  <c r="BA248" i="1"/>
  <c r="AZ248" i="1"/>
  <c r="AY248" i="1"/>
  <c r="AX248" i="1"/>
  <c r="AW248" i="1"/>
  <c r="AV248" i="1"/>
  <c r="AU248" i="1"/>
  <c r="AT248" i="1"/>
  <c r="AR248" i="1"/>
  <c r="AQ248" i="1"/>
  <c r="AO248" i="1"/>
  <c r="AN248" i="1"/>
  <c r="AM248" i="1"/>
  <c r="AL248" i="1"/>
  <c r="AK248" i="1"/>
  <c r="AJ248" i="1"/>
  <c r="BA247" i="1"/>
  <c r="AZ247" i="1"/>
  <c r="AY247" i="1"/>
  <c r="AX247" i="1"/>
  <c r="AW247" i="1"/>
  <c r="AV247" i="1"/>
  <c r="AU247" i="1"/>
  <c r="AT247" i="1"/>
  <c r="AR247" i="1"/>
  <c r="AQ247" i="1"/>
  <c r="AO247" i="1"/>
  <c r="AN247" i="1"/>
  <c r="AM247" i="1"/>
  <c r="AL247" i="1"/>
  <c r="AK247" i="1"/>
  <c r="AJ247" i="1"/>
  <c r="BA246" i="1"/>
  <c r="AZ246" i="1"/>
  <c r="AY246" i="1"/>
  <c r="AX246" i="1"/>
  <c r="AW246" i="1"/>
  <c r="AV246" i="1"/>
  <c r="AU246" i="1"/>
  <c r="AT246" i="1"/>
  <c r="AR246" i="1"/>
  <c r="AQ246" i="1"/>
  <c r="AO246" i="1"/>
  <c r="AN246" i="1"/>
  <c r="AM246" i="1"/>
  <c r="AL246" i="1"/>
  <c r="AK246" i="1"/>
  <c r="AJ246" i="1"/>
  <c r="BA245" i="1"/>
  <c r="AZ245" i="1"/>
  <c r="AY245" i="1"/>
  <c r="AX245" i="1"/>
  <c r="AW245" i="1"/>
  <c r="AV245" i="1"/>
  <c r="AU245" i="1"/>
  <c r="AT245" i="1"/>
  <c r="AR245" i="1"/>
  <c r="AQ245" i="1"/>
  <c r="AO245" i="1"/>
  <c r="AN245" i="1"/>
  <c r="AM245" i="1"/>
  <c r="AL245" i="1"/>
  <c r="AK245" i="1"/>
  <c r="AJ245" i="1"/>
  <c r="BA244" i="1"/>
  <c r="AZ244" i="1"/>
  <c r="AY244" i="1"/>
  <c r="AX244" i="1"/>
  <c r="AW244" i="1"/>
  <c r="AV244" i="1"/>
  <c r="AU244" i="1"/>
  <c r="AT244" i="1"/>
  <c r="AR244" i="1"/>
  <c r="AQ244" i="1"/>
  <c r="AO244" i="1"/>
  <c r="AN244" i="1"/>
  <c r="AM244" i="1"/>
  <c r="AL244" i="1"/>
  <c r="AK244" i="1"/>
  <c r="AJ244" i="1"/>
  <c r="BA243" i="1"/>
  <c r="AZ243" i="1"/>
  <c r="AY243" i="1"/>
  <c r="AX243" i="1"/>
  <c r="AW243" i="1"/>
  <c r="AV243" i="1"/>
  <c r="AU243" i="1"/>
  <c r="AT243" i="1"/>
  <c r="AR243" i="1"/>
  <c r="AQ243" i="1"/>
  <c r="AO243" i="1"/>
  <c r="AN243" i="1"/>
  <c r="AM243" i="1"/>
  <c r="AL243" i="1"/>
  <c r="AK243" i="1"/>
  <c r="AJ243" i="1"/>
  <c r="BA242" i="1"/>
  <c r="AZ242" i="1"/>
  <c r="AY242" i="1"/>
  <c r="AX242" i="1"/>
  <c r="AW242" i="1"/>
  <c r="AV242" i="1"/>
  <c r="AU242" i="1"/>
  <c r="AT242" i="1"/>
  <c r="AR242" i="1"/>
  <c r="AQ242" i="1"/>
  <c r="AO242" i="1"/>
  <c r="AN242" i="1"/>
  <c r="AM242" i="1"/>
  <c r="AL242" i="1"/>
  <c r="AK242" i="1"/>
  <c r="AJ242" i="1"/>
  <c r="BA241" i="1"/>
  <c r="AZ241" i="1"/>
  <c r="AY241" i="1"/>
  <c r="AX241" i="1"/>
  <c r="AW241" i="1"/>
  <c r="AV241" i="1"/>
  <c r="AU241" i="1"/>
  <c r="AT241" i="1"/>
  <c r="AR241" i="1"/>
  <c r="AQ241" i="1"/>
  <c r="AO241" i="1"/>
  <c r="AN241" i="1"/>
  <c r="AM241" i="1"/>
  <c r="AL241" i="1"/>
  <c r="AK241" i="1"/>
  <c r="AJ241" i="1"/>
  <c r="BA240" i="1"/>
  <c r="AZ240" i="1"/>
  <c r="AY240" i="1"/>
  <c r="AX240" i="1"/>
  <c r="AW240" i="1"/>
  <c r="AV240" i="1"/>
  <c r="AU240" i="1"/>
  <c r="AT240" i="1"/>
  <c r="AR240" i="1"/>
  <c r="AQ240" i="1"/>
  <c r="AO240" i="1"/>
  <c r="AN240" i="1"/>
  <c r="AM240" i="1"/>
  <c r="AL240" i="1"/>
  <c r="AK240" i="1"/>
  <c r="AJ240" i="1"/>
  <c r="BA239" i="1"/>
  <c r="AZ239" i="1"/>
  <c r="AY239" i="1"/>
  <c r="AX239" i="1"/>
  <c r="AW239" i="1"/>
  <c r="AV239" i="1"/>
  <c r="AU239" i="1"/>
  <c r="AT239" i="1"/>
  <c r="AR239" i="1"/>
  <c r="AQ239" i="1"/>
  <c r="AO239" i="1"/>
  <c r="AN239" i="1"/>
  <c r="AM239" i="1"/>
  <c r="AL239" i="1"/>
  <c r="AK239" i="1"/>
  <c r="AJ239" i="1"/>
  <c r="BA238" i="1"/>
  <c r="AZ238" i="1"/>
  <c r="AY238" i="1"/>
  <c r="AX238" i="1"/>
  <c r="AW238" i="1"/>
  <c r="AV238" i="1"/>
  <c r="AU238" i="1"/>
  <c r="AT238" i="1"/>
  <c r="AR238" i="1"/>
  <c r="AQ238" i="1"/>
  <c r="AO238" i="1"/>
  <c r="AN238" i="1"/>
  <c r="AM238" i="1"/>
  <c r="AL238" i="1"/>
  <c r="AK238" i="1"/>
  <c r="AJ238" i="1"/>
  <c r="BA237" i="1"/>
  <c r="AZ237" i="1"/>
  <c r="AY237" i="1"/>
  <c r="AX237" i="1"/>
  <c r="AW237" i="1"/>
  <c r="AV237" i="1"/>
  <c r="AU237" i="1"/>
  <c r="AT237" i="1"/>
  <c r="AR237" i="1"/>
  <c r="AQ237" i="1"/>
  <c r="AO237" i="1"/>
  <c r="AN237" i="1"/>
  <c r="AM237" i="1"/>
  <c r="AL237" i="1"/>
  <c r="AK237" i="1"/>
  <c r="AJ237" i="1"/>
  <c r="BA236" i="1"/>
  <c r="AZ236" i="1"/>
  <c r="AY236" i="1"/>
  <c r="AX236" i="1"/>
  <c r="AW236" i="1"/>
  <c r="AV236" i="1"/>
  <c r="AU236" i="1"/>
  <c r="AT236" i="1"/>
  <c r="AR236" i="1"/>
  <c r="AQ236" i="1"/>
  <c r="AO236" i="1"/>
  <c r="AN236" i="1"/>
  <c r="AM236" i="1"/>
  <c r="AL236" i="1"/>
  <c r="AK236" i="1"/>
  <c r="AJ236" i="1"/>
  <c r="BA235" i="1"/>
  <c r="AZ235" i="1"/>
  <c r="AY235" i="1"/>
  <c r="AX235" i="1"/>
  <c r="AW235" i="1"/>
  <c r="AV235" i="1"/>
  <c r="AU235" i="1"/>
  <c r="AT235" i="1"/>
  <c r="AR235" i="1"/>
  <c r="AQ235" i="1"/>
  <c r="AO235" i="1"/>
  <c r="AN235" i="1"/>
  <c r="AM235" i="1"/>
  <c r="AL235" i="1"/>
  <c r="AK235" i="1"/>
  <c r="AJ235" i="1"/>
  <c r="BA234" i="1"/>
  <c r="AZ234" i="1"/>
  <c r="AY234" i="1"/>
  <c r="AX234" i="1"/>
  <c r="AW234" i="1"/>
  <c r="AV234" i="1"/>
  <c r="AU234" i="1"/>
  <c r="AT234" i="1"/>
  <c r="AR234" i="1"/>
  <c r="AQ234" i="1"/>
  <c r="AO234" i="1"/>
  <c r="AN234" i="1"/>
  <c r="AM234" i="1"/>
  <c r="AL234" i="1"/>
  <c r="AK234" i="1"/>
  <c r="AJ234" i="1"/>
  <c r="BA233" i="1"/>
  <c r="AZ233" i="1"/>
  <c r="AY233" i="1"/>
  <c r="AX233" i="1"/>
  <c r="AW233" i="1"/>
  <c r="AV233" i="1"/>
  <c r="AU233" i="1"/>
  <c r="AT233" i="1"/>
  <c r="AR233" i="1"/>
  <c r="AQ233" i="1"/>
  <c r="AO233" i="1"/>
  <c r="AN233" i="1"/>
  <c r="AM233" i="1"/>
  <c r="AL233" i="1"/>
  <c r="AK233" i="1"/>
  <c r="AJ233" i="1"/>
  <c r="BA232" i="1"/>
  <c r="AZ232" i="1"/>
  <c r="AY232" i="1"/>
  <c r="AX232" i="1"/>
  <c r="AW232" i="1"/>
  <c r="AV232" i="1"/>
  <c r="AU232" i="1"/>
  <c r="AT232" i="1"/>
  <c r="AR232" i="1"/>
  <c r="AQ232" i="1"/>
  <c r="AO232" i="1"/>
  <c r="AN232" i="1"/>
  <c r="AM232" i="1"/>
  <c r="AL232" i="1"/>
  <c r="AK232" i="1"/>
  <c r="AJ232" i="1"/>
  <c r="BA231" i="1"/>
  <c r="AZ231" i="1"/>
  <c r="AY231" i="1"/>
  <c r="AX231" i="1"/>
  <c r="AW231" i="1"/>
  <c r="AV231" i="1"/>
  <c r="AU231" i="1"/>
  <c r="AT231" i="1"/>
  <c r="AR231" i="1"/>
  <c r="AQ231" i="1"/>
  <c r="AO231" i="1"/>
  <c r="AN231" i="1"/>
  <c r="AM231" i="1"/>
  <c r="AL231" i="1"/>
  <c r="AK231" i="1"/>
  <c r="AJ231" i="1"/>
  <c r="BA230" i="1"/>
  <c r="AZ230" i="1"/>
  <c r="AY230" i="1"/>
  <c r="AX230" i="1"/>
  <c r="AW230" i="1"/>
  <c r="AV230" i="1"/>
  <c r="AU230" i="1"/>
  <c r="AT230" i="1"/>
  <c r="AR230" i="1"/>
  <c r="AQ230" i="1"/>
  <c r="AO230" i="1"/>
  <c r="AN230" i="1"/>
  <c r="AM230" i="1"/>
  <c r="AL230" i="1"/>
  <c r="AK230" i="1"/>
  <c r="AJ230" i="1"/>
  <c r="BA229" i="1"/>
  <c r="AZ229" i="1"/>
  <c r="AY229" i="1"/>
  <c r="AX229" i="1"/>
  <c r="AW229" i="1"/>
  <c r="AV229" i="1"/>
  <c r="AU229" i="1"/>
  <c r="AT229" i="1"/>
  <c r="AR229" i="1"/>
  <c r="AQ229" i="1"/>
  <c r="AO229" i="1"/>
  <c r="AN229" i="1"/>
  <c r="AM229" i="1"/>
  <c r="AL229" i="1"/>
  <c r="AK229" i="1"/>
  <c r="AJ229" i="1"/>
  <c r="BA228" i="1"/>
  <c r="AZ228" i="1"/>
  <c r="AY228" i="1"/>
  <c r="AX228" i="1"/>
  <c r="AW228" i="1"/>
  <c r="AV228" i="1"/>
  <c r="AU228" i="1"/>
  <c r="AT228" i="1"/>
  <c r="AR228" i="1"/>
  <c r="AQ228" i="1"/>
  <c r="AO228" i="1"/>
  <c r="AN228" i="1"/>
  <c r="AM228" i="1"/>
  <c r="AL228" i="1"/>
  <c r="AK228" i="1"/>
  <c r="AJ228" i="1"/>
  <c r="BA227" i="1"/>
  <c r="AZ227" i="1"/>
  <c r="AY227" i="1"/>
  <c r="AX227" i="1"/>
  <c r="AW227" i="1"/>
  <c r="AV227" i="1"/>
  <c r="AU227" i="1"/>
  <c r="AT227" i="1"/>
  <c r="AR227" i="1"/>
  <c r="AQ227" i="1"/>
  <c r="AO227" i="1"/>
  <c r="AN227" i="1"/>
  <c r="AM227" i="1"/>
  <c r="AL227" i="1"/>
  <c r="AK227" i="1"/>
  <c r="AJ227" i="1"/>
  <c r="BA226" i="1"/>
  <c r="AZ226" i="1"/>
  <c r="AY226" i="1"/>
  <c r="AX226" i="1"/>
  <c r="AW226" i="1"/>
  <c r="AV226" i="1"/>
  <c r="AU226" i="1"/>
  <c r="AT226" i="1"/>
  <c r="AR226" i="1"/>
  <c r="AQ226" i="1"/>
  <c r="AO226" i="1"/>
  <c r="AN226" i="1"/>
  <c r="AM226" i="1"/>
  <c r="AL226" i="1"/>
  <c r="AK226" i="1"/>
  <c r="AJ226" i="1"/>
  <c r="BA225" i="1"/>
  <c r="AZ225" i="1"/>
  <c r="AY225" i="1"/>
  <c r="AX225" i="1"/>
  <c r="AW225" i="1"/>
  <c r="AV225" i="1"/>
  <c r="AU225" i="1"/>
  <c r="AT225" i="1"/>
  <c r="AR225" i="1"/>
  <c r="AQ225" i="1"/>
  <c r="AO225" i="1"/>
  <c r="AN225" i="1"/>
  <c r="AM225" i="1"/>
  <c r="AL225" i="1"/>
  <c r="AK225" i="1"/>
  <c r="AJ225" i="1"/>
  <c r="BA224" i="1"/>
  <c r="AZ224" i="1"/>
  <c r="AY224" i="1"/>
  <c r="AX224" i="1"/>
  <c r="AW224" i="1"/>
  <c r="AV224" i="1"/>
  <c r="AU224" i="1"/>
  <c r="AT224" i="1"/>
  <c r="AR224" i="1"/>
  <c r="AQ224" i="1"/>
  <c r="AO224" i="1"/>
  <c r="AN224" i="1"/>
  <c r="AM224" i="1"/>
  <c r="AL224" i="1"/>
  <c r="AK224" i="1"/>
  <c r="AJ224" i="1"/>
  <c r="BA223" i="1"/>
  <c r="AZ223" i="1"/>
  <c r="AY223" i="1"/>
  <c r="AX223" i="1"/>
  <c r="AW223" i="1"/>
  <c r="AV223" i="1"/>
  <c r="AU223" i="1"/>
  <c r="AT223" i="1"/>
  <c r="AR223" i="1"/>
  <c r="AQ223" i="1"/>
  <c r="AO223" i="1"/>
  <c r="AN223" i="1"/>
  <c r="AM223" i="1"/>
  <c r="AL223" i="1"/>
  <c r="AK223" i="1"/>
  <c r="AJ223" i="1"/>
  <c r="BA222" i="1"/>
  <c r="AZ222" i="1"/>
  <c r="AY222" i="1"/>
  <c r="AX222" i="1"/>
  <c r="AW222" i="1"/>
  <c r="AV222" i="1"/>
  <c r="AU222" i="1"/>
  <c r="AT222" i="1"/>
  <c r="AR222" i="1"/>
  <c r="AQ222" i="1"/>
  <c r="AO222" i="1"/>
  <c r="AN222" i="1"/>
  <c r="AM222" i="1"/>
  <c r="AL222" i="1"/>
  <c r="AK222" i="1"/>
  <c r="AJ222" i="1"/>
  <c r="BA221" i="1"/>
  <c r="AZ221" i="1"/>
  <c r="AY221" i="1"/>
  <c r="AX221" i="1"/>
  <c r="AW221" i="1"/>
  <c r="AV221" i="1"/>
  <c r="AU221" i="1"/>
  <c r="AT221" i="1"/>
  <c r="AR221" i="1"/>
  <c r="AQ221" i="1"/>
  <c r="AO221" i="1"/>
  <c r="AN221" i="1"/>
  <c r="AM221" i="1"/>
  <c r="AL221" i="1"/>
  <c r="AK221" i="1"/>
  <c r="AJ221" i="1"/>
  <c r="BA220" i="1"/>
  <c r="AZ220" i="1"/>
  <c r="AY220" i="1"/>
  <c r="AX220" i="1"/>
  <c r="AW220" i="1"/>
  <c r="AV220" i="1"/>
  <c r="AU220" i="1"/>
  <c r="AT220" i="1"/>
  <c r="AR220" i="1"/>
  <c r="AQ220" i="1"/>
  <c r="AO220" i="1"/>
  <c r="AN220" i="1"/>
  <c r="AM220" i="1"/>
  <c r="AL220" i="1"/>
  <c r="AK220" i="1"/>
  <c r="AJ220" i="1"/>
  <c r="BA219" i="1"/>
  <c r="AZ219" i="1"/>
  <c r="AY219" i="1"/>
  <c r="AX219" i="1"/>
  <c r="AW219" i="1"/>
  <c r="AV219" i="1"/>
  <c r="AU219" i="1"/>
  <c r="AT219" i="1"/>
  <c r="AR219" i="1"/>
  <c r="AQ219" i="1"/>
  <c r="AO219" i="1"/>
  <c r="AN219" i="1"/>
  <c r="AM219" i="1"/>
  <c r="AL219" i="1"/>
  <c r="AK219" i="1"/>
  <c r="AJ219" i="1"/>
  <c r="BA218" i="1"/>
  <c r="AZ218" i="1"/>
  <c r="AY218" i="1"/>
  <c r="AX218" i="1"/>
  <c r="AW218" i="1"/>
  <c r="AV218" i="1"/>
  <c r="AU218" i="1"/>
  <c r="AT218" i="1"/>
  <c r="AR218" i="1"/>
  <c r="AQ218" i="1"/>
  <c r="AO218" i="1"/>
  <c r="AN218" i="1"/>
  <c r="AM218" i="1"/>
  <c r="AL218" i="1"/>
  <c r="AK218" i="1"/>
  <c r="AJ218" i="1"/>
  <c r="BA217" i="1"/>
  <c r="AZ217" i="1"/>
  <c r="AY217" i="1"/>
  <c r="AX217" i="1"/>
  <c r="AW217" i="1"/>
  <c r="AV217" i="1"/>
  <c r="AU217" i="1"/>
  <c r="AT217" i="1"/>
  <c r="AR217" i="1"/>
  <c r="AQ217" i="1"/>
  <c r="AO217" i="1"/>
  <c r="AN217" i="1"/>
  <c r="AM217" i="1"/>
  <c r="AL217" i="1"/>
  <c r="AK217" i="1"/>
  <c r="AJ217" i="1"/>
  <c r="BA216" i="1"/>
  <c r="AZ216" i="1"/>
  <c r="AY216" i="1"/>
  <c r="AX216" i="1"/>
  <c r="AW216" i="1"/>
  <c r="AV216" i="1"/>
  <c r="AU216" i="1"/>
  <c r="AT216" i="1"/>
  <c r="AR216" i="1"/>
  <c r="AQ216" i="1"/>
  <c r="AO216" i="1"/>
  <c r="AN216" i="1"/>
  <c r="AM216" i="1"/>
  <c r="AL216" i="1"/>
  <c r="AK216" i="1"/>
  <c r="AJ216" i="1"/>
  <c r="BA215" i="1"/>
  <c r="AZ215" i="1"/>
  <c r="AY215" i="1"/>
  <c r="AX215" i="1"/>
  <c r="AW215" i="1"/>
  <c r="AV215" i="1"/>
  <c r="AU215" i="1"/>
  <c r="AT215" i="1"/>
  <c r="AR215" i="1"/>
  <c r="AQ215" i="1"/>
  <c r="AO215" i="1"/>
  <c r="AN215" i="1"/>
  <c r="AM215" i="1"/>
  <c r="AL215" i="1"/>
  <c r="AK215" i="1"/>
  <c r="AJ215" i="1"/>
  <c r="BA214" i="1"/>
  <c r="AZ214" i="1"/>
  <c r="AY214" i="1"/>
  <c r="AX214" i="1"/>
  <c r="AW214" i="1"/>
  <c r="AV214" i="1"/>
  <c r="AU214" i="1"/>
  <c r="AT214" i="1"/>
  <c r="AR214" i="1"/>
  <c r="AQ214" i="1"/>
  <c r="AO214" i="1"/>
  <c r="AN214" i="1"/>
  <c r="AM214" i="1"/>
  <c r="AL214" i="1"/>
  <c r="AK214" i="1"/>
  <c r="AJ214" i="1"/>
  <c r="BA213" i="1"/>
  <c r="AZ213" i="1"/>
  <c r="AY213" i="1"/>
  <c r="AX213" i="1"/>
  <c r="AW213" i="1"/>
  <c r="AV213" i="1"/>
  <c r="AU213" i="1"/>
  <c r="AT213" i="1"/>
  <c r="AR213" i="1"/>
  <c r="AQ213" i="1"/>
  <c r="AO213" i="1"/>
  <c r="AN213" i="1"/>
  <c r="AM213" i="1"/>
  <c r="AL213" i="1"/>
  <c r="AK213" i="1"/>
  <c r="AJ213" i="1"/>
  <c r="BA212" i="1"/>
  <c r="AZ212" i="1"/>
  <c r="AY212" i="1"/>
  <c r="AX212" i="1"/>
  <c r="AW212" i="1"/>
  <c r="AV212" i="1"/>
  <c r="AU212" i="1"/>
  <c r="AT212" i="1"/>
  <c r="AR212" i="1"/>
  <c r="AQ212" i="1"/>
  <c r="AO212" i="1"/>
  <c r="AN212" i="1"/>
  <c r="AM212" i="1"/>
  <c r="AL212" i="1"/>
  <c r="AK212" i="1"/>
  <c r="AJ212" i="1"/>
  <c r="BA211" i="1"/>
  <c r="AZ211" i="1"/>
  <c r="AY211" i="1"/>
  <c r="AX211" i="1"/>
  <c r="AW211" i="1"/>
  <c r="AV211" i="1"/>
  <c r="AU211" i="1"/>
  <c r="AT211" i="1"/>
  <c r="AR211" i="1"/>
  <c r="AQ211" i="1"/>
  <c r="AO211" i="1"/>
  <c r="AN211" i="1"/>
  <c r="AM211" i="1"/>
  <c r="AL211" i="1"/>
  <c r="AK211" i="1"/>
  <c r="AJ211" i="1"/>
  <c r="BA210" i="1"/>
  <c r="AZ210" i="1"/>
  <c r="AY210" i="1"/>
  <c r="AX210" i="1"/>
  <c r="AW210" i="1"/>
  <c r="AV210" i="1"/>
  <c r="AU210" i="1"/>
  <c r="AT210" i="1"/>
  <c r="AR210" i="1"/>
  <c r="AQ210" i="1"/>
  <c r="AO210" i="1"/>
  <c r="AN210" i="1"/>
  <c r="AM210" i="1"/>
  <c r="AL210" i="1"/>
  <c r="AK210" i="1"/>
  <c r="AJ210" i="1"/>
  <c r="BA209" i="1"/>
  <c r="AZ209" i="1"/>
  <c r="AY209" i="1"/>
  <c r="AX209" i="1"/>
  <c r="AW209" i="1"/>
  <c r="AV209" i="1"/>
  <c r="AU209" i="1"/>
  <c r="AT209" i="1"/>
  <c r="AR209" i="1"/>
  <c r="AQ209" i="1"/>
  <c r="AO209" i="1"/>
  <c r="AN209" i="1"/>
  <c r="AM209" i="1"/>
  <c r="AL209" i="1"/>
  <c r="AK209" i="1"/>
  <c r="AJ209" i="1"/>
  <c r="BA208" i="1"/>
  <c r="AZ208" i="1"/>
  <c r="AY208" i="1"/>
  <c r="AX208" i="1"/>
  <c r="AW208" i="1"/>
  <c r="AV208" i="1"/>
  <c r="AU208" i="1"/>
  <c r="AT208" i="1"/>
  <c r="AR208" i="1"/>
  <c r="AQ208" i="1"/>
  <c r="AO208" i="1"/>
  <c r="AN208" i="1"/>
  <c r="AM208" i="1"/>
  <c r="AL208" i="1"/>
  <c r="AK208" i="1"/>
  <c r="AJ208" i="1"/>
  <c r="BA207" i="1"/>
  <c r="AZ207" i="1"/>
  <c r="AY207" i="1"/>
  <c r="AX207" i="1"/>
  <c r="AW207" i="1"/>
  <c r="AV207" i="1"/>
  <c r="AU207" i="1"/>
  <c r="AT207" i="1"/>
  <c r="AR207" i="1"/>
  <c r="AQ207" i="1"/>
  <c r="AO207" i="1"/>
  <c r="AN207" i="1"/>
  <c r="AM207" i="1"/>
  <c r="AL207" i="1"/>
  <c r="AK207" i="1"/>
  <c r="AJ207" i="1"/>
  <c r="BA206" i="1"/>
  <c r="AZ206" i="1"/>
  <c r="AY206" i="1"/>
  <c r="AX206" i="1"/>
  <c r="AW206" i="1"/>
  <c r="AV206" i="1"/>
  <c r="AU206" i="1"/>
  <c r="AT206" i="1"/>
  <c r="AR206" i="1"/>
  <c r="AQ206" i="1"/>
  <c r="AO206" i="1"/>
  <c r="AN206" i="1"/>
  <c r="AM206" i="1"/>
  <c r="AL206" i="1"/>
  <c r="AK206" i="1"/>
  <c r="AJ206" i="1"/>
  <c r="BA205" i="1"/>
  <c r="AZ205" i="1"/>
  <c r="AY205" i="1"/>
  <c r="AX205" i="1"/>
  <c r="AW205" i="1"/>
  <c r="AV205" i="1"/>
  <c r="AU205" i="1"/>
  <c r="AT205" i="1"/>
  <c r="AR205" i="1"/>
  <c r="AQ205" i="1"/>
  <c r="AO205" i="1"/>
  <c r="AN205" i="1"/>
  <c r="AM205" i="1"/>
  <c r="AL205" i="1"/>
  <c r="AK205" i="1"/>
  <c r="AJ205" i="1"/>
  <c r="BA204" i="1"/>
  <c r="AZ204" i="1"/>
  <c r="AY204" i="1"/>
  <c r="AX204" i="1"/>
  <c r="AW204" i="1"/>
  <c r="AV204" i="1"/>
  <c r="AU204" i="1"/>
  <c r="AT204" i="1"/>
  <c r="AR204" i="1"/>
  <c r="AQ204" i="1"/>
  <c r="AO204" i="1"/>
  <c r="AN204" i="1"/>
  <c r="AM204" i="1"/>
  <c r="AL204" i="1"/>
  <c r="AK204" i="1"/>
  <c r="AJ204" i="1"/>
  <c r="BA203" i="1"/>
  <c r="AZ203" i="1"/>
  <c r="AY203" i="1"/>
  <c r="AX203" i="1"/>
  <c r="AW203" i="1"/>
  <c r="AV203" i="1"/>
  <c r="AU203" i="1"/>
  <c r="AT203" i="1"/>
  <c r="AR203" i="1"/>
  <c r="AQ203" i="1"/>
  <c r="AO203" i="1"/>
  <c r="AN203" i="1"/>
  <c r="AM203" i="1"/>
  <c r="AL203" i="1"/>
  <c r="AK203" i="1"/>
  <c r="AJ203" i="1"/>
  <c r="BA202" i="1"/>
  <c r="AZ202" i="1"/>
  <c r="AY202" i="1"/>
  <c r="AX202" i="1"/>
  <c r="AW202" i="1"/>
  <c r="AV202" i="1"/>
  <c r="AU202" i="1"/>
  <c r="AT202" i="1"/>
  <c r="AR202" i="1"/>
  <c r="AQ202" i="1"/>
  <c r="AO202" i="1"/>
  <c r="AN202" i="1"/>
  <c r="AM202" i="1"/>
  <c r="AL202" i="1"/>
  <c r="AK202" i="1"/>
  <c r="AJ202" i="1"/>
  <c r="BA201" i="1"/>
  <c r="AZ201" i="1"/>
  <c r="AY201" i="1"/>
  <c r="AX201" i="1"/>
  <c r="AW201" i="1"/>
  <c r="AV201" i="1"/>
  <c r="AU201" i="1"/>
  <c r="AT201" i="1"/>
  <c r="AR201" i="1"/>
  <c r="AQ201" i="1"/>
  <c r="AO201" i="1"/>
  <c r="AN201" i="1"/>
  <c r="AM201" i="1"/>
  <c r="AL201" i="1"/>
  <c r="AK201" i="1"/>
  <c r="AJ201" i="1"/>
  <c r="BA200" i="1"/>
  <c r="AZ200" i="1"/>
  <c r="AY200" i="1"/>
  <c r="AX200" i="1"/>
  <c r="AW200" i="1"/>
  <c r="AV200" i="1"/>
  <c r="AU200" i="1"/>
  <c r="AT200" i="1"/>
  <c r="AR200" i="1"/>
  <c r="AQ200" i="1"/>
  <c r="AO200" i="1"/>
  <c r="AN200" i="1"/>
  <c r="AM200" i="1"/>
  <c r="AL200" i="1"/>
  <c r="AK200" i="1"/>
  <c r="AJ200" i="1"/>
  <c r="BA199" i="1"/>
  <c r="AZ199" i="1"/>
  <c r="AY199" i="1"/>
  <c r="AX199" i="1"/>
  <c r="AW199" i="1"/>
  <c r="AV199" i="1"/>
  <c r="AU199" i="1"/>
  <c r="AT199" i="1"/>
  <c r="AR199" i="1"/>
  <c r="AQ199" i="1"/>
  <c r="AO199" i="1"/>
  <c r="AN199" i="1"/>
  <c r="AM199" i="1"/>
  <c r="AL199" i="1"/>
  <c r="AK199" i="1"/>
  <c r="AJ199" i="1"/>
  <c r="BA198" i="1"/>
  <c r="AZ198" i="1"/>
  <c r="AY198" i="1"/>
  <c r="AX198" i="1"/>
  <c r="AW198" i="1"/>
  <c r="AV198" i="1"/>
  <c r="AU198" i="1"/>
  <c r="AT198" i="1"/>
  <c r="AR198" i="1"/>
  <c r="AQ198" i="1"/>
  <c r="AO198" i="1"/>
  <c r="AN198" i="1"/>
  <c r="AM198" i="1"/>
  <c r="AL198" i="1"/>
  <c r="AK198" i="1"/>
  <c r="AJ198" i="1"/>
  <c r="BA197" i="1"/>
  <c r="AZ197" i="1"/>
  <c r="AY197" i="1"/>
  <c r="AX197" i="1"/>
  <c r="AW197" i="1"/>
  <c r="AV197" i="1"/>
  <c r="AU197" i="1"/>
  <c r="AT197" i="1"/>
  <c r="AR197" i="1"/>
  <c r="AQ197" i="1"/>
  <c r="AO197" i="1"/>
  <c r="AN197" i="1"/>
  <c r="AM197" i="1"/>
  <c r="AL197" i="1"/>
  <c r="AK197" i="1"/>
  <c r="AJ197" i="1"/>
  <c r="BA196" i="1"/>
  <c r="AZ196" i="1"/>
  <c r="AY196" i="1"/>
  <c r="AX196" i="1"/>
  <c r="AW196" i="1"/>
  <c r="AV196" i="1"/>
  <c r="AU196" i="1"/>
  <c r="AT196" i="1"/>
  <c r="AR196" i="1"/>
  <c r="AQ196" i="1"/>
  <c r="AO196" i="1"/>
  <c r="AN196" i="1"/>
  <c r="AM196" i="1"/>
  <c r="AL196" i="1"/>
  <c r="AK196" i="1"/>
  <c r="AJ196" i="1"/>
  <c r="BA195" i="1"/>
  <c r="AZ195" i="1"/>
  <c r="AY195" i="1"/>
  <c r="AX195" i="1"/>
  <c r="AW195" i="1"/>
  <c r="AV195" i="1"/>
  <c r="AU195" i="1"/>
  <c r="AT195" i="1"/>
  <c r="AR195" i="1"/>
  <c r="AQ195" i="1"/>
  <c r="AO195" i="1"/>
  <c r="AN195" i="1"/>
  <c r="AM195" i="1"/>
  <c r="AL195" i="1"/>
  <c r="AK195" i="1"/>
  <c r="AJ195" i="1"/>
  <c r="BA194" i="1"/>
  <c r="AZ194" i="1"/>
  <c r="AY194" i="1"/>
  <c r="AX194" i="1"/>
  <c r="AW194" i="1"/>
  <c r="AV194" i="1"/>
  <c r="AU194" i="1"/>
  <c r="AT194" i="1"/>
  <c r="AR194" i="1"/>
  <c r="AQ194" i="1"/>
  <c r="AO194" i="1"/>
  <c r="AN194" i="1"/>
  <c r="AM194" i="1"/>
  <c r="AL194" i="1"/>
  <c r="AK194" i="1"/>
  <c r="AJ194" i="1"/>
  <c r="BA193" i="1"/>
  <c r="AZ193" i="1"/>
  <c r="AY193" i="1"/>
  <c r="AX193" i="1"/>
  <c r="AW193" i="1"/>
  <c r="AV193" i="1"/>
  <c r="AU193" i="1"/>
  <c r="AT193" i="1"/>
  <c r="AR193" i="1"/>
  <c r="AQ193" i="1"/>
  <c r="AO193" i="1"/>
  <c r="AN193" i="1"/>
  <c r="AM193" i="1"/>
  <c r="AL193" i="1"/>
  <c r="AK193" i="1"/>
  <c r="AJ193" i="1"/>
  <c r="BA192" i="1"/>
  <c r="AZ192" i="1"/>
  <c r="AY192" i="1"/>
  <c r="AX192" i="1"/>
  <c r="AW192" i="1"/>
  <c r="AV192" i="1"/>
  <c r="AU192" i="1"/>
  <c r="AT192" i="1"/>
  <c r="AR192" i="1"/>
  <c r="AQ192" i="1"/>
  <c r="AO192" i="1"/>
  <c r="AN192" i="1"/>
  <c r="AM192" i="1"/>
  <c r="AL192" i="1"/>
  <c r="AK192" i="1"/>
  <c r="AJ192" i="1"/>
  <c r="BA191" i="1"/>
  <c r="AZ191" i="1"/>
  <c r="AY191" i="1"/>
  <c r="AX191" i="1"/>
  <c r="AW191" i="1"/>
  <c r="AV191" i="1"/>
  <c r="AU191" i="1"/>
  <c r="AT191" i="1"/>
  <c r="AR191" i="1"/>
  <c r="AQ191" i="1"/>
  <c r="AO191" i="1"/>
  <c r="AN191" i="1"/>
  <c r="AM191" i="1"/>
  <c r="AL191" i="1"/>
  <c r="AK191" i="1"/>
  <c r="AJ191" i="1"/>
  <c r="BA190" i="1"/>
  <c r="AZ190" i="1"/>
  <c r="AY190" i="1"/>
  <c r="AX190" i="1"/>
  <c r="AW190" i="1"/>
  <c r="AV190" i="1"/>
  <c r="AU190" i="1"/>
  <c r="AT190" i="1"/>
  <c r="AR190" i="1"/>
  <c r="AQ190" i="1"/>
  <c r="AO190" i="1"/>
  <c r="AN190" i="1"/>
  <c r="AM190" i="1"/>
  <c r="AL190" i="1"/>
  <c r="AK190" i="1"/>
  <c r="AJ190" i="1"/>
  <c r="BA189" i="1"/>
  <c r="AZ189" i="1"/>
  <c r="AY189" i="1"/>
  <c r="AX189" i="1"/>
  <c r="AW189" i="1"/>
  <c r="AV189" i="1"/>
  <c r="AU189" i="1"/>
  <c r="AT189" i="1"/>
  <c r="AR189" i="1"/>
  <c r="AQ189" i="1"/>
  <c r="AO189" i="1"/>
  <c r="AN189" i="1"/>
  <c r="AM189" i="1"/>
  <c r="AL189" i="1"/>
  <c r="AK189" i="1"/>
  <c r="AJ189" i="1"/>
  <c r="BA188" i="1"/>
  <c r="AZ188" i="1"/>
  <c r="AY188" i="1"/>
  <c r="AX188" i="1"/>
  <c r="AW188" i="1"/>
  <c r="AV188" i="1"/>
  <c r="AU188" i="1"/>
  <c r="AT188" i="1"/>
  <c r="AR188" i="1"/>
  <c r="AQ188" i="1"/>
  <c r="AO188" i="1"/>
  <c r="AN188" i="1"/>
  <c r="AM188" i="1"/>
  <c r="AL188" i="1"/>
  <c r="AK188" i="1"/>
  <c r="AJ188" i="1"/>
  <c r="BA187" i="1"/>
  <c r="AZ187" i="1"/>
  <c r="AY187" i="1"/>
  <c r="AX187" i="1"/>
  <c r="AW187" i="1"/>
  <c r="AV187" i="1"/>
  <c r="AU187" i="1"/>
  <c r="AT187" i="1"/>
  <c r="AR187" i="1"/>
  <c r="AQ187" i="1"/>
  <c r="AO187" i="1"/>
  <c r="AN187" i="1"/>
  <c r="AM187" i="1"/>
  <c r="AL187" i="1"/>
  <c r="AK187" i="1"/>
  <c r="AJ187" i="1"/>
  <c r="BA186" i="1"/>
  <c r="AZ186" i="1"/>
  <c r="AY186" i="1"/>
  <c r="AX186" i="1"/>
  <c r="AW186" i="1"/>
  <c r="AV186" i="1"/>
  <c r="AU186" i="1"/>
  <c r="AT186" i="1"/>
  <c r="AR186" i="1"/>
  <c r="AQ186" i="1"/>
  <c r="AO186" i="1"/>
  <c r="AN186" i="1"/>
  <c r="AM186" i="1"/>
  <c r="AL186" i="1"/>
  <c r="AK186" i="1"/>
  <c r="AJ186" i="1"/>
  <c r="BA185" i="1"/>
  <c r="AZ185" i="1"/>
  <c r="AY185" i="1"/>
  <c r="AX185" i="1"/>
  <c r="AW185" i="1"/>
  <c r="AV185" i="1"/>
  <c r="AU185" i="1"/>
  <c r="AT185" i="1"/>
  <c r="AR185" i="1"/>
  <c r="AQ185" i="1"/>
  <c r="AO185" i="1"/>
  <c r="AN185" i="1"/>
  <c r="AM185" i="1"/>
  <c r="AL185" i="1"/>
  <c r="AK185" i="1"/>
  <c r="AJ185" i="1"/>
  <c r="BA184" i="1"/>
  <c r="AZ184" i="1"/>
  <c r="AY184" i="1"/>
  <c r="AX184" i="1"/>
  <c r="AW184" i="1"/>
  <c r="AV184" i="1"/>
  <c r="AU184" i="1"/>
  <c r="AT184" i="1"/>
  <c r="AR184" i="1"/>
  <c r="AQ184" i="1"/>
  <c r="AO184" i="1"/>
  <c r="AN184" i="1"/>
  <c r="AM184" i="1"/>
  <c r="AL184" i="1"/>
  <c r="AK184" i="1"/>
  <c r="AJ184" i="1"/>
  <c r="BA183" i="1"/>
  <c r="AZ183" i="1"/>
  <c r="AY183" i="1"/>
  <c r="AX183" i="1"/>
  <c r="AW183" i="1"/>
  <c r="AV183" i="1"/>
  <c r="AU183" i="1"/>
  <c r="AT183" i="1"/>
  <c r="AR183" i="1"/>
  <c r="AQ183" i="1"/>
  <c r="AO183" i="1"/>
  <c r="AN183" i="1"/>
  <c r="AM183" i="1"/>
  <c r="AL183" i="1"/>
  <c r="AK183" i="1"/>
  <c r="AJ183" i="1"/>
  <c r="BA182" i="1"/>
  <c r="AZ182" i="1"/>
  <c r="AY182" i="1"/>
  <c r="AX182" i="1"/>
  <c r="AW182" i="1"/>
  <c r="AV182" i="1"/>
  <c r="AU182" i="1"/>
  <c r="AT182" i="1"/>
  <c r="AR182" i="1"/>
  <c r="AQ182" i="1"/>
  <c r="AO182" i="1"/>
  <c r="AN182" i="1"/>
  <c r="AM182" i="1"/>
  <c r="AL182" i="1"/>
  <c r="AK182" i="1"/>
  <c r="AJ182" i="1"/>
  <c r="BA181" i="1"/>
  <c r="AZ181" i="1"/>
  <c r="AY181" i="1"/>
  <c r="AX181" i="1"/>
  <c r="AW181" i="1"/>
  <c r="AV181" i="1"/>
  <c r="AU181" i="1"/>
  <c r="AT181" i="1"/>
  <c r="AR181" i="1"/>
  <c r="AQ181" i="1"/>
  <c r="AO181" i="1"/>
  <c r="AN181" i="1"/>
  <c r="AM181" i="1"/>
  <c r="AL181" i="1"/>
  <c r="AK181" i="1"/>
  <c r="AJ181" i="1"/>
  <c r="BA180" i="1"/>
  <c r="AZ180" i="1"/>
  <c r="AY180" i="1"/>
  <c r="AX180" i="1"/>
  <c r="AW180" i="1"/>
  <c r="AV180" i="1"/>
  <c r="AU180" i="1"/>
  <c r="AT180" i="1"/>
  <c r="AR180" i="1"/>
  <c r="AQ180" i="1"/>
  <c r="AO180" i="1"/>
  <c r="AN180" i="1"/>
  <c r="AM180" i="1"/>
  <c r="AL180" i="1"/>
  <c r="AK180" i="1"/>
  <c r="AJ180" i="1"/>
  <c r="BA179" i="1"/>
  <c r="AZ179" i="1"/>
  <c r="AY179" i="1"/>
  <c r="AX179" i="1"/>
  <c r="AW179" i="1"/>
  <c r="AV179" i="1"/>
  <c r="AU179" i="1"/>
  <c r="AT179" i="1"/>
  <c r="AR179" i="1"/>
  <c r="AQ179" i="1"/>
  <c r="AO179" i="1"/>
  <c r="AN179" i="1"/>
  <c r="AM179" i="1"/>
  <c r="AL179" i="1"/>
  <c r="AK179" i="1"/>
  <c r="AJ179" i="1"/>
  <c r="BA178" i="1"/>
  <c r="AZ178" i="1"/>
  <c r="AY178" i="1"/>
  <c r="AX178" i="1"/>
  <c r="AW178" i="1"/>
  <c r="AV178" i="1"/>
  <c r="AU178" i="1"/>
  <c r="AT178" i="1"/>
  <c r="AR178" i="1"/>
  <c r="AQ178" i="1"/>
  <c r="AO178" i="1"/>
  <c r="AN178" i="1"/>
  <c r="AM178" i="1"/>
  <c r="AL178" i="1"/>
  <c r="AK178" i="1"/>
  <c r="AJ178" i="1"/>
  <c r="BA177" i="1"/>
  <c r="AZ177" i="1"/>
  <c r="AY177" i="1"/>
  <c r="AX177" i="1"/>
  <c r="AW177" i="1"/>
  <c r="AV177" i="1"/>
  <c r="AU177" i="1"/>
  <c r="AT177" i="1"/>
  <c r="AR177" i="1"/>
  <c r="AQ177" i="1"/>
  <c r="AO177" i="1"/>
  <c r="AN177" i="1"/>
  <c r="AM177" i="1"/>
  <c r="AL177" i="1"/>
  <c r="AK177" i="1"/>
  <c r="AJ177" i="1"/>
  <c r="BA176" i="1"/>
  <c r="AZ176" i="1"/>
  <c r="AY176" i="1"/>
  <c r="AX176" i="1"/>
  <c r="AW176" i="1"/>
  <c r="AV176" i="1"/>
  <c r="AU176" i="1"/>
  <c r="AT176" i="1"/>
  <c r="AR176" i="1"/>
  <c r="AQ176" i="1"/>
  <c r="AO176" i="1"/>
  <c r="AN176" i="1"/>
  <c r="AM176" i="1"/>
  <c r="AL176" i="1"/>
  <c r="AK176" i="1"/>
  <c r="AJ176" i="1"/>
  <c r="BA175" i="1"/>
  <c r="AZ175" i="1"/>
  <c r="AY175" i="1"/>
  <c r="AX175" i="1"/>
  <c r="AW175" i="1"/>
  <c r="AV175" i="1"/>
  <c r="AU175" i="1"/>
  <c r="AT175" i="1"/>
  <c r="AR175" i="1"/>
  <c r="AQ175" i="1"/>
  <c r="AO175" i="1"/>
  <c r="AN175" i="1"/>
  <c r="AM175" i="1"/>
  <c r="AL175" i="1"/>
  <c r="AK175" i="1"/>
  <c r="AJ175" i="1"/>
  <c r="BA174" i="1"/>
  <c r="AZ174" i="1"/>
  <c r="AY174" i="1"/>
  <c r="AX174" i="1"/>
  <c r="AW174" i="1"/>
  <c r="AV174" i="1"/>
  <c r="AU174" i="1"/>
  <c r="AT174" i="1"/>
  <c r="AR174" i="1"/>
  <c r="AQ174" i="1"/>
  <c r="AO174" i="1"/>
  <c r="AN174" i="1"/>
  <c r="AM174" i="1"/>
  <c r="AL174" i="1"/>
  <c r="AK174" i="1"/>
  <c r="AJ174" i="1"/>
  <c r="BA173" i="1"/>
  <c r="AZ173" i="1"/>
  <c r="AY173" i="1"/>
  <c r="AX173" i="1"/>
  <c r="AW173" i="1"/>
  <c r="AV173" i="1"/>
  <c r="AU173" i="1"/>
  <c r="AT173" i="1"/>
  <c r="AR173" i="1"/>
  <c r="AQ173" i="1"/>
  <c r="AO173" i="1"/>
  <c r="AN173" i="1"/>
  <c r="AM173" i="1"/>
  <c r="AL173" i="1"/>
  <c r="AK173" i="1"/>
  <c r="AJ173" i="1"/>
  <c r="BA172" i="1"/>
  <c r="AZ172" i="1"/>
  <c r="AY172" i="1"/>
  <c r="AX172" i="1"/>
  <c r="AW172" i="1"/>
  <c r="AV172" i="1"/>
  <c r="AU172" i="1"/>
  <c r="AT172" i="1"/>
  <c r="AR172" i="1"/>
  <c r="AQ172" i="1"/>
  <c r="AO172" i="1"/>
  <c r="AN172" i="1"/>
  <c r="AM172" i="1"/>
  <c r="AL172" i="1"/>
  <c r="AK172" i="1"/>
  <c r="AJ172" i="1"/>
  <c r="BA171" i="1"/>
  <c r="AZ171" i="1"/>
  <c r="AY171" i="1"/>
  <c r="AX171" i="1"/>
  <c r="AW171" i="1"/>
  <c r="AV171" i="1"/>
  <c r="AU171" i="1"/>
  <c r="AT171" i="1"/>
  <c r="AR171" i="1"/>
  <c r="AQ171" i="1"/>
  <c r="AO171" i="1"/>
  <c r="AN171" i="1"/>
  <c r="AM171" i="1"/>
  <c r="AL171" i="1"/>
  <c r="AK171" i="1"/>
  <c r="AJ171" i="1"/>
  <c r="BA170" i="1"/>
  <c r="AZ170" i="1"/>
  <c r="AY170" i="1"/>
  <c r="AX170" i="1"/>
  <c r="AW170" i="1"/>
  <c r="AV170" i="1"/>
  <c r="AU170" i="1"/>
  <c r="AT170" i="1"/>
  <c r="AR170" i="1"/>
  <c r="AQ170" i="1"/>
  <c r="AO170" i="1"/>
  <c r="AN170" i="1"/>
  <c r="AM170" i="1"/>
  <c r="AL170" i="1"/>
  <c r="AK170" i="1"/>
  <c r="AJ170" i="1"/>
  <c r="BA169" i="1"/>
  <c r="AZ169" i="1"/>
  <c r="AY169" i="1"/>
  <c r="AX169" i="1"/>
  <c r="AW169" i="1"/>
  <c r="AV169" i="1"/>
  <c r="AU169" i="1"/>
  <c r="AT169" i="1"/>
  <c r="AR169" i="1"/>
  <c r="AQ169" i="1"/>
  <c r="AO169" i="1"/>
  <c r="AN169" i="1"/>
  <c r="AM169" i="1"/>
  <c r="AL169" i="1"/>
  <c r="AK169" i="1"/>
  <c r="AJ169" i="1"/>
  <c r="BA168" i="1"/>
  <c r="AZ168" i="1"/>
  <c r="AY168" i="1"/>
  <c r="AX168" i="1"/>
  <c r="AW168" i="1"/>
  <c r="AV168" i="1"/>
  <c r="AU168" i="1"/>
  <c r="AT168" i="1"/>
  <c r="AR168" i="1"/>
  <c r="AQ168" i="1"/>
  <c r="AO168" i="1"/>
  <c r="AN168" i="1"/>
  <c r="AM168" i="1"/>
  <c r="AL168" i="1"/>
  <c r="AK168" i="1"/>
  <c r="AJ168" i="1"/>
  <c r="BA167" i="1"/>
  <c r="AZ167" i="1"/>
  <c r="AY167" i="1"/>
  <c r="AX167" i="1"/>
  <c r="AW167" i="1"/>
  <c r="AV167" i="1"/>
  <c r="AU167" i="1"/>
  <c r="AT167" i="1"/>
  <c r="AR167" i="1"/>
  <c r="AQ167" i="1"/>
  <c r="AO167" i="1"/>
  <c r="AN167" i="1"/>
  <c r="AM167" i="1"/>
  <c r="AL167" i="1"/>
  <c r="AK167" i="1"/>
  <c r="AJ167" i="1"/>
  <c r="BA166" i="1"/>
  <c r="AZ166" i="1"/>
  <c r="AY166" i="1"/>
  <c r="AX166" i="1"/>
  <c r="AW166" i="1"/>
  <c r="AV166" i="1"/>
  <c r="AU166" i="1"/>
  <c r="AT166" i="1"/>
  <c r="AR166" i="1"/>
  <c r="AQ166" i="1"/>
  <c r="AO166" i="1"/>
  <c r="AN166" i="1"/>
  <c r="AM166" i="1"/>
  <c r="AL166" i="1"/>
  <c r="AK166" i="1"/>
  <c r="AJ166" i="1"/>
  <c r="BA165" i="1"/>
  <c r="AZ165" i="1"/>
  <c r="AY165" i="1"/>
  <c r="AX165" i="1"/>
  <c r="AW165" i="1"/>
  <c r="AV165" i="1"/>
  <c r="AU165" i="1"/>
  <c r="AT165" i="1"/>
  <c r="AR165" i="1"/>
  <c r="AQ165" i="1"/>
  <c r="AO165" i="1"/>
  <c r="AN165" i="1"/>
  <c r="AM165" i="1"/>
  <c r="AL165" i="1"/>
  <c r="AK165" i="1"/>
  <c r="AJ165" i="1"/>
  <c r="BA164" i="1"/>
  <c r="AZ164" i="1"/>
  <c r="AY164" i="1"/>
  <c r="AX164" i="1"/>
  <c r="AW164" i="1"/>
  <c r="AV164" i="1"/>
  <c r="AU164" i="1"/>
  <c r="AT164" i="1"/>
  <c r="AR164" i="1"/>
  <c r="AQ164" i="1"/>
  <c r="AO164" i="1"/>
  <c r="AN164" i="1"/>
  <c r="AM164" i="1"/>
  <c r="AL164" i="1"/>
  <c r="AK164" i="1"/>
  <c r="AJ164" i="1"/>
  <c r="BA163" i="1"/>
  <c r="AZ163" i="1"/>
  <c r="AY163" i="1"/>
  <c r="AX163" i="1"/>
  <c r="AW163" i="1"/>
  <c r="AV163" i="1"/>
  <c r="AU163" i="1"/>
  <c r="AT163" i="1"/>
  <c r="AR163" i="1"/>
  <c r="AQ163" i="1"/>
  <c r="AO163" i="1"/>
  <c r="AN163" i="1"/>
  <c r="AM163" i="1"/>
  <c r="AL163" i="1"/>
  <c r="AK163" i="1"/>
  <c r="AJ163" i="1"/>
  <c r="BA162" i="1"/>
  <c r="AZ162" i="1"/>
  <c r="AY162" i="1"/>
  <c r="AX162" i="1"/>
  <c r="AW162" i="1"/>
  <c r="AV162" i="1"/>
  <c r="AU162" i="1"/>
  <c r="AT162" i="1"/>
  <c r="AR162" i="1"/>
  <c r="AQ162" i="1"/>
  <c r="AO162" i="1"/>
  <c r="AN162" i="1"/>
  <c r="AM162" i="1"/>
  <c r="AL162" i="1"/>
  <c r="AK162" i="1"/>
  <c r="AJ162" i="1"/>
  <c r="BA161" i="1"/>
  <c r="AZ161" i="1"/>
  <c r="AY161" i="1"/>
  <c r="AX161" i="1"/>
  <c r="AW161" i="1"/>
  <c r="AV161" i="1"/>
  <c r="AU161" i="1"/>
  <c r="AT161" i="1"/>
  <c r="AR161" i="1"/>
  <c r="AQ161" i="1"/>
  <c r="AO161" i="1"/>
  <c r="AN161" i="1"/>
  <c r="AM161" i="1"/>
  <c r="AL161" i="1"/>
  <c r="AK161" i="1"/>
  <c r="AJ161" i="1"/>
  <c r="BA160" i="1"/>
  <c r="AZ160" i="1"/>
  <c r="AY160" i="1"/>
  <c r="AX160" i="1"/>
  <c r="AW160" i="1"/>
  <c r="AV160" i="1"/>
  <c r="AU160" i="1"/>
  <c r="AT160" i="1"/>
  <c r="AR160" i="1"/>
  <c r="AQ160" i="1"/>
  <c r="AO160" i="1"/>
  <c r="AN160" i="1"/>
  <c r="AM160" i="1"/>
  <c r="AL160" i="1"/>
  <c r="AK160" i="1"/>
  <c r="AJ160" i="1"/>
  <c r="BA159" i="1"/>
  <c r="AZ159" i="1"/>
  <c r="AY159" i="1"/>
  <c r="AX159" i="1"/>
  <c r="AW159" i="1"/>
  <c r="AV159" i="1"/>
  <c r="AU159" i="1"/>
  <c r="AT159" i="1"/>
  <c r="AR159" i="1"/>
  <c r="AQ159" i="1"/>
  <c r="AO159" i="1"/>
  <c r="AN159" i="1"/>
  <c r="AM159" i="1"/>
  <c r="AL159" i="1"/>
  <c r="AK159" i="1"/>
  <c r="AJ159" i="1"/>
  <c r="BA158" i="1"/>
  <c r="AZ158" i="1"/>
  <c r="AY158" i="1"/>
  <c r="AX158" i="1"/>
  <c r="AW158" i="1"/>
  <c r="AV158" i="1"/>
  <c r="AU158" i="1"/>
  <c r="AT158" i="1"/>
  <c r="AR158" i="1"/>
  <c r="AQ158" i="1"/>
  <c r="AO158" i="1"/>
  <c r="AN158" i="1"/>
  <c r="AM158" i="1"/>
  <c r="AL158" i="1"/>
  <c r="AK158" i="1"/>
  <c r="AJ158" i="1"/>
  <c r="BA157" i="1"/>
  <c r="AZ157" i="1"/>
  <c r="AY157" i="1"/>
  <c r="AX157" i="1"/>
  <c r="AW157" i="1"/>
  <c r="AV157" i="1"/>
  <c r="AU157" i="1"/>
  <c r="AT157" i="1"/>
  <c r="AR157" i="1"/>
  <c r="AQ157" i="1"/>
  <c r="AO157" i="1"/>
  <c r="AN157" i="1"/>
  <c r="AM157" i="1"/>
  <c r="AL157" i="1"/>
  <c r="AK157" i="1"/>
  <c r="AJ157" i="1"/>
  <c r="BA156" i="1"/>
  <c r="AZ156" i="1"/>
  <c r="AY156" i="1"/>
  <c r="AX156" i="1"/>
  <c r="AW156" i="1"/>
  <c r="AV156" i="1"/>
  <c r="AU156" i="1"/>
  <c r="AT156" i="1"/>
  <c r="AR156" i="1"/>
  <c r="AQ156" i="1"/>
  <c r="AO156" i="1"/>
  <c r="AN156" i="1"/>
  <c r="AM156" i="1"/>
  <c r="AL156" i="1"/>
  <c r="AK156" i="1"/>
  <c r="AJ156" i="1"/>
  <c r="BA155" i="1"/>
  <c r="AZ155" i="1"/>
  <c r="AY155" i="1"/>
  <c r="AX155" i="1"/>
  <c r="AW155" i="1"/>
  <c r="AV155" i="1"/>
  <c r="AU155" i="1"/>
  <c r="AT155" i="1"/>
  <c r="AR155" i="1"/>
  <c r="AQ155" i="1"/>
  <c r="AO155" i="1"/>
  <c r="AN155" i="1"/>
  <c r="AM155" i="1"/>
  <c r="AL155" i="1"/>
  <c r="AK155" i="1"/>
  <c r="AJ155" i="1"/>
  <c r="BA154" i="1"/>
  <c r="AZ154" i="1"/>
  <c r="AY154" i="1"/>
  <c r="AX154" i="1"/>
  <c r="AW154" i="1"/>
  <c r="AV154" i="1"/>
  <c r="AU154" i="1"/>
  <c r="AT154" i="1"/>
  <c r="AR154" i="1"/>
  <c r="AQ154" i="1"/>
  <c r="AO154" i="1"/>
  <c r="AN154" i="1"/>
  <c r="AM154" i="1"/>
  <c r="AL154" i="1"/>
  <c r="AK154" i="1"/>
  <c r="AJ154" i="1"/>
  <c r="BA153" i="1"/>
  <c r="AZ153" i="1"/>
  <c r="AY153" i="1"/>
  <c r="AX153" i="1"/>
  <c r="AW153" i="1"/>
  <c r="AV153" i="1"/>
  <c r="AU153" i="1"/>
  <c r="AT153" i="1"/>
  <c r="AR153" i="1"/>
  <c r="AQ153" i="1"/>
  <c r="AO153" i="1"/>
  <c r="AN153" i="1"/>
  <c r="AM153" i="1"/>
  <c r="AL153" i="1"/>
  <c r="AK153" i="1"/>
  <c r="AJ153" i="1"/>
  <c r="BA152" i="1"/>
  <c r="AZ152" i="1"/>
  <c r="AY152" i="1"/>
  <c r="AX152" i="1"/>
  <c r="AW152" i="1"/>
  <c r="AV152" i="1"/>
  <c r="AU152" i="1"/>
  <c r="AT152" i="1"/>
  <c r="AR152" i="1"/>
  <c r="AQ152" i="1"/>
  <c r="AO152" i="1"/>
  <c r="AN152" i="1"/>
  <c r="AM152" i="1"/>
  <c r="AL152" i="1"/>
  <c r="AK152" i="1"/>
  <c r="AJ152" i="1"/>
  <c r="BA151" i="1"/>
  <c r="AZ151" i="1"/>
  <c r="AY151" i="1"/>
  <c r="AX151" i="1"/>
  <c r="AW151" i="1"/>
  <c r="AV151" i="1"/>
  <c r="AU151" i="1"/>
  <c r="AT151" i="1"/>
  <c r="AR151" i="1"/>
  <c r="AQ151" i="1"/>
  <c r="AO151" i="1"/>
  <c r="AN151" i="1"/>
  <c r="AM151" i="1"/>
  <c r="AL151" i="1"/>
  <c r="AK151" i="1"/>
  <c r="AJ151" i="1"/>
  <c r="BA150" i="1"/>
  <c r="AZ150" i="1"/>
  <c r="AY150" i="1"/>
  <c r="AX150" i="1"/>
  <c r="AW150" i="1"/>
  <c r="AV150" i="1"/>
  <c r="AU150" i="1"/>
  <c r="AT150" i="1"/>
  <c r="AR150" i="1"/>
  <c r="AQ150" i="1"/>
  <c r="AO150" i="1"/>
  <c r="AN150" i="1"/>
  <c r="AM150" i="1"/>
  <c r="AL150" i="1"/>
  <c r="AK150" i="1"/>
  <c r="AJ150" i="1"/>
  <c r="BA149" i="1"/>
  <c r="AZ149" i="1"/>
  <c r="AY149" i="1"/>
  <c r="AX149" i="1"/>
  <c r="AW149" i="1"/>
  <c r="AV149" i="1"/>
  <c r="AU149" i="1"/>
  <c r="AT149" i="1"/>
  <c r="AR149" i="1"/>
  <c r="AQ149" i="1"/>
  <c r="AO149" i="1"/>
  <c r="AN149" i="1"/>
  <c r="AM149" i="1"/>
  <c r="AL149" i="1"/>
  <c r="AK149" i="1"/>
  <c r="AJ149" i="1"/>
  <c r="BA148" i="1"/>
  <c r="AZ148" i="1"/>
  <c r="AY148" i="1"/>
  <c r="AX148" i="1"/>
  <c r="AW148" i="1"/>
  <c r="AV148" i="1"/>
  <c r="AU148" i="1"/>
  <c r="AT148" i="1"/>
  <c r="AR148" i="1"/>
  <c r="AQ148" i="1"/>
  <c r="AO148" i="1"/>
  <c r="AN148" i="1"/>
  <c r="AM148" i="1"/>
  <c r="AL148" i="1"/>
  <c r="AK148" i="1"/>
  <c r="AJ148" i="1"/>
  <c r="BA147" i="1"/>
  <c r="AZ147" i="1"/>
  <c r="AY147" i="1"/>
  <c r="AX147" i="1"/>
  <c r="AW147" i="1"/>
  <c r="AV147" i="1"/>
  <c r="AU147" i="1"/>
  <c r="AT147" i="1"/>
  <c r="AR147" i="1"/>
  <c r="AQ147" i="1"/>
  <c r="AO147" i="1"/>
  <c r="AN147" i="1"/>
  <c r="AM147" i="1"/>
  <c r="AL147" i="1"/>
  <c r="AK147" i="1"/>
  <c r="AJ147" i="1"/>
  <c r="BA146" i="1"/>
  <c r="AZ146" i="1"/>
  <c r="AY146" i="1"/>
  <c r="AX146" i="1"/>
  <c r="AW146" i="1"/>
  <c r="AV146" i="1"/>
  <c r="AU146" i="1"/>
  <c r="AT146" i="1"/>
  <c r="AR146" i="1"/>
  <c r="AQ146" i="1"/>
  <c r="AO146" i="1"/>
  <c r="AN146" i="1"/>
  <c r="AM146" i="1"/>
  <c r="AL146" i="1"/>
  <c r="AK146" i="1"/>
  <c r="AJ146" i="1"/>
  <c r="BA145" i="1"/>
  <c r="AZ145" i="1"/>
  <c r="AY145" i="1"/>
  <c r="AX145" i="1"/>
  <c r="AW145" i="1"/>
  <c r="AV145" i="1"/>
  <c r="AU145" i="1"/>
  <c r="AT145" i="1"/>
  <c r="AR145" i="1"/>
  <c r="AQ145" i="1"/>
  <c r="AO145" i="1"/>
  <c r="AN145" i="1"/>
  <c r="AM145" i="1"/>
  <c r="AL145" i="1"/>
  <c r="AK145" i="1"/>
  <c r="AJ145" i="1"/>
  <c r="BA144" i="1"/>
  <c r="AZ144" i="1"/>
  <c r="AY144" i="1"/>
  <c r="AX144" i="1"/>
  <c r="AW144" i="1"/>
  <c r="AV144" i="1"/>
  <c r="AU144" i="1"/>
  <c r="AT144" i="1"/>
  <c r="AR144" i="1"/>
  <c r="AQ144" i="1"/>
  <c r="AO144" i="1"/>
  <c r="AN144" i="1"/>
  <c r="AM144" i="1"/>
  <c r="AL144" i="1"/>
  <c r="AK144" i="1"/>
  <c r="AJ144" i="1"/>
  <c r="BA143" i="1"/>
  <c r="AZ143" i="1"/>
  <c r="AY143" i="1"/>
  <c r="AX143" i="1"/>
  <c r="AW143" i="1"/>
  <c r="AV143" i="1"/>
  <c r="AU143" i="1"/>
  <c r="AT143" i="1"/>
  <c r="AR143" i="1"/>
  <c r="AQ143" i="1"/>
  <c r="AO143" i="1"/>
  <c r="AN143" i="1"/>
  <c r="AM143" i="1"/>
  <c r="AL143" i="1"/>
  <c r="AK143" i="1"/>
  <c r="AJ143" i="1"/>
  <c r="BA142" i="1"/>
  <c r="AZ142" i="1"/>
  <c r="AY142" i="1"/>
  <c r="AX142" i="1"/>
  <c r="AW142" i="1"/>
  <c r="AV142" i="1"/>
  <c r="AU142" i="1"/>
  <c r="AT142" i="1"/>
  <c r="AR142" i="1"/>
  <c r="AQ142" i="1"/>
  <c r="AO142" i="1"/>
  <c r="AN142" i="1"/>
  <c r="AM142" i="1"/>
  <c r="AL142" i="1"/>
  <c r="AK142" i="1"/>
  <c r="AJ142" i="1"/>
  <c r="BA141" i="1"/>
  <c r="AZ141" i="1"/>
  <c r="AY141" i="1"/>
  <c r="AX141" i="1"/>
  <c r="AW141" i="1"/>
  <c r="AV141" i="1"/>
  <c r="AU141" i="1"/>
  <c r="AT141" i="1"/>
  <c r="AR141" i="1"/>
  <c r="AQ141" i="1"/>
  <c r="AO141" i="1"/>
  <c r="AN141" i="1"/>
  <c r="AM141" i="1"/>
  <c r="AL141" i="1"/>
  <c r="AK141" i="1"/>
  <c r="AJ141" i="1"/>
  <c r="BA140" i="1"/>
  <c r="AZ140" i="1"/>
  <c r="AY140" i="1"/>
  <c r="AX140" i="1"/>
  <c r="AW140" i="1"/>
  <c r="AV140" i="1"/>
  <c r="AU140" i="1"/>
  <c r="AT140" i="1"/>
  <c r="AR140" i="1"/>
  <c r="AQ140" i="1"/>
  <c r="AO140" i="1"/>
  <c r="AN140" i="1"/>
  <c r="AM140" i="1"/>
  <c r="AL140" i="1"/>
  <c r="AK140" i="1"/>
  <c r="AJ140" i="1"/>
  <c r="BA139" i="1"/>
  <c r="AZ139" i="1"/>
  <c r="AY139" i="1"/>
  <c r="AX139" i="1"/>
  <c r="AW139" i="1"/>
  <c r="AV139" i="1"/>
  <c r="AU139" i="1"/>
  <c r="AT139" i="1"/>
  <c r="AR139" i="1"/>
  <c r="AQ139" i="1"/>
  <c r="AO139" i="1"/>
  <c r="AN139" i="1"/>
  <c r="AM139" i="1"/>
  <c r="AL139" i="1"/>
  <c r="AK139" i="1"/>
  <c r="AJ139" i="1"/>
  <c r="BA138" i="1"/>
  <c r="AZ138" i="1"/>
  <c r="AY138" i="1"/>
  <c r="AX138" i="1"/>
  <c r="AW138" i="1"/>
  <c r="AV138" i="1"/>
  <c r="AU138" i="1"/>
  <c r="AT138" i="1"/>
  <c r="AR138" i="1"/>
  <c r="AQ138" i="1"/>
  <c r="AO138" i="1"/>
  <c r="AN138" i="1"/>
  <c r="AM138" i="1"/>
  <c r="AL138" i="1"/>
  <c r="AK138" i="1"/>
  <c r="AJ138" i="1"/>
  <c r="BA137" i="1"/>
  <c r="AZ137" i="1"/>
  <c r="AY137" i="1"/>
  <c r="AX137" i="1"/>
  <c r="AW137" i="1"/>
  <c r="AV137" i="1"/>
  <c r="AU137" i="1"/>
  <c r="AT137" i="1"/>
  <c r="AR137" i="1"/>
  <c r="AQ137" i="1"/>
  <c r="AO137" i="1"/>
  <c r="AN137" i="1"/>
  <c r="AM137" i="1"/>
  <c r="AL137" i="1"/>
  <c r="AK137" i="1"/>
  <c r="AJ137" i="1"/>
  <c r="BA136" i="1"/>
  <c r="AZ136" i="1"/>
  <c r="AY136" i="1"/>
  <c r="AX136" i="1"/>
  <c r="AW136" i="1"/>
  <c r="AV136" i="1"/>
  <c r="AU136" i="1"/>
  <c r="AT136" i="1"/>
  <c r="AR136" i="1"/>
  <c r="AQ136" i="1"/>
  <c r="AO136" i="1"/>
  <c r="AN136" i="1"/>
  <c r="AM136" i="1"/>
  <c r="AL136" i="1"/>
  <c r="AK136" i="1"/>
  <c r="AJ136" i="1"/>
  <c r="BA135" i="1"/>
  <c r="AZ135" i="1"/>
  <c r="AY135" i="1"/>
  <c r="AX135" i="1"/>
  <c r="AW135" i="1"/>
  <c r="AV135" i="1"/>
  <c r="AU135" i="1"/>
  <c r="AT135" i="1"/>
  <c r="AR135" i="1"/>
  <c r="AQ135" i="1"/>
  <c r="AO135" i="1"/>
  <c r="AN135" i="1"/>
  <c r="AM135" i="1"/>
  <c r="AL135" i="1"/>
  <c r="AK135" i="1"/>
  <c r="AJ135" i="1"/>
  <c r="BA134" i="1"/>
  <c r="AZ134" i="1"/>
  <c r="AY134" i="1"/>
  <c r="AX134" i="1"/>
  <c r="AW134" i="1"/>
  <c r="AV134" i="1"/>
  <c r="AU134" i="1"/>
  <c r="AT134" i="1"/>
  <c r="AR134" i="1"/>
  <c r="AQ134" i="1"/>
  <c r="AO134" i="1"/>
  <c r="AN134" i="1"/>
  <c r="AM134" i="1"/>
  <c r="AL134" i="1"/>
  <c r="AK134" i="1"/>
  <c r="AJ134" i="1"/>
  <c r="BA133" i="1"/>
  <c r="AZ133" i="1"/>
  <c r="AY133" i="1"/>
  <c r="AX133" i="1"/>
  <c r="AW133" i="1"/>
  <c r="AV133" i="1"/>
  <c r="AU133" i="1"/>
  <c r="AT133" i="1"/>
  <c r="AR133" i="1"/>
  <c r="AQ133" i="1"/>
  <c r="AO133" i="1"/>
  <c r="AN133" i="1"/>
  <c r="AM133" i="1"/>
  <c r="AL133" i="1"/>
  <c r="AK133" i="1"/>
  <c r="AJ133" i="1"/>
  <c r="BA132" i="1"/>
  <c r="AZ132" i="1"/>
  <c r="AY132" i="1"/>
  <c r="AX132" i="1"/>
  <c r="AW132" i="1"/>
  <c r="AV132" i="1"/>
  <c r="AU132" i="1"/>
  <c r="AT132" i="1"/>
  <c r="AR132" i="1"/>
  <c r="AQ132" i="1"/>
  <c r="AO132" i="1"/>
  <c r="AN132" i="1"/>
  <c r="AM132" i="1"/>
  <c r="AL132" i="1"/>
  <c r="AK132" i="1"/>
  <c r="AJ132" i="1"/>
  <c r="BA131" i="1"/>
  <c r="AZ131" i="1"/>
  <c r="AY131" i="1"/>
  <c r="AX131" i="1"/>
  <c r="AW131" i="1"/>
  <c r="AV131" i="1"/>
  <c r="AU131" i="1"/>
  <c r="AT131" i="1"/>
  <c r="AR131" i="1"/>
  <c r="AQ131" i="1"/>
  <c r="AO131" i="1"/>
  <c r="AN131" i="1"/>
  <c r="AM131" i="1"/>
  <c r="AL131" i="1"/>
  <c r="AK131" i="1"/>
  <c r="AJ131" i="1"/>
  <c r="BA130" i="1"/>
  <c r="AZ130" i="1"/>
  <c r="AY130" i="1"/>
  <c r="AX130" i="1"/>
  <c r="AW130" i="1"/>
  <c r="AV130" i="1"/>
  <c r="AU130" i="1"/>
  <c r="AT130" i="1"/>
  <c r="AR130" i="1"/>
  <c r="AQ130" i="1"/>
  <c r="AO130" i="1"/>
  <c r="AN130" i="1"/>
  <c r="AM130" i="1"/>
  <c r="AL130" i="1"/>
  <c r="AK130" i="1"/>
  <c r="AJ130" i="1"/>
  <c r="BA129" i="1"/>
  <c r="AZ129" i="1"/>
  <c r="AY129" i="1"/>
  <c r="AX129" i="1"/>
  <c r="AW129" i="1"/>
  <c r="AV129" i="1"/>
  <c r="AU129" i="1"/>
  <c r="AT129" i="1"/>
  <c r="AR129" i="1"/>
  <c r="AQ129" i="1"/>
  <c r="AO129" i="1"/>
  <c r="AN129" i="1"/>
  <c r="AM129" i="1"/>
  <c r="AL129" i="1"/>
  <c r="AK129" i="1"/>
  <c r="AJ129" i="1"/>
  <c r="BA128" i="1"/>
  <c r="AZ128" i="1"/>
  <c r="AY128" i="1"/>
  <c r="AX128" i="1"/>
  <c r="AW128" i="1"/>
  <c r="AV128" i="1"/>
  <c r="AU128" i="1"/>
  <c r="AT128" i="1"/>
  <c r="AR128" i="1"/>
  <c r="AQ128" i="1"/>
  <c r="AO128" i="1"/>
  <c r="AN128" i="1"/>
  <c r="AM128" i="1"/>
  <c r="AL128" i="1"/>
  <c r="AK128" i="1"/>
  <c r="AJ128" i="1"/>
  <c r="BA127" i="1"/>
  <c r="AZ127" i="1"/>
  <c r="AY127" i="1"/>
  <c r="AX127" i="1"/>
  <c r="AW127" i="1"/>
  <c r="AV127" i="1"/>
  <c r="AU127" i="1"/>
  <c r="AT127" i="1"/>
  <c r="AR127" i="1"/>
  <c r="AQ127" i="1"/>
  <c r="AO127" i="1"/>
  <c r="AN127" i="1"/>
  <c r="AM127" i="1"/>
  <c r="AL127" i="1"/>
  <c r="AK127" i="1"/>
  <c r="AJ127" i="1"/>
  <c r="BA126" i="1"/>
  <c r="AZ126" i="1"/>
  <c r="AY126" i="1"/>
  <c r="AX126" i="1"/>
  <c r="AW126" i="1"/>
  <c r="AV126" i="1"/>
  <c r="AU126" i="1"/>
  <c r="AT126" i="1"/>
  <c r="AR126" i="1"/>
  <c r="AQ126" i="1"/>
  <c r="AO126" i="1"/>
  <c r="AN126" i="1"/>
  <c r="AM126" i="1"/>
  <c r="AL126" i="1"/>
  <c r="AK126" i="1"/>
  <c r="AJ126" i="1"/>
  <c r="BA125" i="1"/>
  <c r="AZ125" i="1"/>
  <c r="AY125" i="1"/>
  <c r="AX125" i="1"/>
  <c r="AW125" i="1"/>
  <c r="AV125" i="1"/>
  <c r="AU125" i="1"/>
  <c r="AT125" i="1"/>
  <c r="AR125" i="1"/>
  <c r="AQ125" i="1"/>
  <c r="AO125" i="1"/>
  <c r="AN125" i="1"/>
  <c r="AM125" i="1"/>
  <c r="AL125" i="1"/>
  <c r="AK125" i="1"/>
  <c r="AJ125" i="1"/>
  <c r="BA124" i="1"/>
  <c r="AZ124" i="1"/>
  <c r="AY124" i="1"/>
  <c r="AX124" i="1"/>
  <c r="AW124" i="1"/>
  <c r="AV124" i="1"/>
  <c r="AU124" i="1"/>
  <c r="AT124" i="1"/>
  <c r="AR124" i="1"/>
  <c r="AQ124" i="1"/>
  <c r="AO124" i="1"/>
  <c r="AN124" i="1"/>
  <c r="AM124" i="1"/>
  <c r="AL124" i="1"/>
  <c r="AK124" i="1"/>
  <c r="AJ124" i="1"/>
  <c r="BA123" i="1"/>
  <c r="AZ123" i="1"/>
  <c r="AY123" i="1"/>
  <c r="AX123" i="1"/>
  <c r="AW123" i="1"/>
  <c r="AV123" i="1"/>
  <c r="AU123" i="1"/>
  <c r="AT123" i="1"/>
  <c r="AR123" i="1"/>
  <c r="AQ123" i="1"/>
  <c r="AO123" i="1"/>
  <c r="AN123" i="1"/>
  <c r="AM123" i="1"/>
  <c r="AL123" i="1"/>
  <c r="AK123" i="1"/>
  <c r="AJ123" i="1"/>
  <c r="BA122" i="1"/>
  <c r="AZ122" i="1"/>
  <c r="AY122" i="1"/>
  <c r="AX122" i="1"/>
  <c r="AW122" i="1"/>
  <c r="AV122" i="1"/>
  <c r="AU122" i="1"/>
  <c r="AT122" i="1"/>
  <c r="AR122" i="1"/>
  <c r="AQ122" i="1"/>
  <c r="AO122" i="1"/>
  <c r="AN122" i="1"/>
  <c r="AM122" i="1"/>
  <c r="AL122" i="1"/>
  <c r="AK122" i="1"/>
  <c r="AJ122" i="1"/>
  <c r="BA121" i="1"/>
  <c r="AZ121" i="1"/>
  <c r="AY121" i="1"/>
  <c r="AX121" i="1"/>
  <c r="AW121" i="1"/>
  <c r="AV121" i="1"/>
  <c r="AU121" i="1"/>
  <c r="AT121" i="1"/>
  <c r="AR121" i="1"/>
  <c r="AQ121" i="1"/>
  <c r="AO121" i="1"/>
  <c r="AN121" i="1"/>
  <c r="AM121" i="1"/>
  <c r="AL121" i="1"/>
  <c r="AK121" i="1"/>
  <c r="AJ121" i="1"/>
  <c r="BA120" i="1"/>
  <c r="AZ120" i="1"/>
  <c r="AY120" i="1"/>
  <c r="AX120" i="1"/>
  <c r="AW120" i="1"/>
  <c r="AV120" i="1"/>
  <c r="AU120" i="1"/>
  <c r="AT120" i="1"/>
  <c r="AR120" i="1"/>
  <c r="AQ120" i="1"/>
  <c r="AO120" i="1"/>
  <c r="AN120" i="1"/>
  <c r="AM120" i="1"/>
  <c r="AL120" i="1"/>
  <c r="AK120" i="1"/>
  <c r="AJ120" i="1"/>
  <c r="BA119" i="1"/>
  <c r="AZ119" i="1"/>
  <c r="AY119" i="1"/>
  <c r="AX119" i="1"/>
  <c r="AW119" i="1"/>
  <c r="AV119" i="1"/>
  <c r="AU119" i="1"/>
  <c r="AT119" i="1"/>
  <c r="AR119" i="1"/>
  <c r="AQ119" i="1"/>
  <c r="AO119" i="1"/>
  <c r="AN119" i="1"/>
  <c r="AM119" i="1"/>
  <c r="AL119" i="1"/>
  <c r="AK119" i="1"/>
  <c r="AJ119" i="1"/>
  <c r="BA118" i="1"/>
  <c r="AZ118" i="1"/>
  <c r="AY118" i="1"/>
  <c r="AX118" i="1"/>
  <c r="AW118" i="1"/>
  <c r="AV118" i="1"/>
  <c r="AU118" i="1"/>
  <c r="AT118" i="1"/>
  <c r="AR118" i="1"/>
  <c r="AQ118" i="1"/>
  <c r="AO118" i="1"/>
  <c r="AN118" i="1"/>
  <c r="AM118" i="1"/>
  <c r="AL118" i="1"/>
  <c r="AK118" i="1"/>
  <c r="AJ118" i="1"/>
  <c r="BA117" i="1"/>
  <c r="AZ117" i="1"/>
  <c r="AY117" i="1"/>
  <c r="AX117" i="1"/>
  <c r="AW117" i="1"/>
  <c r="AV117" i="1"/>
  <c r="AU117" i="1"/>
  <c r="AT117" i="1"/>
  <c r="AR117" i="1"/>
  <c r="AQ117" i="1"/>
  <c r="AO117" i="1"/>
  <c r="AN117" i="1"/>
  <c r="AM117" i="1"/>
  <c r="AL117" i="1"/>
  <c r="AK117" i="1"/>
  <c r="AJ117" i="1"/>
  <c r="BA116" i="1"/>
  <c r="AZ116" i="1"/>
  <c r="AY116" i="1"/>
  <c r="AX116" i="1"/>
  <c r="AW116" i="1"/>
  <c r="AV116" i="1"/>
  <c r="AU116" i="1"/>
  <c r="AT116" i="1"/>
  <c r="AR116" i="1"/>
  <c r="AQ116" i="1"/>
  <c r="AO116" i="1"/>
  <c r="AN116" i="1"/>
  <c r="AM116" i="1"/>
  <c r="AL116" i="1"/>
  <c r="AK116" i="1"/>
  <c r="AJ116" i="1"/>
  <c r="BA115" i="1"/>
  <c r="AZ115" i="1"/>
  <c r="AY115" i="1"/>
  <c r="AX115" i="1"/>
  <c r="AW115" i="1"/>
  <c r="AV115" i="1"/>
  <c r="AU115" i="1"/>
  <c r="AT115" i="1"/>
  <c r="AR115" i="1"/>
  <c r="AQ115" i="1"/>
  <c r="AO115" i="1"/>
  <c r="AN115" i="1"/>
  <c r="AM115" i="1"/>
  <c r="AL115" i="1"/>
  <c r="AK115" i="1"/>
  <c r="AJ115" i="1"/>
  <c r="BA114" i="1"/>
  <c r="AZ114" i="1"/>
  <c r="AY114" i="1"/>
  <c r="AX114" i="1"/>
  <c r="AW114" i="1"/>
  <c r="AV114" i="1"/>
  <c r="AU114" i="1"/>
  <c r="AT114" i="1"/>
  <c r="AR114" i="1"/>
  <c r="AQ114" i="1"/>
  <c r="AO114" i="1"/>
  <c r="AN114" i="1"/>
  <c r="AM114" i="1"/>
  <c r="AL114" i="1"/>
  <c r="AK114" i="1"/>
  <c r="AJ114" i="1"/>
  <c r="BA113" i="1"/>
  <c r="AZ113" i="1"/>
  <c r="AY113" i="1"/>
  <c r="AX113" i="1"/>
  <c r="AW113" i="1"/>
  <c r="AV113" i="1"/>
  <c r="AU113" i="1"/>
  <c r="AT113" i="1"/>
  <c r="AR113" i="1"/>
  <c r="AQ113" i="1"/>
  <c r="AO113" i="1"/>
  <c r="AN113" i="1"/>
  <c r="AM113" i="1"/>
  <c r="AL113" i="1"/>
  <c r="AK113" i="1"/>
  <c r="AJ113" i="1"/>
  <c r="BA112" i="1"/>
  <c r="AZ112" i="1"/>
  <c r="AY112" i="1"/>
  <c r="AX112" i="1"/>
  <c r="AW112" i="1"/>
  <c r="AV112" i="1"/>
  <c r="AU112" i="1"/>
  <c r="AT112" i="1"/>
  <c r="AR112" i="1"/>
  <c r="AQ112" i="1"/>
  <c r="AO112" i="1"/>
  <c r="AN112" i="1"/>
  <c r="AM112" i="1"/>
  <c r="AL112" i="1"/>
  <c r="AK112" i="1"/>
  <c r="AJ112" i="1"/>
  <c r="BA111" i="1"/>
  <c r="AZ111" i="1"/>
  <c r="AY111" i="1"/>
  <c r="AX111" i="1"/>
  <c r="AW111" i="1"/>
  <c r="AV111" i="1"/>
  <c r="AU111" i="1"/>
  <c r="AT111" i="1"/>
  <c r="AR111" i="1"/>
  <c r="AQ111" i="1"/>
  <c r="AO111" i="1"/>
  <c r="AN111" i="1"/>
  <c r="AM111" i="1"/>
  <c r="AL111" i="1"/>
  <c r="AK111" i="1"/>
  <c r="AJ111" i="1"/>
  <c r="BA110" i="1"/>
  <c r="AZ110" i="1"/>
  <c r="AY110" i="1"/>
  <c r="AX110" i="1"/>
  <c r="AW110" i="1"/>
  <c r="AV110" i="1"/>
  <c r="AU110" i="1"/>
  <c r="AT110" i="1"/>
  <c r="AR110" i="1"/>
  <c r="AQ110" i="1"/>
  <c r="AO110" i="1"/>
  <c r="AN110" i="1"/>
  <c r="AM110" i="1"/>
  <c r="AL110" i="1"/>
  <c r="AK110" i="1"/>
  <c r="AJ110" i="1"/>
  <c r="BA109" i="1"/>
  <c r="AZ109" i="1"/>
  <c r="AY109" i="1"/>
  <c r="AX109" i="1"/>
  <c r="AW109" i="1"/>
  <c r="AV109" i="1"/>
  <c r="AU109" i="1"/>
  <c r="AT109" i="1"/>
  <c r="AR109" i="1"/>
  <c r="AQ109" i="1"/>
  <c r="AO109" i="1"/>
  <c r="AN109" i="1"/>
  <c r="AM109" i="1"/>
  <c r="AL109" i="1"/>
  <c r="AK109" i="1"/>
  <c r="AJ109" i="1"/>
  <c r="BA108" i="1"/>
  <c r="AZ108" i="1"/>
  <c r="AY108" i="1"/>
  <c r="AX108" i="1"/>
  <c r="AW108" i="1"/>
  <c r="AV108" i="1"/>
  <c r="AU108" i="1"/>
  <c r="AT108" i="1"/>
  <c r="AR108" i="1"/>
  <c r="AQ108" i="1"/>
  <c r="AO108" i="1"/>
  <c r="AN108" i="1"/>
  <c r="AM108" i="1"/>
  <c r="AL108" i="1"/>
  <c r="AK108" i="1"/>
  <c r="AJ108" i="1"/>
  <c r="BA107" i="1"/>
  <c r="AZ107" i="1"/>
  <c r="AY107" i="1"/>
  <c r="AX107" i="1"/>
  <c r="AW107" i="1"/>
  <c r="AV107" i="1"/>
  <c r="AU107" i="1"/>
  <c r="AT107" i="1"/>
  <c r="AR107" i="1"/>
  <c r="AQ107" i="1"/>
  <c r="AO107" i="1"/>
  <c r="AN107" i="1"/>
  <c r="AM107" i="1"/>
  <c r="AL107" i="1"/>
  <c r="AK107" i="1"/>
  <c r="AJ107" i="1"/>
  <c r="BA106" i="1"/>
  <c r="AZ106" i="1"/>
  <c r="AY106" i="1"/>
  <c r="AX106" i="1"/>
  <c r="AW106" i="1"/>
  <c r="AV106" i="1"/>
  <c r="AU106" i="1"/>
  <c r="AT106" i="1"/>
  <c r="AR106" i="1"/>
  <c r="AQ106" i="1"/>
  <c r="AO106" i="1"/>
  <c r="AN106" i="1"/>
  <c r="AM106" i="1"/>
  <c r="AL106" i="1"/>
  <c r="AK106" i="1"/>
  <c r="AJ106" i="1"/>
  <c r="BA105" i="1"/>
  <c r="AZ105" i="1"/>
  <c r="AY105" i="1"/>
  <c r="AX105" i="1"/>
  <c r="AW105" i="1"/>
  <c r="AV105" i="1"/>
  <c r="AU105" i="1"/>
  <c r="AT105" i="1"/>
  <c r="AR105" i="1"/>
  <c r="AQ105" i="1"/>
  <c r="AO105" i="1"/>
  <c r="AN105" i="1"/>
  <c r="AM105" i="1"/>
  <c r="AL105" i="1"/>
  <c r="AK105" i="1"/>
  <c r="AJ105" i="1"/>
  <c r="BA104" i="1"/>
  <c r="AZ104" i="1"/>
  <c r="AY104" i="1"/>
  <c r="AX104" i="1"/>
  <c r="AW104" i="1"/>
  <c r="AV104" i="1"/>
  <c r="AU104" i="1"/>
  <c r="AT104" i="1"/>
  <c r="AR104" i="1"/>
  <c r="AQ104" i="1"/>
  <c r="AO104" i="1"/>
  <c r="AN104" i="1"/>
  <c r="AM104" i="1"/>
  <c r="AL104" i="1"/>
  <c r="AK104" i="1"/>
  <c r="AJ104" i="1"/>
  <c r="BA103" i="1"/>
  <c r="AZ103" i="1"/>
  <c r="AY103" i="1"/>
  <c r="AX103" i="1"/>
  <c r="AW103" i="1"/>
  <c r="AV103" i="1"/>
  <c r="AU103" i="1"/>
  <c r="AT103" i="1"/>
  <c r="AR103" i="1"/>
  <c r="AQ103" i="1"/>
  <c r="AO103" i="1"/>
  <c r="AN103" i="1"/>
  <c r="AM103" i="1"/>
  <c r="AL103" i="1"/>
  <c r="AK103" i="1"/>
  <c r="AJ103" i="1"/>
  <c r="BA102" i="1"/>
  <c r="AZ102" i="1"/>
  <c r="AY102" i="1"/>
  <c r="AX102" i="1"/>
  <c r="AW102" i="1"/>
  <c r="AV102" i="1"/>
  <c r="AU102" i="1"/>
  <c r="AT102" i="1"/>
  <c r="AR102" i="1"/>
  <c r="AQ102" i="1"/>
  <c r="AO102" i="1"/>
  <c r="AN102" i="1"/>
  <c r="AM102" i="1"/>
  <c r="AL102" i="1"/>
  <c r="AK102" i="1"/>
  <c r="AJ102" i="1"/>
  <c r="BA101" i="1"/>
  <c r="AZ101" i="1"/>
  <c r="AY101" i="1"/>
  <c r="AX101" i="1"/>
  <c r="AW101" i="1"/>
  <c r="AV101" i="1"/>
  <c r="AU101" i="1"/>
  <c r="AT101" i="1"/>
  <c r="AR101" i="1"/>
  <c r="AQ101" i="1"/>
  <c r="AO101" i="1"/>
  <c r="AN101" i="1"/>
  <c r="AM101" i="1"/>
  <c r="AL101" i="1"/>
  <c r="AK101" i="1"/>
  <c r="AJ101" i="1"/>
  <c r="BA100" i="1"/>
  <c r="AZ100" i="1"/>
  <c r="AY100" i="1"/>
  <c r="AX100" i="1"/>
  <c r="AW100" i="1"/>
  <c r="AV100" i="1"/>
  <c r="AU100" i="1"/>
  <c r="AT100" i="1"/>
  <c r="AR100" i="1"/>
  <c r="AQ100" i="1"/>
  <c r="AO100" i="1"/>
  <c r="AN100" i="1"/>
  <c r="AM100" i="1"/>
  <c r="AL100" i="1"/>
  <c r="AK100" i="1"/>
  <c r="AJ100" i="1"/>
  <c r="BA99" i="1"/>
  <c r="AZ99" i="1"/>
  <c r="AY99" i="1"/>
  <c r="AX99" i="1"/>
  <c r="AW99" i="1"/>
  <c r="AV99" i="1"/>
  <c r="AU99" i="1"/>
  <c r="AT99" i="1"/>
  <c r="AR99" i="1"/>
  <c r="AQ99" i="1"/>
  <c r="AO99" i="1"/>
  <c r="AN99" i="1"/>
  <c r="AM99" i="1"/>
  <c r="AL99" i="1"/>
  <c r="AK99" i="1"/>
  <c r="AJ99" i="1"/>
  <c r="BA98" i="1"/>
  <c r="AZ98" i="1"/>
  <c r="AY98" i="1"/>
  <c r="AX98" i="1"/>
  <c r="AW98" i="1"/>
  <c r="AV98" i="1"/>
  <c r="AU98" i="1"/>
  <c r="AT98" i="1"/>
  <c r="AR98" i="1"/>
  <c r="AQ98" i="1"/>
  <c r="AO98" i="1"/>
  <c r="AN98" i="1"/>
  <c r="AM98" i="1"/>
  <c r="AL98" i="1"/>
  <c r="AK98" i="1"/>
  <c r="AJ98" i="1"/>
  <c r="BA97" i="1"/>
  <c r="AZ97" i="1"/>
  <c r="AY97" i="1"/>
  <c r="AX97" i="1"/>
  <c r="AW97" i="1"/>
  <c r="AV97" i="1"/>
  <c r="AU97" i="1"/>
  <c r="AT97" i="1"/>
  <c r="AR97" i="1"/>
  <c r="AQ97" i="1"/>
  <c r="AO97" i="1"/>
  <c r="AN97" i="1"/>
  <c r="AM97" i="1"/>
  <c r="AL97" i="1"/>
  <c r="AK97" i="1"/>
  <c r="AJ97" i="1"/>
  <c r="BA96" i="1"/>
  <c r="AZ96" i="1"/>
  <c r="AY96" i="1"/>
  <c r="AX96" i="1"/>
  <c r="AW96" i="1"/>
  <c r="AV96" i="1"/>
  <c r="AU96" i="1"/>
  <c r="AT96" i="1"/>
  <c r="AR96" i="1"/>
  <c r="AQ96" i="1"/>
  <c r="AO96" i="1"/>
  <c r="AN96" i="1"/>
  <c r="AM96" i="1"/>
  <c r="AL96" i="1"/>
  <c r="AK96" i="1"/>
  <c r="AJ96" i="1"/>
  <c r="BA95" i="1"/>
  <c r="AZ95" i="1"/>
  <c r="AY95" i="1"/>
  <c r="AX95" i="1"/>
  <c r="AW95" i="1"/>
  <c r="AV95" i="1"/>
  <c r="AU95" i="1"/>
  <c r="AT95" i="1"/>
  <c r="AR95" i="1"/>
  <c r="AQ95" i="1"/>
  <c r="AO95" i="1"/>
  <c r="AN95" i="1"/>
  <c r="AM95" i="1"/>
  <c r="AL95" i="1"/>
  <c r="AK95" i="1"/>
  <c r="AJ95" i="1"/>
  <c r="BA94" i="1"/>
  <c r="AZ94" i="1"/>
  <c r="AY94" i="1"/>
  <c r="AX94" i="1"/>
  <c r="AW94" i="1"/>
  <c r="AV94" i="1"/>
  <c r="AU94" i="1"/>
  <c r="AT94" i="1"/>
  <c r="AR94" i="1"/>
  <c r="AQ94" i="1"/>
  <c r="AO94" i="1"/>
  <c r="AN94" i="1"/>
  <c r="AM94" i="1"/>
  <c r="AL94" i="1"/>
  <c r="AK94" i="1"/>
  <c r="AJ94" i="1"/>
  <c r="BA93" i="1"/>
  <c r="AZ93" i="1"/>
  <c r="AY93" i="1"/>
  <c r="AX93" i="1"/>
  <c r="AW93" i="1"/>
  <c r="AV93" i="1"/>
  <c r="AU93" i="1"/>
  <c r="AT93" i="1"/>
  <c r="AR93" i="1"/>
  <c r="AQ93" i="1"/>
  <c r="AO93" i="1"/>
  <c r="AN93" i="1"/>
  <c r="AM93" i="1"/>
  <c r="AL93" i="1"/>
  <c r="AK93" i="1"/>
  <c r="AJ93" i="1"/>
  <c r="BA92" i="1"/>
  <c r="AZ92" i="1"/>
  <c r="AY92" i="1"/>
  <c r="AX92" i="1"/>
  <c r="AW92" i="1"/>
  <c r="AV92" i="1"/>
  <c r="AU92" i="1"/>
  <c r="AT92" i="1"/>
  <c r="AR92" i="1"/>
  <c r="AQ92" i="1"/>
  <c r="AO92" i="1"/>
  <c r="AN92" i="1"/>
  <c r="AM92" i="1"/>
  <c r="AL92" i="1"/>
  <c r="AK92" i="1"/>
  <c r="AJ92" i="1"/>
  <c r="BA91" i="1"/>
  <c r="AZ91" i="1"/>
  <c r="AY91" i="1"/>
  <c r="AX91" i="1"/>
  <c r="AW91" i="1"/>
  <c r="AV91" i="1"/>
  <c r="AU91" i="1"/>
  <c r="AT91" i="1"/>
  <c r="AR91" i="1"/>
  <c r="AQ91" i="1"/>
  <c r="AO91" i="1"/>
  <c r="AN91" i="1"/>
  <c r="AM91" i="1"/>
  <c r="AL91" i="1"/>
  <c r="AK91" i="1"/>
  <c r="AJ91" i="1"/>
  <c r="BA90" i="1"/>
  <c r="AZ90" i="1"/>
  <c r="AY90" i="1"/>
  <c r="AX90" i="1"/>
  <c r="AW90" i="1"/>
  <c r="AV90" i="1"/>
  <c r="AU90" i="1"/>
  <c r="AT90" i="1"/>
  <c r="AR90" i="1"/>
  <c r="AQ90" i="1"/>
  <c r="AO90" i="1"/>
  <c r="AN90" i="1"/>
  <c r="AM90" i="1"/>
  <c r="AL90" i="1"/>
  <c r="AK90" i="1"/>
  <c r="AJ90" i="1"/>
  <c r="BA89" i="1"/>
  <c r="AZ89" i="1"/>
  <c r="AY89" i="1"/>
  <c r="AX89" i="1"/>
  <c r="AW89" i="1"/>
  <c r="AV89" i="1"/>
  <c r="AU89" i="1"/>
  <c r="AT89" i="1"/>
  <c r="AR89" i="1"/>
  <c r="AQ89" i="1"/>
  <c r="AO89" i="1"/>
  <c r="AN89" i="1"/>
  <c r="AM89" i="1"/>
  <c r="AL89" i="1"/>
  <c r="AK89" i="1"/>
  <c r="AJ89" i="1"/>
  <c r="BA88" i="1"/>
  <c r="AZ88" i="1"/>
  <c r="AY88" i="1"/>
  <c r="AX88" i="1"/>
  <c r="AW88" i="1"/>
  <c r="AV88" i="1"/>
  <c r="AU88" i="1"/>
  <c r="AT88" i="1"/>
  <c r="AR88" i="1"/>
  <c r="AQ88" i="1"/>
  <c r="AO88" i="1"/>
  <c r="AN88" i="1"/>
  <c r="AM88" i="1"/>
  <c r="AL88" i="1"/>
  <c r="AK88" i="1"/>
  <c r="AJ88" i="1"/>
  <c r="BA87" i="1"/>
  <c r="AZ87" i="1"/>
  <c r="AY87" i="1"/>
  <c r="AX87" i="1"/>
  <c r="AW87" i="1"/>
  <c r="AV87" i="1"/>
  <c r="AU87" i="1"/>
  <c r="AT87" i="1"/>
  <c r="AR87" i="1"/>
  <c r="AQ87" i="1"/>
  <c r="AO87" i="1"/>
  <c r="AN87" i="1"/>
  <c r="AM87" i="1"/>
  <c r="AL87" i="1"/>
  <c r="AK87" i="1"/>
  <c r="AJ87" i="1"/>
  <c r="BA86" i="1"/>
  <c r="AZ86" i="1"/>
  <c r="AY86" i="1"/>
  <c r="AX86" i="1"/>
  <c r="AW86" i="1"/>
  <c r="AV86" i="1"/>
  <c r="AU86" i="1"/>
  <c r="AT86" i="1"/>
  <c r="AR86" i="1"/>
  <c r="AQ86" i="1"/>
  <c r="AO86" i="1"/>
  <c r="AN86" i="1"/>
  <c r="AM86" i="1"/>
  <c r="AL86" i="1"/>
  <c r="AK86" i="1"/>
  <c r="AJ86" i="1"/>
  <c r="BA85" i="1"/>
  <c r="AZ85" i="1"/>
  <c r="AY85" i="1"/>
  <c r="AX85" i="1"/>
  <c r="AW85" i="1"/>
  <c r="AV85" i="1"/>
  <c r="AU85" i="1"/>
  <c r="AT85" i="1"/>
  <c r="AR85" i="1"/>
  <c r="AQ85" i="1"/>
  <c r="AO85" i="1"/>
  <c r="AN85" i="1"/>
  <c r="AM85" i="1"/>
  <c r="AL85" i="1"/>
  <c r="AK85" i="1"/>
  <c r="AJ85" i="1"/>
  <c r="BA84" i="1"/>
  <c r="AZ84" i="1"/>
  <c r="AY84" i="1"/>
  <c r="AX84" i="1"/>
  <c r="AW84" i="1"/>
  <c r="AV84" i="1"/>
  <c r="AU84" i="1"/>
  <c r="AT84" i="1"/>
  <c r="AR84" i="1"/>
  <c r="AQ84" i="1"/>
  <c r="AO84" i="1"/>
  <c r="AN84" i="1"/>
  <c r="AM84" i="1"/>
  <c r="AL84" i="1"/>
  <c r="AK84" i="1"/>
  <c r="AJ84" i="1"/>
  <c r="BA83" i="1"/>
  <c r="AZ83" i="1"/>
  <c r="AY83" i="1"/>
  <c r="AX83" i="1"/>
  <c r="AW83" i="1"/>
  <c r="AV83" i="1"/>
  <c r="AU83" i="1"/>
  <c r="AT83" i="1"/>
  <c r="AR83" i="1"/>
  <c r="AQ83" i="1"/>
  <c r="AO83" i="1"/>
  <c r="AN83" i="1"/>
  <c r="AM83" i="1"/>
  <c r="AL83" i="1"/>
  <c r="AK83" i="1"/>
  <c r="AJ83" i="1"/>
  <c r="BA82" i="1"/>
  <c r="AZ82" i="1"/>
  <c r="AY82" i="1"/>
  <c r="AX82" i="1"/>
  <c r="AW82" i="1"/>
  <c r="AV82" i="1"/>
  <c r="AU82" i="1"/>
  <c r="AT82" i="1"/>
  <c r="AR82" i="1"/>
  <c r="AQ82" i="1"/>
  <c r="AO82" i="1"/>
  <c r="AN82" i="1"/>
  <c r="AM82" i="1"/>
  <c r="AL82" i="1"/>
  <c r="AK82" i="1"/>
  <c r="AJ82" i="1"/>
  <c r="BA81" i="1"/>
  <c r="AZ81" i="1"/>
  <c r="AY81" i="1"/>
  <c r="AX81" i="1"/>
  <c r="AW81" i="1"/>
  <c r="AV81" i="1"/>
  <c r="AU81" i="1"/>
  <c r="AT81" i="1"/>
  <c r="AR81" i="1"/>
  <c r="AQ81" i="1"/>
  <c r="AO81" i="1"/>
  <c r="AN81" i="1"/>
  <c r="AM81" i="1"/>
  <c r="AL81" i="1"/>
  <c r="AK81" i="1"/>
  <c r="AJ81" i="1"/>
  <c r="BA80" i="1"/>
  <c r="AZ80" i="1"/>
  <c r="AY80" i="1"/>
  <c r="AX80" i="1"/>
  <c r="AW80" i="1"/>
  <c r="AV80" i="1"/>
  <c r="AU80" i="1"/>
  <c r="AT80" i="1"/>
  <c r="AR80" i="1"/>
  <c r="AQ80" i="1"/>
  <c r="AO80" i="1"/>
  <c r="AN80" i="1"/>
  <c r="AM80" i="1"/>
  <c r="AL80" i="1"/>
  <c r="AK80" i="1"/>
  <c r="AJ80" i="1"/>
  <c r="BA79" i="1"/>
  <c r="AZ79" i="1"/>
  <c r="AY79" i="1"/>
  <c r="AX79" i="1"/>
  <c r="AW79" i="1"/>
  <c r="AV79" i="1"/>
  <c r="AU79" i="1"/>
  <c r="AT79" i="1"/>
  <c r="AR79" i="1"/>
  <c r="AQ79" i="1"/>
  <c r="AO79" i="1"/>
  <c r="AN79" i="1"/>
  <c r="AM79" i="1"/>
  <c r="AL79" i="1"/>
  <c r="AK79" i="1"/>
  <c r="AJ79" i="1"/>
  <c r="BA78" i="1"/>
  <c r="AZ78" i="1"/>
  <c r="AY78" i="1"/>
  <c r="AX78" i="1"/>
  <c r="AW78" i="1"/>
  <c r="AV78" i="1"/>
  <c r="AU78" i="1"/>
  <c r="AT78" i="1"/>
  <c r="AR78" i="1"/>
  <c r="AQ78" i="1"/>
  <c r="AO78" i="1"/>
  <c r="AN78" i="1"/>
  <c r="AM78" i="1"/>
  <c r="AL78" i="1"/>
  <c r="AK78" i="1"/>
  <c r="AJ78" i="1"/>
  <c r="BA77" i="1"/>
  <c r="AZ77" i="1"/>
  <c r="AY77" i="1"/>
  <c r="AX77" i="1"/>
  <c r="AW77" i="1"/>
  <c r="AV77" i="1"/>
  <c r="AU77" i="1"/>
  <c r="AT77" i="1"/>
  <c r="AR77" i="1"/>
  <c r="AQ77" i="1"/>
  <c r="AO77" i="1"/>
  <c r="AN77" i="1"/>
  <c r="AM77" i="1"/>
  <c r="AL77" i="1"/>
  <c r="AK77" i="1"/>
  <c r="AJ77" i="1"/>
  <c r="BA76" i="1"/>
  <c r="AZ76" i="1"/>
  <c r="AY76" i="1"/>
  <c r="AX76" i="1"/>
  <c r="AW76" i="1"/>
  <c r="AV76" i="1"/>
  <c r="AU76" i="1"/>
  <c r="AT76" i="1"/>
  <c r="AR76" i="1"/>
  <c r="AQ76" i="1"/>
  <c r="AO76" i="1"/>
  <c r="AN76" i="1"/>
  <c r="AM76" i="1"/>
  <c r="AL76" i="1"/>
  <c r="AK76" i="1"/>
  <c r="AJ76" i="1"/>
  <c r="BA75" i="1"/>
  <c r="AZ75" i="1"/>
  <c r="AY75" i="1"/>
  <c r="AX75" i="1"/>
  <c r="AW75" i="1"/>
  <c r="AV75" i="1"/>
  <c r="AU75" i="1"/>
  <c r="AT75" i="1"/>
  <c r="AR75" i="1"/>
  <c r="AQ75" i="1"/>
  <c r="AO75" i="1"/>
  <c r="AN75" i="1"/>
  <c r="AM75" i="1"/>
  <c r="AL75" i="1"/>
  <c r="AK75" i="1"/>
  <c r="AJ75" i="1"/>
  <c r="BA74" i="1"/>
  <c r="AZ74" i="1"/>
  <c r="AY74" i="1"/>
  <c r="AX74" i="1"/>
  <c r="AW74" i="1"/>
  <c r="AV74" i="1"/>
  <c r="AU74" i="1"/>
  <c r="AT74" i="1"/>
  <c r="AR74" i="1"/>
  <c r="AQ74" i="1"/>
  <c r="AO74" i="1"/>
  <c r="AN74" i="1"/>
  <c r="AM74" i="1"/>
  <c r="AL74" i="1"/>
  <c r="AK74" i="1"/>
  <c r="AJ74" i="1"/>
  <c r="BA73" i="1"/>
  <c r="AZ73" i="1"/>
  <c r="AY73" i="1"/>
  <c r="AX73" i="1"/>
  <c r="AW73" i="1"/>
  <c r="AV73" i="1"/>
  <c r="AU73" i="1"/>
  <c r="AT73" i="1"/>
  <c r="AR73" i="1"/>
  <c r="AQ73" i="1"/>
  <c r="AO73" i="1"/>
  <c r="AN73" i="1"/>
  <c r="AM73" i="1"/>
  <c r="AL73" i="1"/>
  <c r="AK73" i="1"/>
  <c r="AJ73" i="1"/>
  <c r="BA72" i="1"/>
  <c r="AZ72" i="1"/>
  <c r="AY72" i="1"/>
  <c r="AX72" i="1"/>
  <c r="AW72" i="1"/>
  <c r="AV72" i="1"/>
  <c r="AU72" i="1"/>
  <c r="AT72" i="1"/>
  <c r="AR72" i="1"/>
  <c r="AQ72" i="1"/>
  <c r="AO72" i="1"/>
  <c r="AN72" i="1"/>
  <c r="AM72" i="1"/>
  <c r="AL72" i="1"/>
  <c r="AK72" i="1"/>
  <c r="AJ72" i="1"/>
  <c r="BA71" i="1"/>
  <c r="AZ71" i="1"/>
  <c r="AY71" i="1"/>
  <c r="AX71" i="1"/>
  <c r="AW71" i="1"/>
  <c r="AV71" i="1"/>
  <c r="AU71" i="1"/>
  <c r="AT71" i="1"/>
  <c r="AR71" i="1"/>
  <c r="AQ71" i="1"/>
  <c r="AO71" i="1"/>
  <c r="AN71" i="1"/>
  <c r="AM71" i="1"/>
  <c r="AL71" i="1"/>
  <c r="AK71" i="1"/>
  <c r="AJ71" i="1"/>
  <c r="BA70" i="1"/>
  <c r="AZ70" i="1"/>
  <c r="AY70" i="1"/>
  <c r="AX70" i="1"/>
  <c r="AW70" i="1"/>
  <c r="AV70" i="1"/>
  <c r="AU70" i="1"/>
  <c r="AT70" i="1"/>
  <c r="AR70" i="1"/>
  <c r="AQ70" i="1"/>
  <c r="AO70" i="1"/>
  <c r="AN70" i="1"/>
  <c r="AM70" i="1"/>
  <c r="AL70" i="1"/>
  <c r="AK70" i="1"/>
  <c r="AJ70" i="1"/>
  <c r="BA69" i="1"/>
  <c r="AZ69" i="1"/>
  <c r="AY69" i="1"/>
  <c r="AX69" i="1"/>
  <c r="AW69" i="1"/>
  <c r="AV69" i="1"/>
  <c r="AU69" i="1"/>
  <c r="AT69" i="1"/>
  <c r="AR69" i="1"/>
  <c r="AQ69" i="1"/>
  <c r="AO69" i="1"/>
  <c r="AN69" i="1"/>
  <c r="AM69" i="1"/>
  <c r="AL69" i="1"/>
  <c r="AK69" i="1"/>
  <c r="AJ69" i="1"/>
  <c r="BA68" i="1"/>
  <c r="AZ68" i="1"/>
  <c r="AY68" i="1"/>
  <c r="AX68" i="1"/>
  <c r="AW68" i="1"/>
  <c r="AV68" i="1"/>
  <c r="AU68" i="1"/>
  <c r="AT68" i="1"/>
  <c r="AR68" i="1"/>
  <c r="AQ68" i="1"/>
  <c r="AO68" i="1"/>
  <c r="AN68" i="1"/>
  <c r="AM68" i="1"/>
  <c r="AL68" i="1"/>
  <c r="AK68" i="1"/>
  <c r="AJ68" i="1"/>
  <c r="BA67" i="1"/>
  <c r="AZ67" i="1"/>
  <c r="AY67" i="1"/>
  <c r="AX67" i="1"/>
  <c r="AW67" i="1"/>
  <c r="AV67" i="1"/>
  <c r="AU67" i="1"/>
  <c r="AT67" i="1"/>
  <c r="AR67" i="1"/>
  <c r="AQ67" i="1"/>
  <c r="AO67" i="1"/>
  <c r="AN67" i="1"/>
  <c r="AM67" i="1"/>
  <c r="AL67" i="1"/>
  <c r="AK67" i="1"/>
  <c r="AJ67" i="1"/>
  <c r="BA66" i="1"/>
  <c r="AZ66" i="1"/>
  <c r="AY66" i="1"/>
  <c r="AX66" i="1"/>
  <c r="AW66" i="1"/>
  <c r="AV66" i="1"/>
  <c r="AU66" i="1"/>
  <c r="AT66" i="1"/>
  <c r="AR66" i="1"/>
  <c r="AQ66" i="1"/>
  <c r="AO66" i="1"/>
  <c r="AN66" i="1"/>
  <c r="AM66" i="1"/>
  <c r="AL66" i="1"/>
  <c r="AK66" i="1"/>
  <c r="AJ66" i="1"/>
  <c r="BA65" i="1"/>
  <c r="AZ65" i="1"/>
  <c r="AY65" i="1"/>
  <c r="AX65" i="1"/>
  <c r="AW65" i="1"/>
  <c r="AV65" i="1"/>
  <c r="AU65" i="1"/>
  <c r="AT65" i="1"/>
  <c r="AR65" i="1"/>
  <c r="AQ65" i="1"/>
  <c r="AO65" i="1"/>
  <c r="AN65" i="1"/>
  <c r="AM65" i="1"/>
  <c r="AL65" i="1"/>
  <c r="AK65" i="1"/>
  <c r="AJ65" i="1"/>
  <c r="BA64" i="1"/>
  <c r="AZ64" i="1"/>
  <c r="AY64" i="1"/>
  <c r="AX64" i="1"/>
  <c r="AW64" i="1"/>
  <c r="AV64" i="1"/>
  <c r="AU64" i="1"/>
  <c r="AT64" i="1"/>
  <c r="AR64" i="1"/>
  <c r="AQ64" i="1"/>
  <c r="AO64" i="1"/>
  <c r="AN64" i="1"/>
  <c r="AM64" i="1"/>
  <c r="AL64" i="1"/>
  <c r="AK64" i="1"/>
  <c r="AJ64" i="1"/>
  <c r="BA63" i="1"/>
  <c r="AZ63" i="1"/>
  <c r="AY63" i="1"/>
  <c r="AX63" i="1"/>
  <c r="AW63" i="1"/>
  <c r="AV63" i="1"/>
  <c r="AU63" i="1"/>
  <c r="AT63" i="1"/>
  <c r="AR63" i="1"/>
  <c r="AQ63" i="1"/>
  <c r="AO63" i="1"/>
  <c r="AN63" i="1"/>
  <c r="AM63" i="1"/>
  <c r="AL63" i="1"/>
  <c r="AK63" i="1"/>
  <c r="AJ63" i="1"/>
  <c r="BA62" i="1"/>
  <c r="AZ62" i="1"/>
  <c r="AY62" i="1"/>
  <c r="AX62" i="1"/>
  <c r="AW62" i="1"/>
  <c r="AV62" i="1"/>
  <c r="AU62" i="1"/>
  <c r="AT62" i="1"/>
  <c r="AR62" i="1"/>
  <c r="AQ62" i="1"/>
  <c r="AO62" i="1"/>
  <c r="AN62" i="1"/>
  <c r="AM62" i="1"/>
  <c r="AL62" i="1"/>
  <c r="AK62" i="1"/>
  <c r="AJ62" i="1"/>
  <c r="BA61" i="1"/>
  <c r="AZ61" i="1"/>
  <c r="AY61" i="1"/>
  <c r="AX61" i="1"/>
  <c r="AW61" i="1"/>
  <c r="AV61" i="1"/>
  <c r="AU61" i="1"/>
  <c r="AT61" i="1"/>
  <c r="AR61" i="1"/>
  <c r="AQ61" i="1"/>
  <c r="AO61" i="1"/>
  <c r="AN61" i="1"/>
  <c r="AM61" i="1"/>
  <c r="AL61" i="1"/>
  <c r="AK61" i="1"/>
  <c r="AJ61" i="1"/>
  <c r="BA60" i="1"/>
  <c r="AZ60" i="1"/>
  <c r="AY60" i="1"/>
  <c r="AX60" i="1"/>
  <c r="AW60" i="1"/>
  <c r="AV60" i="1"/>
  <c r="AU60" i="1"/>
  <c r="AT60" i="1"/>
  <c r="AR60" i="1"/>
  <c r="AQ60" i="1"/>
  <c r="AO60" i="1"/>
  <c r="AN60" i="1"/>
  <c r="AM60" i="1"/>
  <c r="AL60" i="1"/>
  <c r="AK60" i="1"/>
  <c r="AJ60" i="1"/>
  <c r="BA59" i="1"/>
  <c r="AZ59" i="1"/>
  <c r="AY59" i="1"/>
  <c r="AX59" i="1"/>
  <c r="AW59" i="1"/>
  <c r="AV59" i="1"/>
  <c r="AU59" i="1"/>
  <c r="AT59" i="1"/>
  <c r="AR59" i="1"/>
  <c r="AQ59" i="1"/>
  <c r="AO59" i="1"/>
  <c r="AN59" i="1"/>
  <c r="AM59" i="1"/>
  <c r="AL59" i="1"/>
  <c r="AK59" i="1"/>
  <c r="AJ59" i="1"/>
  <c r="BA58" i="1"/>
  <c r="AZ58" i="1"/>
  <c r="AY58" i="1"/>
  <c r="AX58" i="1"/>
  <c r="AW58" i="1"/>
  <c r="AV58" i="1"/>
  <c r="AU58" i="1"/>
  <c r="AT58" i="1"/>
  <c r="AR58" i="1"/>
  <c r="AQ58" i="1"/>
  <c r="AO58" i="1"/>
  <c r="AN58" i="1"/>
  <c r="AM58" i="1"/>
  <c r="AL58" i="1"/>
  <c r="AK58" i="1"/>
  <c r="AJ58" i="1"/>
  <c r="BA57" i="1"/>
  <c r="AZ57" i="1"/>
  <c r="AY57" i="1"/>
  <c r="AX57" i="1"/>
  <c r="AW57" i="1"/>
  <c r="AV57" i="1"/>
  <c r="AU57" i="1"/>
  <c r="AT57" i="1"/>
  <c r="AR57" i="1"/>
  <c r="AQ57" i="1"/>
  <c r="AO57" i="1"/>
  <c r="AN57" i="1"/>
  <c r="AM57" i="1"/>
  <c r="AL57" i="1"/>
  <c r="AK57" i="1"/>
  <c r="AJ57" i="1"/>
  <c r="BA56" i="1"/>
  <c r="AZ56" i="1"/>
  <c r="AY56" i="1"/>
  <c r="AX56" i="1"/>
  <c r="AW56" i="1"/>
  <c r="AV56" i="1"/>
  <c r="AU56" i="1"/>
  <c r="AT56" i="1"/>
  <c r="AR56" i="1"/>
  <c r="AQ56" i="1"/>
  <c r="AO56" i="1"/>
  <c r="AN56" i="1"/>
  <c r="AM56" i="1"/>
  <c r="AL56" i="1"/>
  <c r="AK56" i="1"/>
  <c r="AJ56" i="1"/>
  <c r="BA55" i="1"/>
  <c r="AZ55" i="1"/>
  <c r="AY55" i="1"/>
  <c r="AX55" i="1"/>
  <c r="AW55" i="1"/>
  <c r="AV55" i="1"/>
  <c r="AU55" i="1"/>
  <c r="AT55" i="1"/>
  <c r="AR55" i="1"/>
  <c r="AQ55" i="1"/>
  <c r="AO55" i="1"/>
  <c r="AN55" i="1"/>
  <c r="AM55" i="1"/>
  <c r="AL55" i="1"/>
  <c r="AK55" i="1"/>
  <c r="AJ55" i="1"/>
  <c r="BA54" i="1"/>
  <c r="AZ54" i="1"/>
  <c r="AY54" i="1"/>
  <c r="AX54" i="1"/>
  <c r="AW54" i="1"/>
  <c r="AV54" i="1"/>
  <c r="AU54" i="1"/>
  <c r="AT54" i="1"/>
  <c r="AR54" i="1"/>
  <c r="AQ54" i="1"/>
  <c r="AO54" i="1"/>
  <c r="AN54" i="1"/>
  <c r="AM54" i="1"/>
  <c r="AL54" i="1"/>
  <c r="AK54" i="1"/>
  <c r="AJ54" i="1"/>
  <c r="BA53" i="1"/>
  <c r="AZ53" i="1"/>
  <c r="AY53" i="1"/>
  <c r="AX53" i="1"/>
  <c r="AW53" i="1"/>
  <c r="AV53" i="1"/>
  <c r="AU53" i="1"/>
  <c r="AT53" i="1"/>
  <c r="AR53" i="1"/>
  <c r="AQ53" i="1"/>
  <c r="AO53" i="1"/>
  <c r="AN53" i="1"/>
  <c r="AM53" i="1"/>
  <c r="AL53" i="1"/>
  <c r="AK53" i="1"/>
  <c r="AJ53" i="1"/>
  <c r="BA52" i="1"/>
  <c r="AZ52" i="1"/>
  <c r="AY52" i="1"/>
  <c r="AX52" i="1"/>
  <c r="AW52" i="1"/>
  <c r="AV52" i="1"/>
  <c r="AU52" i="1"/>
  <c r="AT52" i="1"/>
  <c r="AR52" i="1"/>
  <c r="AQ52" i="1"/>
  <c r="AO52" i="1"/>
  <c r="AN52" i="1"/>
  <c r="AM52" i="1"/>
  <c r="AL52" i="1"/>
  <c r="AK52" i="1"/>
  <c r="AJ52" i="1"/>
  <c r="BA51" i="1"/>
  <c r="AZ51" i="1"/>
  <c r="AY51" i="1"/>
  <c r="AX51" i="1"/>
  <c r="AW51" i="1"/>
  <c r="AV51" i="1"/>
  <c r="AU51" i="1"/>
  <c r="AT51" i="1"/>
  <c r="AR51" i="1"/>
  <c r="AQ51" i="1"/>
  <c r="AO51" i="1"/>
  <c r="AN51" i="1"/>
  <c r="AM51" i="1"/>
  <c r="AL51" i="1"/>
  <c r="AK51" i="1"/>
  <c r="AJ51" i="1"/>
  <c r="BA50" i="1"/>
  <c r="AZ50" i="1"/>
  <c r="AY50" i="1"/>
  <c r="AX50" i="1"/>
  <c r="AW50" i="1"/>
  <c r="AV50" i="1"/>
  <c r="AU50" i="1"/>
  <c r="AT50" i="1"/>
  <c r="AR50" i="1"/>
  <c r="AQ50" i="1"/>
  <c r="AO50" i="1"/>
  <c r="AN50" i="1"/>
  <c r="AM50" i="1"/>
  <c r="AL50" i="1"/>
  <c r="AK50" i="1"/>
  <c r="AJ50" i="1"/>
  <c r="BA49" i="1"/>
  <c r="AZ49" i="1"/>
  <c r="AY49" i="1"/>
  <c r="AX49" i="1"/>
  <c r="AW49" i="1"/>
  <c r="AV49" i="1"/>
  <c r="AU49" i="1"/>
  <c r="AT49" i="1"/>
  <c r="AR49" i="1"/>
  <c r="AQ49" i="1"/>
  <c r="AO49" i="1"/>
  <c r="AN49" i="1"/>
  <c r="AM49" i="1"/>
  <c r="AL49" i="1"/>
  <c r="AK49" i="1"/>
  <c r="AJ49" i="1"/>
  <c r="BA48" i="1"/>
  <c r="AZ48" i="1"/>
  <c r="AY48" i="1"/>
  <c r="AX48" i="1"/>
  <c r="AW48" i="1"/>
  <c r="AV48" i="1"/>
  <c r="AU48" i="1"/>
  <c r="AT48" i="1"/>
  <c r="AR48" i="1"/>
  <c r="AQ48" i="1"/>
  <c r="AO48" i="1"/>
  <c r="AN48" i="1"/>
  <c r="AM48" i="1"/>
  <c r="AL48" i="1"/>
  <c r="AK48" i="1"/>
  <c r="AJ48" i="1"/>
  <c r="BA47" i="1"/>
  <c r="AZ47" i="1"/>
  <c r="AY47" i="1"/>
  <c r="AX47" i="1"/>
  <c r="AW47" i="1"/>
  <c r="AV47" i="1"/>
  <c r="AU47" i="1"/>
  <c r="AT47" i="1"/>
  <c r="AR47" i="1"/>
  <c r="AQ47" i="1"/>
  <c r="AO47" i="1"/>
  <c r="AN47" i="1"/>
  <c r="AM47" i="1"/>
  <c r="AL47" i="1"/>
  <c r="AK47" i="1"/>
  <c r="AJ47" i="1"/>
  <c r="BA46" i="1"/>
  <c r="AZ46" i="1"/>
  <c r="AY46" i="1"/>
  <c r="AX46" i="1"/>
  <c r="AW46" i="1"/>
  <c r="AV46" i="1"/>
  <c r="AU46" i="1"/>
  <c r="AT46" i="1"/>
  <c r="AR46" i="1"/>
  <c r="AQ46" i="1"/>
  <c r="AO46" i="1"/>
  <c r="AN46" i="1"/>
  <c r="AM46" i="1"/>
  <c r="AL46" i="1"/>
  <c r="AK46" i="1"/>
  <c r="AJ46" i="1"/>
  <c r="BA45" i="1"/>
  <c r="AZ45" i="1"/>
  <c r="AY45" i="1"/>
  <c r="AX45" i="1"/>
  <c r="AW45" i="1"/>
  <c r="AV45" i="1"/>
  <c r="AU45" i="1"/>
  <c r="AT45" i="1"/>
  <c r="AR45" i="1"/>
  <c r="AQ45" i="1"/>
  <c r="AO45" i="1"/>
  <c r="AN45" i="1"/>
  <c r="AM45" i="1"/>
  <c r="AL45" i="1"/>
  <c r="AK45" i="1"/>
  <c r="AJ45" i="1"/>
  <c r="BA44" i="1"/>
  <c r="AZ44" i="1"/>
  <c r="AY44" i="1"/>
  <c r="AX44" i="1"/>
  <c r="AW44" i="1"/>
  <c r="AV44" i="1"/>
  <c r="AU44" i="1"/>
  <c r="AT44" i="1"/>
  <c r="AR44" i="1"/>
  <c r="AQ44" i="1"/>
  <c r="AO44" i="1"/>
  <c r="AN44" i="1"/>
  <c r="AM44" i="1"/>
  <c r="AL44" i="1"/>
  <c r="AK44" i="1"/>
  <c r="AJ44" i="1"/>
  <c r="BA43" i="1"/>
  <c r="AZ43" i="1"/>
  <c r="AY43" i="1"/>
  <c r="AX43" i="1"/>
  <c r="AW43" i="1"/>
  <c r="AV43" i="1"/>
  <c r="AU43" i="1"/>
  <c r="AT43" i="1"/>
  <c r="AR43" i="1"/>
  <c r="AQ43" i="1"/>
  <c r="AO43" i="1"/>
  <c r="AN43" i="1"/>
  <c r="AM43" i="1"/>
  <c r="AL43" i="1"/>
  <c r="AK43" i="1"/>
  <c r="AJ43" i="1"/>
  <c r="BA42" i="1"/>
  <c r="AZ42" i="1"/>
  <c r="AY42" i="1"/>
  <c r="AX42" i="1"/>
  <c r="AW42" i="1"/>
  <c r="AV42" i="1"/>
  <c r="AU42" i="1"/>
  <c r="AT42" i="1"/>
  <c r="AR42" i="1"/>
  <c r="AQ42" i="1"/>
  <c r="AO42" i="1"/>
  <c r="AN42" i="1"/>
  <c r="AM42" i="1"/>
  <c r="AL42" i="1"/>
  <c r="AK42" i="1"/>
  <c r="AJ42" i="1"/>
  <c r="BA41" i="1"/>
  <c r="AZ41" i="1"/>
  <c r="AY41" i="1"/>
  <c r="AX41" i="1"/>
  <c r="AW41" i="1"/>
  <c r="AV41" i="1"/>
  <c r="AU41" i="1"/>
  <c r="AT41" i="1"/>
  <c r="AR41" i="1"/>
  <c r="AQ41" i="1"/>
  <c r="AO41" i="1"/>
  <c r="AN41" i="1"/>
  <c r="AM41" i="1"/>
  <c r="AL41" i="1"/>
  <c r="AK41" i="1"/>
  <c r="AJ41" i="1"/>
  <c r="BA40" i="1"/>
  <c r="AZ40" i="1"/>
  <c r="AY40" i="1"/>
  <c r="AX40" i="1"/>
  <c r="AW40" i="1"/>
  <c r="AV40" i="1"/>
  <c r="AU40" i="1"/>
  <c r="AT40" i="1"/>
  <c r="AR40" i="1"/>
  <c r="AQ40" i="1"/>
  <c r="AO40" i="1"/>
  <c r="AN40" i="1"/>
  <c r="AM40" i="1"/>
  <c r="AL40" i="1"/>
  <c r="AK40" i="1"/>
  <c r="AJ40" i="1"/>
  <c r="BA39" i="1"/>
  <c r="AZ39" i="1"/>
  <c r="AY39" i="1"/>
  <c r="AX39" i="1"/>
  <c r="AW39" i="1"/>
  <c r="AV39" i="1"/>
  <c r="AU39" i="1"/>
  <c r="AT39" i="1"/>
  <c r="AR39" i="1"/>
  <c r="AQ39" i="1"/>
  <c r="AO39" i="1"/>
  <c r="AN39" i="1"/>
  <c r="AM39" i="1"/>
  <c r="AL39" i="1"/>
  <c r="AK39" i="1"/>
  <c r="AJ39" i="1"/>
  <c r="BA38" i="1"/>
  <c r="AZ38" i="1"/>
  <c r="AY38" i="1"/>
  <c r="AX38" i="1"/>
  <c r="AW38" i="1"/>
  <c r="AV38" i="1"/>
  <c r="AU38" i="1"/>
  <c r="AT38" i="1"/>
  <c r="AR38" i="1"/>
  <c r="AQ38" i="1"/>
  <c r="AO38" i="1"/>
  <c r="AN38" i="1"/>
  <c r="AM38" i="1"/>
  <c r="AL38" i="1"/>
  <c r="AK38" i="1"/>
  <c r="AJ38" i="1"/>
  <c r="BA37" i="1"/>
  <c r="AZ37" i="1"/>
  <c r="AY37" i="1"/>
  <c r="AX37" i="1"/>
  <c r="AW37" i="1"/>
  <c r="AV37" i="1"/>
  <c r="AU37" i="1"/>
  <c r="AT37" i="1"/>
  <c r="AR37" i="1"/>
  <c r="AQ37" i="1"/>
  <c r="AO37" i="1"/>
  <c r="AN37" i="1"/>
  <c r="AM37" i="1"/>
  <c r="AL37" i="1"/>
  <c r="AK37" i="1"/>
  <c r="AJ37" i="1"/>
  <c r="AV36" i="1"/>
  <c r="AR36" i="1"/>
  <c r="AQ36" i="1"/>
  <c r="AV35" i="1"/>
  <c r="AR35" i="1"/>
  <c r="AQ35" i="1"/>
  <c r="AV34" i="1"/>
  <c r="AR34" i="1"/>
  <c r="AQ34" i="1"/>
  <c r="AV31" i="1"/>
  <c r="AR31" i="1"/>
  <c r="AQ31" i="1"/>
  <c r="AU29" i="1"/>
  <c r="AT29" i="1"/>
  <c r="AO29" i="1"/>
  <c r="AN29" i="1"/>
  <c r="AK29" i="1"/>
  <c r="AV27" i="1"/>
  <c r="AR27" i="1"/>
  <c r="AQ27" i="1"/>
  <c r="AV26" i="1"/>
  <c r="AR26" i="1"/>
  <c r="AQ26" i="1"/>
  <c r="AV25" i="1"/>
  <c r="AR25" i="1"/>
  <c r="AQ25" i="1"/>
  <c r="AV24" i="1"/>
  <c r="AR24" i="1"/>
  <c r="AQ24" i="1"/>
  <c r="AV23" i="1"/>
  <c r="AR23" i="1"/>
  <c r="AQ23" i="1"/>
  <c r="AV22" i="1"/>
  <c r="AR22" i="1"/>
  <c r="AQ22" i="1"/>
  <c r="AV21" i="1"/>
  <c r="AR21" i="1"/>
  <c r="AQ21" i="1"/>
  <c r="AV20" i="1"/>
  <c r="AR20" i="1"/>
  <c r="AQ20" i="1"/>
  <c r="AV19" i="1"/>
  <c r="AR19" i="1"/>
  <c r="AQ19" i="1"/>
  <c r="AV18" i="1"/>
  <c r="AR18" i="1"/>
  <c r="AQ18" i="1"/>
  <c r="AV17" i="1"/>
  <c r="AR17" i="1"/>
  <c r="AQ17" i="1"/>
  <c r="AV16" i="1"/>
  <c r="AR16" i="1"/>
  <c r="AQ16" i="1"/>
  <c r="AV13" i="1"/>
  <c r="AR13" i="1"/>
  <c r="AQ13" i="1"/>
  <c r="AV12" i="1"/>
  <c r="AR12" i="1"/>
  <c r="AQ12" i="1"/>
  <c r="AV11" i="1"/>
  <c r="AR11" i="1"/>
  <c r="AQ11" i="1"/>
  <c r="AV10" i="1"/>
  <c r="AR10" i="1"/>
  <c r="AQ10" i="1"/>
  <c r="AV7" i="1"/>
  <c r="AR7" i="1"/>
  <c r="AQ7" i="1"/>
  <c r="BH37" i="1" l="1"/>
  <c r="BH38" i="1"/>
  <c r="BH39" i="1"/>
  <c r="BH40" i="1"/>
  <c r="BH41" i="1"/>
  <c r="BH42" i="1"/>
  <c r="BH43" i="1"/>
  <c r="BH44" i="1"/>
  <c r="BH45" i="1"/>
  <c r="BH46" i="1"/>
  <c r="BH47" i="1"/>
  <c r="BH48" i="1"/>
  <c r="BH49" i="1"/>
  <c r="BH50" i="1"/>
  <c r="BH51" i="1"/>
  <c r="BH52" i="1"/>
  <c r="BH53" i="1"/>
  <c r="BH54" i="1"/>
  <c r="BH55" i="1"/>
  <c r="BH56" i="1"/>
  <c r="BH57" i="1"/>
  <c r="BH58" i="1"/>
  <c r="BH59" i="1"/>
  <c r="BH60" i="1"/>
  <c r="BH61" i="1"/>
  <c r="BH62" i="1"/>
  <c r="BH63" i="1"/>
  <c r="BH64" i="1"/>
  <c r="BH65" i="1"/>
  <c r="BH66" i="1"/>
  <c r="BH67" i="1"/>
  <c r="BH68" i="1"/>
  <c r="BH69" i="1"/>
  <c r="BH70" i="1"/>
  <c r="BH71" i="1"/>
  <c r="BH72" i="1"/>
  <c r="BH73" i="1"/>
  <c r="BH74" i="1"/>
  <c r="BH75" i="1"/>
  <c r="BH76" i="1"/>
  <c r="BH77" i="1"/>
  <c r="BH78" i="1"/>
  <c r="BH79" i="1"/>
  <c r="BH80" i="1"/>
  <c r="BH81" i="1"/>
  <c r="BH82" i="1"/>
  <c r="BH83" i="1"/>
  <c r="BH84" i="1"/>
  <c r="BH85" i="1"/>
  <c r="BH86" i="1"/>
  <c r="BH87" i="1"/>
  <c r="BH88" i="1"/>
  <c r="BH89" i="1"/>
  <c r="BH90" i="1"/>
  <c r="BH91" i="1"/>
  <c r="BH92" i="1"/>
  <c r="BH93" i="1"/>
  <c r="BH94" i="1"/>
  <c r="BH95" i="1"/>
  <c r="BH96" i="1"/>
  <c r="BH97" i="1"/>
  <c r="BH98" i="1"/>
  <c r="BH99" i="1"/>
  <c r="BH100" i="1"/>
  <c r="BH101" i="1"/>
  <c r="BH102" i="1"/>
  <c r="BH103" i="1"/>
  <c r="BH104" i="1"/>
  <c r="BH105" i="1"/>
  <c r="BH106" i="1"/>
  <c r="BH107" i="1"/>
  <c r="BH108" i="1"/>
  <c r="BH109" i="1"/>
  <c r="BH110" i="1"/>
  <c r="BH111" i="1"/>
  <c r="BH112" i="1"/>
  <c r="BH113" i="1"/>
  <c r="BH114" i="1"/>
  <c r="BH115" i="1"/>
  <c r="BH116" i="1"/>
  <c r="BH117" i="1"/>
  <c r="BH118" i="1"/>
  <c r="BH119" i="1"/>
  <c r="BH120" i="1"/>
  <c r="BH121" i="1"/>
  <c r="BH122" i="1"/>
  <c r="BH123" i="1"/>
  <c r="BH124" i="1"/>
  <c r="BH125" i="1"/>
  <c r="BH126" i="1"/>
  <c r="BH127" i="1"/>
  <c r="BH128" i="1"/>
  <c r="BH129" i="1"/>
  <c r="BH130" i="1"/>
  <c r="BH131" i="1"/>
  <c r="BH132" i="1"/>
  <c r="BH133" i="1"/>
  <c r="BH134" i="1"/>
  <c r="BH135" i="1"/>
  <c r="BH136" i="1"/>
  <c r="BH137" i="1"/>
  <c r="BH138" i="1"/>
  <c r="BH139" i="1"/>
  <c r="BH140" i="1"/>
  <c r="BH141" i="1"/>
  <c r="BH142" i="1"/>
  <c r="BH143" i="1"/>
  <c r="BH144" i="1"/>
  <c r="BH145" i="1"/>
  <c r="BH146" i="1"/>
  <c r="BH147" i="1"/>
  <c r="BH148" i="1"/>
  <c r="BH149" i="1"/>
  <c r="BH150" i="1"/>
  <c r="BH151" i="1"/>
  <c r="BH152" i="1"/>
  <c r="BH153" i="1"/>
  <c r="BH154" i="1"/>
  <c r="BH155" i="1"/>
  <c r="BH156" i="1"/>
  <c r="BH157" i="1"/>
  <c r="BH158" i="1"/>
  <c r="BH159" i="1"/>
  <c r="BH160" i="1"/>
  <c r="BH161" i="1"/>
  <c r="BH162" i="1"/>
  <c r="BH163" i="1"/>
  <c r="BH164" i="1"/>
  <c r="BH165" i="1"/>
  <c r="BH166" i="1"/>
  <c r="BH167" i="1"/>
  <c r="BH168" i="1"/>
  <c r="BH169" i="1"/>
  <c r="BH170" i="1"/>
  <c r="BH171" i="1"/>
  <c r="BH172" i="1"/>
  <c r="BH173" i="1"/>
  <c r="BH174" i="1"/>
  <c r="BH175" i="1"/>
  <c r="BH176" i="1"/>
  <c r="BH177" i="1"/>
  <c r="BH178" i="1"/>
  <c r="BH179" i="1"/>
  <c r="BH180" i="1"/>
  <c r="BH181" i="1"/>
  <c r="BH182" i="1"/>
  <c r="BH183" i="1"/>
  <c r="BH184" i="1"/>
  <c r="BH185" i="1"/>
  <c r="BH186" i="1"/>
  <c r="BH187" i="1"/>
  <c r="BH188" i="1"/>
  <c r="BH189" i="1"/>
  <c r="BH190" i="1"/>
  <c r="BH191" i="1"/>
  <c r="BH192" i="1"/>
  <c r="BH193" i="1"/>
  <c r="BH194" i="1"/>
  <c r="BH195" i="1"/>
  <c r="BH196" i="1"/>
  <c r="BH197" i="1"/>
  <c r="BH198" i="1"/>
  <c r="BH199" i="1"/>
  <c r="BH200" i="1"/>
  <c r="BH201" i="1"/>
  <c r="BH202" i="1"/>
  <c r="BH203" i="1"/>
  <c r="BH204" i="1"/>
  <c r="BH205" i="1"/>
  <c r="BH206" i="1"/>
  <c r="BH207" i="1"/>
  <c r="BH208" i="1"/>
  <c r="BH209" i="1"/>
  <c r="BH210" i="1"/>
  <c r="BH211" i="1"/>
  <c r="BH212" i="1"/>
  <c r="BH213" i="1"/>
  <c r="BH214" i="1"/>
  <c r="BH215" i="1"/>
  <c r="BH216" i="1"/>
  <c r="BH217" i="1"/>
  <c r="BH218" i="1"/>
  <c r="BH219" i="1"/>
  <c r="BH220" i="1"/>
  <c r="BH221" i="1"/>
  <c r="BH222" i="1"/>
  <c r="BH223" i="1"/>
  <c r="BH224" i="1"/>
  <c r="BH225" i="1"/>
  <c r="BH226" i="1"/>
  <c r="BH227" i="1"/>
  <c r="BH228" i="1"/>
  <c r="BH229" i="1"/>
  <c r="BH230" i="1"/>
  <c r="BH231" i="1"/>
  <c r="BH232" i="1"/>
  <c r="BH233" i="1"/>
  <c r="BH234" i="1"/>
  <c r="BH235" i="1"/>
  <c r="BH236" i="1"/>
  <c r="BH237" i="1"/>
  <c r="BH238" i="1"/>
  <c r="BH239" i="1"/>
  <c r="BH240" i="1"/>
  <c r="BH241" i="1"/>
  <c r="BH242" i="1"/>
  <c r="BH243" i="1"/>
  <c r="BH244" i="1"/>
  <c r="BH245" i="1"/>
  <c r="BH246" i="1"/>
  <c r="BH247" i="1"/>
  <c r="BH248" i="1"/>
  <c r="BH249" i="1"/>
  <c r="BH250" i="1"/>
  <c r="BH251" i="1"/>
  <c r="BH252" i="1"/>
  <c r="BH253" i="1"/>
  <c r="BH254" i="1"/>
  <c r="BH255" i="1"/>
  <c r="DQ255" i="1" l="1"/>
  <c r="DP255" i="1" s="1"/>
  <c r="DM255" i="1" s="1"/>
  <c r="DO255" i="1"/>
  <c r="CP255" i="1"/>
  <c r="DQ254" i="1"/>
  <c r="DP254" i="1" s="1"/>
  <c r="DM254" i="1" s="1"/>
  <c r="DO254" i="1"/>
  <c r="CP254" i="1"/>
  <c r="DQ253" i="1"/>
  <c r="DP253" i="1" s="1"/>
  <c r="DM253" i="1" s="1"/>
  <c r="DO253" i="1"/>
  <c r="CP253" i="1"/>
  <c r="DQ252" i="1"/>
  <c r="DP252" i="1" s="1"/>
  <c r="DM252" i="1" s="1"/>
  <c r="DO252" i="1"/>
  <c r="CP252" i="1"/>
  <c r="DQ251" i="1"/>
  <c r="DP251" i="1" s="1"/>
  <c r="DM251" i="1" s="1"/>
  <c r="DO251" i="1"/>
  <c r="CP251" i="1"/>
  <c r="DQ250" i="1"/>
  <c r="DO250" i="1"/>
  <c r="CP250" i="1"/>
  <c r="DQ249" i="1"/>
  <c r="DO249" i="1"/>
  <c r="CP249" i="1"/>
  <c r="DQ248" i="1"/>
  <c r="DP248" i="1" s="1"/>
  <c r="DM248" i="1" s="1"/>
  <c r="DO248" i="1"/>
  <c r="CP248" i="1"/>
  <c r="DQ247" i="1"/>
  <c r="DP247" i="1" s="1"/>
  <c r="DM247" i="1" s="1"/>
  <c r="DO247" i="1"/>
  <c r="CP247" i="1"/>
  <c r="DQ246" i="1"/>
  <c r="DP246" i="1" s="1"/>
  <c r="DM246" i="1" s="1"/>
  <c r="DO246" i="1"/>
  <c r="CP246" i="1"/>
  <c r="DQ245" i="1"/>
  <c r="DO245" i="1"/>
  <c r="CP245" i="1"/>
  <c r="DQ244" i="1"/>
  <c r="DP244" i="1" s="1"/>
  <c r="DM244" i="1" s="1"/>
  <c r="DO244" i="1"/>
  <c r="CP244" i="1"/>
  <c r="DQ243" i="1"/>
  <c r="DP243" i="1" s="1"/>
  <c r="DM243" i="1" s="1"/>
  <c r="DO243" i="1"/>
  <c r="CP243" i="1"/>
  <c r="DQ242" i="1"/>
  <c r="DP242" i="1" s="1"/>
  <c r="DM242" i="1" s="1"/>
  <c r="DO242" i="1"/>
  <c r="CP242" i="1"/>
  <c r="DQ241" i="1"/>
  <c r="DP241" i="1" s="1"/>
  <c r="DO241" i="1"/>
  <c r="DM241" i="1"/>
  <c r="CP241" i="1"/>
  <c r="DQ240" i="1"/>
  <c r="DP240" i="1" s="1"/>
  <c r="DM240" i="1" s="1"/>
  <c r="DO240" i="1"/>
  <c r="CP240" i="1"/>
  <c r="DQ239" i="1"/>
  <c r="DP239" i="1" s="1"/>
  <c r="DM239" i="1" s="1"/>
  <c r="DO239" i="1"/>
  <c r="CP239" i="1"/>
  <c r="DQ238" i="1"/>
  <c r="DP238" i="1" s="1"/>
  <c r="DM238" i="1" s="1"/>
  <c r="DO238" i="1"/>
  <c r="CP238" i="1"/>
  <c r="DQ237" i="1"/>
  <c r="DP237" i="1" s="1"/>
  <c r="DM237" i="1" s="1"/>
  <c r="DO237" i="1"/>
  <c r="CP237" i="1"/>
  <c r="DQ236" i="1"/>
  <c r="DP236" i="1" s="1"/>
  <c r="DM236" i="1" s="1"/>
  <c r="DO236" i="1"/>
  <c r="CP236" i="1"/>
  <c r="DQ235" i="1"/>
  <c r="DP235" i="1" s="1"/>
  <c r="DM235" i="1" s="1"/>
  <c r="DO235" i="1"/>
  <c r="CP235" i="1"/>
  <c r="DQ234" i="1"/>
  <c r="DP234" i="1" s="1"/>
  <c r="DM234" i="1" s="1"/>
  <c r="DO234" i="1"/>
  <c r="CP234" i="1"/>
  <c r="DQ233" i="1"/>
  <c r="DP233" i="1" s="1"/>
  <c r="DM233" i="1" s="1"/>
  <c r="DO233" i="1"/>
  <c r="CP233" i="1"/>
  <c r="DQ232" i="1"/>
  <c r="DO232" i="1"/>
  <c r="CP232" i="1"/>
  <c r="DQ231" i="1"/>
  <c r="DO231" i="1"/>
  <c r="CP231" i="1"/>
  <c r="DQ230" i="1"/>
  <c r="DP230" i="1" s="1"/>
  <c r="DM230" i="1" s="1"/>
  <c r="DO230" i="1"/>
  <c r="CP230" i="1"/>
  <c r="DQ229" i="1"/>
  <c r="DP229" i="1" s="1"/>
  <c r="DM229" i="1" s="1"/>
  <c r="DO229" i="1"/>
  <c r="CP229" i="1"/>
  <c r="DQ228" i="1"/>
  <c r="DP228" i="1" s="1"/>
  <c r="DM228" i="1" s="1"/>
  <c r="DO228" i="1"/>
  <c r="CP228" i="1"/>
  <c r="DQ227" i="1"/>
  <c r="DP227" i="1" s="1"/>
  <c r="DM227" i="1" s="1"/>
  <c r="DO227" i="1"/>
  <c r="CP227" i="1"/>
  <c r="DQ226" i="1"/>
  <c r="DP226" i="1" s="1"/>
  <c r="DM226" i="1" s="1"/>
  <c r="DO226" i="1"/>
  <c r="CP226" i="1"/>
  <c r="DQ225" i="1"/>
  <c r="DP225" i="1" s="1"/>
  <c r="DM225" i="1" s="1"/>
  <c r="DO225" i="1"/>
  <c r="CP225" i="1"/>
  <c r="DQ224" i="1"/>
  <c r="DP224" i="1" s="1"/>
  <c r="DM224" i="1" s="1"/>
  <c r="DO224" i="1"/>
  <c r="CP224" i="1"/>
  <c r="DQ223" i="1"/>
  <c r="DP223" i="1" s="1"/>
  <c r="DM223" i="1" s="1"/>
  <c r="DO223" i="1"/>
  <c r="CP223" i="1"/>
  <c r="DQ222" i="1"/>
  <c r="DP222" i="1" s="1"/>
  <c r="DM222" i="1" s="1"/>
  <c r="DO222" i="1"/>
  <c r="CP222" i="1"/>
  <c r="DQ221" i="1"/>
  <c r="DP221" i="1" s="1"/>
  <c r="DM221" i="1" s="1"/>
  <c r="DO221" i="1"/>
  <c r="CP221" i="1"/>
  <c r="DQ220" i="1"/>
  <c r="DP220" i="1" s="1"/>
  <c r="DM220" i="1" s="1"/>
  <c r="DO220" i="1"/>
  <c r="CP220" i="1"/>
  <c r="DQ219" i="1"/>
  <c r="DP219" i="1" s="1"/>
  <c r="DM219" i="1" s="1"/>
  <c r="DO219" i="1"/>
  <c r="CP219" i="1"/>
  <c r="DQ218" i="1"/>
  <c r="DP218" i="1" s="1"/>
  <c r="DM218" i="1" s="1"/>
  <c r="DO218" i="1"/>
  <c r="CP218" i="1"/>
  <c r="DQ217" i="1"/>
  <c r="DP217" i="1" s="1"/>
  <c r="DM217" i="1" s="1"/>
  <c r="DO217" i="1"/>
  <c r="CP217" i="1"/>
  <c r="DQ216" i="1"/>
  <c r="DP216" i="1" s="1"/>
  <c r="DM216" i="1" s="1"/>
  <c r="DO216" i="1"/>
  <c r="CP216" i="1"/>
  <c r="DQ215" i="1"/>
  <c r="DP215" i="1" s="1"/>
  <c r="DM215" i="1" s="1"/>
  <c r="DO215" i="1"/>
  <c r="CP215" i="1"/>
  <c r="DQ214" i="1"/>
  <c r="DP214" i="1" s="1"/>
  <c r="DM214" i="1" s="1"/>
  <c r="DO214" i="1"/>
  <c r="CP214" i="1"/>
  <c r="DQ213" i="1"/>
  <c r="DP213" i="1" s="1"/>
  <c r="DM213" i="1" s="1"/>
  <c r="DO213" i="1"/>
  <c r="CP213" i="1"/>
  <c r="DQ212" i="1"/>
  <c r="DP212" i="1" s="1"/>
  <c r="DM212" i="1" s="1"/>
  <c r="DO212" i="1"/>
  <c r="CP212" i="1"/>
  <c r="DQ211" i="1"/>
  <c r="DP211" i="1" s="1"/>
  <c r="DM211" i="1" s="1"/>
  <c r="DO211" i="1"/>
  <c r="CP211" i="1"/>
  <c r="DQ210" i="1"/>
  <c r="DP210" i="1" s="1"/>
  <c r="DM210" i="1" s="1"/>
  <c r="DO210" i="1"/>
  <c r="CP210" i="1"/>
  <c r="DQ209" i="1"/>
  <c r="DP209" i="1" s="1"/>
  <c r="DM209" i="1" s="1"/>
  <c r="DO209" i="1"/>
  <c r="CP209" i="1"/>
  <c r="DQ208" i="1"/>
  <c r="DP208" i="1" s="1"/>
  <c r="DM208" i="1" s="1"/>
  <c r="DO208" i="1"/>
  <c r="CP208" i="1"/>
  <c r="DQ207" i="1"/>
  <c r="DP207" i="1" s="1"/>
  <c r="DM207" i="1" s="1"/>
  <c r="DO207" i="1"/>
  <c r="CP207" i="1"/>
  <c r="DQ206" i="1"/>
  <c r="DO206" i="1"/>
  <c r="CP206" i="1"/>
  <c r="DQ205" i="1"/>
  <c r="DO205" i="1"/>
  <c r="CP205" i="1"/>
  <c r="DQ204" i="1"/>
  <c r="DO204" i="1"/>
  <c r="CP204" i="1"/>
  <c r="DQ203" i="1"/>
  <c r="DO203" i="1"/>
  <c r="CP203" i="1"/>
  <c r="DQ202" i="1"/>
  <c r="DO202" i="1"/>
  <c r="CP202" i="1"/>
  <c r="DQ201" i="1"/>
  <c r="DO201" i="1"/>
  <c r="CP201" i="1"/>
  <c r="DQ200" i="1"/>
  <c r="DP200" i="1" s="1"/>
  <c r="DM200" i="1" s="1"/>
  <c r="DO200" i="1"/>
  <c r="CP200" i="1"/>
  <c r="DQ199" i="1"/>
  <c r="DP199" i="1" s="1"/>
  <c r="DM199" i="1" s="1"/>
  <c r="DO199" i="1"/>
  <c r="CP199" i="1"/>
  <c r="DQ198" i="1"/>
  <c r="DP198" i="1" s="1"/>
  <c r="DM198" i="1" s="1"/>
  <c r="DO198" i="1"/>
  <c r="CP198" i="1"/>
  <c r="DQ197" i="1"/>
  <c r="DP197" i="1" s="1"/>
  <c r="DM197" i="1" s="1"/>
  <c r="DO197" i="1"/>
  <c r="CP197" i="1"/>
  <c r="DQ196" i="1"/>
  <c r="DP196" i="1" s="1"/>
  <c r="DM196" i="1" s="1"/>
  <c r="DO196" i="1"/>
  <c r="CP196" i="1"/>
  <c r="DQ195" i="1"/>
  <c r="DP195" i="1" s="1"/>
  <c r="DM195" i="1" s="1"/>
  <c r="DO195" i="1"/>
  <c r="CP195" i="1"/>
  <c r="DQ194" i="1"/>
  <c r="DP194" i="1" s="1"/>
  <c r="DM194" i="1" s="1"/>
  <c r="DO194" i="1"/>
  <c r="CP194" i="1"/>
  <c r="DQ193" i="1"/>
  <c r="DP193" i="1" s="1"/>
  <c r="DM193" i="1" s="1"/>
  <c r="DO193" i="1"/>
  <c r="CP193" i="1"/>
  <c r="DQ192" i="1"/>
  <c r="DP192" i="1" s="1"/>
  <c r="DM192" i="1" s="1"/>
  <c r="DO192" i="1"/>
  <c r="CP192" i="1"/>
  <c r="DQ191" i="1"/>
  <c r="DP191" i="1" s="1"/>
  <c r="DM191" i="1" s="1"/>
  <c r="DO191" i="1"/>
  <c r="CP191" i="1"/>
  <c r="DQ190" i="1"/>
  <c r="DP190" i="1" s="1"/>
  <c r="DM190" i="1" s="1"/>
  <c r="DO190" i="1"/>
  <c r="CP190" i="1"/>
  <c r="DQ189" i="1"/>
  <c r="DP189" i="1" s="1"/>
  <c r="DM189" i="1" s="1"/>
  <c r="DO189" i="1"/>
  <c r="CP189" i="1"/>
  <c r="DQ188" i="1"/>
  <c r="DP188" i="1" s="1"/>
  <c r="DM188" i="1" s="1"/>
  <c r="DO188" i="1"/>
  <c r="CP188" i="1"/>
  <c r="DQ187" i="1"/>
  <c r="DP187" i="1" s="1"/>
  <c r="DM187" i="1" s="1"/>
  <c r="DO187" i="1"/>
  <c r="CP187" i="1"/>
  <c r="DQ186" i="1"/>
  <c r="DP186" i="1" s="1"/>
  <c r="DM186" i="1" s="1"/>
  <c r="DO186" i="1"/>
  <c r="CP186" i="1"/>
  <c r="DQ185" i="1"/>
  <c r="DP185" i="1" s="1"/>
  <c r="DM185" i="1" s="1"/>
  <c r="DO185" i="1"/>
  <c r="CP185" i="1"/>
  <c r="DQ184" i="1"/>
  <c r="DP184" i="1" s="1"/>
  <c r="DM184" i="1" s="1"/>
  <c r="DO184" i="1"/>
  <c r="CP184" i="1"/>
  <c r="DQ183" i="1"/>
  <c r="DP183" i="1" s="1"/>
  <c r="DM183" i="1" s="1"/>
  <c r="DO183" i="1"/>
  <c r="CP183" i="1"/>
  <c r="DQ182" i="1"/>
  <c r="DP182" i="1" s="1"/>
  <c r="DM182" i="1" s="1"/>
  <c r="DO182" i="1"/>
  <c r="CP182" i="1"/>
  <c r="DQ181" i="1"/>
  <c r="DP181" i="1" s="1"/>
  <c r="DM181" i="1" s="1"/>
  <c r="DO181" i="1"/>
  <c r="CP181" i="1"/>
  <c r="DQ180" i="1"/>
  <c r="DP180" i="1" s="1"/>
  <c r="DM180" i="1" s="1"/>
  <c r="DO180" i="1"/>
  <c r="CP180" i="1"/>
  <c r="DQ179" i="1"/>
  <c r="DP179" i="1" s="1"/>
  <c r="DM179" i="1" s="1"/>
  <c r="DO179" i="1"/>
  <c r="CP179" i="1"/>
  <c r="DQ178" i="1"/>
  <c r="DP178" i="1" s="1"/>
  <c r="DM178" i="1" s="1"/>
  <c r="DO178" i="1"/>
  <c r="CP178" i="1"/>
  <c r="DQ177" i="1"/>
  <c r="DP177" i="1" s="1"/>
  <c r="DM177" i="1" s="1"/>
  <c r="DO177" i="1"/>
  <c r="CP177" i="1"/>
  <c r="DQ176" i="1"/>
  <c r="DP176" i="1" s="1"/>
  <c r="DM176" i="1" s="1"/>
  <c r="DO176" i="1"/>
  <c r="CP176" i="1"/>
  <c r="DQ175" i="1"/>
  <c r="DP175" i="1" s="1"/>
  <c r="DM175" i="1" s="1"/>
  <c r="DO175" i="1"/>
  <c r="CP175" i="1"/>
  <c r="DQ174" i="1"/>
  <c r="DP174" i="1" s="1"/>
  <c r="DM174" i="1" s="1"/>
  <c r="DO174" i="1"/>
  <c r="CP174" i="1"/>
  <c r="DQ173" i="1"/>
  <c r="DP173" i="1" s="1"/>
  <c r="DM173" i="1" s="1"/>
  <c r="DO173" i="1"/>
  <c r="CP173" i="1"/>
  <c r="DQ172" i="1"/>
  <c r="DP172" i="1" s="1"/>
  <c r="DM172" i="1" s="1"/>
  <c r="DO172" i="1"/>
  <c r="CP172" i="1"/>
  <c r="DQ171" i="1"/>
  <c r="DP171" i="1" s="1"/>
  <c r="DM171" i="1" s="1"/>
  <c r="DO171" i="1"/>
  <c r="CP171" i="1"/>
  <c r="DQ170" i="1"/>
  <c r="DP170" i="1" s="1"/>
  <c r="DM170" i="1" s="1"/>
  <c r="DO170" i="1"/>
  <c r="CP170" i="1"/>
  <c r="DQ169" i="1"/>
  <c r="DP169" i="1" s="1"/>
  <c r="DM169" i="1" s="1"/>
  <c r="DO169" i="1"/>
  <c r="CP169" i="1"/>
  <c r="DQ168" i="1"/>
  <c r="DP168" i="1" s="1"/>
  <c r="DM168" i="1" s="1"/>
  <c r="DO168" i="1"/>
  <c r="CP168" i="1"/>
  <c r="DQ167" i="1"/>
  <c r="DP167" i="1" s="1"/>
  <c r="DM167" i="1" s="1"/>
  <c r="DO167" i="1"/>
  <c r="CP167" i="1"/>
  <c r="DQ166" i="1"/>
  <c r="DP166" i="1" s="1"/>
  <c r="DM166" i="1" s="1"/>
  <c r="DO166" i="1"/>
  <c r="CP166" i="1"/>
  <c r="DQ165" i="1"/>
  <c r="DP165" i="1" s="1"/>
  <c r="DM165" i="1" s="1"/>
  <c r="DO165" i="1"/>
  <c r="CP165" i="1"/>
  <c r="DQ164" i="1"/>
  <c r="DP164" i="1" s="1"/>
  <c r="DM164" i="1" s="1"/>
  <c r="DO164" i="1"/>
  <c r="CP164" i="1"/>
  <c r="DQ163" i="1"/>
  <c r="DP163" i="1" s="1"/>
  <c r="DM163" i="1" s="1"/>
  <c r="DO163" i="1"/>
  <c r="CP163" i="1"/>
  <c r="DQ162" i="1"/>
  <c r="DP162" i="1" s="1"/>
  <c r="DM162" i="1" s="1"/>
  <c r="DO162" i="1"/>
  <c r="CP162" i="1"/>
  <c r="DQ161" i="1"/>
  <c r="DP161" i="1" s="1"/>
  <c r="DM161" i="1" s="1"/>
  <c r="DO161" i="1"/>
  <c r="CP161" i="1"/>
  <c r="DQ160" i="1"/>
  <c r="DP160" i="1" s="1"/>
  <c r="DM160" i="1" s="1"/>
  <c r="DO160" i="1"/>
  <c r="CP160" i="1"/>
  <c r="DQ159" i="1"/>
  <c r="DP159" i="1" s="1"/>
  <c r="DM159" i="1" s="1"/>
  <c r="DO159" i="1"/>
  <c r="CP159" i="1"/>
  <c r="DQ158" i="1"/>
  <c r="DP158" i="1" s="1"/>
  <c r="DM158" i="1" s="1"/>
  <c r="DO158" i="1"/>
  <c r="CP158" i="1"/>
  <c r="DQ157" i="1"/>
  <c r="DP157" i="1" s="1"/>
  <c r="DM157" i="1" s="1"/>
  <c r="DO157" i="1"/>
  <c r="CP157" i="1"/>
  <c r="DQ156" i="1"/>
  <c r="DP156" i="1" s="1"/>
  <c r="DM156" i="1" s="1"/>
  <c r="DO156" i="1"/>
  <c r="CP156" i="1"/>
  <c r="DQ155" i="1"/>
  <c r="DP155" i="1" s="1"/>
  <c r="DM155" i="1" s="1"/>
  <c r="DO155" i="1"/>
  <c r="CP155" i="1"/>
  <c r="DQ154" i="1"/>
  <c r="DP154" i="1" s="1"/>
  <c r="DM154" i="1" s="1"/>
  <c r="DO154" i="1"/>
  <c r="CP154" i="1"/>
  <c r="DQ153" i="1"/>
  <c r="DP153" i="1" s="1"/>
  <c r="DM153" i="1" s="1"/>
  <c r="DO153" i="1"/>
  <c r="CP153" i="1"/>
  <c r="DQ152" i="1"/>
  <c r="DP152" i="1" s="1"/>
  <c r="DM152" i="1" s="1"/>
  <c r="DO152" i="1"/>
  <c r="CP152" i="1"/>
  <c r="DQ151" i="1"/>
  <c r="DP151" i="1" s="1"/>
  <c r="DM151" i="1" s="1"/>
  <c r="DO151" i="1"/>
  <c r="CP151" i="1"/>
  <c r="DQ150" i="1"/>
  <c r="DP150" i="1" s="1"/>
  <c r="DM150" i="1" s="1"/>
  <c r="DO150" i="1"/>
  <c r="CP150" i="1"/>
  <c r="DQ149" i="1"/>
  <c r="DP149" i="1" s="1"/>
  <c r="DM149" i="1" s="1"/>
  <c r="DO149" i="1"/>
  <c r="CP149" i="1"/>
  <c r="DQ148" i="1"/>
  <c r="DP148" i="1" s="1"/>
  <c r="DM148" i="1" s="1"/>
  <c r="DO148" i="1"/>
  <c r="CP148" i="1"/>
  <c r="DQ147" i="1"/>
  <c r="DP147" i="1" s="1"/>
  <c r="DM147" i="1" s="1"/>
  <c r="DO147" i="1"/>
  <c r="CP147" i="1"/>
  <c r="DQ146" i="1"/>
  <c r="DP146" i="1" s="1"/>
  <c r="DM146" i="1" s="1"/>
  <c r="DO146" i="1"/>
  <c r="CP146" i="1"/>
  <c r="DQ145" i="1"/>
  <c r="DP145" i="1" s="1"/>
  <c r="DM145" i="1" s="1"/>
  <c r="DO145" i="1"/>
  <c r="CP145" i="1"/>
  <c r="DQ144" i="1"/>
  <c r="DP144" i="1" s="1"/>
  <c r="DM144" i="1" s="1"/>
  <c r="DO144" i="1"/>
  <c r="CP144" i="1"/>
  <c r="DQ143" i="1"/>
  <c r="DP143" i="1" s="1"/>
  <c r="DM143" i="1" s="1"/>
  <c r="DO143" i="1"/>
  <c r="CP143" i="1"/>
  <c r="DQ142" i="1"/>
  <c r="DP142" i="1" s="1"/>
  <c r="DM142" i="1" s="1"/>
  <c r="DO142" i="1"/>
  <c r="CP142" i="1"/>
  <c r="DQ141" i="1"/>
  <c r="DP141" i="1" s="1"/>
  <c r="DM141" i="1" s="1"/>
  <c r="DO141" i="1"/>
  <c r="CP141" i="1"/>
  <c r="DQ140" i="1"/>
  <c r="DP140" i="1" s="1"/>
  <c r="DM140" i="1" s="1"/>
  <c r="DO140" i="1"/>
  <c r="CP140" i="1"/>
  <c r="DQ139" i="1"/>
  <c r="DP139" i="1" s="1"/>
  <c r="DM139" i="1" s="1"/>
  <c r="DO139" i="1"/>
  <c r="CP139" i="1"/>
  <c r="DQ138" i="1"/>
  <c r="DP138" i="1" s="1"/>
  <c r="DM138" i="1" s="1"/>
  <c r="DO138" i="1"/>
  <c r="CP138" i="1"/>
  <c r="DQ137" i="1"/>
  <c r="DP137" i="1" s="1"/>
  <c r="DM137" i="1" s="1"/>
  <c r="DO137" i="1"/>
  <c r="CP137" i="1"/>
  <c r="DQ136" i="1"/>
  <c r="DP136" i="1" s="1"/>
  <c r="DM136" i="1" s="1"/>
  <c r="DO136" i="1"/>
  <c r="CP136" i="1"/>
  <c r="DQ135" i="1"/>
  <c r="DP135" i="1" s="1"/>
  <c r="DM135" i="1" s="1"/>
  <c r="DO135" i="1"/>
  <c r="CP135" i="1"/>
  <c r="DQ134" i="1"/>
  <c r="DP134" i="1" s="1"/>
  <c r="DM134" i="1" s="1"/>
  <c r="DO134" i="1"/>
  <c r="CP134" i="1"/>
  <c r="DQ133" i="1"/>
  <c r="DP133" i="1" s="1"/>
  <c r="DM133" i="1" s="1"/>
  <c r="DO133" i="1"/>
  <c r="CP133" i="1"/>
  <c r="DQ132" i="1"/>
  <c r="DP132" i="1" s="1"/>
  <c r="DM132" i="1" s="1"/>
  <c r="DO132" i="1"/>
  <c r="CP132" i="1"/>
  <c r="DQ131" i="1"/>
  <c r="DP131" i="1" s="1"/>
  <c r="DM131" i="1" s="1"/>
  <c r="DO131" i="1"/>
  <c r="CP131" i="1"/>
  <c r="DQ130" i="1"/>
  <c r="DP130" i="1" s="1"/>
  <c r="DM130" i="1" s="1"/>
  <c r="DO130" i="1"/>
  <c r="CP130" i="1"/>
  <c r="DQ129" i="1"/>
  <c r="DP129" i="1" s="1"/>
  <c r="DM129" i="1" s="1"/>
  <c r="DO129" i="1"/>
  <c r="CP129" i="1"/>
  <c r="DQ128" i="1"/>
  <c r="DP128" i="1" s="1"/>
  <c r="DM128" i="1" s="1"/>
  <c r="DO128" i="1"/>
  <c r="CP128" i="1"/>
  <c r="DQ127" i="1"/>
  <c r="DP127" i="1" s="1"/>
  <c r="DM127" i="1" s="1"/>
  <c r="DO127" i="1"/>
  <c r="CP127" i="1"/>
  <c r="DQ126" i="1"/>
  <c r="DP126" i="1" s="1"/>
  <c r="DM126" i="1" s="1"/>
  <c r="DO126" i="1"/>
  <c r="CP126" i="1"/>
  <c r="DQ125" i="1"/>
  <c r="DP125" i="1" s="1"/>
  <c r="DM125" i="1" s="1"/>
  <c r="DO125" i="1"/>
  <c r="CP125" i="1"/>
  <c r="DQ124" i="1"/>
  <c r="DP124" i="1" s="1"/>
  <c r="DM124" i="1" s="1"/>
  <c r="DO124" i="1"/>
  <c r="CP124" i="1"/>
  <c r="DQ123" i="1"/>
  <c r="DP123" i="1" s="1"/>
  <c r="DM123" i="1" s="1"/>
  <c r="DO123" i="1"/>
  <c r="CP123" i="1"/>
  <c r="DQ122" i="1"/>
  <c r="DP122" i="1" s="1"/>
  <c r="DM122" i="1" s="1"/>
  <c r="DO122" i="1"/>
  <c r="CP122" i="1"/>
  <c r="DQ121" i="1"/>
  <c r="DP121" i="1" s="1"/>
  <c r="DM121" i="1" s="1"/>
  <c r="DO121" i="1"/>
  <c r="CP121" i="1"/>
  <c r="DQ120" i="1"/>
  <c r="DP120" i="1" s="1"/>
  <c r="DM120" i="1" s="1"/>
  <c r="DO120" i="1"/>
  <c r="CP120" i="1"/>
  <c r="DQ119" i="1"/>
  <c r="DP119" i="1" s="1"/>
  <c r="DM119" i="1" s="1"/>
  <c r="DO119" i="1"/>
  <c r="CP119" i="1"/>
  <c r="DQ118" i="1"/>
  <c r="DP118" i="1" s="1"/>
  <c r="DM118" i="1" s="1"/>
  <c r="DO118" i="1"/>
  <c r="CP118" i="1"/>
  <c r="DQ117" i="1"/>
  <c r="DP117" i="1" s="1"/>
  <c r="DM117" i="1" s="1"/>
  <c r="DO117" i="1"/>
  <c r="CP117" i="1"/>
  <c r="DQ116" i="1"/>
  <c r="DP116" i="1" s="1"/>
  <c r="DM116" i="1" s="1"/>
  <c r="DO116" i="1"/>
  <c r="CP116" i="1"/>
  <c r="DQ115" i="1"/>
  <c r="DP115" i="1" s="1"/>
  <c r="DM115" i="1" s="1"/>
  <c r="DO115" i="1"/>
  <c r="CP115" i="1"/>
  <c r="DQ114" i="1"/>
  <c r="DP114" i="1" s="1"/>
  <c r="DM114" i="1" s="1"/>
  <c r="DO114" i="1"/>
  <c r="CP114" i="1"/>
  <c r="DQ113" i="1"/>
  <c r="DP113" i="1" s="1"/>
  <c r="DM113" i="1" s="1"/>
  <c r="DO113" i="1"/>
  <c r="CP113" i="1"/>
  <c r="DQ112" i="1"/>
  <c r="DP112" i="1" s="1"/>
  <c r="DM112" i="1" s="1"/>
  <c r="DO112" i="1"/>
  <c r="CP112" i="1"/>
  <c r="DQ111" i="1"/>
  <c r="DP111" i="1" s="1"/>
  <c r="DM111" i="1" s="1"/>
  <c r="DO111" i="1"/>
  <c r="CP111" i="1"/>
  <c r="DQ110" i="1"/>
  <c r="DP110" i="1" s="1"/>
  <c r="DM110" i="1" s="1"/>
  <c r="DO110" i="1"/>
  <c r="CP110" i="1"/>
  <c r="DQ109" i="1"/>
  <c r="DP109" i="1" s="1"/>
  <c r="DM109" i="1" s="1"/>
  <c r="DO109" i="1"/>
  <c r="CP109" i="1"/>
  <c r="DQ108" i="1"/>
  <c r="DO108" i="1"/>
  <c r="CP108" i="1"/>
  <c r="DQ107" i="1"/>
  <c r="DO107" i="1"/>
  <c r="CP107" i="1"/>
  <c r="DQ106" i="1"/>
  <c r="DO106" i="1"/>
  <c r="CP106" i="1"/>
  <c r="DQ105" i="1"/>
  <c r="DO105" i="1"/>
  <c r="CP105" i="1"/>
  <c r="DQ104" i="1"/>
  <c r="DO104" i="1"/>
  <c r="CP104" i="1"/>
  <c r="DQ103" i="1"/>
  <c r="DO103" i="1"/>
  <c r="CP103" i="1"/>
  <c r="DQ102" i="1"/>
  <c r="DO102" i="1"/>
  <c r="CP102" i="1"/>
  <c r="DQ101" i="1"/>
  <c r="DO101" i="1"/>
  <c r="CP101" i="1"/>
  <c r="DQ100" i="1"/>
  <c r="DO100" i="1"/>
  <c r="CP100" i="1"/>
  <c r="DQ99" i="1"/>
  <c r="DO99" i="1"/>
  <c r="CP99" i="1"/>
  <c r="DQ98" i="1"/>
  <c r="DO98" i="1"/>
  <c r="CP98" i="1"/>
  <c r="DQ97" i="1"/>
  <c r="DP97" i="1" s="1"/>
  <c r="DM97" i="1" s="1"/>
  <c r="DO97" i="1"/>
  <c r="CP97" i="1"/>
  <c r="DQ96" i="1"/>
  <c r="DO96" i="1"/>
  <c r="CP96" i="1"/>
  <c r="DQ95" i="1"/>
  <c r="DP95" i="1" s="1"/>
  <c r="DM95" i="1" s="1"/>
  <c r="DO95" i="1"/>
  <c r="CP95" i="1"/>
  <c r="DQ94" i="1"/>
  <c r="DO94" i="1"/>
  <c r="CP94" i="1"/>
  <c r="DQ93" i="1"/>
  <c r="DP93" i="1" s="1"/>
  <c r="DM93" i="1" s="1"/>
  <c r="DO93" i="1"/>
  <c r="CP93" i="1"/>
  <c r="DQ92" i="1"/>
  <c r="DO92" i="1"/>
  <c r="CP92" i="1"/>
  <c r="DQ91" i="1"/>
  <c r="DP91" i="1" s="1"/>
  <c r="DM91" i="1" s="1"/>
  <c r="DO91" i="1"/>
  <c r="CP91" i="1"/>
  <c r="DQ90" i="1"/>
  <c r="DO90" i="1"/>
  <c r="CP90" i="1"/>
  <c r="DQ89" i="1"/>
  <c r="DP89" i="1" s="1"/>
  <c r="DM89" i="1" s="1"/>
  <c r="DO89" i="1"/>
  <c r="CP89" i="1"/>
  <c r="DQ88" i="1"/>
  <c r="DO88" i="1"/>
  <c r="CP88" i="1"/>
  <c r="DQ87" i="1"/>
  <c r="DP87" i="1" s="1"/>
  <c r="DM87" i="1" s="1"/>
  <c r="DO87" i="1"/>
  <c r="CP87" i="1"/>
  <c r="DQ86" i="1"/>
  <c r="DO86" i="1"/>
  <c r="CP86" i="1"/>
  <c r="DQ85" i="1"/>
  <c r="DP85" i="1" s="1"/>
  <c r="DM85" i="1" s="1"/>
  <c r="DO85" i="1"/>
  <c r="CP85" i="1"/>
  <c r="DQ84" i="1"/>
  <c r="DO84" i="1"/>
  <c r="CP84" i="1"/>
  <c r="DQ83" i="1"/>
  <c r="DP83" i="1" s="1"/>
  <c r="DM83" i="1" s="1"/>
  <c r="DO83" i="1"/>
  <c r="CP83" i="1"/>
  <c r="DQ82" i="1"/>
  <c r="DO82" i="1"/>
  <c r="CP82" i="1"/>
  <c r="DQ81" i="1"/>
  <c r="DP81" i="1" s="1"/>
  <c r="DM81" i="1" s="1"/>
  <c r="DO81" i="1"/>
  <c r="CP81" i="1"/>
  <c r="DQ80" i="1"/>
  <c r="DP80" i="1" s="1"/>
  <c r="DM80" i="1" s="1"/>
  <c r="DO80" i="1"/>
  <c r="DN80" i="1"/>
  <c r="CP80" i="1"/>
  <c r="DQ79" i="1"/>
  <c r="DP79" i="1" s="1"/>
  <c r="DM79" i="1" s="1"/>
  <c r="DO79" i="1"/>
  <c r="CP79" i="1"/>
  <c r="DQ78" i="1"/>
  <c r="DP78" i="1" s="1"/>
  <c r="DM78" i="1" s="1"/>
  <c r="DO78" i="1"/>
  <c r="CP78" i="1"/>
  <c r="DQ77" i="1"/>
  <c r="DP77" i="1" s="1"/>
  <c r="DM77" i="1" s="1"/>
  <c r="DO77" i="1"/>
  <c r="CP77" i="1"/>
  <c r="DQ76" i="1"/>
  <c r="DP76" i="1" s="1"/>
  <c r="DM76" i="1" s="1"/>
  <c r="DO76" i="1"/>
  <c r="CP76" i="1"/>
  <c r="DQ75" i="1"/>
  <c r="DP75" i="1" s="1"/>
  <c r="DM75" i="1" s="1"/>
  <c r="DO75" i="1"/>
  <c r="CP75" i="1"/>
  <c r="DQ74" i="1"/>
  <c r="DP74" i="1" s="1"/>
  <c r="DM74" i="1" s="1"/>
  <c r="DO74" i="1"/>
  <c r="CP74" i="1"/>
  <c r="DQ73" i="1"/>
  <c r="DP73" i="1" s="1"/>
  <c r="DM73" i="1" s="1"/>
  <c r="DO73" i="1"/>
  <c r="CP73" i="1"/>
  <c r="DQ72" i="1"/>
  <c r="DP72" i="1" s="1"/>
  <c r="DM72" i="1" s="1"/>
  <c r="DO72" i="1"/>
  <c r="CP72" i="1"/>
  <c r="DQ71" i="1"/>
  <c r="DP71" i="1" s="1"/>
  <c r="DM71" i="1" s="1"/>
  <c r="DO71" i="1"/>
  <c r="CP71" i="1"/>
  <c r="DQ70" i="1"/>
  <c r="DP70" i="1" s="1"/>
  <c r="DM70" i="1" s="1"/>
  <c r="DO70" i="1"/>
  <c r="CP70" i="1"/>
  <c r="DQ69" i="1"/>
  <c r="DP69" i="1" s="1"/>
  <c r="DM69" i="1" s="1"/>
  <c r="DO69" i="1"/>
  <c r="CP69" i="1"/>
  <c r="DQ68" i="1"/>
  <c r="DP68" i="1" s="1"/>
  <c r="DM68" i="1" s="1"/>
  <c r="DO68" i="1"/>
  <c r="CP68" i="1"/>
  <c r="DQ67" i="1"/>
  <c r="DP67" i="1" s="1"/>
  <c r="DM67" i="1" s="1"/>
  <c r="DO67" i="1"/>
  <c r="CP67" i="1"/>
  <c r="DQ66" i="1"/>
  <c r="DP66" i="1" s="1"/>
  <c r="DM66" i="1" s="1"/>
  <c r="DO66" i="1"/>
  <c r="CP66" i="1"/>
  <c r="DQ65" i="1"/>
  <c r="DP65" i="1" s="1"/>
  <c r="DM65" i="1" s="1"/>
  <c r="DO65" i="1"/>
  <c r="CP65" i="1"/>
  <c r="DQ64" i="1"/>
  <c r="DP64" i="1" s="1"/>
  <c r="DM64" i="1" s="1"/>
  <c r="DO64" i="1"/>
  <c r="CP64" i="1"/>
  <c r="DQ63" i="1"/>
  <c r="DP63" i="1" s="1"/>
  <c r="DM63" i="1" s="1"/>
  <c r="DO63" i="1"/>
  <c r="CP63" i="1"/>
  <c r="DQ62" i="1"/>
  <c r="DP62" i="1" s="1"/>
  <c r="DM62" i="1" s="1"/>
  <c r="DO62" i="1"/>
  <c r="CP62" i="1"/>
  <c r="DQ61" i="1"/>
  <c r="DP61" i="1" s="1"/>
  <c r="DM61" i="1" s="1"/>
  <c r="DO61" i="1"/>
  <c r="CP61" i="1"/>
  <c r="DQ60" i="1"/>
  <c r="DP60" i="1" s="1"/>
  <c r="DM60" i="1" s="1"/>
  <c r="DO60" i="1"/>
  <c r="CP60" i="1"/>
  <c r="DQ59" i="1"/>
  <c r="DP59" i="1" s="1"/>
  <c r="DM59" i="1" s="1"/>
  <c r="DO59" i="1"/>
  <c r="CP59" i="1"/>
  <c r="DQ58" i="1"/>
  <c r="DP58" i="1" s="1"/>
  <c r="DM58" i="1" s="1"/>
  <c r="DO58" i="1"/>
  <c r="CP58" i="1"/>
  <c r="DQ57" i="1"/>
  <c r="DP57" i="1" s="1"/>
  <c r="DM57" i="1" s="1"/>
  <c r="DO57" i="1"/>
  <c r="CP57" i="1"/>
  <c r="DQ56" i="1"/>
  <c r="DP56" i="1" s="1"/>
  <c r="DM56" i="1" s="1"/>
  <c r="DO56" i="1"/>
  <c r="CP56" i="1"/>
  <c r="DQ55" i="1"/>
  <c r="DP55" i="1" s="1"/>
  <c r="DM55" i="1" s="1"/>
  <c r="DO55" i="1"/>
  <c r="CP55" i="1"/>
  <c r="DQ54" i="1"/>
  <c r="DP54" i="1" s="1"/>
  <c r="DM54" i="1" s="1"/>
  <c r="DO54" i="1"/>
  <c r="CP54" i="1"/>
  <c r="DQ53" i="1"/>
  <c r="DP53" i="1" s="1"/>
  <c r="DM53" i="1" s="1"/>
  <c r="DO53" i="1"/>
  <c r="CP53" i="1"/>
  <c r="DQ52" i="1"/>
  <c r="DP52" i="1" s="1"/>
  <c r="DM52" i="1" s="1"/>
  <c r="DO52" i="1"/>
  <c r="CP52" i="1"/>
  <c r="DQ51" i="1"/>
  <c r="DP51" i="1" s="1"/>
  <c r="DM51" i="1" s="1"/>
  <c r="DO51" i="1"/>
  <c r="CP51" i="1"/>
  <c r="DQ50" i="1"/>
  <c r="DP50" i="1" s="1"/>
  <c r="DM50" i="1" s="1"/>
  <c r="DO50" i="1"/>
  <c r="CP50" i="1"/>
  <c r="DQ49" i="1"/>
  <c r="DP49" i="1" s="1"/>
  <c r="DM49" i="1" s="1"/>
  <c r="DO49" i="1"/>
  <c r="CP49" i="1"/>
  <c r="DQ48" i="1"/>
  <c r="DP48" i="1" s="1"/>
  <c r="DM48" i="1" s="1"/>
  <c r="DO48" i="1"/>
  <c r="CP48" i="1"/>
  <c r="DQ47" i="1"/>
  <c r="DP47" i="1" s="1"/>
  <c r="DM47" i="1" s="1"/>
  <c r="DO47" i="1"/>
  <c r="CP47" i="1"/>
  <c r="DQ46" i="1"/>
  <c r="DP46" i="1" s="1"/>
  <c r="DM46" i="1" s="1"/>
  <c r="DO46" i="1"/>
  <c r="CP46" i="1"/>
  <c r="DQ45" i="1"/>
  <c r="DP45" i="1" s="1"/>
  <c r="DM45" i="1" s="1"/>
  <c r="DO45" i="1"/>
  <c r="CP45" i="1"/>
  <c r="DQ44" i="1"/>
  <c r="DP44" i="1" s="1"/>
  <c r="DM44" i="1" s="1"/>
  <c r="DO44" i="1"/>
  <c r="CP44" i="1"/>
  <c r="DQ43" i="1"/>
  <c r="DP43" i="1" s="1"/>
  <c r="DM43" i="1" s="1"/>
  <c r="DO43" i="1"/>
  <c r="CP43" i="1"/>
  <c r="DQ42" i="1"/>
  <c r="DP42" i="1" s="1"/>
  <c r="DM42" i="1" s="1"/>
  <c r="DO42" i="1"/>
  <c r="CP42" i="1"/>
  <c r="DQ41" i="1"/>
  <c r="DP41" i="1" s="1"/>
  <c r="DM41" i="1" s="1"/>
  <c r="DO41" i="1"/>
  <c r="CP41" i="1"/>
  <c r="DQ40" i="1"/>
  <c r="DP40" i="1" s="1"/>
  <c r="DM40" i="1" s="1"/>
  <c r="DO40" i="1"/>
  <c r="CP40" i="1"/>
  <c r="DQ39" i="1"/>
  <c r="DP39" i="1" s="1"/>
  <c r="DM39" i="1" s="1"/>
  <c r="DO39" i="1"/>
  <c r="CP39" i="1"/>
  <c r="DQ38" i="1"/>
  <c r="DP38" i="1" s="1"/>
  <c r="DM38" i="1" s="1"/>
  <c r="DO38" i="1"/>
  <c r="CP38" i="1"/>
  <c r="DQ37" i="1"/>
  <c r="DP37" i="1" s="1"/>
  <c r="DM37" i="1" s="1"/>
  <c r="DO37" i="1"/>
  <c r="CP37" i="1"/>
  <c r="DQ36" i="1"/>
  <c r="DP36" i="1" s="1"/>
  <c r="DM36" i="1" s="1"/>
  <c r="DO36" i="1"/>
  <c r="DQ35" i="1"/>
  <c r="DP35" i="1" s="1"/>
  <c r="DM35" i="1" s="1"/>
  <c r="DO35" i="1"/>
  <c r="DQ34" i="1"/>
  <c r="DP34" i="1" s="1"/>
  <c r="DM34" i="1" s="1"/>
  <c r="DO34" i="1"/>
  <c r="DQ33" i="1"/>
  <c r="DP33" i="1" s="1"/>
  <c r="DM33" i="1" s="1"/>
  <c r="DO33" i="1"/>
  <c r="DQ32" i="1"/>
  <c r="DP32" i="1" s="1"/>
  <c r="DM32" i="1" s="1"/>
  <c r="DO32" i="1"/>
  <c r="DQ31" i="1"/>
  <c r="DP31" i="1" s="1"/>
  <c r="DM31" i="1" s="1"/>
  <c r="DO31" i="1"/>
  <c r="DQ30" i="1"/>
  <c r="DP30" i="1" s="1"/>
  <c r="DM30" i="1" s="1"/>
  <c r="DO30" i="1"/>
  <c r="DQ29" i="1"/>
  <c r="DP29" i="1" s="1"/>
  <c r="DM29" i="1" s="1"/>
  <c r="DO29" i="1"/>
  <c r="DQ28" i="1"/>
  <c r="DP28" i="1" s="1"/>
  <c r="DM28" i="1" s="1"/>
  <c r="DO28" i="1"/>
  <c r="DQ27" i="1"/>
  <c r="DP27" i="1" s="1"/>
  <c r="DM27" i="1" s="1"/>
  <c r="DO27" i="1"/>
  <c r="DQ26" i="1"/>
  <c r="DP26" i="1" s="1"/>
  <c r="DM26" i="1" s="1"/>
  <c r="DO26" i="1"/>
  <c r="DQ25" i="1"/>
  <c r="DP25" i="1" s="1"/>
  <c r="DM25" i="1" s="1"/>
  <c r="DO25" i="1"/>
  <c r="DQ24" i="1"/>
  <c r="DP24" i="1" s="1"/>
  <c r="DM24" i="1" s="1"/>
  <c r="DO24" i="1"/>
  <c r="DQ23" i="1"/>
  <c r="DP23" i="1" s="1"/>
  <c r="DM23" i="1" s="1"/>
  <c r="DO23" i="1"/>
  <c r="DQ22" i="1"/>
  <c r="DP22" i="1" s="1"/>
  <c r="DM22" i="1" s="1"/>
  <c r="DO22" i="1"/>
  <c r="DQ21" i="1"/>
  <c r="DP21" i="1" s="1"/>
  <c r="DM21" i="1" s="1"/>
  <c r="DO21" i="1"/>
  <c r="DQ20" i="1"/>
  <c r="DP20" i="1" s="1"/>
  <c r="DM20" i="1" s="1"/>
  <c r="DO20" i="1"/>
  <c r="DQ19" i="1"/>
  <c r="DP19" i="1" s="1"/>
  <c r="DM19" i="1" s="1"/>
  <c r="DO19" i="1"/>
  <c r="DQ18" i="1"/>
  <c r="DP18" i="1" s="1"/>
  <c r="DM18" i="1" s="1"/>
  <c r="DO18" i="1"/>
  <c r="DQ17" i="1"/>
  <c r="DP17" i="1" s="1"/>
  <c r="DM17" i="1" s="1"/>
  <c r="DO17" i="1"/>
  <c r="DQ16" i="1"/>
  <c r="DP16" i="1" s="1"/>
  <c r="DM16" i="1" s="1"/>
  <c r="DO16" i="1"/>
  <c r="DQ15" i="1"/>
  <c r="DP15" i="1" s="1"/>
  <c r="DM15" i="1" s="1"/>
  <c r="DO15" i="1"/>
  <c r="DQ14" i="1"/>
  <c r="DP14" i="1" s="1"/>
  <c r="DM14" i="1" s="1"/>
  <c r="DO14" i="1"/>
  <c r="DQ13" i="1"/>
  <c r="DP13" i="1" s="1"/>
  <c r="DM13" i="1" s="1"/>
  <c r="DO13" i="1"/>
  <c r="DQ12" i="1"/>
  <c r="DP12" i="1" s="1"/>
  <c r="DM12" i="1" s="1"/>
  <c r="DO12" i="1"/>
  <c r="DQ11" i="1"/>
  <c r="DP11" i="1" s="1"/>
  <c r="DM11" i="1" s="1"/>
  <c r="DO11" i="1"/>
  <c r="DQ10" i="1"/>
  <c r="DP10" i="1" s="1"/>
  <c r="DM10" i="1" s="1"/>
  <c r="DO10" i="1"/>
  <c r="DQ9" i="1"/>
  <c r="DP9" i="1" s="1"/>
  <c r="DM9" i="1" s="1"/>
  <c r="DO9" i="1"/>
  <c r="DQ8" i="1"/>
  <c r="DP8" i="1" s="1"/>
  <c r="DM8" i="1" s="1"/>
  <c r="DO8" i="1"/>
  <c r="DQ7" i="1"/>
  <c r="DP7" i="1" s="1"/>
  <c r="DM7" i="1" s="1"/>
  <c r="DO7" i="1"/>
  <c r="N255" i="1"/>
  <c r="N254" i="1"/>
  <c r="N253" i="1"/>
  <c r="N252" i="1"/>
  <c r="N251" i="1"/>
  <c r="N250" i="1"/>
  <c r="N249" i="1"/>
  <c r="N248" i="1"/>
  <c r="N247" i="1"/>
  <c r="N246" i="1"/>
  <c r="N245" i="1"/>
  <c r="N244" i="1"/>
  <c r="N243" i="1"/>
  <c r="N242" i="1"/>
  <c r="N241" i="1"/>
  <c r="N240" i="1"/>
  <c r="N239" i="1"/>
  <c r="N238" i="1"/>
  <c r="N237" i="1"/>
  <c r="N236" i="1"/>
  <c r="N235" i="1"/>
  <c r="N234" i="1"/>
  <c r="N233" i="1"/>
  <c r="N232" i="1"/>
  <c r="N231" i="1"/>
  <c r="N230" i="1"/>
  <c r="N229" i="1"/>
  <c r="N228" i="1"/>
  <c r="N227" i="1"/>
  <c r="N226" i="1"/>
  <c r="N225" i="1"/>
  <c r="N224" i="1"/>
  <c r="N223" i="1"/>
  <c r="N222" i="1"/>
  <c r="N221" i="1"/>
  <c r="N220" i="1"/>
  <c r="N219" i="1"/>
  <c r="N218" i="1"/>
  <c r="N217" i="1"/>
  <c r="N216" i="1"/>
  <c r="N215" i="1"/>
  <c r="N214" i="1"/>
  <c r="N213" i="1"/>
  <c r="N212" i="1"/>
  <c r="N211" i="1"/>
  <c r="N210" i="1"/>
  <c r="N209" i="1"/>
  <c r="N208" i="1"/>
  <c r="N207" i="1"/>
  <c r="N206" i="1"/>
  <c r="N205" i="1"/>
  <c r="N204" i="1"/>
  <c r="N203" i="1"/>
  <c r="N202" i="1"/>
  <c r="N201" i="1"/>
  <c r="N200" i="1"/>
  <c r="N199" i="1"/>
  <c r="N198" i="1"/>
  <c r="N197" i="1"/>
  <c r="N196" i="1"/>
  <c r="N195" i="1"/>
  <c r="N194" i="1"/>
  <c r="N193" i="1"/>
  <c r="N192" i="1"/>
  <c r="N191" i="1"/>
  <c r="N190" i="1"/>
  <c r="N189" i="1"/>
  <c r="N188" i="1"/>
  <c r="N187" i="1"/>
  <c r="N186" i="1"/>
  <c r="N185" i="1"/>
  <c r="N184" i="1"/>
  <c r="N183" i="1"/>
  <c r="N182" i="1"/>
  <c r="N181" i="1"/>
  <c r="N180" i="1"/>
  <c r="N179" i="1"/>
  <c r="N178" i="1"/>
  <c r="N177" i="1"/>
  <c r="N176" i="1"/>
  <c r="N175" i="1"/>
  <c r="N174" i="1"/>
  <c r="N173" i="1"/>
  <c r="N172" i="1"/>
  <c r="N171" i="1"/>
  <c r="N170" i="1"/>
  <c r="N169" i="1"/>
  <c r="N168" i="1"/>
  <c r="N167" i="1"/>
  <c r="N166" i="1"/>
  <c r="N165" i="1"/>
  <c r="N164" i="1"/>
  <c r="N163" i="1"/>
  <c r="N162" i="1"/>
  <c r="N161" i="1"/>
  <c r="N160" i="1"/>
  <c r="N159" i="1"/>
  <c r="N158" i="1"/>
  <c r="N157" i="1"/>
  <c r="N156" i="1"/>
  <c r="N155" i="1"/>
  <c r="N154" i="1"/>
  <c r="N153" i="1"/>
  <c r="N152" i="1"/>
  <c r="N151" i="1"/>
  <c r="N150" i="1"/>
  <c r="N149" i="1"/>
  <c r="N148" i="1"/>
  <c r="N147" i="1"/>
  <c r="N146" i="1"/>
  <c r="N145" i="1"/>
  <c r="N144" i="1"/>
  <c r="N143" i="1"/>
  <c r="N142" i="1"/>
  <c r="N141" i="1"/>
  <c r="N140" i="1"/>
  <c r="N139" i="1"/>
  <c r="N138" i="1"/>
  <c r="N137" i="1"/>
  <c r="N136" i="1"/>
  <c r="N135" i="1"/>
  <c r="N134" i="1"/>
  <c r="N133" i="1"/>
  <c r="N132" i="1"/>
  <c r="N131" i="1"/>
  <c r="N130" i="1"/>
  <c r="N129" i="1"/>
  <c r="N128" i="1"/>
  <c r="N127" i="1"/>
  <c r="N126" i="1"/>
  <c r="N125" i="1"/>
  <c r="N124" i="1"/>
  <c r="N123" i="1"/>
  <c r="N122" i="1"/>
  <c r="N121" i="1"/>
  <c r="N120" i="1"/>
  <c r="N119" i="1"/>
  <c r="N118" i="1"/>
  <c r="N117" i="1"/>
  <c r="N116" i="1"/>
  <c r="N115" i="1"/>
  <c r="N114" i="1"/>
  <c r="N113" i="1"/>
  <c r="N112" i="1"/>
  <c r="N111" i="1"/>
  <c r="N110" i="1"/>
  <c r="N109" i="1"/>
  <c r="N108" i="1"/>
  <c r="N107" i="1"/>
  <c r="N106" i="1"/>
  <c r="N105" i="1"/>
  <c r="N104" i="1"/>
  <c r="N103" i="1"/>
  <c r="N102" i="1"/>
  <c r="N101" i="1"/>
  <c r="N100" i="1"/>
  <c r="N99" i="1"/>
  <c r="N98" i="1"/>
  <c r="N97" i="1"/>
  <c r="N96" i="1"/>
  <c r="N95" i="1"/>
  <c r="N94" i="1"/>
  <c r="N93" i="1"/>
  <c r="N92" i="1"/>
  <c r="N91" i="1"/>
  <c r="N90" i="1"/>
  <c r="N89" i="1"/>
  <c r="N88" i="1"/>
  <c r="N87" i="1"/>
  <c r="N86" i="1"/>
  <c r="N85" i="1"/>
  <c r="N84" i="1"/>
  <c r="N83" i="1"/>
  <c r="N82" i="1"/>
  <c r="N81" i="1"/>
  <c r="N80" i="1"/>
  <c r="N79" i="1"/>
  <c r="N78" i="1"/>
  <c r="N77" i="1"/>
  <c r="N76" i="1"/>
  <c r="N75" i="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DN36" i="1" l="1"/>
  <c r="N36" i="1" s="1"/>
  <c r="DN38" i="1"/>
  <c r="DN40" i="1"/>
  <c r="DN42" i="1"/>
  <c r="DN44" i="1"/>
  <c r="DN46" i="1"/>
  <c r="DN48" i="1"/>
  <c r="DN50" i="1"/>
  <c r="DN52" i="1"/>
  <c r="DN54" i="1"/>
  <c r="DN56" i="1"/>
  <c r="DN58" i="1"/>
  <c r="DN60" i="1"/>
  <c r="DN62" i="1"/>
  <c r="DN64" i="1"/>
  <c r="DN66" i="1"/>
  <c r="DN68" i="1"/>
  <c r="DN70" i="1"/>
  <c r="DN72" i="1"/>
  <c r="DN74" i="1"/>
  <c r="DN76" i="1"/>
  <c r="DN78" i="1"/>
  <c r="DN81" i="1"/>
  <c r="DN83" i="1"/>
  <c r="DN85" i="1"/>
  <c r="DN87" i="1"/>
  <c r="DN89" i="1"/>
  <c r="DN91" i="1"/>
  <c r="DN93" i="1"/>
  <c r="DN95" i="1"/>
  <c r="DN97" i="1"/>
  <c r="DN147" i="1"/>
  <c r="DN149" i="1"/>
  <c r="DN151" i="1"/>
  <c r="DN153" i="1"/>
  <c r="DN155" i="1"/>
  <c r="DN157" i="1"/>
  <c r="DN159" i="1"/>
  <c r="DN161" i="1"/>
  <c r="DN163" i="1"/>
  <c r="DN165" i="1"/>
  <c r="DN167" i="1"/>
  <c r="DN169" i="1"/>
  <c r="DN171" i="1"/>
  <c r="DN173" i="1"/>
  <c r="DN175" i="1"/>
  <c r="DN177" i="1"/>
  <c r="DN179" i="1"/>
  <c r="DN181" i="1"/>
  <c r="DN183" i="1"/>
  <c r="DN185" i="1"/>
  <c r="DN187" i="1"/>
  <c r="DN189" i="1"/>
  <c r="DN191" i="1"/>
  <c r="DN193" i="1"/>
  <c r="DN221" i="1"/>
  <c r="DN223" i="1"/>
  <c r="DN225" i="1"/>
  <c r="DN227" i="1"/>
  <c r="DN229" i="1"/>
  <c r="DN252" i="1"/>
  <c r="DN10" i="1"/>
  <c r="N10" i="1" s="1"/>
  <c r="DN12" i="1"/>
  <c r="N12" i="1" s="1"/>
  <c r="BA12" i="1" s="1"/>
  <c r="DN14" i="1"/>
  <c r="N14" i="1" s="1"/>
  <c r="DN16" i="1"/>
  <c r="N16" i="1" s="1"/>
  <c r="DN18" i="1"/>
  <c r="N18" i="1" s="1"/>
  <c r="DN20" i="1"/>
  <c r="N20" i="1" s="1"/>
  <c r="DN22" i="1"/>
  <c r="N22" i="1" s="1"/>
  <c r="BA22" i="1" s="1"/>
  <c r="DN24" i="1"/>
  <c r="N24" i="1" s="1"/>
  <c r="DN26" i="1"/>
  <c r="N26" i="1" s="1"/>
  <c r="DN28" i="1"/>
  <c r="N28" i="1" s="1"/>
  <c r="DN30" i="1"/>
  <c r="N30" i="1" s="1"/>
  <c r="DN32" i="1"/>
  <c r="N32" i="1" s="1"/>
  <c r="DN34" i="1"/>
  <c r="N34" i="1" s="1"/>
  <c r="DK16" i="1"/>
  <c r="DN7" i="1"/>
  <c r="DN9" i="1"/>
  <c r="N9" i="1" s="1"/>
  <c r="DN11" i="1"/>
  <c r="N11" i="1" s="1"/>
  <c r="DN13" i="1"/>
  <c r="N13" i="1" s="1"/>
  <c r="DN15" i="1"/>
  <c r="N15" i="1" s="1"/>
  <c r="DN17" i="1"/>
  <c r="N17" i="1" s="1"/>
  <c r="DN19" i="1"/>
  <c r="N19" i="1" s="1"/>
  <c r="DN21" i="1"/>
  <c r="N21" i="1" s="1"/>
  <c r="DN23" i="1"/>
  <c r="N23" i="1" s="1"/>
  <c r="DN25" i="1"/>
  <c r="N25" i="1" s="1"/>
  <c r="BA25" i="1" s="1"/>
  <c r="DN27" i="1"/>
  <c r="N27" i="1" s="1"/>
  <c r="DN29" i="1"/>
  <c r="N29" i="1" s="1"/>
  <c r="DN31" i="1"/>
  <c r="N31" i="1" s="1"/>
  <c r="DN33" i="1"/>
  <c r="N33" i="1" s="1"/>
  <c r="DN35" i="1"/>
  <c r="N35" i="1" s="1"/>
  <c r="DN37" i="1"/>
  <c r="DN39" i="1"/>
  <c r="DN41" i="1"/>
  <c r="DN43" i="1"/>
  <c r="DN45" i="1"/>
  <c r="DN47" i="1"/>
  <c r="DN49" i="1"/>
  <c r="DN51" i="1"/>
  <c r="DN53" i="1"/>
  <c r="DN55" i="1"/>
  <c r="DN57" i="1"/>
  <c r="DN59" i="1"/>
  <c r="DN61" i="1"/>
  <c r="DN63" i="1"/>
  <c r="DN65" i="1"/>
  <c r="DN67" i="1"/>
  <c r="DN69" i="1"/>
  <c r="DN71" i="1"/>
  <c r="DN73" i="1"/>
  <c r="DN75" i="1"/>
  <c r="DN77" i="1"/>
  <c r="DN79" i="1"/>
  <c r="DP82" i="1"/>
  <c r="DM82" i="1" s="1"/>
  <c r="DN82" i="1"/>
  <c r="DP84" i="1"/>
  <c r="DM84" i="1" s="1"/>
  <c r="DN84" i="1"/>
  <c r="DP86" i="1"/>
  <c r="DM86" i="1" s="1"/>
  <c r="DN86" i="1"/>
  <c r="DP88" i="1"/>
  <c r="DM88" i="1" s="1"/>
  <c r="DN88" i="1"/>
  <c r="DP90" i="1"/>
  <c r="DM90" i="1" s="1"/>
  <c r="DN90" i="1"/>
  <c r="DP92" i="1"/>
  <c r="DM92" i="1" s="1"/>
  <c r="DN92" i="1"/>
  <c r="DP94" i="1"/>
  <c r="DM94" i="1" s="1"/>
  <c r="DN94" i="1"/>
  <c r="DP96" i="1"/>
  <c r="DM96" i="1" s="1"/>
  <c r="DN96" i="1"/>
  <c r="DP98" i="1"/>
  <c r="DM98" i="1" s="1"/>
  <c r="DN98" i="1"/>
  <c r="DN146" i="1"/>
  <c r="DN148" i="1"/>
  <c r="DN150" i="1"/>
  <c r="DN152" i="1"/>
  <c r="DN154" i="1"/>
  <c r="DN156" i="1"/>
  <c r="DN158" i="1"/>
  <c r="DN160" i="1"/>
  <c r="DN162" i="1"/>
  <c r="DN164" i="1"/>
  <c r="DN166" i="1"/>
  <c r="DN168" i="1"/>
  <c r="DN170" i="1"/>
  <c r="DN172" i="1"/>
  <c r="DN174" i="1"/>
  <c r="DN176" i="1"/>
  <c r="DN178" i="1"/>
  <c r="DN180" i="1"/>
  <c r="DN182" i="1"/>
  <c r="DN184" i="1"/>
  <c r="DN186" i="1"/>
  <c r="DN188" i="1"/>
  <c r="DN190" i="1"/>
  <c r="DN192" i="1"/>
  <c r="DN220" i="1"/>
  <c r="DN222" i="1"/>
  <c r="DN224" i="1"/>
  <c r="DN226" i="1"/>
  <c r="DN228" i="1"/>
  <c r="DN230" i="1"/>
  <c r="DN251" i="1"/>
  <c r="DN253" i="1"/>
  <c r="DN255" i="1"/>
  <c r="DN8" i="1"/>
  <c r="N8" i="1" s="1"/>
  <c r="FU16" i="1"/>
  <c r="FG16" i="1"/>
  <c r="FE16" i="1"/>
  <c r="EK16" i="1"/>
  <c r="EG16" i="1"/>
  <c r="CC16" i="1"/>
  <c r="BY16" i="1"/>
  <c r="FJ16" i="1"/>
  <c r="FF16" i="1"/>
  <c r="EV16" i="1"/>
  <c r="EH16" i="1"/>
  <c r="EF16" i="1"/>
  <c r="CN16" i="1"/>
  <c r="BZ16" i="1"/>
  <c r="BX16" i="1"/>
  <c r="DK25" i="1"/>
  <c r="DK29" i="1"/>
  <c r="DK33" i="1"/>
  <c r="DL33" i="1"/>
  <c r="DK37" i="1"/>
  <c r="AP37" i="1" s="1"/>
  <c r="DL37" i="1"/>
  <c r="DK41" i="1"/>
  <c r="AP41" i="1" s="1"/>
  <c r="DL41" i="1"/>
  <c r="DK45" i="1"/>
  <c r="AP45" i="1" s="1"/>
  <c r="DL45" i="1"/>
  <c r="DK49" i="1"/>
  <c r="AP49" i="1" s="1"/>
  <c r="DL49" i="1"/>
  <c r="DK53" i="1"/>
  <c r="AP53" i="1" s="1"/>
  <c r="DL53" i="1"/>
  <c r="DK57" i="1"/>
  <c r="AP57" i="1" s="1"/>
  <c r="DL57" i="1"/>
  <c r="DK61" i="1"/>
  <c r="AP61" i="1" s="1"/>
  <c r="DL61" i="1"/>
  <c r="DK67" i="1"/>
  <c r="AS67" i="1" s="1"/>
  <c r="DL67" i="1"/>
  <c r="DK71" i="1"/>
  <c r="AS71" i="1" s="1"/>
  <c r="DL71" i="1"/>
  <c r="DK77" i="1"/>
  <c r="AP77" i="1" s="1"/>
  <c r="DL77" i="1"/>
  <c r="DK81" i="1"/>
  <c r="AP81" i="1" s="1"/>
  <c r="DL81" i="1"/>
  <c r="DK85" i="1"/>
  <c r="AP85" i="1" s="1"/>
  <c r="DL85" i="1"/>
  <c r="DK89" i="1"/>
  <c r="AP89" i="1" s="1"/>
  <c r="DL89" i="1"/>
  <c r="DK93" i="1"/>
  <c r="AP93" i="1" s="1"/>
  <c r="DL93" i="1"/>
  <c r="DK97" i="1"/>
  <c r="AP97" i="1" s="1"/>
  <c r="DL97" i="1"/>
  <c r="DL101" i="1"/>
  <c r="DK101" i="1"/>
  <c r="DL105" i="1"/>
  <c r="DK105" i="1"/>
  <c r="DL109" i="1"/>
  <c r="DK109" i="1"/>
  <c r="DL113" i="1"/>
  <c r="DK113" i="1"/>
  <c r="DL117" i="1"/>
  <c r="DK117" i="1"/>
  <c r="DL121" i="1"/>
  <c r="DK121" i="1"/>
  <c r="DL125" i="1"/>
  <c r="DK125" i="1"/>
  <c r="DL129" i="1"/>
  <c r="DK129" i="1"/>
  <c r="DL131" i="1"/>
  <c r="DK131" i="1"/>
  <c r="DL135" i="1"/>
  <c r="DK135" i="1"/>
  <c r="DL137" i="1"/>
  <c r="DK137" i="1"/>
  <c r="DL139" i="1"/>
  <c r="DK139" i="1"/>
  <c r="DL141" i="1"/>
  <c r="DK141" i="1"/>
  <c r="DL143" i="1"/>
  <c r="DK143" i="1"/>
  <c r="DL145" i="1"/>
  <c r="DK145" i="1"/>
  <c r="DK147" i="1"/>
  <c r="AP147" i="1" s="1"/>
  <c r="DL147" i="1"/>
  <c r="DK149" i="1"/>
  <c r="AP149" i="1" s="1"/>
  <c r="DL149" i="1"/>
  <c r="DK151" i="1"/>
  <c r="AP151" i="1" s="1"/>
  <c r="DL151" i="1"/>
  <c r="DK153" i="1"/>
  <c r="AP153" i="1" s="1"/>
  <c r="DL153" i="1"/>
  <c r="DK155" i="1"/>
  <c r="AP155" i="1" s="1"/>
  <c r="DL155" i="1"/>
  <c r="DK157" i="1"/>
  <c r="AP157" i="1" s="1"/>
  <c r="DL157" i="1"/>
  <c r="DK159" i="1"/>
  <c r="AP159" i="1" s="1"/>
  <c r="DL159" i="1"/>
  <c r="DK161" i="1"/>
  <c r="AP161" i="1" s="1"/>
  <c r="DL161" i="1"/>
  <c r="DK163" i="1"/>
  <c r="AP163" i="1" s="1"/>
  <c r="DL163" i="1"/>
  <c r="DK165" i="1"/>
  <c r="AP165" i="1" s="1"/>
  <c r="DL165" i="1"/>
  <c r="DK167" i="1"/>
  <c r="AP167" i="1" s="1"/>
  <c r="DL167" i="1"/>
  <c r="DK169" i="1"/>
  <c r="AP169" i="1" s="1"/>
  <c r="DL169" i="1"/>
  <c r="DK171" i="1"/>
  <c r="AS171" i="1" s="1"/>
  <c r="DL171" i="1"/>
  <c r="DK173" i="1"/>
  <c r="AP173" i="1" s="1"/>
  <c r="DL173" i="1"/>
  <c r="DK175" i="1"/>
  <c r="AS175" i="1" s="1"/>
  <c r="DL175" i="1"/>
  <c r="DK177" i="1"/>
  <c r="AP177" i="1" s="1"/>
  <c r="DL177" i="1"/>
  <c r="DK179" i="1"/>
  <c r="AS179" i="1" s="1"/>
  <c r="DL179" i="1"/>
  <c r="DK181" i="1"/>
  <c r="AP181" i="1" s="1"/>
  <c r="DL181" i="1"/>
  <c r="DK183" i="1"/>
  <c r="AS183" i="1" s="1"/>
  <c r="DL183" i="1"/>
  <c r="DK185" i="1"/>
  <c r="AP185" i="1" s="1"/>
  <c r="DL185" i="1"/>
  <c r="DK187" i="1"/>
  <c r="AS187" i="1" s="1"/>
  <c r="DL187" i="1"/>
  <c r="DL189" i="1"/>
  <c r="DK189" i="1"/>
  <c r="DL191" i="1"/>
  <c r="DK191" i="1"/>
  <c r="DL193" i="1"/>
  <c r="DK193" i="1"/>
  <c r="DL195" i="1"/>
  <c r="DK195" i="1"/>
  <c r="DL197" i="1"/>
  <c r="DK197" i="1"/>
  <c r="DL199" i="1"/>
  <c r="DK199" i="1"/>
  <c r="DL201" i="1"/>
  <c r="DK201" i="1"/>
  <c r="DL203" i="1"/>
  <c r="DK203" i="1"/>
  <c r="DL205" i="1"/>
  <c r="DK205" i="1"/>
  <c r="DL207" i="1"/>
  <c r="DK207" i="1"/>
  <c r="DL209" i="1"/>
  <c r="DK209" i="1"/>
  <c r="DL211" i="1"/>
  <c r="DK211" i="1"/>
  <c r="DL213" i="1"/>
  <c r="DK213" i="1"/>
  <c r="DL215" i="1"/>
  <c r="DK215" i="1"/>
  <c r="DL217" i="1"/>
  <c r="DK217" i="1"/>
  <c r="DL219" i="1"/>
  <c r="DK219" i="1"/>
  <c r="DK221" i="1"/>
  <c r="AS221" i="1" s="1"/>
  <c r="DL221" i="1"/>
  <c r="DK223" i="1"/>
  <c r="AP223" i="1" s="1"/>
  <c r="DL223" i="1"/>
  <c r="DK225" i="1"/>
  <c r="AP225" i="1" s="1"/>
  <c r="DL225" i="1"/>
  <c r="DK227" i="1"/>
  <c r="AP227" i="1" s="1"/>
  <c r="DL227" i="1"/>
  <c r="DK229" i="1"/>
  <c r="AP229" i="1" s="1"/>
  <c r="DL229" i="1"/>
  <c r="DL231" i="1"/>
  <c r="DK231" i="1"/>
  <c r="DL233" i="1"/>
  <c r="DK233" i="1"/>
  <c r="DL235" i="1"/>
  <c r="DK235" i="1"/>
  <c r="DL237" i="1"/>
  <c r="DK237" i="1"/>
  <c r="DL239" i="1"/>
  <c r="DK239" i="1"/>
  <c r="DL241" i="1"/>
  <c r="DK241" i="1"/>
  <c r="DL243" i="1"/>
  <c r="DK243" i="1"/>
  <c r="DL245" i="1"/>
  <c r="DK245" i="1"/>
  <c r="DK247" i="1"/>
  <c r="AP247" i="1" s="1"/>
  <c r="DL247" i="1"/>
  <c r="DL249" i="1"/>
  <c r="DK249" i="1"/>
  <c r="DK251" i="1"/>
  <c r="AP251" i="1" s="1"/>
  <c r="DL251" i="1"/>
  <c r="DK253" i="1"/>
  <c r="AS253" i="1" s="1"/>
  <c r="DL253" i="1"/>
  <c r="DL255" i="1"/>
  <c r="DK255" i="1"/>
  <c r="DL8" i="1"/>
  <c r="DL9" i="1"/>
  <c r="DL10" i="1"/>
  <c r="DL11" i="1"/>
  <c r="DL12" i="1"/>
  <c r="DL13" i="1"/>
  <c r="DL14" i="1"/>
  <c r="DL15" i="1"/>
  <c r="DL16" i="1"/>
  <c r="DL17" i="1"/>
  <c r="DL18" i="1"/>
  <c r="DL19" i="1"/>
  <c r="DL20" i="1"/>
  <c r="DL21" i="1"/>
  <c r="DL22" i="1"/>
  <c r="DL23" i="1"/>
  <c r="DL25" i="1"/>
  <c r="DL29" i="1"/>
  <c r="DK27" i="1"/>
  <c r="DK31" i="1"/>
  <c r="DK35" i="1"/>
  <c r="DL35" i="1"/>
  <c r="DK39" i="1"/>
  <c r="AP39" i="1" s="1"/>
  <c r="DL39" i="1"/>
  <c r="DK43" i="1"/>
  <c r="AP43" i="1" s="1"/>
  <c r="DL43" i="1"/>
  <c r="DK47" i="1"/>
  <c r="AS47" i="1" s="1"/>
  <c r="DL47" i="1"/>
  <c r="DK51" i="1"/>
  <c r="AS51" i="1" s="1"/>
  <c r="DL51" i="1"/>
  <c r="DK55" i="1"/>
  <c r="AS55" i="1" s="1"/>
  <c r="DL55" i="1"/>
  <c r="DK59" i="1"/>
  <c r="AS59" i="1" s="1"/>
  <c r="DL59" i="1"/>
  <c r="DK63" i="1"/>
  <c r="AS63" i="1" s="1"/>
  <c r="DL63" i="1"/>
  <c r="DK65" i="1"/>
  <c r="AP65" i="1" s="1"/>
  <c r="DL65" i="1"/>
  <c r="DK69" i="1"/>
  <c r="AP69" i="1" s="1"/>
  <c r="DL69" i="1"/>
  <c r="DK73" i="1"/>
  <c r="AP73" i="1" s="1"/>
  <c r="DL73" i="1"/>
  <c r="DK75" i="1"/>
  <c r="AS75" i="1" s="1"/>
  <c r="DL75" i="1"/>
  <c r="DK79" i="1"/>
  <c r="AS79" i="1" s="1"/>
  <c r="DL79" i="1"/>
  <c r="DK83" i="1"/>
  <c r="AS83" i="1" s="1"/>
  <c r="DL83" i="1"/>
  <c r="DK87" i="1"/>
  <c r="AS87" i="1" s="1"/>
  <c r="DL87" i="1"/>
  <c r="DK91" i="1"/>
  <c r="AS91" i="1" s="1"/>
  <c r="DL91" i="1"/>
  <c r="DK95" i="1"/>
  <c r="AS95" i="1" s="1"/>
  <c r="DL95" i="1"/>
  <c r="DL99" i="1"/>
  <c r="DK99" i="1"/>
  <c r="DL103" i="1"/>
  <c r="DK103" i="1"/>
  <c r="DL107" i="1"/>
  <c r="DK107" i="1"/>
  <c r="DL111" i="1"/>
  <c r="DK111" i="1"/>
  <c r="DL115" i="1"/>
  <c r="DK115" i="1"/>
  <c r="DL119" i="1"/>
  <c r="DK119" i="1"/>
  <c r="DL123" i="1"/>
  <c r="DK123" i="1"/>
  <c r="DL127" i="1"/>
  <c r="DK127" i="1"/>
  <c r="DL133" i="1"/>
  <c r="DK133" i="1"/>
  <c r="DK24" i="1"/>
  <c r="DK26" i="1"/>
  <c r="DK28" i="1"/>
  <c r="DK30" i="1"/>
  <c r="DK32" i="1"/>
  <c r="DK34" i="1"/>
  <c r="DL34" i="1"/>
  <c r="DK36" i="1"/>
  <c r="DL36" i="1"/>
  <c r="DK38" i="1"/>
  <c r="DL38" i="1"/>
  <c r="DK40" i="1"/>
  <c r="DL40" i="1"/>
  <c r="DK42" i="1"/>
  <c r="DL42" i="1"/>
  <c r="DK44" i="1"/>
  <c r="DL44" i="1"/>
  <c r="DK46" i="1"/>
  <c r="DL46" i="1"/>
  <c r="DK48" i="1"/>
  <c r="DL48" i="1"/>
  <c r="DK50" i="1"/>
  <c r="DL50" i="1"/>
  <c r="DK52" i="1"/>
  <c r="DL52" i="1"/>
  <c r="DK54" i="1"/>
  <c r="DL54" i="1"/>
  <c r="DK56" i="1"/>
  <c r="DL56" i="1"/>
  <c r="DK58" i="1"/>
  <c r="DL58" i="1"/>
  <c r="DK60" i="1"/>
  <c r="DL60" i="1"/>
  <c r="DK62" i="1"/>
  <c r="DL62" i="1"/>
  <c r="DK64" i="1"/>
  <c r="DL64" i="1"/>
  <c r="DK66" i="1"/>
  <c r="DL66" i="1"/>
  <c r="DK68" i="1"/>
  <c r="DL68" i="1"/>
  <c r="DK70" i="1"/>
  <c r="DL70" i="1"/>
  <c r="DK72" i="1"/>
  <c r="DL72" i="1"/>
  <c r="DK74" i="1"/>
  <c r="DL74" i="1"/>
  <c r="DK76" i="1"/>
  <c r="DL76" i="1"/>
  <c r="DK78" i="1"/>
  <c r="DL78" i="1"/>
  <c r="DK80" i="1"/>
  <c r="DL80" i="1"/>
  <c r="DK82" i="1"/>
  <c r="DL82" i="1"/>
  <c r="DK84" i="1"/>
  <c r="DL84" i="1"/>
  <c r="DK86" i="1"/>
  <c r="DL86" i="1"/>
  <c r="DK88" i="1"/>
  <c r="DL88" i="1"/>
  <c r="DK90" i="1"/>
  <c r="DL90" i="1"/>
  <c r="DK92" i="1"/>
  <c r="DL92" i="1"/>
  <c r="DK94" i="1"/>
  <c r="DL94" i="1"/>
  <c r="DK96" i="1"/>
  <c r="DL96" i="1"/>
  <c r="DK98" i="1"/>
  <c r="DL98" i="1"/>
  <c r="DL100" i="1"/>
  <c r="DK100" i="1"/>
  <c r="AP100" i="1" s="1"/>
  <c r="DL102" i="1"/>
  <c r="DK102" i="1"/>
  <c r="AS102" i="1" s="1"/>
  <c r="DL104" i="1"/>
  <c r="DK104" i="1"/>
  <c r="AP104" i="1" s="1"/>
  <c r="DL106" i="1"/>
  <c r="DK106" i="1"/>
  <c r="AS106" i="1" s="1"/>
  <c r="DL108" i="1"/>
  <c r="DK108" i="1"/>
  <c r="AP108" i="1" s="1"/>
  <c r="DL110" i="1"/>
  <c r="DK110" i="1"/>
  <c r="AS110" i="1" s="1"/>
  <c r="DL112" i="1"/>
  <c r="DK112" i="1"/>
  <c r="AP112" i="1" s="1"/>
  <c r="DL114" i="1"/>
  <c r="DK114" i="1"/>
  <c r="AS114" i="1" s="1"/>
  <c r="DL116" i="1"/>
  <c r="DK116" i="1"/>
  <c r="AP116" i="1" s="1"/>
  <c r="DL118" i="1"/>
  <c r="DK118" i="1"/>
  <c r="AS118" i="1" s="1"/>
  <c r="DL120" i="1"/>
  <c r="DK120" i="1"/>
  <c r="AP120" i="1" s="1"/>
  <c r="DL122" i="1"/>
  <c r="DK122" i="1"/>
  <c r="AS122" i="1" s="1"/>
  <c r="DL124" i="1"/>
  <c r="DK124" i="1"/>
  <c r="AP124" i="1" s="1"/>
  <c r="DL126" i="1"/>
  <c r="DK126" i="1"/>
  <c r="AS126" i="1" s="1"/>
  <c r="DL128" i="1"/>
  <c r="DK128" i="1"/>
  <c r="AP128" i="1" s="1"/>
  <c r="DL130" i="1"/>
  <c r="DK130" i="1"/>
  <c r="AP130" i="1" s="1"/>
  <c r="DL132" i="1"/>
  <c r="DK132" i="1"/>
  <c r="AP132" i="1" s="1"/>
  <c r="DL134" i="1"/>
  <c r="DK134" i="1"/>
  <c r="AP134" i="1" s="1"/>
  <c r="DL136" i="1"/>
  <c r="DK136" i="1"/>
  <c r="AP136" i="1" s="1"/>
  <c r="DL138" i="1"/>
  <c r="DK138" i="1"/>
  <c r="AP138" i="1" s="1"/>
  <c r="DL140" i="1"/>
  <c r="DK140" i="1"/>
  <c r="AP140" i="1" s="1"/>
  <c r="DL142" i="1"/>
  <c r="DK142" i="1"/>
  <c r="AP142" i="1" s="1"/>
  <c r="DL144" i="1"/>
  <c r="DK144" i="1"/>
  <c r="AP144" i="1" s="1"/>
  <c r="DL146" i="1"/>
  <c r="DK146" i="1"/>
  <c r="AP146" i="1" s="1"/>
  <c r="DK148" i="1"/>
  <c r="DL148" i="1"/>
  <c r="DK150" i="1"/>
  <c r="DL150" i="1"/>
  <c r="DK152" i="1"/>
  <c r="DL152" i="1"/>
  <c r="DK154" i="1"/>
  <c r="DL154" i="1"/>
  <c r="DK156" i="1"/>
  <c r="DL156" i="1"/>
  <c r="DK158" i="1"/>
  <c r="DL158" i="1"/>
  <c r="DK160" i="1"/>
  <c r="DL160" i="1"/>
  <c r="DK162" i="1"/>
  <c r="DL162" i="1"/>
  <c r="DK164" i="1"/>
  <c r="DL164" i="1"/>
  <c r="DK166" i="1"/>
  <c r="DL166" i="1"/>
  <c r="DK168" i="1"/>
  <c r="DL168" i="1"/>
  <c r="DK170" i="1"/>
  <c r="DL170" i="1"/>
  <c r="DK172" i="1"/>
  <c r="DL172" i="1"/>
  <c r="DK174" i="1"/>
  <c r="DL174" i="1"/>
  <c r="DK176" i="1"/>
  <c r="DL176" i="1"/>
  <c r="DK178" i="1"/>
  <c r="DL178" i="1"/>
  <c r="DK180" i="1"/>
  <c r="DL180" i="1"/>
  <c r="DK182" i="1"/>
  <c r="DL182" i="1"/>
  <c r="DK184" i="1"/>
  <c r="DL184" i="1"/>
  <c r="DK186" i="1"/>
  <c r="DL186" i="1"/>
  <c r="DK188" i="1"/>
  <c r="DL188" i="1"/>
  <c r="DL190" i="1"/>
  <c r="DK190" i="1"/>
  <c r="AS190" i="1" s="1"/>
  <c r="DL192" i="1"/>
  <c r="DK192" i="1"/>
  <c r="AS192" i="1" s="1"/>
  <c r="DL194" i="1"/>
  <c r="DK194" i="1"/>
  <c r="AP194" i="1" s="1"/>
  <c r="DL196" i="1"/>
  <c r="DK196" i="1"/>
  <c r="AS196" i="1" s="1"/>
  <c r="DL198" i="1"/>
  <c r="DK198" i="1"/>
  <c r="AP198" i="1" s="1"/>
  <c r="DL200" i="1"/>
  <c r="DK200" i="1"/>
  <c r="AS200" i="1" s="1"/>
  <c r="DL202" i="1"/>
  <c r="DK202" i="1"/>
  <c r="AP202" i="1" s="1"/>
  <c r="DL204" i="1"/>
  <c r="DK204" i="1"/>
  <c r="AS204" i="1" s="1"/>
  <c r="DL206" i="1"/>
  <c r="DK206" i="1"/>
  <c r="AP206" i="1" s="1"/>
  <c r="DL208" i="1"/>
  <c r="DK208" i="1"/>
  <c r="AS208" i="1" s="1"/>
  <c r="DL210" i="1"/>
  <c r="DK210" i="1"/>
  <c r="AS210" i="1" s="1"/>
  <c r="DL212" i="1"/>
  <c r="DK212" i="1"/>
  <c r="AS212" i="1" s="1"/>
  <c r="DL214" i="1"/>
  <c r="DK214" i="1"/>
  <c r="AS214" i="1" s="1"/>
  <c r="DL216" i="1"/>
  <c r="DK216" i="1"/>
  <c r="AP216" i="1" s="1"/>
  <c r="DL218" i="1"/>
  <c r="DK218" i="1"/>
  <c r="AS218" i="1" s="1"/>
  <c r="DK220" i="1"/>
  <c r="AS220" i="1" s="1"/>
  <c r="DL220" i="1"/>
  <c r="DK222" i="1"/>
  <c r="AS222" i="1" s="1"/>
  <c r="DL222" i="1"/>
  <c r="DK224" i="1"/>
  <c r="AP224" i="1" s="1"/>
  <c r="DL224" i="1"/>
  <c r="DK226" i="1"/>
  <c r="AP226" i="1" s="1"/>
  <c r="DL226" i="1"/>
  <c r="DK228" i="1"/>
  <c r="AP228" i="1" s="1"/>
  <c r="DL228" i="1"/>
  <c r="DK230" i="1"/>
  <c r="AP230" i="1" s="1"/>
  <c r="DL230" i="1"/>
  <c r="DL232" i="1"/>
  <c r="DK232" i="1"/>
  <c r="AP232" i="1" s="1"/>
  <c r="DL234" i="1"/>
  <c r="DK234" i="1"/>
  <c r="AS234" i="1" s="1"/>
  <c r="DL236" i="1"/>
  <c r="DK236" i="1"/>
  <c r="AS236" i="1" s="1"/>
  <c r="DL238" i="1"/>
  <c r="DK238" i="1"/>
  <c r="AP238" i="1" s="1"/>
  <c r="DL240" i="1"/>
  <c r="DK240" i="1"/>
  <c r="AS240" i="1" s="1"/>
  <c r="DL242" i="1"/>
  <c r="DK242" i="1"/>
  <c r="AP242" i="1" s="1"/>
  <c r="DL244" i="1"/>
  <c r="DK244" i="1"/>
  <c r="AP244" i="1" s="1"/>
  <c r="DK246" i="1"/>
  <c r="AS246" i="1" s="1"/>
  <c r="DL246" i="1"/>
  <c r="DK248" i="1"/>
  <c r="AS248" i="1" s="1"/>
  <c r="DL248" i="1"/>
  <c r="DL250" i="1"/>
  <c r="DK250" i="1"/>
  <c r="AS250" i="1" s="1"/>
  <c r="DK252" i="1"/>
  <c r="AS252" i="1" s="1"/>
  <c r="DL252" i="1"/>
  <c r="DL254" i="1"/>
  <c r="DK254" i="1"/>
  <c r="AS254" i="1" s="1"/>
  <c r="DP99" i="1"/>
  <c r="DM99" i="1" s="1"/>
  <c r="DN99" i="1"/>
  <c r="DP101" i="1"/>
  <c r="DM101" i="1" s="1"/>
  <c r="DN101" i="1"/>
  <c r="DP103" i="1"/>
  <c r="DM103" i="1" s="1"/>
  <c r="DN103" i="1"/>
  <c r="DP105" i="1"/>
  <c r="DM105" i="1" s="1"/>
  <c r="DN105" i="1"/>
  <c r="DP107" i="1"/>
  <c r="DM107" i="1" s="1"/>
  <c r="DN107" i="1"/>
  <c r="DP100" i="1"/>
  <c r="DM100" i="1" s="1"/>
  <c r="DN100" i="1"/>
  <c r="DP102" i="1"/>
  <c r="DM102" i="1" s="1"/>
  <c r="DN102" i="1"/>
  <c r="DP104" i="1"/>
  <c r="DM104" i="1" s="1"/>
  <c r="DN104" i="1"/>
  <c r="DP106" i="1"/>
  <c r="DM106" i="1" s="1"/>
  <c r="DN106" i="1"/>
  <c r="DP108" i="1"/>
  <c r="DM108" i="1" s="1"/>
  <c r="DN108" i="1"/>
  <c r="DN109" i="1"/>
  <c r="DN110" i="1"/>
  <c r="DN111" i="1"/>
  <c r="DN112" i="1"/>
  <c r="DN113" i="1"/>
  <c r="DN114" i="1"/>
  <c r="DN115" i="1"/>
  <c r="DN116" i="1"/>
  <c r="DN117" i="1"/>
  <c r="DN118" i="1"/>
  <c r="DN119" i="1"/>
  <c r="DN120" i="1"/>
  <c r="DN121" i="1"/>
  <c r="DN122" i="1"/>
  <c r="DN123" i="1"/>
  <c r="DN124" i="1"/>
  <c r="DN125" i="1"/>
  <c r="DN126" i="1"/>
  <c r="DN127" i="1"/>
  <c r="DN128" i="1"/>
  <c r="DN129" i="1"/>
  <c r="DN130" i="1"/>
  <c r="DN131" i="1"/>
  <c r="DN132" i="1"/>
  <c r="DN133" i="1"/>
  <c r="DN134" i="1"/>
  <c r="DN135" i="1"/>
  <c r="DN136" i="1"/>
  <c r="DN137" i="1"/>
  <c r="DN138" i="1"/>
  <c r="DN139" i="1"/>
  <c r="DN140" i="1"/>
  <c r="DN141" i="1"/>
  <c r="DN142" i="1"/>
  <c r="DN143" i="1"/>
  <c r="DN144" i="1"/>
  <c r="DN145" i="1"/>
  <c r="DP201" i="1"/>
  <c r="DM201" i="1" s="1"/>
  <c r="DN201" i="1"/>
  <c r="DP203" i="1"/>
  <c r="DM203" i="1" s="1"/>
  <c r="DN203" i="1"/>
  <c r="DP205" i="1"/>
  <c r="DM205" i="1" s="1"/>
  <c r="DN205" i="1"/>
  <c r="DN194" i="1"/>
  <c r="DN195" i="1"/>
  <c r="DN196" i="1"/>
  <c r="DN197" i="1"/>
  <c r="DN198" i="1"/>
  <c r="DN199" i="1"/>
  <c r="DN200" i="1"/>
  <c r="DP202" i="1"/>
  <c r="DM202" i="1" s="1"/>
  <c r="DN202" i="1"/>
  <c r="DP204" i="1"/>
  <c r="DM204" i="1" s="1"/>
  <c r="DN204" i="1"/>
  <c r="DP206" i="1"/>
  <c r="DM206" i="1" s="1"/>
  <c r="DN206" i="1"/>
  <c r="DN207" i="1"/>
  <c r="DN208" i="1"/>
  <c r="DN209" i="1"/>
  <c r="DN210" i="1"/>
  <c r="DN211" i="1"/>
  <c r="DN212" i="1"/>
  <c r="DN213" i="1"/>
  <c r="DN214" i="1"/>
  <c r="DN215" i="1"/>
  <c r="DN216" i="1"/>
  <c r="DN217" i="1"/>
  <c r="DN218" i="1"/>
  <c r="DN219" i="1"/>
  <c r="DP232" i="1"/>
  <c r="DM232" i="1" s="1"/>
  <c r="DN232" i="1"/>
  <c r="DP231" i="1"/>
  <c r="DM231" i="1" s="1"/>
  <c r="DN231" i="1"/>
  <c r="DN233" i="1"/>
  <c r="DN234" i="1"/>
  <c r="DN235" i="1"/>
  <c r="DN236" i="1"/>
  <c r="DN237" i="1"/>
  <c r="DN238" i="1"/>
  <c r="DN239" i="1"/>
  <c r="DN240" i="1"/>
  <c r="DN241" i="1"/>
  <c r="DN242" i="1"/>
  <c r="DN243" i="1"/>
  <c r="DN244" i="1"/>
  <c r="DP245" i="1"/>
  <c r="DM245" i="1" s="1"/>
  <c r="DN245" i="1"/>
  <c r="DN246" i="1"/>
  <c r="DN247" i="1"/>
  <c r="DN248" i="1"/>
  <c r="DP249" i="1"/>
  <c r="DM249" i="1" s="1"/>
  <c r="DN249" i="1"/>
  <c r="DP250" i="1"/>
  <c r="DM250" i="1" s="1"/>
  <c r="DN250" i="1"/>
  <c r="DN254" i="1"/>
  <c r="N7" i="1"/>
  <c r="BA8" i="1" l="1"/>
  <c r="AR30" i="1"/>
  <c r="AV30" i="1"/>
  <c r="AQ30" i="1"/>
  <c r="CQ36" i="1"/>
  <c r="CR36" i="1"/>
  <c r="CP36" i="1"/>
  <c r="AV33" i="1"/>
  <c r="AQ33" i="1"/>
  <c r="AR33" i="1"/>
  <c r="AT32" i="1"/>
  <c r="AN32" i="1"/>
  <c r="AU32" i="1"/>
  <c r="AO32" i="1"/>
  <c r="AK32" i="1"/>
  <c r="AT28" i="1"/>
  <c r="AN28" i="1"/>
  <c r="AU28" i="1"/>
  <c r="AO28" i="1"/>
  <c r="AK28" i="1"/>
  <c r="BA36" i="1"/>
  <c r="AY36" i="1"/>
  <c r="AW36" i="1"/>
  <c r="AU36" i="1"/>
  <c r="AO36" i="1"/>
  <c r="AM36" i="1"/>
  <c r="AK36" i="1"/>
  <c r="AZ36" i="1"/>
  <c r="AX36" i="1"/>
  <c r="AT36" i="1"/>
  <c r="AN36" i="1"/>
  <c r="AL36" i="1"/>
  <c r="AJ36" i="1"/>
  <c r="AZ7" i="1"/>
  <c r="AX7" i="1"/>
  <c r="AL7" i="1"/>
  <c r="AJ7" i="1"/>
  <c r="BA7" i="1"/>
  <c r="AW7" i="1"/>
  <c r="AM7" i="1"/>
  <c r="AY7" i="1"/>
  <c r="CR34" i="1"/>
  <c r="CQ34" i="1"/>
  <c r="CP34" i="1"/>
  <c r="CQ30" i="1"/>
  <c r="CR30" i="1"/>
  <c r="CP30" i="1"/>
  <c r="CQ26" i="1"/>
  <c r="CR26" i="1"/>
  <c r="CP26" i="1"/>
  <c r="CQ31" i="1"/>
  <c r="CR31" i="1"/>
  <c r="CP31" i="1"/>
  <c r="CQ29" i="1"/>
  <c r="CR29" i="1"/>
  <c r="CP29" i="1"/>
  <c r="AP32" i="1"/>
  <c r="CQ32" i="1"/>
  <c r="CR32" i="1"/>
  <c r="CP32" i="1"/>
  <c r="AP28" i="1"/>
  <c r="CQ28" i="1"/>
  <c r="CR28" i="1"/>
  <c r="CP28" i="1"/>
  <c r="CR24" i="1"/>
  <c r="CQ24" i="1"/>
  <c r="CP24" i="1"/>
  <c r="CQ35" i="1"/>
  <c r="CR35" i="1"/>
  <c r="CP35" i="1"/>
  <c r="AS27" i="1"/>
  <c r="CQ27" i="1"/>
  <c r="CR27" i="1"/>
  <c r="CP27" i="1"/>
  <c r="CQ33" i="1"/>
  <c r="CR33" i="1"/>
  <c r="CP33" i="1"/>
  <c r="CQ25" i="1"/>
  <c r="CR25" i="1"/>
  <c r="CP25" i="1"/>
  <c r="DK8" i="1"/>
  <c r="AU8" i="1" s="1"/>
  <c r="AZ8" i="1"/>
  <c r="AX8" i="1"/>
  <c r="AV8" i="1"/>
  <c r="AQ8" i="1"/>
  <c r="AL8" i="1"/>
  <c r="AJ8" i="1"/>
  <c r="AY8" i="1"/>
  <c r="BH8" i="1" s="1"/>
  <c r="AR8" i="1"/>
  <c r="AW8" i="1"/>
  <c r="AM8" i="1"/>
  <c r="BA35" i="1"/>
  <c r="AY35" i="1"/>
  <c r="AW35" i="1"/>
  <c r="AU35" i="1"/>
  <c r="AO35" i="1"/>
  <c r="AM35" i="1"/>
  <c r="AK35" i="1"/>
  <c r="AZ35" i="1"/>
  <c r="AN35" i="1"/>
  <c r="AJ35" i="1"/>
  <c r="AT35" i="1"/>
  <c r="AL35" i="1"/>
  <c r="AX35" i="1"/>
  <c r="DL31" i="1"/>
  <c r="BA31" i="1"/>
  <c r="AY31" i="1"/>
  <c r="AW31" i="1"/>
  <c r="AU31" i="1"/>
  <c r="AO31" i="1"/>
  <c r="AM31" i="1"/>
  <c r="AK31" i="1"/>
  <c r="AZ31" i="1"/>
  <c r="AN31" i="1"/>
  <c r="AJ31" i="1"/>
  <c r="AX31" i="1"/>
  <c r="AL31" i="1"/>
  <c r="AT31" i="1"/>
  <c r="DL27" i="1"/>
  <c r="BA27" i="1"/>
  <c r="AY27" i="1"/>
  <c r="AW27" i="1"/>
  <c r="AU27" i="1"/>
  <c r="AO27" i="1"/>
  <c r="AM27" i="1"/>
  <c r="AK27" i="1"/>
  <c r="AZ27" i="1"/>
  <c r="AN27" i="1"/>
  <c r="AJ27" i="1"/>
  <c r="AT27" i="1"/>
  <c r="AX27" i="1"/>
  <c r="AL27" i="1"/>
  <c r="DK23" i="1"/>
  <c r="BA23" i="1"/>
  <c r="AY23" i="1"/>
  <c r="AW23" i="1"/>
  <c r="AU23" i="1"/>
  <c r="AO23" i="1"/>
  <c r="AM23" i="1"/>
  <c r="AK23" i="1"/>
  <c r="AX23" i="1"/>
  <c r="AT23" i="1"/>
  <c r="AL23" i="1"/>
  <c r="AN23" i="1"/>
  <c r="AZ23" i="1"/>
  <c r="AJ23" i="1"/>
  <c r="BC23" i="1" s="1"/>
  <c r="DK19" i="1"/>
  <c r="AZ19" i="1"/>
  <c r="AX19" i="1"/>
  <c r="AT19" i="1"/>
  <c r="AN19" i="1"/>
  <c r="AL19" i="1"/>
  <c r="BS19" i="1" s="1"/>
  <c r="AJ19" i="1"/>
  <c r="BA19" i="1"/>
  <c r="AY19" i="1"/>
  <c r="AW19" i="1"/>
  <c r="AU19" i="1"/>
  <c r="AM19" i="1"/>
  <c r="AO19" i="1"/>
  <c r="AK19" i="1"/>
  <c r="BD19" i="1" s="1"/>
  <c r="DK15" i="1"/>
  <c r="AV15" i="1" s="1"/>
  <c r="AZ15" i="1"/>
  <c r="AX15" i="1"/>
  <c r="AT15" i="1"/>
  <c r="AN15" i="1"/>
  <c r="AL15" i="1"/>
  <c r="AJ15" i="1"/>
  <c r="AY15" i="1"/>
  <c r="BH15" i="1" s="1"/>
  <c r="AO15" i="1"/>
  <c r="AK15" i="1"/>
  <c r="BA15" i="1"/>
  <c r="AW15" i="1"/>
  <c r="AU15" i="1"/>
  <c r="AM15" i="1"/>
  <c r="DK11" i="1"/>
  <c r="AZ11" i="1"/>
  <c r="AX11" i="1"/>
  <c r="AT11" i="1"/>
  <c r="FH11" i="1" s="1"/>
  <c r="AN11" i="1"/>
  <c r="AL11" i="1"/>
  <c r="AJ11" i="1"/>
  <c r="AY11" i="1"/>
  <c r="BH11" i="1" s="1"/>
  <c r="AO11" i="1"/>
  <c r="BA11" i="1"/>
  <c r="AW11" i="1"/>
  <c r="AU11" i="1"/>
  <c r="AM11" i="1"/>
  <c r="AK11" i="1"/>
  <c r="BA34" i="1"/>
  <c r="AY34" i="1"/>
  <c r="AW34" i="1"/>
  <c r="AU34" i="1"/>
  <c r="AO34" i="1"/>
  <c r="AM34" i="1"/>
  <c r="AK34" i="1"/>
  <c r="AX34" i="1"/>
  <c r="AT34" i="1"/>
  <c r="AL34" i="1"/>
  <c r="AN34" i="1"/>
  <c r="AZ34" i="1"/>
  <c r="AJ34" i="1"/>
  <c r="DL30" i="1"/>
  <c r="BA30" i="1"/>
  <c r="AY30" i="1"/>
  <c r="CF30" i="1" s="1"/>
  <c r="AW30" i="1"/>
  <c r="AU30" i="1"/>
  <c r="AO30" i="1"/>
  <c r="AM30" i="1"/>
  <c r="AK30" i="1"/>
  <c r="AX30" i="1"/>
  <c r="AT30" i="1"/>
  <c r="AL30" i="1"/>
  <c r="AN30" i="1"/>
  <c r="AZ30" i="1"/>
  <c r="AJ30" i="1"/>
  <c r="DL26" i="1"/>
  <c r="BA26" i="1"/>
  <c r="AY26" i="1"/>
  <c r="CF26" i="1" s="1"/>
  <c r="AW26" i="1"/>
  <c r="AU26" i="1"/>
  <c r="AO26" i="1"/>
  <c r="AM26" i="1"/>
  <c r="AK26" i="1"/>
  <c r="AX26" i="1"/>
  <c r="AT26" i="1"/>
  <c r="AL26" i="1"/>
  <c r="AZ26" i="1"/>
  <c r="AJ26" i="1"/>
  <c r="AN26" i="1"/>
  <c r="DK22" i="1"/>
  <c r="AN22" i="1" s="1"/>
  <c r="AY22" i="1"/>
  <c r="AX22" i="1"/>
  <c r="AL22" i="1"/>
  <c r="AJ22" i="1"/>
  <c r="AZ22" i="1"/>
  <c r="AW22" i="1"/>
  <c r="AM22" i="1"/>
  <c r="AK22" i="1"/>
  <c r="DK18" i="1"/>
  <c r="AZ18" i="1"/>
  <c r="AX18" i="1"/>
  <c r="AT18" i="1"/>
  <c r="CA18" i="1" s="1"/>
  <c r="AN18" i="1"/>
  <c r="AL18" i="1"/>
  <c r="AJ18" i="1"/>
  <c r="AO18" i="1"/>
  <c r="FC18" i="1" s="1"/>
  <c r="BA18" i="1"/>
  <c r="AW18" i="1"/>
  <c r="AU18" i="1"/>
  <c r="AM18" i="1"/>
  <c r="AY18" i="1"/>
  <c r="AK18" i="1"/>
  <c r="DZ18" i="1" s="1"/>
  <c r="DK14" i="1"/>
  <c r="AO14" i="1" s="1"/>
  <c r="AZ14" i="1"/>
  <c r="CG14" i="1" s="1"/>
  <c r="AX14" i="1"/>
  <c r="AV14" i="1"/>
  <c r="AQ14" i="1"/>
  <c r="AL14" i="1"/>
  <c r="AJ14" i="1"/>
  <c r="AU14" i="1"/>
  <c r="BA14" i="1"/>
  <c r="AW14" i="1"/>
  <c r="AM14" i="1"/>
  <c r="AY14" i="1"/>
  <c r="BH14" i="1" s="1"/>
  <c r="AR14" i="1"/>
  <c r="DK10" i="1"/>
  <c r="AN10" i="1" s="1"/>
  <c r="AZ10" i="1"/>
  <c r="AX10" i="1"/>
  <c r="AL10" i="1"/>
  <c r="AJ10" i="1"/>
  <c r="AY10" i="1"/>
  <c r="BH10" i="1" s="1"/>
  <c r="BA10" i="1"/>
  <c r="AW10" i="1"/>
  <c r="AM10" i="1"/>
  <c r="BA33" i="1"/>
  <c r="AY33" i="1"/>
  <c r="AW33" i="1"/>
  <c r="AU33" i="1"/>
  <c r="AO33" i="1"/>
  <c r="AM33" i="1"/>
  <c r="AK33" i="1"/>
  <c r="AZ33" i="1"/>
  <c r="AN33" i="1"/>
  <c r="AP33" i="1" s="1"/>
  <c r="AJ33" i="1"/>
  <c r="AX33" i="1"/>
  <c r="AL33" i="1"/>
  <c r="BD33" i="1" s="1"/>
  <c r="AT33" i="1"/>
  <c r="BA29" i="1"/>
  <c r="AY29" i="1"/>
  <c r="AW29" i="1"/>
  <c r="AR29" i="1"/>
  <c r="AM29" i="1"/>
  <c r="AZ29" i="1"/>
  <c r="AV29" i="1"/>
  <c r="AL29" i="1"/>
  <c r="AJ29" i="1"/>
  <c r="AX29" i="1"/>
  <c r="AQ29" i="1"/>
  <c r="AY25" i="1"/>
  <c r="AW25" i="1"/>
  <c r="AU25" i="1"/>
  <c r="AO25" i="1"/>
  <c r="AM25" i="1"/>
  <c r="AK25" i="1"/>
  <c r="AX25" i="1"/>
  <c r="AT25" i="1"/>
  <c r="AL25" i="1"/>
  <c r="AN25" i="1"/>
  <c r="AP25" i="1" s="1"/>
  <c r="AZ25" i="1"/>
  <c r="AJ25" i="1"/>
  <c r="BG25" i="1" s="1"/>
  <c r="DK21" i="1"/>
  <c r="CP21" i="1" s="1"/>
  <c r="AZ21" i="1"/>
  <c r="CG21" i="1" s="1"/>
  <c r="AX21" i="1"/>
  <c r="AN21" i="1"/>
  <c r="AL21" i="1"/>
  <c r="AJ21" i="1"/>
  <c r="BA21" i="1"/>
  <c r="AW21" i="1"/>
  <c r="AO21" i="1"/>
  <c r="AM21" i="1"/>
  <c r="BD21" i="1" s="1"/>
  <c r="AK21" i="1"/>
  <c r="AY21" i="1"/>
  <c r="BH21" i="1" s="1"/>
  <c r="DK17" i="1"/>
  <c r="AZ17" i="1"/>
  <c r="EO17" i="1" s="1"/>
  <c r="AX17" i="1"/>
  <c r="AN17" i="1"/>
  <c r="AL17" i="1"/>
  <c r="AJ17" i="1"/>
  <c r="AY17" i="1"/>
  <c r="AO17" i="1"/>
  <c r="BA17" i="1"/>
  <c r="AW17" i="1"/>
  <c r="AU17" i="1"/>
  <c r="AM17" i="1"/>
  <c r="AZ13" i="1"/>
  <c r="AX13" i="1"/>
  <c r="AL13" i="1"/>
  <c r="AJ13" i="1"/>
  <c r="AY13" i="1"/>
  <c r="BH13" i="1" s="1"/>
  <c r="BA13" i="1"/>
  <c r="AW13" i="1"/>
  <c r="AM13" i="1"/>
  <c r="DK9" i="1"/>
  <c r="AZ9" i="1"/>
  <c r="CG9" i="1" s="1"/>
  <c r="AX9" i="1"/>
  <c r="AT9" i="1"/>
  <c r="AN9" i="1"/>
  <c r="AL9" i="1"/>
  <c r="BG9" i="1" s="1"/>
  <c r="CN9" i="1" s="1"/>
  <c r="AJ9" i="1"/>
  <c r="AY9" i="1"/>
  <c r="BH9" i="1" s="1"/>
  <c r="AO9" i="1"/>
  <c r="BA9" i="1"/>
  <c r="AW9" i="1"/>
  <c r="AU9" i="1"/>
  <c r="AM9" i="1"/>
  <c r="AK9" i="1"/>
  <c r="AS16" i="1"/>
  <c r="CQ16" i="1"/>
  <c r="CR16" i="1"/>
  <c r="CP16" i="1"/>
  <c r="DL32" i="1"/>
  <c r="BA32" i="1"/>
  <c r="AY32" i="1"/>
  <c r="AW32" i="1"/>
  <c r="AR32" i="1"/>
  <c r="AM32" i="1"/>
  <c r="FA32" i="1" s="1"/>
  <c r="AX32" i="1"/>
  <c r="AQ32" i="1"/>
  <c r="AS32" i="1" s="1"/>
  <c r="AV32" i="1"/>
  <c r="AL32" i="1"/>
  <c r="BF32" i="1" s="1"/>
  <c r="AZ32" i="1"/>
  <c r="AJ32" i="1"/>
  <c r="BG32" i="1" s="1"/>
  <c r="DL28" i="1"/>
  <c r="BA28" i="1"/>
  <c r="AY28" i="1"/>
  <c r="AW28" i="1"/>
  <c r="AR28" i="1"/>
  <c r="AM28" i="1"/>
  <c r="FA28" i="1" s="1"/>
  <c r="AX28" i="1"/>
  <c r="AQ28" i="1"/>
  <c r="AS28" i="1" s="1"/>
  <c r="AZ28" i="1"/>
  <c r="AV28" i="1"/>
  <c r="AJ28" i="1"/>
  <c r="AL28" i="1"/>
  <c r="DL24" i="1"/>
  <c r="BA24" i="1"/>
  <c r="AY24" i="1"/>
  <c r="AW24" i="1"/>
  <c r="AU24" i="1"/>
  <c r="AO24" i="1"/>
  <c r="AM24" i="1"/>
  <c r="AK24" i="1"/>
  <c r="BD24" i="1" s="1"/>
  <c r="AZ24" i="1"/>
  <c r="AN24" i="1"/>
  <c r="AJ24" i="1"/>
  <c r="AX24" i="1"/>
  <c r="AL24" i="1"/>
  <c r="AT24" i="1"/>
  <c r="BF24" i="1" s="1"/>
  <c r="DK20" i="1"/>
  <c r="AZ20" i="1"/>
  <c r="AX20" i="1"/>
  <c r="AT20" i="1"/>
  <c r="BC20" i="1" s="1"/>
  <c r="AN20" i="1"/>
  <c r="AL20" i="1"/>
  <c r="AJ20" i="1"/>
  <c r="AY20" i="1"/>
  <c r="BH20" i="1" s="1"/>
  <c r="AW20" i="1"/>
  <c r="AU20" i="1"/>
  <c r="FI20" i="1" s="1"/>
  <c r="AO20" i="1"/>
  <c r="AM20" i="1"/>
  <c r="AK20" i="1"/>
  <c r="BA20" i="1"/>
  <c r="AZ16" i="1"/>
  <c r="AX16" i="1"/>
  <c r="CE16" i="1" s="1"/>
  <c r="AT16" i="1"/>
  <c r="AN16" i="1"/>
  <c r="AL16" i="1"/>
  <c r="AJ16" i="1"/>
  <c r="BC16" i="1" s="1"/>
  <c r="AO16" i="1"/>
  <c r="BA16" i="1"/>
  <c r="AW16" i="1"/>
  <c r="AU16" i="1"/>
  <c r="AM16" i="1"/>
  <c r="AY16" i="1"/>
  <c r="BH16" i="1" s="1"/>
  <c r="AK16" i="1"/>
  <c r="DK12" i="1"/>
  <c r="AN12" i="1" s="1"/>
  <c r="AZ12" i="1"/>
  <c r="AX12" i="1"/>
  <c r="EM12" i="1" s="1"/>
  <c r="AL12" i="1"/>
  <c r="AJ12" i="1"/>
  <c r="AY12" i="1"/>
  <c r="BH12" i="1" s="1"/>
  <c r="AW12" i="1"/>
  <c r="AM12" i="1"/>
  <c r="AS20" i="1"/>
  <c r="FU20" i="1"/>
  <c r="FG20" i="1"/>
  <c r="FC20" i="1"/>
  <c r="EK20" i="1"/>
  <c r="FE20" i="1"/>
  <c r="EY20" i="1"/>
  <c r="EC20" i="1"/>
  <c r="AS12" i="1"/>
  <c r="EK12" i="1"/>
  <c r="FJ12" i="1"/>
  <c r="ED12" i="1"/>
  <c r="FI12" i="1"/>
  <c r="EC12" i="1"/>
  <c r="FB12" i="1"/>
  <c r="CB12" i="1"/>
  <c r="FI18" i="1"/>
  <c r="FE18" i="1"/>
  <c r="EY18" i="1"/>
  <c r="CC18" i="1"/>
  <c r="BY18" i="1"/>
  <c r="BU18" i="1"/>
  <c r="EV18" i="1"/>
  <c r="EH18" i="1"/>
  <c r="ED18" i="1"/>
  <c r="CN18" i="1"/>
  <c r="BZ18" i="1"/>
  <c r="FU18" i="1"/>
  <c r="FG18" i="1"/>
  <c r="EK18" i="1"/>
  <c r="EG18" i="1"/>
  <c r="EC18" i="1"/>
  <c r="FJ18" i="1"/>
  <c r="FF18" i="1"/>
  <c r="FB18" i="1"/>
  <c r="EJ18" i="1"/>
  <c r="EF18" i="1"/>
  <c r="CB18" i="1"/>
  <c r="BX18" i="1"/>
  <c r="FC14" i="1"/>
  <c r="EI14" i="1"/>
  <c r="CA14" i="1"/>
  <c r="FH14" i="1"/>
  <c r="ED14" i="1"/>
  <c r="BV14" i="1"/>
  <c r="FE14" i="1"/>
  <c r="EY14" i="1"/>
  <c r="EK14" i="1"/>
  <c r="EG14" i="1"/>
  <c r="EC14" i="1"/>
  <c r="CC14" i="1"/>
  <c r="BY14" i="1"/>
  <c r="BU14" i="1"/>
  <c r="FJ14" i="1"/>
  <c r="FF14" i="1"/>
  <c r="FB14" i="1"/>
  <c r="EF14" i="1"/>
  <c r="DZ14" i="1"/>
  <c r="BX14" i="1"/>
  <c r="BR14" i="1"/>
  <c r="FE10" i="1"/>
  <c r="CC10" i="1"/>
  <c r="BY10" i="1"/>
  <c r="BU10" i="1"/>
  <c r="EV10" i="1"/>
  <c r="EH10" i="1"/>
  <c r="ED10" i="1"/>
  <c r="CN10" i="1"/>
  <c r="BZ10" i="1"/>
  <c r="BV10" i="1"/>
  <c r="FU10" i="1"/>
  <c r="FG10" i="1"/>
  <c r="FC10" i="1"/>
  <c r="EK10" i="1"/>
  <c r="EG10" i="1"/>
  <c r="EC10" i="1"/>
  <c r="BW10" i="1"/>
  <c r="FJ10" i="1"/>
  <c r="FF10" i="1"/>
  <c r="FB10" i="1"/>
  <c r="EF10" i="1"/>
  <c r="BX10" i="1"/>
  <c r="AP16" i="1"/>
  <c r="AP15" i="1"/>
  <c r="EE15" i="1" s="1"/>
  <c r="FC15" i="1"/>
  <c r="EI15" i="1"/>
  <c r="CA15" i="1"/>
  <c r="FH15" i="1"/>
  <c r="ED15" i="1"/>
  <c r="BV15" i="1"/>
  <c r="AP11" i="1"/>
  <c r="BW11" i="1" s="1"/>
  <c r="FE11" i="1"/>
  <c r="EK11" i="1"/>
  <c r="EG11" i="1"/>
  <c r="EC11" i="1"/>
  <c r="CC11" i="1"/>
  <c r="BY11" i="1"/>
  <c r="BU11" i="1"/>
  <c r="FJ11" i="1"/>
  <c r="FF11" i="1"/>
  <c r="FB11" i="1"/>
  <c r="EF11" i="1"/>
  <c r="CB11" i="1"/>
  <c r="BX11" i="1"/>
  <c r="BR11" i="1"/>
  <c r="FU11" i="1"/>
  <c r="FG11" i="1"/>
  <c r="FC11" i="1"/>
  <c r="EI11" i="1"/>
  <c r="EV11" i="1"/>
  <c r="EH11" i="1"/>
  <c r="ED11" i="1"/>
  <c r="CN11" i="1"/>
  <c r="BZ11" i="1"/>
  <c r="BV11" i="1"/>
  <c r="FU17" i="1"/>
  <c r="FG17" i="1"/>
  <c r="FC17" i="1"/>
  <c r="AP9" i="1"/>
  <c r="EE9" i="1" s="1"/>
  <c r="FI9" i="1"/>
  <c r="FE9" i="1"/>
  <c r="EY9" i="1"/>
  <c r="EK9" i="1"/>
  <c r="EG9" i="1"/>
  <c r="EC9" i="1"/>
  <c r="CC9" i="1"/>
  <c r="BY9" i="1"/>
  <c r="BU9" i="1"/>
  <c r="FJ9" i="1"/>
  <c r="FF9" i="1"/>
  <c r="FB9" i="1"/>
  <c r="EJ9" i="1"/>
  <c r="EF9" i="1"/>
  <c r="FC9" i="1"/>
  <c r="EI9" i="1"/>
  <c r="CA9" i="1"/>
  <c r="FH9" i="1"/>
  <c r="ED9" i="1"/>
  <c r="BV9" i="1"/>
  <c r="DK13" i="1"/>
  <c r="AS21" i="1"/>
  <c r="AS17" i="1"/>
  <c r="AS22" i="1"/>
  <c r="AP20" i="1"/>
  <c r="AS14" i="1"/>
  <c r="AS23" i="1"/>
  <c r="AS19" i="1"/>
  <c r="AS11" i="1"/>
  <c r="AS18" i="1"/>
  <c r="AS10" i="1"/>
  <c r="BG188" i="1"/>
  <c r="BC188" i="1"/>
  <c r="BF188" i="1"/>
  <c r="BD188" i="1"/>
  <c r="BC186" i="1"/>
  <c r="BF186" i="1"/>
  <c r="BG186" i="1"/>
  <c r="BD186" i="1"/>
  <c r="BG184" i="1"/>
  <c r="BC184" i="1"/>
  <c r="BF184" i="1"/>
  <c r="BD184" i="1"/>
  <c r="BC182" i="1"/>
  <c r="BF182" i="1"/>
  <c r="BG182" i="1"/>
  <c r="BD182" i="1"/>
  <c r="BG180" i="1"/>
  <c r="BC180" i="1"/>
  <c r="BF180" i="1"/>
  <c r="BD180" i="1"/>
  <c r="BC178" i="1"/>
  <c r="BF178" i="1"/>
  <c r="BG178" i="1"/>
  <c r="BD178" i="1"/>
  <c r="BG176" i="1"/>
  <c r="BC176" i="1"/>
  <c r="BF176" i="1"/>
  <c r="BD176" i="1"/>
  <c r="BC174" i="1"/>
  <c r="BF174" i="1"/>
  <c r="BG174" i="1"/>
  <c r="BD174" i="1"/>
  <c r="BG172" i="1"/>
  <c r="BC172" i="1"/>
  <c r="BF172" i="1"/>
  <c r="BD172" i="1"/>
  <c r="BC170" i="1"/>
  <c r="BF170" i="1"/>
  <c r="BG170" i="1"/>
  <c r="BD170" i="1"/>
  <c r="BG168" i="1"/>
  <c r="BC168" i="1"/>
  <c r="BF168" i="1"/>
  <c r="BD168" i="1"/>
  <c r="BG166" i="1"/>
  <c r="BC166" i="1"/>
  <c r="BF166" i="1"/>
  <c r="BD166" i="1"/>
  <c r="BG164" i="1"/>
  <c r="BC164" i="1"/>
  <c r="BF164" i="1"/>
  <c r="BD164" i="1"/>
  <c r="BC162" i="1"/>
  <c r="BG162" i="1"/>
  <c r="BF162" i="1"/>
  <c r="BD162" i="1"/>
  <c r="BG160" i="1"/>
  <c r="BC160" i="1"/>
  <c r="BF160" i="1"/>
  <c r="BD160" i="1"/>
  <c r="BC158" i="1"/>
  <c r="BG158" i="1"/>
  <c r="BF158" i="1"/>
  <c r="BD158" i="1"/>
  <c r="BG156" i="1"/>
  <c r="BC156" i="1"/>
  <c r="BF156" i="1"/>
  <c r="BD156" i="1"/>
  <c r="BC154" i="1"/>
  <c r="BG154" i="1"/>
  <c r="BF154" i="1"/>
  <c r="BD154" i="1"/>
  <c r="BG152" i="1"/>
  <c r="BC152" i="1"/>
  <c r="BF152" i="1"/>
  <c r="BD152" i="1"/>
  <c r="BC150" i="1"/>
  <c r="BG150" i="1"/>
  <c r="BF150" i="1"/>
  <c r="BD150" i="1"/>
  <c r="BG148" i="1"/>
  <c r="BC148" i="1"/>
  <c r="BF148" i="1"/>
  <c r="BD148" i="1"/>
  <c r="BC98" i="1"/>
  <c r="BF98" i="1"/>
  <c r="BG98" i="1"/>
  <c r="BD98" i="1"/>
  <c r="BC96" i="1"/>
  <c r="BG96" i="1"/>
  <c r="BF96" i="1"/>
  <c r="BD96" i="1"/>
  <c r="BC94" i="1"/>
  <c r="BF94" i="1"/>
  <c r="BG94" i="1"/>
  <c r="BD94" i="1"/>
  <c r="BC92" i="1"/>
  <c r="BG92" i="1"/>
  <c r="BF92" i="1"/>
  <c r="BD92" i="1"/>
  <c r="BC90" i="1"/>
  <c r="BF90" i="1"/>
  <c r="BG90" i="1"/>
  <c r="BD90" i="1"/>
  <c r="BC88" i="1"/>
  <c r="BG88" i="1"/>
  <c r="BF88" i="1"/>
  <c r="BD88" i="1"/>
  <c r="BC86" i="1"/>
  <c r="BF86" i="1"/>
  <c r="BG86" i="1"/>
  <c r="BD86" i="1"/>
  <c r="BC84" i="1"/>
  <c r="BG84" i="1"/>
  <c r="BF84" i="1"/>
  <c r="BD84" i="1"/>
  <c r="BC82" i="1"/>
  <c r="BF82" i="1"/>
  <c r="BG82" i="1"/>
  <c r="BD82" i="1"/>
  <c r="BC80" i="1"/>
  <c r="BG80" i="1"/>
  <c r="BF80" i="1"/>
  <c r="BD80" i="1"/>
  <c r="BC78" i="1"/>
  <c r="BF78" i="1"/>
  <c r="BG78" i="1"/>
  <c r="BD78" i="1"/>
  <c r="BC76" i="1"/>
  <c r="BG76" i="1"/>
  <c r="BF76" i="1"/>
  <c r="BD76" i="1"/>
  <c r="BC74" i="1"/>
  <c r="BF74" i="1"/>
  <c r="BG74" i="1"/>
  <c r="BD74" i="1"/>
  <c r="BC72" i="1"/>
  <c r="BG72" i="1"/>
  <c r="BF72" i="1"/>
  <c r="BD72" i="1"/>
  <c r="BC70" i="1"/>
  <c r="BF70" i="1"/>
  <c r="BG70" i="1"/>
  <c r="BD70" i="1"/>
  <c r="BC68" i="1"/>
  <c r="BG68" i="1"/>
  <c r="BF68" i="1"/>
  <c r="BD68" i="1"/>
  <c r="BC66" i="1"/>
  <c r="BF66" i="1"/>
  <c r="BG66" i="1"/>
  <c r="BD66" i="1"/>
  <c r="BC64" i="1"/>
  <c r="BG64" i="1"/>
  <c r="BF64" i="1"/>
  <c r="BD64" i="1"/>
  <c r="BC62" i="1"/>
  <c r="BF62" i="1"/>
  <c r="BG62" i="1"/>
  <c r="BD62" i="1"/>
  <c r="BG60" i="1"/>
  <c r="BF60" i="1"/>
  <c r="BC60" i="1"/>
  <c r="BD60" i="1"/>
  <c r="BG58" i="1"/>
  <c r="BC58" i="1"/>
  <c r="BF58" i="1"/>
  <c r="BD58" i="1"/>
  <c r="BC56" i="1"/>
  <c r="BG56" i="1"/>
  <c r="BF56" i="1"/>
  <c r="BD56" i="1"/>
  <c r="BC54" i="1"/>
  <c r="BF54" i="1"/>
  <c r="BG54" i="1"/>
  <c r="BD54" i="1"/>
  <c r="BG52" i="1"/>
  <c r="BF52" i="1"/>
  <c r="BC52" i="1"/>
  <c r="BD52" i="1"/>
  <c r="BC50" i="1"/>
  <c r="BG50" i="1"/>
  <c r="BF50" i="1"/>
  <c r="BD50" i="1"/>
  <c r="BG48" i="1"/>
  <c r="BF48" i="1"/>
  <c r="BC48" i="1"/>
  <c r="BD48" i="1"/>
  <c r="BG46" i="1"/>
  <c r="BF46" i="1"/>
  <c r="BC46" i="1"/>
  <c r="BD46" i="1"/>
  <c r="BC44" i="1"/>
  <c r="BG44" i="1"/>
  <c r="BF44" i="1"/>
  <c r="BD44" i="1"/>
  <c r="BG42" i="1"/>
  <c r="BF42" i="1"/>
  <c r="BC42" i="1"/>
  <c r="BD42" i="1"/>
  <c r="BG40" i="1"/>
  <c r="BC40" i="1"/>
  <c r="BF40" i="1"/>
  <c r="BD40" i="1"/>
  <c r="BF38" i="1"/>
  <c r="BG38" i="1"/>
  <c r="BC38" i="1"/>
  <c r="BD38" i="1"/>
  <c r="BC36" i="1"/>
  <c r="BG36" i="1"/>
  <c r="BF36" i="1"/>
  <c r="BD36" i="1"/>
  <c r="BC34" i="1"/>
  <c r="BC30" i="1"/>
  <c r="BG26" i="1"/>
  <c r="BO26" i="1" s="1"/>
  <c r="BG133" i="1"/>
  <c r="BF133" i="1"/>
  <c r="BC133" i="1"/>
  <c r="BD133" i="1"/>
  <c r="BC127" i="1"/>
  <c r="BG127" i="1"/>
  <c r="BF127" i="1"/>
  <c r="BD127" i="1"/>
  <c r="BC123" i="1"/>
  <c r="BF123" i="1"/>
  <c r="BG123" i="1"/>
  <c r="BD123" i="1"/>
  <c r="BC119" i="1"/>
  <c r="BF119" i="1"/>
  <c r="BG119" i="1"/>
  <c r="BD119" i="1"/>
  <c r="BC115" i="1"/>
  <c r="BF115" i="1"/>
  <c r="BG115" i="1"/>
  <c r="BD115" i="1"/>
  <c r="BC111" i="1"/>
  <c r="BF111" i="1"/>
  <c r="BG111" i="1"/>
  <c r="BD111" i="1"/>
  <c r="BC107" i="1"/>
  <c r="BF107" i="1"/>
  <c r="BG107" i="1"/>
  <c r="BD107" i="1"/>
  <c r="BC103" i="1"/>
  <c r="BF103" i="1"/>
  <c r="BG103" i="1"/>
  <c r="BD103" i="1"/>
  <c r="BC99" i="1"/>
  <c r="BF99" i="1"/>
  <c r="BG99" i="1"/>
  <c r="BD99" i="1"/>
  <c r="BG31" i="1"/>
  <c r="BF31" i="1"/>
  <c r="BG255" i="1"/>
  <c r="BF255" i="1"/>
  <c r="BD255" i="1"/>
  <c r="BC255" i="1"/>
  <c r="BC249" i="1"/>
  <c r="BD249" i="1"/>
  <c r="BG249" i="1"/>
  <c r="BF249" i="1"/>
  <c r="BC245" i="1"/>
  <c r="BD245" i="1"/>
  <c r="BG245" i="1"/>
  <c r="BF245" i="1"/>
  <c r="BG243" i="1"/>
  <c r="BF243" i="1"/>
  <c r="BD243" i="1"/>
  <c r="BC243" i="1"/>
  <c r="BC241" i="1"/>
  <c r="BF241" i="1"/>
  <c r="BD241" i="1"/>
  <c r="BG241" i="1"/>
  <c r="BG239" i="1"/>
  <c r="BF239" i="1"/>
  <c r="BD239" i="1"/>
  <c r="BC239" i="1"/>
  <c r="BC237" i="1"/>
  <c r="BG237" i="1"/>
  <c r="BD237" i="1"/>
  <c r="BF237" i="1"/>
  <c r="BG235" i="1"/>
  <c r="BF235" i="1"/>
  <c r="BD235" i="1"/>
  <c r="BC235" i="1"/>
  <c r="BC233" i="1"/>
  <c r="BD233" i="1"/>
  <c r="BG233" i="1"/>
  <c r="BF233" i="1"/>
  <c r="BG231" i="1"/>
  <c r="BF231" i="1"/>
  <c r="BC231" i="1"/>
  <c r="BD231" i="1"/>
  <c r="BF219" i="1"/>
  <c r="BC219" i="1"/>
  <c r="BD219" i="1"/>
  <c r="BG219" i="1"/>
  <c r="BG217" i="1"/>
  <c r="BC217" i="1"/>
  <c r="BD217" i="1"/>
  <c r="BF217" i="1"/>
  <c r="BC215" i="1"/>
  <c r="BF215" i="1"/>
  <c r="BG215" i="1"/>
  <c r="BD215" i="1"/>
  <c r="BC213" i="1"/>
  <c r="BG213" i="1"/>
  <c r="BF213" i="1"/>
  <c r="BD213" i="1"/>
  <c r="BG211" i="1"/>
  <c r="BF211" i="1"/>
  <c r="BD211" i="1"/>
  <c r="BC211" i="1"/>
  <c r="BG209" i="1"/>
  <c r="BF209" i="1"/>
  <c r="BC209" i="1"/>
  <c r="BD209" i="1"/>
  <c r="BC207" i="1"/>
  <c r="BG207" i="1"/>
  <c r="BF207" i="1"/>
  <c r="BD207" i="1"/>
  <c r="BC205" i="1"/>
  <c r="BF205" i="1"/>
  <c r="BG205" i="1"/>
  <c r="BD205" i="1"/>
  <c r="BC203" i="1"/>
  <c r="BG203" i="1"/>
  <c r="BF203" i="1"/>
  <c r="BD203" i="1"/>
  <c r="BC201" i="1"/>
  <c r="BF201" i="1"/>
  <c r="BG201" i="1"/>
  <c r="BD201" i="1"/>
  <c r="BC199" i="1"/>
  <c r="BG199" i="1"/>
  <c r="BF199" i="1"/>
  <c r="BD199" i="1"/>
  <c r="BC197" i="1"/>
  <c r="BF197" i="1"/>
  <c r="BG197" i="1"/>
  <c r="BD197" i="1"/>
  <c r="BC195" i="1"/>
  <c r="BG195" i="1"/>
  <c r="BF195" i="1"/>
  <c r="BD195" i="1"/>
  <c r="BC193" i="1"/>
  <c r="BF193" i="1"/>
  <c r="BG193" i="1"/>
  <c r="BD193" i="1"/>
  <c r="BC191" i="1"/>
  <c r="BG191" i="1"/>
  <c r="BF191" i="1"/>
  <c r="BD191" i="1"/>
  <c r="BG189" i="1"/>
  <c r="BF189" i="1"/>
  <c r="BC189" i="1"/>
  <c r="BD189" i="1"/>
  <c r="BG145" i="1"/>
  <c r="BF145" i="1"/>
  <c r="BC145" i="1"/>
  <c r="BD145" i="1"/>
  <c r="BG143" i="1"/>
  <c r="BC143" i="1"/>
  <c r="BF143" i="1"/>
  <c r="BD143" i="1"/>
  <c r="BG141" i="1"/>
  <c r="BF141" i="1"/>
  <c r="BC141" i="1"/>
  <c r="BD141" i="1"/>
  <c r="BG139" i="1"/>
  <c r="BC139" i="1"/>
  <c r="BF139" i="1"/>
  <c r="BD139" i="1"/>
  <c r="BG137" i="1"/>
  <c r="BF137" i="1"/>
  <c r="BC137" i="1"/>
  <c r="BD137" i="1"/>
  <c r="BG135" i="1"/>
  <c r="BC135" i="1"/>
  <c r="BF135" i="1"/>
  <c r="BD135" i="1"/>
  <c r="BG131" i="1"/>
  <c r="BC131" i="1"/>
  <c r="BF131" i="1"/>
  <c r="BD131" i="1"/>
  <c r="BG129" i="1"/>
  <c r="BF129" i="1"/>
  <c r="BC129" i="1"/>
  <c r="BD129" i="1"/>
  <c r="BG125" i="1"/>
  <c r="BC125" i="1"/>
  <c r="BF125" i="1"/>
  <c r="BD125" i="1"/>
  <c r="BG121" i="1"/>
  <c r="BC121" i="1"/>
  <c r="BF121" i="1"/>
  <c r="BD121" i="1"/>
  <c r="BG117" i="1"/>
  <c r="BC117" i="1"/>
  <c r="BF117" i="1"/>
  <c r="BD117" i="1"/>
  <c r="BG113" i="1"/>
  <c r="BF113" i="1"/>
  <c r="BC113" i="1"/>
  <c r="BD113" i="1"/>
  <c r="BG109" i="1"/>
  <c r="BF109" i="1"/>
  <c r="BC109" i="1"/>
  <c r="BD109" i="1"/>
  <c r="BG105" i="1"/>
  <c r="BF105" i="1"/>
  <c r="BC105" i="1"/>
  <c r="BD105" i="1"/>
  <c r="BG101" i="1"/>
  <c r="BF101" i="1"/>
  <c r="BC101" i="1"/>
  <c r="BD101" i="1"/>
  <c r="BF29" i="1"/>
  <c r="AP255" i="1"/>
  <c r="AS249" i="1"/>
  <c r="BB249" i="1" s="1"/>
  <c r="AS245" i="1"/>
  <c r="BB245" i="1" s="1"/>
  <c r="AS241" i="1"/>
  <c r="BB241" i="1" s="1"/>
  <c r="AP237" i="1"/>
  <c r="AS233" i="1"/>
  <c r="BB233" i="1" s="1"/>
  <c r="AP219" i="1"/>
  <c r="AP215" i="1"/>
  <c r="AP211" i="1"/>
  <c r="AS207" i="1"/>
  <c r="BB207" i="1" s="1"/>
  <c r="AP201" i="1"/>
  <c r="AP197" i="1"/>
  <c r="AP193" i="1"/>
  <c r="AP145" i="1"/>
  <c r="AP139" i="1"/>
  <c r="AP135" i="1"/>
  <c r="AP131" i="1"/>
  <c r="AS127" i="1"/>
  <c r="BB127" i="1" s="1"/>
  <c r="AP123" i="1"/>
  <c r="AP117" i="1"/>
  <c r="AP113" i="1"/>
  <c r="AP109" i="1"/>
  <c r="AP105" i="1"/>
  <c r="AP101" i="1"/>
  <c r="AP29" i="1"/>
  <c r="AS188" i="1"/>
  <c r="BB188" i="1" s="1"/>
  <c r="AS186" i="1"/>
  <c r="BB186" i="1" s="1"/>
  <c r="AS184" i="1"/>
  <c r="BB184" i="1" s="1"/>
  <c r="AS182" i="1"/>
  <c r="BB182" i="1" s="1"/>
  <c r="AS180" i="1"/>
  <c r="BB180" i="1" s="1"/>
  <c r="AS178" i="1"/>
  <c r="BB178" i="1" s="1"/>
  <c r="AS176" i="1"/>
  <c r="BB176" i="1" s="1"/>
  <c r="AS174" i="1"/>
  <c r="BB174" i="1" s="1"/>
  <c r="AS172" i="1"/>
  <c r="BB172" i="1" s="1"/>
  <c r="AS170" i="1"/>
  <c r="BB170" i="1" s="1"/>
  <c r="AP168" i="1"/>
  <c r="AP166" i="1"/>
  <c r="AP164" i="1"/>
  <c r="AP162" i="1"/>
  <c r="AP160" i="1"/>
  <c r="AP158" i="1"/>
  <c r="AP156" i="1"/>
  <c r="AP154" i="1"/>
  <c r="AP152" i="1"/>
  <c r="AP150" i="1"/>
  <c r="AP148" i="1"/>
  <c r="AS98" i="1"/>
  <c r="BB98" i="1" s="1"/>
  <c r="AP96" i="1"/>
  <c r="AS94" i="1"/>
  <c r="BB94" i="1" s="1"/>
  <c r="AP92" i="1"/>
  <c r="AS90" i="1"/>
  <c r="BB90" i="1" s="1"/>
  <c r="AP88" i="1"/>
  <c r="AS86" i="1"/>
  <c r="BB86" i="1" s="1"/>
  <c r="AP84" i="1"/>
  <c r="AS82" i="1"/>
  <c r="BB82" i="1" s="1"/>
  <c r="AP80" i="1"/>
  <c r="AS78" i="1"/>
  <c r="BB78" i="1" s="1"/>
  <c r="AP76" i="1"/>
  <c r="AS74" i="1"/>
  <c r="BB74" i="1" s="1"/>
  <c r="AP72" i="1"/>
  <c r="AS70" i="1"/>
  <c r="BB70" i="1" s="1"/>
  <c r="AP68" i="1"/>
  <c r="AS66" i="1"/>
  <c r="BB66" i="1" s="1"/>
  <c r="AP64" i="1"/>
  <c r="AS62" i="1"/>
  <c r="BB62" i="1" s="1"/>
  <c r="AS60" i="1"/>
  <c r="BB60" i="1" s="1"/>
  <c r="AS58" i="1"/>
  <c r="BB58" i="1" s="1"/>
  <c r="AP56" i="1"/>
  <c r="AS54" i="1"/>
  <c r="BB54" i="1" s="1"/>
  <c r="AS52" i="1"/>
  <c r="BB52" i="1" s="1"/>
  <c r="AP50" i="1"/>
  <c r="AS48" i="1"/>
  <c r="BB48" i="1" s="1"/>
  <c r="AS46" i="1"/>
  <c r="BB46" i="1" s="1"/>
  <c r="AP44" i="1"/>
  <c r="AS42" i="1"/>
  <c r="BB42" i="1" s="1"/>
  <c r="AP40" i="1"/>
  <c r="AS38" i="1"/>
  <c r="BB38" i="1" s="1"/>
  <c r="AP36" i="1"/>
  <c r="AS34" i="1"/>
  <c r="AP30" i="1"/>
  <c r="AP26" i="1"/>
  <c r="BG20" i="1"/>
  <c r="BF20" i="1"/>
  <c r="BD16" i="1"/>
  <c r="BF16" i="1"/>
  <c r="AP243" i="1"/>
  <c r="AP239" i="1"/>
  <c r="AP235" i="1"/>
  <c r="AP231" i="1"/>
  <c r="AS217" i="1"/>
  <c r="BB217" i="1" s="1"/>
  <c r="AS213" i="1"/>
  <c r="BB213" i="1" s="1"/>
  <c r="AP209" i="1"/>
  <c r="AP205" i="1"/>
  <c r="AS203" i="1"/>
  <c r="BB203" i="1" s="1"/>
  <c r="AS199" i="1"/>
  <c r="BB199" i="1" s="1"/>
  <c r="AS195" i="1"/>
  <c r="BB195" i="1" s="1"/>
  <c r="AS191" i="1"/>
  <c r="BB191" i="1" s="1"/>
  <c r="AP189" i="1"/>
  <c r="AP143" i="1"/>
  <c r="AP141" i="1"/>
  <c r="AP137" i="1"/>
  <c r="AP133" i="1"/>
  <c r="AP129" i="1"/>
  <c r="AP125" i="1"/>
  <c r="AP121" i="1"/>
  <c r="AP119" i="1"/>
  <c r="AS115" i="1"/>
  <c r="BB115" i="1" s="1"/>
  <c r="AS111" i="1"/>
  <c r="BB111" i="1" s="1"/>
  <c r="AS107" i="1"/>
  <c r="BB107" i="1" s="1"/>
  <c r="AS103" i="1"/>
  <c r="BB103" i="1" s="1"/>
  <c r="AS99" i="1"/>
  <c r="BB99" i="1" s="1"/>
  <c r="BF19" i="1"/>
  <c r="BN19" i="1" s="1"/>
  <c r="BC252" i="1"/>
  <c r="BB252" i="1"/>
  <c r="BF252" i="1"/>
  <c r="BD252" i="1"/>
  <c r="BG252" i="1"/>
  <c r="BC248" i="1"/>
  <c r="BB248" i="1"/>
  <c r="BF248" i="1"/>
  <c r="BD248" i="1"/>
  <c r="BG248" i="1"/>
  <c r="BG246" i="1"/>
  <c r="BD246" i="1"/>
  <c r="BC246" i="1"/>
  <c r="BB246" i="1"/>
  <c r="BF246" i="1"/>
  <c r="BG230" i="1"/>
  <c r="BD230" i="1"/>
  <c r="BC230" i="1"/>
  <c r="BF230" i="1"/>
  <c r="BC228" i="1"/>
  <c r="BD228" i="1"/>
  <c r="BG228" i="1"/>
  <c r="BF228" i="1"/>
  <c r="BG226" i="1"/>
  <c r="BF226" i="1"/>
  <c r="BD226" i="1"/>
  <c r="BC226" i="1"/>
  <c r="BG224" i="1"/>
  <c r="BC224" i="1"/>
  <c r="BF224" i="1"/>
  <c r="BD224" i="1"/>
  <c r="BB222" i="1"/>
  <c r="BC222" i="1"/>
  <c r="BD222" i="1"/>
  <c r="BG222" i="1"/>
  <c r="BF222" i="1"/>
  <c r="BG220" i="1"/>
  <c r="BC220" i="1"/>
  <c r="BF220" i="1"/>
  <c r="BD220" i="1"/>
  <c r="BB220" i="1"/>
  <c r="BG254" i="1"/>
  <c r="BD254" i="1"/>
  <c r="BC254" i="1"/>
  <c r="BB254" i="1"/>
  <c r="BF254" i="1"/>
  <c r="BG250" i="1"/>
  <c r="BD250" i="1"/>
  <c r="BC250" i="1"/>
  <c r="BB250" i="1"/>
  <c r="BF250" i="1"/>
  <c r="BC244" i="1"/>
  <c r="BF244" i="1"/>
  <c r="BD244" i="1"/>
  <c r="BG244" i="1"/>
  <c r="BC242" i="1"/>
  <c r="BD242" i="1"/>
  <c r="BG242" i="1"/>
  <c r="BF242" i="1"/>
  <c r="BC240" i="1"/>
  <c r="BB240" i="1"/>
  <c r="BF240" i="1"/>
  <c r="BD240" i="1"/>
  <c r="BG240" i="1"/>
  <c r="BG238" i="1"/>
  <c r="BD238" i="1"/>
  <c r="BC238" i="1"/>
  <c r="BF238" i="1"/>
  <c r="BC236" i="1"/>
  <c r="BB236" i="1"/>
  <c r="BF236" i="1"/>
  <c r="BD236" i="1"/>
  <c r="BG236" i="1"/>
  <c r="BG234" i="1"/>
  <c r="BC234" i="1"/>
  <c r="BF234" i="1"/>
  <c r="BD234" i="1"/>
  <c r="BB234" i="1"/>
  <c r="BC232" i="1"/>
  <c r="BF232" i="1"/>
  <c r="BG232" i="1"/>
  <c r="BD232" i="1"/>
  <c r="BB218" i="1"/>
  <c r="BG218" i="1"/>
  <c r="BF218" i="1"/>
  <c r="BD218" i="1"/>
  <c r="BC218" i="1"/>
  <c r="BG216" i="1"/>
  <c r="BC216" i="1"/>
  <c r="BF216" i="1"/>
  <c r="BD216" i="1"/>
  <c r="BG214" i="1"/>
  <c r="BB214" i="1"/>
  <c r="BD214" i="1"/>
  <c r="BC214" i="1"/>
  <c r="BF214" i="1"/>
  <c r="BC212" i="1"/>
  <c r="BB212" i="1"/>
  <c r="BF212" i="1"/>
  <c r="BD212" i="1"/>
  <c r="BG212" i="1"/>
  <c r="BC210" i="1"/>
  <c r="BB210" i="1"/>
  <c r="BG210" i="1"/>
  <c r="BF210" i="1"/>
  <c r="BD210" i="1"/>
  <c r="BG208" i="1"/>
  <c r="BC208" i="1"/>
  <c r="BB208" i="1"/>
  <c r="BF208" i="1"/>
  <c r="BD208" i="1"/>
  <c r="BC206" i="1"/>
  <c r="BF206" i="1"/>
  <c r="BG206" i="1"/>
  <c r="BD206" i="1"/>
  <c r="BG204" i="1"/>
  <c r="BF204" i="1"/>
  <c r="BC204" i="1"/>
  <c r="BB204" i="1"/>
  <c r="BD204" i="1"/>
  <c r="BC202" i="1"/>
  <c r="BF202" i="1"/>
  <c r="BG202" i="1"/>
  <c r="BD202" i="1"/>
  <c r="BG200" i="1"/>
  <c r="BF200" i="1"/>
  <c r="BC200" i="1"/>
  <c r="BB200" i="1"/>
  <c r="BD200" i="1"/>
  <c r="BC198" i="1"/>
  <c r="BF198" i="1"/>
  <c r="BG198" i="1"/>
  <c r="BD198" i="1"/>
  <c r="BG196" i="1"/>
  <c r="BF196" i="1"/>
  <c r="BC196" i="1"/>
  <c r="BB196" i="1"/>
  <c r="BD196" i="1"/>
  <c r="BC194" i="1"/>
  <c r="BF194" i="1"/>
  <c r="BG194" i="1"/>
  <c r="BD194" i="1"/>
  <c r="BG192" i="1"/>
  <c r="BF192" i="1"/>
  <c r="BC192" i="1"/>
  <c r="BB192" i="1"/>
  <c r="BD192" i="1"/>
  <c r="BC190" i="1"/>
  <c r="BB190" i="1"/>
  <c r="BF190" i="1"/>
  <c r="BG190" i="1"/>
  <c r="BD190" i="1"/>
  <c r="BC146" i="1"/>
  <c r="BG146" i="1"/>
  <c r="BF146" i="1"/>
  <c r="BD146" i="1"/>
  <c r="BG144" i="1"/>
  <c r="BC144" i="1"/>
  <c r="BF144" i="1"/>
  <c r="BD144" i="1"/>
  <c r="BC142" i="1"/>
  <c r="BG142" i="1"/>
  <c r="BF142" i="1"/>
  <c r="BD142" i="1"/>
  <c r="BG140" i="1"/>
  <c r="BC140" i="1"/>
  <c r="BF140" i="1"/>
  <c r="BD140" i="1"/>
  <c r="BC138" i="1"/>
  <c r="BG138" i="1"/>
  <c r="BF138" i="1"/>
  <c r="BD138" i="1"/>
  <c r="BG136" i="1"/>
  <c r="BC136" i="1"/>
  <c r="BF136" i="1"/>
  <c r="BD136" i="1"/>
  <c r="BC134" i="1"/>
  <c r="BG134" i="1"/>
  <c r="BF134" i="1"/>
  <c r="BD134" i="1"/>
  <c r="BG132" i="1"/>
  <c r="BC132" i="1"/>
  <c r="BF132" i="1"/>
  <c r="BD132" i="1"/>
  <c r="BC130" i="1"/>
  <c r="BG130" i="1"/>
  <c r="BF130" i="1"/>
  <c r="BD130" i="1"/>
  <c r="BG128" i="1"/>
  <c r="BC128" i="1"/>
  <c r="BF128" i="1"/>
  <c r="BD128" i="1"/>
  <c r="BG126" i="1"/>
  <c r="BF126" i="1"/>
  <c r="BC126" i="1"/>
  <c r="BB126" i="1"/>
  <c r="BD126" i="1"/>
  <c r="BC124" i="1"/>
  <c r="BG124" i="1"/>
  <c r="BF124" i="1"/>
  <c r="BD124" i="1"/>
  <c r="BG122" i="1"/>
  <c r="BF122" i="1"/>
  <c r="BC122" i="1"/>
  <c r="BB122" i="1"/>
  <c r="BD122" i="1"/>
  <c r="BC120" i="1"/>
  <c r="BG120" i="1"/>
  <c r="BF120" i="1"/>
  <c r="BD120" i="1"/>
  <c r="BG118" i="1"/>
  <c r="BF118" i="1"/>
  <c r="BC118" i="1"/>
  <c r="BB118" i="1"/>
  <c r="BD118" i="1"/>
  <c r="BC116" i="1"/>
  <c r="BG116" i="1"/>
  <c r="BF116" i="1"/>
  <c r="BD116" i="1"/>
  <c r="BC114" i="1"/>
  <c r="BB114" i="1"/>
  <c r="BF114" i="1"/>
  <c r="BG114" i="1"/>
  <c r="BD114" i="1"/>
  <c r="BC112" i="1"/>
  <c r="BG112" i="1"/>
  <c r="BF112" i="1"/>
  <c r="BD112" i="1"/>
  <c r="BC110" i="1"/>
  <c r="BB110" i="1"/>
  <c r="BF110" i="1"/>
  <c r="BG110" i="1"/>
  <c r="BD110" i="1"/>
  <c r="BC108" i="1"/>
  <c r="BG108" i="1"/>
  <c r="BF108" i="1"/>
  <c r="BD108" i="1"/>
  <c r="BC106" i="1"/>
  <c r="BB106" i="1"/>
  <c r="BF106" i="1"/>
  <c r="BG106" i="1"/>
  <c r="BD106" i="1"/>
  <c r="BC104" i="1"/>
  <c r="BG104" i="1"/>
  <c r="BF104" i="1"/>
  <c r="BD104" i="1"/>
  <c r="BC102" i="1"/>
  <c r="BB102" i="1"/>
  <c r="BF102" i="1"/>
  <c r="BG102" i="1"/>
  <c r="BD102" i="1"/>
  <c r="BC100" i="1"/>
  <c r="BG100" i="1"/>
  <c r="BF100" i="1"/>
  <c r="BD100" i="1"/>
  <c r="BD32" i="1"/>
  <c r="BC28" i="1"/>
  <c r="BD28" i="1"/>
  <c r="BG24" i="1"/>
  <c r="BC24" i="1"/>
  <c r="BC95" i="1"/>
  <c r="BB95" i="1"/>
  <c r="BF95" i="1"/>
  <c r="BG95" i="1"/>
  <c r="BD95" i="1"/>
  <c r="BC91" i="1"/>
  <c r="BB91" i="1"/>
  <c r="BF91" i="1"/>
  <c r="BG91" i="1"/>
  <c r="BD91" i="1"/>
  <c r="BC87" i="1"/>
  <c r="BB87" i="1"/>
  <c r="BF87" i="1"/>
  <c r="BG87" i="1"/>
  <c r="BD87" i="1"/>
  <c r="BC83" i="1"/>
  <c r="BB83" i="1"/>
  <c r="BF83" i="1"/>
  <c r="BG83" i="1"/>
  <c r="BD83" i="1"/>
  <c r="BC79" i="1"/>
  <c r="BB79" i="1"/>
  <c r="BF79" i="1"/>
  <c r="BG79" i="1"/>
  <c r="BD79" i="1"/>
  <c r="BC75" i="1"/>
  <c r="BB75" i="1"/>
  <c r="BF75" i="1"/>
  <c r="BG75" i="1"/>
  <c r="BD75" i="1"/>
  <c r="BG73" i="1"/>
  <c r="BF73" i="1"/>
  <c r="BC73" i="1"/>
  <c r="BD73" i="1"/>
  <c r="BG69" i="1"/>
  <c r="BF69" i="1"/>
  <c r="BC69" i="1"/>
  <c r="BD69" i="1"/>
  <c r="BG65" i="1"/>
  <c r="BF65" i="1"/>
  <c r="BC65" i="1"/>
  <c r="BD65" i="1"/>
  <c r="BC63" i="1"/>
  <c r="BB63" i="1"/>
  <c r="BF63" i="1"/>
  <c r="BG63" i="1"/>
  <c r="BD63" i="1"/>
  <c r="BG59" i="1"/>
  <c r="BC59" i="1"/>
  <c r="BB59" i="1"/>
  <c r="BF59" i="1"/>
  <c r="BD59" i="1"/>
  <c r="BC55" i="1"/>
  <c r="BB55" i="1"/>
  <c r="BF55" i="1"/>
  <c r="BG55" i="1"/>
  <c r="BD55" i="1"/>
  <c r="BG51" i="1"/>
  <c r="BC51" i="1"/>
  <c r="BB51" i="1"/>
  <c r="BF51" i="1"/>
  <c r="BD51" i="1"/>
  <c r="BC47" i="1"/>
  <c r="BB47" i="1"/>
  <c r="BG47" i="1"/>
  <c r="BF47" i="1"/>
  <c r="BD47" i="1"/>
  <c r="BC43" i="1"/>
  <c r="BF43" i="1"/>
  <c r="BG43" i="1"/>
  <c r="BD43" i="1"/>
  <c r="BG39" i="1"/>
  <c r="BC39" i="1"/>
  <c r="BF39" i="1"/>
  <c r="BD39" i="1"/>
  <c r="BG35" i="1"/>
  <c r="BF35" i="1"/>
  <c r="EU35" i="1" s="1"/>
  <c r="BF27" i="1"/>
  <c r="EU27" i="1" s="1"/>
  <c r="BC253" i="1"/>
  <c r="BB253" i="1"/>
  <c r="BD253" i="1"/>
  <c r="BG253" i="1"/>
  <c r="BF253" i="1"/>
  <c r="BG251" i="1"/>
  <c r="BF251" i="1"/>
  <c r="BD251" i="1"/>
  <c r="BC251" i="1"/>
  <c r="BG247" i="1"/>
  <c r="BF247" i="1"/>
  <c r="BD247" i="1"/>
  <c r="BC247" i="1"/>
  <c r="BG229" i="1"/>
  <c r="BC229" i="1"/>
  <c r="BF229" i="1"/>
  <c r="BD229" i="1"/>
  <c r="BF227" i="1"/>
  <c r="BC227" i="1"/>
  <c r="BD227" i="1"/>
  <c r="BG227" i="1"/>
  <c r="BC225" i="1"/>
  <c r="BD225" i="1"/>
  <c r="BG225" i="1"/>
  <c r="BF225" i="1"/>
  <c r="BF223" i="1"/>
  <c r="BG223" i="1"/>
  <c r="BD223" i="1"/>
  <c r="BC223" i="1"/>
  <c r="BG221" i="1"/>
  <c r="BC221" i="1"/>
  <c r="BB221" i="1"/>
  <c r="BF221" i="1"/>
  <c r="BD221" i="1"/>
  <c r="BC187" i="1"/>
  <c r="BB187" i="1"/>
  <c r="BG187" i="1"/>
  <c r="BF187" i="1"/>
  <c r="BD187" i="1"/>
  <c r="BG185" i="1"/>
  <c r="BF185" i="1"/>
  <c r="BC185" i="1"/>
  <c r="BD185" i="1"/>
  <c r="BC183" i="1"/>
  <c r="BB183" i="1"/>
  <c r="BG183" i="1"/>
  <c r="BF183" i="1"/>
  <c r="BD183" i="1"/>
  <c r="BG181" i="1"/>
  <c r="BF181" i="1"/>
  <c r="BC181" i="1"/>
  <c r="BD181" i="1"/>
  <c r="BC179" i="1"/>
  <c r="BB179" i="1"/>
  <c r="BG179" i="1"/>
  <c r="BF179" i="1"/>
  <c r="BD179" i="1"/>
  <c r="BG177" i="1"/>
  <c r="BF177" i="1"/>
  <c r="BC177" i="1"/>
  <c r="BD177" i="1"/>
  <c r="BC175" i="1"/>
  <c r="BB175" i="1"/>
  <c r="BG175" i="1"/>
  <c r="BF175" i="1"/>
  <c r="BD175" i="1"/>
  <c r="BG173" i="1"/>
  <c r="BF173" i="1"/>
  <c r="BC173" i="1"/>
  <c r="BD173" i="1"/>
  <c r="BC171" i="1"/>
  <c r="BB171" i="1"/>
  <c r="BG171" i="1"/>
  <c r="BF171" i="1"/>
  <c r="BD171" i="1"/>
  <c r="BF169" i="1"/>
  <c r="BG169" i="1"/>
  <c r="BC169" i="1"/>
  <c r="BD169" i="1"/>
  <c r="BG167" i="1"/>
  <c r="BC167" i="1"/>
  <c r="BF167" i="1"/>
  <c r="BD167" i="1"/>
  <c r="BF165" i="1"/>
  <c r="BG165" i="1"/>
  <c r="BC165" i="1"/>
  <c r="BD165" i="1"/>
  <c r="BG163" i="1"/>
  <c r="BC163" i="1"/>
  <c r="BF163" i="1"/>
  <c r="BD163" i="1"/>
  <c r="BG161" i="1"/>
  <c r="BF161" i="1"/>
  <c r="BC161" i="1"/>
  <c r="BD161" i="1"/>
  <c r="BG159" i="1"/>
  <c r="BC159" i="1"/>
  <c r="BF159" i="1"/>
  <c r="BD159" i="1"/>
  <c r="BG157" i="1"/>
  <c r="BF157" i="1"/>
  <c r="BC157" i="1"/>
  <c r="BD157" i="1"/>
  <c r="BG155" i="1"/>
  <c r="BC155" i="1"/>
  <c r="BF155" i="1"/>
  <c r="BD155" i="1"/>
  <c r="BG153" i="1"/>
  <c r="BF153" i="1"/>
  <c r="BC153" i="1"/>
  <c r="BD153" i="1"/>
  <c r="BG151" i="1"/>
  <c r="BC151" i="1"/>
  <c r="BF151" i="1"/>
  <c r="BD151" i="1"/>
  <c r="BG149" i="1"/>
  <c r="BF149" i="1"/>
  <c r="BC149" i="1"/>
  <c r="BD149" i="1"/>
  <c r="BG147" i="1"/>
  <c r="BC147" i="1"/>
  <c r="BF147" i="1"/>
  <c r="BD147" i="1"/>
  <c r="BG97" i="1"/>
  <c r="BF97" i="1"/>
  <c r="BC97" i="1"/>
  <c r="BD97" i="1"/>
  <c r="BG93" i="1"/>
  <c r="BF93" i="1"/>
  <c r="BC93" i="1"/>
  <c r="BD93" i="1"/>
  <c r="BG89" i="1"/>
  <c r="BF89" i="1"/>
  <c r="BC89" i="1"/>
  <c r="BD89" i="1"/>
  <c r="BG85" i="1"/>
  <c r="BF85" i="1"/>
  <c r="BC85" i="1"/>
  <c r="BD85" i="1"/>
  <c r="BG81" i="1"/>
  <c r="BF81" i="1"/>
  <c r="BC81" i="1"/>
  <c r="BD81" i="1"/>
  <c r="BG77" i="1"/>
  <c r="BF77" i="1"/>
  <c r="BC77" i="1"/>
  <c r="BD77" i="1"/>
  <c r="BC71" i="1"/>
  <c r="BB71" i="1"/>
  <c r="BF71" i="1"/>
  <c r="BG71" i="1"/>
  <c r="BD71" i="1"/>
  <c r="BC67" i="1"/>
  <c r="BB67" i="1"/>
  <c r="BF67" i="1"/>
  <c r="BG67" i="1"/>
  <c r="BD67" i="1"/>
  <c r="BC61" i="1"/>
  <c r="BF61" i="1"/>
  <c r="BG61" i="1"/>
  <c r="BD61" i="1"/>
  <c r="BG57" i="1"/>
  <c r="BC57" i="1"/>
  <c r="BF57" i="1"/>
  <c r="BD57" i="1"/>
  <c r="BC53" i="1"/>
  <c r="BF53" i="1"/>
  <c r="BG53" i="1"/>
  <c r="BD53" i="1"/>
  <c r="BC49" i="1"/>
  <c r="BF49" i="1"/>
  <c r="BG49" i="1"/>
  <c r="BD49" i="1"/>
  <c r="BG45" i="1"/>
  <c r="BC45" i="1"/>
  <c r="BF45" i="1"/>
  <c r="BD45" i="1"/>
  <c r="BG41" i="1"/>
  <c r="BC41" i="1"/>
  <c r="BF41" i="1"/>
  <c r="BD41" i="1"/>
  <c r="BG37" i="1"/>
  <c r="BC37" i="1"/>
  <c r="BF37" i="1"/>
  <c r="BD37" i="1"/>
  <c r="BF33" i="1"/>
  <c r="BC25" i="1"/>
  <c r="AS255" i="1"/>
  <c r="BB255" i="1" s="1"/>
  <c r="AP253" i="1"/>
  <c r="BE253" i="1" s="1"/>
  <c r="AP249" i="1"/>
  <c r="BE249" i="1" s="1"/>
  <c r="AP245" i="1"/>
  <c r="AP241" i="1"/>
  <c r="BE241" i="1" s="1"/>
  <c r="AS237" i="1"/>
  <c r="BB237" i="1" s="1"/>
  <c r="AP233" i="1"/>
  <c r="BE233" i="1" s="1"/>
  <c r="AS229" i="1"/>
  <c r="BE229" i="1" s="1"/>
  <c r="AS225" i="1"/>
  <c r="BB225" i="1" s="1"/>
  <c r="AS219" i="1"/>
  <c r="BB219" i="1" s="1"/>
  <c r="AS215" i="1"/>
  <c r="BB215" i="1" s="1"/>
  <c r="AS211" i="1"/>
  <c r="BB211" i="1" s="1"/>
  <c r="AP207" i="1"/>
  <c r="BE207" i="1" s="1"/>
  <c r="AS201" i="1"/>
  <c r="BB201" i="1" s="1"/>
  <c r="AS197" i="1"/>
  <c r="BB197" i="1" s="1"/>
  <c r="AS193" i="1"/>
  <c r="BB193" i="1" s="1"/>
  <c r="AP187" i="1"/>
  <c r="BE187" i="1" s="1"/>
  <c r="AP183" i="1"/>
  <c r="BE183" i="1" s="1"/>
  <c r="AP179" i="1"/>
  <c r="BE179" i="1" s="1"/>
  <c r="AP175" i="1"/>
  <c r="BE175" i="1" s="1"/>
  <c r="AS169" i="1"/>
  <c r="BE169" i="1" s="1"/>
  <c r="AS165" i="1"/>
  <c r="BB165" i="1" s="1"/>
  <c r="AS161" i="1"/>
  <c r="BE161" i="1" s="1"/>
  <c r="AS157" i="1"/>
  <c r="BE157" i="1" s="1"/>
  <c r="AS153" i="1"/>
  <c r="BE153" i="1" s="1"/>
  <c r="AS149" i="1"/>
  <c r="BE149" i="1" s="1"/>
  <c r="AS145" i="1"/>
  <c r="BB145" i="1" s="1"/>
  <c r="AS139" i="1"/>
  <c r="BB139" i="1" s="1"/>
  <c r="AS135" i="1"/>
  <c r="BB135" i="1" s="1"/>
  <c r="AS131" i="1"/>
  <c r="BB131" i="1" s="1"/>
  <c r="AP127" i="1"/>
  <c r="BE127" i="1" s="1"/>
  <c r="AS123" i="1"/>
  <c r="BB123" i="1" s="1"/>
  <c r="AS117" i="1"/>
  <c r="BB117" i="1" s="1"/>
  <c r="AS113" i="1"/>
  <c r="BB113" i="1" s="1"/>
  <c r="AS109" i="1"/>
  <c r="BB109" i="1" s="1"/>
  <c r="AS105" i="1"/>
  <c r="BB105" i="1" s="1"/>
  <c r="AS101" i="1"/>
  <c r="BB101" i="1" s="1"/>
  <c r="AS97" i="1"/>
  <c r="BE97" i="1" s="1"/>
  <c r="AP91" i="1"/>
  <c r="BE91" i="1" s="1"/>
  <c r="AP87" i="1"/>
  <c r="BE87" i="1" s="1"/>
  <c r="AP83" i="1"/>
  <c r="BE83" i="1" s="1"/>
  <c r="AP79" i="1"/>
  <c r="BE79" i="1" s="1"/>
  <c r="AP75" i="1"/>
  <c r="BE75" i="1" s="1"/>
  <c r="AP71" i="1"/>
  <c r="BE71" i="1" s="1"/>
  <c r="AS65" i="1"/>
  <c r="BB65" i="1" s="1"/>
  <c r="AS61" i="1"/>
  <c r="BE61" i="1" s="1"/>
  <c r="AP55" i="1"/>
  <c r="BE55" i="1" s="1"/>
  <c r="AP51" i="1"/>
  <c r="BE51" i="1" s="1"/>
  <c r="AP47" i="1"/>
  <c r="BE47" i="1" s="1"/>
  <c r="AS43" i="1"/>
  <c r="BB43" i="1" s="1"/>
  <c r="AS39" i="1"/>
  <c r="BE39" i="1" s="1"/>
  <c r="AS35" i="1"/>
  <c r="AS25" i="1"/>
  <c r="BG21" i="1"/>
  <c r="BD11" i="1"/>
  <c r="AP254" i="1"/>
  <c r="BE254" i="1" s="1"/>
  <c r="AP252" i="1"/>
  <c r="BE252" i="1" s="1"/>
  <c r="AP250" i="1"/>
  <c r="BE250" i="1" s="1"/>
  <c r="AP248" i="1"/>
  <c r="BE248" i="1" s="1"/>
  <c r="AP246" i="1"/>
  <c r="BE246" i="1" s="1"/>
  <c r="AS244" i="1"/>
  <c r="BE244" i="1" s="1"/>
  <c r="AS242" i="1"/>
  <c r="BB242" i="1" s="1"/>
  <c r="AP240" i="1"/>
  <c r="BE240" i="1" s="1"/>
  <c r="AS238" i="1"/>
  <c r="BB238" i="1" s="1"/>
  <c r="AP236" i="1"/>
  <c r="BE236" i="1" s="1"/>
  <c r="AP234" i="1"/>
  <c r="BE234" i="1" s="1"/>
  <c r="AS232" i="1"/>
  <c r="BE232" i="1" s="1"/>
  <c r="AS230" i="1"/>
  <c r="BE230" i="1" s="1"/>
  <c r="AS228" i="1"/>
  <c r="BB228" i="1" s="1"/>
  <c r="AS226" i="1"/>
  <c r="BE226" i="1" s="1"/>
  <c r="AS224" i="1"/>
  <c r="BE224" i="1" s="1"/>
  <c r="AP222" i="1"/>
  <c r="BE222" i="1" s="1"/>
  <c r="AP220" i="1"/>
  <c r="BE220" i="1" s="1"/>
  <c r="AP218" i="1"/>
  <c r="BE218" i="1" s="1"/>
  <c r="AS216" i="1"/>
  <c r="BE216" i="1" s="1"/>
  <c r="AP214" i="1"/>
  <c r="BE214" i="1" s="1"/>
  <c r="AP212" i="1"/>
  <c r="BE212" i="1" s="1"/>
  <c r="AP210" i="1"/>
  <c r="BE210" i="1" s="1"/>
  <c r="AP208" i="1"/>
  <c r="BE208" i="1" s="1"/>
  <c r="AS206" i="1"/>
  <c r="BE206" i="1" s="1"/>
  <c r="AP204" i="1"/>
  <c r="BE204" i="1" s="1"/>
  <c r="AS202" i="1"/>
  <c r="BE202" i="1" s="1"/>
  <c r="AP200" i="1"/>
  <c r="BE200" i="1" s="1"/>
  <c r="AS198" i="1"/>
  <c r="BB198" i="1" s="1"/>
  <c r="AP196" i="1"/>
  <c r="BE196" i="1" s="1"/>
  <c r="AS194" i="1"/>
  <c r="BE194" i="1" s="1"/>
  <c r="AP192" i="1"/>
  <c r="BE192" i="1" s="1"/>
  <c r="AP190" i="1"/>
  <c r="BE190" i="1" s="1"/>
  <c r="AP188" i="1"/>
  <c r="AP186" i="1"/>
  <c r="BE186" i="1" s="1"/>
  <c r="AP184" i="1"/>
  <c r="AP182" i="1"/>
  <c r="BE182" i="1" s="1"/>
  <c r="AP180" i="1"/>
  <c r="AP178" i="1"/>
  <c r="BE178" i="1" s="1"/>
  <c r="AP176" i="1"/>
  <c r="AP174" i="1"/>
  <c r="BE174" i="1" s="1"/>
  <c r="AP172" i="1"/>
  <c r="AP170" i="1"/>
  <c r="BE170" i="1" s="1"/>
  <c r="AS168" i="1"/>
  <c r="BB168" i="1" s="1"/>
  <c r="AS166" i="1"/>
  <c r="BB166" i="1" s="1"/>
  <c r="AS164" i="1"/>
  <c r="BB164" i="1" s="1"/>
  <c r="AS162" i="1"/>
  <c r="BB162" i="1" s="1"/>
  <c r="AS160" i="1"/>
  <c r="BB160" i="1" s="1"/>
  <c r="AS158" i="1"/>
  <c r="BB158" i="1" s="1"/>
  <c r="AS156" i="1"/>
  <c r="BB156" i="1" s="1"/>
  <c r="AS154" i="1"/>
  <c r="BB154" i="1" s="1"/>
  <c r="AS152" i="1"/>
  <c r="BB152" i="1" s="1"/>
  <c r="AS150" i="1"/>
  <c r="BB150" i="1" s="1"/>
  <c r="AS148" i="1"/>
  <c r="BB148" i="1" s="1"/>
  <c r="AS146" i="1"/>
  <c r="BE146" i="1" s="1"/>
  <c r="AS144" i="1"/>
  <c r="BE144" i="1" s="1"/>
  <c r="AS142" i="1"/>
  <c r="BE142" i="1" s="1"/>
  <c r="AS140" i="1"/>
  <c r="BE140" i="1" s="1"/>
  <c r="AS138" i="1"/>
  <c r="BE138" i="1" s="1"/>
  <c r="AS136" i="1"/>
  <c r="BE136" i="1" s="1"/>
  <c r="AS134" i="1"/>
  <c r="BE134" i="1" s="1"/>
  <c r="AS132" i="1"/>
  <c r="BE132" i="1" s="1"/>
  <c r="AS130" i="1"/>
  <c r="BE130" i="1" s="1"/>
  <c r="AS128" i="1"/>
  <c r="BE128" i="1" s="1"/>
  <c r="AP126" i="1"/>
  <c r="BE126" i="1" s="1"/>
  <c r="AS124" i="1"/>
  <c r="BE124" i="1" s="1"/>
  <c r="AP122" i="1"/>
  <c r="BE122" i="1" s="1"/>
  <c r="AS120" i="1"/>
  <c r="BE120" i="1" s="1"/>
  <c r="AP118" i="1"/>
  <c r="BE118" i="1" s="1"/>
  <c r="AS116" i="1"/>
  <c r="BB116" i="1" s="1"/>
  <c r="AP114" i="1"/>
  <c r="BE114" i="1" s="1"/>
  <c r="AS112" i="1"/>
  <c r="BB112" i="1" s="1"/>
  <c r="AP110" i="1"/>
  <c r="BE110" i="1" s="1"/>
  <c r="AS108" i="1"/>
  <c r="BE108" i="1" s="1"/>
  <c r="AP106" i="1"/>
  <c r="BE106" i="1" s="1"/>
  <c r="AS104" i="1"/>
  <c r="BE104" i="1" s="1"/>
  <c r="AP102" i="1"/>
  <c r="BE102" i="1" s="1"/>
  <c r="AS100" i="1"/>
  <c r="BB100" i="1" s="1"/>
  <c r="AP98" i="1"/>
  <c r="BE98" i="1" s="1"/>
  <c r="AS96" i="1"/>
  <c r="BB96" i="1" s="1"/>
  <c r="AP94" i="1"/>
  <c r="BE94" i="1" s="1"/>
  <c r="AS92" i="1"/>
  <c r="BB92" i="1" s="1"/>
  <c r="AP90" i="1"/>
  <c r="BE90" i="1" s="1"/>
  <c r="AS88" i="1"/>
  <c r="BB88" i="1" s="1"/>
  <c r="AP86" i="1"/>
  <c r="BE86" i="1" s="1"/>
  <c r="AS84" i="1"/>
  <c r="BB84" i="1" s="1"/>
  <c r="AP82" i="1"/>
  <c r="BE82" i="1" s="1"/>
  <c r="AS80" i="1"/>
  <c r="BB80" i="1" s="1"/>
  <c r="AP78" i="1"/>
  <c r="BE78" i="1" s="1"/>
  <c r="AS76" i="1"/>
  <c r="BB76" i="1" s="1"/>
  <c r="AP74" i="1"/>
  <c r="BE74" i="1" s="1"/>
  <c r="AS72" i="1"/>
  <c r="BB72" i="1" s="1"/>
  <c r="AP70" i="1"/>
  <c r="BE70" i="1" s="1"/>
  <c r="AS68" i="1"/>
  <c r="BB68" i="1" s="1"/>
  <c r="AP66" i="1"/>
  <c r="BE66" i="1" s="1"/>
  <c r="AS64" i="1"/>
  <c r="BB64" i="1" s="1"/>
  <c r="AP62" i="1"/>
  <c r="BE62" i="1" s="1"/>
  <c r="AP60" i="1"/>
  <c r="BE60" i="1" s="1"/>
  <c r="AP58" i="1"/>
  <c r="BE58" i="1" s="1"/>
  <c r="AS56" i="1"/>
  <c r="BB56" i="1" s="1"/>
  <c r="AP54" i="1"/>
  <c r="BE54" i="1" s="1"/>
  <c r="AP52" i="1"/>
  <c r="BE52" i="1" s="1"/>
  <c r="AS50" i="1"/>
  <c r="BB50" i="1" s="1"/>
  <c r="AP48" i="1"/>
  <c r="BE48" i="1" s="1"/>
  <c r="AP46" i="1"/>
  <c r="BE46" i="1" s="1"/>
  <c r="AS44" i="1"/>
  <c r="BB44" i="1" s="1"/>
  <c r="AP42" i="1"/>
  <c r="BE42" i="1" s="1"/>
  <c r="AS40" i="1"/>
  <c r="BB40" i="1" s="1"/>
  <c r="AP38" i="1"/>
  <c r="BE38" i="1" s="1"/>
  <c r="AS36" i="1"/>
  <c r="BB36" i="1" s="1"/>
  <c r="AP34" i="1"/>
  <c r="AS30" i="1"/>
  <c r="BB30" i="1" s="1"/>
  <c r="AS26" i="1"/>
  <c r="AS24" i="1"/>
  <c r="BG22" i="1"/>
  <c r="BG18" i="1"/>
  <c r="BO18" i="1" s="1"/>
  <c r="AS251" i="1"/>
  <c r="BB251" i="1" s="1"/>
  <c r="AS247" i="1"/>
  <c r="BE247" i="1" s="1"/>
  <c r="AS243" i="1"/>
  <c r="BB243" i="1" s="1"/>
  <c r="AS239" i="1"/>
  <c r="BB239" i="1" s="1"/>
  <c r="AS235" i="1"/>
  <c r="BB235" i="1" s="1"/>
  <c r="AS231" i="1"/>
  <c r="BB231" i="1" s="1"/>
  <c r="AS227" i="1"/>
  <c r="BE227" i="1" s="1"/>
  <c r="AS223" i="1"/>
  <c r="BE223" i="1" s="1"/>
  <c r="AP221" i="1"/>
  <c r="BE221" i="1" s="1"/>
  <c r="AP217" i="1"/>
  <c r="BE217" i="1" s="1"/>
  <c r="AP213" i="1"/>
  <c r="BE213" i="1" s="1"/>
  <c r="AS209" i="1"/>
  <c r="BB209" i="1" s="1"/>
  <c r="AS205" i="1"/>
  <c r="BB205" i="1" s="1"/>
  <c r="AP203" i="1"/>
  <c r="BE203" i="1" s="1"/>
  <c r="AP199" i="1"/>
  <c r="BE199" i="1" s="1"/>
  <c r="AP195" i="1"/>
  <c r="BE195" i="1" s="1"/>
  <c r="AP191" i="1"/>
  <c r="BE191" i="1" s="1"/>
  <c r="AS189" i="1"/>
  <c r="BB189" i="1" s="1"/>
  <c r="AS185" i="1"/>
  <c r="BE185" i="1" s="1"/>
  <c r="AS181" i="1"/>
  <c r="BE181" i="1" s="1"/>
  <c r="AS177" i="1"/>
  <c r="BE177" i="1" s="1"/>
  <c r="AS173" i="1"/>
  <c r="BE173" i="1" s="1"/>
  <c r="AP171" i="1"/>
  <c r="BE171" i="1" s="1"/>
  <c r="AS167" i="1"/>
  <c r="BE167" i="1" s="1"/>
  <c r="AS163" i="1"/>
  <c r="BE163" i="1" s="1"/>
  <c r="AS159" i="1"/>
  <c r="BE159" i="1" s="1"/>
  <c r="AS155" i="1"/>
  <c r="BE155" i="1" s="1"/>
  <c r="AS151" i="1"/>
  <c r="BE151" i="1" s="1"/>
  <c r="AS147" i="1"/>
  <c r="BE147" i="1" s="1"/>
  <c r="AS143" i="1"/>
  <c r="BB143" i="1" s="1"/>
  <c r="AS141" i="1"/>
  <c r="BB141" i="1" s="1"/>
  <c r="AS137" i="1"/>
  <c r="BB137" i="1" s="1"/>
  <c r="AS133" i="1"/>
  <c r="BB133" i="1" s="1"/>
  <c r="AS129" i="1"/>
  <c r="BB129" i="1" s="1"/>
  <c r="AS125" i="1"/>
  <c r="BB125" i="1" s="1"/>
  <c r="AS121" i="1"/>
  <c r="BB121" i="1" s="1"/>
  <c r="AS119" i="1"/>
  <c r="BB119" i="1" s="1"/>
  <c r="AP115" i="1"/>
  <c r="BE115" i="1" s="1"/>
  <c r="AP111" i="1"/>
  <c r="BE111" i="1" s="1"/>
  <c r="AP107" i="1"/>
  <c r="BE107" i="1" s="1"/>
  <c r="AP103" i="1"/>
  <c r="BE103" i="1" s="1"/>
  <c r="AP99" i="1"/>
  <c r="BE99" i="1" s="1"/>
  <c r="AP95" i="1"/>
  <c r="BE95" i="1" s="1"/>
  <c r="AS93" i="1"/>
  <c r="BB93" i="1" s="1"/>
  <c r="AS89" i="1"/>
  <c r="BE89" i="1" s="1"/>
  <c r="AS85" i="1"/>
  <c r="BB85" i="1" s="1"/>
  <c r="AS81" i="1"/>
  <c r="BE81" i="1" s="1"/>
  <c r="AS77" i="1"/>
  <c r="BB77" i="1" s="1"/>
  <c r="AS73" i="1"/>
  <c r="BE73" i="1" s="1"/>
  <c r="AS69" i="1"/>
  <c r="BE69" i="1" s="1"/>
  <c r="AP67" i="1"/>
  <c r="BE67" i="1" s="1"/>
  <c r="AP63" i="1"/>
  <c r="BE63" i="1" s="1"/>
  <c r="AP59" i="1"/>
  <c r="BE59" i="1" s="1"/>
  <c r="AS57" i="1"/>
  <c r="BE57" i="1" s="1"/>
  <c r="AS53" i="1"/>
  <c r="BE53" i="1" s="1"/>
  <c r="AS49" i="1"/>
  <c r="BB49" i="1" s="1"/>
  <c r="AS45" i="1"/>
  <c r="BE45" i="1" s="1"/>
  <c r="AS41" i="1"/>
  <c r="BE41" i="1" s="1"/>
  <c r="AS37" i="1"/>
  <c r="BE37" i="1" s="1"/>
  <c r="AS33" i="1"/>
  <c r="AS31" i="1"/>
  <c r="BB31" i="1" s="1"/>
  <c r="BF23" i="1"/>
  <c r="BN23" i="1" s="1"/>
  <c r="BF9" i="1"/>
  <c r="DK7" i="1"/>
  <c r="AN7" i="1" s="1"/>
  <c r="DL7" i="1"/>
  <c r="FM32" i="1"/>
  <c r="CF32" i="1"/>
  <c r="EN32" i="1"/>
  <c r="DX32" i="1"/>
  <c r="FM31" i="1"/>
  <c r="CF31" i="1"/>
  <c r="EN31" i="1"/>
  <c r="DX31" i="1"/>
  <c r="DX30" i="1"/>
  <c r="FM29" i="1"/>
  <c r="CF29" i="1"/>
  <c r="EN29" i="1"/>
  <c r="DX29" i="1"/>
  <c r="FM28" i="1"/>
  <c r="CF28" i="1"/>
  <c r="EN28" i="1"/>
  <c r="DX28" i="1"/>
  <c r="FM27" i="1"/>
  <c r="CF27" i="1"/>
  <c r="EN27" i="1"/>
  <c r="DX27" i="1"/>
  <c r="DX26" i="1"/>
  <c r="FM25" i="1"/>
  <c r="CF25" i="1"/>
  <c r="EN25" i="1"/>
  <c r="DX25" i="1"/>
  <c r="FM24" i="1"/>
  <c r="CF24" i="1"/>
  <c r="EN24" i="1"/>
  <c r="DX24" i="1"/>
  <c r="DY24" i="1"/>
  <c r="DW24" i="1"/>
  <c r="BQ24" i="1"/>
  <c r="EX24" i="1"/>
  <c r="BO24" i="1"/>
  <c r="CG20" i="1"/>
  <c r="EA19" i="1"/>
  <c r="DY18" i="1"/>
  <c r="BQ18" i="1"/>
  <c r="EX18" i="1"/>
  <c r="DR18" i="1"/>
  <c r="EO16" i="1"/>
  <c r="CG16" i="1"/>
  <c r="FN16" i="1"/>
  <c r="EO14" i="1"/>
  <c r="FN14" i="1"/>
  <c r="DY14" i="1"/>
  <c r="DW14" i="1"/>
  <c r="BQ14" i="1"/>
  <c r="EX14" i="1"/>
  <c r="EA13" i="1"/>
  <c r="BS13" i="1"/>
  <c r="EZ13" i="1"/>
  <c r="DY12" i="1"/>
  <c r="DW12" i="1"/>
  <c r="BQ12" i="1"/>
  <c r="EX12" i="1"/>
  <c r="EO8" i="1"/>
  <c r="CG8" i="1"/>
  <c r="FN8" i="1"/>
  <c r="EZ254" i="1"/>
  <c r="EA254" i="1"/>
  <c r="BS254" i="1"/>
  <c r="FU254" i="1"/>
  <c r="FI254" i="1"/>
  <c r="FG254" i="1"/>
  <c r="FE254" i="1"/>
  <c r="FC254" i="1"/>
  <c r="EY254" i="1"/>
  <c r="EU254" i="1"/>
  <c r="FT254" i="1"/>
  <c r="FH254" i="1"/>
  <c r="FD254" i="1"/>
  <c r="EV254" i="1"/>
  <c r="EJ254" i="1"/>
  <c r="EH254" i="1"/>
  <c r="EF254" i="1"/>
  <c r="ED254" i="1"/>
  <c r="DZ254" i="1"/>
  <c r="CN254" i="1"/>
  <c r="CB254" i="1"/>
  <c r="BZ254" i="1"/>
  <c r="BX254" i="1"/>
  <c r="BV254" i="1"/>
  <c r="BR254" i="1"/>
  <c r="FJ254" i="1"/>
  <c r="FF254" i="1"/>
  <c r="FB254" i="1"/>
  <c r="EK254" i="1"/>
  <c r="EI254" i="1"/>
  <c r="EG254" i="1"/>
  <c r="EE254" i="1"/>
  <c r="EC254" i="1"/>
  <c r="CM254" i="1"/>
  <c r="CC254" i="1"/>
  <c r="CA254" i="1"/>
  <c r="BY254" i="1"/>
  <c r="BW254" i="1"/>
  <c r="BU254" i="1"/>
  <c r="EM252" i="1"/>
  <c r="CE252" i="1"/>
  <c r="FL252" i="1"/>
  <c r="FL250" i="1"/>
  <c r="EM250" i="1"/>
  <c r="CE250" i="1"/>
  <c r="EB250" i="1"/>
  <c r="BT250" i="1"/>
  <c r="FA250" i="1"/>
  <c r="EN250" i="1"/>
  <c r="DX250" i="1"/>
  <c r="CF250" i="1"/>
  <c r="FM250" i="1"/>
  <c r="FA248" i="1"/>
  <c r="EB248" i="1"/>
  <c r="BT248" i="1"/>
  <c r="FM248" i="1"/>
  <c r="EN248" i="1"/>
  <c r="DX248" i="1"/>
  <c r="CF248" i="1"/>
  <c r="EA248" i="1"/>
  <c r="BS248" i="1"/>
  <c r="EZ248" i="1"/>
  <c r="EM248" i="1"/>
  <c r="CE248" i="1"/>
  <c r="FL248" i="1"/>
  <c r="EM246" i="1"/>
  <c r="CE246" i="1"/>
  <c r="FL246" i="1"/>
  <c r="EZ244" i="1"/>
  <c r="EA244" i="1"/>
  <c r="BS244" i="1"/>
  <c r="FT244" i="1"/>
  <c r="FJ244" i="1"/>
  <c r="FH244" i="1"/>
  <c r="FF244" i="1"/>
  <c r="FD244" i="1"/>
  <c r="FB244" i="1"/>
  <c r="EV244" i="1"/>
  <c r="EJ244" i="1"/>
  <c r="EH244" i="1"/>
  <c r="EF244" i="1"/>
  <c r="ED244" i="1"/>
  <c r="DZ244" i="1"/>
  <c r="CN244" i="1"/>
  <c r="CB244" i="1"/>
  <c r="BZ244" i="1"/>
  <c r="BX244" i="1"/>
  <c r="BV244" i="1"/>
  <c r="BR244" i="1"/>
  <c r="FU244" i="1"/>
  <c r="FI244" i="1"/>
  <c r="FG244" i="1"/>
  <c r="FE244" i="1"/>
  <c r="FC244" i="1"/>
  <c r="EY244" i="1"/>
  <c r="EU244" i="1"/>
  <c r="EK244" i="1"/>
  <c r="EI244" i="1"/>
  <c r="EG244" i="1"/>
  <c r="EE244" i="1"/>
  <c r="EC244" i="1"/>
  <c r="CM244" i="1"/>
  <c r="CC244" i="1"/>
  <c r="CA244" i="1"/>
  <c r="BY244" i="1"/>
  <c r="BW244" i="1"/>
  <c r="BU244" i="1"/>
  <c r="EN244" i="1"/>
  <c r="DX244" i="1"/>
  <c r="CF244" i="1"/>
  <c r="FM244" i="1"/>
  <c r="FT242" i="1"/>
  <c r="FJ242" i="1"/>
  <c r="FH242" i="1"/>
  <c r="FF242" i="1"/>
  <c r="FD242" i="1"/>
  <c r="FB242" i="1"/>
  <c r="EV242" i="1"/>
  <c r="EJ242" i="1"/>
  <c r="EH242" i="1"/>
  <c r="EF242" i="1"/>
  <c r="ED242" i="1"/>
  <c r="DZ242" i="1"/>
  <c r="CN242" i="1"/>
  <c r="CB242" i="1"/>
  <c r="BZ242" i="1"/>
  <c r="BX242" i="1"/>
  <c r="BV242" i="1"/>
  <c r="BR242" i="1"/>
  <c r="FU242" i="1"/>
  <c r="FI242" i="1"/>
  <c r="FG242" i="1"/>
  <c r="FE242" i="1"/>
  <c r="FC242" i="1"/>
  <c r="EY242" i="1"/>
  <c r="EU242" i="1"/>
  <c r="EK242" i="1"/>
  <c r="EI242" i="1"/>
  <c r="EG242" i="1"/>
  <c r="EE242" i="1"/>
  <c r="EC242" i="1"/>
  <c r="CM242" i="1"/>
  <c r="CC242" i="1"/>
  <c r="CA242" i="1"/>
  <c r="BY242" i="1"/>
  <c r="BW242" i="1"/>
  <c r="BU242" i="1"/>
  <c r="EN242" i="1"/>
  <c r="DX242" i="1"/>
  <c r="CF242" i="1"/>
  <c r="FM242" i="1"/>
  <c r="EZ240" i="1"/>
  <c r="EA240" i="1"/>
  <c r="BS240" i="1"/>
  <c r="FL240" i="1"/>
  <c r="EM240" i="1"/>
  <c r="CE240" i="1"/>
  <c r="EB240" i="1"/>
  <c r="BT240" i="1"/>
  <c r="FA240" i="1"/>
  <c r="FL238" i="1"/>
  <c r="EM238" i="1"/>
  <c r="CE238" i="1"/>
  <c r="EB238" i="1"/>
  <c r="BT238" i="1"/>
  <c r="FA238" i="1"/>
  <c r="FL236" i="1"/>
  <c r="EM236" i="1"/>
  <c r="CE236" i="1"/>
  <c r="EB236" i="1"/>
  <c r="BT236" i="1"/>
  <c r="FA236" i="1"/>
  <c r="FT234" i="1"/>
  <c r="FJ234" i="1"/>
  <c r="FH234" i="1"/>
  <c r="FF234" i="1"/>
  <c r="FD234" i="1"/>
  <c r="FB234" i="1"/>
  <c r="EV234" i="1"/>
  <c r="EJ234" i="1"/>
  <c r="EH234" i="1"/>
  <c r="EF234" i="1"/>
  <c r="ED234" i="1"/>
  <c r="DZ234" i="1"/>
  <c r="CN234" i="1"/>
  <c r="CB234" i="1"/>
  <c r="BZ234" i="1"/>
  <c r="BX234" i="1"/>
  <c r="BV234" i="1"/>
  <c r="BR234" i="1"/>
  <c r="FU234" i="1"/>
  <c r="FI234" i="1"/>
  <c r="FG234" i="1"/>
  <c r="FE234" i="1"/>
  <c r="FC234" i="1"/>
  <c r="EY234" i="1"/>
  <c r="EU234" i="1"/>
  <c r="EK234" i="1"/>
  <c r="EI234" i="1"/>
  <c r="EG234" i="1"/>
  <c r="EE234" i="1"/>
  <c r="EC234" i="1"/>
  <c r="CM234" i="1"/>
  <c r="CC234" i="1"/>
  <c r="CA234" i="1"/>
  <c r="BY234" i="1"/>
  <c r="BW234" i="1"/>
  <c r="BU234" i="1"/>
  <c r="FT232" i="1"/>
  <c r="FJ232" i="1"/>
  <c r="FH232" i="1"/>
  <c r="FF232" i="1"/>
  <c r="FD232" i="1"/>
  <c r="FB232" i="1"/>
  <c r="EV232" i="1"/>
  <c r="EJ232" i="1"/>
  <c r="EH232" i="1"/>
  <c r="EF232" i="1"/>
  <c r="ED232" i="1"/>
  <c r="DZ232" i="1"/>
  <c r="CN232" i="1"/>
  <c r="CB232" i="1"/>
  <c r="BZ232" i="1"/>
  <c r="BX232" i="1"/>
  <c r="BV232" i="1"/>
  <c r="BR232" i="1"/>
  <c r="FG232" i="1"/>
  <c r="FC232" i="1"/>
  <c r="EY232" i="1"/>
  <c r="EU232" i="1"/>
  <c r="EI232" i="1"/>
  <c r="EE232" i="1"/>
  <c r="CM232" i="1"/>
  <c r="CA232" i="1"/>
  <c r="BW232" i="1"/>
  <c r="FU232" i="1"/>
  <c r="FI232" i="1"/>
  <c r="FE232" i="1"/>
  <c r="EK232" i="1"/>
  <c r="EG232" i="1"/>
  <c r="EC232" i="1"/>
  <c r="CC232" i="1"/>
  <c r="BY232" i="1"/>
  <c r="BU232" i="1"/>
  <c r="EN232" i="1"/>
  <c r="DX232" i="1"/>
  <c r="CF232" i="1"/>
  <c r="FM232" i="1"/>
  <c r="FA230" i="1"/>
  <c r="EB230" i="1"/>
  <c r="BT230" i="1"/>
  <c r="FM230" i="1"/>
  <c r="EN230" i="1"/>
  <c r="DX230" i="1"/>
  <c r="CF230" i="1"/>
  <c r="EA230" i="1"/>
  <c r="BS230" i="1"/>
  <c r="EZ230" i="1"/>
  <c r="FU230" i="1"/>
  <c r="FI230" i="1"/>
  <c r="FG230" i="1"/>
  <c r="FE230" i="1"/>
  <c r="FC230" i="1"/>
  <c r="EY230" i="1"/>
  <c r="EU230" i="1"/>
  <c r="EK230" i="1"/>
  <c r="EI230" i="1"/>
  <c r="EG230" i="1"/>
  <c r="EE230" i="1"/>
  <c r="EC230" i="1"/>
  <c r="CM230" i="1"/>
  <c r="CC230" i="1"/>
  <c r="CA230" i="1"/>
  <c r="BY230" i="1"/>
  <c r="BW230" i="1"/>
  <c r="BU230" i="1"/>
  <c r="FT230" i="1"/>
  <c r="FJ230" i="1"/>
  <c r="FH230" i="1"/>
  <c r="FF230" i="1"/>
  <c r="FD230" i="1"/>
  <c r="FB230" i="1"/>
  <c r="EV230" i="1"/>
  <c r="EJ230" i="1"/>
  <c r="EH230" i="1"/>
  <c r="EF230" i="1"/>
  <c r="ED230" i="1"/>
  <c r="DZ230" i="1"/>
  <c r="CN230" i="1"/>
  <c r="CB230" i="1"/>
  <c r="BZ230" i="1"/>
  <c r="BX230" i="1"/>
  <c r="BV230" i="1"/>
  <c r="BR230" i="1"/>
  <c r="FM228" i="1"/>
  <c r="EN228" i="1"/>
  <c r="DX228" i="1"/>
  <c r="CF228" i="1"/>
  <c r="EA228" i="1"/>
  <c r="BS228" i="1"/>
  <c r="EZ228" i="1"/>
  <c r="FU228" i="1"/>
  <c r="FI228" i="1"/>
  <c r="FG228" i="1"/>
  <c r="FE228" i="1"/>
  <c r="FC228" i="1"/>
  <c r="EY228" i="1"/>
  <c r="EU228" i="1"/>
  <c r="EK228" i="1"/>
  <c r="EI228" i="1"/>
  <c r="EG228" i="1"/>
  <c r="EE228" i="1"/>
  <c r="EC228" i="1"/>
  <c r="CM228" i="1"/>
  <c r="CC228" i="1"/>
  <c r="CA228" i="1"/>
  <c r="BY228" i="1"/>
  <c r="BW228" i="1"/>
  <c r="BU228" i="1"/>
  <c r="FT228" i="1"/>
  <c r="FJ228" i="1"/>
  <c r="FH228" i="1"/>
  <c r="FF228" i="1"/>
  <c r="FD228" i="1"/>
  <c r="FB228" i="1"/>
  <c r="EV228" i="1"/>
  <c r="EJ228" i="1"/>
  <c r="EH228" i="1"/>
  <c r="EF228" i="1"/>
  <c r="ED228" i="1"/>
  <c r="DZ228" i="1"/>
  <c r="CN228" i="1"/>
  <c r="CB228" i="1"/>
  <c r="BZ228" i="1"/>
  <c r="BX228" i="1"/>
  <c r="BV228" i="1"/>
  <c r="BR228" i="1"/>
  <c r="EM226" i="1"/>
  <c r="CE226" i="1"/>
  <c r="FL226" i="1"/>
  <c r="FA224" i="1"/>
  <c r="EB224" i="1"/>
  <c r="BT224" i="1"/>
  <c r="FM224" i="1"/>
  <c r="EN224" i="1"/>
  <c r="DX224" i="1"/>
  <c r="CF224" i="1"/>
  <c r="EA224" i="1"/>
  <c r="BS224" i="1"/>
  <c r="EZ224" i="1"/>
  <c r="FU224" i="1"/>
  <c r="FI224" i="1"/>
  <c r="FG224" i="1"/>
  <c r="FE224" i="1"/>
  <c r="FC224" i="1"/>
  <c r="EY224" i="1"/>
  <c r="EU224" i="1"/>
  <c r="EK224" i="1"/>
  <c r="EI224" i="1"/>
  <c r="EG224" i="1"/>
  <c r="EE224" i="1"/>
  <c r="EC224" i="1"/>
  <c r="CM224" i="1"/>
  <c r="CC224" i="1"/>
  <c r="CA224" i="1"/>
  <c r="BY224" i="1"/>
  <c r="BW224" i="1"/>
  <c r="BU224" i="1"/>
  <c r="FT224" i="1"/>
  <c r="FJ224" i="1"/>
  <c r="FH224" i="1"/>
  <c r="FF224" i="1"/>
  <c r="FD224" i="1"/>
  <c r="FB224" i="1"/>
  <c r="EV224" i="1"/>
  <c r="EJ224" i="1"/>
  <c r="EH224" i="1"/>
  <c r="EF224" i="1"/>
  <c r="ED224" i="1"/>
  <c r="DZ224" i="1"/>
  <c r="CN224" i="1"/>
  <c r="CB224" i="1"/>
  <c r="BZ224" i="1"/>
  <c r="BX224" i="1"/>
  <c r="BV224" i="1"/>
  <c r="BR224" i="1"/>
  <c r="FM222" i="1"/>
  <c r="EN222" i="1"/>
  <c r="DX222" i="1"/>
  <c r="CF222" i="1"/>
  <c r="EM222" i="1"/>
  <c r="CE222" i="1"/>
  <c r="FL222" i="1"/>
  <c r="EA220" i="1"/>
  <c r="EZ220" i="1"/>
  <c r="BS220" i="1"/>
  <c r="EM220" i="1"/>
  <c r="FL220" i="1"/>
  <c r="CE220" i="1"/>
  <c r="FO220" i="1"/>
  <c r="CH220" i="1"/>
  <c r="EP220" i="1"/>
  <c r="EZ218" i="1"/>
  <c r="EA218" i="1"/>
  <c r="BS218" i="1"/>
  <c r="FT218" i="1"/>
  <c r="FJ218" i="1"/>
  <c r="FH218" i="1"/>
  <c r="FF218" i="1"/>
  <c r="FD218" i="1"/>
  <c r="FB218" i="1"/>
  <c r="EV218" i="1"/>
  <c r="EJ218" i="1"/>
  <c r="EH218" i="1"/>
  <c r="EF218" i="1"/>
  <c r="ED218" i="1"/>
  <c r="DZ218" i="1"/>
  <c r="CN218" i="1"/>
  <c r="CB218" i="1"/>
  <c r="BZ218" i="1"/>
  <c r="BX218" i="1"/>
  <c r="BV218" i="1"/>
  <c r="BR218" i="1"/>
  <c r="FU218" i="1"/>
  <c r="FI218" i="1"/>
  <c r="FG218" i="1"/>
  <c r="FE218" i="1"/>
  <c r="FC218" i="1"/>
  <c r="EY218" i="1"/>
  <c r="EU218" i="1"/>
  <c r="EK218" i="1"/>
  <c r="EI218" i="1"/>
  <c r="EG218" i="1"/>
  <c r="EE218" i="1"/>
  <c r="EC218" i="1"/>
  <c r="CM218" i="1"/>
  <c r="CC218" i="1"/>
  <c r="CA218" i="1"/>
  <c r="BY218" i="1"/>
  <c r="BW218" i="1"/>
  <c r="BU218" i="1"/>
  <c r="FL216" i="1"/>
  <c r="EM216" i="1"/>
  <c r="CE216" i="1"/>
  <c r="EB216" i="1"/>
  <c r="BT216" i="1"/>
  <c r="FA216" i="1"/>
  <c r="EN216" i="1"/>
  <c r="DX216" i="1"/>
  <c r="CF216" i="1"/>
  <c r="FM216" i="1"/>
  <c r="EZ214" i="1"/>
  <c r="EA214" i="1"/>
  <c r="BS214" i="1"/>
  <c r="FT214" i="1"/>
  <c r="FJ214" i="1"/>
  <c r="FH214" i="1"/>
  <c r="FF214" i="1"/>
  <c r="FD214" i="1"/>
  <c r="FB214" i="1"/>
  <c r="EV214" i="1"/>
  <c r="EJ214" i="1"/>
  <c r="EH214" i="1"/>
  <c r="EF214" i="1"/>
  <c r="ED214" i="1"/>
  <c r="DZ214" i="1"/>
  <c r="CN214" i="1"/>
  <c r="CB214" i="1"/>
  <c r="BZ214" i="1"/>
  <c r="BX214" i="1"/>
  <c r="BV214" i="1"/>
  <c r="BR214" i="1"/>
  <c r="FU214" i="1"/>
  <c r="FI214" i="1"/>
  <c r="FG214" i="1"/>
  <c r="FE214" i="1"/>
  <c r="FC214" i="1"/>
  <c r="EY214" i="1"/>
  <c r="EU214" i="1"/>
  <c r="EK214" i="1"/>
  <c r="EI214" i="1"/>
  <c r="EG214" i="1"/>
  <c r="EE214" i="1"/>
  <c r="EC214" i="1"/>
  <c r="CM214" i="1"/>
  <c r="CC214" i="1"/>
  <c r="CA214" i="1"/>
  <c r="BY214" i="1"/>
  <c r="BW214" i="1"/>
  <c r="BU214" i="1"/>
  <c r="EN214" i="1"/>
  <c r="DX214" i="1"/>
  <c r="CF214" i="1"/>
  <c r="FM214" i="1"/>
  <c r="EZ212" i="1"/>
  <c r="EA212" i="1"/>
  <c r="BS212" i="1"/>
  <c r="FT212" i="1"/>
  <c r="FJ212" i="1"/>
  <c r="FH212" i="1"/>
  <c r="FF212" i="1"/>
  <c r="FD212" i="1"/>
  <c r="FB212" i="1"/>
  <c r="EV212" i="1"/>
  <c r="EJ212" i="1"/>
  <c r="EH212" i="1"/>
  <c r="EF212" i="1"/>
  <c r="ED212" i="1"/>
  <c r="DZ212" i="1"/>
  <c r="CN212" i="1"/>
  <c r="CB212" i="1"/>
  <c r="BZ212" i="1"/>
  <c r="BX212" i="1"/>
  <c r="BV212" i="1"/>
  <c r="BR212" i="1"/>
  <c r="FU212" i="1"/>
  <c r="FI212" i="1"/>
  <c r="FG212" i="1"/>
  <c r="FE212" i="1"/>
  <c r="FC212" i="1"/>
  <c r="EY212" i="1"/>
  <c r="EU212" i="1"/>
  <c r="EK212" i="1"/>
  <c r="EI212" i="1"/>
  <c r="EG212" i="1"/>
  <c r="EE212" i="1"/>
  <c r="EC212" i="1"/>
  <c r="CM212" i="1"/>
  <c r="CC212" i="1"/>
  <c r="CA212" i="1"/>
  <c r="BY212" i="1"/>
  <c r="BW212" i="1"/>
  <c r="BU212" i="1"/>
  <c r="FT210" i="1"/>
  <c r="FJ210" i="1"/>
  <c r="FH210" i="1"/>
  <c r="FF210" i="1"/>
  <c r="FD210" i="1"/>
  <c r="FB210" i="1"/>
  <c r="EV210" i="1"/>
  <c r="EJ210" i="1"/>
  <c r="EH210" i="1"/>
  <c r="EF210" i="1"/>
  <c r="ED210" i="1"/>
  <c r="DZ210" i="1"/>
  <c r="CN210" i="1"/>
  <c r="CB210" i="1"/>
  <c r="BZ210" i="1"/>
  <c r="BX210" i="1"/>
  <c r="BV210" i="1"/>
  <c r="BR210" i="1"/>
  <c r="FU210" i="1"/>
  <c r="FI210" i="1"/>
  <c r="FG210" i="1"/>
  <c r="FE210" i="1"/>
  <c r="FC210" i="1"/>
  <c r="EY210" i="1"/>
  <c r="EU210" i="1"/>
  <c r="EK210" i="1"/>
  <c r="EI210" i="1"/>
  <c r="EG210" i="1"/>
  <c r="EE210" i="1"/>
  <c r="EC210" i="1"/>
  <c r="CM210" i="1"/>
  <c r="CC210" i="1"/>
  <c r="CA210" i="1"/>
  <c r="BY210" i="1"/>
  <c r="BW210" i="1"/>
  <c r="BU210" i="1"/>
  <c r="EN210" i="1"/>
  <c r="DX210" i="1"/>
  <c r="CF210" i="1"/>
  <c r="FM210" i="1"/>
  <c r="EZ208" i="1"/>
  <c r="EA208" i="1"/>
  <c r="BS208" i="1"/>
  <c r="FT208" i="1"/>
  <c r="FJ208" i="1"/>
  <c r="FH208" i="1"/>
  <c r="FF208" i="1"/>
  <c r="FD208" i="1"/>
  <c r="FB208" i="1"/>
  <c r="EV208" i="1"/>
  <c r="EJ208" i="1"/>
  <c r="EH208" i="1"/>
  <c r="EF208" i="1"/>
  <c r="ED208" i="1"/>
  <c r="DZ208" i="1"/>
  <c r="CN208" i="1"/>
  <c r="CB208" i="1"/>
  <c r="BZ208" i="1"/>
  <c r="BX208" i="1"/>
  <c r="BV208" i="1"/>
  <c r="BR208" i="1"/>
  <c r="FU208" i="1"/>
  <c r="FI208" i="1"/>
  <c r="FG208" i="1"/>
  <c r="FE208" i="1"/>
  <c r="FC208" i="1"/>
  <c r="EY208" i="1"/>
  <c r="EU208" i="1"/>
  <c r="EK208" i="1"/>
  <c r="EI208" i="1"/>
  <c r="EG208" i="1"/>
  <c r="EE208" i="1"/>
  <c r="EC208" i="1"/>
  <c r="CM208" i="1"/>
  <c r="CC208" i="1"/>
  <c r="CA208" i="1"/>
  <c r="BY208" i="1"/>
  <c r="BW208" i="1"/>
  <c r="BU208" i="1"/>
  <c r="EN208" i="1"/>
  <c r="DX208" i="1"/>
  <c r="CF208" i="1"/>
  <c r="FM208" i="1"/>
  <c r="FL206" i="1"/>
  <c r="EM206" i="1"/>
  <c r="CE206" i="1"/>
  <c r="EB206" i="1"/>
  <c r="BT206" i="1"/>
  <c r="FA206" i="1"/>
  <c r="EX204" i="1"/>
  <c r="BO204" i="1"/>
  <c r="DY204" i="1"/>
  <c r="BQ204" i="1"/>
  <c r="DW204" i="1"/>
  <c r="FN204" i="1"/>
  <c r="EO204" i="1"/>
  <c r="CG204" i="1"/>
  <c r="EX202" i="1"/>
  <c r="BO202" i="1"/>
  <c r="DY202" i="1"/>
  <c r="BQ202" i="1"/>
  <c r="DW202" i="1"/>
  <c r="FN202" i="1"/>
  <c r="EO202" i="1"/>
  <c r="CG202" i="1"/>
  <c r="EN202" i="1"/>
  <c r="DX202" i="1"/>
  <c r="CF202" i="1"/>
  <c r="FM202" i="1"/>
  <c r="EZ200" i="1"/>
  <c r="EA200" i="1"/>
  <c r="BS200" i="1"/>
  <c r="FT200" i="1"/>
  <c r="FJ200" i="1"/>
  <c r="FH200" i="1"/>
  <c r="FF200" i="1"/>
  <c r="FD200" i="1"/>
  <c r="FB200" i="1"/>
  <c r="EV200" i="1"/>
  <c r="EJ200" i="1"/>
  <c r="EH200" i="1"/>
  <c r="EF200" i="1"/>
  <c r="ED200" i="1"/>
  <c r="DZ200" i="1"/>
  <c r="CN200" i="1"/>
  <c r="CB200" i="1"/>
  <c r="BZ200" i="1"/>
  <c r="BX200" i="1"/>
  <c r="BV200" i="1"/>
  <c r="BR200" i="1"/>
  <c r="FU200" i="1"/>
  <c r="FI200" i="1"/>
  <c r="FG200" i="1"/>
  <c r="FE200" i="1"/>
  <c r="FC200" i="1"/>
  <c r="EY200" i="1"/>
  <c r="EU200" i="1"/>
  <c r="EK200" i="1"/>
  <c r="EI200" i="1"/>
  <c r="EG200" i="1"/>
  <c r="EE200" i="1"/>
  <c r="EC200" i="1"/>
  <c r="CM200" i="1"/>
  <c r="CC200" i="1"/>
  <c r="CA200" i="1"/>
  <c r="BY200" i="1"/>
  <c r="BW200" i="1"/>
  <c r="BU200" i="1"/>
  <c r="EN200" i="1"/>
  <c r="DX200" i="1"/>
  <c r="CF200" i="1"/>
  <c r="FM200" i="1"/>
  <c r="EZ198" i="1"/>
  <c r="EA198" i="1"/>
  <c r="BS198" i="1"/>
  <c r="FT198" i="1"/>
  <c r="FJ198" i="1"/>
  <c r="FH198" i="1"/>
  <c r="FF198" i="1"/>
  <c r="FD198" i="1"/>
  <c r="FB198" i="1"/>
  <c r="EV198" i="1"/>
  <c r="EJ198" i="1"/>
  <c r="EH198" i="1"/>
  <c r="EF198" i="1"/>
  <c r="ED198" i="1"/>
  <c r="DZ198" i="1"/>
  <c r="CN198" i="1"/>
  <c r="CB198" i="1"/>
  <c r="BZ198" i="1"/>
  <c r="BX198" i="1"/>
  <c r="BV198" i="1"/>
  <c r="BR198" i="1"/>
  <c r="FU198" i="1"/>
  <c r="FI198" i="1"/>
  <c r="FG198" i="1"/>
  <c r="FE198" i="1"/>
  <c r="FC198" i="1"/>
  <c r="EY198" i="1"/>
  <c r="EU198" i="1"/>
  <c r="EK198" i="1"/>
  <c r="EI198" i="1"/>
  <c r="EG198" i="1"/>
  <c r="EE198" i="1"/>
  <c r="EC198" i="1"/>
  <c r="CM198" i="1"/>
  <c r="CC198" i="1"/>
  <c r="CA198" i="1"/>
  <c r="BY198" i="1"/>
  <c r="BW198" i="1"/>
  <c r="BU198" i="1"/>
  <c r="EN198" i="1"/>
  <c r="DX198" i="1"/>
  <c r="CF198" i="1"/>
  <c r="FM198" i="1"/>
  <c r="EZ196" i="1"/>
  <c r="EA196" i="1"/>
  <c r="BS196" i="1"/>
  <c r="FT196" i="1"/>
  <c r="FJ196" i="1"/>
  <c r="FH196" i="1"/>
  <c r="FF196" i="1"/>
  <c r="FD196" i="1"/>
  <c r="FB196" i="1"/>
  <c r="EV196" i="1"/>
  <c r="EJ196" i="1"/>
  <c r="EH196" i="1"/>
  <c r="EF196" i="1"/>
  <c r="ED196" i="1"/>
  <c r="DZ196" i="1"/>
  <c r="CN196" i="1"/>
  <c r="CB196" i="1"/>
  <c r="BZ196" i="1"/>
  <c r="BX196" i="1"/>
  <c r="BV196" i="1"/>
  <c r="BR196" i="1"/>
  <c r="FU196" i="1"/>
  <c r="FI196" i="1"/>
  <c r="FG196" i="1"/>
  <c r="FE196" i="1"/>
  <c r="FC196" i="1"/>
  <c r="EY196" i="1"/>
  <c r="EU196" i="1"/>
  <c r="EK196" i="1"/>
  <c r="EI196" i="1"/>
  <c r="EG196" i="1"/>
  <c r="EE196" i="1"/>
  <c r="EC196" i="1"/>
  <c r="CM196" i="1"/>
  <c r="CC196" i="1"/>
  <c r="CA196" i="1"/>
  <c r="BY196" i="1"/>
  <c r="BW196" i="1"/>
  <c r="BU196" i="1"/>
  <c r="EN196" i="1"/>
  <c r="DX196" i="1"/>
  <c r="CF196" i="1"/>
  <c r="FM196" i="1"/>
  <c r="EZ194" i="1"/>
  <c r="EA194" i="1"/>
  <c r="BS194" i="1"/>
  <c r="FT194" i="1"/>
  <c r="FJ194" i="1"/>
  <c r="FH194" i="1"/>
  <c r="FF194" i="1"/>
  <c r="FD194" i="1"/>
  <c r="FB194" i="1"/>
  <c r="EV194" i="1"/>
  <c r="EJ194" i="1"/>
  <c r="EH194" i="1"/>
  <c r="EF194" i="1"/>
  <c r="ED194" i="1"/>
  <c r="DZ194" i="1"/>
  <c r="CN194" i="1"/>
  <c r="CB194" i="1"/>
  <c r="BZ194" i="1"/>
  <c r="BX194" i="1"/>
  <c r="BV194" i="1"/>
  <c r="BR194" i="1"/>
  <c r="FU194" i="1"/>
  <c r="FI194" i="1"/>
  <c r="FG194" i="1"/>
  <c r="FE194" i="1"/>
  <c r="FC194" i="1"/>
  <c r="EY194" i="1"/>
  <c r="EU194" i="1"/>
  <c r="EK194" i="1"/>
  <c r="EI194" i="1"/>
  <c r="EG194" i="1"/>
  <c r="EE194" i="1"/>
  <c r="EC194" i="1"/>
  <c r="CM194" i="1"/>
  <c r="CC194" i="1"/>
  <c r="CA194" i="1"/>
  <c r="BY194" i="1"/>
  <c r="BW194" i="1"/>
  <c r="BU194" i="1"/>
  <c r="EN194" i="1"/>
  <c r="DX194" i="1"/>
  <c r="CF194" i="1"/>
  <c r="FM194" i="1"/>
  <c r="EZ192" i="1"/>
  <c r="EA192" i="1"/>
  <c r="BS192" i="1"/>
  <c r="FL192" i="1"/>
  <c r="EM192" i="1"/>
  <c r="CE192" i="1"/>
  <c r="EB192" i="1"/>
  <c r="BT192" i="1"/>
  <c r="FA192" i="1"/>
  <c r="EN192" i="1"/>
  <c r="DX192" i="1"/>
  <c r="CF192" i="1"/>
  <c r="FM192" i="1"/>
  <c r="EZ190" i="1"/>
  <c r="EA190" i="1"/>
  <c r="BS190" i="1"/>
  <c r="FT190" i="1"/>
  <c r="FJ190" i="1"/>
  <c r="FH190" i="1"/>
  <c r="FF190" i="1"/>
  <c r="FD190" i="1"/>
  <c r="FB190" i="1"/>
  <c r="EV190" i="1"/>
  <c r="EJ190" i="1"/>
  <c r="EH190" i="1"/>
  <c r="EF190" i="1"/>
  <c r="ED190" i="1"/>
  <c r="DZ190" i="1"/>
  <c r="CN190" i="1"/>
  <c r="CB190" i="1"/>
  <c r="BZ190" i="1"/>
  <c r="BX190" i="1"/>
  <c r="BV190" i="1"/>
  <c r="BR190" i="1"/>
  <c r="FU190" i="1"/>
  <c r="FI190" i="1"/>
  <c r="FG190" i="1"/>
  <c r="FE190" i="1"/>
  <c r="FC190" i="1"/>
  <c r="EY190" i="1"/>
  <c r="EU190" i="1"/>
  <c r="EK190" i="1"/>
  <c r="EI190" i="1"/>
  <c r="EG190" i="1"/>
  <c r="EE190" i="1"/>
  <c r="EC190" i="1"/>
  <c r="CM190" i="1"/>
  <c r="CC190" i="1"/>
  <c r="CA190" i="1"/>
  <c r="BY190" i="1"/>
  <c r="BW190" i="1"/>
  <c r="BU190" i="1"/>
  <c r="EN190" i="1"/>
  <c r="DX190" i="1"/>
  <c r="CF190" i="1"/>
  <c r="FM190" i="1"/>
  <c r="FK188" i="1"/>
  <c r="CD188" i="1"/>
  <c r="EL188" i="1"/>
  <c r="EA188" i="1"/>
  <c r="BS188" i="1"/>
  <c r="EZ188" i="1"/>
  <c r="FU188" i="1"/>
  <c r="FI188" i="1"/>
  <c r="FG188" i="1"/>
  <c r="FE188" i="1"/>
  <c r="FC188" i="1"/>
  <c r="EY188" i="1"/>
  <c r="EU188" i="1"/>
  <c r="EK188" i="1"/>
  <c r="EI188" i="1"/>
  <c r="EG188" i="1"/>
  <c r="EE188" i="1"/>
  <c r="EC188" i="1"/>
  <c r="CM188" i="1"/>
  <c r="CC188" i="1"/>
  <c r="CA188" i="1"/>
  <c r="BY188" i="1"/>
  <c r="BW188" i="1"/>
  <c r="BU188" i="1"/>
  <c r="FT188" i="1"/>
  <c r="FH188" i="1"/>
  <c r="FD188" i="1"/>
  <c r="EV188" i="1"/>
  <c r="EJ188" i="1"/>
  <c r="EF188" i="1"/>
  <c r="BZ188" i="1"/>
  <c r="BV188" i="1"/>
  <c r="BR188" i="1"/>
  <c r="FJ188" i="1"/>
  <c r="FF188" i="1"/>
  <c r="FB188" i="1"/>
  <c r="EH188" i="1"/>
  <c r="ED188" i="1"/>
  <c r="DZ188" i="1"/>
  <c r="CN188" i="1"/>
  <c r="CB188" i="1"/>
  <c r="BX188" i="1"/>
  <c r="EM186" i="1"/>
  <c r="CE186" i="1"/>
  <c r="FL186" i="1"/>
  <c r="FM184" i="1"/>
  <c r="EN184" i="1"/>
  <c r="DX184" i="1"/>
  <c r="CF184" i="1"/>
  <c r="DY184" i="1"/>
  <c r="DW184" i="1"/>
  <c r="BQ184" i="1"/>
  <c r="EX184" i="1"/>
  <c r="BO184" i="1"/>
  <c r="FU184" i="1"/>
  <c r="FI184" i="1"/>
  <c r="FG184" i="1"/>
  <c r="FE184" i="1"/>
  <c r="FC184" i="1"/>
  <c r="EY184" i="1"/>
  <c r="EU184" i="1"/>
  <c r="EK184" i="1"/>
  <c r="EI184" i="1"/>
  <c r="EG184" i="1"/>
  <c r="EE184" i="1"/>
  <c r="EC184" i="1"/>
  <c r="CM184" i="1"/>
  <c r="CC184" i="1"/>
  <c r="CA184" i="1"/>
  <c r="BY184" i="1"/>
  <c r="BW184" i="1"/>
  <c r="BU184" i="1"/>
  <c r="FT184" i="1"/>
  <c r="FH184" i="1"/>
  <c r="FD184" i="1"/>
  <c r="EV184" i="1"/>
  <c r="EJ184" i="1"/>
  <c r="EF184" i="1"/>
  <c r="BZ184" i="1"/>
  <c r="BV184" i="1"/>
  <c r="BR184" i="1"/>
  <c r="FJ184" i="1"/>
  <c r="FF184" i="1"/>
  <c r="FB184" i="1"/>
  <c r="EH184" i="1"/>
  <c r="ED184" i="1"/>
  <c r="DZ184" i="1"/>
  <c r="CN184" i="1"/>
  <c r="CB184" i="1"/>
  <c r="BX184" i="1"/>
  <c r="EM182" i="1"/>
  <c r="CE182" i="1"/>
  <c r="FL182" i="1"/>
  <c r="FA180" i="1"/>
  <c r="EB180" i="1"/>
  <c r="BT180" i="1"/>
  <c r="FU180" i="1"/>
  <c r="FI180" i="1"/>
  <c r="FG180" i="1"/>
  <c r="FE180" i="1"/>
  <c r="FC180" i="1"/>
  <c r="EY180" i="1"/>
  <c r="EU180" i="1"/>
  <c r="EK180" i="1"/>
  <c r="EI180" i="1"/>
  <c r="EG180" i="1"/>
  <c r="EE180" i="1"/>
  <c r="EC180" i="1"/>
  <c r="CM180" i="1"/>
  <c r="CC180" i="1"/>
  <c r="CA180" i="1"/>
  <c r="BY180" i="1"/>
  <c r="BW180" i="1"/>
  <c r="BU180" i="1"/>
  <c r="FT180" i="1"/>
  <c r="FJ180" i="1"/>
  <c r="FH180" i="1"/>
  <c r="FF180" i="1"/>
  <c r="FD180" i="1"/>
  <c r="FB180" i="1"/>
  <c r="EV180" i="1"/>
  <c r="EJ180" i="1"/>
  <c r="EH180" i="1"/>
  <c r="EF180" i="1"/>
  <c r="ED180" i="1"/>
  <c r="DZ180" i="1"/>
  <c r="CN180" i="1"/>
  <c r="CB180" i="1"/>
  <c r="BZ180" i="1"/>
  <c r="BX180" i="1"/>
  <c r="BV180" i="1"/>
  <c r="BR180" i="1"/>
  <c r="FU178" i="1"/>
  <c r="FI178" i="1"/>
  <c r="FG178" i="1"/>
  <c r="FE178" i="1"/>
  <c r="FC178" i="1"/>
  <c r="EY178" i="1"/>
  <c r="EU178" i="1"/>
  <c r="EK178" i="1"/>
  <c r="EI178" i="1"/>
  <c r="EG178" i="1"/>
  <c r="EE178" i="1"/>
  <c r="EC178" i="1"/>
  <c r="CM178" i="1"/>
  <c r="CC178" i="1"/>
  <c r="CA178" i="1"/>
  <c r="BY178" i="1"/>
  <c r="BW178" i="1"/>
  <c r="BU178" i="1"/>
  <c r="FT178" i="1"/>
  <c r="FJ178" i="1"/>
  <c r="FH178" i="1"/>
  <c r="FF178" i="1"/>
  <c r="FD178" i="1"/>
  <c r="FB178" i="1"/>
  <c r="EV178" i="1"/>
  <c r="EJ178" i="1"/>
  <c r="EH178" i="1"/>
  <c r="EF178" i="1"/>
  <c r="ED178" i="1"/>
  <c r="DZ178" i="1"/>
  <c r="CN178" i="1"/>
  <c r="CB178" i="1"/>
  <c r="BZ178" i="1"/>
  <c r="BX178" i="1"/>
  <c r="BV178" i="1"/>
  <c r="BR178" i="1"/>
  <c r="EM176" i="1"/>
  <c r="CE176" i="1"/>
  <c r="FL176" i="1"/>
  <c r="FU174" i="1"/>
  <c r="FI174" i="1"/>
  <c r="FG174" i="1"/>
  <c r="FE174" i="1"/>
  <c r="FC174" i="1"/>
  <c r="EY174" i="1"/>
  <c r="EU174" i="1"/>
  <c r="EK174" i="1"/>
  <c r="EI174" i="1"/>
  <c r="EG174" i="1"/>
  <c r="EE174" i="1"/>
  <c r="EC174" i="1"/>
  <c r="CM174" i="1"/>
  <c r="CC174" i="1"/>
  <c r="CA174" i="1"/>
  <c r="BY174" i="1"/>
  <c r="BW174" i="1"/>
  <c r="BU174" i="1"/>
  <c r="FT174" i="1"/>
  <c r="FJ174" i="1"/>
  <c r="FH174" i="1"/>
  <c r="FF174" i="1"/>
  <c r="FD174" i="1"/>
  <c r="FB174" i="1"/>
  <c r="EV174" i="1"/>
  <c r="EJ174" i="1"/>
  <c r="EH174" i="1"/>
  <c r="EF174" i="1"/>
  <c r="ED174" i="1"/>
  <c r="DZ174" i="1"/>
  <c r="CN174" i="1"/>
  <c r="CB174" i="1"/>
  <c r="BZ174" i="1"/>
  <c r="BX174" i="1"/>
  <c r="BV174" i="1"/>
  <c r="BR174" i="1"/>
  <c r="FU172" i="1"/>
  <c r="FI172" i="1"/>
  <c r="FG172" i="1"/>
  <c r="FE172" i="1"/>
  <c r="FC172" i="1"/>
  <c r="EY172" i="1"/>
  <c r="EU172" i="1"/>
  <c r="EK172" i="1"/>
  <c r="EI172" i="1"/>
  <c r="EG172" i="1"/>
  <c r="EE172" i="1"/>
  <c r="EC172" i="1"/>
  <c r="CM172" i="1"/>
  <c r="CC172" i="1"/>
  <c r="CA172" i="1"/>
  <c r="BY172" i="1"/>
  <c r="BW172" i="1"/>
  <c r="BU172" i="1"/>
  <c r="FT172" i="1"/>
  <c r="FJ172" i="1"/>
  <c r="FH172" i="1"/>
  <c r="FF172" i="1"/>
  <c r="FD172" i="1"/>
  <c r="FB172" i="1"/>
  <c r="EV172" i="1"/>
  <c r="EJ172" i="1"/>
  <c r="EH172" i="1"/>
  <c r="EF172" i="1"/>
  <c r="ED172" i="1"/>
  <c r="DZ172" i="1"/>
  <c r="CN172" i="1"/>
  <c r="CB172" i="1"/>
  <c r="BZ172" i="1"/>
  <c r="BX172" i="1"/>
  <c r="BV172" i="1"/>
  <c r="BR172" i="1"/>
  <c r="FU170" i="1"/>
  <c r="FI170" i="1"/>
  <c r="FG170" i="1"/>
  <c r="FE170" i="1"/>
  <c r="FC170" i="1"/>
  <c r="EY170" i="1"/>
  <c r="EU170" i="1"/>
  <c r="EK170" i="1"/>
  <c r="EI170" i="1"/>
  <c r="EG170" i="1"/>
  <c r="EE170" i="1"/>
  <c r="EC170" i="1"/>
  <c r="CM170" i="1"/>
  <c r="CC170" i="1"/>
  <c r="CA170" i="1"/>
  <c r="BY170" i="1"/>
  <c r="BW170" i="1"/>
  <c r="BU170" i="1"/>
  <c r="FT170" i="1"/>
  <c r="FJ170" i="1"/>
  <c r="FH170" i="1"/>
  <c r="FF170" i="1"/>
  <c r="FD170" i="1"/>
  <c r="FB170" i="1"/>
  <c r="EV170" i="1"/>
  <c r="EJ170" i="1"/>
  <c r="EH170" i="1"/>
  <c r="EF170" i="1"/>
  <c r="ED170" i="1"/>
  <c r="DZ170" i="1"/>
  <c r="CN170" i="1"/>
  <c r="CB170" i="1"/>
  <c r="BZ170" i="1"/>
  <c r="BX170" i="1"/>
  <c r="BV170" i="1"/>
  <c r="BR170" i="1"/>
  <c r="FU168" i="1"/>
  <c r="FI168" i="1"/>
  <c r="FG168" i="1"/>
  <c r="FE168" i="1"/>
  <c r="FC168" i="1"/>
  <c r="EY168" i="1"/>
  <c r="EU168" i="1"/>
  <c r="EK168" i="1"/>
  <c r="EI168" i="1"/>
  <c r="EG168" i="1"/>
  <c r="EE168" i="1"/>
  <c r="EC168" i="1"/>
  <c r="CM168" i="1"/>
  <c r="CC168" i="1"/>
  <c r="CA168" i="1"/>
  <c r="BY168" i="1"/>
  <c r="BW168" i="1"/>
  <c r="BU168" i="1"/>
  <c r="FT168" i="1"/>
  <c r="FJ168" i="1"/>
  <c r="FH168" i="1"/>
  <c r="FF168" i="1"/>
  <c r="FD168" i="1"/>
  <c r="FB168" i="1"/>
  <c r="EV168" i="1"/>
  <c r="EJ168" i="1"/>
  <c r="EH168" i="1"/>
  <c r="EF168" i="1"/>
  <c r="ED168" i="1"/>
  <c r="DZ168" i="1"/>
  <c r="CN168" i="1"/>
  <c r="CB168" i="1"/>
  <c r="BZ168" i="1"/>
  <c r="BX168" i="1"/>
  <c r="BV168" i="1"/>
  <c r="BR168" i="1"/>
  <c r="EM166" i="1"/>
  <c r="CE166" i="1"/>
  <c r="FL166" i="1"/>
  <c r="EM164" i="1"/>
  <c r="CE164" i="1"/>
  <c r="FL164" i="1"/>
  <c r="FA162" i="1"/>
  <c r="EB162" i="1"/>
  <c r="BT162" i="1"/>
  <c r="FM162" i="1"/>
  <c r="EN162" i="1"/>
  <c r="DX162" i="1"/>
  <c r="CF162" i="1"/>
  <c r="EA162" i="1"/>
  <c r="BS162" i="1"/>
  <c r="EZ162" i="1"/>
  <c r="EM162" i="1"/>
  <c r="CE162" i="1"/>
  <c r="FL162" i="1"/>
  <c r="EM160" i="1"/>
  <c r="CE160" i="1"/>
  <c r="FL160" i="1"/>
  <c r="FA158" i="1"/>
  <c r="EB158" i="1"/>
  <c r="BT158" i="1"/>
  <c r="FM158" i="1"/>
  <c r="EN158" i="1"/>
  <c r="DX158" i="1"/>
  <c r="CF158" i="1"/>
  <c r="EA158" i="1"/>
  <c r="BS158" i="1"/>
  <c r="EZ158" i="1"/>
  <c r="EM158" i="1"/>
  <c r="CE158" i="1"/>
  <c r="FL158" i="1"/>
  <c r="FU156" i="1"/>
  <c r="FI156" i="1"/>
  <c r="FG156" i="1"/>
  <c r="FE156" i="1"/>
  <c r="FC156" i="1"/>
  <c r="EY156" i="1"/>
  <c r="EU156" i="1"/>
  <c r="EK156" i="1"/>
  <c r="EI156" i="1"/>
  <c r="EG156" i="1"/>
  <c r="EE156" i="1"/>
  <c r="EC156" i="1"/>
  <c r="CM156" i="1"/>
  <c r="CC156" i="1"/>
  <c r="CA156" i="1"/>
  <c r="BY156" i="1"/>
  <c r="BW156" i="1"/>
  <c r="BU156" i="1"/>
  <c r="FT156" i="1"/>
  <c r="FJ156" i="1"/>
  <c r="FH156" i="1"/>
  <c r="FF156" i="1"/>
  <c r="FD156" i="1"/>
  <c r="FB156" i="1"/>
  <c r="EV156" i="1"/>
  <c r="EJ156" i="1"/>
  <c r="EH156" i="1"/>
  <c r="EF156" i="1"/>
  <c r="ED156" i="1"/>
  <c r="DZ156" i="1"/>
  <c r="CN156" i="1"/>
  <c r="CB156" i="1"/>
  <c r="BZ156" i="1"/>
  <c r="BX156" i="1"/>
  <c r="BV156" i="1"/>
  <c r="BR156" i="1"/>
  <c r="EM154" i="1"/>
  <c r="CE154" i="1"/>
  <c r="FL154" i="1"/>
  <c r="FA152" i="1"/>
  <c r="EB152" i="1"/>
  <c r="BT152" i="1"/>
  <c r="FM152" i="1"/>
  <c r="EN152" i="1"/>
  <c r="DX152" i="1"/>
  <c r="CF152" i="1"/>
  <c r="EA152" i="1"/>
  <c r="BS152" i="1"/>
  <c r="EZ152" i="1"/>
  <c r="EM152" i="1"/>
  <c r="CE152" i="1"/>
  <c r="FL152" i="1"/>
  <c r="FK150" i="1"/>
  <c r="CD150" i="1"/>
  <c r="EL150" i="1"/>
  <c r="EA150" i="1"/>
  <c r="BS150" i="1"/>
  <c r="EZ150" i="1"/>
  <c r="FU150" i="1"/>
  <c r="FI150" i="1"/>
  <c r="FG150" i="1"/>
  <c r="FE150" i="1"/>
  <c r="FC150" i="1"/>
  <c r="EY150" i="1"/>
  <c r="EU150" i="1"/>
  <c r="EK150" i="1"/>
  <c r="EI150" i="1"/>
  <c r="EG150" i="1"/>
  <c r="EE150" i="1"/>
  <c r="EC150" i="1"/>
  <c r="CM150" i="1"/>
  <c r="CC150" i="1"/>
  <c r="CA150" i="1"/>
  <c r="BY150" i="1"/>
  <c r="BW150" i="1"/>
  <c r="BU150" i="1"/>
  <c r="FT150" i="1"/>
  <c r="FH150" i="1"/>
  <c r="FD150" i="1"/>
  <c r="EV150" i="1"/>
  <c r="EJ150" i="1"/>
  <c r="EF150" i="1"/>
  <c r="BZ150" i="1"/>
  <c r="BV150" i="1"/>
  <c r="BR150" i="1"/>
  <c r="FJ150" i="1"/>
  <c r="FF150" i="1"/>
  <c r="FB150" i="1"/>
  <c r="EH150" i="1"/>
  <c r="ED150" i="1"/>
  <c r="DZ150" i="1"/>
  <c r="CN150" i="1"/>
  <c r="CB150" i="1"/>
  <c r="BX150" i="1"/>
  <c r="FM148" i="1"/>
  <c r="EN148" i="1"/>
  <c r="DX148" i="1"/>
  <c r="CF148" i="1"/>
  <c r="EA148" i="1"/>
  <c r="BS148" i="1"/>
  <c r="EZ148" i="1"/>
  <c r="EM148" i="1"/>
  <c r="CE148" i="1"/>
  <c r="FL148" i="1"/>
  <c r="EA146" i="1"/>
  <c r="EZ146" i="1"/>
  <c r="BS146" i="1"/>
  <c r="FU146" i="1"/>
  <c r="FI146" i="1"/>
  <c r="FG146" i="1"/>
  <c r="FE146" i="1"/>
  <c r="FC146" i="1"/>
  <c r="EY146" i="1"/>
  <c r="EU146" i="1"/>
  <c r="EK146" i="1"/>
  <c r="EI146" i="1"/>
  <c r="EG146" i="1"/>
  <c r="EE146" i="1"/>
  <c r="EC146" i="1"/>
  <c r="FT146" i="1"/>
  <c r="FH146" i="1"/>
  <c r="FD146" i="1"/>
  <c r="EV146" i="1"/>
  <c r="EJ146" i="1"/>
  <c r="EF146" i="1"/>
  <c r="CN146" i="1"/>
  <c r="CB146" i="1"/>
  <c r="BZ146" i="1"/>
  <c r="BX146" i="1"/>
  <c r="BV146" i="1"/>
  <c r="BR146" i="1"/>
  <c r="FJ146" i="1"/>
  <c r="FF146" i="1"/>
  <c r="FB146" i="1"/>
  <c r="EH146" i="1"/>
  <c r="ED146" i="1"/>
  <c r="DZ146" i="1"/>
  <c r="CM146" i="1"/>
  <c r="CC146" i="1"/>
  <c r="CA146" i="1"/>
  <c r="BY146" i="1"/>
  <c r="BW146" i="1"/>
  <c r="BU146" i="1"/>
  <c r="FT144" i="1"/>
  <c r="FJ144" i="1"/>
  <c r="FH144" i="1"/>
  <c r="FF144" i="1"/>
  <c r="FD144" i="1"/>
  <c r="FB144" i="1"/>
  <c r="EV144" i="1"/>
  <c r="EJ144" i="1"/>
  <c r="EH144" i="1"/>
  <c r="EF144" i="1"/>
  <c r="ED144" i="1"/>
  <c r="DZ144" i="1"/>
  <c r="CN144" i="1"/>
  <c r="CB144" i="1"/>
  <c r="BZ144" i="1"/>
  <c r="BX144" i="1"/>
  <c r="BV144" i="1"/>
  <c r="BR144" i="1"/>
  <c r="FU144" i="1"/>
  <c r="FI144" i="1"/>
  <c r="FG144" i="1"/>
  <c r="FE144" i="1"/>
  <c r="FC144" i="1"/>
  <c r="EY144" i="1"/>
  <c r="EU144" i="1"/>
  <c r="EK144" i="1"/>
  <c r="EI144" i="1"/>
  <c r="EG144" i="1"/>
  <c r="EE144" i="1"/>
  <c r="EC144" i="1"/>
  <c r="CM144" i="1"/>
  <c r="CC144" i="1"/>
  <c r="CA144" i="1"/>
  <c r="BY144" i="1"/>
  <c r="BW144" i="1"/>
  <c r="BU144" i="1"/>
  <c r="FL142" i="1"/>
  <c r="EM142" i="1"/>
  <c r="CE142" i="1"/>
  <c r="EB142" i="1"/>
  <c r="BT142" i="1"/>
  <c r="FA142" i="1"/>
  <c r="FT140" i="1"/>
  <c r="FJ140" i="1"/>
  <c r="FH140" i="1"/>
  <c r="FF140" i="1"/>
  <c r="FD140" i="1"/>
  <c r="FB140" i="1"/>
  <c r="EV140" i="1"/>
  <c r="EJ140" i="1"/>
  <c r="EH140" i="1"/>
  <c r="EF140" i="1"/>
  <c r="ED140" i="1"/>
  <c r="DZ140" i="1"/>
  <c r="CN140" i="1"/>
  <c r="CB140" i="1"/>
  <c r="BZ140" i="1"/>
  <c r="BX140" i="1"/>
  <c r="BV140" i="1"/>
  <c r="BR140" i="1"/>
  <c r="FU140" i="1"/>
  <c r="FI140" i="1"/>
  <c r="FG140" i="1"/>
  <c r="FE140" i="1"/>
  <c r="FC140" i="1"/>
  <c r="EY140" i="1"/>
  <c r="EU140" i="1"/>
  <c r="EK140" i="1"/>
  <c r="EI140" i="1"/>
  <c r="EG140" i="1"/>
  <c r="EE140" i="1"/>
  <c r="EC140" i="1"/>
  <c r="CM140" i="1"/>
  <c r="CC140" i="1"/>
  <c r="CA140" i="1"/>
  <c r="BY140" i="1"/>
  <c r="BW140" i="1"/>
  <c r="BU140" i="1"/>
  <c r="FT138" i="1"/>
  <c r="FJ138" i="1"/>
  <c r="FH138" i="1"/>
  <c r="FF138" i="1"/>
  <c r="FD138" i="1"/>
  <c r="FB138" i="1"/>
  <c r="EV138" i="1"/>
  <c r="EJ138" i="1"/>
  <c r="EH138" i="1"/>
  <c r="EF138" i="1"/>
  <c r="ED138" i="1"/>
  <c r="DZ138" i="1"/>
  <c r="CN138" i="1"/>
  <c r="CB138" i="1"/>
  <c r="BZ138" i="1"/>
  <c r="BX138" i="1"/>
  <c r="BV138" i="1"/>
  <c r="BR138" i="1"/>
  <c r="FU138" i="1"/>
  <c r="FI138" i="1"/>
  <c r="FG138" i="1"/>
  <c r="FE138" i="1"/>
  <c r="FC138" i="1"/>
  <c r="EY138" i="1"/>
  <c r="EU138" i="1"/>
  <c r="EK138" i="1"/>
  <c r="EI138" i="1"/>
  <c r="EG138" i="1"/>
  <c r="EE138" i="1"/>
  <c r="EC138" i="1"/>
  <c r="CM138" i="1"/>
  <c r="CC138" i="1"/>
  <c r="CA138" i="1"/>
  <c r="BY138" i="1"/>
  <c r="BW138" i="1"/>
  <c r="BU138" i="1"/>
  <c r="EN138" i="1"/>
  <c r="DX138" i="1"/>
  <c r="CF138" i="1"/>
  <c r="FM138" i="1"/>
  <c r="EZ136" i="1"/>
  <c r="EA136" i="1"/>
  <c r="BS136" i="1"/>
  <c r="FT136" i="1"/>
  <c r="FJ136" i="1"/>
  <c r="FH136" i="1"/>
  <c r="FF136" i="1"/>
  <c r="FD136" i="1"/>
  <c r="FB136" i="1"/>
  <c r="EV136" i="1"/>
  <c r="EJ136" i="1"/>
  <c r="EH136" i="1"/>
  <c r="EF136" i="1"/>
  <c r="ED136" i="1"/>
  <c r="DZ136" i="1"/>
  <c r="CN136" i="1"/>
  <c r="CB136" i="1"/>
  <c r="BZ136" i="1"/>
  <c r="BX136" i="1"/>
  <c r="BV136" i="1"/>
  <c r="BR136" i="1"/>
  <c r="FU136" i="1"/>
  <c r="FI136" i="1"/>
  <c r="FG136" i="1"/>
  <c r="FE136" i="1"/>
  <c r="FC136" i="1"/>
  <c r="EY136" i="1"/>
  <c r="EU136" i="1"/>
  <c r="EK136" i="1"/>
  <c r="EI136" i="1"/>
  <c r="EG136" i="1"/>
  <c r="EE136" i="1"/>
  <c r="EC136" i="1"/>
  <c r="CM136" i="1"/>
  <c r="CC136" i="1"/>
  <c r="CA136" i="1"/>
  <c r="BY136" i="1"/>
  <c r="BW136" i="1"/>
  <c r="BU136" i="1"/>
  <c r="EN136" i="1"/>
  <c r="DX136" i="1"/>
  <c r="CF136" i="1"/>
  <c r="FM136" i="1"/>
  <c r="EZ134" i="1"/>
  <c r="EA134" i="1"/>
  <c r="BS134" i="1"/>
  <c r="FL134" i="1"/>
  <c r="EM134" i="1"/>
  <c r="CE134" i="1"/>
  <c r="EB134" i="1"/>
  <c r="BT134" i="1"/>
  <c r="FA134" i="1"/>
  <c r="FT132" i="1"/>
  <c r="FJ132" i="1"/>
  <c r="FH132" i="1"/>
  <c r="FF132" i="1"/>
  <c r="FD132" i="1"/>
  <c r="FB132" i="1"/>
  <c r="EV132" i="1"/>
  <c r="EJ132" i="1"/>
  <c r="EH132" i="1"/>
  <c r="EF132" i="1"/>
  <c r="ED132" i="1"/>
  <c r="DZ132" i="1"/>
  <c r="CN132" i="1"/>
  <c r="CB132" i="1"/>
  <c r="BZ132" i="1"/>
  <c r="BX132" i="1"/>
  <c r="BV132" i="1"/>
  <c r="BR132" i="1"/>
  <c r="FU132" i="1"/>
  <c r="FI132" i="1"/>
  <c r="FG132" i="1"/>
  <c r="FE132" i="1"/>
  <c r="FC132" i="1"/>
  <c r="EY132" i="1"/>
  <c r="EU132" i="1"/>
  <c r="EK132" i="1"/>
  <c r="EI132" i="1"/>
  <c r="EG132" i="1"/>
  <c r="EE132" i="1"/>
  <c r="EC132" i="1"/>
  <c r="CM132" i="1"/>
  <c r="CC132" i="1"/>
  <c r="CA132" i="1"/>
  <c r="BY132" i="1"/>
  <c r="BW132" i="1"/>
  <c r="BU132" i="1"/>
  <c r="EN132" i="1"/>
  <c r="DX132" i="1"/>
  <c r="CF132" i="1"/>
  <c r="FM132" i="1"/>
  <c r="EZ130" i="1"/>
  <c r="EA130" i="1"/>
  <c r="BS130" i="1"/>
  <c r="FL130" i="1"/>
  <c r="EM130" i="1"/>
  <c r="CE130" i="1"/>
  <c r="EB130" i="1"/>
  <c r="BT130" i="1"/>
  <c r="FA130" i="1"/>
  <c r="FL128" i="1"/>
  <c r="EM128" i="1"/>
  <c r="CE128" i="1"/>
  <c r="EB128" i="1"/>
  <c r="BT128" i="1"/>
  <c r="FA128" i="1"/>
  <c r="EN128" i="1"/>
  <c r="DX128" i="1"/>
  <c r="CF128" i="1"/>
  <c r="FM128" i="1"/>
  <c r="FT126" i="1"/>
  <c r="FJ126" i="1"/>
  <c r="FH126" i="1"/>
  <c r="FF126" i="1"/>
  <c r="FD126" i="1"/>
  <c r="FB126" i="1"/>
  <c r="EV126" i="1"/>
  <c r="EJ126" i="1"/>
  <c r="EH126" i="1"/>
  <c r="EF126" i="1"/>
  <c r="ED126" i="1"/>
  <c r="DZ126" i="1"/>
  <c r="CN126" i="1"/>
  <c r="CB126" i="1"/>
  <c r="BZ126" i="1"/>
  <c r="BX126" i="1"/>
  <c r="BV126" i="1"/>
  <c r="BR126" i="1"/>
  <c r="FU126" i="1"/>
  <c r="FI126" i="1"/>
  <c r="FG126" i="1"/>
  <c r="FE126" i="1"/>
  <c r="FC126" i="1"/>
  <c r="EY126" i="1"/>
  <c r="EU126" i="1"/>
  <c r="EK126" i="1"/>
  <c r="EI126" i="1"/>
  <c r="EG126" i="1"/>
  <c r="EE126" i="1"/>
  <c r="EC126" i="1"/>
  <c r="CM126" i="1"/>
  <c r="CC126" i="1"/>
  <c r="CA126" i="1"/>
  <c r="BY126" i="1"/>
  <c r="BW126" i="1"/>
  <c r="BU126" i="1"/>
  <c r="FT124" i="1"/>
  <c r="FJ124" i="1"/>
  <c r="FH124" i="1"/>
  <c r="FF124" i="1"/>
  <c r="FD124" i="1"/>
  <c r="FB124" i="1"/>
  <c r="EV124" i="1"/>
  <c r="EJ124" i="1"/>
  <c r="EH124" i="1"/>
  <c r="EF124" i="1"/>
  <c r="ED124" i="1"/>
  <c r="DZ124" i="1"/>
  <c r="CN124" i="1"/>
  <c r="CB124" i="1"/>
  <c r="BZ124" i="1"/>
  <c r="BX124" i="1"/>
  <c r="BV124" i="1"/>
  <c r="BR124" i="1"/>
  <c r="FU124" i="1"/>
  <c r="FI124" i="1"/>
  <c r="FG124" i="1"/>
  <c r="FE124" i="1"/>
  <c r="FC124" i="1"/>
  <c r="EY124" i="1"/>
  <c r="EU124" i="1"/>
  <c r="EK124" i="1"/>
  <c r="EI124" i="1"/>
  <c r="EG124" i="1"/>
  <c r="EE124" i="1"/>
  <c r="EC124" i="1"/>
  <c r="CM124" i="1"/>
  <c r="CC124" i="1"/>
  <c r="CA124" i="1"/>
  <c r="BY124" i="1"/>
  <c r="BW124" i="1"/>
  <c r="BU124" i="1"/>
  <c r="FL122" i="1"/>
  <c r="EM122" i="1"/>
  <c r="CE122" i="1"/>
  <c r="EB122" i="1"/>
  <c r="BT122" i="1"/>
  <c r="FA122" i="1"/>
  <c r="FT120" i="1"/>
  <c r="FJ120" i="1"/>
  <c r="FH120" i="1"/>
  <c r="FF120" i="1"/>
  <c r="FD120" i="1"/>
  <c r="FB120" i="1"/>
  <c r="EV120" i="1"/>
  <c r="EJ120" i="1"/>
  <c r="EH120" i="1"/>
  <c r="EF120" i="1"/>
  <c r="ED120" i="1"/>
  <c r="DZ120" i="1"/>
  <c r="CN120" i="1"/>
  <c r="CB120" i="1"/>
  <c r="BZ120" i="1"/>
  <c r="BX120" i="1"/>
  <c r="BV120" i="1"/>
  <c r="BR120" i="1"/>
  <c r="FU120" i="1"/>
  <c r="FI120" i="1"/>
  <c r="FG120" i="1"/>
  <c r="FE120" i="1"/>
  <c r="FC120" i="1"/>
  <c r="EY120" i="1"/>
  <c r="EU120" i="1"/>
  <c r="EK120" i="1"/>
  <c r="EI120" i="1"/>
  <c r="EG120" i="1"/>
  <c r="EE120" i="1"/>
  <c r="EC120" i="1"/>
  <c r="CM120" i="1"/>
  <c r="CC120" i="1"/>
  <c r="CA120" i="1"/>
  <c r="BY120" i="1"/>
  <c r="BW120" i="1"/>
  <c r="BU120" i="1"/>
  <c r="FT118" i="1"/>
  <c r="FJ118" i="1"/>
  <c r="FH118" i="1"/>
  <c r="FF118" i="1"/>
  <c r="FD118" i="1"/>
  <c r="FB118" i="1"/>
  <c r="EV118" i="1"/>
  <c r="EJ118" i="1"/>
  <c r="EH118" i="1"/>
  <c r="EF118" i="1"/>
  <c r="ED118" i="1"/>
  <c r="DZ118" i="1"/>
  <c r="CN118" i="1"/>
  <c r="CB118" i="1"/>
  <c r="BZ118" i="1"/>
  <c r="BX118" i="1"/>
  <c r="BV118" i="1"/>
  <c r="BR118" i="1"/>
  <c r="FU118" i="1"/>
  <c r="FI118" i="1"/>
  <c r="FG118" i="1"/>
  <c r="FE118" i="1"/>
  <c r="FC118" i="1"/>
  <c r="EY118" i="1"/>
  <c r="EU118" i="1"/>
  <c r="EK118" i="1"/>
  <c r="EI118" i="1"/>
  <c r="EG118" i="1"/>
  <c r="EE118" i="1"/>
  <c r="EC118" i="1"/>
  <c r="CM118" i="1"/>
  <c r="CC118" i="1"/>
  <c r="CA118" i="1"/>
  <c r="BY118" i="1"/>
  <c r="BW118" i="1"/>
  <c r="BU118" i="1"/>
  <c r="FT116" i="1"/>
  <c r="FJ116" i="1"/>
  <c r="FH116" i="1"/>
  <c r="FF116" i="1"/>
  <c r="FD116" i="1"/>
  <c r="FB116" i="1"/>
  <c r="EV116" i="1"/>
  <c r="EJ116" i="1"/>
  <c r="EH116" i="1"/>
  <c r="EF116" i="1"/>
  <c r="ED116" i="1"/>
  <c r="DZ116" i="1"/>
  <c r="CN116" i="1"/>
  <c r="CB116" i="1"/>
  <c r="BZ116" i="1"/>
  <c r="BX116" i="1"/>
  <c r="BV116" i="1"/>
  <c r="BR116" i="1"/>
  <c r="FU116" i="1"/>
  <c r="FI116" i="1"/>
  <c r="FG116" i="1"/>
  <c r="FE116" i="1"/>
  <c r="FC116" i="1"/>
  <c r="EY116" i="1"/>
  <c r="EU116" i="1"/>
  <c r="EK116" i="1"/>
  <c r="EI116" i="1"/>
  <c r="EG116" i="1"/>
  <c r="EE116" i="1"/>
  <c r="EC116" i="1"/>
  <c r="CM116" i="1"/>
  <c r="CC116" i="1"/>
  <c r="CA116" i="1"/>
  <c r="BY116" i="1"/>
  <c r="BW116" i="1"/>
  <c r="BU116" i="1"/>
  <c r="FT114" i="1"/>
  <c r="FJ114" i="1"/>
  <c r="FH114" i="1"/>
  <c r="FF114" i="1"/>
  <c r="FD114" i="1"/>
  <c r="FB114" i="1"/>
  <c r="EV114" i="1"/>
  <c r="EJ114" i="1"/>
  <c r="EH114" i="1"/>
  <c r="EF114" i="1"/>
  <c r="ED114" i="1"/>
  <c r="DZ114" i="1"/>
  <c r="CN114" i="1"/>
  <c r="CB114" i="1"/>
  <c r="BZ114" i="1"/>
  <c r="BX114" i="1"/>
  <c r="BV114" i="1"/>
  <c r="BR114" i="1"/>
  <c r="FU114" i="1"/>
  <c r="FI114" i="1"/>
  <c r="FG114" i="1"/>
  <c r="FE114" i="1"/>
  <c r="FC114" i="1"/>
  <c r="EY114" i="1"/>
  <c r="EU114" i="1"/>
  <c r="EK114" i="1"/>
  <c r="EI114" i="1"/>
  <c r="EG114" i="1"/>
  <c r="EE114" i="1"/>
  <c r="EC114" i="1"/>
  <c r="CM114" i="1"/>
  <c r="CC114" i="1"/>
  <c r="CA114" i="1"/>
  <c r="BY114" i="1"/>
  <c r="BW114" i="1"/>
  <c r="BU114" i="1"/>
  <c r="FL112" i="1"/>
  <c r="EM112" i="1"/>
  <c r="CE112" i="1"/>
  <c r="EX104" i="1"/>
  <c r="BO104" i="1"/>
  <c r="DY104" i="1"/>
  <c r="BQ104" i="1"/>
  <c r="DW104" i="1"/>
  <c r="FN104" i="1"/>
  <c r="EO104" i="1"/>
  <c r="CG104" i="1"/>
  <c r="FL102" i="1"/>
  <c r="EM102" i="1"/>
  <c r="CE102" i="1"/>
  <c r="EB102" i="1"/>
  <c r="BT102" i="1"/>
  <c r="FA102" i="1"/>
  <c r="EN102" i="1"/>
  <c r="DX102" i="1"/>
  <c r="CF102" i="1"/>
  <c r="FM102" i="1"/>
  <c r="FL100" i="1"/>
  <c r="EM100" i="1"/>
  <c r="CE100" i="1"/>
  <c r="FU98" i="1"/>
  <c r="FI98" i="1"/>
  <c r="FG98" i="1"/>
  <c r="FE98" i="1"/>
  <c r="FC98" i="1"/>
  <c r="EY98" i="1"/>
  <c r="EU98" i="1"/>
  <c r="EK98" i="1"/>
  <c r="EI98" i="1"/>
  <c r="EG98" i="1"/>
  <c r="EE98" i="1"/>
  <c r="EC98" i="1"/>
  <c r="CM98" i="1"/>
  <c r="CC98" i="1"/>
  <c r="CA98" i="1"/>
  <c r="BY98" i="1"/>
  <c r="BW98" i="1"/>
  <c r="BU98" i="1"/>
  <c r="FT98" i="1"/>
  <c r="FJ98" i="1"/>
  <c r="FH98" i="1"/>
  <c r="FF98" i="1"/>
  <c r="FD98" i="1"/>
  <c r="FB98" i="1"/>
  <c r="EV98" i="1"/>
  <c r="EJ98" i="1"/>
  <c r="EH98" i="1"/>
  <c r="EF98" i="1"/>
  <c r="ED98" i="1"/>
  <c r="DZ98" i="1"/>
  <c r="CN98" i="1"/>
  <c r="CB98" i="1"/>
  <c r="BZ98" i="1"/>
  <c r="BX98" i="1"/>
  <c r="BV98" i="1"/>
  <c r="BR98" i="1"/>
  <c r="FU96" i="1"/>
  <c r="FI96" i="1"/>
  <c r="FG96" i="1"/>
  <c r="FE96" i="1"/>
  <c r="FC96" i="1"/>
  <c r="EY96" i="1"/>
  <c r="EU96" i="1"/>
  <c r="EK96" i="1"/>
  <c r="EI96" i="1"/>
  <c r="EG96" i="1"/>
  <c r="EE96" i="1"/>
  <c r="EC96" i="1"/>
  <c r="CM96" i="1"/>
  <c r="CC96" i="1"/>
  <c r="CA96" i="1"/>
  <c r="BY96" i="1"/>
  <c r="BW96" i="1"/>
  <c r="BU96" i="1"/>
  <c r="FT96" i="1"/>
  <c r="FJ96" i="1"/>
  <c r="FH96" i="1"/>
  <c r="FF96" i="1"/>
  <c r="FD96" i="1"/>
  <c r="FB96" i="1"/>
  <c r="EV96" i="1"/>
  <c r="EJ96" i="1"/>
  <c r="EH96" i="1"/>
  <c r="EF96" i="1"/>
  <c r="ED96" i="1"/>
  <c r="DZ96" i="1"/>
  <c r="CN96" i="1"/>
  <c r="CB96" i="1"/>
  <c r="BZ96" i="1"/>
  <c r="BX96" i="1"/>
  <c r="BV96" i="1"/>
  <c r="BR96" i="1"/>
  <c r="FU94" i="1"/>
  <c r="FI94" i="1"/>
  <c r="FG94" i="1"/>
  <c r="FE94" i="1"/>
  <c r="FC94" i="1"/>
  <c r="EY94" i="1"/>
  <c r="EU94" i="1"/>
  <c r="EK94" i="1"/>
  <c r="EI94" i="1"/>
  <c r="EG94" i="1"/>
  <c r="EE94" i="1"/>
  <c r="EC94" i="1"/>
  <c r="CM94" i="1"/>
  <c r="CC94" i="1"/>
  <c r="CA94" i="1"/>
  <c r="BY94" i="1"/>
  <c r="BW94" i="1"/>
  <c r="BU94" i="1"/>
  <c r="FT94" i="1"/>
  <c r="FJ94" i="1"/>
  <c r="FH94" i="1"/>
  <c r="FF94" i="1"/>
  <c r="FD94" i="1"/>
  <c r="FB94" i="1"/>
  <c r="EV94" i="1"/>
  <c r="EJ94" i="1"/>
  <c r="EH94" i="1"/>
  <c r="EF94" i="1"/>
  <c r="ED94" i="1"/>
  <c r="DZ94" i="1"/>
  <c r="CN94" i="1"/>
  <c r="CB94" i="1"/>
  <c r="BZ94" i="1"/>
  <c r="BX94" i="1"/>
  <c r="BV94" i="1"/>
  <c r="BR94" i="1"/>
  <c r="EM92" i="1"/>
  <c r="CE92" i="1"/>
  <c r="FL92" i="1"/>
  <c r="FA90" i="1"/>
  <c r="EB90" i="1"/>
  <c r="BT90" i="1"/>
  <c r="FM90" i="1"/>
  <c r="EN90" i="1"/>
  <c r="DX90" i="1"/>
  <c r="CF90" i="1"/>
  <c r="EA90" i="1"/>
  <c r="BS90" i="1"/>
  <c r="EZ90" i="1"/>
  <c r="FU90" i="1"/>
  <c r="FI90" i="1"/>
  <c r="FG90" i="1"/>
  <c r="FE90" i="1"/>
  <c r="FC90" i="1"/>
  <c r="EY90" i="1"/>
  <c r="EU90" i="1"/>
  <c r="EK90" i="1"/>
  <c r="EI90" i="1"/>
  <c r="EG90" i="1"/>
  <c r="EE90" i="1"/>
  <c r="EC90" i="1"/>
  <c r="CM90" i="1"/>
  <c r="CC90" i="1"/>
  <c r="CA90" i="1"/>
  <c r="BY90" i="1"/>
  <c r="BW90" i="1"/>
  <c r="BU90" i="1"/>
  <c r="FT90" i="1"/>
  <c r="FJ90" i="1"/>
  <c r="FH90" i="1"/>
  <c r="FF90" i="1"/>
  <c r="FD90" i="1"/>
  <c r="FB90" i="1"/>
  <c r="EV90" i="1"/>
  <c r="EJ90" i="1"/>
  <c r="EH90" i="1"/>
  <c r="EF90" i="1"/>
  <c r="ED90" i="1"/>
  <c r="DZ90" i="1"/>
  <c r="CN90" i="1"/>
  <c r="CB90" i="1"/>
  <c r="BZ90" i="1"/>
  <c r="BX90" i="1"/>
  <c r="BV90" i="1"/>
  <c r="BR90" i="1"/>
  <c r="EM88" i="1"/>
  <c r="CE88" i="1"/>
  <c r="FL88" i="1"/>
  <c r="FA86" i="1"/>
  <c r="EB86" i="1"/>
  <c r="BT86" i="1"/>
  <c r="FM86" i="1"/>
  <c r="EN86" i="1"/>
  <c r="DX86" i="1"/>
  <c r="CF86" i="1"/>
  <c r="EA86" i="1"/>
  <c r="BS86" i="1"/>
  <c r="EZ86" i="1"/>
  <c r="FU86" i="1"/>
  <c r="FI86" i="1"/>
  <c r="FG86" i="1"/>
  <c r="FE86" i="1"/>
  <c r="FC86" i="1"/>
  <c r="EY86" i="1"/>
  <c r="EU86" i="1"/>
  <c r="EK86" i="1"/>
  <c r="EI86" i="1"/>
  <c r="EG86" i="1"/>
  <c r="EE86" i="1"/>
  <c r="EC86" i="1"/>
  <c r="CM86" i="1"/>
  <c r="CC86" i="1"/>
  <c r="CA86" i="1"/>
  <c r="BY86" i="1"/>
  <c r="BW86" i="1"/>
  <c r="BU86" i="1"/>
  <c r="FT86" i="1"/>
  <c r="FJ86" i="1"/>
  <c r="FH86" i="1"/>
  <c r="FF86" i="1"/>
  <c r="FD86" i="1"/>
  <c r="FB86" i="1"/>
  <c r="EV86" i="1"/>
  <c r="EJ86" i="1"/>
  <c r="EH86" i="1"/>
  <c r="EF86" i="1"/>
  <c r="ED86" i="1"/>
  <c r="DZ86" i="1"/>
  <c r="CN86" i="1"/>
  <c r="CB86" i="1"/>
  <c r="BZ86" i="1"/>
  <c r="BX86" i="1"/>
  <c r="BV86" i="1"/>
  <c r="BR86" i="1"/>
  <c r="FU84" i="1"/>
  <c r="FI84" i="1"/>
  <c r="FG84" i="1"/>
  <c r="FE84" i="1"/>
  <c r="FC84" i="1"/>
  <c r="EY84" i="1"/>
  <c r="EU84" i="1"/>
  <c r="EK84" i="1"/>
  <c r="EI84" i="1"/>
  <c r="EG84" i="1"/>
  <c r="EE84" i="1"/>
  <c r="EC84" i="1"/>
  <c r="CM84" i="1"/>
  <c r="CC84" i="1"/>
  <c r="CA84" i="1"/>
  <c r="BY84" i="1"/>
  <c r="BW84" i="1"/>
  <c r="BU84" i="1"/>
  <c r="FT84" i="1"/>
  <c r="FJ84" i="1"/>
  <c r="FH84" i="1"/>
  <c r="FF84" i="1"/>
  <c r="FD84" i="1"/>
  <c r="FB84" i="1"/>
  <c r="EV84" i="1"/>
  <c r="EJ84" i="1"/>
  <c r="EH84" i="1"/>
  <c r="EF84" i="1"/>
  <c r="ED84" i="1"/>
  <c r="DZ84" i="1"/>
  <c r="CN84" i="1"/>
  <c r="CB84" i="1"/>
  <c r="BZ84" i="1"/>
  <c r="BX84" i="1"/>
  <c r="BV84" i="1"/>
  <c r="BR84" i="1"/>
  <c r="FU82" i="1"/>
  <c r="FI82" i="1"/>
  <c r="FG82" i="1"/>
  <c r="FE82" i="1"/>
  <c r="FC82" i="1"/>
  <c r="EY82" i="1"/>
  <c r="EU82" i="1"/>
  <c r="EK82" i="1"/>
  <c r="EI82" i="1"/>
  <c r="EG82" i="1"/>
  <c r="EE82" i="1"/>
  <c r="EC82" i="1"/>
  <c r="CM82" i="1"/>
  <c r="CC82" i="1"/>
  <c r="CA82" i="1"/>
  <c r="BY82" i="1"/>
  <c r="BW82" i="1"/>
  <c r="BU82" i="1"/>
  <c r="FT82" i="1"/>
  <c r="FJ82" i="1"/>
  <c r="FH82" i="1"/>
  <c r="FF82" i="1"/>
  <c r="FD82" i="1"/>
  <c r="FB82" i="1"/>
  <c r="EV82" i="1"/>
  <c r="EJ82" i="1"/>
  <c r="EH82" i="1"/>
  <c r="EF82" i="1"/>
  <c r="ED82" i="1"/>
  <c r="DZ82" i="1"/>
  <c r="CN82" i="1"/>
  <c r="CB82" i="1"/>
  <c r="BZ82" i="1"/>
  <c r="BX82" i="1"/>
  <c r="BV82" i="1"/>
  <c r="BR82" i="1"/>
  <c r="FA80" i="1"/>
  <c r="EB80" i="1"/>
  <c r="BT80" i="1"/>
  <c r="FM80" i="1"/>
  <c r="EN80" i="1"/>
  <c r="DX80" i="1"/>
  <c r="CF80" i="1"/>
  <c r="EA80" i="1"/>
  <c r="BS80" i="1"/>
  <c r="EZ80" i="1"/>
  <c r="FU80" i="1"/>
  <c r="FI80" i="1"/>
  <c r="FG80" i="1"/>
  <c r="FE80" i="1"/>
  <c r="FC80" i="1"/>
  <c r="EY80" i="1"/>
  <c r="EU80" i="1"/>
  <c r="EK80" i="1"/>
  <c r="EI80" i="1"/>
  <c r="EG80" i="1"/>
  <c r="EE80" i="1"/>
  <c r="EC80" i="1"/>
  <c r="CM80" i="1"/>
  <c r="CC80" i="1"/>
  <c r="CA80" i="1"/>
  <c r="BY80" i="1"/>
  <c r="BW80" i="1"/>
  <c r="BU80" i="1"/>
  <c r="FT80" i="1"/>
  <c r="FJ80" i="1"/>
  <c r="FH80" i="1"/>
  <c r="FF80" i="1"/>
  <c r="FD80" i="1"/>
  <c r="FB80" i="1"/>
  <c r="EV80" i="1"/>
  <c r="EJ80" i="1"/>
  <c r="EH80" i="1"/>
  <c r="EF80" i="1"/>
  <c r="ED80" i="1"/>
  <c r="DZ80" i="1"/>
  <c r="CN80" i="1"/>
  <c r="CB80" i="1"/>
  <c r="BZ80" i="1"/>
  <c r="BX80" i="1"/>
  <c r="BV80" i="1"/>
  <c r="BR80" i="1"/>
  <c r="EM78" i="1"/>
  <c r="CE78" i="1"/>
  <c r="FL78" i="1"/>
  <c r="FA76" i="1"/>
  <c r="EB76" i="1"/>
  <c r="BT76" i="1"/>
  <c r="FM76" i="1"/>
  <c r="EN76" i="1"/>
  <c r="DX76" i="1"/>
  <c r="CF76" i="1"/>
  <c r="EA76" i="1"/>
  <c r="BS76" i="1"/>
  <c r="EZ76" i="1"/>
  <c r="FU76" i="1"/>
  <c r="FI76" i="1"/>
  <c r="FG76" i="1"/>
  <c r="FE76" i="1"/>
  <c r="FC76" i="1"/>
  <c r="EY76" i="1"/>
  <c r="EU76" i="1"/>
  <c r="EK76" i="1"/>
  <c r="EI76" i="1"/>
  <c r="EG76" i="1"/>
  <c r="EE76" i="1"/>
  <c r="EC76" i="1"/>
  <c r="CM76" i="1"/>
  <c r="CC76" i="1"/>
  <c r="CA76" i="1"/>
  <c r="BY76" i="1"/>
  <c r="BW76" i="1"/>
  <c r="BU76" i="1"/>
  <c r="FT76" i="1"/>
  <c r="FJ76" i="1"/>
  <c r="FH76" i="1"/>
  <c r="FF76" i="1"/>
  <c r="FD76" i="1"/>
  <c r="FB76" i="1"/>
  <c r="EV76" i="1"/>
  <c r="EJ76" i="1"/>
  <c r="EH76" i="1"/>
  <c r="EF76" i="1"/>
  <c r="ED76" i="1"/>
  <c r="DZ76" i="1"/>
  <c r="CN76" i="1"/>
  <c r="CB76" i="1"/>
  <c r="BZ76" i="1"/>
  <c r="BX76" i="1"/>
  <c r="BV76" i="1"/>
  <c r="BR76" i="1"/>
  <c r="EM74" i="1"/>
  <c r="CE74" i="1"/>
  <c r="FL74" i="1"/>
  <c r="FA72" i="1"/>
  <c r="EB72" i="1"/>
  <c r="BT72" i="1"/>
  <c r="FM72" i="1"/>
  <c r="EN72" i="1"/>
  <c r="DX72" i="1"/>
  <c r="CF72" i="1"/>
  <c r="EA72" i="1"/>
  <c r="BS72" i="1"/>
  <c r="EZ72" i="1"/>
  <c r="EM72" i="1"/>
  <c r="CE72" i="1"/>
  <c r="FL72" i="1"/>
  <c r="FA70" i="1"/>
  <c r="EB70" i="1"/>
  <c r="BT70" i="1"/>
  <c r="FM70" i="1"/>
  <c r="EN70" i="1"/>
  <c r="DX70" i="1"/>
  <c r="CF70" i="1"/>
  <c r="EA70" i="1"/>
  <c r="BS70" i="1"/>
  <c r="EZ70" i="1"/>
  <c r="FU70" i="1"/>
  <c r="FI70" i="1"/>
  <c r="FG70" i="1"/>
  <c r="FE70" i="1"/>
  <c r="FC70" i="1"/>
  <c r="EY70" i="1"/>
  <c r="EU70" i="1"/>
  <c r="EK70" i="1"/>
  <c r="EI70" i="1"/>
  <c r="EG70" i="1"/>
  <c r="EE70" i="1"/>
  <c r="EC70" i="1"/>
  <c r="CM70" i="1"/>
  <c r="CC70" i="1"/>
  <c r="CA70" i="1"/>
  <c r="BY70" i="1"/>
  <c r="BW70" i="1"/>
  <c r="BU70" i="1"/>
  <c r="FT70" i="1"/>
  <c r="FJ70" i="1"/>
  <c r="FH70" i="1"/>
  <c r="FF70" i="1"/>
  <c r="FD70" i="1"/>
  <c r="FB70" i="1"/>
  <c r="EV70" i="1"/>
  <c r="EJ70" i="1"/>
  <c r="EH70" i="1"/>
  <c r="EF70" i="1"/>
  <c r="ED70" i="1"/>
  <c r="DZ70" i="1"/>
  <c r="CN70" i="1"/>
  <c r="CB70" i="1"/>
  <c r="BZ70" i="1"/>
  <c r="BX70" i="1"/>
  <c r="BV70" i="1"/>
  <c r="BR70" i="1"/>
  <c r="FA68" i="1"/>
  <c r="EB68" i="1"/>
  <c r="BT68" i="1"/>
  <c r="FM68" i="1"/>
  <c r="EN68" i="1"/>
  <c r="DX68" i="1"/>
  <c r="CF68" i="1"/>
  <c r="EA68" i="1"/>
  <c r="BS68" i="1"/>
  <c r="EZ68" i="1"/>
  <c r="EM68" i="1"/>
  <c r="CE68" i="1"/>
  <c r="FL68" i="1"/>
  <c r="FU66" i="1"/>
  <c r="FI66" i="1"/>
  <c r="FG66" i="1"/>
  <c r="FE66" i="1"/>
  <c r="FC66" i="1"/>
  <c r="EY66" i="1"/>
  <c r="EU66" i="1"/>
  <c r="EK66" i="1"/>
  <c r="EI66" i="1"/>
  <c r="EG66" i="1"/>
  <c r="EE66" i="1"/>
  <c r="EC66" i="1"/>
  <c r="CM66" i="1"/>
  <c r="CC66" i="1"/>
  <c r="CA66" i="1"/>
  <c r="BY66" i="1"/>
  <c r="BW66" i="1"/>
  <c r="BU66" i="1"/>
  <c r="FT66" i="1"/>
  <c r="FJ66" i="1"/>
  <c r="FH66" i="1"/>
  <c r="FF66" i="1"/>
  <c r="FD66" i="1"/>
  <c r="FB66" i="1"/>
  <c r="EV66" i="1"/>
  <c r="EJ66" i="1"/>
  <c r="EH66" i="1"/>
  <c r="EF66" i="1"/>
  <c r="ED66" i="1"/>
  <c r="DZ66" i="1"/>
  <c r="CN66" i="1"/>
  <c r="CB66" i="1"/>
  <c r="BZ66" i="1"/>
  <c r="BX66" i="1"/>
  <c r="BV66" i="1"/>
  <c r="BR66" i="1"/>
  <c r="EM64" i="1"/>
  <c r="CE64" i="1"/>
  <c r="FL64" i="1"/>
  <c r="FA62" i="1"/>
  <c r="EB62" i="1"/>
  <c r="BT62" i="1"/>
  <c r="FM62" i="1"/>
  <c r="EN62" i="1"/>
  <c r="DX62" i="1"/>
  <c r="CF62" i="1"/>
  <c r="EA62" i="1"/>
  <c r="BS62" i="1"/>
  <c r="EZ62" i="1"/>
  <c r="FU62" i="1"/>
  <c r="FI62" i="1"/>
  <c r="FG62" i="1"/>
  <c r="FE62" i="1"/>
  <c r="FC62" i="1"/>
  <c r="EY62" i="1"/>
  <c r="EU62" i="1"/>
  <c r="EK62" i="1"/>
  <c r="EI62" i="1"/>
  <c r="EG62" i="1"/>
  <c r="EE62" i="1"/>
  <c r="EC62" i="1"/>
  <c r="CM62" i="1"/>
  <c r="CC62" i="1"/>
  <c r="CA62" i="1"/>
  <c r="BY62" i="1"/>
  <c r="BW62" i="1"/>
  <c r="BU62" i="1"/>
  <c r="FT62" i="1"/>
  <c r="FJ62" i="1"/>
  <c r="FH62" i="1"/>
  <c r="FF62" i="1"/>
  <c r="FD62" i="1"/>
  <c r="FB62" i="1"/>
  <c r="EV62" i="1"/>
  <c r="EJ62" i="1"/>
  <c r="EH62" i="1"/>
  <c r="EF62" i="1"/>
  <c r="ED62" i="1"/>
  <c r="DZ62" i="1"/>
  <c r="CN62" i="1"/>
  <c r="CB62" i="1"/>
  <c r="BZ62" i="1"/>
  <c r="BX62" i="1"/>
  <c r="BV62" i="1"/>
  <c r="BR62" i="1"/>
  <c r="EM60" i="1"/>
  <c r="CE60" i="1"/>
  <c r="FL60" i="1"/>
  <c r="FA58" i="1"/>
  <c r="EB58" i="1"/>
  <c r="BT58" i="1"/>
  <c r="FM58" i="1"/>
  <c r="EN58" i="1"/>
  <c r="DX58" i="1"/>
  <c r="CF58" i="1"/>
  <c r="EA58" i="1"/>
  <c r="BS58" i="1"/>
  <c r="EZ58" i="1"/>
  <c r="FU58" i="1"/>
  <c r="FI58" i="1"/>
  <c r="FG58" i="1"/>
  <c r="FE58" i="1"/>
  <c r="FC58" i="1"/>
  <c r="EY58" i="1"/>
  <c r="EU58" i="1"/>
  <c r="EK58" i="1"/>
  <c r="EI58" i="1"/>
  <c r="EG58" i="1"/>
  <c r="EE58" i="1"/>
  <c r="EC58" i="1"/>
  <c r="CM58" i="1"/>
  <c r="CC58" i="1"/>
  <c r="CA58" i="1"/>
  <c r="BY58" i="1"/>
  <c r="BW58" i="1"/>
  <c r="BU58" i="1"/>
  <c r="FT58" i="1"/>
  <c r="FJ58" i="1"/>
  <c r="FH58" i="1"/>
  <c r="FF58" i="1"/>
  <c r="FD58" i="1"/>
  <c r="FB58" i="1"/>
  <c r="EV58" i="1"/>
  <c r="EJ58" i="1"/>
  <c r="EH58" i="1"/>
  <c r="EF58" i="1"/>
  <c r="ED58" i="1"/>
  <c r="DZ58" i="1"/>
  <c r="CN58" i="1"/>
  <c r="CB58" i="1"/>
  <c r="BZ58" i="1"/>
  <c r="BX58" i="1"/>
  <c r="BV58" i="1"/>
  <c r="BR58" i="1"/>
  <c r="EM56" i="1"/>
  <c r="CE56" i="1"/>
  <c r="FL56" i="1"/>
  <c r="FU54" i="1"/>
  <c r="FI54" i="1"/>
  <c r="FG54" i="1"/>
  <c r="FE54" i="1"/>
  <c r="FC54" i="1"/>
  <c r="EY54" i="1"/>
  <c r="EU54" i="1"/>
  <c r="EK54" i="1"/>
  <c r="EI54" i="1"/>
  <c r="EG54" i="1"/>
  <c r="EE54" i="1"/>
  <c r="EC54" i="1"/>
  <c r="CM54" i="1"/>
  <c r="CC54" i="1"/>
  <c r="CA54" i="1"/>
  <c r="BY54" i="1"/>
  <c r="BW54" i="1"/>
  <c r="BU54" i="1"/>
  <c r="FT54" i="1"/>
  <c r="FJ54" i="1"/>
  <c r="FH54" i="1"/>
  <c r="FF54" i="1"/>
  <c r="FD54" i="1"/>
  <c r="FB54" i="1"/>
  <c r="EV54" i="1"/>
  <c r="EJ54" i="1"/>
  <c r="EH54" i="1"/>
  <c r="EF54" i="1"/>
  <c r="ED54" i="1"/>
  <c r="DZ54" i="1"/>
  <c r="CN54" i="1"/>
  <c r="CB54" i="1"/>
  <c r="BZ54" i="1"/>
  <c r="BX54" i="1"/>
  <c r="BV54" i="1"/>
  <c r="BR54" i="1"/>
  <c r="FU52" i="1"/>
  <c r="FI52" i="1"/>
  <c r="FG52" i="1"/>
  <c r="FE52" i="1"/>
  <c r="FC52" i="1"/>
  <c r="EY52" i="1"/>
  <c r="EU52" i="1"/>
  <c r="EK52" i="1"/>
  <c r="EI52" i="1"/>
  <c r="EG52" i="1"/>
  <c r="EE52" i="1"/>
  <c r="EC52" i="1"/>
  <c r="CM52" i="1"/>
  <c r="CC52" i="1"/>
  <c r="CA52" i="1"/>
  <c r="BY52" i="1"/>
  <c r="BW52" i="1"/>
  <c r="BU52" i="1"/>
  <c r="FT52" i="1"/>
  <c r="FJ52" i="1"/>
  <c r="FH52" i="1"/>
  <c r="FF52" i="1"/>
  <c r="FD52" i="1"/>
  <c r="FB52" i="1"/>
  <c r="EV52" i="1"/>
  <c r="EJ52" i="1"/>
  <c r="EH52" i="1"/>
  <c r="EF52" i="1"/>
  <c r="ED52" i="1"/>
  <c r="DZ52" i="1"/>
  <c r="CN52" i="1"/>
  <c r="CB52" i="1"/>
  <c r="BZ52" i="1"/>
  <c r="BX52" i="1"/>
  <c r="BV52" i="1"/>
  <c r="BR52" i="1"/>
  <c r="EM50" i="1"/>
  <c r="CE50" i="1"/>
  <c r="FL50" i="1"/>
  <c r="FA48" i="1"/>
  <c r="EB48" i="1"/>
  <c r="BT48" i="1"/>
  <c r="FM48" i="1"/>
  <c r="EN48" i="1"/>
  <c r="DX48" i="1"/>
  <c r="CF48" i="1"/>
  <c r="EA48" i="1"/>
  <c r="BS48" i="1"/>
  <c r="EZ48" i="1"/>
  <c r="FU48" i="1"/>
  <c r="FI48" i="1"/>
  <c r="FG48" i="1"/>
  <c r="FE48" i="1"/>
  <c r="FC48" i="1"/>
  <c r="EY48" i="1"/>
  <c r="EU48" i="1"/>
  <c r="EK48" i="1"/>
  <c r="EI48" i="1"/>
  <c r="EG48" i="1"/>
  <c r="EE48" i="1"/>
  <c r="EC48" i="1"/>
  <c r="CM48" i="1"/>
  <c r="CC48" i="1"/>
  <c r="CA48" i="1"/>
  <c r="BY48" i="1"/>
  <c r="BW48" i="1"/>
  <c r="BU48" i="1"/>
  <c r="FT48" i="1"/>
  <c r="FJ48" i="1"/>
  <c r="FH48" i="1"/>
  <c r="FF48" i="1"/>
  <c r="FD48" i="1"/>
  <c r="FB48" i="1"/>
  <c r="EV48" i="1"/>
  <c r="EJ48" i="1"/>
  <c r="EH48" i="1"/>
  <c r="EF48" i="1"/>
  <c r="ED48" i="1"/>
  <c r="DZ48" i="1"/>
  <c r="CN48" i="1"/>
  <c r="CB48" i="1"/>
  <c r="BZ48" i="1"/>
  <c r="BX48" i="1"/>
  <c r="BV48" i="1"/>
  <c r="BR48" i="1"/>
  <c r="FU46" i="1"/>
  <c r="FI46" i="1"/>
  <c r="FG46" i="1"/>
  <c r="FE46" i="1"/>
  <c r="FC46" i="1"/>
  <c r="EY46" i="1"/>
  <c r="EU46" i="1"/>
  <c r="EK46" i="1"/>
  <c r="EI46" i="1"/>
  <c r="EG46" i="1"/>
  <c r="EE46" i="1"/>
  <c r="EC46" i="1"/>
  <c r="CM46" i="1"/>
  <c r="CC46" i="1"/>
  <c r="CA46" i="1"/>
  <c r="BY46" i="1"/>
  <c r="BW46" i="1"/>
  <c r="BU46" i="1"/>
  <c r="FT46" i="1"/>
  <c r="FJ46" i="1"/>
  <c r="FH46" i="1"/>
  <c r="FF46" i="1"/>
  <c r="FD46" i="1"/>
  <c r="FB46" i="1"/>
  <c r="EV46" i="1"/>
  <c r="EJ46" i="1"/>
  <c r="EH46" i="1"/>
  <c r="EF46" i="1"/>
  <c r="ED46" i="1"/>
  <c r="DZ46" i="1"/>
  <c r="CN46" i="1"/>
  <c r="CB46" i="1"/>
  <c r="BZ46" i="1"/>
  <c r="BX46" i="1"/>
  <c r="BV46" i="1"/>
  <c r="BR46" i="1"/>
  <c r="EM44" i="1"/>
  <c r="CE44" i="1"/>
  <c r="FL44" i="1"/>
  <c r="EM40" i="1"/>
  <c r="CE40" i="1"/>
  <c r="FL40" i="1"/>
  <c r="FA38" i="1"/>
  <c r="EB38" i="1"/>
  <c r="BT38" i="1"/>
  <c r="FM38" i="1"/>
  <c r="EN38" i="1"/>
  <c r="DX38" i="1"/>
  <c r="CF38" i="1"/>
  <c r="EA38" i="1"/>
  <c r="BS38" i="1"/>
  <c r="EZ38" i="1"/>
  <c r="EM38" i="1"/>
  <c r="CE38" i="1"/>
  <c r="FL38" i="1"/>
  <c r="EL119" i="1"/>
  <c r="CD119" i="1"/>
  <c r="FK119" i="1"/>
  <c r="BT32" i="1"/>
  <c r="FA31" i="1"/>
  <c r="BT31" i="1"/>
  <c r="EB31" i="1"/>
  <c r="FA30" i="1"/>
  <c r="BT30" i="1"/>
  <c r="EB30" i="1"/>
  <c r="FA29" i="1"/>
  <c r="EB29" i="1"/>
  <c r="BT28" i="1"/>
  <c r="FA27" i="1"/>
  <c r="BT27" i="1"/>
  <c r="EB27" i="1"/>
  <c r="FA26" i="1"/>
  <c r="BT26" i="1"/>
  <c r="EB26" i="1"/>
  <c r="FA25" i="1"/>
  <c r="BT25" i="1"/>
  <c r="EB25" i="1"/>
  <c r="FA24" i="1"/>
  <c r="BT24" i="1"/>
  <c r="EB24" i="1"/>
  <c r="EO23" i="1"/>
  <c r="CG23" i="1"/>
  <c r="FN23" i="1"/>
  <c r="DY23" i="1"/>
  <c r="DW23" i="1"/>
  <c r="DS23" i="1"/>
  <c r="BQ23" i="1"/>
  <c r="EX23" i="1"/>
  <c r="DR23" i="1"/>
  <c r="EM22" i="1"/>
  <c r="CE22" i="1"/>
  <c r="FL22" i="1"/>
  <c r="EA22" i="1"/>
  <c r="BS22" i="1"/>
  <c r="EZ22" i="1"/>
  <c r="EO21" i="1"/>
  <c r="FN21" i="1"/>
  <c r="DW21" i="1"/>
  <c r="EX21" i="1"/>
  <c r="BO21" i="1"/>
  <c r="EM20" i="1"/>
  <c r="CE20" i="1"/>
  <c r="FL20" i="1"/>
  <c r="BN20" i="1"/>
  <c r="EA20" i="1"/>
  <c r="EZ20" i="1"/>
  <c r="EO19" i="1"/>
  <c r="CG19" i="1"/>
  <c r="FN19" i="1"/>
  <c r="DY19" i="1"/>
  <c r="DW19" i="1"/>
  <c r="DS19" i="1"/>
  <c r="BQ19" i="1"/>
  <c r="EX19" i="1"/>
  <c r="DR19" i="1"/>
  <c r="EM18" i="1"/>
  <c r="CE18" i="1"/>
  <c r="FL18" i="1"/>
  <c r="DV18" i="1"/>
  <c r="EA18" i="1"/>
  <c r="BS18" i="1"/>
  <c r="EZ18" i="1"/>
  <c r="CG17" i="1"/>
  <c r="DY17" i="1"/>
  <c r="EX17" i="1"/>
  <c r="EM16" i="1"/>
  <c r="FL16" i="1"/>
  <c r="BN16" i="1"/>
  <c r="DV16" i="1"/>
  <c r="EA16" i="1"/>
  <c r="BS16" i="1"/>
  <c r="EZ16" i="1"/>
  <c r="EO15" i="1"/>
  <c r="CG15" i="1"/>
  <c r="FN15" i="1"/>
  <c r="DY15" i="1"/>
  <c r="DW15" i="1"/>
  <c r="BQ15" i="1"/>
  <c r="EX15" i="1"/>
  <c r="EM14" i="1"/>
  <c r="CE14" i="1"/>
  <c r="FL14" i="1"/>
  <c r="EA14" i="1"/>
  <c r="BS14" i="1"/>
  <c r="EZ14" i="1"/>
  <c r="EO13" i="1"/>
  <c r="CG13" i="1"/>
  <c r="FN13" i="1"/>
  <c r="DY13" i="1"/>
  <c r="BQ13" i="1"/>
  <c r="CE12" i="1"/>
  <c r="EA12" i="1"/>
  <c r="EZ12" i="1"/>
  <c r="EO11" i="1"/>
  <c r="CG11" i="1"/>
  <c r="FN11" i="1"/>
  <c r="DY11" i="1"/>
  <c r="DW11" i="1"/>
  <c r="DU11" i="1"/>
  <c r="DS11" i="1"/>
  <c r="BQ11" i="1"/>
  <c r="EX11" i="1"/>
  <c r="DR11" i="1"/>
  <c r="EM10" i="1"/>
  <c r="CE10" i="1"/>
  <c r="FL10" i="1"/>
  <c r="EA10" i="1"/>
  <c r="BS10" i="1"/>
  <c r="EZ10" i="1"/>
  <c r="EO9" i="1"/>
  <c r="FN9" i="1"/>
  <c r="DY9" i="1"/>
  <c r="DW9" i="1"/>
  <c r="BQ9" i="1"/>
  <c r="EX9" i="1"/>
  <c r="EM8" i="1"/>
  <c r="CE8" i="1"/>
  <c r="FL8" i="1"/>
  <c r="EA8" i="1"/>
  <c r="BS8" i="1"/>
  <c r="EZ8" i="1"/>
  <c r="BO254" i="1"/>
  <c r="EX254" i="1"/>
  <c r="DY254" i="1"/>
  <c r="DW254" i="1"/>
  <c r="BQ254" i="1"/>
  <c r="EO254" i="1"/>
  <c r="FN254" i="1"/>
  <c r="CG254" i="1"/>
  <c r="FK254" i="1"/>
  <c r="EL254" i="1"/>
  <c r="CD254" i="1"/>
  <c r="FO254" i="1"/>
  <c r="CH254" i="1"/>
  <c r="EP254" i="1"/>
  <c r="DV252" i="1"/>
  <c r="FK252" i="1"/>
  <c r="EL252" i="1"/>
  <c r="CD252" i="1"/>
  <c r="FO252" i="1"/>
  <c r="EP252" i="1"/>
  <c r="CH252" i="1"/>
  <c r="DY252" i="1"/>
  <c r="DW252" i="1"/>
  <c r="BQ252" i="1"/>
  <c r="EX252" i="1"/>
  <c r="BO252" i="1"/>
  <c r="EO252" i="1"/>
  <c r="CG252" i="1"/>
  <c r="FN252" i="1"/>
  <c r="EZ250" i="1"/>
  <c r="EA250" i="1"/>
  <c r="BS250" i="1"/>
  <c r="FT250" i="1"/>
  <c r="FJ250" i="1"/>
  <c r="FH250" i="1"/>
  <c r="FF250" i="1"/>
  <c r="FD250" i="1"/>
  <c r="FB250" i="1"/>
  <c r="EV250" i="1"/>
  <c r="EJ250" i="1"/>
  <c r="EH250" i="1"/>
  <c r="EF250" i="1"/>
  <c r="ED250" i="1"/>
  <c r="DZ250" i="1"/>
  <c r="CN250" i="1"/>
  <c r="CB250" i="1"/>
  <c r="BZ250" i="1"/>
  <c r="BX250" i="1"/>
  <c r="BV250" i="1"/>
  <c r="BR250" i="1"/>
  <c r="FU250" i="1"/>
  <c r="FI250" i="1"/>
  <c r="FE250" i="1"/>
  <c r="EK250" i="1"/>
  <c r="EG250" i="1"/>
  <c r="EC250" i="1"/>
  <c r="CC250" i="1"/>
  <c r="BY250" i="1"/>
  <c r="BU250" i="1"/>
  <c r="FG250" i="1"/>
  <c r="FC250" i="1"/>
  <c r="EY250" i="1"/>
  <c r="EU250" i="1"/>
  <c r="EI250" i="1"/>
  <c r="EE250" i="1"/>
  <c r="CM250" i="1"/>
  <c r="CA250" i="1"/>
  <c r="BW250" i="1"/>
  <c r="EL250" i="1"/>
  <c r="CD250" i="1"/>
  <c r="FK250" i="1"/>
  <c r="EP250" i="1"/>
  <c r="CH250" i="1"/>
  <c r="FO250" i="1"/>
  <c r="FK248" i="1"/>
  <c r="EL248" i="1"/>
  <c r="CD248" i="1"/>
  <c r="FO248" i="1"/>
  <c r="EP248" i="1"/>
  <c r="CH248" i="1"/>
  <c r="DY248" i="1"/>
  <c r="DW248" i="1"/>
  <c r="BQ248" i="1"/>
  <c r="EX248" i="1"/>
  <c r="BO248" i="1"/>
  <c r="EO248" i="1"/>
  <c r="CG248" i="1"/>
  <c r="FN248" i="1"/>
  <c r="DY246" i="1"/>
  <c r="DW246" i="1"/>
  <c r="DS246" i="1"/>
  <c r="BQ246" i="1"/>
  <c r="EX246" i="1"/>
  <c r="BO246" i="1"/>
  <c r="EA246" i="1"/>
  <c r="BS246" i="1"/>
  <c r="EZ246" i="1"/>
  <c r="FK246" i="1"/>
  <c r="EL246" i="1"/>
  <c r="CD246" i="1"/>
  <c r="FO246" i="1"/>
  <c r="EP246" i="1"/>
  <c r="CH246" i="1"/>
  <c r="EO246" i="1"/>
  <c r="CG246" i="1"/>
  <c r="FN246" i="1"/>
  <c r="EX244" i="1"/>
  <c r="BO244" i="1"/>
  <c r="DY244" i="1"/>
  <c r="DW244" i="1"/>
  <c r="BQ244" i="1"/>
  <c r="DS244" i="1"/>
  <c r="FN244" i="1"/>
  <c r="EO244" i="1"/>
  <c r="CG244" i="1"/>
  <c r="EL244" i="1"/>
  <c r="CD244" i="1"/>
  <c r="FK244" i="1"/>
  <c r="EP244" i="1"/>
  <c r="CH244" i="1"/>
  <c r="FO244" i="1"/>
  <c r="EX242" i="1"/>
  <c r="BO242" i="1"/>
  <c r="DY242" i="1"/>
  <c r="DW242" i="1"/>
  <c r="BQ242" i="1"/>
  <c r="FN242" i="1"/>
  <c r="EO242" i="1"/>
  <c r="CG242" i="1"/>
  <c r="EL242" i="1"/>
  <c r="CD242" i="1"/>
  <c r="FK242" i="1"/>
  <c r="EP242" i="1"/>
  <c r="CH242" i="1"/>
  <c r="FO242" i="1"/>
  <c r="EX240" i="1"/>
  <c r="BO240" i="1"/>
  <c r="DY240" i="1"/>
  <c r="DW240" i="1"/>
  <c r="BQ240" i="1"/>
  <c r="FN240" i="1"/>
  <c r="EO240" i="1"/>
  <c r="CG240" i="1"/>
  <c r="EL240" i="1"/>
  <c r="FK240" i="1"/>
  <c r="CD240" i="1"/>
  <c r="EP240" i="1"/>
  <c r="FO240" i="1"/>
  <c r="CH240" i="1"/>
  <c r="EX238" i="1"/>
  <c r="BO238" i="1"/>
  <c r="DY238" i="1"/>
  <c r="DW238" i="1"/>
  <c r="BQ238" i="1"/>
  <c r="FN238" i="1"/>
  <c r="EO238" i="1"/>
  <c r="CG238" i="1"/>
  <c r="DV238" i="1"/>
  <c r="EL238" i="1"/>
  <c r="CD238" i="1"/>
  <c r="FK238" i="1"/>
  <c r="EP238" i="1"/>
  <c r="CH238" i="1"/>
  <c r="FO238" i="1"/>
  <c r="EX236" i="1"/>
  <c r="BO236" i="1"/>
  <c r="DY236" i="1"/>
  <c r="DW236" i="1"/>
  <c r="BQ236" i="1"/>
  <c r="FN236" i="1"/>
  <c r="EO236" i="1"/>
  <c r="CG236" i="1"/>
  <c r="DV236" i="1"/>
  <c r="EL236" i="1"/>
  <c r="CD236" i="1"/>
  <c r="FK236" i="1"/>
  <c r="EP236" i="1"/>
  <c r="CH236" i="1"/>
  <c r="FO236" i="1"/>
  <c r="EX234" i="1"/>
  <c r="BO234" i="1"/>
  <c r="DY234" i="1"/>
  <c r="DW234" i="1"/>
  <c r="BQ234" i="1"/>
  <c r="FN234" i="1"/>
  <c r="EO234" i="1"/>
  <c r="CG234" i="1"/>
  <c r="EL234" i="1"/>
  <c r="CD234" i="1"/>
  <c r="FK234" i="1"/>
  <c r="EP234" i="1"/>
  <c r="CH234" i="1"/>
  <c r="FO234" i="1"/>
  <c r="EX232" i="1"/>
  <c r="BO232" i="1"/>
  <c r="DW232" i="1"/>
  <c r="DY232" i="1"/>
  <c r="BQ232" i="1"/>
  <c r="FN232" i="1"/>
  <c r="EO232" i="1"/>
  <c r="CG232" i="1"/>
  <c r="FL232" i="1"/>
  <c r="EM232" i="1"/>
  <c r="CE232" i="1"/>
  <c r="EL232" i="1"/>
  <c r="CD232" i="1"/>
  <c r="FK232" i="1"/>
  <c r="EP232" i="1"/>
  <c r="CH232" i="1"/>
  <c r="FO232" i="1"/>
  <c r="FK230" i="1"/>
  <c r="EL230" i="1"/>
  <c r="CD230" i="1"/>
  <c r="FO230" i="1"/>
  <c r="EP230" i="1"/>
  <c r="CH230" i="1"/>
  <c r="DY230" i="1"/>
  <c r="DW230" i="1"/>
  <c r="BQ230" i="1"/>
  <c r="EX230" i="1"/>
  <c r="BO230" i="1"/>
  <c r="EO230" i="1"/>
  <c r="CG230" i="1"/>
  <c r="FN230" i="1"/>
  <c r="FK228" i="1"/>
  <c r="EL228" i="1"/>
  <c r="CD228" i="1"/>
  <c r="FO228" i="1"/>
  <c r="EP228" i="1"/>
  <c r="CH228" i="1"/>
  <c r="DY228" i="1"/>
  <c r="DW228" i="1"/>
  <c r="BQ228" i="1"/>
  <c r="EX228" i="1"/>
  <c r="BO228" i="1"/>
  <c r="EO228" i="1"/>
  <c r="CG228" i="1"/>
  <c r="FN228" i="1"/>
  <c r="BN226" i="1"/>
  <c r="FK226" i="1"/>
  <c r="EL226" i="1"/>
  <c r="CD226" i="1"/>
  <c r="FO226" i="1"/>
  <c r="EP226" i="1"/>
  <c r="CH226" i="1"/>
  <c r="DY226" i="1"/>
  <c r="DW226" i="1"/>
  <c r="BQ226" i="1"/>
  <c r="EX226" i="1"/>
  <c r="BO226" i="1"/>
  <c r="EO226" i="1"/>
  <c r="CG226" i="1"/>
  <c r="FN226" i="1"/>
  <c r="FK224" i="1"/>
  <c r="EL224" i="1"/>
  <c r="CD224" i="1"/>
  <c r="FO224" i="1"/>
  <c r="EP224" i="1"/>
  <c r="CH224" i="1"/>
  <c r="DY224" i="1"/>
  <c r="DW224" i="1"/>
  <c r="BQ224" i="1"/>
  <c r="EX224" i="1"/>
  <c r="BO224" i="1"/>
  <c r="EO224" i="1"/>
  <c r="CG224" i="1"/>
  <c r="FN224" i="1"/>
  <c r="FA222" i="1"/>
  <c r="EB222" i="1"/>
  <c r="BT222" i="1"/>
  <c r="FO222" i="1"/>
  <c r="EP222" i="1"/>
  <c r="CH222" i="1"/>
  <c r="DY222" i="1"/>
  <c r="DW222" i="1"/>
  <c r="BQ222" i="1"/>
  <c r="EX222" i="1"/>
  <c r="BO222" i="1"/>
  <c r="EO222" i="1"/>
  <c r="CG222" i="1"/>
  <c r="FN222" i="1"/>
  <c r="DY220" i="1"/>
  <c r="DW220" i="1"/>
  <c r="BO220" i="1"/>
  <c r="EX220" i="1"/>
  <c r="BQ220" i="1"/>
  <c r="EO220" i="1"/>
  <c r="FN220" i="1"/>
  <c r="CG220" i="1"/>
  <c r="FA220" i="1"/>
  <c r="EB220" i="1"/>
  <c r="BT220" i="1"/>
  <c r="FM220" i="1"/>
  <c r="EN220" i="1"/>
  <c r="DX220" i="1"/>
  <c r="CF220" i="1"/>
  <c r="EX218" i="1"/>
  <c r="BO218" i="1"/>
  <c r="DY218" i="1"/>
  <c r="DW218" i="1"/>
  <c r="BQ218" i="1"/>
  <c r="FN218" i="1"/>
  <c r="EO218" i="1"/>
  <c r="CG218" i="1"/>
  <c r="EL218" i="1"/>
  <c r="CD218" i="1"/>
  <c r="FK218" i="1"/>
  <c r="EP218" i="1"/>
  <c r="CH218" i="1"/>
  <c r="FO218" i="1"/>
  <c r="EX216" i="1"/>
  <c r="BO216" i="1"/>
  <c r="DY216" i="1"/>
  <c r="DW216" i="1"/>
  <c r="BQ216" i="1"/>
  <c r="FN216" i="1"/>
  <c r="EO216" i="1"/>
  <c r="CG216" i="1"/>
  <c r="EL216" i="1"/>
  <c r="CD216" i="1"/>
  <c r="FK216" i="1"/>
  <c r="EP216" i="1"/>
  <c r="CH216" i="1"/>
  <c r="FO216" i="1"/>
  <c r="EX214" i="1"/>
  <c r="BO214" i="1"/>
  <c r="DY214" i="1"/>
  <c r="DW214" i="1"/>
  <c r="BQ214" i="1"/>
  <c r="FN214" i="1"/>
  <c r="EO214" i="1"/>
  <c r="CG214" i="1"/>
  <c r="EL214" i="1"/>
  <c r="CD214" i="1"/>
  <c r="FK214" i="1"/>
  <c r="EP214" i="1"/>
  <c r="CH214" i="1"/>
  <c r="FO214" i="1"/>
  <c r="EX212" i="1"/>
  <c r="BO212" i="1"/>
  <c r="DY212" i="1"/>
  <c r="DW212" i="1"/>
  <c r="BQ212" i="1"/>
  <c r="FN212" i="1"/>
  <c r="EO212" i="1"/>
  <c r="CG212" i="1"/>
  <c r="EL212" i="1"/>
  <c r="CD212" i="1"/>
  <c r="FK212" i="1"/>
  <c r="EP212" i="1"/>
  <c r="CH212" i="1"/>
  <c r="FO212" i="1"/>
  <c r="EX210" i="1"/>
  <c r="BO210" i="1"/>
  <c r="DY210" i="1"/>
  <c r="DW210" i="1"/>
  <c r="BQ210" i="1"/>
  <c r="FN210" i="1"/>
  <c r="EO210" i="1"/>
  <c r="CG210" i="1"/>
  <c r="EL210" i="1"/>
  <c r="CD210" i="1"/>
  <c r="FK210" i="1"/>
  <c r="EP210" i="1"/>
  <c r="CH210" i="1"/>
  <c r="FO210" i="1"/>
  <c r="EX208" i="1"/>
  <c r="BO208" i="1"/>
  <c r="DY208" i="1"/>
  <c r="DW208" i="1"/>
  <c r="BQ208" i="1"/>
  <c r="DS208" i="1"/>
  <c r="FN208" i="1"/>
  <c r="EO208" i="1"/>
  <c r="CG208" i="1"/>
  <c r="EL208" i="1"/>
  <c r="CD208" i="1"/>
  <c r="FK208" i="1"/>
  <c r="EP208" i="1"/>
  <c r="CH208" i="1"/>
  <c r="FO208" i="1"/>
  <c r="EZ206" i="1"/>
  <c r="EA206" i="1"/>
  <c r="BS206" i="1"/>
  <c r="FT206" i="1"/>
  <c r="FJ206" i="1"/>
  <c r="FH206" i="1"/>
  <c r="FF206" i="1"/>
  <c r="FD206" i="1"/>
  <c r="FB206" i="1"/>
  <c r="EV206" i="1"/>
  <c r="EJ206" i="1"/>
  <c r="EH206" i="1"/>
  <c r="EF206" i="1"/>
  <c r="ED206" i="1"/>
  <c r="DZ206" i="1"/>
  <c r="CN206" i="1"/>
  <c r="CB206" i="1"/>
  <c r="BZ206" i="1"/>
  <c r="BX206" i="1"/>
  <c r="BV206" i="1"/>
  <c r="BR206" i="1"/>
  <c r="FU206" i="1"/>
  <c r="FI206" i="1"/>
  <c r="FE206" i="1"/>
  <c r="EK206" i="1"/>
  <c r="EG206" i="1"/>
  <c r="EC206" i="1"/>
  <c r="CC206" i="1"/>
  <c r="BY206" i="1"/>
  <c r="BU206" i="1"/>
  <c r="FG206" i="1"/>
  <c r="FC206" i="1"/>
  <c r="EY206" i="1"/>
  <c r="EU206" i="1"/>
  <c r="EI206" i="1"/>
  <c r="EE206" i="1"/>
  <c r="CM206" i="1"/>
  <c r="CA206" i="1"/>
  <c r="BW206" i="1"/>
  <c r="EL206" i="1"/>
  <c r="CD206" i="1"/>
  <c r="FK206" i="1"/>
  <c r="EP206" i="1"/>
  <c r="CH206" i="1"/>
  <c r="FO206" i="1"/>
  <c r="EZ204" i="1"/>
  <c r="EA204" i="1"/>
  <c r="BS204" i="1"/>
  <c r="BN204" i="1"/>
  <c r="FT204" i="1"/>
  <c r="FJ204" i="1"/>
  <c r="FH204" i="1"/>
  <c r="FF204" i="1"/>
  <c r="FD204" i="1"/>
  <c r="FB204" i="1"/>
  <c r="EV204" i="1"/>
  <c r="EJ204" i="1"/>
  <c r="EH204" i="1"/>
  <c r="EF204" i="1"/>
  <c r="ED204" i="1"/>
  <c r="DZ204" i="1"/>
  <c r="CN204" i="1"/>
  <c r="CB204" i="1"/>
  <c r="BZ204" i="1"/>
  <c r="BX204" i="1"/>
  <c r="BV204" i="1"/>
  <c r="BR204" i="1"/>
  <c r="FU204" i="1"/>
  <c r="FI204" i="1"/>
  <c r="FE204" i="1"/>
  <c r="EK204" i="1"/>
  <c r="EG204" i="1"/>
  <c r="EC204" i="1"/>
  <c r="CC204" i="1"/>
  <c r="BY204" i="1"/>
  <c r="BU204" i="1"/>
  <c r="FG204" i="1"/>
  <c r="FC204" i="1"/>
  <c r="EY204" i="1"/>
  <c r="EU204" i="1"/>
  <c r="EI204" i="1"/>
  <c r="EE204" i="1"/>
  <c r="CM204" i="1"/>
  <c r="CA204" i="1"/>
  <c r="BW204" i="1"/>
  <c r="DS204" i="1"/>
  <c r="EL204" i="1"/>
  <c r="CD204" i="1"/>
  <c r="FK204" i="1"/>
  <c r="EP204" i="1"/>
  <c r="CH204" i="1"/>
  <c r="FO204" i="1"/>
  <c r="EZ202" i="1"/>
  <c r="EA202" i="1"/>
  <c r="BS202" i="1"/>
  <c r="FT202" i="1"/>
  <c r="FJ202" i="1"/>
  <c r="FH202" i="1"/>
  <c r="FF202" i="1"/>
  <c r="FD202" i="1"/>
  <c r="FB202" i="1"/>
  <c r="EV202" i="1"/>
  <c r="EJ202" i="1"/>
  <c r="EH202" i="1"/>
  <c r="EF202" i="1"/>
  <c r="ED202" i="1"/>
  <c r="DZ202" i="1"/>
  <c r="CN202" i="1"/>
  <c r="CB202" i="1"/>
  <c r="BZ202" i="1"/>
  <c r="BX202" i="1"/>
  <c r="BV202" i="1"/>
  <c r="BR202" i="1"/>
  <c r="FU202" i="1"/>
  <c r="FI202" i="1"/>
  <c r="FE202" i="1"/>
  <c r="EK202" i="1"/>
  <c r="EG202" i="1"/>
  <c r="EC202" i="1"/>
  <c r="CC202" i="1"/>
  <c r="BY202" i="1"/>
  <c r="BU202" i="1"/>
  <c r="FG202" i="1"/>
  <c r="FC202" i="1"/>
  <c r="EY202" i="1"/>
  <c r="EU202" i="1"/>
  <c r="EI202" i="1"/>
  <c r="EE202" i="1"/>
  <c r="CM202" i="1"/>
  <c r="CA202" i="1"/>
  <c r="BW202" i="1"/>
  <c r="EL202" i="1"/>
  <c r="CD202" i="1"/>
  <c r="FK202" i="1"/>
  <c r="EP202" i="1"/>
  <c r="CH202" i="1"/>
  <c r="FO202" i="1"/>
  <c r="EX200" i="1"/>
  <c r="BO200" i="1"/>
  <c r="DY200" i="1"/>
  <c r="DW200" i="1"/>
  <c r="BQ200" i="1"/>
  <c r="FN200" i="1"/>
  <c r="EO200" i="1"/>
  <c r="CG200" i="1"/>
  <c r="EL200" i="1"/>
  <c r="CD200" i="1"/>
  <c r="FK200" i="1"/>
  <c r="EP200" i="1"/>
  <c r="CH200" i="1"/>
  <c r="FO200" i="1"/>
  <c r="EX198" i="1"/>
  <c r="BO198" i="1"/>
  <c r="DY198" i="1"/>
  <c r="DW198" i="1"/>
  <c r="BQ198" i="1"/>
  <c r="FN198" i="1"/>
  <c r="EO198" i="1"/>
  <c r="CG198" i="1"/>
  <c r="EL198" i="1"/>
  <c r="CD198" i="1"/>
  <c r="FK198" i="1"/>
  <c r="EP198" i="1"/>
  <c r="CH198" i="1"/>
  <c r="FO198" i="1"/>
  <c r="EX196" i="1"/>
  <c r="BO196" i="1"/>
  <c r="DY196" i="1"/>
  <c r="DW196" i="1"/>
  <c r="BQ196" i="1"/>
  <c r="FN196" i="1"/>
  <c r="EO196" i="1"/>
  <c r="CG196" i="1"/>
  <c r="EL196" i="1"/>
  <c r="CD196" i="1"/>
  <c r="FK196" i="1"/>
  <c r="EP196" i="1"/>
  <c r="CH196" i="1"/>
  <c r="FO196" i="1"/>
  <c r="EX194" i="1"/>
  <c r="BO194" i="1"/>
  <c r="DY194" i="1"/>
  <c r="DW194" i="1"/>
  <c r="BQ194" i="1"/>
  <c r="FN194" i="1"/>
  <c r="EO194" i="1"/>
  <c r="CG194" i="1"/>
  <c r="EL194" i="1"/>
  <c r="CD194" i="1"/>
  <c r="FK194" i="1"/>
  <c r="EP194" i="1"/>
  <c r="CH194" i="1"/>
  <c r="FO194" i="1"/>
  <c r="EX192" i="1"/>
  <c r="BO192" i="1"/>
  <c r="DY192" i="1"/>
  <c r="DW192" i="1"/>
  <c r="BQ192" i="1"/>
  <c r="FN192" i="1"/>
  <c r="EO192" i="1"/>
  <c r="CG192" i="1"/>
  <c r="EL192" i="1"/>
  <c r="CD192" i="1"/>
  <c r="FK192" i="1"/>
  <c r="EP192" i="1"/>
  <c r="CH192" i="1"/>
  <c r="FO192" i="1"/>
  <c r="EX190" i="1"/>
  <c r="BO190" i="1"/>
  <c r="DY190" i="1"/>
  <c r="DW190" i="1"/>
  <c r="BQ190" i="1"/>
  <c r="DS190" i="1"/>
  <c r="FN190" i="1"/>
  <c r="EO190" i="1"/>
  <c r="CG190" i="1"/>
  <c r="EL190" i="1"/>
  <c r="CD190" i="1"/>
  <c r="FK190" i="1"/>
  <c r="EP190" i="1"/>
  <c r="CH190" i="1"/>
  <c r="FO190" i="1"/>
  <c r="FA188" i="1"/>
  <c r="EB188" i="1"/>
  <c r="BT188" i="1"/>
  <c r="FO188" i="1"/>
  <c r="CH188" i="1"/>
  <c r="EP188" i="1"/>
  <c r="DY188" i="1"/>
  <c r="DW188" i="1"/>
  <c r="BQ188" i="1"/>
  <c r="EX188" i="1"/>
  <c r="BO188" i="1"/>
  <c r="EO188" i="1"/>
  <c r="CG188" i="1"/>
  <c r="FN188" i="1"/>
  <c r="FA186" i="1"/>
  <c r="EB186" i="1"/>
  <c r="BT186" i="1"/>
  <c r="FO186" i="1"/>
  <c r="CH186" i="1"/>
  <c r="EP186" i="1"/>
  <c r="DY186" i="1"/>
  <c r="DW186" i="1"/>
  <c r="BQ186" i="1"/>
  <c r="EX186" i="1"/>
  <c r="BO186" i="1"/>
  <c r="EO186" i="1"/>
  <c r="CG186" i="1"/>
  <c r="FN186" i="1"/>
  <c r="FK184" i="1"/>
  <c r="CD184" i="1"/>
  <c r="EL184" i="1"/>
  <c r="FO184" i="1"/>
  <c r="CH184" i="1"/>
  <c r="EP184" i="1"/>
  <c r="EA184" i="1"/>
  <c r="BS184" i="1"/>
  <c r="EZ184" i="1"/>
  <c r="EM184" i="1"/>
  <c r="CE184" i="1"/>
  <c r="FL184" i="1"/>
  <c r="DV182" i="1"/>
  <c r="FK182" i="1"/>
  <c r="EL182" i="1"/>
  <c r="CD182" i="1"/>
  <c r="FO182" i="1"/>
  <c r="EP182" i="1"/>
  <c r="CH182" i="1"/>
  <c r="DY182" i="1"/>
  <c r="DW182" i="1"/>
  <c r="BQ182" i="1"/>
  <c r="EX182" i="1"/>
  <c r="BO182" i="1"/>
  <c r="EO182" i="1"/>
  <c r="CG182" i="1"/>
  <c r="FN182" i="1"/>
  <c r="FK180" i="1"/>
  <c r="EL180" i="1"/>
  <c r="CD180" i="1"/>
  <c r="FO180" i="1"/>
  <c r="EP180" i="1"/>
  <c r="CH180" i="1"/>
  <c r="DY180" i="1"/>
  <c r="DW180" i="1"/>
  <c r="BQ180" i="1"/>
  <c r="EX180" i="1"/>
  <c r="BO180" i="1"/>
  <c r="EO180" i="1"/>
  <c r="CG180" i="1"/>
  <c r="FN180" i="1"/>
  <c r="FK178" i="1"/>
  <c r="EL178" i="1"/>
  <c r="CD178" i="1"/>
  <c r="FO178" i="1"/>
  <c r="EP178" i="1"/>
  <c r="CH178" i="1"/>
  <c r="DY178" i="1"/>
  <c r="DW178" i="1"/>
  <c r="BQ178" i="1"/>
  <c r="EX178" i="1"/>
  <c r="BO178" i="1"/>
  <c r="EO178" i="1"/>
  <c r="CG178" i="1"/>
  <c r="FN178" i="1"/>
  <c r="DV176" i="1"/>
  <c r="FK176" i="1"/>
  <c r="EL176" i="1"/>
  <c r="CD176" i="1"/>
  <c r="FO176" i="1"/>
  <c r="EP176" i="1"/>
  <c r="CH176" i="1"/>
  <c r="DY176" i="1"/>
  <c r="DW176" i="1"/>
  <c r="BQ176" i="1"/>
  <c r="EX176" i="1"/>
  <c r="BO176" i="1"/>
  <c r="EO176" i="1"/>
  <c r="CG176" i="1"/>
  <c r="FN176" i="1"/>
  <c r="FK174" i="1"/>
  <c r="EL174" i="1"/>
  <c r="CD174" i="1"/>
  <c r="FO174" i="1"/>
  <c r="EP174" i="1"/>
  <c r="CH174" i="1"/>
  <c r="DY174" i="1"/>
  <c r="DW174" i="1"/>
  <c r="BQ174" i="1"/>
  <c r="EX174" i="1"/>
  <c r="BO174" i="1"/>
  <c r="EO174" i="1"/>
  <c r="CG174" i="1"/>
  <c r="FN174" i="1"/>
  <c r="FK172" i="1"/>
  <c r="EL172" i="1"/>
  <c r="CD172" i="1"/>
  <c r="FO172" i="1"/>
  <c r="EP172" i="1"/>
  <c r="CH172" i="1"/>
  <c r="DY172" i="1"/>
  <c r="DW172" i="1"/>
  <c r="BQ172" i="1"/>
  <c r="EX172" i="1"/>
  <c r="BO172" i="1"/>
  <c r="EO172" i="1"/>
  <c r="CG172" i="1"/>
  <c r="FN172" i="1"/>
  <c r="FK170" i="1"/>
  <c r="EL170" i="1"/>
  <c r="CD170" i="1"/>
  <c r="FO170" i="1"/>
  <c r="EP170" i="1"/>
  <c r="CH170" i="1"/>
  <c r="DY170" i="1"/>
  <c r="DW170" i="1"/>
  <c r="BQ170" i="1"/>
  <c r="EX170" i="1"/>
  <c r="BO170" i="1"/>
  <c r="EO170" i="1"/>
  <c r="CG170" i="1"/>
  <c r="FN170" i="1"/>
  <c r="FK168" i="1"/>
  <c r="EL168" i="1"/>
  <c r="CD168" i="1"/>
  <c r="FO168" i="1"/>
  <c r="EP168" i="1"/>
  <c r="CH168" i="1"/>
  <c r="DY168" i="1"/>
  <c r="DW168" i="1"/>
  <c r="BQ168" i="1"/>
  <c r="EX168" i="1"/>
  <c r="BO168" i="1"/>
  <c r="EO168" i="1"/>
  <c r="CG168" i="1"/>
  <c r="FN168" i="1"/>
  <c r="FK166" i="1"/>
  <c r="EL166" i="1"/>
  <c r="CD166" i="1"/>
  <c r="FO166" i="1"/>
  <c r="EP166" i="1"/>
  <c r="CH166" i="1"/>
  <c r="DY166" i="1"/>
  <c r="DW166" i="1"/>
  <c r="BQ166" i="1"/>
  <c r="EX166" i="1"/>
  <c r="BO166" i="1"/>
  <c r="EO166" i="1"/>
  <c r="CG166" i="1"/>
  <c r="FN166" i="1"/>
  <c r="BN164" i="1"/>
  <c r="FK164" i="1"/>
  <c r="EL164" i="1"/>
  <c r="CD164" i="1"/>
  <c r="FO164" i="1"/>
  <c r="EP164" i="1"/>
  <c r="CH164" i="1"/>
  <c r="DY164" i="1"/>
  <c r="DW164" i="1"/>
  <c r="BQ164" i="1"/>
  <c r="EX164" i="1"/>
  <c r="BO164" i="1"/>
  <c r="EO164" i="1"/>
  <c r="CG164" i="1"/>
  <c r="FN164" i="1"/>
  <c r="FK162" i="1"/>
  <c r="EL162" i="1"/>
  <c r="CD162" i="1"/>
  <c r="FO162" i="1"/>
  <c r="EP162" i="1"/>
  <c r="CH162" i="1"/>
  <c r="DY162" i="1"/>
  <c r="DW162" i="1"/>
  <c r="BQ162" i="1"/>
  <c r="EX162" i="1"/>
  <c r="BO162" i="1"/>
  <c r="EO162" i="1"/>
  <c r="CG162" i="1"/>
  <c r="FN162" i="1"/>
  <c r="BN160" i="1"/>
  <c r="FK160" i="1"/>
  <c r="EL160" i="1"/>
  <c r="CD160" i="1"/>
  <c r="FO160" i="1"/>
  <c r="EP160" i="1"/>
  <c r="CH160" i="1"/>
  <c r="DY160" i="1"/>
  <c r="DW160" i="1"/>
  <c r="BQ160" i="1"/>
  <c r="EX160" i="1"/>
  <c r="BO160" i="1"/>
  <c r="EO160" i="1"/>
  <c r="CG160" i="1"/>
  <c r="FN160" i="1"/>
  <c r="FK158" i="1"/>
  <c r="EL158" i="1"/>
  <c r="CD158" i="1"/>
  <c r="FO158" i="1"/>
  <c r="EP158" i="1"/>
  <c r="CH158" i="1"/>
  <c r="DY158" i="1"/>
  <c r="DW158" i="1"/>
  <c r="BQ158" i="1"/>
  <c r="EX158" i="1"/>
  <c r="BO158" i="1"/>
  <c r="EO158" i="1"/>
  <c r="CG158" i="1"/>
  <c r="FN158" i="1"/>
  <c r="FK156" i="1"/>
  <c r="EL156" i="1"/>
  <c r="CD156" i="1"/>
  <c r="FO156" i="1"/>
  <c r="EP156" i="1"/>
  <c r="CH156" i="1"/>
  <c r="DY156" i="1"/>
  <c r="DW156" i="1"/>
  <c r="BQ156" i="1"/>
  <c r="EX156" i="1"/>
  <c r="BO156" i="1"/>
  <c r="EO156" i="1"/>
  <c r="CG156" i="1"/>
  <c r="FN156" i="1"/>
  <c r="FK154" i="1"/>
  <c r="EL154" i="1"/>
  <c r="CD154" i="1"/>
  <c r="FO154" i="1"/>
  <c r="EP154" i="1"/>
  <c r="CH154" i="1"/>
  <c r="DY154" i="1"/>
  <c r="DW154" i="1"/>
  <c r="BQ154" i="1"/>
  <c r="EX154" i="1"/>
  <c r="BO154" i="1"/>
  <c r="EO154" i="1"/>
  <c r="CG154" i="1"/>
  <c r="FN154" i="1"/>
  <c r="FK152" i="1"/>
  <c r="EL152" i="1"/>
  <c r="CD152" i="1"/>
  <c r="FO152" i="1"/>
  <c r="EP152" i="1"/>
  <c r="CH152" i="1"/>
  <c r="DY152" i="1"/>
  <c r="DW152" i="1"/>
  <c r="BQ152" i="1"/>
  <c r="EX152" i="1"/>
  <c r="BO152" i="1"/>
  <c r="EO152" i="1"/>
  <c r="CG152" i="1"/>
  <c r="FN152" i="1"/>
  <c r="FA150" i="1"/>
  <c r="EB150" i="1"/>
  <c r="BT150" i="1"/>
  <c r="FO150" i="1"/>
  <c r="CH150" i="1"/>
  <c r="EP150" i="1"/>
  <c r="DY150" i="1"/>
  <c r="DW150" i="1"/>
  <c r="BQ150" i="1"/>
  <c r="EX150" i="1"/>
  <c r="BO150" i="1"/>
  <c r="EO150" i="1"/>
  <c r="CG150" i="1"/>
  <c r="FN150" i="1"/>
  <c r="FA148" i="1"/>
  <c r="EB148" i="1"/>
  <c r="BT148" i="1"/>
  <c r="FO148" i="1"/>
  <c r="CH148" i="1"/>
  <c r="EP148" i="1"/>
  <c r="DY148" i="1"/>
  <c r="DW148" i="1"/>
  <c r="BQ148" i="1"/>
  <c r="EX148" i="1"/>
  <c r="BO148" i="1"/>
  <c r="EO148" i="1"/>
  <c r="CG148" i="1"/>
  <c r="FN148" i="1"/>
  <c r="DY146" i="1"/>
  <c r="DW146" i="1"/>
  <c r="BO146" i="1"/>
  <c r="EX146" i="1"/>
  <c r="BQ146" i="1"/>
  <c r="EO146" i="1"/>
  <c r="FN146" i="1"/>
  <c r="CG146" i="1"/>
  <c r="FK146" i="1"/>
  <c r="CD146" i="1"/>
  <c r="EL146" i="1"/>
  <c r="FO146" i="1"/>
  <c r="CH146" i="1"/>
  <c r="EP146" i="1"/>
  <c r="EX144" i="1"/>
  <c r="BO144" i="1"/>
  <c r="DY144" i="1"/>
  <c r="DW144" i="1"/>
  <c r="BQ144" i="1"/>
  <c r="FN144" i="1"/>
  <c r="EO144" i="1"/>
  <c r="CG144" i="1"/>
  <c r="EL144" i="1"/>
  <c r="CD144" i="1"/>
  <c r="FK144" i="1"/>
  <c r="EP144" i="1"/>
  <c r="CH144" i="1"/>
  <c r="FO144" i="1"/>
  <c r="EX142" i="1"/>
  <c r="BO142" i="1"/>
  <c r="DY142" i="1"/>
  <c r="DW142" i="1"/>
  <c r="BQ142" i="1"/>
  <c r="FN142" i="1"/>
  <c r="EO142" i="1"/>
  <c r="CG142" i="1"/>
  <c r="EL142" i="1"/>
  <c r="CD142" i="1"/>
  <c r="FK142" i="1"/>
  <c r="EP142" i="1"/>
  <c r="CH142" i="1"/>
  <c r="FO142" i="1"/>
  <c r="EX140" i="1"/>
  <c r="BO140" i="1"/>
  <c r="DY140" i="1"/>
  <c r="DW140" i="1"/>
  <c r="BQ140" i="1"/>
  <c r="FN140" i="1"/>
  <c r="EO140" i="1"/>
  <c r="CG140" i="1"/>
  <c r="EL140" i="1"/>
  <c r="CD140" i="1"/>
  <c r="FK140" i="1"/>
  <c r="EP140" i="1"/>
  <c r="CH140" i="1"/>
  <c r="FO140" i="1"/>
  <c r="EX138" i="1"/>
  <c r="BO138" i="1"/>
  <c r="DY138" i="1"/>
  <c r="DW138" i="1"/>
  <c r="BQ138" i="1"/>
  <c r="FN138" i="1"/>
  <c r="EO138" i="1"/>
  <c r="CG138" i="1"/>
  <c r="EL138" i="1"/>
  <c r="CD138" i="1"/>
  <c r="FK138" i="1"/>
  <c r="EP138" i="1"/>
  <c r="CH138" i="1"/>
  <c r="FO138" i="1"/>
  <c r="EX136" i="1"/>
  <c r="BO136" i="1"/>
  <c r="DY136" i="1"/>
  <c r="DW136" i="1"/>
  <c r="BQ136" i="1"/>
  <c r="FN136" i="1"/>
  <c r="EO136" i="1"/>
  <c r="CG136" i="1"/>
  <c r="EL136" i="1"/>
  <c r="CD136" i="1"/>
  <c r="FK136" i="1"/>
  <c r="EP136" i="1"/>
  <c r="CH136" i="1"/>
  <c r="FO136" i="1"/>
  <c r="EX134" i="1"/>
  <c r="BO134" i="1"/>
  <c r="DY134" i="1"/>
  <c r="DW134" i="1"/>
  <c r="BQ134" i="1"/>
  <c r="FN134" i="1"/>
  <c r="EO134" i="1"/>
  <c r="CG134" i="1"/>
  <c r="EL134" i="1"/>
  <c r="CD134" i="1"/>
  <c r="FK134" i="1"/>
  <c r="EP134" i="1"/>
  <c r="CH134" i="1"/>
  <c r="FO134" i="1"/>
  <c r="EX132" i="1"/>
  <c r="BO132" i="1"/>
  <c r="DY132" i="1"/>
  <c r="DW132" i="1"/>
  <c r="BQ132" i="1"/>
  <c r="FN132" i="1"/>
  <c r="EO132" i="1"/>
  <c r="CG132" i="1"/>
  <c r="EL132" i="1"/>
  <c r="CD132" i="1"/>
  <c r="FK132" i="1"/>
  <c r="EP132" i="1"/>
  <c r="CH132" i="1"/>
  <c r="FO132" i="1"/>
  <c r="EX130" i="1"/>
  <c r="BO130" i="1"/>
  <c r="DY130" i="1"/>
  <c r="DW130" i="1"/>
  <c r="BQ130" i="1"/>
  <c r="FN130" i="1"/>
  <c r="EO130" i="1"/>
  <c r="CG130" i="1"/>
  <c r="EL130" i="1"/>
  <c r="CD130" i="1"/>
  <c r="FK130" i="1"/>
  <c r="EP130" i="1"/>
  <c r="CH130" i="1"/>
  <c r="FO130" i="1"/>
  <c r="EX128" i="1"/>
  <c r="BO128" i="1"/>
  <c r="DY128" i="1"/>
  <c r="DW128" i="1"/>
  <c r="BQ128" i="1"/>
  <c r="FN128" i="1"/>
  <c r="EO128" i="1"/>
  <c r="CG128" i="1"/>
  <c r="EL128" i="1"/>
  <c r="CD128" i="1"/>
  <c r="FK128" i="1"/>
  <c r="EP128" i="1"/>
  <c r="CH128" i="1"/>
  <c r="FO128" i="1"/>
  <c r="EX126" i="1"/>
  <c r="BO126" i="1"/>
  <c r="DY126" i="1"/>
  <c r="DW126" i="1"/>
  <c r="BQ126" i="1"/>
  <c r="FN126" i="1"/>
  <c r="EO126" i="1"/>
  <c r="CG126" i="1"/>
  <c r="EL126" i="1"/>
  <c r="CD126" i="1"/>
  <c r="FK126" i="1"/>
  <c r="EP126" i="1"/>
  <c r="CH126" i="1"/>
  <c r="FO126" i="1"/>
  <c r="EX124" i="1"/>
  <c r="BO124" i="1"/>
  <c r="DY124" i="1"/>
  <c r="DW124" i="1"/>
  <c r="BQ124" i="1"/>
  <c r="FN124" i="1"/>
  <c r="EO124" i="1"/>
  <c r="CG124" i="1"/>
  <c r="EL124" i="1"/>
  <c r="CD124" i="1"/>
  <c r="FK124" i="1"/>
  <c r="EP124" i="1"/>
  <c r="CH124" i="1"/>
  <c r="FO124" i="1"/>
  <c r="EX122" i="1"/>
  <c r="BO122" i="1"/>
  <c r="DY122" i="1"/>
  <c r="DW122" i="1"/>
  <c r="BQ122" i="1"/>
  <c r="FN122" i="1"/>
  <c r="EO122" i="1"/>
  <c r="CG122" i="1"/>
  <c r="EL122" i="1"/>
  <c r="CD122" i="1"/>
  <c r="FK122" i="1"/>
  <c r="EP122" i="1"/>
  <c r="CH122" i="1"/>
  <c r="FO122" i="1"/>
  <c r="EX120" i="1"/>
  <c r="BO120" i="1"/>
  <c r="DY120" i="1"/>
  <c r="DW120" i="1"/>
  <c r="BQ120" i="1"/>
  <c r="FN120" i="1"/>
  <c r="EO120" i="1"/>
  <c r="CG120" i="1"/>
  <c r="EL120" i="1"/>
  <c r="CD120" i="1"/>
  <c r="FK120" i="1"/>
  <c r="EP120" i="1"/>
  <c r="CH120" i="1"/>
  <c r="FO120" i="1"/>
  <c r="EX118" i="1"/>
  <c r="BO118" i="1"/>
  <c r="DY118" i="1"/>
  <c r="DW118" i="1"/>
  <c r="BQ118" i="1"/>
  <c r="FN118" i="1"/>
  <c r="EO118" i="1"/>
  <c r="CG118" i="1"/>
  <c r="EL118" i="1"/>
  <c r="CD118" i="1"/>
  <c r="FK118" i="1"/>
  <c r="EP118" i="1"/>
  <c r="CH118" i="1"/>
  <c r="FO118" i="1"/>
  <c r="EX116" i="1"/>
  <c r="BO116" i="1"/>
  <c r="DY116" i="1"/>
  <c r="DW116" i="1"/>
  <c r="BQ116" i="1"/>
  <c r="FN116" i="1"/>
  <c r="EO116" i="1"/>
  <c r="CG116" i="1"/>
  <c r="EL116" i="1"/>
  <c r="CD116" i="1"/>
  <c r="FK116" i="1"/>
  <c r="EP116" i="1"/>
  <c r="CH116" i="1"/>
  <c r="FO116" i="1"/>
  <c r="EX114" i="1"/>
  <c r="BO114" i="1"/>
  <c r="DY114" i="1"/>
  <c r="DW114" i="1"/>
  <c r="BQ114" i="1"/>
  <c r="FN114" i="1"/>
  <c r="EO114" i="1"/>
  <c r="CG114" i="1"/>
  <c r="EL114" i="1"/>
  <c r="CD114" i="1"/>
  <c r="FK114" i="1"/>
  <c r="EP114" i="1"/>
  <c r="CH114" i="1"/>
  <c r="FO114" i="1"/>
  <c r="EX112" i="1"/>
  <c r="BO112" i="1"/>
  <c r="DY112" i="1"/>
  <c r="DW112" i="1"/>
  <c r="BQ112" i="1"/>
  <c r="FN112" i="1"/>
  <c r="EO112" i="1"/>
  <c r="CG112" i="1"/>
  <c r="EL112" i="1"/>
  <c r="CD112" i="1"/>
  <c r="FK112" i="1"/>
  <c r="EP112" i="1"/>
  <c r="CH112" i="1"/>
  <c r="FO112" i="1"/>
  <c r="EX110" i="1"/>
  <c r="BO110" i="1"/>
  <c r="DY110" i="1"/>
  <c r="DW110" i="1"/>
  <c r="BQ110" i="1"/>
  <c r="FN110" i="1"/>
  <c r="EO110" i="1"/>
  <c r="CG110" i="1"/>
  <c r="EL110" i="1"/>
  <c r="CD110" i="1"/>
  <c r="FK110" i="1"/>
  <c r="EP110" i="1"/>
  <c r="CH110" i="1"/>
  <c r="FO110" i="1"/>
  <c r="EZ108" i="1"/>
  <c r="EA108" i="1"/>
  <c r="BS108" i="1"/>
  <c r="FT108" i="1"/>
  <c r="FJ108" i="1"/>
  <c r="FH108" i="1"/>
  <c r="FF108" i="1"/>
  <c r="FD108" i="1"/>
  <c r="FB108" i="1"/>
  <c r="EV108" i="1"/>
  <c r="EJ108" i="1"/>
  <c r="EH108" i="1"/>
  <c r="EF108" i="1"/>
  <c r="ED108" i="1"/>
  <c r="DZ108" i="1"/>
  <c r="CN108" i="1"/>
  <c r="CB108" i="1"/>
  <c r="BZ108" i="1"/>
  <c r="BX108" i="1"/>
  <c r="BV108" i="1"/>
  <c r="BR108" i="1"/>
  <c r="FU108" i="1"/>
  <c r="FI108" i="1"/>
  <c r="FE108" i="1"/>
  <c r="EK108" i="1"/>
  <c r="EG108" i="1"/>
  <c r="EC108" i="1"/>
  <c r="CC108" i="1"/>
  <c r="BY108" i="1"/>
  <c r="BU108" i="1"/>
  <c r="FG108" i="1"/>
  <c r="FC108" i="1"/>
  <c r="EY108" i="1"/>
  <c r="EU108" i="1"/>
  <c r="EI108" i="1"/>
  <c r="EE108" i="1"/>
  <c r="CM108" i="1"/>
  <c r="CA108" i="1"/>
  <c r="BW108" i="1"/>
  <c r="EL108" i="1"/>
  <c r="CD108" i="1"/>
  <c r="FK108" i="1"/>
  <c r="EP108" i="1"/>
  <c r="CH108" i="1"/>
  <c r="FO108" i="1"/>
  <c r="EZ106" i="1"/>
  <c r="EA106" i="1"/>
  <c r="BS106" i="1"/>
  <c r="FT106" i="1"/>
  <c r="FJ106" i="1"/>
  <c r="FH106" i="1"/>
  <c r="FF106" i="1"/>
  <c r="FD106" i="1"/>
  <c r="FB106" i="1"/>
  <c r="EV106" i="1"/>
  <c r="EJ106" i="1"/>
  <c r="EH106" i="1"/>
  <c r="EF106" i="1"/>
  <c r="ED106" i="1"/>
  <c r="DZ106" i="1"/>
  <c r="CN106" i="1"/>
  <c r="CB106" i="1"/>
  <c r="BZ106" i="1"/>
  <c r="BX106" i="1"/>
  <c r="BV106" i="1"/>
  <c r="BR106" i="1"/>
  <c r="FU106" i="1"/>
  <c r="FI106" i="1"/>
  <c r="FE106" i="1"/>
  <c r="EK106" i="1"/>
  <c r="EG106" i="1"/>
  <c r="EC106" i="1"/>
  <c r="CC106" i="1"/>
  <c r="BY106" i="1"/>
  <c r="BU106" i="1"/>
  <c r="FG106" i="1"/>
  <c r="FC106" i="1"/>
  <c r="EY106" i="1"/>
  <c r="EU106" i="1"/>
  <c r="EI106" i="1"/>
  <c r="EE106" i="1"/>
  <c r="CM106" i="1"/>
  <c r="CA106" i="1"/>
  <c r="BW106" i="1"/>
  <c r="BN106" i="1"/>
  <c r="EL106" i="1"/>
  <c r="CD106" i="1"/>
  <c r="FK106" i="1"/>
  <c r="EP106" i="1"/>
  <c r="CH106" i="1"/>
  <c r="FO106" i="1"/>
  <c r="EZ104" i="1"/>
  <c r="EA104" i="1"/>
  <c r="BS104" i="1"/>
  <c r="FT104" i="1"/>
  <c r="FJ104" i="1"/>
  <c r="FH104" i="1"/>
  <c r="FF104" i="1"/>
  <c r="FD104" i="1"/>
  <c r="FB104" i="1"/>
  <c r="EV104" i="1"/>
  <c r="EJ104" i="1"/>
  <c r="EH104" i="1"/>
  <c r="EF104" i="1"/>
  <c r="ED104" i="1"/>
  <c r="DZ104" i="1"/>
  <c r="CN104" i="1"/>
  <c r="CB104" i="1"/>
  <c r="BZ104" i="1"/>
  <c r="BX104" i="1"/>
  <c r="BV104" i="1"/>
  <c r="BR104" i="1"/>
  <c r="FU104" i="1"/>
  <c r="FI104" i="1"/>
  <c r="FE104" i="1"/>
  <c r="EK104" i="1"/>
  <c r="EG104" i="1"/>
  <c r="EC104" i="1"/>
  <c r="CC104" i="1"/>
  <c r="BY104" i="1"/>
  <c r="BU104" i="1"/>
  <c r="FG104" i="1"/>
  <c r="FC104" i="1"/>
  <c r="EY104" i="1"/>
  <c r="EU104" i="1"/>
  <c r="EI104" i="1"/>
  <c r="EE104" i="1"/>
  <c r="CM104" i="1"/>
  <c r="CA104" i="1"/>
  <c r="BW104" i="1"/>
  <c r="EL104" i="1"/>
  <c r="CD104" i="1"/>
  <c r="FK104" i="1"/>
  <c r="EP104" i="1"/>
  <c r="CH104" i="1"/>
  <c r="FO104" i="1"/>
  <c r="EZ102" i="1"/>
  <c r="EA102" i="1"/>
  <c r="BS102" i="1"/>
  <c r="BN102" i="1"/>
  <c r="FT102" i="1"/>
  <c r="FJ102" i="1"/>
  <c r="FH102" i="1"/>
  <c r="FF102" i="1"/>
  <c r="FD102" i="1"/>
  <c r="FB102" i="1"/>
  <c r="EV102" i="1"/>
  <c r="EJ102" i="1"/>
  <c r="EH102" i="1"/>
  <c r="EF102" i="1"/>
  <c r="ED102" i="1"/>
  <c r="DZ102" i="1"/>
  <c r="CN102" i="1"/>
  <c r="CB102" i="1"/>
  <c r="BZ102" i="1"/>
  <c r="BX102" i="1"/>
  <c r="BV102" i="1"/>
  <c r="BR102" i="1"/>
  <c r="FU102" i="1"/>
  <c r="FI102" i="1"/>
  <c r="FE102" i="1"/>
  <c r="EK102" i="1"/>
  <c r="EG102" i="1"/>
  <c r="EC102" i="1"/>
  <c r="CC102" i="1"/>
  <c r="BY102" i="1"/>
  <c r="BU102" i="1"/>
  <c r="FG102" i="1"/>
  <c r="FC102" i="1"/>
  <c r="EY102" i="1"/>
  <c r="EU102" i="1"/>
  <c r="EI102" i="1"/>
  <c r="EE102" i="1"/>
  <c r="CM102" i="1"/>
  <c r="CA102" i="1"/>
  <c r="BW102" i="1"/>
  <c r="EL102" i="1"/>
  <c r="CD102" i="1"/>
  <c r="FK102" i="1"/>
  <c r="EP102" i="1"/>
  <c r="CH102" i="1"/>
  <c r="FO102" i="1"/>
  <c r="EZ100" i="1"/>
  <c r="EA100" i="1"/>
  <c r="BS100" i="1"/>
  <c r="FT100" i="1"/>
  <c r="FJ100" i="1"/>
  <c r="FH100" i="1"/>
  <c r="FF100" i="1"/>
  <c r="FD100" i="1"/>
  <c r="FB100" i="1"/>
  <c r="EV100" i="1"/>
  <c r="EJ100" i="1"/>
  <c r="EH100" i="1"/>
  <c r="EF100" i="1"/>
  <c r="ED100" i="1"/>
  <c r="DZ100" i="1"/>
  <c r="CN100" i="1"/>
  <c r="CB100" i="1"/>
  <c r="BZ100" i="1"/>
  <c r="BX100" i="1"/>
  <c r="BV100" i="1"/>
  <c r="BR100" i="1"/>
  <c r="FU100" i="1"/>
  <c r="FI100" i="1"/>
  <c r="FE100" i="1"/>
  <c r="EK100" i="1"/>
  <c r="EG100" i="1"/>
  <c r="EC100" i="1"/>
  <c r="CC100" i="1"/>
  <c r="BY100" i="1"/>
  <c r="BU100" i="1"/>
  <c r="FG100" i="1"/>
  <c r="FC100" i="1"/>
  <c r="EY100" i="1"/>
  <c r="EU100" i="1"/>
  <c r="EI100" i="1"/>
  <c r="EE100" i="1"/>
  <c r="CM100" i="1"/>
  <c r="CA100" i="1"/>
  <c r="BW100" i="1"/>
  <c r="EL100" i="1"/>
  <c r="CD100" i="1"/>
  <c r="FK100" i="1"/>
  <c r="EP100" i="1"/>
  <c r="CH100" i="1"/>
  <c r="FO100" i="1"/>
  <c r="FK98" i="1"/>
  <c r="EL98" i="1"/>
  <c r="CD98" i="1"/>
  <c r="FO98" i="1"/>
  <c r="EP98" i="1"/>
  <c r="CH98" i="1"/>
  <c r="DY98" i="1"/>
  <c r="DW98" i="1"/>
  <c r="BQ98" i="1"/>
  <c r="EX98" i="1"/>
  <c r="BO98" i="1"/>
  <c r="EO98" i="1"/>
  <c r="CG98" i="1"/>
  <c r="FN98" i="1"/>
  <c r="FK96" i="1"/>
  <c r="EL96" i="1"/>
  <c r="CD96" i="1"/>
  <c r="FO96" i="1"/>
  <c r="EP96" i="1"/>
  <c r="CH96" i="1"/>
  <c r="DY96" i="1"/>
  <c r="DW96" i="1"/>
  <c r="BQ96" i="1"/>
  <c r="EX96" i="1"/>
  <c r="BO96" i="1"/>
  <c r="EO96" i="1"/>
  <c r="CG96" i="1"/>
  <c r="FN96" i="1"/>
  <c r="FK94" i="1"/>
  <c r="EL94" i="1"/>
  <c r="CD94" i="1"/>
  <c r="FO94" i="1"/>
  <c r="EP94" i="1"/>
  <c r="CH94" i="1"/>
  <c r="DY94" i="1"/>
  <c r="DW94" i="1"/>
  <c r="BQ94" i="1"/>
  <c r="EX94" i="1"/>
  <c r="BO94" i="1"/>
  <c r="DU94" i="1"/>
  <c r="EO94" i="1"/>
  <c r="CG94" i="1"/>
  <c r="FN94" i="1"/>
  <c r="FK92" i="1"/>
  <c r="EL92" i="1"/>
  <c r="CD92" i="1"/>
  <c r="FO92" i="1"/>
  <c r="EP92" i="1"/>
  <c r="CH92" i="1"/>
  <c r="DY92" i="1"/>
  <c r="DW92" i="1"/>
  <c r="BQ92" i="1"/>
  <c r="EX92" i="1"/>
  <c r="BO92" i="1"/>
  <c r="DU92" i="1"/>
  <c r="EO92" i="1"/>
  <c r="CG92" i="1"/>
  <c r="FN92" i="1"/>
  <c r="FK90" i="1"/>
  <c r="EL90" i="1"/>
  <c r="CD90" i="1"/>
  <c r="FO90" i="1"/>
  <c r="EP90" i="1"/>
  <c r="CH90" i="1"/>
  <c r="DY90" i="1"/>
  <c r="DW90" i="1"/>
  <c r="BQ90" i="1"/>
  <c r="EX90" i="1"/>
  <c r="BO90" i="1"/>
  <c r="EO90" i="1"/>
  <c r="CG90" i="1"/>
  <c r="FN90" i="1"/>
  <c r="FK88" i="1"/>
  <c r="EL88" i="1"/>
  <c r="CD88" i="1"/>
  <c r="FO88" i="1"/>
  <c r="EP88" i="1"/>
  <c r="CH88" i="1"/>
  <c r="DY88" i="1"/>
  <c r="DW88" i="1"/>
  <c r="BQ88" i="1"/>
  <c r="EX88" i="1"/>
  <c r="BO88" i="1"/>
  <c r="EO88" i="1"/>
  <c r="CG88" i="1"/>
  <c r="FN88" i="1"/>
  <c r="FK86" i="1"/>
  <c r="EL86" i="1"/>
  <c r="CD86" i="1"/>
  <c r="FO86" i="1"/>
  <c r="EP86" i="1"/>
  <c r="CH86" i="1"/>
  <c r="DY86" i="1"/>
  <c r="DW86" i="1"/>
  <c r="BQ86" i="1"/>
  <c r="EX86" i="1"/>
  <c r="BO86" i="1"/>
  <c r="EO86" i="1"/>
  <c r="CG86" i="1"/>
  <c r="FN86" i="1"/>
  <c r="FK84" i="1"/>
  <c r="EL84" i="1"/>
  <c r="CD84" i="1"/>
  <c r="FO84" i="1"/>
  <c r="EP84" i="1"/>
  <c r="CH84" i="1"/>
  <c r="DY84" i="1"/>
  <c r="DW84" i="1"/>
  <c r="BQ84" i="1"/>
  <c r="EX84" i="1"/>
  <c r="BO84" i="1"/>
  <c r="EO84" i="1"/>
  <c r="CG84" i="1"/>
  <c r="FN84" i="1"/>
  <c r="FK82" i="1"/>
  <c r="EL82" i="1"/>
  <c r="CD82" i="1"/>
  <c r="FO82" i="1"/>
  <c r="EP82" i="1"/>
  <c r="CH82" i="1"/>
  <c r="DY82" i="1"/>
  <c r="DW82" i="1"/>
  <c r="BQ82" i="1"/>
  <c r="EX82" i="1"/>
  <c r="BO82" i="1"/>
  <c r="EO82" i="1"/>
  <c r="CG82" i="1"/>
  <c r="FN82" i="1"/>
  <c r="FK80" i="1"/>
  <c r="EL80" i="1"/>
  <c r="CD80" i="1"/>
  <c r="FO80" i="1"/>
  <c r="EP80" i="1"/>
  <c r="CH80" i="1"/>
  <c r="DY80" i="1"/>
  <c r="DW80" i="1"/>
  <c r="BQ80" i="1"/>
  <c r="EX80" i="1"/>
  <c r="BO80" i="1"/>
  <c r="EO80" i="1"/>
  <c r="CG80" i="1"/>
  <c r="FN80" i="1"/>
  <c r="FK78" i="1"/>
  <c r="EL78" i="1"/>
  <c r="CD78" i="1"/>
  <c r="FO78" i="1"/>
  <c r="EP78" i="1"/>
  <c r="CH78" i="1"/>
  <c r="DY78" i="1"/>
  <c r="DW78" i="1"/>
  <c r="BQ78" i="1"/>
  <c r="EX78" i="1"/>
  <c r="BO78" i="1"/>
  <c r="EO78" i="1"/>
  <c r="CG78" i="1"/>
  <c r="FN78" i="1"/>
  <c r="FK76" i="1"/>
  <c r="EL76" i="1"/>
  <c r="CD76" i="1"/>
  <c r="FO76" i="1"/>
  <c r="EP76" i="1"/>
  <c r="CH76" i="1"/>
  <c r="DY76" i="1"/>
  <c r="DW76" i="1"/>
  <c r="BQ76" i="1"/>
  <c r="EX76" i="1"/>
  <c r="BO76" i="1"/>
  <c r="EO76" i="1"/>
  <c r="CG76" i="1"/>
  <c r="FN76" i="1"/>
  <c r="FK74" i="1"/>
  <c r="EL74" i="1"/>
  <c r="CD74" i="1"/>
  <c r="FO74" i="1"/>
  <c r="EP74" i="1"/>
  <c r="CH74" i="1"/>
  <c r="DY74" i="1"/>
  <c r="DW74" i="1"/>
  <c r="BQ74" i="1"/>
  <c r="EX74" i="1"/>
  <c r="BO74" i="1"/>
  <c r="EO74" i="1"/>
  <c r="CG74" i="1"/>
  <c r="FN74" i="1"/>
  <c r="FK72" i="1"/>
  <c r="EL72" i="1"/>
  <c r="CD72" i="1"/>
  <c r="FO72" i="1"/>
  <c r="EP72" i="1"/>
  <c r="CH72" i="1"/>
  <c r="DY72" i="1"/>
  <c r="DW72" i="1"/>
  <c r="BQ72" i="1"/>
  <c r="EX72" i="1"/>
  <c r="BO72" i="1"/>
  <c r="EO72" i="1"/>
  <c r="CG72" i="1"/>
  <c r="FN72" i="1"/>
  <c r="FK70" i="1"/>
  <c r="EL70" i="1"/>
  <c r="CD70" i="1"/>
  <c r="FO70" i="1"/>
  <c r="EP70" i="1"/>
  <c r="CH70" i="1"/>
  <c r="DY70" i="1"/>
  <c r="DW70" i="1"/>
  <c r="BQ70" i="1"/>
  <c r="EX70" i="1"/>
  <c r="BO70" i="1"/>
  <c r="EO70" i="1"/>
  <c r="CG70" i="1"/>
  <c r="FN70" i="1"/>
  <c r="FK68" i="1"/>
  <c r="EL68" i="1"/>
  <c r="CD68" i="1"/>
  <c r="FO68" i="1"/>
  <c r="EP68" i="1"/>
  <c r="CH68" i="1"/>
  <c r="DY68" i="1"/>
  <c r="DW68" i="1"/>
  <c r="BQ68" i="1"/>
  <c r="EX68" i="1"/>
  <c r="BO68" i="1"/>
  <c r="EO68" i="1"/>
  <c r="CG68" i="1"/>
  <c r="FN68" i="1"/>
  <c r="FK66" i="1"/>
  <c r="EL66" i="1"/>
  <c r="CD66" i="1"/>
  <c r="FO66" i="1"/>
  <c r="EP66" i="1"/>
  <c r="CH66" i="1"/>
  <c r="DY66" i="1"/>
  <c r="DW66" i="1"/>
  <c r="BQ66" i="1"/>
  <c r="EX66" i="1"/>
  <c r="BO66" i="1"/>
  <c r="EO66" i="1"/>
  <c r="CG66" i="1"/>
  <c r="FN66" i="1"/>
  <c r="FK64" i="1"/>
  <c r="EL64" i="1"/>
  <c r="CD64" i="1"/>
  <c r="FO64" i="1"/>
  <c r="EP64" i="1"/>
  <c r="CH64" i="1"/>
  <c r="DY64" i="1"/>
  <c r="DW64" i="1"/>
  <c r="BQ64" i="1"/>
  <c r="EX64" i="1"/>
  <c r="BO64" i="1"/>
  <c r="EO64" i="1"/>
  <c r="CG64" i="1"/>
  <c r="FN64" i="1"/>
  <c r="FK62" i="1"/>
  <c r="EL62" i="1"/>
  <c r="CD62" i="1"/>
  <c r="FO62" i="1"/>
  <c r="EP62" i="1"/>
  <c r="CH62" i="1"/>
  <c r="DY62" i="1"/>
  <c r="DW62" i="1"/>
  <c r="BQ62" i="1"/>
  <c r="EX62" i="1"/>
  <c r="BO62" i="1"/>
  <c r="EO62" i="1"/>
  <c r="CG62" i="1"/>
  <c r="FN62" i="1"/>
  <c r="FK60" i="1"/>
  <c r="EL60" i="1"/>
  <c r="CD60" i="1"/>
  <c r="FO60" i="1"/>
  <c r="EP60" i="1"/>
  <c r="CH60" i="1"/>
  <c r="DY60" i="1"/>
  <c r="DW60" i="1"/>
  <c r="BQ60" i="1"/>
  <c r="EX60" i="1"/>
  <c r="BO60" i="1"/>
  <c r="EO60" i="1"/>
  <c r="CG60" i="1"/>
  <c r="FN60" i="1"/>
  <c r="FK58" i="1"/>
  <c r="EL58" i="1"/>
  <c r="CD58" i="1"/>
  <c r="FO58" i="1"/>
  <c r="EP58" i="1"/>
  <c r="CH58" i="1"/>
  <c r="DY58" i="1"/>
  <c r="DW58" i="1"/>
  <c r="BQ58" i="1"/>
  <c r="EX58" i="1"/>
  <c r="BO58" i="1"/>
  <c r="DU58" i="1"/>
  <c r="EO58" i="1"/>
  <c r="CG58" i="1"/>
  <c r="FN58" i="1"/>
  <c r="FK56" i="1"/>
  <c r="EL56" i="1"/>
  <c r="CD56" i="1"/>
  <c r="FO56" i="1"/>
  <c r="EP56" i="1"/>
  <c r="CH56" i="1"/>
  <c r="DY56" i="1"/>
  <c r="DW56" i="1"/>
  <c r="BQ56" i="1"/>
  <c r="EX56" i="1"/>
  <c r="BO56" i="1"/>
  <c r="DU56" i="1"/>
  <c r="EO56" i="1"/>
  <c r="CG56" i="1"/>
  <c r="FN56" i="1"/>
  <c r="FK54" i="1"/>
  <c r="EL54" i="1"/>
  <c r="CD54" i="1"/>
  <c r="FO54" i="1"/>
  <c r="EP54" i="1"/>
  <c r="CH54" i="1"/>
  <c r="DY54" i="1"/>
  <c r="DW54" i="1"/>
  <c r="BQ54" i="1"/>
  <c r="EX54" i="1"/>
  <c r="BO54" i="1"/>
  <c r="EO54" i="1"/>
  <c r="CG54" i="1"/>
  <c r="FN54" i="1"/>
  <c r="FK52" i="1"/>
  <c r="EL52" i="1"/>
  <c r="CD52" i="1"/>
  <c r="FO52" i="1"/>
  <c r="EP52" i="1"/>
  <c r="CH52" i="1"/>
  <c r="DY52" i="1"/>
  <c r="DW52" i="1"/>
  <c r="BQ52" i="1"/>
  <c r="EX52" i="1"/>
  <c r="BO52" i="1"/>
  <c r="DU52" i="1"/>
  <c r="EO52" i="1"/>
  <c r="CG52" i="1"/>
  <c r="FN52" i="1"/>
  <c r="DV50" i="1"/>
  <c r="FK50" i="1"/>
  <c r="EL50" i="1"/>
  <c r="CD50" i="1"/>
  <c r="FO50" i="1"/>
  <c r="EP50" i="1"/>
  <c r="CH50" i="1"/>
  <c r="DY50" i="1"/>
  <c r="DW50" i="1"/>
  <c r="BQ50" i="1"/>
  <c r="EX50" i="1"/>
  <c r="BO50" i="1"/>
  <c r="DU50" i="1"/>
  <c r="EO50" i="1"/>
  <c r="CG50" i="1"/>
  <c r="FN50" i="1"/>
  <c r="FK48" i="1"/>
  <c r="EL48" i="1"/>
  <c r="CD48" i="1"/>
  <c r="FO48" i="1"/>
  <c r="EP48" i="1"/>
  <c r="CH48" i="1"/>
  <c r="DY48" i="1"/>
  <c r="DW48" i="1"/>
  <c r="BQ48" i="1"/>
  <c r="EX48" i="1"/>
  <c r="BO48" i="1"/>
  <c r="EO48" i="1"/>
  <c r="CG48" i="1"/>
  <c r="FN48" i="1"/>
  <c r="FK46" i="1"/>
  <c r="EL46" i="1"/>
  <c r="CD46" i="1"/>
  <c r="FO46" i="1"/>
  <c r="EP46" i="1"/>
  <c r="CH46" i="1"/>
  <c r="DY46" i="1"/>
  <c r="DW46" i="1"/>
  <c r="BQ46" i="1"/>
  <c r="EX46" i="1"/>
  <c r="BO46" i="1"/>
  <c r="EO46" i="1"/>
  <c r="CG46" i="1"/>
  <c r="FN46" i="1"/>
  <c r="FK44" i="1"/>
  <c r="EL44" i="1"/>
  <c r="CD44" i="1"/>
  <c r="FO44" i="1"/>
  <c r="EP44" i="1"/>
  <c r="CH44" i="1"/>
  <c r="DY44" i="1"/>
  <c r="DW44" i="1"/>
  <c r="BQ44" i="1"/>
  <c r="EX44" i="1"/>
  <c r="BO44" i="1"/>
  <c r="DU44" i="1"/>
  <c r="EO44" i="1"/>
  <c r="CG44" i="1"/>
  <c r="FN44" i="1"/>
  <c r="FK42" i="1"/>
  <c r="EL42" i="1"/>
  <c r="CD42" i="1"/>
  <c r="FO42" i="1"/>
  <c r="EP42" i="1"/>
  <c r="CH42" i="1"/>
  <c r="DY42" i="1"/>
  <c r="DW42" i="1"/>
  <c r="BQ42" i="1"/>
  <c r="EX42" i="1"/>
  <c r="BO42" i="1"/>
  <c r="EO42" i="1"/>
  <c r="CG42" i="1"/>
  <c r="FN42" i="1"/>
  <c r="DV40" i="1"/>
  <c r="FK40" i="1"/>
  <c r="EL40" i="1"/>
  <c r="CD40" i="1"/>
  <c r="FO40" i="1"/>
  <c r="EP40" i="1"/>
  <c r="CH40" i="1"/>
  <c r="DY40" i="1"/>
  <c r="DW40" i="1"/>
  <c r="BQ40" i="1"/>
  <c r="EX40" i="1"/>
  <c r="BO40" i="1"/>
  <c r="DU40" i="1"/>
  <c r="EO40" i="1"/>
  <c r="CG40" i="1"/>
  <c r="FN40" i="1"/>
  <c r="FK38" i="1"/>
  <c r="EL38" i="1"/>
  <c r="CD38" i="1"/>
  <c r="FO38" i="1"/>
  <c r="EP38" i="1"/>
  <c r="CH38" i="1"/>
  <c r="DY38" i="1"/>
  <c r="DW38" i="1"/>
  <c r="BQ38" i="1"/>
  <c r="EX38" i="1"/>
  <c r="BO38" i="1"/>
  <c r="DU38" i="1"/>
  <c r="EO38" i="1"/>
  <c r="CG38" i="1"/>
  <c r="FN38" i="1"/>
  <c r="FK36" i="1"/>
  <c r="EL36" i="1"/>
  <c r="CD36" i="1"/>
  <c r="FO36" i="1"/>
  <c r="EP36" i="1"/>
  <c r="CH36" i="1"/>
  <c r="DY36" i="1"/>
  <c r="DW36" i="1"/>
  <c r="BQ36" i="1"/>
  <c r="EX36" i="1"/>
  <c r="BO36" i="1"/>
  <c r="DU36" i="1"/>
  <c r="EO36" i="1"/>
  <c r="CG36" i="1"/>
  <c r="FN36" i="1"/>
  <c r="FK34" i="1"/>
  <c r="EL34" i="1"/>
  <c r="CD34" i="1"/>
  <c r="FO34" i="1"/>
  <c r="EP34" i="1"/>
  <c r="CH34" i="1"/>
  <c r="DY34" i="1"/>
  <c r="DW34" i="1"/>
  <c r="BQ34" i="1"/>
  <c r="EX34" i="1"/>
  <c r="DU34" i="1"/>
  <c r="EO34" i="1"/>
  <c r="CG34" i="1"/>
  <c r="FN34" i="1"/>
  <c r="DY32" i="1"/>
  <c r="DW32" i="1"/>
  <c r="BQ32" i="1"/>
  <c r="EX32" i="1"/>
  <c r="BO32" i="1"/>
  <c r="EO32" i="1"/>
  <c r="CG32" i="1"/>
  <c r="FN32" i="1"/>
  <c r="DY30" i="1"/>
  <c r="DW30" i="1"/>
  <c r="BQ30" i="1"/>
  <c r="EX30" i="1"/>
  <c r="EO30" i="1"/>
  <c r="CG30" i="1"/>
  <c r="FN30" i="1"/>
  <c r="DY28" i="1"/>
  <c r="DW28" i="1"/>
  <c r="BQ28" i="1"/>
  <c r="EX28" i="1"/>
  <c r="EO28" i="1"/>
  <c r="CG28" i="1"/>
  <c r="FN28" i="1"/>
  <c r="DY26" i="1"/>
  <c r="DW26" i="1"/>
  <c r="BQ26" i="1"/>
  <c r="EX26" i="1"/>
  <c r="EO26" i="1"/>
  <c r="CG26" i="1"/>
  <c r="FN26" i="1"/>
  <c r="EA24" i="1"/>
  <c r="BS24" i="1"/>
  <c r="EZ24" i="1"/>
  <c r="DV24" i="1"/>
  <c r="EM24" i="1"/>
  <c r="CE24" i="1"/>
  <c r="FL24" i="1"/>
  <c r="FU24" i="1"/>
  <c r="FI24" i="1"/>
  <c r="FG24" i="1"/>
  <c r="FE24" i="1"/>
  <c r="FC24" i="1"/>
  <c r="EY24" i="1"/>
  <c r="EK24" i="1"/>
  <c r="EI24" i="1"/>
  <c r="EG24" i="1"/>
  <c r="EC24" i="1"/>
  <c r="CC24" i="1"/>
  <c r="CA24" i="1"/>
  <c r="BY24" i="1"/>
  <c r="BU24" i="1"/>
  <c r="FJ24" i="1"/>
  <c r="FF24" i="1"/>
  <c r="FB24" i="1"/>
  <c r="EH24" i="1"/>
  <c r="ED24" i="1"/>
  <c r="DZ24" i="1"/>
  <c r="CN24" i="1"/>
  <c r="CB24" i="1"/>
  <c r="BX24" i="1"/>
  <c r="FH24" i="1"/>
  <c r="EV24" i="1"/>
  <c r="EJ24" i="1"/>
  <c r="EF24" i="1"/>
  <c r="BZ24" i="1"/>
  <c r="BV24" i="1"/>
  <c r="BR24" i="1"/>
  <c r="EZ133" i="1"/>
  <c r="EA133" i="1"/>
  <c r="BS133" i="1"/>
  <c r="DV133" i="1"/>
  <c r="BN133" i="1"/>
  <c r="FL133" i="1"/>
  <c r="EM133" i="1"/>
  <c r="CE133" i="1"/>
  <c r="FT133" i="1"/>
  <c r="FJ133" i="1"/>
  <c r="FH133" i="1"/>
  <c r="FF133" i="1"/>
  <c r="FD133" i="1"/>
  <c r="FB133" i="1"/>
  <c r="EV133" i="1"/>
  <c r="EJ133" i="1"/>
  <c r="EH133" i="1"/>
  <c r="EF133" i="1"/>
  <c r="ED133" i="1"/>
  <c r="DZ133" i="1"/>
  <c r="CN133" i="1"/>
  <c r="CB133" i="1"/>
  <c r="BZ133" i="1"/>
  <c r="BX133" i="1"/>
  <c r="BV133" i="1"/>
  <c r="BR133" i="1"/>
  <c r="FU133" i="1"/>
  <c r="FI133" i="1"/>
  <c r="FG133" i="1"/>
  <c r="FE133" i="1"/>
  <c r="FC133" i="1"/>
  <c r="EY133" i="1"/>
  <c r="EU133" i="1"/>
  <c r="EK133" i="1"/>
  <c r="EI133" i="1"/>
  <c r="EG133" i="1"/>
  <c r="EE133" i="1"/>
  <c r="EC133" i="1"/>
  <c r="CM133" i="1"/>
  <c r="CC133" i="1"/>
  <c r="CA133" i="1"/>
  <c r="BY133" i="1"/>
  <c r="BW133" i="1"/>
  <c r="BU133" i="1"/>
  <c r="EB133" i="1"/>
  <c r="BT133" i="1"/>
  <c r="FA133" i="1"/>
  <c r="EN133" i="1"/>
  <c r="DX133" i="1"/>
  <c r="CF133" i="1"/>
  <c r="FM133" i="1"/>
  <c r="EZ127" i="1"/>
  <c r="EA127" i="1"/>
  <c r="BS127" i="1"/>
  <c r="DV127" i="1"/>
  <c r="BN127" i="1"/>
  <c r="FL127" i="1"/>
  <c r="EM127" i="1"/>
  <c r="CE127" i="1"/>
  <c r="FT127" i="1"/>
  <c r="FJ127" i="1"/>
  <c r="FH127" i="1"/>
  <c r="FF127" i="1"/>
  <c r="FD127" i="1"/>
  <c r="FB127" i="1"/>
  <c r="EV127" i="1"/>
  <c r="EJ127" i="1"/>
  <c r="EH127" i="1"/>
  <c r="EF127" i="1"/>
  <c r="ED127" i="1"/>
  <c r="DZ127" i="1"/>
  <c r="CN127" i="1"/>
  <c r="CB127" i="1"/>
  <c r="BZ127" i="1"/>
  <c r="BX127" i="1"/>
  <c r="BV127" i="1"/>
  <c r="BR127" i="1"/>
  <c r="FU127" i="1"/>
  <c r="FI127" i="1"/>
  <c r="FG127" i="1"/>
  <c r="FE127" i="1"/>
  <c r="FC127" i="1"/>
  <c r="EY127" i="1"/>
  <c r="EU127" i="1"/>
  <c r="EK127" i="1"/>
  <c r="EI127" i="1"/>
  <c r="EG127" i="1"/>
  <c r="EE127" i="1"/>
  <c r="EC127" i="1"/>
  <c r="CM127" i="1"/>
  <c r="CC127" i="1"/>
  <c r="CA127" i="1"/>
  <c r="BY127" i="1"/>
  <c r="BW127" i="1"/>
  <c r="BU127" i="1"/>
  <c r="EB127" i="1"/>
  <c r="BT127" i="1"/>
  <c r="FA127" i="1"/>
  <c r="EN127" i="1"/>
  <c r="DX127" i="1"/>
  <c r="CF127" i="1"/>
  <c r="FM127" i="1"/>
  <c r="EZ123" i="1"/>
  <c r="EA123" i="1"/>
  <c r="BS123" i="1"/>
  <c r="DV123" i="1"/>
  <c r="BN123" i="1"/>
  <c r="FL123" i="1"/>
  <c r="EM123" i="1"/>
  <c r="CE123" i="1"/>
  <c r="FT123" i="1"/>
  <c r="FJ123" i="1"/>
  <c r="FH123" i="1"/>
  <c r="FF123" i="1"/>
  <c r="FD123" i="1"/>
  <c r="FB123" i="1"/>
  <c r="EV123" i="1"/>
  <c r="EJ123" i="1"/>
  <c r="EH123" i="1"/>
  <c r="EF123" i="1"/>
  <c r="ED123" i="1"/>
  <c r="DZ123" i="1"/>
  <c r="CN123" i="1"/>
  <c r="CB123" i="1"/>
  <c r="BZ123" i="1"/>
  <c r="BX123" i="1"/>
  <c r="BV123" i="1"/>
  <c r="BR123" i="1"/>
  <c r="FU123" i="1"/>
  <c r="FI123" i="1"/>
  <c r="FG123" i="1"/>
  <c r="FE123" i="1"/>
  <c r="FC123" i="1"/>
  <c r="EY123" i="1"/>
  <c r="EU123" i="1"/>
  <c r="EK123" i="1"/>
  <c r="EI123" i="1"/>
  <c r="EG123" i="1"/>
  <c r="EE123" i="1"/>
  <c r="EC123" i="1"/>
  <c r="CM123" i="1"/>
  <c r="CC123" i="1"/>
  <c r="CA123" i="1"/>
  <c r="BY123" i="1"/>
  <c r="BW123" i="1"/>
  <c r="BU123" i="1"/>
  <c r="EB123" i="1"/>
  <c r="BT123" i="1"/>
  <c r="FA123" i="1"/>
  <c r="EN123" i="1"/>
  <c r="DX123" i="1"/>
  <c r="CF123" i="1"/>
  <c r="FM123" i="1"/>
  <c r="EZ119" i="1"/>
  <c r="EA119" i="1"/>
  <c r="BS119" i="1"/>
  <c r="DV119" i="1"/>
  <c r="BN119" i="1"/>
  <c r="FL119" i="1"/>
  <c r="EM119" i="1"/>
  <c r="CE119" i="1"/>
  <c r="FT119" i="1"/>
  <c r="FJ119" i="1"/>
  <c r="FH119" i="1"/>
  <c r="FF119" i="1"/>
  <c r="FD119" i="1"/>
  <c r="FB119" i="1"/>
  <c r="EV119" i="1"/>
  <c r="EJ119" i="1"/>
  <c r="EH119" i="1"/>
  <c r="EF119" i="1"/>
  <c r="ED119" i="1"/>
  <c r="DZ119" i="1"/>
  <c r="CN119" i="1"/>
  <c r="CB119" i="1"/>
  <c r="BZ119" i="1"/>
  <c r="BX119" i="1"/>
  <c r="BV119" i="1"/>
  <c r="BR119" i="1"/>
  <c r="FU119" i="1"/>
  <c r="FI119" i="1"/>
  <c r="FG119" i="1"/>
  <c r="FE119" i="1"/>
  <c r="FC119" i="1"/>
  <c r="EY119" i="1"/>
  <c r="EU119" i="1"/>
  <c r="EK119" i="1"/>
  <c r="EI119" i="1"/>
  <c r="EG119" i="1"/>
  <c r="EE119" i="1"/>
  <c r="EC119" i="1"/>
  <c r="CM119" i="1"/>
  <c r="CC119" i="1"/>
  <c r="CA119" i="1"/>
  <c r="BY119" i="1"/>
  <c r="BW119" i="1"/>
  <c r="BU119" i="1"/>
  <c r="EB119" i="1"/>
  <c r="BT119" i="1"/>
  <c r="FA119" i="1"/>
  <c r="EN119" i="1"/>
  <c r="DX119" i="1"/>
  <c r="CF119" i="1"/>
  <c r="FM119" i="1"/>
  <c r="EZ115" i="1"/>
  <c r="EA115" i="1"/>
  <c r="BS115" i="1"/>
  <c r="DV115" i="1"/>
  <c r="BN115" i="1"/>
  <c r="FL115" i="1"/>
  <c r="EM115" i="1"/>
  <c r="CE115" i="1"/>
  <c r="FT115" i="1"/>
  <c r="FJ115" i="1"/>
  <c r="FH115" i="1"/>
  <c r="FF115" i="1"/>
  <c r="FD115" i="1"/>
  <c r="FB115" i="1"/>
  <c r="EV115" i="1"/>
  <c r="EJ115" i="1"/>
  <c r="EH115" i="1"/>
  <c r="EF115" i="1"/>
  <c r="ED115" i="1"/>
  <c r="DZ115" i="1"/>
  <c r="CN115" i="1"/>
  <c r="CB115" i="1"/>
  <c r="BZ115" i="1"/>
  <c r="BX115" i="1"/>
  <c r="BV115" i="1"/>
  <c r="BR115" i="1"/>
  <c r="FU115" i="1"/>
  <c r="FI115" i="1"/>
  <c r="FG115" i="1"/>
  <c r="FE115" i="1"/>
  <c r="FC115" i="1"/>
  <c r="EY115" i="1"/>
  <c r="EU115" i="1"/>
  <c r="EK115" i="1"/>
  <c r="EI115" i="1"/>
  <c r="EG115" i="1"/>
  <c r="EE115" i="1"/>
  <c r="EC115" i="1"/>
  <c r="CM115" i="1"/>
  <c r="CC115" i="1"/>
  <c r="CA115" i="1"/>
  <c r="BY115" i="1"/>
  <c r="BW115" i="1"/>
  <c r="BU115" i="1"/>
  <c r="EB115" i="1"/>
  <c r="BT115" i="1"/>
  <c r="FA115" i="1"/>
  <c r="EN115" i="1"/>
  <c r="DX115" i="1"/>
  <c r="CF115" i="1"/>
  <c r="FM115" i="1"/>
  <c r="EZ111" i="1"/>
  <c r="EA111" i="1"/>
  <c r="BS111" i="1"/>
  <c r="DV111" i="1"/>
  <c r="BN111" i="1"/>
  <c r="FL111" i="1"/>
  <c r="EM111" i="1"/>
  <c r="CE111" i="1"/>
  <c r="FT111" i="1"/>
  <c r="FJ111" i="1"/>
  <c r="FH111" i="1"/>
  <c r="FF111" i="1"/>
  <c r="FD111" i="1"/>
  <c r="FB111" i="1"/>
  <c r="EV111" i="1"/>
  <c r="EJ111" i="1"/>
  <c r="EH111" i="1"/>
  <c r="EF111" i="1"/>
  <c r="ED111" i="1"/>
  <c r="DZ111" i="1"/>
  <c r="CN111" i="1"/>
  <c r="CB111" i="1"/>
  <c r="BZ111" i="1"/>
  <c r="BX111" i="1"/>
  <c r="BV111" i="1"/>
  <c r="BR111" i="1"/>
  <c r="FU111" i="1"/>
  <c r="FI111" i="1"/>
  <c r="FG111" i="1"/>
  <c r="FE111" i="1"/>
  <c r="FC111" i="1"/>
  <c r="EY111" i="1"/>
  <c r="EU111" i="1"/>
  <c r="EK111" i="1"/>
  <c r="EI111" i="1"/>
  <c r="EG111" i="1"/>
  <c r="EE111" i="1"/>
  <c r="EC111" i="1"/>
  <c r="CM111" i="1"/>
  <c r="CC111" i="1"/>
  <c r="CA111" i="1"/>
  <c r="BY111" i="1"/>
  <c r="BW111" i="1"/>
  <c r="BU111" i="1"/>
  <c r="EB111" i="1"/>
  <c r="BT111" i="1"/>
  <c r="FA111" i="1"/>
  <c r="EN111" i="1"/>
  <c r="DX111" i="1"/>
  <c r="CF111" i="1"/>
  <c r="FM111" i="1"/>
  <c r="EZ107" i="1"/>
  <c r="EA107" i="1"/>
  <c r="BS107" i="1"/>
  <c r="DV107" i="1"/>
  <c r="BN107" i="1"/>
  <c r="FT107" i="1"/>
  <c r="FJ107" i="1"/>
  <c r="FH107" i="1"/>
  <c r="FF107" i="1"/>
  <c r="FD107" i="1"/>
  <c r="FB107" i="1"/>
  <c r="EV107" i="1"/>
  <c r="EJ107" i="1"/>
  <c r="EH107" i="1"/>
  <c r="EF107" i="1"/>
  <c r="ED107" i="1"/>
  <c r="DZ107" i="1"/>
  <c r="CN107" i="1"/>
  <c r="CB107" i="1"/>
  <c r="BZ107" i="1"/>
  <c r="BX107" i="1"/>
  <c r="BV107" i="1"/>
  <c r="BR107" i="1"/>
  <c r="FG107" i="1"/>
  <c r="FC107" i="1"/>
  <c r="EY107" i="1"/>
  <c r="EU107" i="1"/>
  <c r="EI107" i="1"/>
  <c r="EE107" i="1"/>
  <c r="CM107" i="1"/>
  <c r="CA107" i="1"/>
  <c r="BW107" i="1"/>
  <c r="FU107" i="1"/>
  <c r="FI107" i="1"/>
  <c r="FE107" i="1"/>
  <c r="EK107" i="1"/>
  <c r="EG107" i="1"/>
  <c r="EC107" i="1"/>
  <c r="CC107" i="1"/>
  <c r="BY107" i="1"/>
  <c r="BU107" i="1"/>
  <c r="EB107" i="1"/>
  <c r="BT107" i="1"/>
  <c r="FA107" i="1"/>
  <c r="EN107" i="1"/>
  <c r="DX107" i="1"/>
  <c r="CF107" i="1"/>
  <c r="FM107" i="1"/>
  <c r="EZ103" i="1"/>
  <c r="EA103" i="1"/>
  <c r="BS103" i="1"/>
  <c r="DV103" i="1"/>
  <c r="BN103" i="1"/>
  <c r="FT103" i="1"/>
  <c r="FJ103" i="1"/>
  <c r="FH103" i="1"/>
  <c r="FF103" i="1"/>
  <c r="FD103" i="1"/>
  <c r="FB103" i="1"/>
  <c r="EV103" i="1"/>
  <c r="EJ103" i="1"/>
  <c r="EH103" i="1"/>
  <c r="EF103" i="1"/>
  <c r="ED103" i="1"/>
  <c r="DZ103" i="1"/>
  <c r="CN103" i="1"/>
  <c r="CB103" i="1"/>
  <c r="BZ103" i="1"/>
  <c r="BX103" i="1"/>
  <c r="BV103" i="1"/>
  <c r="BR103" i="1"/>
  <c r="FG103" i="1"/>
  <c r="FC103" i="1"/>
  <c r="EY103" i="1"/>
  <c r="EU103" i="1"/>
  <c r="EI103" i="1"/>
  <c r="EE103" i="1"/>
  <c r="CM103" i="1"/>
  <c r="CA103" i="1"/>
  <c r="BW103" i="1"/>
  <c r="FU103" i="1"/>
  <c r="FI103" i="1"/>
  <c r="FE103" i="1"/>
  <c r="EK103" i="1"/>
  <c r="EG103" i="1"/>
  <c r="EC103" i="1"/>
  <c r="CC103" i="1"/>
  <c r="BY103" i="1"/>
  <c r="BU103" i="1"/>
  <c r="EB103" i="1"/>
  <c r="BT103" i="1"/>
  <c r="FA103" i="1"/>
  <c r="EN103" i="1"/>
  <c r="DX103" i="1"/>
  <c r="CF103" i="1"/>
  <c r="FM103" i="1"/>
  <c r="EB99" i="1"/>
  <c r="FA99" i="1"/>
  <c r="BT99" i="1"/>
  <c r="EN99" i="1"/>
  <c r="DX99" i="1"/>
  <c r="FM99" i="1"/>
  <c r="CF99" i="1"/>
  <c r="EX99" i="1"/>
  <c r="DW99" i="1"/>
  <c r="BQ99" i="1"/>
  <c r="DY99" i="1"/>
  <c r="BO99" i="1"/>
  <c r="FN99" i="1"/>
  <c r="CG99" i="1"/>
  <c r="EO99" i="1"/>
  <c r="FA95" i="1"/>
  <c r="EB95" i="1"/>
  <c r="BT95" i="1"/>
  <c r="FM95" i="1"/>
  <c r="EN95" i="1"/>
  <c r="DX95" i="1"/>
  <c r="CF95" i="1"/>
  <c r="EA95" i="1"/>
  <c r="BS95" i="1"/>
  <c r="EZ95" i="1"/>
  <c r="BN95" i="1"/>
  <c r="DV95" i="1"/>
  <c r="EM95" i="1"/>
  <c r="CE95" i="1"/>
  <c r="FL95" i="1"/>
  <c r="FU95" i="1"/>
  <c r="FI95" i="1"/>
  <c r="FG95" i="1"/>
  <c r="FE95" i="1"/>
  <c r="FC95" i="1"/>
  <c r="EY95" i="1"/>
  <c r="EU95" i="1"/>
  <c r="EK95" i="1"/>
  <c r="EI95" i="1"/>
  <c r="EG95" i="1"/>
  <c r="EE95" i="1"/>
  <c r="EC95" i="1"/>
  <c r="CM95" i="1"/>
  <c r="CC95" i="1"/>
  <c r="CA95" i="1"/>
  <c r="BY95" i="1"/>
  <c r="BW95" i="1"/>
  <c r="BU95" i="1"/>
  <c r="FT95" i="1"/>
  <c r="FJ95" i="1"/>
  <c r="FH95" i="1"/>
  <c r="FF95" i="1"/>
  <c r="FD95" i="1"/>
  <c r="FB95" i="1"/>
  <c r="EV95" i="1"/>
  <c r="EJ95" i="1"/>
  <c r="EH95" i="1"/>
  <c r="EF95" i="1"/>
  <c r="ED95" i="1"/>
  <c r="DZ95" i="1"/>
  <c r="CN95" i="1"/>
  <c r="CB95" i="1"/>
  <c r="BZ95" i="1"/>
  <c r="BX95" i="1"/>
  <c r="BV95" i="1"/>
  <c r="BR95" i="1"/>
  <c r="FA91" i="1"/>
  <c r="EB91" i="1"/>
  <c r="BT91" i="1"/>
  <c r="FM91" i="1"/>
  <c r="EN91" i="1"/>
  <c r="DX91" i="1"/>
  <c r="CF91" i="1"/>
  <c r="EA91" i="1"/>
  <c r="BS91" i="1"/>
  <c r="EZ91" i="1"/>
  <c r="BN91" i="1"/>
  <c r="DV91" i="1"/>
  <c r="EM91" i="1"/>
  <c r="CE91" i="1"/>
  <c r="FL91" i="1"/>
  <c r="FU91" i="1"/>
  <c r="FI91" i="1"/>
  <c r="FG91" i="1"/>
  <c r="FE91" i="1"/>
  <c r="FC91" i="1"/>
  <c r="EY91" i="1"/>
  <c r="EU91" i="1"/>
  <c r="EK91" i="1"/>
  <c r="EI91" i="1"/>
  <c r="EG91" i="1"/>
  <c r="EE91" i="1"/>
  <c r="EC91" i="1"/>
  <c r="CM91" i="1"/>
  <c r="CC91" i="1"/>
  <c r="CA91" i="1"/>
  <c r="BY91" i="1"/>
  <c r="BW91" i="1"/>
  <c r="BU91" i="1"/>
  <c r="FT91" i="1"/>
  <c r="FJ91" i="1"/>
  <c r="FH91" i="1"/>
  <c r="FF91" i="1"/>
  <c r="FD91" i="1"/>
  <c r="FB91" i="1"/>
  <c r="EV91" i="1"/>
  <c r="EJ91" i="1"/>
  <c r="EH91" i="1"/>
  <c r="EF91" i="1"/>
  <c r="ED91" i="1"/>
  <c r="DZ91" i="1"/>
  <c r="CN91" i="1"/>
  <c r="CB91" i="1"/>
  <c r="BZ91" i="1"/>
  <c r="BX91" i="1"/>
  <c r="BV91" i="1"/>
  <c r="BR91" i="1"/>
  <c r="FA87" i="1"/>
  <c r="EB87" i="1"/>
  <c r="BT87" i="1"/>
  <c r="FM87" i="1"/>
  <c r="EN87" i="1"/>
  <c r="DX87" i="1"/>
  <c r="CF87" i="1"/>
  <c r="EA87" i="1"/>
  <c r="BS87" i="1"/>
  <c r="EZ87" i="1"/>
  <c r="BN87" i="1"/>
  <c r="DV87" i="1"/>
  <c r="EM87" i="1"/>
  <c r="CE87" i="1"/>
  <c r="FL87" i="1"/>
  <c r="FU87" i="1"/>
  <c r="FI87" i="1"/>
  <c r="FG87" i="1"/>
  <c r="FE87" i="1"/>
  <c r="FC87" i="1"/>
  <c r="EY87" i="1"/>
  <c r="EU87" i="1"/>
  <c r="EK87" i="1"/>
  <c r="EI87" i="1"/>
  <c r="EG87" i="1"/>
  <c r="EE87" i="1"/>
  <c r="EC87" i="1"/>
  <c r="CM87" i="1"/>
  <c r="CC87" i="1"/>
  <c r="CA87" i="1"/>
  <c r="BY87" i="1"/>
  <c r="BW87" i="1"/>
  <c r="BU87" i="1"/>
  <c r="FT87" i="1"/>
  <c r="FJ87" i="1"/>
  <c r="FH87" i="1"/>
  <c r="FF87" i="1"/>
  <c r="FD87" i="1"/>
  <c r="FB87" i="1"/>
  <c r="EV87" i="1"/>
  <c r="EJ87" i="1"/>
  <c r="EH87" i="1"/>
  <c r="EF87" i="1"/>
  <c r="ED87" i="1"/>
  <c r="DZ87" i="1"/>
  <c r="CN87" i="1"/>
  <c r="CB87" i="1"/>
  <c r="BZ87" i="1"/>
  <c r="BX87" i="1"/>
  <c r="BV87" i="1"/>
  <c r="BR87" i="1"/>
  <c r="FA83" i="1"/>
  <c r="EB83" i="1"/>
  <c r="BT83" i="1"/>
  <c r="FM83" i="1"/>
  <c r="EN83" i="1"/>
  <c r="DX83" i="1"/>
  <c r="CF83" i="1"/>
  <c r="EA83" i="1"/>
  <c r="BS83" i="1"/>
  <c r="EZ83" i="1"/>
  <c r="BN83" i="1"/>
  <c r="DV83" i="1"/>
  <c r="EM83" i="1"/>
  <c r="CE83" i="1"/>
  <c r="FL83" i="1"/>
  <c r="FU83" i="1"/>
  <c r="FI83" i="1"/>
  <c r="FG83" i="1"/>
  <c r="FE83" i="1"/>
  <c r="FC83" i="1"/>
  <c r="EY83" i="1"/>
  <c r="EU83" i="1"/>
  <c r="EK83" i="1"/>
  <c r="EI83" i="1"/>
  <c r="EG83" i="1"/>
  <c r="EE83" i="1"/>
  <c r="EC83" i="1"/>
  <c r="CM83" i="1"/>
  <c r="CC83" i="1"/>
  <c r="CA83" i="1"/>
  <c r="BY83" i="1"/>
  <c r="BW83" i="1"/>
  <c r="BU83" i="1"/>
  <c r="FT83" i="1"/>
  <c r="FJ83" i="1"/>
  <c r="FH83" i="1"/>
  <c r="FF83" i="1"/>
  <c r="FD83" i="1"/>
  <c r="FB83" i="1"/>
  <c r="EV83" i="1"/>
  <c r="EJ83" i="1"/>
  <c r="EH83" i="1"/>
  <c r="EF83" i="1"/>
  <c r="ED83" i="1"/>
  <c r="DZ83" i="1"/>
  <c r="CN83" i="1"/>
  <c r="CB83" i="1"/>
  <c r="BZ83" i="1"/>
  <c r="BX83" i="1"/>
  <c r="BV83" i="1"/>
  <c r="BR83" i="1"/>
  <c r="FA79" i="1"/>
  <c r="EB79" i="1"/>
  <c r="BT79" i="1"/>
  <c r="FM79" i="1"/>
  <c r="EN79" i="1"/>
  <c r="DX79" i="1"/>
  <c r="CF79" i="1"/>
  <c r="EA79" i="1"/>
  <c r="BS79" i="1"/>
  <c r="EZ79" i="1"/>
  <c r="BN79" i="1"/>
  <c r="DV79" i="1"/>
  <c r="EM79" i="1"/>
  <c r="CE79" i="1"/>
  <c r="FL79" i="1"/>
  <c r="FU79" i="1"/>
  <c r="FI79" i="1"/>
  <c r="FG79" i="1"/>
  <c r="FE79" i="1"/>
  <c r="FC79" i="1"/>
  <c r="EY79" i="1"/>
  <c r="EU79" i="1"/>
  <c r="EK79" i="1"/>
  <c r="EI79" i="1"/>
  <c r="EG79" i="1"/>
  <c r="EE79" i="1"/>
  <c r="EC79" i="1"/>
  <c r="CM79" i="1"/>
  <c r="CC79" i="1"/>
  <c r="CA79" i="1"/>
  <c r="BY79" i="1"/>
  <c r="BW79" i="1"/>
  <c r="BU79" i="1"/>
  <c r="FT79" i="1"/>
  <c r="FJ79" i="1"/>
  <c r="FH79" i="1"/>
  <c r="FF79" i="1"/>
  <c r="FD79" i="1"/>
  <c r="FB79" i="1"/>
  <c r="EV79" i="1"/>
  <c r="EJ79" i="1"/>
  <c r="EH79" i="1"/>
  <c r="EF79" i="1"/>
  <c r="ED79" i="1"/>
  <c r="DZ79" i="1"/>
  <c r="CN79" i="1"/>
  <c r="CB79" i="1"/>
  <c r="BZ79" i="1"/>
  <c r="BX79" i="1"/>
  <c r="BV79" i="1"/>
  <c r="BR79" i="1"/>
  <c r="FA75" i="1"/>
  <c r="EB75" i="1"/>
  <c r="BT75" i="1"/>
  <c r="FM75" i="1"/>
  <c r="EN75" i="1"/>
  <c r="DX75" i="1"/>
  <c r="CF75" i="1"/>
  <c r="EA75" i="1"/>
  <c r="BS75" i="1"/>
  <c r="EZ75" i="1"/>
  <c r="BN75" i="1"/>
  <c r="DV75" i="1"/>
  <c r="EM75" i="1"/>
  <c r="CE75" i="1"/>
  <c r="FL75" i="1"/>
  <c r="FU75" i="1"/>
  <c r="FI75" i="1"/>
  <c r="FG75" i="1"/>
  <c r="FE75" i="1"/>
  <c r="FC75" i="1"/>
  <c r="EY75" i="1"/>
  <c r="EU75" i="1"/>
  <c r="EK75" i="1"/>
  <c r="EI75" i="1"/>
  <c r="EG75" i="1"/>
  <c r="EE75" i="1"/>
  <c r="EC75" i="1"/>
  <c r="CM75" i="1"/>
  <c r="CC75" i="1"/>
  <c r="CA75" i="1"/>
  <c r="BY75" i="1"/>
  <c r="BW75" i="1"/>
  <c r="BU75" i="1"/>
  <c r="FT75" i="1"/>
  <c r="FJ75" i="1"/>
  <c r="FH75" i="1"/>
  <c r="FF75" i="1"/>
  <c r="FD75" i="1"/>
  <c r="FB75" i="1"/>
  <c r="EV75" i="1"/>
  <c r="EJ75" i="1"/>
  <c r="EH75" i="1"/>
  <c r="EF75" i="1"/>
  <c r="ED75" i="1"/>
  <c r="DZ75" i="1"/>
  <c r="CN75" i="1"/>
  <c r="CB75" i="1"/>
  <c r="BZ75" i="1"/>
  <c r="BX75" i="1"/>
  <c r="BV75" i="1"/>
  <c r="BR75" i="1"/>
  <c r="FA73" i="1"/>
  <c r="EB73" i="1"/>
  <c r="BT73" i="1"/>
  <c r="FM73" i="1"/>
  <c r="EN73" i="1"/>
  <c r="DX73" i="1"/>
  <c r="CF73" i="1"/>
  <c r="EA73" i="1"/>
  <c r="BS73" i="1"/>
  <c r="EZ73" i="1"/>
  <c r="BN73" i="1"/>
  <c r="DV73" i="1"/>
  <c r="EM73" i="1"/>
  <c r="CE73" i="1"/>
  <c r="FL73" i="1"/>
  <c r="FU73" i="1"/>
  <c r="FI73" i="1"/>
  <c r="FG73" i="1"/>
  <c r="FE73" i="1"/>
  <c r="FC73" i="1"/>
  <c r="EY73" i="1"/>
  <c r="EU73" i="1"/>
  <c r="EK73" i="1"/>
  <c r="EI73" i="1"/>
  <c r="EG73" i="1"/>
  <c r="EE73" i="1"/>
  <c r="EC73" i="1"/>
  <c r="CM73" i="1"/>
  <c r="CC73" i="1"/>
  <c r="CA73" i="1"/>
  <c r="BY73" i="1"/>
  <c r="BW73" i="1"/>
  <c r="BU73" i="1"/>
  <c r="FT73" i="1"/>
  <c r="FJ73" i="1"/>
  <c r="FH73" i="1"/>
  <c r="FF73" i="1"/>
  <c r="FD73" i="1"/>
  <c r="FB73" i="1"/>
  <c r="EV73" i="1"/>
  <c r="EJ73" i="1"/>
  <c r="EH73" i="1"/>
  <c r="EF73" i="1"/>
  <c r="ED73" i="1"/>
  <c r="DZ73" i="1"/>
  <c r="CN73" i="1"/>
  <c r="CB73" i="1"/>
  <c r="BZ73" i="1"/>
  <c r="BX73" i="1"/>
  <c r="BV73" i="1"/>
  <c r="BR73" i="1"/>
  <c r="FA69" i="1"/>
  <c r="EB69" i="1"/>
  <c r="BT69" i="1"/>
  <c r="FM69" i="1"/>
  <c r="EN69" i="1"/>
  <c r="DX69" i="1"/>
  <c r="CF69" i="1"/>
  <c r="EA69" i="1"/>
  <c r="BS69" i="1"/>
  <c r="EZ69" i="1"/>
  <c r="BN69" i="1"/>
  <c r="DV69" i="1"/>
  <c r="EM69" i="1"/>
  <c r="CE69" i="1"/>
  <c r="FL69" i="1"/>
  <c r="FU69" i="1"/>
  <c r="FI69" i="1"/>
  <c r="FG69" i="1"/>
  <c r="FE69" i="1"/>
  <c r="FC69" i="1"/>
  <c r="EY69" i="1"/>
  <c r="EU69" i="1"/>
  <c r="EK69" i="1"/>
  <c r="EI69" i="1"/>
  <c r="EG69" i="1"/>
  <c r="EE69" i="1"/>
  <c r="EC69" i="1"/>
  <c r="CM69" i="1"/>
  <c r="CC69" i="1"/>
  <c r="CA69" i="1"/>
  <c r="BY69" i="1"/>
  <c r="BW69" i="1"/>
  <c r="BU69" i="1"/>
  <c r="FT69" i="1"/>
  <c r="FJ69" i="1"/>
  <c r="FH69" i="1"/>
  <c r="FF69" i="1"/>
  <c r="FD69" i="1"/>
  <c r="FB69" i="1"/>
  <c r="EV69" i="1"/>
  <c r="EJ69" i="1"/>
  <c r="EH69" i="1"/>
  <c r="EF69" i="1"/>
  <c r="ED69" i="1"/>
  <c r="DZ69" i="1"/>
  <c r="CN69" i="1"/>
  <c r="CB69" i="1"/>
  <c r="BZ69" i="1"/>
  <c r="BX69" i="1"/>
  <c r="BV69" i="1"/>
  <c r="BR69" i="1"/>
  <c r="FA65" i="1"/>
  <c r="EB65" i="1"/>
  <c r="BT65" i="1"/>
  <c r="FM65" i="1"/>
  <c r="EN65" i="1"/>
  <c r="DX65" i="1"/>
  <c r="CF65" i="1"/>
  <c r="EA65" i="1"/>
  <c r="BS65" i="1"/>
  <c r="EZ65" i="1"/>
  <c r="BN65" i="1"/>
  <c r="DV65" i="1"/>
  <c r="EM65" i="1"/>
  <c r="CE65" i="1"/>
  <c r="FL65" i="1"/>
  <c r="FU65" i="1"/>
  <c r="FI65" i="1"/>
  <c r="FG65" i="1"/>
  <c r="FE65" i="1"/>
  <c r="FC65" i="1"/>
  <c r="EY65" i="1"/>
  <c r="EU65" i="1"/>
  <c r="EK65" i="1"/>
  <c r="EI65" i="1"/>
  <c r="EG65" i="1"/>
  <c r="EE65" i="1"/>
  <c r="EC65" i="1"/>
  <c r="CM65" i="1"/>
  <c r="CC65" i="1"/>
  <c r="CA65" i="1"/>
  <c r="BY65" i="1"/>
  <c r="BW65" i="1"/>
  <c r="BU65" i="1"/>
  <c r="FT65" i="1"/>
  <c r="FJ65" i="1"/>
  <c r="FH65" i="1"/>
  <c r="FF65" i="1"/>
  <c r="FD65" i="1"/>
  <c r="FB65" i="1"/>
  <c r="EV65" i="1"/>
  <c r="EJ65" i="1"/>
  <c r="EH65" i="1"/>
  <c r="EF65" i="1"/>
  <c r="ED65" i="1"/>
  <c r="DZ65" i="1"/>
  <c r="CN65" i="1"/>
  <c r="CB65" i="1"/>
  <c r="BZ65" i="1"/>
  <c r="BX65" i="1"/>
  <c r="BV65" i="1"/>
  <c r="BR65" i="1"/>
  <c r="FA63" i="1"/>
  <c r="EB63" i="1"/>
  <c r="BT63" i="1"/>
  <c r="FM63" i="1"/>
  <c r="EN63" i="1"/>
  <c r="DX63" i="1"/>
  <c r="CF63" i="1"/>
  <c r="EA63" i="1"/>
  <c r="BS63" i="1"/>
  <c r="EZ63" i="1"/>
  <c r="BN63" i="1"/>
  <c r="DV63" i="1"/>
  <c r="EM63" i="1"/>
  <c r="CE63" i="1"/>
  <c r="FL63" i="1"/>
  <c r="FU63" i="1"/>
  <c r="FI63" i="1"/>
  <c r="FG63" i="1"/>
  <c r="FE63" i="1"/>
  <c r="FC63" i="1"/>
  <c r="EY63" i="1"/>
  <c r="EU63" i="1"/>
  <c r="EK63" i="1"/>
  <c r="EI63" i="1"/>
  <c r="EG63" i="1"/>
  <c r="EE63" i="1"/>
  <c r="EC63" i="1"/>
  <c r="CM63" i="1"/>
  <c r="CC63" i="1"/>
  <c r="CA63" i="1"/>
  <c r="BY63" i="1"/>
  <c r="BW63" i="1"/>
  <c r="BU63" i="1"/>
  <c r="FT63" i="1"/>
  <c r="FJ63" i="1"/>
  <c r="FH63" i="1"/>
  <c r="FF63" i="1"/>
  <c r="FD63" i="1"/>
  <c r="FB63" i="1"/>
  <c r="EV63" i="1"/>
  <c r="EJ63" i="1"/>
  <c r="EH63" i="1"/>
  <c r="EF63" i="1"/>
  <c r="ED63" i="1"/>
  <c r="DZ63" i="1"/>
  <c r="CN63" i="1"/>
  <c r="CB63" i="1"/>
  <c r="BZ63" i="1"/>
  <c r="BX63" i="1"/>
  <c r="BV63" i="1"/>
  <c r="BR63" i="1"/>
  <c r="FA59" i="1"/>
  <c r="EB59" i="1"/>
  <c r="BT59" i="1"/>
  <c r="FM59" i="1"/>
  <c r="EN59" i="1"/>
  <c r="DX59" i="1"/>
  <c r="CF59" i="1"/>
  <c r="EA59" i="1"/>
  <c r="BS59" i="1"/>
  <c r="EZ59" i="1"/>
  <c r="BN59" i="1"/>
  <c r="DV59" i="1"/>
  <c r="EM59" i="1"/>
  <c r="CE59" i="1"/>
  <c r="FL59" i="1"/>
  <c r="FU59" i="1"/>
  <c r="FI59" i="1"/>
  <c r="FG59" i="1"/>
  <c r="FE59" i="1"/>
  <c r="FC59" i="1"/>
  <c r="EY59" i="1"/>
  <c r="EU59" i="1"/>
  <c r="EK59" i="1"/>
  <c r="EI59" i="1"/>
  <c r="EG59" i="1"/>
  <c r="EE59" i="1"/>
  <c r="EC59" i="1"/>
  <c r="CM59" i="1"/>
  <c r="CC59" i="1"/>
  <c r="CA59" i="1"/>
  <c r="BY59" i="1"/>
  <c r="BW59" i="1"/>
  <c r="BU59" i="1"/>
  <c r="FT59" i="1"/>
  <c r="FJ59" i="1"/>
  <c r="FH59" i="1"/>
  <c r="FF59" i="1"/>
  <c r="FD59" i="1"/>
  <c r="FB59" i="1"/>
  <c r="EV59" i="1"/>
  <c r="EJ59" i="1"/>
  <c r="EH59" i="1"/>
  <c r="EF59" i="1"/>
  <c r="ED59" i="1"/>
  <c r="DZ59" i="1"/>
  <c r="CN59" i="1"/>
  <c r="CB59" i="1"/>
  <c r="BZ59" i="1"/>
  <c r="BX59" i="1"/>
  <c r="BV59" i="1"/>
  <c r="BR59" i="1"/>
  <c r="FA55" i="1"/>
  <c r="EB55" i="1"/>
  <c r="BT55" i="1"/>
  <c r="FM55" i="1"/>
  <c r="EN55" i="1"/>
  <c r="DX55" i="1"/>
  <c r="CF55" i="1"/>
  <c r="EA55" i="1"/>
  <c r="BS55" i="1"/>
  <c r="EZ55" i="1"/>
  <c r="BN55" i="1"/>
  <c r="DV55" i="1"/>
  <c r="EM55" i="1"/>
  <c r="CE55" i="1"/>
  <c r="FL55" i="1"/>
  <c r="FU55" i="1"/>
  <c r="FI55" i="1"/>
  <c r="FG55" i="1"/>
  <c r="FE55" i="1"/>
  <c r="FC55" i="1"/>
  <c r="EY55" i="1"/>
  <c r="EU55" i="1"/>
  <c r="EK55" i="1"/>
  <c r="EI55" i="1"/>
  <c r="EG55" i="1"/>
  <c r="EE55" i="1"/>
  <c r="EC55" i="1"/>
  <c r="CM55" i="1"/>
  <c r="CC55" i="1"/>
  <c r="CA55" i="1"/>
  <c r="BY55" i="1"/>
  <c r="BW55" i="1"/>
  <c r="BU55" i="1"/>
  <c r="FT55" i="1"/>
  <c r="FJ55" i="1"/>
  <c r="FH55" i="1"/>
  <c r="FF55" i="1"/>
  <c r="FD55" i="1"/>
  <c r="FB55" i="1"/>
  <c r="EV55" i="1"/>
  <c r="EJ55" i="1"/>
  <c r="EH55" i="1"/>
  <c r="EF55" i="1"/>
  <c r="ED55" i="1"/>
  <c r="DZ55" i="1"/>
  <c r="CN55" i="1"/>
  <c r="CB55" i="1"/>
  <c r="BZ55" i="1"/>
  <c r="BX55" i="1"/>
  <c r="BV55" i="1"/>
  <c r="BR55" i="1"/>
  <c r="FA51" i="1"/>
  <c r="EB51" i="1"/>
  <c r="BT51" i="1"/>
  <c r="FM51" i="1"/>
  <c r="EN51" i="1"/>
  <c r="DX51" i="1"/>
  <c r="CF51" i="1"/>
  <c r="EA51" i="1"/>
  <c r="BS51" i="1"/>
  <c r="EZ51" i="1"/>
  <c r="BN51" i="1"/>
  <c r="DV51" i="1"/>
  <c r="EM51" i="1"/>
  <c r="CE51" i="1"/>
  <c r="FL51" i="1"/>
  <c r="FU51" i="1"/>
  <c r="FI51" i="1"/>
  <c r="FG51" i="1"/>
  <c r="FE51" i="1"/>
  <c r="FC51" i="1"/>
  <c r="EY51" i="1"/>
  <c r="EU51" i="1"/>
  <c r="EK51" i="1"/>
  <c r="EI51" i="1"/>
  <c r="EG51" i="1"/>
  <c r="EE51" i="1"/>
  <c r="EC51" i="1"/>
  <c r="CM51" i="1"/>
  <c r="CC51" i="1"/>
  <c r="CA51" i="1"/>
  <c r="BY51" i="1"/>
  <c r="BW51" i="1"/>
  <c r="BU51" i="1"/>
  <c r="FT51" i="1"/>
  <c r="FJ51" i="1"/>
  <c r="FH51" i="1"/>
  <c r="FF51" i="1"/>
  <c r="FD51" i="1"/>
  <c r="FB51" i="1"/>
  <c r="EV51" i="1"/>
  <c r="EJ51" i="1"/>
  <c r="EH51" i="1"/>
  <c r="EF51" i="1"/>
  <c r="ED51" i="1"/>
  <c r="DZ51" i="1"/>
  <c r="CN51" i="1"/>
  <c r="CB51" i="1"/>
  <c r="BZ51" i="1"/>
  <c r="BX51" i="1"/>
  <c r="BV51" i="1"/>
  <c r="BR51" i="1"/>
  <c r="FA47" i="1"/>
  <c r="EB47" i="1"/>
  <c r="BT47" i="1"/>
  <c r="FM47" i="1"/>
  <c r="EN47" i="1"/>
  <c r="DX47" i="1"/>
  <c r="CF47" i="1"/>
  <c r="EA47" i="1"/>
  <c r="BS47" i="1"/>
  <c r="EZ47" i="1"/>
  <c r="BN47" i="1"/>
  <c r="DV47" i="1"/>
  <c r="EM47" i="1"/>
  <c r="CE47" i="1"/>
  <c r="FL47" i="1"/>
  <c r="FU47" i="1"/>
  <c r="FI47" i="1"/>
  <c r="FG47" i="1"/>
  <c r="FE47" i="1"/>
  <c r="FC47" i="1"/>
  <c r="EY47" i="1"/>
  <c r="EU47" i="1"/>
  <c r="EK47" i="1"/>
  <c r="EI47" i="1"/>
  <c r="EG47" i="1"/>
  <c r="EE47" i="1"/>
  <c r="EC47" i="1"/>
  <c r="CM47" i="1"/>
  <c r="CC47" i="1"/>
  <c r="CA47" i="1"/>
  <c r="BY47" i="1"/>
  <c r="BW47" i="1"/>
  <c r="BU47" i="1"/>
  <c r="FT47" i="1"/>
  <c r="FJ47" i="1"/>
  <c r="FH47" i="1"/>
  <c r="FF47" i="1"/>
  <c r="FD47" i="1"/>
  <c r="FB47" i="1"/>
  <c r="EV47" i="1"/>
  <c r="EJ47" i="1"/>
  <c r="EH47" i="1"/>
  <c r="EF47" i="1"/>
  <c r="ED47" i="1"/>
  <c r="DZ47" i="1"/>
  <c r="CN47" i="1"/>
  <c r="CB47" i="1"/>
  <c r="BZ47" i="1"/>
  <c r="BX47" i="1"/>
  <c r="BV47" i="1"/>
  <c r="BR47" i="1"/>
  <c r="FA43" i="1"/>
  <c r="EB43" i="1"/>
  <c r="BT43" i="1"/>
  <c r="FM43" i="1"/>
  <c r="EN43" i="1"/>
  <c r="DX43" i="1"/>
  <c r="CF43" i="1"/>
  <c r="EA43" i="1"/>
  <c r="BS43" i="1"/>
  <c r="EZ43" i="1"/>
  <c r="BN43" i="1"/>
  <c r="DV43" i="1"/>
  <c r="EM43" i="1"/>
  <c r="CE43" i="1"/>
  <c r="FL43" i="1"/>
  <c r="FU43" i="1"/>
  <c r="FI43" i="1"/>
  <c r="FG43" i="1"/>
  <c r="FE43" i="1"/>
  <c r="FC43" i="1"/>
  <c r="EY43" i="1"/>
  <c r="EU43" i="1"/>
  <c r="EK43" i="1"/>
  <c r="EI43" i="1"/>
  <c r="EG43" i="1"/>
  <c r="EE43" i="1"/>
  <c r="EC43" i="1"/>
  <c r="CM43" i="1"/>
  <c r="CC43" i="1"/>
  <c r="CA43" i="1"/>
  <c r="BY43" i="1"/>
  <c r="BW43" i="1"/>
  <c r="BU43" i="1"/>
  <c r="FT43" i="1"/>
  <c r="FJ43" i="1"/>
  <c r="FH43" i="1"/>
  <c r="FF43" i="1"/>
  <c r="FD43" i="1"/>
  <c r="FB43" i="1"/>
  <c r="EV43" i="1"/>
  <c r="EJ43" i="1"/>
  <c r="EH43" i="1"/>
  <c r="EF43" i="1"/>
  <c r="ED43" i="1"/>
  <c r="DZ43" i="1"/>
  <c r="CN43" i="1"/>
  <c r="CB43" i="1"/>
  <c r="BZ43" i="1"/>
  <c r="BX43" i="1"/>
  <c r="BV43" i="1"/>
  <c r="BR43" i="1"/>
  <c r="FA39" i="1"/>
  <c r="EB39" i="1"/>
  <c r="BT39" i="1"/>
  <c r="FM39" i="1"/>
  <c r="EN39" i="1"/>
  <c r="DX39" i="1"/>
  <c r="CF39" i="1"/>
  <c r="EA39" i="1"/>
  <c r="BS39" i="1"/>
  <c r="EZ39" i="1"/>
  <c r="BN39" i="1"/>
  <c r="DV39" i="1"/>
  <c r="EM39" i="1"/>
  <c r="CE39" i="1"/>
  <c r="FL39" i="1"/>
  <c r="FU39" i="1"/>
  <c r="FI39" i="1"/>
  <c r="FG39" i="1"/>
  <c r="FE39" i="1"/>
  <c r="FC39" i="1"/>
  <c r="EY39" i="1"/>
  <c r="EU39" i="1"/>
  <c r="EK39" i="1"/>
  <c r="EI39" i="1"/>
  <c r="EG39" i="1"/>
  <c r="EE39" i="1"/>
  <c r="EC39" i="1"/>
  <c r="CM39" i="1"/>
  <c r="CC39" i="1"/>
  <c r="CA39" i="1"/>
  <c r="BY39" i="1"/>
  <c r="BW39" i="1"/>
  <c r="BU39" i="1"/>
  <c r="FT39" i="1"/>
  <c r="FJ39" i="1"/>
  <c r="FH39" i="1"/>
  <c r="FF39" i="1"/>
  <c r="FD39" i="1"/>
  <c r="FB39" i="1"/>
  <c r="EV39" i="1"/>
  <c r="EJ39" i="1"/>
  <c r="EH39" i="1"/>
  <c r="EF39" i="1"/>
  <c r="ED39" i="1"/>
  <c r="DZ39" i="1"/>
  <c r="CN39" i="1"/>
  <c r="CB39" i="1"/>
  <c r="BZ39" i="1"/>
  <c r="BX39" i="1"/>
  <c r="BV39" i="1"/>
  <c r="BR39" i="1"/>
  <c r="FA35" i="1"/>
  <c r="EB35" i="1"/>
  <c r="BT35" i="1"/>
  <c r="FM35" i="1"/>
  <c r="EN35" i="1"/>
  <c r="DX35" i="1"/>
  <c r="CF35" i="1"/>
  <c r="EA35" i="1"/>
  <c r="BS35" i="1"/>
  <c r="EZ35" i="1"/>
  <c r="BN35" i="1"/>
  <c r="DV35" i="1"/>
  <c r="EM35" i="1"/>
  <c r="CE35" i="1"/>
  <c r="FL35" i="1"/>
  <c r="FU35" i="1"/>
  <c r="FI35" i="1"/>
  <c r="FG35" i="1"/>
  <c r="FE35" i="1"/>
  <c r="FC35" i="1"/>
  <c r="EY35" i="1"/>
  <c r="EK35" i="1"/>
  <c r="EI35" i="1"/>
  <c r="EG35" i="1"/>
  <c r="EC35" i="1"/>
  <c r="CC35" i="1"/>
  <c r="CA35" i="1"/>
  <c r="BY35" i="1"/>
  <c r="BU35" i="1"/>
  <c r="FJ35" i="1"/>
  <c r="FH35" i="1"/>
  <c r="FF35" i="1"/>
  <c r="FB35" i="1"/>
  <c r="EV35" i="1"/>
  <c r="EJ35" i="1"/>
  <c r="EH35" i="1"/>
  <c r="EF35" i="1"/>
  <c r="ED35" i="1"/>
  <c r="DZ35" i="1"/>
  <c r="CN35" i="1"/>
  <c r="CB35" i="1"/>
  <c r="BZ35" i="1"/>
  <c r="BX35" i="1"/>
  <c r="BV35" i="1"/>
  <c r="BR35" i="1"/>
  <c r="EA31" i="1"/>
  <c r="BS31" i="1"/>
  <c r="EZ31" i="1"/>
  <c r="EM31" i="1"/>
  <c r="CE31" i="1"/>
  <c r="FL31" i="1"/>
  <c r="FU31" i="1"/>
  <c r="FI31" i="1"/>
  <c r="FG31" i="1"/>
  <c r="FE31" i="1"/>
  <c r="FC31" i="1"/>
  <c r="EY31" i="1"/>
  <c r="EU31" i="1"/>
  <c r="EK31" i="1"/>
  <c r="EI31" i="1"/>
  <c r="EG31" i="1"/>
  <c r="EC31" i="1"/>
  <c r="CM31" i="1"/>
  <c r="CC31" i="1"/>
  <c r="CA31" i="1"/>
  <c r="BY31" i="1"/>
  <c r="BU31" i="1"/>
  <c r="FJ31" i="1"/>
  <c r="FF31" i="1"/>
  <c r="FB31" i="1"/>
  <c r="EH31" i="1"/>
  <c r="ED31" i="1"/>
  <c r="DZ31" i="1"/>
  <c r="CN31" i="1"/>
  <c r="CB31" i="1"/>
  <c r="BX31" i="1"/>
  <c r="FT31" i="1"/>
  <c r="FH31" i="1"/>
  <c r="EV31" i="1"/>
  <c r="EJ31" i="1"/>
  <c r="EF31" i="1"/>
  <c r="BZ31" i="1"/>
  <c r="BV31" i="1"/>
  <c r="BR31" i="1"/>
  <c r="EA27" i="1"/>
  <c r="BS27" i="1"/>
  <c r="EZ27" i="1"/>
  <c r="BN27" i="1"/>
  <c r="DV27" i="1"/>
  <c r="EM27" i="1"/>
  <c r="CE27" i="1"/>
  <c r="FL27" i="1"/>
  <c r="FU27" i="1"/>
  <c r="FI27" i="1"/>
  <c r="FG27" i="1"/>
  <c r="FE27" i="1"/>
  <c r="FC27" i="1"/>
  <c r="EY27" i="1"/>
  <c r="EK27" i="1"/>
  <c r="EI27" i="1"/>
  <c r="EG27" i="1"/>
  <c r="EC27" i="1"/>
  <c r="CC27" i="1"/>
  <c r="CA27" i="1"/>
  <c r="BY27" i="1"/>
  <c r="BU27" i="1"/>
  <c r="FJ27" i="1"/>
  <c r="FF27" i="1"/>
  <c r="FB27" i="1"/>
  <c r="EH27" i="1"/>
  <c r="ED27" i="1"/>
  <c r="DZ27" i="1"/>
  <c r="CN27" i="1"/>
  <c r="CB27" i="1"/>
  <c r="BX27" i="1"/>
  <c r="FT27" i="1"/>
  <c r="FH27" i="1"/>
  <c r="EV27" i="1"/>
  <c r="EJ27" i="1"/>
  <c r="EF27" i="1"/>
  <c r="BZ27" i="1"/>
  <c r="BV27" i="1"/>
  <c r="BR27" i="1"/>
  <c r="FK32" i="1"/>
  <c r="EL32" i="1"/>
  <c r="CD32" i="1"/>
  <c r="FO31" i="1"/>
  <c r="EP31" i="1"/>
  <c r="CH31" i="1"/>
  <c r="BN31" i="1"/>
  <c r="FK30" i="1"/>
  <c r="EL30" i="1"/>
  <c r="CD30" i="1"/>
  <c r="FK29" i="1"/>
  <c r="EL29" i="1"/>
  <c r="CD29" i="1"/>
  <c r="FO28" i="1"/>
  <c r="EP28" i="1"/>
  <c r="CH28" i="1"/>
  <c r="FK27" i="1"/>
  <c r="EL27" i="1"/>
  <c r="CD27" i="1"/>
  <c r="FO26" i="1"/>
  <c r="EP26" i="1"/>
  <c r="CH26" i="1"/>
  <c r="FO25" i="1"/>
  <c r="EP25" i="1"/>
  <c r="CH25" i="1"/>
  <c r="FK24" i="1"/>
  <c r="EL24" i="1"/>
  <c r="CD24" i="1"/>
  <c r="FM23" i="1"/>
  <c r="EN23" i="1"/>
  <c r="DX23" i="1"/>
  <c r="CF23" i="1"/>
  <c r="FA23" i="1"/>
  <c r="EB23" i="1"/>
  <c r="BT23" i="1"/>
  <c r="FM22" i="1"/>
  <c r="EN22" i="1"/>
  <c r="DX22" i="1"/>
  <c r="CF22" i="1"/>
  <c r="FA22" i="1"/>
  <c r="EB22" i="1"/>
  <c r="BT22" i="1"/>
  <c r="FM21" i="1"/>
  <c r="EN21" i="1"/>
  <c r="DX21" i="1"/>
  <c r="CF21" i="1"/>
  <c r="FA21" i="1"/>
  <c r="EB21" i="1"/>
  <c r="BT21" i="1"/>
  <c r="FM20" i="1"/>
  <c r="EN20" i="1"/>
  <c r="DX20" i="1"/>
  <c r="CF20" i="1"/>
  <c r="FA20" i="1"/>
  <c r="EB20" i="1"/>
  <c r="BT20" i="1"/>
  <c r="FM19" i="1"/>
  <c r="EN19" i="1"/>
  <c r="DX19" i="1"/>
  <c r="CF19" i="1"/>
  <c r="FA19" i="1"/>
  <c r="EB19" i="1"/>
  <c r="BT19" i="1"/>
  <c r="FM18" i="1"/>
  <c r="EN18" i="1"/>
  <c r="DX18" i="1"/>
  <c r="CF18" i="1"/>
  <c r="FA18" i="1"/>
  <c r="EB18" i="1"/>
  <c r="BT18" i="1"/>
  <c r="FM17" i="1"/>
  <c r="EN17" i="1"/>
  <c r="DX17" i="1"/>
  <c r="CF17" i="1"/>
  <c r="FA17" i="1"/>
  <c r="EB17" i="1"/>
  <c r="BT17" i="1"/>
  <c r="FM16" i="1"/>
  <c r="EN16" i="1"/>
  <c r="DX16" i="1"/>
  <c r="CF16" i="1"/>
  <c r="FA16" i="1"/>
  <c r="EB16" i="1"/>
  <c r="BT16" i="1"/>
  <c r="FM15" i="1"/>
  <c r="EN15" i="1"/>
  <c r="DX15" i="1"/>
  <c r="CF15" i="1"/>
  <c r="FA15" i="1"/>
  <c r="EB15" i="1"/>
  <c r="BT15" i="1"/>
  <c r="FM14" i="1"/>
  <c r="EN14" i="1"/>
  <c r="DX14" i="1"/>
  <c r="CF14" i="1"/>
  <c r="FA14" i="1"/>
  <c r="EB14" i="1"/>
  <c r="BT14" i="1"/>
  <c r="FM13" i="1"/>
  <c r="EN13" i="1"/>
  <c r="DX13" i="1"/>
  <c r="CF13" i="1"/>
  <c r="FA13" i="1"/>
  <c r="EB13" i="1"/>
  <c r="BT13" i="1"/>
  <c r="FM12" i="1"/>
  <c r="EN12" i="1"/>
  <c r="DX12" i="1"/>
  <c r="CF12" i="1"/>
  <c r="FA12" i="1"/>
  <c r="EB12" i="1"/>
  <c r="BT12" i="1"/>
  <c r="FM11" i="1"/>
  <c r="EN11" i="1"/>
  <c r="DX11" i="1"/>
  <c r="CF11" i="1"/>
  <c r="FA11" i="1"/>
  <c r="EB11" i="1"/>
  <c r="BT11" i="1"/>
  <c r="FM10" i="1"/>
  <c r="EN10" i="1"/>
  <c r="DX10" i="1"/>
  <c r="CF10" i="1"/>
  <c r="FA10" i="1"/>
  <c r="EB10" i="1"/>
  <c r="BT10" i="1"/>
  <c r="FM9" i="1"/>
  <c r="EN9" i="1"/>
  <c r="DX9" i="1"/>
  <c r="CF9" i="1"/>
  <c r="FA9" i="1"/>
  <c r="EB9" i="1"/>
  <c r="BT9" i="1"/>
  <c r="FM8" i="1"/>
  <c r="EN8" i="1"/>
  <c r="DX8" i="1"/>
  <c r="CF8" i="1"/>
  <c r="FA8" i="1"/>
  <c r="EB8" i="1"/>
  <c r="BT8" i="1"/>
  <c r="EB255" i="1"/>
  <c r="FA255" i="1"/>
  <c r="BT255" i="1"/>
  <c r="DT255" i="1"/>
  <c r="EP255" i="1"/>
  <c r="FO255" i="1"/>
  <c r="CH255" i="1"/>
  <c r="EZ255" i="1"/>
  <c r="EA255" i="1"/>
  <c r="BS255" i="1"/>
  <c r="DV255" i="1"/>
  <c r="BN255" i="1"/>
  <c r="FL255" i="1"/>
  <c r="EM255" i="1"/>
  <c r="CE255" i="1"/>
  <c r="FT255" i="1"/>
  <c r="FJ255" i="1"/>
  <c r="FH255" i="1"/>
  <c r="FF255" i="1"/>
  <c r="FD255" i="1"/>
  <c r="FB255" i="1"/>
  <c r="EV255" i="1"/>
  <c r="EJ255" i="1"/>
  <c r="EH255" i="1"/>
  <c r="EF255" i="1"/>
  <c r="ED255" i="1"/>
  <c r="DZ255" i="1"/>
  <c r="FU255" i="1"/>
  <c r="FI255" i="1"/>
  <c r="FG255" i="1"/>
  <c r="FE255" i="1"/>
  <c r="FC255" i="1"/>
  <c r="EY255" i="1"/>
  <c r="EU255" i="1"/>
  <c r="EK255" i="1"/>
  <c r="EI255" i="1"/>
  <c r="EG255" i="1"/>
  <c r="EE255" i="1"/>
  <c r="EC255" i="1"/>
  <c r="CM255" i="1"/>
  <c r="CC255" i="1"/>
  <c r="CA255" i="1"/>
  <c r="BY255" i="1"/>
  <c r="BW255" i="1"/>
  <c r="BU255" i="1"/>
  <c r="BZ255" i="1"/>
  <c r="BV255" i="1"/>
  <c r="BR255" i="1"/>
  <c r="CN255" i="1"/>
  <c r="CB255" i="1"/>
  <c r="BX255" i="1"/>
  <c r="FK253" i="1"/>
  <c r="EL253" i="1"/>
  <c r="CD253" i="1"/>
  <c r="FO253" i="1"/>
  <c r="EP253" i="1"/>
  <c r="CH253" i="1"/>
  <c r="DY253" i="1"/>
  <c r="DW253" i="1"/>
  <c r="BQ253" i="1"/>
  <c r="EX253" i="1"/>
  <c r="BO253" i="1"/>
  <c r="FN253" i="1"/>
  <c r="EO253" i="1"/>
  <c r="CG253" i="1"/>
  <c r="DY251" i="1"/>
  <c r="DW251" i="1"/>
  <c r="DS251" i="1"/>
  <c r="EX251" i="1"/>
  <c r="BO251" i="1"/>
  <c r="BQ251" i="1"/>
  <c r="EO251" i="1"/>
  <c r="FN251" i="1"/>
  <c r="CG251" i="1"/>
  <c r="EM251" i="1"/>
  <c r="FL251" i="1"/>
  <c r="CE251" i="1"/>
  <c r="FK251" i="1"/>
  <c r="EL251" i="1"/>
  <c r="CD251" i="1"/>
  <c r="FO251" i="1"/>
  <c r="EP251" i="1"/>
  <c r="CH251" i="1"/>
  <c r="DT249" i="1"/>
  <c r="FN249" i="1"/>
  <c r="EO249" i="1"/>
  <c r="CG249" i="1"/>
  <c r="EZ249" i="1"/>
  <c r="EA249" i="1"/>
  <c r="BS249" i="1"/>
  <c r="DV249" i="1"/>
  <c r="BN249" i="1"/>
  <c r="FT249" i="1"/>
  <c r="FJ249" i="1"/>
  <c r="FH249" i="1"/>
  <c r="FF249" i="1"/>
  <c r="FD249" i="1"/>
  <c r="FB249" i="1"/>
  <c r="EV249" i="1"/>
  <c r="EJ249" i="1"/>
  <c r="EH249" i="1"/>
  <c r="EF249" i="1"/>
  <c r="ED249" i="1"/>
  <c r="DZ249" i="1"/>
  <c r="CN249" i="1"/>
  <c r="CB249" i="1"/>
  <c r="BZ249" i="1"/>
  <c r="BX249" i="1"/>
  <c r="BV249" i="1"/>
  <c r="BR249" i="1"/>
  <c r="FG249" i="1"/>
  <c r="FC249" i="1"/>
  <c r="EY249" i="1"/>
  <c r="EU249" i="1"/>
  <c r="EI249" i="1"/>
  <c r="EE249" i="1"/>
  <c r="CM249" i="1"/>
  <c r="CA249" i="1"/>
  <c r="BW249" i="1"/>
  <c r="FU249" i="1"/>
  <c r="FI249" i="1"/>
  <c r="FE249" i="1"/>
  <c r="EK249" i="1"/>
  <c r="EG249" i="1"/>
  <c r="EC249" i="1"/>
  <c r="CC249" i="1"/>
  <c r="BY249" i="1"/>
  <c r="BU249" i="1"/>
  <c r="EL249" i="1"/>
  <c r="CD249" i="1"/>
  <c r="FK249" i="1"/>
  <c r="EP249" i="1"/>
  <c r="CH249" i="1"/>
  <c r="FO249" i="1"/>
  <c r="FK247" i="1"/>
  <c r="EL247" i="1"/>
  <c r="CD247" i="1"/>
  <c r="FO247" i="1"/>
  <c r="EP247" i="1"/>
  <c r="CH247" i="1"/>
  <c r="DY247" i="1"/>
  <c r="DW247" i="1"/>
  <c r="BQ247" i="1"/>
  <c r="EX247" i="1"/>
  <c r="BO247" i="1"/>
  <c r="EO247" i="1"/>
  <c r="CG247" i="1"/>
  <c r="FN247" i="1"/>
  <c r="EX245" i="1"/>
  <c r="DY245" i="1"/>
  <c r="BO245" i="1"/>
  <c r="DW245" i="1"/>
  <c r="BQ245" i="1"/>
  <c r="FN245" i="1"/>
  <c r="EO245" i="1"/>
  <c r="CG245" i="1"/>
  <c r="EL245" i="1"/>
  <c r="CD245" i="1"/>
  <c r="FK245" i="1"/>
  <c r="EP245" i="1"/>
  <c r="CH245" i="1"/>
  <c r="FO245" i="1"/>
  <c r="EX243" i="1"/>
  <c r="BO243" i="1"/>
  <c r="DY243" i="1"/>
  <c r="DW243" i="1"/>
  <c r="BQ243" i="1"/>
  <c r="FN243" i="1"/>
  <c r="EO243" i="1"/>
  <c r="CG243" i="1"/>
  <c r="EL243" i="1"/>
  <c r="CD243" i="1"/>
  <c r="FK243" i="1"/>
  <c r="EP243" i="1"/>
  <c r="CH243" i="1"/>
  <c r="FO243" i="1"/>
  <c r="EZ241" i="1"/>
  <c r="EA241" i="1"/>
  <c r="BS241" i="1"/>
  <c r="FT241" i="1"/>
  <c r="FJ241" i="1"/>
  <c r="FH241" i="1"/>
  <c r="FF241" i="1"/>
  <c r="FD241" i="1"/>
  <c r="FB241" i="1"/>
  <c r="EV241" i="1"/>
  <c r="EJ241" i="1"/>
  <c r="EH241" i="1"/>
  <c r="EF241" i="1"/>
  <c r="ED241" i="1"/>
  <c r="DZ241" i="1"/>
  <c r="CN241" i="1"/>
  <c r="CB241" i="1"/>
  <c r="BZ241" i="1"/>
  <c r="BX241" i="1"/>
  <c r="BV241" i="1"/>
  <c r="BR241" i="1"/>
  <c r="FU241" i="1"/>
  <c r="FI241" i="1"/>
  <c r="FG241" i="1"/>
  <c r="FE241" i="1"/>
  <c r="FC241" i="1"/>
  <c r="EY241" i="1"/>
  <c r="EU241" i="1"/>
  <c r="EK241" i="1"/>
  <c r="EI241" i="1"/>
  <c r="EG241" i="1"/>
  <c r="EE241" i="1"/>
  <c r="EC241" i="1"/>
  <c r="CC241" i="1"/>
  <c r="BY241" i="1"/>
  <c r="BU241" i="1"/>
  <c r="CM241" i="1"/>
  <c r="CA241" i="1"/>
  <c r="BW241" i="1"/>
  <c r="EL241" i="1"/>
  <c r="CD241" i="1"/>
  <c r="FK241" i="1"/>
  <c r="EP241" i="1"/>
  <c r="CH241" i="1"/>
  <c r="FO241" i="1"/>
  <c r="EX239" i="1"/>
  <c r="BO239" i="1"/>
  <c r="DY239" i="1"/>
  <c r="DW239" i="1"/>
  <c r="BQ239" i="1"/>
  <c r="FN239" i="1"/>
  <c r="EO239" i="1"/>
  <c r="CG239" i="1"/>
  <c r="EL239" i="1"/>
  <c r="CD239" i="1"/>
  <c r="FK239" i="1"/>
  <c r="EP239" i="1"/>
  <c r="CH239" i="1"/>
  <c r="FO239" i="1"/>
  <c r="EX237" i="1"/>
  <c r="BO237" i="1"/>
  <c r="DY237" i="1"/>
  <c r="DW237" i="1"/>
  <c r="BQ237" i="1"/>
  <c r="FN237" i="1"/>
  <c r="EO237" i="1"/>
  <c r="CG237" i="1"/>
  <c r="EL237" i="1"/>
  <c r="CD237" i="1"/>
  <c r="FK237" i="1"/>
  <c r="EP237" i="1"/>
  <c r="CH237" i="1"/>
  <c r="FO237" i="1"/>
  <c r="EX235" i="1"/>
  <c r="BO235" i="1"/>
  <c r="DY235" i="1"/>
  <c r="DW235" i="1"/>
  <c r="BQ235" i="1"/>
  <c r="FN235" i="1"/>
  <c r="EO235" i="1"/>
  <c r="CG235" i="1"/>
  <c r="EL235" i="1"/>
  <c r="CD235" i="1"/>
  <c r="FK235" i="1"/>
  <c r="EP235" i="1"/>
  <c r="CH235" i="1"/>
  <c r="FO235" i="1"/>
  <c r="EZ233" i="1"/>
  <c r="EA233" i="1"/>
  <c r="BS233" i="1"/>
  <c r="EX233" i="1"/>
  <c r="BO233" i="1"/>
  <c r="DY233" i="1"/>
  <c r="DW233" i="1"/>
  <c r="BQ233" i="1"/>
  <c r="FN233" i="1"/>
  <c r="EO233" i="1"/>
  <c r="CG233" i="1"/>
  <c r="EL233" i="1"/>
  <c r="CD233" i="1"/>
  <c r="FK233" i="1"/>
  <c r="EP233" i="1"/>
  <c r="CH233" i="1"/>
  <c r="FO233" i="1"/>
  <c r="EL231" i="1"/>
  <c r="CD231" i="1"/>
  <c r="FK231" i="1"/>
  <c r="EP231" i="1"/>
  <c r="CH231" i="1"/>
  <c r="FO231" i="1"/>
  <c r="EX231" i="1"/>
  <c r="DY231" i="1"/>
  <c r="BQ231" i="1"/>
  <c r="DW231" i="1"/>
  <c r="BO231" i="1"/>
  <c r="DU231" i="1"/>
  <c r="FN231" i="1"/>
  <c r="EO231" i="1"/>
  <c r="CG231" i="1"/>
  <c r="FK229" i="1"/>
  <c r="EL229" i="1"/>
  <c r="CD229" i="1"/>
  <c r="FO229" i="1"/>
  <c r="EP229" i="1"/>
  <c r="CH229" i="1"/>
  <c r="DY229" i="1"/>
  <c r="DW229" i="1"/>
  <c r="BQ229" i="1"/>
  <c r="EX229" i="1"/>
  <c r="BO229" i="1"/>
  <c r="EO229" i="1"/>
  <c r="CG229" i="1"/>
  <c r="FN229" i="1"/>
  <c r="FK227" i="1"/>
  <c r="EL227" i="1"/>
  <c r="CD227" i="1"/>
  <c r="FO227" i="1"/>
  <c r="EP227" i="1"/>
  <c r="CH227" i="1"/>
  <c r="DY227" i="1"/>
  <c r="DW227" i="1"/>
  <c r="BQ227" i="1"/>
  <c r="EX227" i="1"/>
  <c r="BO227" i="1"/>
  <c r="EO227" i="1"/>
  <c r="CG227" i="1"/>
  <c r="FN227" i="1"/>
  <c r="FK225" i="1"/>
  <c r="EL225" i="1"/>
  <c r="CD225" i="1"/>
  <c r="FO225" i="1"/>
  <c r="EP225" i="1"/>
  <c r="CH225" i="1"/>
  <c r="DY225" i="1"/>
  <c r="DW225" i="1"/>
  <c r="BQ225" i="1"/>
  <c r="EX225" i="1"/>
  <c r="BO225" i="1"/>
  <c r="EO225" i="1"/>
  <c r="CG225" i="1"/>
  <c r="FN225" i="1"/>
  <c r="FK223" i="1"/>
  <c r="EL223" i="1"/>
  <c r="CD223" i="1"/>
  <c r="FO223" i="1"/>
  <c r="EP223" i="1"/>
  <c r="CH223" i="1"/>
  <c r="DY223" i="1"/>
  <c r="DW223" i="1"/>
  <c r="BQ223" i="1"/>
  <c r="EX223" i="1"/>
  <c r="BO223" i="1"/>
  <c r="EO223" i="1"/>
  <c r="CG223" i="1"/>
  <c r="FN223" i="1"/>
  <c r="FA221" i="1"/>
  <c r="EB221" i="1"/>
  <c r="BT221" i="1"/>
  <c r="FO221" i="1"/>
  <c r="CH221" i="1"/>
  <c r="EP221" i="1"/>
  <c r="DY221" i="1"/>
  <c r="DW221" i="1"/>
  <c r="BQ221" i="1"/>
  <c r="EX221" i="1"/>
  <c r="BO221" i="1"/>
  <c r="EO221" i="1"/>
  <c r="CG221" i="1"/>
  <c r="FN221" i="1"/>
  <c r="EX219" i="1"/>
  <c r="BO219" i="1"/>
  <c r="DY219" i="1"/>
  <c r="DW219" i="1"/>
  <c r="BQ219" i="1"/>
  <c r="FN219" i="1"/>
  <c r="EO219" i="1"/>
  <c r="CG219" i="1"/>
  <c r="EL219" i="1"/>
  <c r="CD219" i="1"/>
  <c r="FK219" i="1"/>
  <c r="EP219" i="1"/>
  <c r="CH219" i="1"/>
  <c r="FO219" i="1"/>
  <c r="EX217" i="1"/>
  <c r="BO217" i="1"/>
  <c r="DY217" i="1"/>
  <c r="DW217" i="1"/>
  <c r="BQ217" i="1"/>
  <c r="FN217" i="1"/>
  <c r="EO217" i="1"/>
  <c r="CG217" i="1"/>
  <c r="EL217" i="1"/>
  <c r="CD217" i="1"/>
  <c r="FK217" i="1"/>
  <c r="EP217" i="1"/>
  <c r="CH217" i="1"/>
  <c r="FO217" i="1"/>
  <c r="EX215" i="1"/>
  <c r="BO215" i="1"/>
  <c r="DY215" i="1"/>
  <c r="DW215" i="1"/>
  <c r="BQ215" i="1"/>
  <c r="FN215" i="1"/>
  <c r="EO215" i="1"/>
  <c r="CG215" i="1"/>
  <c r="EL215" i="1"/>
  <c r="CD215" i="1"/>
  <c r="FK215" i="1"/>
  <c r="EP215" i="1"/>
  <c r="CH215" i="1"/>
  <c r="FO215" i="1"/>
  <c r="EX213" i="1"/>
  <c r="BO213" i="1"/>
  <c r="DY213" i="1"/>
  <c r="DW213" i="1"/>
  <c r="BQ213" i="1"/>
  <c r="FN213" i="1"/>
  <c r="EO213" i="1"/>
  <c r="CG213" i="1"/>
  <c r="EL213" i="1"/>
  <c r="CD213" i="1"/>
  <c r="FK213" i="1"/>
  <c r="EP213" i="1"/>
  <c r="CH213" i="1"/>
  <c r="FO213" i="1"/>
  <c r="EX211" i="1"/>
  <c r="BO211" i="1"/>
  <c r="DY211" i="1"/>
  <c r="DW211" i="1"/>
  <c r="BQ211" i="1"/>
  <c r="FN211" i="1"/>
  <c r="EO211" i="1"/>
  <c r="CG211" i="1"/>
  <c r="EL211" i="1"/>
  <c r="CD211" i="1"/>
  <c r="FK211" i="1"/>
  <c r="EP211" i="1"/>
  <c r="CH211" i="1"/>
  <c r="FO211" i="1"/>
  <c r="EX209" i="1"/>
  <c r="BO209" i="1"/>
  <c r="DY209" i="1"/>
  <c r="DW209" i="1"/>
  <c r="BQ209" i="1"/>
  <c r="FN209" i="1"/>
  <c r="EO209" i="1"/>
  <c r="CG209" i="1"/>
  <c r="EL209" i="1"/>
  <c r="CD209" i="1"/>
  <c r="FK209" i="1"/>
  <c r="EP209" i="1"/>
  <c r="CH209" i="1"/>
  <c r="FO209" i="1"/>
  <c r="EX207" i="1"/>
  <c r="BO207" i="1"/>
  <c r="DY207" i="1"/>
  <c r="DW207" i="1"/>
  <c r="BQ207" i="1"/>
  <c r="FN207" i="1"/>
  <c r="EO207" i="1"/>
  <c r="CG207" i="1"/>
  <c r="EL207" i="1"/>
  <c r="CD207" i="1"/>
  <c r="FK207" i="1"/>
  <c r="EP207" i="1"/>
  <c r="CH207" i="1"/>
  <c r="FO207" i="1"/>
  <c r="EX205" i="1"/>
  <c r="BO205" i="1"/>
  <c r="DW205" i="1"/>
  <c r="DY205" i="1"/>
  <c r="BQ205" i="1"/>
  <c r="FN205" i="1"/>
  <c r="EO205" i="1"/>
  <c r="CG205" i="1"/>
  <c r="FL205" i="1"/>
  <c r="EM205" i="1"/>
  <c r="CE205" i="1"/>
  <c r="EL205" i="1"/>
  <c r="CD205" i="1"/>
  <c r="FK205" i="1"/>
  <c r="EP205" i="1"/>
  <c r="CH205" i="1"/>
  <c r="FO205" i="1"/>
  <c r="EX203" i="1"/>
  <c r="BO203" i="1"/>
  <c r="DW203" i="1"/>
  <c r="DY203" i="1"/>
  <c r="BQ203" i="1"/>
  <c r="FN203" i="1"/>
  <c r="EO203" i="1"/>
  <c r="CG203" i="1"/>
  <c r="FL203" i="1"/>
  <c r="EM203" i="1"/>
  <c r="CE203" i="1"/>
  <c r="EL203" i="1"/>
  <c r="CD203" i="1"/>
  <c r="FK203" i="1"/>
  <c r="EP203" i="1"/>
  <c r="CH203" i="1"/>
  <c r="FO203" i="1"/>
  <c r="EX201" i="1"/>
  <c r="DR201" i="1"/>
  <c r="DW201" i="1"/>
  <c r="DS201" i="1"/>
  <c r="BO201" i="1"/>
  <c r="DY201" i="1"/>
  <c r="DU201" i="1"/>
  <c r="BQ201" i="1"/>
  <c r="FN201" i="1"/>
  <c r="EO201" i="1"/>
  <c r="CG201" i="1"/>
  <c r="EB201" i="1"/>
  <c r="BT201" i="1"/>
  <c r="FA201" i="1"/>
  <c r="EN201" i="1"/>
  <c r="DX201" i="1"/>
  <c r="CF201" i="1"/>
  <c r="FM201" i="1"/>
  <c r="FT201" i="1"/>
  <c r="FJ201" i="1"/>
  <c r="FH201" i="1"/>
  <c r="FF201" i="1"/>
  <c r="FD201" i="1"/>
  <c r="FB201" i="1"/>
  <c r="EV201" i="1"/>
  <c r="EJ201" i="1"/>
  <c r="EH201" i="1"/>
  <c r="EF201" i="1"/>
  <c r="ED201" i="1"/>
  <c r="DZ201" i="1"/>
  <c r="FG201" i="1"/>
  <c r="FC201" i="1"/>
  <c r="EY201" i="1"/>
  <c r="EU201" i="1"/>
  <c r="EI201" i="1"/>
  <c r="EE201" i="1"/>
  <c r="CN201" i="1"/>
  <c r="CB201" i="1"/>
  <c r="BZ201" i="1"/>
  <c r="BX201" i="1"/>
  <c r="BV201" i="1"/>
  <c r="BR201" i="1"/>
  <c r="FU201" i="1"/>
  <c r="FI201" i="1"/>
  <c r="FE201" i="1"/>
  <c r="EK201" i="1"/>
  <c r="EG201" i="1"/>
  <c r="EC201" i="1"/>
  <c r="CM201" i="1"/>
  <c r="CC201" i="1"/>
  <c r="CA201" i="1"/>
  <c r="BY201" i="1"/>
  <c r="BW201" i="1"/>
  <c r="BU201" i="1"/>
  <c r="EX199" i="1"/>
  <c r="BO199" i="1"/>
  <c r="DY199" i="1"/>
  <c r="DW199" i="1"/>
  <c r="BQ199" i="1"/>
  <c r="FN199" i="1"/>
  <c r="EO199" i="1"/>
  <c r="CG199" i="1"/>
  <c r="EL199" i="1"/>
  <c r="CD199" i="1"/>
  <c r="FK199" i="1"/>
  <c r="EP199" i="1"/>
  <c r="CH199" i="1"/>
  <c r="FO199" i="1"/>
  <c r="EX197" i="1"/>
  <c r="BO197" i="1"/>
  <c r="DY197" i="1"/>
  <c r="DW197" i="1"/>
  <c r="BQ197" i="1"/>
  <c r="FN197" i="1"/>
  <c r="EO197" i="1"/>
  <c r="CG197" i="1"/>
  <c r="EL197" i="1"/>
  <c r="CD197" i="1"/>
  <c r="FK197" i="1"/>
  <c r="EP197" i="1"/>
  <c r="CH197" i="1"/>
  <c r="FO197" i="1"/>
  <c r="EX195" i="1"/>
  <c r="BO195" i="1"/>
  <c r="DY195" i="1"/>
  <c r="DW195" i="1"/>
  <c r="BQ195" i="1"/>
  <c r="FN195" i="1"/>
  <c r="EO195" i="1"/>
  <c r="CG195" i="1"/>
  <c r="EL195" i="1"/>
  <c r="CD195" i="1"/>
  <c r="FK195" i="1"/>
  <c r="EP195" i="1"/>
  <c r="CH195" i="1"/>
  <c r="FO195" i="1"/>
  <c r="EX193" i="1"/>
  <c r="BO193" i="1"/>
  <c r="DY193" i="1"/>
  <c r="DW193" i="1"/>
  <c r="BQ193" i="1"/>
  <c r="FN193" i="1"/>
  <c r="EO193" i="1"/>
  <c r="CG193" i="1"/>
  <c r="EL193" i="1"/>
  <c r="CD193" i="1"/>
  <c r="FK193" i="1"/>
  <c r="EP193" i="1"/>
  <c r="CH193" i="1"/>
  <c r="FO193" i="1"/>
  <c r="EX191" i="1"/>
  <c r="BO191" i="1"/>
  <c r="DY191" i="1"/>
  <c r="DW191" i="1"/>
  <c r="BQ191" i="1"/>
  <c r="FN191" i="1"/>
  <c r="EO191" i="1"/>
  <c r="CG191" i="1"/>
  <c r="EL191" i="1"/>
  <c r="CD191" i="1"/>
  <c r="FK191" i="1"/>
  <c r="EP191" i="1"/>
  <c r="CH191" i="1"/>
  <c r="FO191" i="1"/>
  <c r="EB189" i="1"/>
  <c r="FA189" i="1"/>
  <c r="BT189" i="1"/>
  <c r="DT189" i="1"/>
  <c r="EP189" i="1"/>
  <c r="FO189" i="1"/>
  <c r="CH189" i="1"/>
  <c r="EZ189" i="1"/>
  <c r="EA189" i="1"/>
  <c r="BS189" i="1"/>
  <c r="DV189" i="1"/>
  <c r="BN189" i="1"/>
  <c r="FL189" i="1"/>
  <c r="EM189" i="1"/>
  <c r="CE189" i="1"/>
  <c r="FT189" i="1"/>
  <c r="FJ189" i="1"/>
  <c r="FH189" i="1"/>
  <c r="FF189" i="1"/>
  <c r="FD189" i="1"/>
  <c r="FB189" i="1"/>
  <c r="EV189" i="1"/>
  <c r="EJ189" i="1"/>
  <c r="EH189" i="1"/>
  <c r="EF189" i="1"/>
  <c r="ED189" i="1"/>
  <c r="DZ189" i="1"/>
  <c r="FU189" i="1"/>
  <c r="FI189" i="1"/>
  <c r="FG189" i="1"/>
  <c r="FE189" i="1"/>
  <c r="FC189" i="1"/>
  <c r="EY189" i="1"/>
  <c r="EU189" i="1"/>
  <c r="EK189" i="1"/>
  <c r="EI189" i="1"/>
  <c r="EG189" i="1"/>
  <c r="EE189" i="1"/>
  <c r="EC189" i="1"/>
  <c r="CM189" i="1"/>
  <c r="CC189" i="1"/>
  <c r="CA189" i="1"/>
  <c r="BY189" i="1"/>
  <c r="BW189" i="1"/>
  <c r="BU189" i="1"/>
  <c r="BZ189" i="1"/>
  <c r="BV189" i="1"/>
  <c r="BR189" i="1"/>
  <c r="CN189" i="1"/>
  <c r="CB189" i="1"/>
  <c r="BX189" i="1"/>
  <c r="FA187" i="1"/>
  <c r="EB187" i="1"/>
  <c r="BT187" i="1"/>
  <c r="FO187" i="1"/>
  <c r="CH187" i="1"/>
  <c r="EP187" i="1"/>
  <c r="DY187" i="1"/>
  <c r="DW187" i="1"/>
  <c r="BQ187" i="1"/>
  <c r="EX187" i="1"/>
  <c r="BO187" i="1"/>
  <c r="EO187" i="1"/>
  <c r="CG187" i="1"/>
  <c r="FN187" i="1"/>
  <c r="FA185" i="1"/>
  <c r="EB185" i="1"/>
  <c r="BT185" i="1"/>
  <c r="FO185" i="1"/>
  <c r="CH185" i="1"/>
  <c r="EP185" i="1"/>
  <c r="DY185" i="1"/>
  <c r="DW185" i="1"/>
  <c r="BQ185" i="1"/>
  <c r="EX185" i="1"/>
  <c r="BO185" i="1"/>
  <c r="EO185" i="1"/>
  <c r="CG185" i="1"/>
  <c r="FN185" i="1"/>
  <c r="FK183" i="1"/>
  <c r="EL183" i="1"/>
  <c r="CD183" i="1"/>
  <c r="FO183" i="1"/>
  <c r="EP183" i="1"/>
  <c r="CH183" i="1"/>
  <c r="DY183" i="1"/>
  <c r="DW183" i="1"/>
  <c r="BQ183" i="1"/>
  <c r="EX183" i="1"/>
  <c r="BO183" i="1"/>
  <c r="EO183" i="1"/>
  <c r="CG183" i="1"/>
  <c r="FN183" i="1"/>
  <c r="FK181" i="1"/>
  <c r="EL181" i="1"/>
  <c r="CD181" i="1"/>
  <c r="FO181" i="1"/>
  <c r="EP181" i="1"/>
  <c r="CH181" i="1"/>
  <c r="DY181" i="1"/>
  <c r="DW181" i="1"/>
  <c r="BQ181" i="1"/>
  <c r="EX181" i="1"/>
  <c r="BO181" i="1"/>
  <c r="EO181" i="1"/>
  <c r="CG181" i="1"/>
  <c r="FN181" i="1"/>
  <c r="FK179" i="1"/>
  <c r="EL179" i="1"/>
  <c r="CD179" i="1"/>
  <c r="FO179" i="1"/>
  <c r="EP179" i="1"/>
  <c r="CH179" i="1"/>
  <c r="DY179" i="1"/>
  <c r="DW179" i="1"/>
  <c r="BQ179" i="1"/>
  <c r="EX179" i="1"/>
  <c r="BO179" i="1"/>
  <c r="EO179" i="1"/>
  <c r="CG179" i="1"/>
  <c r="FN179" i="1"/>
  <c r="FK177" i="1"/>
  <c r="EL177" i="1"/>
  <c r="CD177" i="1"/>
  <c r="FO177" i="1"/>
  <c r="EP177" i="1"/>
  <c r="CH177" i="1"/>
  <c r="DY177" i="1"/>
  <c r="DW177" i="1"/>
  <c r="BQ177" i="1"/>
  <c r="EX177" i="1"/>
  <c r="BO177" i="1"/>
  <c r="EO177" i="1"/>
  <c r="CG177" i="1"/>
  <c r="FN177" i="1"/>
  <c r="FK175" i="1"/>
  <c r="EL175" i="1"/>
  <c r="CD175" i="1"/>
  <c r="FO175" i="1"/>
  <c r="EP175" i="1"/>
  <c r="CH175" i="1"/>
  <c r="DY175" i="1"/>
  <c r="DW175" i="1"/>
  <c r="BQ175" i="1"/>
  <c r="EX175" i="1"/>
  <c r="BO175" i="1"/>
  <c r="EO175" i="1"/>
  <c r="CG175" i="1"/>
  <c r="FN175" i="1"/>
  <c r="FK173" i="1"/>
  <c r="EL173" i="1"/>
  <c r="CD173" i="1"/>
  <c r="FO173" i="1"/>
  <c r="EP173" i="1"/>
  <c r="CH173" i="1"/>
  <c r="DY173" i="1"/>
  <c r="DW173" i="1"/>
  <c r="BQ173" i="1"/>
  <c r="EX173" i="1"/>
  <c r="BO173" i="1"/>
  <c r="EO173" i="1"/>
  <c r="CG173" i="1"/>
  <c r="FN173" i="1"/>
  <c r="FK171" i="1"/>
  <c r="EL171" i="1"/>
  <c r="CD171" i="1"/>
  <c r="FO171" i="1"/>
  <c r="EP171" i="1"/>
  <c r="CH171" i="1"/>
  <c r="DY171" i="1"/>
  <c r="DW171" i="1"/>
  <c r="BQ171" i="1"/>
  <c r="EX171" i="1"/>
  <c r="BO171" i="1"/>
  <c r="EO171" i="1"/>
  <c r="CG171" i="1"/>
  <c r="FN171" i="1"/>
  <c r="FK169" i="1"/>
  <c r="EL169" i="1"/>
  <c r="CD169" i="1"/>
  <c r="FO169" i="1"/>
  <c r="EP169" i="1"/>
  <c r="CH169" i="1"/>
  <c r="DY169" i="1"/>
  <c r="DW169" i="1"/>
  <c r="BQ169" i="1"/>
  <c r="EX169" i="1"/>
  <c r="BO169" i="1"/>
  <c r="EO169" i="1"/>
  <c r="CG169" i="1"/>
  <c r="FN169" i="1"/>
  <c r="FK167" i="1"/>
  <c r="EL167" i="1"/>
  <c r="CD167" i="1"/>
  <c r="FO167" i="1"/>
  <c r="EP167" i="1"/>
  <c r="CH167" i="1"/>
  <c r="DY167" i="1"/>
  <c r="DW167" i="1"/>
  <c r="BQ167" i="1"/>
  <c r="EX167" i="1"/>
  <c r="BO167" i="1"/>
  <c r="EO167" i="1"/>
  <c r="CG167" i="1"/>
  <c r="FN167" i="1"/>
  <c r="FK165" i="1"/>
  <c r="EL165" i="1"/>
  <c r="CD165" i="1"/>
  <c r="FO165" i="1"/>
  <c r="EP165" i="1"/>
  <c r="CH165" i="1"/>
  <c r="DY165" i="1"/>
  <c r="DW165" i="1"/>
  <c r="BQ165" i="1"/>
  <c r="EX165" i="1"/>
  <c r="BO165" i="1"/>
  <c r="EO165" i="1"/>
  <c r="CG165" i="1"/>
  <c r="FN165" i="1"/>
  <c r="FK163" i="1"/>
  <c r="EL163" i="1"/>
  <c r="CD163" i="1"/>
  <c r="FO163" i="1"/>
  <c r="EP163" i="1"/>
  <c r="CH163" i="1"/>
  <c r="DY163" i="1"/>
  <c r="DW163" i="1"/>
  <c r="BQ163" i="1"/>
  <c r="EX163" i="1"/>
  <c r="BO163" i="1"/>
  <c r="EO163" i="1"/>
  <c r="CG163" i="1"/>
  <c r="FN163" i="1"/>
  <c r="FK161" i="1"/>
  <c r="EL161" i="1"/>
  <c r="CD161" i="1"/>
  <c r="FO161" i="1"/>
  <c r="EP161" i="1"/>
  <c r="CH161" i="1"/>
  <c r="DY161" i="1"/>
  <c r="DW161" i="1"/>
  <c r="BQ161" i="1"/>
  <c r="EX161" i="1"/>
  <c r="BO161" i="1"/>
  <c r="EO161" i="1"/>
  <c r="CG161" i="1"/>
  <c r="FN161" i="1"/>
  <c r="FK159" i="1"/>
  <c r="EL159" i="1"/>
  <c r="CD159" i="1"/>
  <c r="FO159" i="1"/>
  <c r="EP159" i="1"/>
  <c r="CH159" i="1"/>
  <c r="DY159" i="1"/>
  <c r="DW159" i="1"/>
  <c r="BQ159" i="1"/>
  <c r="EX159" i="1"/>
  <c r="BO159" i="1"/>
  <c r="EO159" i="1"/>
  <c r="CG159" i="1"/>
  <c r="FN159" i="1"/>
  <c r="FK157" i="1"/>
  <c r="EL157" i="1"/>
  <c r="CD157" i="1"/>
  <c r="FO157" i="1"/>
  <c r="EP157" i="1"/>
  <c r="CH157" i="1"/>
  <c r="DY157" i="1"/>
  <c r="DW157" i="1"/>
  <c r="BQ157" i="1"/>
  <c r="EX157" i="1"/>
  <c r="BO157" i="1"/>
  <c r="EO157" i="1"/>
  <c r="CG157" i="1"/>
  <c r="FN157" i="1"/>
  <c r="FK155" i="1"/>
  <c r="EL155" i="1"/>
  <c r="CD155" i="1"/>
  <c r="FO155" i="1"/>
  <c r="EP155" i="1"/>
  <c r="CH155" i="1"/>
  <c r="DY155" i="1"/>
  <c r="DW155" i="1"/>
  <c r="BQ155" i="1"/>
  <c r="EX155" i="1"/>
  <c r="BO155" i="1"/>
  <c r="EO155" i="1"/>
  <c r="CG155" i="1"/>
  <c r="FN155" i="1"/>
  <c r="FK153" i="1"/>
  <c r="EL153" i="1"/>
  <c r="CD153" i="1"/>
  <c r="FO153" i="1"/>
  <c r="EP153" i="1"/>
  <c r="CH153" i="1"/>
  <c r="DY153" i="1"/>
  <c r="DW153" i="1"/>
  <c r="BQ153" i="1"/>
  <c r="EX153" i="1"/>
  <c r="BO153" i="1"/>
  <c r="EO153" i="1"/>
  <c r="CG153" i="1"/>
  <c r="FN153" i="1"/>
  <c r="FA151" i="1"/>
  <c r="EB151" i="1"/>
  <c r="BT151" i="1"/>
  <c r="FO151" i="1"/>
  <c r="CH151" i="1"/>
  <c r="EP151" i="1"/>
  <c r="DY151" i="1"/>
  <c r="DW151" i="1"/>
  <c r="BQ151" i="1"/>
  <c r="EX151" i="1"/>
  <c r="BO151" i="1"/>
  <c r="EO151" i="1"/>
  <c r="CG151" i="1"/>
  <c r="FN151" i="1"/>
  <c r="FA149" i="1"/>
  <c r="EB149" i="1"/>
  <c r="BT149" i="1"/>
  <c r="FO149" i="1"/>
  <c r="CH149" i="1"/>
  <c r="EP149" i="1"/>
  <c r="DY149" i="1"/>
  <c r="DW149" i="1"/>
  <c r="BQ149" i="1"/>
  <c r="EX149" i="1"/>
  <c r="BO149" i="1"/>
  <c r="EO149" i="1"/>
  <c r="CG149" i="1"/>
  <c r="FN149" i="1"/>
  <c r="FA147" i="1"/>
  <c r="EB147" i="1"/>
  <c r="BT147" i="1"/>
  <c r="FO147" i="1"/>
  <c r="CH147" i="1"/>
  <c r="EP147" i="1"/>
  <c r="DY147" i="1"/>
  <c r="DW147" i="1"/>
  <c r="BQ147" i="1"/>
  <c r="EX147" i="1"/>
  <c r="BO147" i="1"/>
  <c r="EO147" i="1"/>
  <c r="CG147" i="1"/>
  <c r="FN147" i="1"/>
  <c r="EX145" i="1"/>
  <c r="BO145" i="1"/>
  <c r="DY145" i="1"/>
  <c r="DW145" i="1"/>
  <c r="BQ145" i="1"/>
  <c r="FN145" i="1"/>
  <c r="EO145" i="1"/>
  <c r="CG145" i="1"/>
  <c r="EL145" i="1"/>
  <c r="CD145" i="1"/>
  <c r="FK145" i="1"/>
  <c r="EP145" i="1"/>
  <c r="CH145" i="1"/>
  <c r="FO145" i="1"/>
  <c r="EX143" i="1"/>
  <c r="BO143" i="1"/>
  <c r="DY143" i="1"/>
  <c r="DW143" i="1"/>
  <c r="BQ143" i="1"/>
  <c r="FN143" i="1"/>
  <c r="EO143" i="1"/>
  <c r="CG143" i="1"/>
  <c r="EL143" i="1"/>
  <c r="CD143" i="1"/>
  <c r="FK143" i="1"/>
  <c r="EP143" i="1"/>
  <c r="CH143" i="1"/>
  <c r="FO143" i="1"/>
  <c r="EX141" i="1"/>
  <c r="BO141" i="1"/>
  <c r="DY141" i="1"/>
  <c r="DW141" i="1"/>
  <c r="BQ141" i="1"/>
  <c r="FN141" i="1"/>
  <c r="EO141" i="1"/>
  <c r="CG141" i="1"/>
  <c r="EL141" i="1"/>
  <c r="CD141" i="1"/>
  <c r="FK141" i="1"/>
  <c r="EP141" i="1"/>
  <c r="CH141" i="1"/>
  <c r="FO141" i="1"/>
  <c r="EX139" i="1"/>
  <c r="BO139" i="1"/>
  <c r="DY139" i="1"/>
  <c r="DW139" i="1"/>
  <c r="BQ139" i="1"/>
  <c r="FN139" i="1"/>
  <c r="EO139" i="1"/>
  <c r="CG139" i="1"/>
  <c r="EL139" i="1"/>
  <c r="CD139" i="1"/>
  <c r="FK139" i="1"/>
  <c r="EP139" i="1"/>
  <c r="CH139" i="1"/>
  <c r="FO139" i="1"/>
  <c r="EX137" i="1"/>
  <c r="BO137" i="1"/>
  <c r="DY137" i="1"/>
  <c r="DW137" i="1"/>
  <c r="BQ137" i="1"/>
  <c r="FN137" i="1"/>
  <c r="EO137" i="1"/>
  <c r="CG137" i="1"/>
  <c r="EL137" i="1"/>
  <c r="CD137" i="1"/>
  <c r="FK137" i="1"/>
  <c r="EP137" i="1"/>
  <c r="CH137" i="1"/>
  <c r="FO137" i="1"/>
  <c r="EX135" i="1"/>
  <c r="BO135" i="1"/>
  <c r="DY135" i="1"/>
  <c r="DW135" i="1"/>
  <c r="BQ135" i="1"/>
  <c r="FN135" i="1"/>
  <c r="EO135" i="1"/>
  <c r="CG135" i="1"/>
  <c r="EL135" i="1"/>
  <c r="CD135" i="1"/>
  <c r="FK135" i="1"/>
  <c r="EP135" i="1"/>
  <c r="CH135" i="1"/>
  <c r="FO135" i="1"/>
  <c r="EX131" i="1"/>
  <c r="BO131" i="1"/>
  <c r="DY131" i="1"/>
  <c r="DW131" i="1"/>
  <c r="BQ131" i="1"/>
  <c r="FN131" i="1"/>
  <c r="EO131" i="1"/>
  <c r="CG131" i="1"/>
  <c r="EL131" i="1"/>
  <c r="CD131" i="1"/>
  <c r="FK131" i="1"/>
  <c r="EP131" i="1"/>
  <c r="CH131" i="1"/>
  <c r="FO131" i="1"/>
  <c r="EX129" i="1"/>
  <c r="BO129" i="1"/>
  <c r="DY129" i="1"/>
  <c r="DW129" i="1"/>
  <c r="BQ129" i="1"/>
  <c r="FN129" i="1"/>
  <c r="EO129" i="1"/>
  <c r="CG129" i="1"/>
  <c r="EL129" i="1"/>
  <c r="CD129" i="1"/>
  <c r="FK129" i="1"/>
  <c r="EP129" i="1"/>
  <c r="CH129" i="1"/>
  <c r="FO129" i="1"/>
  <c r="EX125" i="1"/>
  <c r="BO125" i="1"/>
  <c r="DY125" i="1"/>
  <c r="DW125" i="1"/>
  <c r="BQ125" i="1"/>
  <c r="FN125" i="1"/>
  <c r="EO125" i="1"/>
  <c r="CG125" i="1"/>
  <c r="EL125" i="1"/>
  <c r="CD125" i="1"/>
  <c r="FK125" i="1"/>
  <c r="EP125" i="1"/>
  <c r="CH125" i="1"/>
  <c r="FO125" i="1"/>
  <c r="EX121" i="1"/>
  <c r="BO121" i="1"/>
  <c r="DY121" i="1"/>
  <c r="DW121" i="1"/>
  <c r="BQ121" i="1"/>
  <c r="FN121" i="1"/>
  <c r="EO121" i="1"/>
  <c r="CG121" i="1"/>
  <c r="EL121" i="1"/>
  <c r="CD121" i="1"/>
  <c r="FK121" i="1"/>
  <c r="EP121" i="1"/>
  <c r="CH121" i="1"/>
  <c r="FO121" i="1"/>
  <c r="EX117" i="1"/>
  <c r="BO117" i="1"/>
  <c r="DY117" i="1"/>
  <c r="DW117" i="1"/>
  <c r="BQ117" i="1"/>
  <c r="FN117" i="1"/>
  <c r="EO117" i="1"/>
  <c r="CG117" i="1"/>
  <c r="EL117" i="1"/>
  <c r="CD117" i="1"/>
  <c r="FK117" i="1"/>
  <c r="EP117" i="1"/>
  <c r="CH117" i="1"/>
  <c r="FO117" i="1"/>
  <c r="EX113" i="1"/>
  <c r="BO113" i="1"/>
  <c r="DY113" i="1"/>
  <c r="DW113" i="1"/>
  <c r="BQ113" i="1"/>
  <c r="FN113" i="1"/>
  <c r="EO113" i="1"/>
  <c r="CG113" i="1"/>
  <c r="EL113" i="1"/>
  <c r="CD113" i="1"/>
  <c r="FK113" i="1"/>
  <c r="EP113" i="1"/>
  <c r="CH113" i="1"/>
  <c r="FO113" i="1"/>
  <c r="EX109" i="1"/>
  <c r="BO109" i="1"/>
  <c r="DY109" i="1"/>
  <c r="DW109" i="1"/>
  <c r="BQ109" i="1"/>
  <c r="FN109" i="1"/>
  <c r="EO109" i="1"/>
  <c r="CG109" i="1"/>
  <c r="EL109" i="1"/>
  <c r="CD109" i="1"/>
  <c r="FK109" i="1"/>
  <c r="EP109" i="1"/>
  <c r="CH109" i="1"/>
  <c r="FO109" i="1"/>
  <c r="EX105" i="1"/>
  <c r="BO105" i="1"/>
  <c r="DW105" i="1"/>
  <c r="DY105" i="1"/>
  <c r="BQ105" i="1"/>
  <c r="FN105" i="1"/>
  <c r="EO105" i="1"/>
  <c r="CG105" i="1"/>
  <c r="FL105" i="1"/>
  <c r="EM105" i="1"/>
  <c r="CE105" i="1"/>
  <c r="EL105" i="1"/>
  <c r="CD105" i="1"/>
  <c r="FK105" i="1"/>
  <c r="EP105" i="1"/>
  <c r="CH105" i="1"/>
  <c r="FO105" i="1"/>
  <c r="EX101" i="1"/>
  <c r="BO101" i="1"/>
  <c r="DW101" i="1"/>
  <c r="DY101" i="1"/>
  <c r="BQ101" i="1"/>
  <c r="FN101" i="1"/>
  <c r="EO101" i="1"/>
  <c r="CG101" i="1"/>
  <c r="FL101" i="1"/>
  <c r="EM101" i="1"/>
  <c r="CE101" i="1"/>
  <c r="EL101" i="1"/>
  <c r="CD101" i="1"/>
  <c r="FK101" i="1"/>
  <c r="EP101" i="1"/>
  <c r="CH101" i="1"/>
  <c r="FO101" i="1"/>
  <c r="FK97" i="1"/>
  <c r="EL97" i="1"/>
  <c r="CD97" i="1"/>
  <c r="FO97" i="1"/>
  <c r="EP97" i="1"/>
  <c r="CH97" i="1"/>
  <c r="DY97" i="1"/>
  <c r="DW97" i="1"/>
  <c r="BQ97" i="1"/>
  <c r="EX97" i="1"/>
  <c r="BO97" i="1"/>
  <c r="EO97" i="1"/>
  <c r="CG97" i="1"/>
  <c r="FN97" i="1"/>
  <c r="FK93" i="1"/>
  <c r="EL93" i="1"/>
  <c r="CD93" i="1"/>
  <c r="FO93" i="1"/>
  <c r="EP93" i="1"/>
  <c r="CH93" i="1"/>
  <c r="DY93" i="1"/>
  <c r="DW93" i="1"/>
  <c r="BQ93" i="1"/>
  <c r="EX93" i="1"/>
  <c r="BO93" i="1"/>
  <c r="EO93" i="1"/>
  <c r="CG93" i="1"/>
  <c r="FN93" i="1"/>
  <c r="FK89" i="1"/>
  <c r="EL89" i="1"/>
  <c r="CD89" i="1"/>
  <c r="FO89" i="1"/>
  <c r="EP89" i="1"/>
  <c r="CH89" i="1"/>
  <c r="DY89" i="1"/>
  <c r="DW89" i="1"/>
  <c r="BQ89" i="1"/>
  <c r="EX89" i="1"/>
  <c r="BO89" i="1"/>
  <c r="EO89" i="1"/>
  <c r="CG89" i="1"/>
  <c r="FN89" i="1"/>
  <c r="FK85" i="1"/>
  <c r="EL85" i="1"/>
  <c r="CD85" i="1"/>
  <c r="FO85" i="1"/>
  <c r="EP85" i="1"/>
  <c r="CH85" i="1"/>
  <c r="DY85" i="1"/>
  <c r="DW85" i="1"/>
  <c r="BQ85" i="1"/>
  <c r="EX85" i="1"/>
  <c r="BO85" i="1"/>
  <c r="EO85" i="1"/>
  <c r="CG85" i="1"/>
  <c r="FN85" i="1"/>
  <c r="FK81" i="1"/>
  <c r="EL81" i="1"/>
  <c r="CD81" i="1"/>
  <c r="FO81" i="1"/>
  <c r="EP81" i="1"/>
  <c r="CH81" i="1"/>
  <c r="DY81" i="1"/>
  <c r="DW81" i="1"/>
  <c r="BQ81" i="1"/>
  <c r="EX81" i="1"/>
  <c r="BO81" i="1"/>
  <c r="EO81" i="1"/>
  <c r="CG81" i="1"/>
  <c r="FN81" i="1"/>
  <c r="FK77" i="1"/>
  <c r="EL77" i="1"/>
  <c r="CD77" i="1"/>
  <c r="FO77" i="1"/>
  <c r="EP77" i="1"/>
  <c r="CH77" i="1"/>
  <c r="DY77" i="1"/>
  <c r="DW77" i="1"/>
  <c r="BQ77" i="1"/>
  <c r="EX77" i="1"/>
  <c r="BO77" i="1"/>
  <c r="EO77" i="1"/>
  <c r="CG77" i="1"/>
  <c r="FN77" i="1"/>
  <c r="FK71" i="1"/>
  <c r="EL71" i="1"/>
  <c r="CD71" i="1"/>
  <c r="FO71" i="1"/>
  <c r="EP71" i="1"/>
  <c r="CH71" i="1"/>
  <c r="DY71" i="1"/>
  <c r="DW71" i="1"/>
  <c r="BQ71" i="1"/>
  <c r="EX71" i="1"/>
  <c r="BO71" i="1"/>
  <c r="EO71" i="1"/>
  <c r="CG71" i="1"/>
  <c r="FN71" i="1"/>
  <c r="FK67" i="1"/>
  <c r="EL67" i="1"/>
  <c r="CD67" i="1"/>
  <c r="FO67" i="1"/>
  <c r="EP67" i="1"/>
  <c r="CH67" i="1"/>
  <c r="DY67" i="1"/>
  <c r="DW67" i="1"/>
  <c r="BQ67" i="1"/>
  <c r="EX67" i="1"/>
  <c r="BO67" i="1"/>
  <c r="EO67" i="1"/>
  <c r="CG67" i="1"/>
  <c r="FN67" i="1"/>
  <c r="FK61" i="1"/>
  <c r="EL61" i="1"/>
  <c r="CD61" i="1"/>
  <c r="FO61" i="1"/>
  <c r="EP61" i="1"/>
  <c r="CH61" i="1"/>
  <c r="DY61" i="1"/>
  <c r="DW61" i="1"/>
  <c r="BQ61" i="1"/>
  <c r="EX61" i="1"/>
  <c r="BO61" i="1"/>
  <c r="EO61" i="1"/>
  <c r="CG61" i="1"/>
  <c r="FN61" i="1"/>
  <c r="FK57" i="1"/>
  <c r="EL57" i="1"/>
  <c r="CD57" i="1"/>
  <c r="FO57" i="1"/>
  <c r="EP57" i="1"/>
  <c r="CH57" i="1"/>
  <c r="DY57" i="1"/>
  <c r="DW57" i="1"/>
  <c r="BQ57" i="1"/>
  <c r="EX57" i="1"/>
  <c r="BO57" i="1"/>
  <c r="EO57" i="1"/>
  <c r="CG57" i="1"/>
  <c r="FN57" i="1"/>
  <c r="FK53" i="1"/>
  <c r="EL53" i="1"/>
  <c r="CD53" i="1"/>
  <c r="FO53" i="1"/>
  <c r="EP53" i="1"/>
  <c r="CH53" i="1"/>
  <c r="DY53" i="1"/>
  <c r="DW53" i="1"/>
  <c r="BQ53" i="1"/>
  <c r="EX53" i="1"/>
  <c r="BO53" i="1"/>
  <c r="EO53" i="1"/>
  <c r="CG53" i="1"/>
  <c r="FN53" i="1"/>
  <c r="FK49" i="1"/>
  <c r="EL49" i="1"/>
  <c r="CD49" i="1"/>
  <c r="FO49" i="1"/>
  <c r="EP49" i="1"/>
  <c r="CH49" i="1"/>
  <c r="DY49" i="1"/>
  <c r="DW49" i="1"/>
  <c r="BQ49" i="1"/>
  <c r="EX49" i="1"/>
  <c r="BO49" i="1"/>
  <c r="EO49" i="1"/>
  <c r="CG49" i="1"/>
  <c r="FN49" i="1"/>
  <c r="FK45" i="1"/>
  <c r="EL45" i="1"/>
  <c r="CD45" i="1"/>
  <c r="FO45" i="1"/>
  <c r="EP45" i="1"/>
  <c r="CH45" i="1"/>
  <c r="DY45" i="1"/>
  <c r="DW45" i="1"/>
  <c r="BQ45" i="1"/>
  <c r="EX45" i="1"/>
  <c r="BO45" i="1"/>
  <c r="EO45" i="1"/>
  <c r="CG45" i="1"/>
  <c r="FN45" i="1"/>
  <c r="FK41" i="1"/>
  <c r="EL41" i="1"/>
  <c r="CD41" i="1"/>
  <c r="FO41" i="1"/>
  <c r="EP41" i="1"/>
  <c r="CH41" i="1"/>
  <c r="DY41" i="1"/>
  <c r="DW41" i="1"/>
  <c r="BQ41" i="1"/>
  <c r="EX41" i="1"/>
  <c r="BO41" i="1"/>
  <c r="EO41" i="1"/>
  <c r="CG41" i="1"/>
  <c r="FN41" i="1"/>
  <c r="FK37" i="1"/>
  <c r="EL37" i="1"/>
  <c r="CD37" i="1"/>
  <c r="FO37" i="1"/>
  <c r="EP37" i="1"/>
  <c r="CH37" i="1"/>
  <c r="DY37" i="1"/>
  <c r="DW37" i="1"/>
  <c r="BQ37" i="1"/>
  <c r="EX37" i="1"/>
  <c r="BO37" i="1"/>
  <c r="EO37" i="1"/>
  <c r="CG37" i="1"/>
  <c r="FN37" i="1"/>
  <c r="FK33" i="1"/>
  <c r="EL33" i="1"/>
  <c r="CD33" i="1"/>
  <c r="FO33" i="1"/>
  <c r="EP33" i="1"/>
  <c r="CH33" i="1"/>
  <c r="DY33" i="1"/>
  <c r="DW33" i="1"/>
  <c r="BQ33" i="1"/>
  <c r="EX33" i="1"/>
  <c r="EO33" i="1"/>
  <c r="CG33" i="1"/>
  <c r="FN33" i="1"/>
  <c r="DY29" i="1"/>
  <c r="DW29" i="1"/>
  <c r="BQ29" i="1"/>
  <c r="EX29" i="1"/>
  <c r="EO29" i="1"/>
  <c r="CG29" i="1"/>
  <c r="FN29" i="1"/>
  <c r="DY25" i="1"/>
  <c r="DW25" i="1"/>
  <c r="BQ25" i="1"/>
  <c r="EX25" i="1"/>
  <c r="BO25" i="1"/>
  <c r="EO25" i="1"/>
  <c r="CG25" i="1"/>
  <c r="FN25" i="1"/>
  <c r="EM23" i="1"/>
  <c r="CE23" i="1"/>
  <c r="FL23" i="1"/>
  <c r="DV23" i="1"/>
  <c r="EA23" i="1"/>
  <c r="BS23" i="1"/>
  <c r="EZ23" i="1"/>
  <c r="EO22" i="1"/>
  <c r="CG22" i="1"/>
  <c r="FN22" i="1"/>
  <c r="DY22" i="1"/>
  <c r="DW22" i="1"/>
  <c r="BQ22" i="1"/>
  <c r="EX22" i="1"/>
  <c r="DR22" i="1"/>
  <c r="BO22" i="1"/>
  <c r="EM21" i="1"/>
  <c r="CE21" i="1"/>
  <c r="FL21" i="1"/>
  <c r="EA21" i="1"/>
  <c r="BS21" i="1"/>
  <c r="EZ21" i="1"/>
  <c r="DY20" i="1"/>
  <c r="DW20" i="1"/>
  <c r="DU20" i="1"/>
  <c r="DS20" i="1"/>
  <c r="BQ20" i="1"/>
  <c r="EX20" i="1"/>
  <c r="DR20" i="1"/>
  <c r="BO20" i="1"/>
  <c r="EM19" i="1"/>
  <c r="CE19" i="1"/>
  <c r="FL19" i="1"/>
  <c r="EO18" i="1"/>
  <c r="CG18" i="1"/>
  <c r="FN18" i="1"/>
  <c r="EM17" i="1"/>
  <c r="CE17" i="1"/>
  <c r="FL17" i="1"/>
  <c r="EA17" i="1"/>
  <c r="BS17" i="1"/>
  <c r="EZ17" i="1"/>
  <c r="DY16" i="1"/>
  <c r="DW16" i="1"/>
  <c r="DU16" i="1"/>
  <c r="DS16" i="1"/>
  <c r="BQ16" i="1"/>
  <c r="EX16" i="1"/>
  <c r="DR16" i="1"/>
  <c r="EM15" i="1"/>
  <c r="CE15" i="1"/>
  <c r="FL15" i="1"/>
  <c r="DV15" i="1"/>
  <c r="EA15" i="1"/>
  <c r="BS15" i="1"/>
  <c r="EZ15" i="1"/>
  <c r="EM13" i="1"/>
  <c r="CE13" i="1"/>
  <c r="FL13" i="1"/>
  <c r="EO12" i="1"/>
  <c r="CG12" i="1"/>
  <c r="FN12" i="1"/>
  <c r="EM11" i="1"/>
  <c r="CE11" i="1"/>
  <c r="FL11" i="1"/>
  <c r="DV11" i="1"/>
  <c r="EA11" i="1"/>
  <c r="BS11" i="1"/>
  <c r="EZ11" i="1"/>
  <c r="EO10" i="1"/>
  <c r="CG10" i="1"/>
  <c r="FN10" i="1"/>
  <c r="DY10" i="1"/>
  <c r="DW10" i="1"/>
  <c r="BQ10" i="1"/>
  <c r="EX10" i="1"/>
  <c r="EM9" i="1"/>
  <c r="CE9" i="1"/>
  <c r="FL9" i="1"/>
  <c r="DV9" i="1"/>
  <c r="EA9" i="1"/>
  <c r="BS9" i="1"/>
  <c r="EZ9" i="1"/>
  <c r="DY8" i="1"/>
  <c r="DW8" i="1"/>
  <c r="BQ8" i="1"/>
  <c r="EX8" i="1"/>
  <c r="FL254" i="1"/>
  <c r="EM254" i="1"/>
  <c r="CE254" i="1"/>
  <c r="FA254" i="1"/>
  <c r="EB254" i="1"/>
  <c r="BT254" i="1"/>
  <c r="DR254" i="1"/>
  <c r="FM254" i="1"/>
  <c r="EN254" i="1"/>
  <c r="DX254" i="1"/>
  <c r="CF254" i="1"/>
  <c r="FA252" i="1"/>
  <c r="EB252" i="1"/>
  <c r="BT252" i="1"/>
  <c r="FM252" i="1"/>
  <c r="EN252" i="1"/>
  <c r="DX252" i="1"/>
  <c r="CF252" i="1"/>
  <c r="EA252" i="1"/>
  <c r="BS252" i="1"/>
  <c r="EZ252" i="1"/>
  <c r="FU252" i="1"/>
  <c r="FI252" i="1"/>
  <c r="FG252" i="1"/>
  <c r="FE252" i="1"/>
  <c r="FC252" i="1"/>
  <c r="EY252" i="1"/>
  <c r="EU252" i="1"/>
  <c r="EK252" i="1"/>
  <c r="EI252" i="1"/>
  <c r="EG252" i="1"/>
  <c r="EE252" i="1"/>
  <c r="EC252" i="1"/>
  <c r="CM252" i="1"/>
  <c r="CC252" i="1"/>
  <c r="CA252" i="1"/>
  <c r="BY252" i="1"/>
  <c r="BW252" i="1"/>
  <c r="BU252" i="1"/>
  <c r="FT252" i="1"/>
  <c r="FJ252" i="1"/>
  <c r="FH252" i="1"/>
  <c r="FF252" i="1"/>
  <c r="FD252" i="1"/>
  <c r="FB252" i="1"/>
  <c r="EV252" i="1"/>
  <c r="EJ252" i="1"/>
  <c r="EH252" i="1"/>
  <c r="EF252" i="1"/>
  <c r="ED252" i="1"/>
  <c r="DZ252" i="1"/>
  <c r="CN252" i="1"/>
  <c r="CB252" i="1"/>
  <c r="BZ252" i="1"/>
  <c r="BX252" i="1"/>
  <c r="BV252" i="1"/>
  <c r="BR252" i="1"/>
  <c r="EX250" i="1"/>
  <c r="BO250" i="1"/>
  <c r="DY250" i="1"/>
  <c r="BQ250" i="1"/>
  <c r="DW250" i="1"/>
  <c r="DS250" i="1"/>
  <c r="FN250" i="1"/>
  <c r="EO250" i="1"/>
  <c r="CG250" i="1"/>
  <c r="BN248" i="1"/>
  <c r="DV248" i="1"/>
  <c r="FU248" i="1"/>
  <c r="FI248" i="1"/>
  <c r="FG248" i="1"/>
  <c r="FE248" i="1"/>
  <c r="FC248" i="1"/>
  <c r="EY248" i="1"/>
  <c r="EU248" i="1"/>
  <c r="EK248" i="1"/>
  <c r="EI248" i="1"/>
  <c r="EG248" i="1"/>
  <c r="EE248" i="1"/>
  <c r="EC248" i="1"/>
  <c r="CM248" i="1"/>
  <c r="CC248" i="1"/>
  <c r="CA248" i="1"/>
  <c r="BY248" i="1"/>
  <c r="BW248" i="1"/>
  <c r="BU248" i="1"/>
  <c r="FT248" i="1"/>
  <c r="FJ248" i="1"/>
  <c r="FH248" i="1"/>
  <c r="FF248" i="1"/>
  <c r="FD248" i="1"/>
  <c r="FB248" i="1"/>
  <c r="EV248" i="1"/>
  <c r="EJ248" i="1"/>
  <c r="EH248" i="1"/>
  <c r="EF248" i="1"/>
  <c r="ED248" i="1"/>
  <c r="DZ248" i="1"/>
  <c r="CN248" i="1"/>
  <c r="CB248" i="1"/>
  <c r="BZ248" i="1"/>
  <c r="BX248" i="1"/>
  <c r="BV248" i="1"/>
  <c r="BR248" i="1"/>
  <c r="FA246" i="1"/>
  <c r="EB246" i="1"/>
  <c r="BT246" i="1"/>
  <c r="FM246" i="1"/>
  <c r="EN246" i="1"/>
  <c r="DX246" i="1"/>
  <c r="CF246" i="1"/>
  <c r="BN246" i="1"/>
  <c r="DV246" i="1"/>
  <c r="FU246" i="1"/>
  <c r="FI246" i="1"/>
  <c r="FG246" i="1"/>
  <c r="FE246" i="1"/>
  <c r="FC246" i="1"/>
  <c r="EY246" i="1"/>
  <c r="EU246" i="1"/>
  <c r="EK246" i="1"/>
  <c r="EI246" i="1"/>
  <c r="EG246" i="1"/>
  <c r="EE246" i="1"/>
  <c r="EC246" i="1"/>
  <c r="CM246" i="1"/>
  <c r="CC246" i="1"/>
  <c r="CA246" i="1"/>
  <c r="BY246" i="1"/>
  <c r="BW246" i="1"/>
  <c r="BU246" i="1"/>
  <c r="FT246" i="1"/>
  <c r="FJ246" i="1"/>
  <c r="FH246" i="1"/>
  <c r="FF246" i="1"/>
  <c r="FD246" i="1"/>
  <c r="FB246" i="1"/>
  <c r="EV246" i="1"/>
  <c r="EJ246" i="1"/>
  <c r="EH246" i="1"/>
  <c r="EF246" i="1"/>
  <c r="ED246" i="1"/>
  <c r="DZ246" i="1"/>
  <c r="CN246" i="1"/>
  <c r="CB246" i="1"/>
  <c r="BZ246" i="1"/>
  <c r="BX246" i="1"/>
  <c r="BV246" i="1"/>
  <c r="BR246" i="1"/>
  <c r="DV244" i="1"/>
  <c r="BN244" i="1"/>
  <c r="FL244" i="1"/>
  <c r="EM244" i="1"/>
  <c r="CE244" i="1"/>
  <c r="EB244" i="1"/>
  <c r="BT244" i="1"/>
  <c r="FA244" i="1"/>
  <c r="EZ242" i="1"/>
  <c r="EA242" i="1"/>
  <c r="BS242" i="1"/>
  <c r="FL242" i="1"/>
  <c r="EM242" i="1"/>
  <c r="CE242" i="1"/>
  <c r="EB242" i="1"/>
  <c r="BT242" i="1"/>
  <c r="FA242" i="1"/>
  <c r="DV240" i="1"/>
  <c r="BN240" i="1"/>
  <c r="FT240" i="1"/>
  <c r="FJ240" i="1"/>
  <c r="FH240" i="1"/>
  <c r="FF240" i="1"/>
  <c r="FD240" i="1"/>
  <c r="FB240" i="1"/>
  <c r="EV240" i="1"/>
  <c r="FG240" i="1"/>
  <c r="FC240" i="1"/>
  <c r="EY240" i="1"/>
  <c r="EU240" i="1"/>
  <c r="EJ240" i="1"/>
  <c r="EH240" i="1"/>
  <c r="EF240" i="1"/>
  <c r="ED240" i="1"/>
  <c r="DZ240" i="1"/>
  <c r="CN240" i="1"/>
  <c r="CB240" i="1"/>
  <c r="BZ240" i="1"/>
  <c r="BX240" i="1"/>
  <c r="BV240" i="1"/>
  <c r="BR240" i="1"/>
  <c r="FU240" i="1"/>
  <c r="FI240" i="1"/>
  <c r="FE240" i="1"/>
  <c r="EK240" i="1"/>
  <c r="EI240" i="1"/>
  <c r="EG240" i="1"/>
  <c r="EE240" i="1"/>
  <c r="EC240" i="1"/>
  <c r="CM240" i="1"/>
  <c r="CC240" i="1"/>
  <c r="CA240" i="1"/>
  <c r="BY240" i="1"/>
  <c r="BW240" i="1"/>
  <c r="BU240" i="1"/>
  <c r="EN240" i="1"/>
  <c r="DX240" i="1"/>
  <c r="CF240" i="1"/>
  <c r="FM240" i="1"/>
  <c r="EZ238" i="1"/>
  <c r="EA238" i="1"/>
  <c r="BS238" i="1"/>
  <c r="FT238" i="1"/>
  <c r="FJ238" i="1"/>
  <c r="FH238" i="1"/>
  <c r="FF238" i="1"/>
  <c r="FD238" i="1"/>
  <c r="FB238" i="1"/>
  <c r="EV238" i="1"/>
  <c r="EJ238" i="1"/>
  <c r="EH238" i="1"/>
  <c r="EF238" i="1"/>
  <c r="ED238" i="1"/>
  <c r="DZ238" i="1"/>
  <c r="CN238" i="1"/>
  <c r="CB238" i="1"/>
  <c r="BZ238" i="1"/>
  <c r="BX238" i="1"/>
  <c r="BV238" i="1"/>
  <c r="BR238" i="1"/>
  <c r="FU238" i="1"/>
  <c r="FI238" i="1"/>
  <c r="FG238" i="1"/>
  <c r="FE238" i="1"/>
  <c r="FC238" i="1"/>
  <c r="EY238" i="1"/>
  <c r="EU238" i="1"/>
  <c r="EK238" i="1"/>
  <c r="EI238" i="1"/>
  <c r="EG238" i="1"/>
  <c r="EE238" i="1"/>
  <c r="EC238" i="1"/>
  <c r="CM238" i="1"/>
  <c r="CC238" i="1"/>
  <c r="CA238" i="1"/>
  <c r="BY238" i="1"/>
  <c r="BW238" i="1"/>
  <c r="BU238" i="1"/>
  <c r="EN238" i="1"/>
  <c r="DX238" i="1"/>
  <c r="CF238" i="1"/>
  <c r="FM238" i="1"/>
  <c r="EZ236" i="1"/>
  <c r="EA236" i="1"/>
  <c r="BS236" i="1"/>
  <c r="FT236" i="1"/>
  <c r="FJ236" i="1"/>
  <c r="FH236" i="1"/>
  <c r="FF236" i="1"/>
  <c r="FD236" i="1"/>
  <c r="FB236" i="1"/>
  <c r="EV236" i="1"/>
  <c r="EJ236" i="1"/>
  <c r="EH236" i="1"/>
  <c r="EF236" i="1"/>
  <c r="ED236" i="1"/>
  <c r="DZ236" i="1"/>
  <c r="CN236" i="1"/>
  <c r="CB236" i="1"/>
  <c r="BZ236" i="1"/>
  <c r="BX236" i="1"/>
  <c r="BV236" i="1"/>
  <c r="BR236" i="1"/>
  <c r="FU236" i="1"/>
  <c r="FI236" i="1"/>
  <c r="FG236" i="1"/>
  <c r="FE236" i="1"/>
  <c r="FC236" i="1"/>
  <c r="EY236" i="1"/>
  <c r="EU236" i="1"/>
  <c r="EK236" i="1"/>
  <c r="EI236" i="1"/>
  <c r="EG236" i="1"/>
  <c r="EE236" i="1"/>
  <c r="EC236" i="1"/>
  <c r="CM236" i="1"/>
  <c r="CC236" i="1"/>
  <c r="CA236" i="1"/>
  <c r="BY236" i="1"/>
  <c r="BW236" i="1"/>
  <c r="BU236" i="1"/>
  <c r="EN236" i="1"/>
  <c r="DX236" i="1"/>
  <c r="CF236" i="1"/>
  <c r="FM236" i="1"/>
  <c r="EZ234" i="1"/>
  <c r="EA234" i="1"/>
  <c r="BS234" i="1"/>
  <c r="FL234" i="1"/>
  <c r="EM234" i="1"/>
  <c r="CE234" i="1"/>
  <c r="EB234" i="1"/>
  <c r="BT234" i="1"/>
  <c r="FA234" i="1"/>
  <c r="EN234" i="1"/>
  <c r="DX234" i="1"/>
  <c r="CF234" i="1"/>
  <c r="FM234" i="1"/>
  <c r="EZ232" i="1"/>
  <c r="EA232" i="1"/>
  <c r="BS232" i="1"/>
  <c r="EB232" i="1"/>
  <c r="BT232" i="1"/>
  <c r="FA232" i="1"/>
  <c r="BN230" i="1"/>
  <c r="DV230" i="1"/>
  <c r="EM230" i="1"/>
  <c r="CE230" i="1"/>
  <c r="FL230" i="1"/>
  <c r="FA228" i="1"/>
  <c r="EB228" i="1"/>
  <c r="BT228" i="1"/>
  <c r="EM228" i="1"/>
  <c r="CE228" i="1"/>
  <c r="FL228" i="1"/>
  <c r="FA226" i="1"/>
  <c r="EB226" i="1"/>
  <c r="BT226" i="1"/>
  <c r="FM226" i="1"/>
  <c r="EN226" i="1"/>
  <c r="DX226" i="1"/>
  <c r="CF226" i="1"/>
  <c r="EA226" i="1"/>
  <c r="BS226" i="1"/>
  <c r="EZ226" i="1"/>
  <c r="FU226" i="1"/>
  <c r="FI226" i="1"/>
  <c r="FG226" i="1"/>
  <c r="FE226" i="1"/>
  <c r="FC226" i="1"/>
  <c r="EY226" i="1"/>
  <c r="EU226" i="1"/>
  <c r="EK226" i="1"/>
  <c r="EI226" i="1"/>
  <c r="EG226" i="1"/>
  <c r="EE226" i="1"/>
  <c r="EC226" i="1"/>
  <c r="CM226" i="1"/>
  <c r="CC226" i="1"/>
  <c r="CA226" i="1"/>
  <c r="BY226" i="1"/>
  <c r="BW226" i="1"/>
  <c r="BU226" i="1"/>
  <c r="FT226" i="1"/>
  <c r="FJ226" i="1"/>
  <c r="FH226" i="1"/>
  <c r="FF226" i="1"/>
  <c r="FD226" i="1"/>
  <c r="FB226" i="1"/>
  <c r="EV226" i="1"/>
  <c r="EJ226" i="1"/>
  <c r="EH226" i="1"/>
  <c r="EF226" i="1"/>
  <c r="ED226" i="1"/>
  <c r="DZ226" i="1"/>
  <c r="CN226" i="1"/>
  <c r="CB226" i="1"/>
  <c r="BZ226" i="1"/>
  <c r="BX226" i="1"/>
  <c r="BV226" i="1"/>
  <c r="BR226" i="1"/>
  <c r="BN224" i="1"/>
  <c r="DV224" i="1"/>
  <c r="EM224" i="1"/>
  <c r="CE224" i="1"/>
  <c r="FL224" i="1"/>
  <c r="FK222" i="1"/>
  <c r="EL222" i="1"/>
  <c r="CD222" i="1"/>
  <c r="EA222" i="1"/>
  <c r="BS222" i="1"/>
  <c r="EZ222" i="1"/>
  <c r="FU222" i="1"/>
  <c r="FI222" i="1"/>
  <c r="FG222" i="1"/>
  <c r="FE222" i="1"/>
  <c r="FC222" i="1"/>
  <c r="EY222" i="1"/>
  <c r="EU222" i="1"/>
  <c r="EK222" i="1"/>
  <c r="EI222" i="1"/>
  <c r="EG222" i="1"/>
  <c r="EE222" i="1"/>
  <c r="EC222" i="1"/>
  <c r="CM222" i="1"/>
  <c r="CC222" i="1"/>
  <c r="CA222" i="1"/>
  <c r="BY222" i="1"/>
  <c r="BW222" i="1"/>
  <c r="BU222" i="1"/>
  <c r="FT222" i="1"/>
  <c r="FJ222" i="1"/>
  <c r="FH222" i="1"/>
  <c r="FF222" i="1"/>
  <c r="FD222" i="1"/>
  <c r="FB222" i="1"/>
  <c r="EV222" i="1"/>
  <c r="EJ222" i="1"/>
  <c r="EH222" i="1"/>
  <c r="EF222" i="1"/>
  <c r="ED222" i="1"/>
  <c r="DZ222" i="1"/>
  <c r="CN222" i="1"/>
  <c r="CB222" i="1"/>
  <c r="BZ222" i="1"/>
  <c r="BX222" i="1"/>
  <c r="BV222" i="1"/>
  <c r="BR222" i="1"/>
  <c r="DV220" i="1"/>
  <c r="BN220" i="1"/>
  <c r="DT220" i="1"/>
  <c r="FK220" i="1"/>
  <c r="CD220" i="1"/>
  <c r="EL220" i="1"/>
  <c r="FU220" i="1"/>
  <c r="FI220" i="1"/>
  <c r="FG220" i="1"/>
  <c r="FE220" i="1"/>
  <c r="FC220" i="1"/>
  <c r="EY220" i="1"/>
  <c r="EU220" i="1"/>
  <c r="EK220" i="1"/>
  <c r="EI220" i="1"/>
  <c r="EG220" i="1"/>
  <c r="EE220" i="1"/>
  <c r="EC220" i="1"/>
  <c r="FT220" i="1"/>
  <c r="FH220" i="1"/>
  <c r="FD220" i="1"/>
  <c r="EV220" i="1"/>
  <c r="EJ220" i="1"/>
  <c r="EF220" i="1"/>
  <c r="CN220" i="1"/>
  <c r="CB220" i="1"/>
  <c r="BZ220" i="1"/>
  <c r="BX220" i="1"/>
  <c r="BV220" i="1"/>
  <c r="BR220" i="1"/>
  <c r="FJ220" i="1"/>
  <c r="FF220" i="1"/>
  <c r="FB220" i="1"/>
  <c r="EH220" i="1"/>
  <c r="ED220" i="1"/>
  <c r="DZ220" i="1"/>
  <c r="CM220" i="1"/>
  <c r="CC220" i="1"/>
  <c r="CA220" i="1"/>
  <c r="BY220" i="1"/>
  <c r="BW220" i="1"/>
  <c r="BU220" i="1"/>
  <c r="FL218" i="1"/>
  <c r="EM218" i="1"/>
  <c r="CE218" i="1"/>
  <c r="EB218" i="1"/>
  <c r="BT218" i="1"/>
  <c r="FA218" i="1"/>
  <c r="EN218" i="1"/>
  <c r="DX218" i="1"/>
  <c r="CF218" i="1"/>
  <c r="FM218" i="1"/>
  <c r="EZ216" i="1"/>
  <c r="EA216" i="1"/>
  <c r="BS216" i="1"/>
  <c r="FT216" i="1"/>
  <c r="FJ216" i="1"/>
  <c r="FH216" i="1"/>
  <c r="FF216" i="1"/>
  <c r="FD216" i="1"/>
  <c r="FB216" i="1"/>
  <c r="EV216" i="1"/>
  <c r="EJ216" i="1"/>
  <c r="EH216" i="1"/>
  <c r="EF216" i="1"/>
  <c r="ED216" i="1"/>
  <c r="DZ216" i="1"/>
  <c r="CN216" i="1"/>
  <c r="CB216" i="1"/>
  <c r="BZ216" i="1"/>
  <c r="BX216" i="1"/>
  <c r="BV216" i="1"/>
  <c r="BR216" i="1"/>
  <c r="FU216" i="1"/>
  <c r="FI216" i="1"/>
  <c r="FG216" i="1"/>
  <c r="FE216" i="1"/>
  <c r="FC216" i="1"/>
  <c r="EY216" i="1"/>
  <c r="EU216" i="1"/>
  <c r="EK216" i="1"/>
  <c r="EI216" i="1"/>
  <c r="EG216" i="1"/>
  <c r="EE216" i="1"/>
  <c r="EC216" i="1"/>
  <c r="CM216" i="1"/>
  <c r="CC216" i="1"/>
  <c r="CA216" i="1"/>
  <c r="BY216" i="1"/>
  <c r="BW216" i="1"/>
  <c r="BU216" i="1"/>
  <c r="FL214" i="1"/>
  <c r="EM214" i="1"/>
  <c r="CE214" i="1"/>
  <c r="EB214" i="1"/>
  <c r="BT214" i="1"/>
  <c r="FA214" i="1"/>
  <c r="FL212" i="1"/>
  <c r="EM212" i="1"/>
  <c r="CE212" i="1"/>
  <c r="EB212" i="1"/>
  <c r="BT212" i="1"/>
  <c r="FA212" i="1"/>
  <c r="EN212" i="1"/>
  <c r="DX212" i="1"/>
  <c r="CF212" i="1"/>
  <c r="FM212" i="1"/>
  <c r="EZ210" i="1"/>
  <c r="EA210" i="1"/>
  <c r="BS210" i="1"/>
  <c r="FL210" i="1"/>
  <c r="EM210" i="1"/>
  <c r="CE210" i="1"/>
  <c r="EB210" i="1"/>
  <c r="BT210" i="1"/>
  <c r="FA210" i="1"/>
  <c r="DV208" i="1"/>
  <c r="BN208" i="1"/>
  <c r="FL208" i="1"/>
  <c r="EM208" i="1"/>
  <c r="CE208" i="1"/>
  <c r="EB208" i="1"/>
  <c r="BT208" i="1"/>
  <c r="FA208" i="1"/>
  <c r="EX206" i="1"/>
  <c r="BO206" i="1"/>
  <c r="DY206" i="1"/>
  <c r="BQ206" i="1"/>
  <c r="DW206" i="1"/>
  <c r="DS206" i="1"/>
  <c r="FN206" i="1"/>
  <c r="EO206" i="1"/>
  <c r="CG206" i="1"/>
  <c r="EN206" i="1"/>
  <c r="DX206" i="1"/>
  <c r="CF206" i="1"/>
  <c r="FM206" i="1"/>
  <c r="FL204" i="1"/>
  <c r="EM204" i="1"/>
  <c r="CE204" i="1"/>
  <c r="EB204" i="1"/>
  <c r="BT204" i="1"/>
  <c r="FA204" i="1"/>
  <c r="EN204" i="1"/>
  <c r="DX204" i="1"/>
  <c r="CF204" i="1"/>
  <c r="FM204" i="1"/>
  <c r="FL202" i="1"/>
  <c r="EM202" i="1"/>
  <c r="CE202" i="1"/>
  <c r="EB202" i="1"/>
  <c r="BT202" i="1"/>
  <c r="FA202" i="1"/>
  <c r="FL200" i="1"/>
  <c r="EM200" i="1"/>
  <c r="CE200" i="1"/>
  <c r="EB200" i="1"/>
  <c r="BT200" i="1"/>
  <c r="FA200" i="1"/>
  <c r="FL198" i="1"/>
  <c r="EM198" i="1"/>
  <c r="CE198" i="1"/>
  <c r="EB198" i="1"/>
  <c r="BT198" i="1"/>
  <c r="FA198" i="1"/>
  <c r="FL196" i="1"/>
  <c r="EM196" i="1"/>
  <c r="CE196" i="1"/>
  <c r="EB196" i="1"/>
  <c r="BT196" i="1"/>
  <c r="FA196" i="1"/>
  <c r="DV194" i="1"/>
  <c r="BN194" i="1"/>
  <c r="FL194" i="1"/>
  <c r="EM194" i="1"/>
  <c r="CE194" i="1"/>
  <c r="EB194" i="1"/>
  <c r="BT194" i="1"/>
  <c r="FA194" i="1"/>
  <c r="FT192" i="1"/>
  <c r="FJ192" i="1"/>
  <c r="FH192" i="1"/>
  <c r="FF192" i="1"/>
  <c r="FD192" i="1"/>
  <c r="FB192" i="1"/>
  <c r="EV192" i="1"/>
  <c r="EJ192" i="1"/>
  <c r="EH192" i="1"/>
  <c r="EF192" i="1"/>
  <c r="ED192" i="1"/>
  <c r="DZ192" i="1"/>
  <c r="CN192" i="1"/>
  <c r="CB192" i="1"/>
  <c r="BZ192" i="1"/>
  <c r="BX192" i="1"/>
  <c r="BV192" i="1"/>
  <c r="BR192" i="1"/>
  <c r="FU192" i="1"/>
  <c r="FI192" i="1"/>
  <c r="FG192" i="1"/>
  <c r="FE192" i="1"/>
  <c r="FC192" i="1"/>
  <c r="EY192" i="1"/>
  <c r="EU192" i="1"/>
  <c r="EK192" i="1"/>
  <c r="EI192" i="1"/>
  <c r="EG192" i="1"/>
  <c r="EE192" i="1"/>
  <c r="EC192" i="1"/>
  <c r="CM192" i="1"/>
  <c r="CC192" i="1"/>
  <c r="CA192" i="1"/>
  <c r="BY192" i="1"/>
  <c r="BW192" i="1"/>
  <c r="BU192" i="1"/>
  <c r="DV190" i="1"/>
  <c r="BN190" i="1"/>
  <c r="FL190" i="1"/>
  <c r="EM190" i="1"/>
  <c r="CE190" i="1"/>
  <c r="EB190" i="1"/>
  <c r="BT190" i="1"/>
  <c r="FA190" i="1"/>
  <c r="FM188" i="1"/>
  <c r="EN188" i="1"/>
  <c r="DX188" i="1"/>
  <c r="CF188" i="1"/>
  <c r="BN188" i="1"/>
  <c r="DV188" i="1"/>
  <c r="EM188" i="1"/>
  <c r="CE188" i="1"/>
  <c r="FL188" i="1"/>
  <c r="FM186" i="1"/>
  <c r="EN186" i="1"/>
  <c r="DX186" i="1"/>
  <c r="CF186" i="1"/>
  <c r="FK186" i="1"/>
  <c r="CD186" i="1"/>
  <c r="EL186" i="1"/>
  <c r="EA186" i="1"/>
  <c r="BS186" i="1"/>
  <c r="EZ186" i="1"/>
  <c r="FU186" i="1"/>
  <c r="FI186" i="1"/>
  <c r="FG186" i="1"/>
  <c r="FE186" i="1"/>
  <c r="FC186" i="1"/>
  <c r="EY186" i="1"/>
  <c r="EU186" i="1"/>
  <c r="EK186" i="1"/>
  <c r="EI186" i="1"/>
  <c r="EG186" i="1"/>
  <c r="EE186" i="1"/>
  <c r="EC186" i="1"/>
  <c r="CM186" i="1"/>
  <c r="CC186" i="1"/>
  <c r="CA186" i="1"/>
  <c r="BY186" i="1"/>
  <c r="BW186" i="1"/>
  <c r="BU186" i="1"/>
  <c r="FT186" i="1"/>
  <c r="FH186" i="1"/>
  <c r="FD186" i="1"/>
  <c r="EV186" i="1"/>
  <c r="EJ186" i="1"/>
  <c r="EF186" i="1"/>
  <c r="BZ186" i="1"/>
  <c r="BV186" i="1"/>
  <c r="BR186" i="1"/>
  <c r="FJ186" i="1"/>
  <c r="FF186" i="1"/>
  <c r="FB186" i="1"/>
  <c r="EH186" i="1"/>
  <c r="ED186" i="1"/>
  <c r="DZ186" i="1"/>
  <c r="CN186" i="1"/>
  <c r="CB186" i="1"/>
  <c r="BX186" i="1"/>
  <c r="FA184" i="1"/>
  <c r="EB184" i="1"/>
  <c r="BT184" i="1"/>
  <c r="EO184" i="1"/>
  <c r="CG184" i="1"/>
  <c r="FN184" i="1"/>
  <c r="FA182" i="1"/>
  <c r="EB182" i="1"/>
  <c r="BT182" i="1"/>
  <c r="FM182" i="1"/>
  <c r="EN182" i="1"/>
  <c r="DX182" i="1"/>
  <c r="CF182" i="1"/>
  <c r="EA182" i="1"/>
  <c r="BS182" i="1"/>
  <c r="EZ182" i="1"/>
  <c r="FU182" i="1"/>
  <c r="FI182" i="1"/>
  <c r="FG182" i="1"/>
  <c r="FE182" i="1"/>
  <c r="FC182" i="1"/>
  <c r="EY182" i="1"/>
  <c r="EU182" i="1"/>
  <c r="EK182" i="1"/>
  <c r="EI182" i="1"/>
  <c r="EG182" i="1"/>
  <c r="EE182" i="1"/>
  <c r="EC182" i="1"/>
  <c r="CM182" i="1"/>
  <c r="CC182" i="1"/>
  <c r="CA182" i="1"/>
  <c r="BY182" i="1"/>
  <c r="BW182" i="1"/>
  <c r="BU182" i="1"/>
  <c r="FT182" i="1"/>
  <c r="FJ182" i="1"/>
  <c r="FH182" i="1"/>
  <c r="FF182" i="1"/>
  <c r="FD182" i="1"/>
  <c r="FB182" i="1"/>
  <c r="EV182" i="1"/>
  <c r="EJ182" i="1"/>
  <c r="EH182" i="1"/>
  <c r="EF182" i="1"/>
  <c r="ED182" i="1"/>
  <c r="DZ182" i="1"/>
  <c r="CN182" i="1"/>
  <c r="CB182" i="1"/>
  <c r="BZ182" i="1"/>
  <c r="BX182" i="1"/>
  <c r="BV182" i="1"/>
  <c r="BR182" i="1"/>
  <c r="FM180" i="1"/>
  <c r="EN180" i="1"/>
  <c r="DX180" i="1"/>
  <c r="CF180" i="1"/>
  <c r="EA180" i="1"/>
  <c r="BS180" i="1"/>
  <c r="EZ180" i="1"/>
  <c r="EM180" i="1"/>
  <c r="CE180" i="1"/>
  <c r="FL180" i="1"/>
  <c r="FA178" i="1"/>
  <c r="EB178" i="1"/>
  <c r="BT178" i="1"/>
  <c r="FM178" i="1"/>
  <c r="EN178" i="1"/>
  <c r="DX178" i="1"/>
  <c r="CF178" i="1"/>
  <c r="EA178" i="1"/>
  <c r="BS178" i="1"/>
  <c r="EZ178" i="1"/>
  <c r="EM178" i="1"/>
  <c r="CE178" i="1"/>
  <c r="FL178" i="1"/>
  <c r="FA176" i="1"/>
  <c r="EB176" i="1"/>
  <c r="BT176" i="1"/>
  <c r="FM176" i="1"/>
  <c r="EN176" i="1"/>
  <c r="DX176" i="1"/>
  <c r="CF176" i="1"/>
  <c r="EA176" i="1"/>
  <c r="BS176" i="1"/>
  <c r="EZ176" i="1"/>
  <c r="FU176" i="1"/>
  <c r="FI176" i="1"/>
  <c r="FG176" i="1"/>
  <c r="FE176" i="1"/>
  <c r="FC176" i="1"/>
  <c r="EY176" i="1"/>
  <c r="EU176" i="1"/>
  <c r="EK176" i="1"/>
  <c r="EI176" i="1"/>
  <c r="EG176" i="1"/>
  <c r="EE176" i="1"/>
  <c r="EC176" i="1"/>
  <c r="CM176" i="1"/>
  <c r="CC176" i="1"/>
  <c r="CA176" i="1"/>
  <c r="BY176" i="1"/>
  <c r="BW176" i="1"/>
  <c r="BU176" i="1"/>
  <c r="FT176" i="1"/>
  <c r="FJ176" i="1"/>
  <c r="FH176" i="1"/>
  <c r="FF176" i="1"/>
  <c r="FD176" i="1"/>
  <c r="FB176" i="1"/>
  <c r="EV176" i="1"/>
  <c r="EJ176" i="1"/>
  <c r="EH176" i="1"/>
  <c r="EF176" i="1"/>
  <c r="ED176" i="1"/>
  <c r="DZ176" i="1"/>
  <c r="CN176" i="1"/>
  <c r="CB176" i="1"/>
  <c r="BZ176" i="1"/>
  <c r="BX176" i="1"/>
  <c r="BV176" i="1"/>
  <c r="BR176" i="1"/>
  <c r="FA174" i="1"/>
  <c r="EB174" i="1"/>
  <c r="BT174" i="1"/>
  <c r="FM174" i="1"/>
  <c r="EN174" i="1"/>
  <c r="DX174" i="1"/>
  <c r="CF174" i="1"/>
  <c r="EA174" i="1"/>
  <c r="BS174" i="1"/>
  <c r="EZ174" i="1"/>
  <c r="EM174" i="1"/>
  <c r="CE174" i="1"/>
  <c r="FL174" i="1"/>
  <c r="FA172" i="1"/>
  <c r="EB172" i="1"/>
  <c r="BT172" i="1"/>
  <c r="FM172" i="1"/>
  <c r="EN172" i="1"/>
  <c r="DX172" i="1"/>
  <c r="CF172" i="1"/>
  <c r="EA172" i="1"/>
  <c r="BS172" i="1"/>
  <c r="EZ172" i="1"/>
  <c r="EM172" i="1"/>
  <c r="CE172" i="1"/>
  <c r="FL172" i="1"/>
  <c r="FA170" i="1"/>
  <c r="EB170" i="1"/>
  <c r="BT170" i="1"/>
  <c r="FM170" i="1"/>
  <c r="EN170" i="1"/>
  <c r="DX170" i="1"/>
  <c r="CF170" i="1"/>
  <c r="EA170" i="1"/>
  <c r="BS170" i="1"/>
  <c r="EZ170" i="1"/>
  <c r="EM170" i="1"/>
  <c r="CE170" i="1"/>
  <c r="FL170" i="1"/>
  <c r="FA168" i="1"/>
  <c r="EB168" i="1"/>
  <c r="BT168" i="1"/>
  <c r="FM168" i="1"/>
  <c r="EN168" i="1"/>
  <c r="DX168" i="1"/>
  <c r="CF168" i="1"/>
  <c r="EA168" i="1"/>
  <c r="BS168" i="1"/>
  <c r="EZ168" i="1"/>
  <c r="EM168" i="1"/>
  <c r="CE168" i="1"/>
  <c r="FL168" i="1"/>
  <c r="FA166" i="1"/>
  <c r="EB166" i="1"/>
  <c r="BT166" i="1"/>
  <c r="FM166" i="1"/>
  <c r="EN166" i="1"/>
  <c r="DX166" i="1"/>
  <c r="CF166" i="1"/>
  <c r="EA166" i="1"/>
  <c r="BS166" i="1"/>
  <c r="EZ166" i="1"/>
  <c r="FU166" i="1"/>
  <c r="FI166" i="1"/>
  <c r="FG166" i="1"/>
  <c r="FE166" i="1"/>
  <c r="FC166" i="1"/>
  <c r="EY166" i="1"/>
  <c r="EU166" i="1"/>
  <c r="EK166" i="1"/>
  <c r="EI166" i="1"/>
  <c r="EG166" i="1"/>
  <c r="EE166" i="1"/>
  <c r="EC166" i="1"/>
  <c r="CM166" i="1"/>
  <c r="CC166" i="1"/>
  <c r="CA166" i="1"/>
  <c r="BY166" i="1"/>
  <c r="BW166" i="1"/>
  <c r="BU166" i="1"/>
  <c r="FT166" i="1"/>
  <c r="FJ166" i="1"/>
  <c r="FH166" i="1"/>
  <c r="FF166" i="1"/>
  <c r="FD166" i="1"/>
  <c r="FB166" i="1"/>
  <c r="EV166" i="1"/>
  <c r="EJ166" i="1"/>
  <c r="EH166" i="1"/>
  <c r="EF166" i="1"/>
  <c r="ED166" i="1"/>
  <c r="DZ166" i="1"/>
  <c r="CN166" i="1"/>
  <c r="CB166" i="1"/>
  <c r="BZ166" i="1"/>
  <c r="BX166" i="1"/>
  <c r="BV166" i="1"/>
  <c r="BR166" i="1"/>
  <c r="FA164" i="1"/>
  <c r="EB164" i="1"/>
  <c r="BT164" i="1"/>
  <c r="FM164" i="1"/>
  <c r="EN164" i="1"/>
  <c r="DX164" i="1"/>
  <c r="CF164" i="1"/>
  <c r="EA164" i="1"/>
  <c r="BS164" i="1"/>
  <c r="EZ164" i="1"/>
  <c r="FU164" i="1"/>
  <c r="FI164" i="1"/>
  <c r="FG164" i="1"/>
  <c r="FE164" i="1"/>
  <c r="FC164" i="1"/>
  <c r="EY164" i="1"/>
  <c r="EU164" i="1"/>
  <c r="EK164" i="1"/>
  <c r="EI164" i="1"/>
  <c r="EG164" i="1"/>
  <c r="EE164" i="1"/>
  <c r="EC164" i="1"/>
  <c r="CM164" i="1"/>
  <c r="CC164" i="1"/>
  <c r="CA164" i="1"/>
  <c r="BY164" i="1"/>
  <c r="BW164" i="1"/>
  <c r="BU164" i="1"/>
  <c r="FT164" i="1"/>
  <c r="FJ164" i="1"/>
  <c r="FH164" i="1"/>
  <c r="FF164" i="1"/>
  <c r="FD164" i="1"/>
  <c r="FB164" i="1"/>
  <c r="EV164" i="1"/>
  <c r="EJ164" i="1"/>
  <c r="EH164" i="1"/>
  <c r="EF164" i="1"/>
  <c r="ED164" i="1"/>
  <c r="DZ164" i="1"/>
  <c r="CN164" i="1"/>
  <c r="CB164" i="1"/>
  <c r="BZ164" i="1"/>
  <c r="BX164" i="1"/>
  <c r="BV164" i="1"/>
  <c r="BR164" i="1"/>
  <c r="FU162" i="1"/>
  <c r="FI162" i="1"/>
  <c r="FG162" i="1"/>
  <c r="FE162" i="1"/>
  <c r="FC162" i="1"/>
  <c r="EY162" i="1"/>
  <c r="EU162" i="1"/>
  <c r="EK162" i="1"/>
  <c r="EI162" i="1"/>
  <c r="EG162" i="1"/>
  <c r="EE162" i="1"/>
  <c r="EC162" i="1"/>
  <c r="CM162" i="1"/>
  <c r="CC162" i="1"/>
  <c r="CA162" i="1"/>
  <c r="BY162" i="1"/>
  <c r="BW162" i="1"/>
  <c r="BU162" i="1"/>
  <c r="FT162" i="1"/>
  <c r="FJ162" i="1"/>
  <c r="FH162" i="1"/>
  <c r="FF162" i="1"/>
  <c r="FD162" i="1"/>
  <c r="FB162" i="1"/>
  <c r="EV162" i="1"/>
  <c r="EJ162" i="1"/>
  <c r="EH162" i="1"/>
  <c r="EF162" i="1"/>
  <c r="ED162" i="1"/>
  <c r="DZ162" i="1"/>
  <c r="CN162" i="1"/>
  <c r="CB162" i="1"/>
  <c r="BZ162" i="1"/>
  <c r="BX162" i="1"/>
  <c r="BV162" i="1"/>
  <c r="BR162" i="1"/>
  <c r="FA160" i="1"/>
  <c r="EB160" i="1"/>
  <c r="BT160" i="1"/>
  <c r="FM160" i="1"/>
  <c r="EN160" i="1"/>
  <c r="DX160" i="1"/>
  <c r="CF160" i="1"/>
  <c r="EA160" i="1"/>
  <c r="BS160" i="1"/>
  <c r="EZ160" i="1"/>
  <c r="FU160" i="1"/>
  <c r="FI160" i="1"/>
  <c r="FG160" i="1"/>
  <c r="FE160" i="1"/>
  <c r="FC160" i="1"/>
  <c r="EY160" i="1"/>
  <c r="EU160" i="1"/>
  <c r="EK160" i="1"/>
  <c r="EI160" i="1"/>
  <c r="EG160" i="1"/>
  <c r="EE160" i="1"/>
  <c r="EC160" i="1"/>
  <c r="CM160" i="1"/>
  <c r="CC160" i="1"/>
  <c r="CA160" i="1"/>
  <c r="BY160" i="1"/>
  <c r="BW160" i="1"/>
  <c r="BU160" i="1"/>
  <c r="FT160" i="1"/>
  <c r="FJ160" i="1"/>
  <c r="FH160" i="1"/>
  <c r="FF160" i="1"/>
  <c r="FD160" i="1"/>
  <c r="FB160" i="1"/>
  <c r="EV160" i="1"/>
  <c r="EJ160" i="1"/>
  <c r="EH160" i="1"/>
  <c r="EF160" i="1"/>
  <c r="ED160" i="1"/>
  <c r="DZ160" i="1"/>
  <c r="CN160" i="1"/>
  <c r="CB160" i="1"/>
  <c r="BZ160" i="1"/>
  <c r="BX160" i="1"/>
  <c r="BV160" i="1"/>
  <c r="BR160" i="1"/>
  <c r="FU158" i="1"/>
  <c r="FI158" i="1"/>
  <c r="FG158" i="1"/>
  <c r="FE158" i="1"/>
  <c r="FC158" i="1"/>
  <c r="EY158" i="1"/>
  <c r="EU158" i="1"/>
  <c r="EK158" i="1"/>
  <c r="EI158" i="1"/>
  <c r="EG158" i="1"/>
  <c r="EE158" i="1"/>
  <c r="EC158" i="1"/>
  <c r="CM158" i="1"/>
  <c r="CC158" i="1"/>
  <c r="CA158" i="1"/>
  <c r="BY158" i="1"/>
  <c r="BW158" i="1"/>
  <c r="BU158" i="1"/>
  <c r="FT158" i="1"/>
  <c r="FJ158" i="1"/>
  <c r="FH158" i="1"/>
  <c r="FF158" i="1"/>
  <c r="FD158" i="1"/>
  <c r="FB158" i="1"/>
  <c r="EV158" i="1"/>
  <c r="EJ158" i="1"/>
  <c r="EH158" i="1"/>
  <c r="EF158" i="1"/>
  <c r="ED158" i="1"/>
  <c r="DZ158" i="1"/>
  <c r="CN158" i="1"/>
  <c r="CB158" i="1"/>
  <c r="BZ158" i="1"/>
  <c r="BX158" i="1"/>
  <c r="BV158" i="1"/>
  <c r="BR158" i="1"/>
  <c r="FA156" i="1"/>
  <c r="EB156" i="1"/>
  <c r="BT156" i="1"/>
  <c r="FM156" i="1"/>
  <c r="EN156" i="1"/>
  <c r="DX156" i="1"/>
  <c r="CF156" i="1"/>
  <c r="EA156" i="1"/>
  <c r="BS156" i="1"/>
  <c r="EZ156" i="1"/>
  <c r="EM156" i="1"/>
  <c r="CE156" i="1"/>
  <c r="FL156" i="1"/>
  <c r="FA154" i="1"/>
  <c r="EB154" i="1"/>
  <c r="BT154" i="1"/>
  <c r="FM154" i="1"/>
  <c r="EN154" i="1"/>
  <c r="DX154" i="1"/>
  <c r="CF154" i="1"/>
  <c r="EA154" i="1"/>
  <c r="BS154" i="1"/>
  <c r="EZ154" i="1"/>
  <c r="FU154" i="1"/>
  <c r="FI154" i="1"/>
  <c r="FG154" i="1"/>
  <c r="FE154" i="1"/>
  <c r="FC154" i="1"/>
  <c r="EY154" i="1"/>
  <c r="EU154" i="1"/>
  <c r="EK154" i="1"/>
  <c r="EI154" i="1"/>
  <c r="EG154" i="1"/>
  <c r="EE154" i="1"/>
  <c r="EC154" i="1"/>
  <c r="CM154" i="1"/>
  <c r="CC154" i="1"/>
  <c r="CA154" i="1"/>
  <c r="BY154" i="1"/>
  <c r="BW154" i="1"/>
  <c r="BU154" i="1"/>
  <c r="FT154" i="1"/>
  <c r="FJ154" i="1"/>
  <c r="FH154" i="1"/>
  <c r="FF154" i="1"/>
  <c r="FD154" i="1"/>
  <c r="FB154" i="1"/>
  <c r="EV154" i="1"/>
  <c r="EJ154" i="1"/>
  <c r="EH154" i="1"/>
  <c r="EF154" i="1"/>
  <c r="ED154" i="1"/>
  <c r="DZ154" i="1"/>
  <c r="CN154" i="1"/>
  <c r="CB154" i="1"/>
  <c r="BZ154" i="1"/>
  <c r="BX154" i="1"/>
  <c r="BV154" i="1"/>
  <c r="BR154" i="1"/>
  <c r="BN152" i="1"/>
  <c r="DV152" i="1"/>
  <c r="FU152" i="1"/>
  <c r="FI152" i="1"/>
  <c r="FG152" i="1"/>
  <c r="FE152" i="1"/>
  <c r="FC152" i="1"/>
  <c r="EY152" i="1"/>
  <c r="EU152" i="1"/>
  <c r="EK152" i="1"/>
  <c r="EI152" i="1"/>
  <c r="EG152" i="1"/>
  <c r="EE152" i="1"/>
  <c r="EC152" i="1"/>
  <c r="CM152" i="1"/>
  <c r="CC152" i="1"/>
  <c r="CA152" i="1"/>
  <c r="BY152" i="1"/>
  <c r="BW152" i="1"/>
  <c r="BU152" i="1"/>
  <c r="FT152" i="1"/>
  <c r="FJ152" i="1"/>
  <c r="FH152" i="1"/>
  <c r="FF152" i="1"/>
  <c r="FD152" i="1"/>
  <c r="FB152" i="1"/>
  <c r="EV152" i="1"/>
  <c r="EJ152" i="1"/>
  <c r="EH152" i="1"/>
  <c r="EF152" i="1"/>
  <c r="ED152" i="1"/>
  <c r="DZ152" i="1"/>
  <c r="CN152" i="1"/>
  <c r="CB152" i="1"/>
  <c r="BZ152" i="1"/>
  <c r="BX152" i="1"/>
  <c r="BV152" i="1"/>
  <c r="BR152" i="1"/>
  <c r="FM150" i="1"/>
  <c r="EN150" i="1"/>
  <c r="DX150" i="1"/>
  <c r="CF150" i="1"/>
  <c r="BN150" i="1"/>
  <c r="DV150" i="1"/>
  <c r="EM150" i="1"/>
  <c r="CE150" i="1"/>
  <c r="FL150" i="1"/>
  <c r="FK148" i="1"/>
  <c r="CD148" i="1"/>
  <c r="EL148" i="1"/>
  <c r="BN148" i="1"/>
  <c r="DV148" i="1"/>
  <c r="FU148" i="1"/>
  <c r="FI148" i="1"/>
  <c r="FG148" i="1"/>
  <c r="FE148" i="1"/>
  <c r="FC148" i="1"/>
  <c r="EY148" i="1"/>
  <c r="EU148" i="1"/>
  <c r="EK148" i="1"/>
  <c r="EI148" i="1"/>
  <c r="EG148" i="1"/>
  <c r="EE148" i="1"/>
  <c r="EC148" i="1"/>
  <c r="CM148" i="1"/>
  <c r="CC148" i="1"/>
  <c r="CA148" i="1"/>
  <c r="BY148" i="1"/>
  <c r="BW148" i="1"/>
  <c r="BU148" i="1"/>
  <c r="FT148" i="1"/>
  <c r="FH148" i="1"/>
  <c r="FD148" i="1"/>
  <c r="EV148" i="1"/>
  <c r="EJ148" i="1"/>
  <c r="EF148" i="1"/>
  <c r="BZ148" i="1"/>
  <c r="BV148" i="1"/>
  <c r="BR148" i="1"/>
  <c r="FJ148" i="1"/>
  <c r="FF148" i="1"/>
  <c r="FB148" i="1"/>
  <c r="EH148" i="1"/>
  <c r="ED148" i="1"/>
  <c r="DZ148" i="1"/>
  <c r="CN148" i="1"/>
  <c r="CB148" i="1"/>
  <c r="BX148" i="1"/>
  <c r="EM146" i="1"/>
  <c r="FL146" i="1"/>
  <c r="CE146" i="1"/>
  <c r="FA146" i="1"/>
  <c r="EB146" i="1"/>
  <c r="BT146" i="1"/>
  <c r="FM146" i="1"/>
  <c r="EN146" i="1"/>
  <c r="DX146" i="1"/>
  <c r="CF146" i="1"/>
  <c r="EZ144" i="1"/>
  <c r="EA144" i="1"/>
  <c r="BS144" i="1"/>
  <c r="FL144" i="1"/>
  <c r="EM144" i="1"/>
  <c r="CE144" i="1"/>
  <c r="EB144" i="1"/>
  <c r="BT144" i="1"/>
  <c r="FA144" i="1"/>
  <c r="EN144" i="1"/>
  <c r="DX144" i="1"/>
  <c r="CF144" i="1"/>
  <c r="FM144" i="1"/>
  <c r="EZ142" i="1"/>
  <c r="EA142" i="1"/>
  <c r="BS142" i="1"/>
  <c r="FT142" i="1"/>
  <c r="FJ142" i="1"/>
  <c r="FH142" i="1"/>
  <c r="FF142" i="1"/>
  <c r="FD142" i="1"/>
  <c r="FB142" i="1"/>
  <c r="EV142" i="1"/>
  <c r="EJ142" i="1"/>
  <c r="EH142" i="1"/>
  <c r="EF142" i="1"/>
  <c r="ED142" i="1"/>
  <c r="DZ142" i="1"/>
  <c r="CN142" i="1"/>
  <c r="CB142" i="1"/>
  <c r="BZ142" i="1"/>
  <c r="BX142" i="1"/>
  <c r="BV142" i="1"/>
  <c r="BR142" i="1"/>
  <c r="FU142" i="1"/>
  <c r="FI142" i="1"/>
  <c r="FG142" i="1"/>
  <c r="FE142" i="1"/>
  <c r="FC142" i="1"/>
  <c r="EY142" i="1"/>
  <c r="EU142" i="1"/>
  <c r="EK142" i="1"/>
  <c r="EI142" i="1"/>
  <c r="EG142" i="1"/>
  <c r="EE142" i="1"/>
  <c r="EC142" i="1"/>
  <c r="CM142" i="1"/>
  <c r="CC142" i="1"/>
  <c r="CA142" i="1"/>
  <c r="BY142" i="1"/>
  <c r="BW142" i="1"/>
  <c r="BU142" i="1"/>
  <c r="EN142" i="1"/>
  <c r="DX142" i="1"/>
  <c r="CF142" i="1"/>
  <c r="FM142" i="1"/>
  <c r="EZ140" i="1"/>
  <c r="EA140" i="1"/>
  <c r="BS140" i="1"/>
  <c r="FL140" i="1"/>
  <c r="EM140" i="1"/>
  <c r="CE140" i="1"/>
  <c r="EB140" i="1"/>
  <c r="BT140" i="1"/>
  <c r="FA140" i="1"/>
  <c r="EN140" i="1"/>
  <c r="DX140" i="1"/>
  <c r="CF140" i="1"/>
  <c r="FM140" i="1"/>
  <c r="EZ138" i="1"/>
  <c r="EA138" i="1"/>
  <c r="BS138" i="1"/>
  <c r="FL138" i="1"/>
  <c r="EM138" i="1"/>
  <c r="CE138" i="1"/>
  <c r="EB138" i="1"/>
  <c r="BT138" i="1"/>
  <c r="FA138" i="1"/>
  <c r="DV136" i="1"/>
  <c r="BN136" i="1"/>
  <c r="FL136" i="1"/>
  <c r="EM136" i="1"/>
  <c r="CE136" i="1"/>
  <c r="EB136" i="1"/>
  <c r="BT136" i="1"/>
  <c r="FA136" i="1"/>
  <c r="DV134" i="1"/>
  <c r="BN134" i="1"/>
  <c r="FT134" i="1"/>
  <c r="FJ134" i="1"/>
  <c r="FH134" i="1"/>
  <c r="FF134" i="1"/>
  <c r="FD134" i="1"/>
  <c r="FB134" i="1"/>
  <c r="EV134" i="1"/>
  <c r="EJ134" i="1"/>
  <c r="EH134" i="1"/>
  <c r="EF134" i="1"/>
  <c r="ED134" i="1"/>
  <c r="DZ134" i="1"/>
  <c r="CN134" i="1"/>
  <c r="CB134" i="1"/>
  <c r="BZ134" i="1"/>
  <c r="BX134" i="1"/>
  <c r="BV134" i="1"/>
  <c r="BR134" i="1"/>
  <c r="FU134" i="1"/>
  <c r="FI134" i="1"/>
  <c r="FG134" i="1"/>
  <c r="FE134" i="1"/>
  <c r="FC134" i="1"/>
  <c r="EY134" i="1"/>
  <c r="EU134" i="1"/>
  <c r="EK134" i="1"/>
  <c r="EI134" i="1"/>
  <c r="EG134" i="1"/>
  <c r="EE134" i="1"/>
  <c r="EC134" i="1"/>
  <c r="CM134" i="1"/>
  <c r="CC134" i="1"/>
  <c r="CA134" i="1"/>
  <c r="BY134" i="1"/>
  <c r="BW134" i="1"/>
  <c r="BU134" i="1"/>
  <c r="EN134" i="1"/>
  <c r="DX134" i="1"/>
  <c r="CF134" i="1"/>
  <c r="FM134" i="1"/>
  <c r="EZ132" i="1"/>
  <c r="EA132" i="1"/>
  <c r="BS132" i="1"/>
  <c r="FL132" i="1"/>
  <c r="EM132" i="1"/>
  <c r="CE132" i="1"/>
  <c r="EB132" i="1"/>
  <c r="BT132" i="1"/>
  <c r="FA132" i="1"/>
  <c r="DV130" i="1"/>
  <c r="BN130" i="1"/>
  <c r="FT130" i="1"/>
  <c r="FJ130" i="1"/>
  <c r="FH130" i="1"/>
  <c r="FF130" i="1"/>
  <c r="FD130" i="1"/>
  <c r="FB130" i="1"/>
  <c r="EV130" i="1"/>
  <c r="EJ130" i="1"/>
  <c r="EH130" i="1"/>
  <c r="EF130" i="1"/>
  <c r="ED130" i="1"/>
  <c r="DZ130" i="1"/>
  <c r="CN130" i="1"/>
  <c r="CB130" i="1"/>
  <c r="BZ130" i="1"/>
  <c r="BX130" i="1"/>
  <c r="BV130" i="1"/>
  <c r="BR130" i="1"/>
  <c r="FU130" i="1"/>
  <c r="FI130" i="1"/>
  <c r="FG130" i="1"/>
  <c r="FE130" i="1"/>
  <c r="FC130" i="1"/>
  <c r="EY130" i="1"/>
  <c r="EU130" i="1"/>
  <c r="EK130" i="1"/>
  <c r="EI130" i="1"/>
  <c r="EG130" i="1"/>
  <c r="EE130" i="1"/>
  <c r="EC130" i="1"/>
  <c r="CM130" i="1"/>
  <c r="CC130" i="1"/>
  <c r="CA130" i="1"/>
  <c r="BY130" i="1"/>
  <c r="BW130" i="1"/>
  <c r="BU130" i="1"/>
  <c r="EN130" i="1"/>
  <c r="DX130" i="1"/>
  <c r="CF130" i="1"/>
  <c r="FM130" i="1"/>
  <c r="EZ128" i="1"/>
  <c r="EA128" i="1"/>
  <c r="BS128" i="1"/>
  <c r="FT128" i="1"/>
  <c r="FJ128" i="1"/>
  <c r="FH128" i="1"/>
  <c r="FF128" i="1"/>
  <c r="FD128" i="1"/>
  <c r="FB128" i="1"/>
  <c r="EV128" i="1"/>
  <c r="EJ128" i="1"/>
  <c r="EH128" i="1"/>
  <c r="EF128" i="1"/>
  <c r="ED128" i="1"/>
  <c r="DZ128" i="1"/>
  <c r="CN128" i="1"/>
  <c r="CB128" i="1"/>
  <c r="BZ128" i="1"/>
  <c r="BX128" i="1"/>
  <c r="BV128" i="1"/>
  <c r="BR128" i="1"/>
  <c r="FU128" i="1"/>
  <c r="FI128" i="1"/>
  <c r="FG128" i="1"/>
  <c r="FE128" i="1"/>
  <c r="FC128" i="1"/>
  <c r="EY128" i="1"/>
  <c r="EU128" i="1"/>
  <c r="EK128" i="1"/>
  <c r="EI128" i="1"/>
  <c r="EG128" i="1"/>
  <c r="EE128" i="1"/>
  <c r="EC128" i="1"/>
  <c r="CM128" i="1"/>
  <c r="CC128" i="1"/>
  <c r="CA128" i="1"/>
  <c r="BY128" i="1"/>
  <c r="BW128" i="1"/>
  <c r="BU128" i="1"/>
  <c r="EZ126" i="1"/>
  <c r="EA126" i="1"/>
  <c r="BS126" i="1"/>
  <c r="FL126" i="1"/>
  <c r="EM126" i="1"/>
  <c r="CE126" i="1"/>
  <c r="EB126" i="1"/>
  <c r="BT126" i="1"/>
  <c r="FA126" i="1"/>
  <c r="EN126" i="1"/>
  <c r="DX126" i="1"/>
  <c r="CF126" i="1"/>
  <c r="FM126" i="1"/>
  <c r="EZ124" i="1"/>
  <c r="EA124" i="1"/>
  <c r="BS124" i="1"/>
  <c r="FL124" i="1"/>
  <c r="EM124" i="1"/>
  <c r="CE124" i="1"/>
  <c r="EB124" i="1"/>
  <c r="BT124" i="1"/>
  <c r="FA124" i="1"/>
  <c r="EN124" i="1"/>
  <c r="DX124" i="1"/>
  <c r="CF124" i="1"/>
  <c r="FM124" i="1"/>
  <c r="EZ122" i="1"/>
  <c r="EA122" i="1"/>
  <c r="BS122" i="1"/>
  <c r="FT122" i="1"/>
  <c r="FJ122" i="1"/>
  <c r="FH122" i="1"/>
  <c r="FF122" i="1"/>
  <c r="FD122" i="1"/>
  <c r="FB122" i="1"/>
  <c r="EV122" i="1"/>
  <c r="EJ122" i="1"/>
  <c r="EH122" i="1"/>
  <c r="EF122" i="1"/>
  <c r="ED122" i="1"/>
  <c r="DZ122" i="1"/>
  <c r="CN122" i="1"/>
  <c r="CB122" i="1"/>
  <c r="BZ122" i="1"/>
  <c r="BX122" i="1"/>
  <c r="BV122" i="1"/>
  <c r="BR122" i="1"/>
  <c r="FU122" i="1"/>
  <c r="FI122" i="1"/>
  <c r="FG122" i="1"/>
  <c r="FE122" i="1"/>
  <c r="FC122" i="1"/>
  <c r="EY122" i="1"/>
  <c r="EU122" i="1"/>
  <c r="EK122" i="1"/>
  <c r="EI122" i="1"/>
  <c r="EG122" i="1"/>
  <c r="EE122" i="1"/>
  <c r="EC122" i="1"/>
  <c r="CM122" i="1"/>
  <c r="CC122" i="1"/>
  <c r="CA122" i="1"/>
  <c r="BY122" i="1"/>
  <c r="BW122" i="1"/>
  <c r="BU122" i="1"/>
  <c r="EN122" i="1"/>
  <c r="DX122" i="1"/>
  <c r="CF122" i="1"/>
  <c r="FM122" i="1"/>
  <c r="EZ120" i="1"/>
  <c r="EA120" i="1"/>
  <c r="BS120" i="1"/>
  <c r="FL120" i="1"/>
  <c r="EM120" i="1"/>
  <c r="CE120" i="1"/>
  <c r="EB120" i="1"/>
  <c r="BT120" i="1"/>
  <c r="FA120" i="1"/>
  <c r="EN120" i="1"/>
  <c r="DX120" i="1"/>
  <c r="CF120" i="1"/>
  <c r="FM120" i="1"/>
  <c r="EZ118" i="1"/>
  <c r="EA118" i="1"/>
  <c r="BS118" i="1"/>
  <c r="FL118" i="1"/>
  <c r="EM118" i="1"/>
  <c r="CE118" i="1"/>
  <c r="EB118" i="1"/>
  <c r="BT118" i="1"/>
  <c r="FA118" i="1"/>
  <c r="EN118" i="1"/>
  <c r="DX118" i="1"/>
  <c r="CF118" i="1"/>
  <c r="FM118" i="1"/>
  <c r="EZ116" i="1"/>
  <c r="EA116" i="1"/>
  <c r="BS116" i="1"/>
  <c r="FL116" i="1"/>
  <c r="EM116" i="1"/>
  <c r="CE116" i="1"/>
  <c r="EB116" i="1"/>
  <c r="BT116" i="1"/>
  <c r="FA116" i="1"/>
  <c r="EN116" i="1"/>
  <c r="DX116" i="1"/>
  <c r="CF116" i="1"/>
  <c r="FM116" i="1"/>
  <c r="EZ114" i="1"/>
  <c r="EA114" i="1"/>
  <c r="BS114" i="1"/>
  <c r="FL114" i="1"/>
  <c r="EM114" i="1"/>
  <c r="CE114" i="1"/>
  <c r="EB114" i="1"/>
  <c r="BT114" i="1"/>
  <c r="FA114" i="1"/>
  <c r="EN114" i="1"/>
  <c r="DX114" i="1"/>
  <c r="CF114" i="1"/>
  <c r="FM114" i="1"/>
  <c r="EZ112" i="1"/>
  <c r="EA112" i="1"/>
  <c r="BS112" i="1"/>
  <c r="FT112" i="1"/>
  <c r="FJ112" i="1"/>
  <c r="FH112" i="1"/>
  <c r="FF112" i="1"/>
  <c r="FD112" i="1"/>
  <c r="FB112" i="1"/>
  <c r="EV112" i="1"/>
  <c r="EJ112" i="1"/>
  <c r="EH112" i="1"/>
  <c r="EF112" i="1"/>
  <c r="ED112" i="1"/>
  <c r="DZ112" i="1"/>
  <c r="CN112" i="1"/>
  <c r="CB112" i="1"/>
  <c r="BZ112" i="1"/>
  <c r="BX112" i="1"/>
  <c r="BV112" i="1"/>
  <c r="BR112" i="1"/>
  <c r="FU112" i="1"/>
  <c r="FI112" i="1"/>
  <c r="FG112" i="1"/>
  <c r="FE112" i="1"/>
  <c r="FC112" i="1"/>
  <c r="EY112" i="1"/>
  <c r="EU112" i="1"/>
  <c r="EK112" i="1"/>
  <c r="EI112" i="1"/>
  <c r="EG112" i="1"/>
  <c r="EE112" i="1"/>
  <c r="EC112" i="1"/>
  <c r="CM112" i="1"/>
  <c r="CC112" i="1"/>
  <c r="CA112" i="1"/>
  <c r="BY112" i="1"/>
  <c r="BW112" i="1"/>
  <c r="BU112" i="1"/>
  <c r="EB112" i="1"/>
  <c r="BT112" i="1"/>
  <c r="FA112" i="1"/>
  <c r="EN112" i="1"/>
  <c r="DX112" i="1"/>
  <c r="CF112" i="1"/>
  <c r="FM112" i="1"/>
  <c r="EZ110" i="1"/>
  <c r="EA110" i="1"/>
  <c r="BS110" i="1"/>
  <c r="FL110" i="1"/>
  <c r="EM110" i="1"/>
  <c r="CE110" i="1"/>
  <c r="FT110" i="1"/>
  <c r="FJ110" i="1"/>
  <c r="FH110" i="1"/>
  <c r="FF110" i="1"/>
  <c r="FD110" i="1"/>
  <c r="FB110" i="1"/>
  <c r="EV110" i="1"/>
  <c r="EJ110" i="1"/>
  <c r="EH110" i="1"/>
  <c r="EF110" i="1"/>
  <c r="ED110" i="1"/>
  <c r="DZ110" i="1"/>
  <c r="CN110" i="1"/>
  <c r="CB110" i="1"/>
  <c r="BZ110" i="1"/>
  <c r="BX110" i="1"/>
  <c r="BV110" i="1"/>
  <c r="BR110" i="1"/>
  <c r="FU110" i="1"/>
  <c r="FI110" i="1"/>
  <c r="FG110" i="1"/>
  <c r="FE110" i="1"/>
  <c r="FC110" i="1"/>
  <c r="EY110" i="1"/>
  <c r="EU110" i="1"/>
  <c r="EK110" i="1"/>
  <c r="EI110" i="1"/>
  <c r="EG110" i="1"/>
  <c r="EE110" i="1"/>
  <c r="EC110" i="1"/>
  <c r="CM110" i="1"/>
  <c r="CC110" i="1"/>
  <c r="CA110" i="1"/>
  <c r="BY110" i="1"/>
  <c r="BW110" i="1"/>
  <c r="BU110" i="1"/>
  <c r="EB110" i="1"/>
  <c r="BT110" i="1"/>
  <c r="FA110" i="1"/>
  <c r="EN110" i="1"/>
  <c r="DX110" i="1"/>
  <c r="CF110" i="1"/>
  <c r="FM110" i="1"/>
  <c r="FL108" i="1"/>
  <c r="EM108" i="1"/>
  <c r="CE108" i="1"/>
  <c r="EX108" i="1"/>
  <c r="BO108" i="1"/>
  <c r="DY108" i="1"/>
  <c r="BQ108" i="1"/>
  <c r="DW108" i="1"/>
  <c r="DS108" i="1"/>
  <c r="FN108" i="1"/>
  <c r="EO108" i="1"/>
  <c r="CG108" i="1"/>
  <c r="EB108" i="1"/>
  <c r="BT108" i="1"/>
  <c r="FA108" i="1"/>
  <c r="EN108" i="1"/>
  <c r="DX108" i="1"/>
  <c r="CF108" i="1"/>
  <c r="FM108" i="1"/>
  <c r="FL106" i="1"/>
  <c r="EM106" i="1"/>
  <c r="CE106" i="1"/>
  <c r="EX106" i="1"/>
  <c r="BO106" i="1"/>
  <c r="DY106" i="1"/>
  <c r="BQ106" i="1"/>
  <c r="DW106" i="1"/>
  <c r="DS106" i="1"/>
  <c r="FN106" i="1"/>
  <c r="EO106" i="1"/>
  <c r="CG106" i="1"/>
  <c r="EB106" i="1"/>
  <c r="BT106" i="1"/>
  <c r="FA106" i="1"/>
  <c r="EN106" i="1"/>
  <c r="DX106" i="1"/>
  <c r="CF106" i="1"/>
  <c r="FM106" i="1"/>
  <c r="FL104" i="1"/>
  <c r="EM104" i="1"/>
  <c r="CE104" i="1"/>
  <c r="EB104" i="1"/>
  <c r="BT104" i="1"/>
  <c r="FA104" i="1"/>
  <c r="EN104" i="1"/>
  <c r="DX104" i="1"/>
  <c r="CF104" i="1"/>
  <c r="FM104" i="1"/>
  <c r="EX102" i="1"/>
  <c r="BO102" i="1"/>
  <c r="DY102" i="1"/>
  <c r="BQ102" i="1"/>
  <c r="DW102" i="1"/>
  <c r="DS102" i="1"/>
  <c r="FN102" i="1"/>
  <c r="EO102" i="1"/>
  <c r="CG102" i="1"/>
  <c r="EX100" i="1"/>
  <c r="BO100" i="1"/>
  <c r="DY100" i="1"/>
  <c r="BQ100" i="1"/>
  <c r="DW100" i="1"/>
  <c r="DS100" i="1"/>
  <c r="FN100" i="1"/>
  <c r="EO100" i="1"/>
  <c r="CG100" i="1"/>
  <c r="EB100" i="1"/>
  <c r="BT100" i="1"/>
  <c r="FA100" i="1"/>
  <c r="EN100" i="1"/>
  <c r="DX100" i="1"/>
  <c r="CF100" i="1"/>
  <c r="FM100" i="1"/>
  <c r="FA98" i="1"/>
  <c r="EB98" i="1"/>
  <c r="BT98" i="1"/>
  <c r="FM98" i="1"/>
  <c r="EN98" i="1"/>
  <c r="DX98" i="1"/>
  <c r="CF98" i="1"/>
  <c r="EA98" i="1"/>
  <c r="BS98" i="1"/>
  <c r="EZ98" i="1"/>
  <c r="EM98" i="1"/>
  <c r="CE98" i="1"/>
  <c r="FL98" i="1"/>
  <c r="FA96" i="1"/>
  <c r="EB96" i="1"/>
  <c r="BT96" i="1"/>
  <c r="FM96" i="1"/>
  <c r="EN96" i="1"/>
  <c r="DX96" i="1"/>
  <c r="CF96" i="1"/>
  <c r="EA96" i="1"/>
  <c r="BS96" i="1"/>
  <c r="EZ96" i="1"/>
  <c r="EM96" i="1"/>
  <c r="CE96" i="1"/>
  <c r="FL96" i="1"/>
  <c r="FA94" i="1"/>
  <c r="EB94" i="1"/>
  <c r="BT94" i="1"/>
  <c r="FM94" i="1"/>
  <c r="EN94" i="1"/>
  <c r="DX94" i="1"/>
  <c r="CF94" i="1"/>
  <c r="EA94" i="1"/>
  <c r="BS94" i="1"/>
  <c r="EZ94" i="1"/>
  <c r="EM94" i="1"/>
  <c r="CE94" i="1"/>
  <c r="FL94" i="1"/>
  <c r="FA92" i="1"/>
  <c r="EB92" i="1"/>
  <c r="BT92" i="1"/>
  <c r="FM92" i="1"/>
  <c r="EN92" i="1"/>
  <c r="DX92" i="1"/>
  <c r="CF92" i="1"/>
  <c r="EA92" i="1"/>
  <c r="BS92" i="1"/>
  <c r="EZ92" i="1"/>
  <c r="FU92" i="1"/>
  <c r="FI92" i="1"/>
  <c r="FG92" i="1"/>
  <c r="FE92" i="1"/>
  <c r="FC92" i="1"/>
  <c r="EY92" i="1"/>
  <c r="EU92" i="1"/>
  <c r="EK92" i="1"/>
  <c r="EI92" i="1"/>
  <c r="EG92" i="1"/>
  <c r="EE92" i="1"/>
  <c r="EC92" i="1"/>
  <c r="CM92" i="1"/>
  <c r="CC92" i="1"/>
  <c r="CA92" i="1"/>
  <c r="BY92" i="1"/>
  <c r="BW92" i="1"/>
  <c r="BU92" i="1"/>
  <c r="FT92" i="1"/>
  <c r="FJ92" i="1"/>
  <c r="FH92" i="1"/>
  <c r="FF92" i="1"/>
  <c r="FD92" i="1"/>
  <c r="FB92" i="1"/>
  <c r="EV92" i="1"/>
  <c r="EJ92" i="1"/>
  <c r="EH92" i="1"/>
  <c r="EF92" i="1"/>
  <c r="ED92" i="1"/>
  <c r="DZ92" i="1"/>
  <c r="CN92" i="1"/>
  <c r="CB92" i="1"/>
  <c r="BZ92" i="1"/>
  <c r="BX92" i="1"/>
  <c r="BV92" i="1"/>
  <c r="BR92" i="1"/>
  <c r="EM90" i="1"/>
  <c r="CE90" i="1"/>
  <c r="FL90" i="1"/>
  <c r="FA88" i="1"/>
  <c r="EB88" i="1"/>
  <c r="BT88" i="1"/>
  <c r="FM88" i="1"/>
  <c r="EN88" i="1"/>
  <c r="DX88" i="1"/>
  <c r="CF88" i="1"/>
  <c r="EA88" i="1"/>
  <c r="BS88" i="1"/>
  <c r="EZ88" i="1"/>
  <c r="FU88" i="1"/>
  <c r="FI88" i="1"/>
  <c r="FG88" i="1"/>
  <c r="FE88" i="1"/>
  <c r="FC88" i="1"/>
  <c r="EY88" i="1"/>
  <c r="EU88" i="1"/>
  <c r="EK88" i="1"/>
  <c r="EI88" i="1"/>
  <c r="EG88" i="1"/>
  <c r="EE88" i="1"/>
  <c r="EC88" i="1"/>
  <c r="CM88" i="1"/>
  <c r="CC88" i="1"/>
  <c r="CA88" i="1"/>
  <c r="BY88" i="1"/>
  <c r="BW88" i="1"/>
  <c r="BU88" i="1"/>
  <c r="FT88" i="1"/>
  <c r="FJ88" i="1"/>
  <c r="FH88" i="1"/>
  <c r="FF88" i="1"/>
  <c r="FD88" i="1"/>
  <c r="FB88" i="1"/>
  <c r="EV88" i="1"/>
  <c r="EJ88" i="1"/>
  <c r="EH88" i="1"/>
  <c r="EF88" i="1"/>
  <c r="ED88" i="1"/>
  <c r="DZ88" i="1"/>
  <c r="CN88" i="1"/>
  <c r="CB88" i="1"/>
  <c r="BZ88" i="1"/>
  <c r="BX88" i="1"/>
  <c r="BV88" i="1"/>
  <c r="BR88" i="1"/>
  <c r="EM86" i="1"/>
  <c r="CE86" i="1"/>
  <c r="FL86" i="1"/>
  <c r="FA84" i="1"/>
  <c r="EB84" i="1"/>
  <c r="BT84" i="1"/>
  <c r="FM84" i="1"/>
  <c r="EN84" i="1"/>
  <c r="DX84" i="1"/>
  <c r="CF84" i="1"/>
  <c r="EA84" i="1"/>
  <c r="BS84" i="1"/>
  <c r="EZ84" i="1"/>
  <c r="EM84" i="1"/>
  <c r="CE84" i="1"/>
  <c r="FL84" i="1"/>
  <c r="FA82" i="1"/>
  <c r="EB82" i="1"/>
  <c r="BT82" i="1"/>
  <c r="FM82" i="1"/>
  <c r="EN82" i="1"/>
  <c r="DX82" i="1"/>
  <c r="CF82" i="1"/>
  <c r="EA82" i="1"/>
  <c r="BS82" i="1"/>
  <c r="EZ82" i="1"/>
  <c r="EM82" i="1"/>
  <c r="CE82" i="1"/>
  <c r="FL82" i="1"/>
  <c r="EM80" i="1"/>
  <c r="CE80" i="1"/>
  <c r="FL80" i="1"/>
  <c r="FA78" i="1"/>
  <c r="EB78" i="1"/>
  <c r="BT78" i="1"/>
  <c r="FM78" i="1"/>
  <c r="EN78" i="1"/>
  <c r="DX78" i="1"/>
  <c r="CF78" i="1"/>
  <c r="EA78" i="1"/>
  <c r="BS78" i="1"/>
  <c r="EZ78" i="1"/>
  <c r="FU78" i="1"/>
  <c r="FI78" i="1"/>
  <c r="FG78" i="1"/>
  <c r="FE78" i="1"/>
  <c r="FC78" i="1"/>
  <c r="EY78" i="1"/>
  <c r="EU78" i="1"/>
  <c r="EK78" i="1"/>
  <c r="EI78" i="1"/>
  <c r="EG78" i="1"/>
  <c r="EE78" i="1"/>
  <c r="EC78" i="1"/>
  <c r="CM78" i="1"/>
  <c r="CC78" i="1"/>
  <c r="CA78" i="1"/>
  <c r="BY78" i="1"/>
  <c r="BW78" i="1"/>
  <c r="BU78" i="1"/>
  <c r="FT78" i="1"/>
  <c r="FJ78" i="1"/>
  <c r="FH78" i="1"/>
  <c r="FF78" i="1"/>
  <c r="FD78" i="1"/>
  <c r="FB78" i="1"/>
  <c r="EV78" i="1"/>
  <c r="EJ78" i="1"/>
  <c r="EH78" i="1"/>
  <c r="EF78" i="1"/>
  <c r="ED78" i="1"/>
  <c r="DZ78" i="1"/>
  <c r="CN78" i="1"/>
  <c r="CB78" i="1"/>
  <c r="BZ78" i="1"/>
  <c r="BX78" i="1"/>
  <c r="BV78" i="1"/>
  <c r="BR78" i="1"/>
  <c r="EM76" i="1"/>
  <c r="CE76" i="1"/>
  <c r="FL76" i="1"/>
  <c r="FA74" i="1"/>
  <c r="EB74" i="1"/>
  <c r="BT74" i="1"/>
  <c r="FM74" i="1"/>
  <c r="EN74" i="1"/>
  <c r="DX74" i="1"/>
  <c r="CF74" i="1"/>
  <c r="EA74" i="1"/>
  <c r="BS74" i="1"/>
  <c r="EZ74" i="1"/>
  <c r="FU74" i="1"/>
  <c r="FI74" i="1"/>
  <c r="FG74" i="1"/>
  <c r="FE74" i="1"/>
  <c r="FC74" i="1"/>
  <c r="EY74" i="1"/>
  <c r="EU74" i="1"/>
  <c r="EK74" i="1"/>
  <c r="EI74" i="1"/>
  <c r="EG74" i="1"/>
  <c r="EE74" i="1"/>
  <c r="EC74" i="1"/>
  <c r="CM74" i="1"/>
  <c r="CC74" i="1"/>
  <c r="CA74" i="1"/>
  <c r="BY74" i="1"/>
  <c r="BW74" i="1"/>
  <c r="BU74" i="1"/>
  <c r="FT74" i="1"/>
  <c r="FJ74" i="1"/>
  <c r="FH74" i="1"/>
  <c r="FF74" i="1"/>
  <c r="FD74" i="1"/>
  <c r="FB74" i="1"/>
  <c r="EV74" i="1"/>
  <c r="EJ74" i="1"/>
  <c r="EH74" i="1"/>
  <c r="EF74" i="1"/>
  <c r="ED74" i="1"/>
  <c r="DZ74" i="1"/>
  <c r="CN74" i="1"/>
  <c r="CB74" i="1"/>
  <c r="BZ74" i="1"/>
  <c r="BX74" i="1"/>
  <c r="BV74" i="1"/>
  <c r="BR74" i="1"/>
  <c r="FU72" i="1"/>
  <c r="FI72" i="1"/>
  <c r="FG72" i="1"/>
  <c r="FE72" i="1"/>
  <c r="FC72" i="1"/>
  <c r="EY72" i="1"/>
  <c r="EU72" i="1"/>
  <c r="EK72" i="1"/>
  <c r="EI72" i="1"/>
  <c r="EG72" i="1"/>
  <c r="EE72" i="1"/>
  <c r="EC72" i="1"/>
  <c r="CM72" i="1"/>
  <c r="CC72" i="1"/>
  <c r="CA72" i="1"/>
  <c r="BY72" i="1"/>
  <c r="BW72" i="1"/>
  <c r="BU72" i="1"/>
  <c r="FT72" i="1"/>
  <c r="FJ72" i="1"/>
  <c r="FH72" i="1"/>
  <c r="FF72" i="1"/>
  <c r="FD72" i="1"/>
  <c r="FB72" i="1"/>
  <c r="EV72" i="1"/>
  <c r="EJ72" i="1"/>
  <c r="EH72" i="1"/>
  <c r="EF72" i="1"/>
  <c r="ED72" i="1"/>
  <c r="DZ72" i="1"/>
  <c r="CN72" i="1"/>
  <c r="CB72" i="1"/>
  <c r="BZ72" i="1"/>
  <c r="BX72" i="1"/>
  <c r="BV72" i="1"/>
  <c r="BR72" i="1"/>
  <c r="EM70" i="1"/>
  <c r="CE70" i="1"/>
  <c r="FL70" i="1"/>
  <c r="FU68" i="1"/>
  <c r="FI68" i="1"/>
  <c r="FG68" i="1"/>
  <c r="FE68" i="1"/>
  <c r="FC68" i="1"/>
  <c r="EY68" i="1"/>
  <c r="EU68" i="1"/>
  <c r="EK68" i="1"/>
  <c r="EI68" i="1"/>
  <c r="EG68" i="1"/>
  <c r="EE68" i="1"/>
  <c r="EC68" i="1"/>
  <c r="CM68" i="1"/>
  <c r="CC68" i="1"/>
  <c r="CA68" i="1"/>
  <c r="BY68" i="1"/>
  <c r="BW68" i="1"/>
  <c r="BU68" i="1"/>
  <c r="FT68" i="1"/>
  <c r="FJ68" i="1"/>
  <c r="FH68" i="1"/>
  <c r="FF68" i="1"/>
  <c r="FD68" i="1"/>
  <c r="FB68" i="1"/>
  <c r="EV68" i="1"/>
  <c r="EJ68" i="1"/>
  <c r="EH68" i="1"/>
  <c r="EF68" i="1"/>
  <c r="ED68" i="1"/>
  <c r="DZ68" i="1"/>
  <c r="CN68" i="1"/>
  <c r="CB68" i="1"/>
  <c r="BZ68" i="1"/>
  <c r="BX68" i="1"/>
  <c r="BV68" i="1"/>
  <c r="BR68" i="1"/>
  <c r="FA66" i="1"/>
  <c r="EB66" i="1"/>
  <c r="BT66" i="1"/>
  <c r="FM66" i="1"/>
  <c r="EN66" i="1"/>
  <c r="DX66" i="1"/>
  <c r="CF66" i="1"/>
  <c r="EA66" i="1"/>
  <c r="BS66" i="1"/>
  <c r="EZ66" i="1"/>
  <c r="EM66" i="1"/>
  <c r="CE66" i="1"/>
  <c r="FL66" i="1"/>
  <c r="FA64" i="1"/>
  <c r="EB64" i="1"/>
  <c r="BT64" i="1"/>
  <c r="FM64" i="1"/>
  <c r="EN64" i="1"/>
  <c r="DX64" i="1"/>
  <c r="CF64" i="1"/>
  <c r="EA64" i="1"/>
  <c r="BS64" i="1"/>
  <c r="EZ64" i="1"/>
  <c r="FU64" i="1"/>
  <c r="FI64" i="1"/>
  <c r="FG64" i="1"/>
  <c r="FE64" i="1"/>
  <c r="FC64" i="1"/>
  <c r="EY64" i="1"/>
  <c r="EU64" i="1"/>
  <c r="EK64" i="1"/>
  <c r="EI64" i="1"/>
  <c r="EG64" i="1"/>
  <c r="EE64" i="1"/>
  <c r="EC64" i="1"/>
  <c r="CM64" i="1"/>
  <c r="CC64" i="1"/>
  <c r="CA64" i="1"/>
  <c r="BY64" i="1"/>
  <c r="BW64" i="1"/>
  <c r="BU64" i="1"/>
  <c r="FT64" i="1"/>
  <c r="FJ64" i="1"/>
  <c r="FH64" i="1"/>
  <c r="FF64" i="1"/>
  <c r="FD64" i="1"/>
  <c r="FB64" i="1"/>
  <c r="EV64" i="1"/>
  <c r="EJ64" i="1"/>
  <c r="EH64" i="1"/>
  <c r="EF64" i="1"/>
  <c r="ED64" i="1"/>
  <c r="DZ64" i="1"/>
  <c r="CN64" i="1"/>
  <c r="CB64" i="1"/>
  <c r="BZ64" i="1"/>
  <c r="BX64" i="1"/>
  <c r="BV64" i="1"/>
  <c r="BR64" i="1"/>
  <c r="EM62" i="1"/>
  <c r="CE62" i="1"/>
  <c r="FL62" i="1"/>
  <c r="FA60" i="1"/>
  <c r="EB60" i="1"/>
  <c r="BT60" i="1"/>
  <c r="FM60" i="1"/>
  <c r="EN60" i="1"/>
  <c r="DX60" i="1"/>
  <c r="CF60" i="1"/>
  <c r="EA60" i="1"/>
  <c r="BS60" i="1"/>
  <c r="EZ60" i="1"/>
  <c r="FU60" i="1"/>
  <c r="FI60" i="1"/>
  <c r="FG60" i="1"/>
  <c r="FE60" i="1"/>
  <c r="FC60" i="1"/>
  <c r="EY60" i="1"/>
  <c r="EU60" i="1"/>
  <c r="EK60" i="1"/>
  <c r="EI60" i="1"/>
  <c r="EG60" i="1"/>
  <c r="EE60" i="1"/>
  <c r="EC60" i="1"/>
  <c r="CM60" i="1"/>
  <c r="CC60" i="1"/>
  <c r="CA60" i="1"/>
  <c r="BY60" i="1"/>
  <c r="BW60" i="1"/>
  <c r="BU60" i="1"/>
  <c r="FT60" i="1"/>
  <c r="FJ60" i="1"/>
  <c r="FH60" i="1"/>
  <c r="FF60" i="1"/>
  <c r="FD60" i="1"/>
  <c r="FB60" i="1"/>
  <c r="EV60" i="1"/>
  <c r="EJ60" i="1"/>
  <c r="EH60" i="1"/>
  <c r="EF60" i="1"/>
  <c r="ED60" i="1"/>
  <c r="DZ60" i="1"/>
  <c r="CN60" i="1"/>
  <c r="CB60" i="1"/>
  <c r="BZ60" i="1"/>
  <c r="BX60" i="1"/>
  <c r="BV60" i="1"/>
  <c r="BR60" i="1"/>
  <c r="EM58" i="1"/>
  <c r="CE58" i="1"/>
  <c r="FL58" i="1"/>
  <c r="FA56" i="1"/>
  <c r="EB56" i="1"/>
  <c r="BT56" i="1"/>
  <c r="FM56" i="1"/>
  <c r="EN56" i="1"/>
  <c r="DX56" i="1"/>
  <c r="CF56" i="1"/>
  <c r="EA56" i="1"/>
  <c r="BS56" i="1"/>
  <c r="EZ56" i="1"/>
  <c r="FU56" i="1"/>
  <c r="FI56" i="1"/>
  <c r="FG56" i="1"/>
  <c r="FE56" i="1"/>
  <c r="FC56" i="1"/>
  <c r="EY56" i="1"/>
  <c r="EU56" i="1"/>
  <c r="EK56" i="1"/>
  <c r="EI56" i="1"/>
  <c r="EG56" i="1"/>
  <c r="EE56" i="1"/>
  <c r="EC56" i="1"/>
  <c r="CM56" i="1"/>
  <c r="CC56" i="1"/>
  <c r="CA56" i="1"/>
  <c r="BY56" i="1"/>
  <c r="BW56" i="1"/>
  <c r="BU56" i="1"/>
  <c r="FT56" i="1"/>
  <c r="FJ56" i="1"/>
  <c r="FH56" i="1"/>
  <c r="FF56" i="1"/>
  <c r="FD56" i="1"/>
  <c r="FB56" i="1"/>
  <c r="EV56" i="1"/>
  <c r="EJ56" i="1"/>
  <c r="EH56" i="1"/>
  <c r="EF56" i="1"/>
  <c r="ED56" i="1"/>
  <c r="DZ56" i="1"/>
  <c r="CN56" i="1"/>
  <c r="CB56" i="1"/>
  <c r="BZ56" i="1"/>
  <c r="BX56" i="1"/>
  <c r="BV56" i="1"/>
  <c r="BR56" i="1"/>
  <c r="FA54" i="1"/>
  <c r="EB54" i="1"/>
  <c r="BT54" i="1"/>
  <c r="FM54" i="1"/>
  <c r="EN54" i="1"/>
  <c r="DX54" i="1"/>
  <c r="CF54" i="1"/>
  <c r="EA54" i="1"/>
  <c r="BS54" i="1"/>
  <c r="EZ54" i="1"/>
  <c r="EM54" i="1"/>
  <c r="CE54" i="1"/>
  <c r="FL54" i="1"/>
  <c r="FA52" i="1"/>
  <c r="EB52" i="1"/>
  <c r="BT52" i="1"/>
  <c r="FM52" i="1"/>
  <c r="EN52" i="1"/>
  <c r="DX52" i="1"/>
  <c r="CF52" i="1"/>
  <c r="EA52" i="1"/>
  <c r="BS52" i="1"/>
  <c r="EZ52" i="1"/>
  <c r="EM52" i="1"/>
  <c r="CE52" i="1"/>
  <c r="FL52" i="1"/>
  <c r="FA50" i="1"/>
  <c r="EB50" i="1"/>
  <c r="BT50" i="1"/>
  <c r="FM50" i="1"/>
  <c r="EN50" i="1"/>
  <c r="DX50" i="1"/>
  <c r="CF50" i="1"/>
  <c r="EA50" i="1"/>
  <c r="BS50" i="1"/>
  <c r="EZ50" i="1"/>
  <c r="FU50" i="1"/>
  <c r="FI50" i="1"/>
  <c r="FG50" i="1"/>
  <c r="FE50" i="1"/>
  <c r="FC50" i="1"/>
  <c r="EY50" i="1"/>
  <c r="EU50" i="1"/>
  <c r="EK50" i="1"/>
  <c r="EI50" i="1"/>
  <c r="EG50" i="1"/>
  <c r="EE50" i="1"/>
  <c r="EC50" i="1"/>
  <c r="CM50" i="1"/>
  <c r="CC50" i="1"/>
  <c r="CA50" i="1"/>
  <c r="BY50" i="1"/>
  <c r="BW50" i="1"/>
  <c r="BU50" i="1"/>
  <c r="FT50" i="1"/>
  <c r="FJ50" i="1"/>
  <c r="FH50" i="1"/>
  <c r="FF50" i="1"/>
  <c r="FD50" i="1"/>
  <c r="FB50" i="1"/>
  <c r="EV50" i="1"/>
  <c r="EJ50" i="1"/>
  <c r="EH50" i="1"/>
  <c r="EF50" i="1"/>
  <c r="ED50" i="1"/>
  <c r="DZ50" i="1"/>
  <c r="CN50" i="1"/>
  <c r="CB50" i="1"/>
  <c r="BZ50" i="1"/>
  <c r="BX50" i="1"/>
  <c r="BV50" i="1"/>
  <c r="BR50" i="1"/>
  <c r="EM48" i="1"/>
  <c r="CE48" i="1"/>
  <c r="FL48" i="1"/>
  <c r="FA46" i="1"/>
  <c r="EB46" i="1"/>
  <c r="BT46" i="1"/>
  <c r="FM46" i="1"/>
  <c r="EN46" i="1"/>
  <c r="DX46" i="1"/>
  <c r="CF46" i="1"/>
  <c r="EA46" i="1"/>
  <c r="BS46" i="1"/>
  <c r="EZ46" i="1"/>
  <c r="EM46" i="1"/>
  <c r="CE46" i="1"/>
  <c r="FL46" i="1"/>
  <c r="FA44" i="1"/>
  <c r="EB44" i="1"/>
  <c r="BT44" i="1"/>
  <c r="FM44" i="1"/>
  <c r="EN44" i="1"/>
  <c r="DX44" i="1"/>
  <c r="CF44" i="1"/>
  <c r="EA44" i="1"/>
  <c r="BS44" i="1"/>
  <c r="EZ44" i="1"/>
  <c r="FU44" i="1"/>
  <c r="FI44" i="1"/>
  <c r="FG44" i="1"/>
  <c r="FE44" i="1"/>
  <c r="FC44" i="1"/>
  <c r="EY44" i="1"/>
  <c r="EU44" i="1"/>
  <c r="EK44" i="1"/>
  <c r="EI44" i="1"/>
  <c r="EG44" i="1"/>
  <c r="EE44" i="1"/>
  <c r="EC44" i="1"/>
  <c r="CM44" i="1"/>
  <c r="CC44" i="1"/>
  <c r="CA44" i="1"/>
  <c r="BY44" i="1"/>
  <c r="BW44" i="1"/>
  <c r="BU44" i="1"/>
  <c r="FT44" i="1"/>
  <c r="FJ44" i="1"/>
  <c r="FH44" i="1"/>
  <c r="FF44" i="1"/>
  <c r="FD44" i="1"/>
  <c r="FB44" i="1"/>
  <c r="EV44" i="1"/>
  <c r="EJ44" i="1"/>
  <c r="EH44" i="1"/>
  <c r="EF44" i="1"/>
  <c r="ED44" i="1"/>
  <c r="DZ44" i="1"/>
  <c r="CN44" i="1"/>
  <c r="CB44" i="1"/>
  <c r="BZ44" i="1"/>
  <c r="BX44" i="1"/>
  <c r="BV44" i="1"/>
  <c r="BR44" i="1"/>
  <c r="FA42" i="1"/>
  <c r="EB42" i="1"/>
  <c r="BT42" i="1"/>
  <c r="FM42" i="1"/>
  <c r="EN42" i="1"/>
  <c r="DX42" i="1"/>
  <c r="CF42" i="1"/>
  <c r="EA42" i="1"/>
  <c r="BS42" i="1"/>
  <c r="EZ42" i="1"/>
  <c r="BN42" i="1"/>
  <c r="DV42" i="1"/>
  <c r="EM42" i="1"/>
  <c r="CE42" i="1"/>
  <c r="FL42" i="1"/>
  <c r="FU42" i="1"/>
  <c r="FI42" i="1"/>
  <c r="FG42" i="1"/>
  <c r="FE42" i="1"/>
  <c r="FC42" i="1"/>
  <c r="EY42" i="1"/>
  <c r="EU42" i="1"/>
  <c r="EK42" i="1"/>
  <c r="EI42" i="1"/>
  <c r="EG42" i="1"/>
  <c r="EE42" i="1"/>
  <c r="EC42" i="1"/>
  <c r="CM42" i="1"/>
  <c r="CC42" i="1"/>
  <c r="CA42" i="1"/>
  <c r="BY42" i="1"/>
  <c r="BW42" i="1"/>
  <c r="BU42" i="1"/>
  <c r="FT42" i="1"/>
  <c r="FJ42" i="1"/>
  <c r="FH42" i="1"/>
  <c r="FF42" i="1"/>
  <c r="FD42" i="1"/>
  <c r="FB42" i="1"/>
  <c r="EV42" i="1"/>
  <c r="EJ42" i="1"/>
  <c r="EH42" i="1"/>
  <c r="EF42" i="1"/>
  <c r="ED42" i="1"/>
  <c r="DZ42" i="1"/>
  <c r="CN42" i="1"/>
  <c r="CB42" i="1"/>
  <c r="BZ42" i="1"/>
  <c r="BX42" i="1"/>
  <c r="BV42" i="1"/>
  <c r="BR42" i="1"/>
  <c r="FA40" i="1"/>
  <c r="EB40" i="1"/>
  <c r="BT40" i="1"/>
  <c r="FM40" i="1"/>
  <c r="EN40" i="1"/>
  <c r="DX40" i="1"/>
  <c r="CF40" i="1"/>
  <c r="EA40" i="1"/>
  <c r="BS40" i="1"/>
  <c r="EZ40" i="1"/>
  <c r="FU40" i="1"/>
  <c r="FI40" i="1"/>
  <c r="FG40" i="1"/>
  <c r="FE40" i="1"/>
  <c r="FC40" i="1"/>
  <c r="EY40" i="1"/>
  <c r="EU40" i="1"/>
  <c r="EK40" i="1"/>
  <c r="EI40" i="1"/>
  <c r="EG40" i="1"/>
  <c r="EE40" i="1"/>
  <c r="EC40" i="1"/>
  <c r="CM40" i="1"/>
  <c r="CC40" i="1"/>
  <c r="CA40" i="1"/>
  <c r="BY40" i="1"/>
  <c r="BW40" i="1"/>
  <c r="BU40" i="1"/>
  <c r="FT40" i="1"/>
  <c r="FJ40" i="1"/>
  <c r="FH40" i="1"/>
  <c r="FF40" i="1"/>
  <c r="FD40" i="1"/>
  <c r="FB40" i="1"/>
  <c r="EV40" i="1"/>
  <c r="EJ40" i="1"/>
  <c r="EH40" i="1"/>
  <c r="EF40" i="1"/>
  <c r="ED40" i="1"/>
  <c r="DZ40" i="1"/>
  <c r="CN40" i="1"/>
  <c r="CB40" i="1"/>
  <c r="BZ40" i="1"/>
  <c r="BX40" i="1"/>
  <c r="BV40" i="1"/>
  <c r="BR40" i="1"/>
  <c r="BN38" i="1"/>
  <c r="DV38" i="1"/>
  <c r="FU38" i="1"/>
  <c r="FI38" i="1"/>
  <c r="FG38" i="1"/>
  <c r="FE38" i="1"/>
  <c r="FC38" i="1"/>
  <c r="EY38" i="1"/>
  <c r="EU38" i="1"/>
  <c r="EK38" i="1"/>
  <c r="EI38" i="1"/>
  <c r="EG38" i="1"/>
  <c r="EE38" i="1"/>
  <c r="EC38" i="1"/>
  <c r="CM38" i="1"/>
  <c r="CC38" i="1"/>
  <c r="CA38" i="1"/>
  <c r="BY38" i="1"/>
  <c r="BW38" i="1"/>
  <c r="BU38" i="1"/>
  <c r="FT38" i="1"/>
  <c r="FJ38" i="1"/>
  <c r="FH38" i="1"/>
  <c r="FF38" i="1"/>
  <c r="FD38" i="1"/>
  <c r="FB38" i="1"/>
  <c r="EV38" i="1"/>
  <c r="EJ38" i="1"/>
  <c r="EH38" i="1"/>
  <c r="EF38" i="1"/>
  <c r="ED38" i="1"/>
  <c r="DZ38" i="1"/>
  <c r="CN38" i="1"/>
  <c r="CB38" i="1"/>
  <c r="BZ38" i="1"/>
  <c r="BX38" i="1"/>
  <c r="BV38" i="1"/>
  <c r="BR38" i="1"/>
  <c r="FA36" i="1"/>
  <c r="EB36" i="1"/>
  <c r="BT36" i="1"/>
  <c r="FM36" i="1"/>
  <c r="EN36" i="1"/>
  <c r="DX36" i="1"/>
  <c r="CF36" i="1"/>
  <c r="EA36" i="1"/>
  <c r="BS36" i="1"/>
  <c r="EZ36" i="1"/>
  <c r="BN36" i="1"/>
  <c r="DV36" i="1"/>
  <c r="EM36" i="1"/>
  <c r="CE36" i="1"/>
  <c r="FL36" i="1"/>
  <c r="FU36" i="1"/>
  <c r="FI36" i="1"/>
  <c r="FG36" i="1"/>
  <c r="FE36" i="1"/>
  <c r="FC36" i="1"/>
  <c r="EY36" i="1"/>
  <c r="EU36" i="1"/>
  <c r="EK36" i="1"/>
  <c r="EI36" i="1"/>
  <c r="EG36" i="1"/>
  <c r="EE36" i="1"/>
  <c r="EC36" i="1"/>
  <c r="CM36" i="1"/>
  <c r="CC36" i="1"/>
  <c r="CA36" i="1"/>
  <c r="BY36" i="1"/>
  <c r="BW36" i="1"/>
  <c r="BU36" i="1"/>
  <c r="FT36" i="1"/>
  <c r="FJ36" i="1"/>
  <c r="FH36" i="1"/>
  <c r="FF36" i="1"/>
  <c r="FD36" i="1"/>
  <c r="FB36" i="1"/>
  <c r="EV36" i="1"/>
  <c r="EJ36" i="1"/>
  <c r="EH36" i="1"/>
  <c r="EF36" i="1"/>
  <c r="ED36" i="1"/>
  <c r="DZ36" i="1"/>
  <c r="CN36" i="1"/>
  <c r="CB36" i="1"/>
  <c r="BZ36" i="1"/>
  <c r="BX36" i="1"/>
  <c r="BV36" i="1"/>
  <c r="BR36" i="1"/>
  <c r="FA34" i="1"/>
  <c r="EB34" i="1"/>
  <c r="BT34" i="1"/>
  <c r="FM34" i="1"/>
  <c r="EN34" i="1"/>
  <c r="DX34" i="1"/>
  <c r="CF34" i="1"/>
  <c r="EA34" i="1"/>
  <c r="BS34" i="1"/>
  <c r="EZ34" i="1"/>
  <c r="DV34" i="1"/>
  <c r="EM34" i="1"/>
  <c r="CE34" i="1"/>
  <c r="FL34" i="1"/>
  <c r="FU34" i="1"/>
  <c r="FI34" i="1"/>
  <c r="FG34" i="1"/>
  <c r="FE34" i="1"/>
  <c r="FC34" i="1"/>
  <c r="EY34" i="1"/>
  <c r="EK34" i="1"/>
  <c r="EI34" i="1"/>
  <c r="EG34" i="1"/>
  <c r="EE34" i="1"/>
  <c r="EC34" i="1"/>
  <c r="CC34" i="1"/>
  <c r="CA34" i="1"/>
  <c r="BY34" i="1"/>
  <c r="BW34" i="1"/>
  <c r="BU34" i="1"/>
  <c r="FJ34" i="1"/>
  <c r="FH34" i="1"/>
  <c r="FF34" i="1"/>
  <c r="FD34" i="1"/>
  <c r="FB34" i="1"/>
  <c r="EV34" i="1"/>
  <c r="EJ34" i="1"/>
  <c r="EH34" i="1"/>
  <c r="EF34" i="1"/>
  <c r="ED34" i="1"/>
  <c r="DZ34" i="1"/>
  <c r="CN34" i="1"/>
  <c r="CB34" i="1"/>
  <c r="BZ34" i="1"/>
  <c r="BX34" i="1"/>
  <c r="BV34" i="1"/>
  <c r="BR34" i="1"/>
  <c r="EA32" i="1"/>
  <c r="BS32" i="1"/>
  <c r="EZ32" i="1"/>
  <c r="EM32" i="1"/>
  <c r="CE32" i="1"/>
  <c r="FL32" i="1"/>
  <c r="FU32" i="1"/>
  <c r="FI32" i="1"/>
  <c r="FG32" i="1"/>
  <c r="FE32" i="1"/>
  <c r="FC32" i="1"/>
  <c r="EY32" i="1"/>
  <c r="EU32" i="1"/>
  <c r="EK32" i="1"/>
  <c r="EI32" i="1"/>
  <c r="EG32" i="1"/>
  <c r="EE32" i="1"/>
  <c r="EC32" i="1"/>
  <c r="CM32" i="1"/>
  <c r="CC32" i="1"/>
  <c r="CA32" i="1"/>
  <c r="BY32" i="1"/>
  <c r="BW32" i="1"/>
  <c r="BU32" i="1"/>
  <c r="FT32" i="1"/>
  <c r="FJ32" i="1"/>
  <c r="FF32" i="1"/>
  <c r="FB32" i="1"/>
  <c r="EH32" i="1"/>
  <c r="ED32" i="1"/>
  <c r="DZ32" i="1"/>
  <c r="CN32" i="1"/>
  <c r="CB32" i="1"/>
  <c r="BX32" i="1"/>
  <c r="FH32" i="1"/>
  <c r="FD32" i="1"/>
  <c r="EV32" i="1"/>
  <c r="EJ32" i="1"/>
  <c r="EF32" i="1"/>
  <c r="BZ32" i="1"/>
  <c r="BV32" i="1"/>
  <c r="BR32" i="1"/>
  <c r="EA30" i="1"/>
  <c r="BS30" i="1"/>
  <c r="EZ30" i="1"/>
  <c r="EM30" i="1"/>
  <c r="CE30" i="1"/>
  <c r="FL30" i="1"/>
  <c r="FI30" i="1"/>
  <c r="FG30" i="1"/>
  <c r="FE30" i="1"/>
  <c r="FC30" i="1"/>
  <c r="EY30" i="1"/>
  <c r="EU30" i="1"/>
  <c r="EK30" i="1"/>
  <c r="EI30" i="1"/>
  <c r="EG30" i="1"/>
  <c r="EE30" i="1"/>
  <c r="EC30" i="1"/>
  <c r="CM30" i="1"/>
  <c r="CC30" i="1"/>
  <c r="CA30" i="1"/>
  <c r="BY30" i="1"/>
  <c r="BW30" i="1"/>
  <c r="BU30" i="1"/>
  <c r="FJ30" i="1"/>
  <c r="FF30" i="1"/>
  <c r="FB30" i="1"/>
  <c r="EH30" i="1"/>
  <c r="ED30" i="1"/>
  <c r="DZ30" i="1"/>
  <c r="CB30" i="1"/>
  <c r="BX30" i="1"/>
  <c r="FT30" i="1"/>
  <c r="FH30" i="1"/>
  <c r="FD30" i="1"/>
  <c r="EJ30" i="1"/>
  <c r="EF30" i="1"/>
  <c r="BZ30" i="1"/>
  <c r="BV30" i="1"/>
  <c r="BR30" i="1"/>
  <c r="EA28" i="1"/>
  <c r="BS28" i="1"/>
  <c r="EZ28" i="1"/>
  <c r="DV28" i="1"/>
  <c r="EM28" i="1"/>
  <c r="CE28" i="1"/>
  <c r="FL28" i="1"/>
  <c r="FU28" i="1"/>
  <c r="FI28" i="1"/>
  <c r="FG28" i="1"/>
  <c r="FE28" i="1"/>
  <c r="FC28" i="1"/>
  <c r="EY28" i="1"/>
  <c r="EK28" i="1"/>
  <c r="EI28" i="1"/>
  <c r="EG28" i="1"/>
  <c r="EE28" i="1"/>
  <c r="EC28" i="1"/>
  <c r="CC28" i="1"/>
  <c r="CA28" i="1"/>
  <c r="BY28" i="1"/>
  <c r="BW28" i="1"/>
  <c r="BU28" i="1"/>
  <c r="FJ28" i="1"/>
  <c r="FF28" i="1"/>
  <c r="FB28" i="1"/>
  <c r="EH28" i="1"/>
  <c r="ED28" i="1"/>
  <c r="DZ28" i="1"/>
  <c r="CN28" i="1"/>
  <c r="CB28" i="1"/>
  <c r="BX28" i="1"/>
  <c r="FH28" i="1"/>
  <c r="FD28" i="1"/>
  <c r="EV28" i="1"/>
  <c r="EJ28" i="1"/>
  <c r="EF28" i="1"/>
  <c r="BZ28" i="1"/>
  <c r="BV28" i="1"/>
  <c r="BR28" i="1"/>
  <c r="EA26" i="1"/>
  <c r="BS26" i="1"/>
  <c r="EZ26" i="1"/>
  <c r="DV26" i="1"/>
  <c r="EM26" i="1"/>
  <c r="CE26" i="1"/>
  <c r="FL26" i="1"/>
  <c r="FU26" i="1"/>
  <c r="FI26" i="1"/>
  <c r="FG26" i="1"/>
  <c r="FE26" i="1"/>
  <c r="FC26" i="1"/>
  <c r="EY26" i="1"/>
  <c r="EK26" i="1"/>
  <c r="EI26" i="1"/>
  <c r="EG26" i="1"/>
  <c r="EE26" i="1"/>
  <c r="EC26" i="1"/>
  <c r="CC26" i="1"/>
  <c r="CA26" i="1"/>
  <c r="BY26" i="1"/>
  <c r="BW26" i="1"/>
  <c r="BU26" i="1"/>
  <c r="FJ26" i="1"/>
  <c r="FF26" i="1"/>
  <c r="FB26" i="1"/>
  <c r="EH26" i="1"/>
  <c r="ED26" i="1"/>
  <c r="DZ26" i="1"/>
  <c r="CN26" i="1"/>
  <c r="CB26" i="1"/>
  <c r="BX26" i="1"/>
  <c r="FH26" i="1"/>
  <c r="FD26" i="1"/>
  <c r="EV26" i="1"/>
  <c r="EJ26" i="1"/>
  <c r="EF26" i="1"/>
  <c r="BZ26" i="1"/>
  <c r="BV26" i="1"/>
  <c r="BR26" i="1"/>
  <c r="EO24" i="1"/>
  <c r="CG24" i="1"/>
  <c r="FN24" i="1"/>
  <c r="EX133" i="1"/>
  <c r="DR133" i="1"/>
  <c r="BO133" i="1"/>
  <c r="DY133" i="1"/>
  <c r="DW133" i="1"/>
  <c r="DU133" i="1"/>
  <c r="DS133" i="1"/>
  <c r="BQ133" i="1"/>
  <c r="FN133" i="1"/>
  <c r="EO133" i="1"/>
  <c r="CG133" i="1"/>
  <c r="DT133" i="1"/>
  <c r="EL133" i="1"/>
  <c r="CD133" i="1"/>
  <c r="FK133" i="1"/>
  <c r="EP133" i="1"/>
  <c r="CH133" i="1"/>
  <c r="FO133" i="1"/>
  <c r="EX127" i="1"/>
  <c r="DR127" i="1"/>
  <c r="BO127" i="1"/>
  <c r="DY127" i="1"/>
  <c r="DW127" i="1"/>
  <c r="DU127" i="1"/>
  <c r="DS127" i="1"/>
  <c r="BQ127" i="1"/>
  <c r="FN127" i="1"/>
  <c r="EO127" i="1"/>
  <c r="CG127" i="1"/>
  <c r="DT127" i="1"/>
  <c r="EL127" i="1"/>
  <c r="CD127" i="1"/>
  <c r="FK127" i="1"/>
  <c r="EP127" i="1"/>
  <c r="CH127" i="1"/>
  <c r="FO127" i="1"/>
  <c r="EX123" i="1"/>
  <c r="DR123" i="1"/>
  <c r="BO123" i="1"/>
  <c r="DY123" i="1"/>
  <c r="DW123" i="1"/>
  <c r="DU123" i="1"/>
  <c r="DS123" i="1"/>
  <c r="BQ123" i="1"/>
  <c r="FN123" i="1"/>
  <c r="EO123" i="1"/>
  <c r="CG123" i="1"/>
  <c r="DT123" i="1"/>
  <c r="EL123" i="1"/>
  <c r="CD123" i="1"/>
  <c r="FK123" i="1"/>
  <c r="EP123" i="1"/>
  <c r="CH123" i="1"/>
  <c r="FO123" i="1"/>
  <c r="EX119" i="1"/>
  <c r="DR119" i="1"/>
  <c r="BO119" i="1"/>
  <c r="DY119" i="1"/>
  <c r="DW119" i="1"/>
  <c r="DU119" i="1"/>
  <c r="DS119" i="1"/>
  <c r="BQ119" i="1"/>
  <c r="FN119" i="1"/>
  <c r="EO119" i="1"/>
  <c r="CG119" i="1"/>
  <c r="DT119" i="1"/>
  <c r="EP119" i="1"/>
  <c r="CH119" i="1"/>
  <c r="FO119" i="1"/>
  <c r="EX115" i="1"/>
  <c r="DR115" i="1"/>
  <c r="BO115" i="1"/>
  <c r="DY115" i="1"/>
  <c r="DW115" i="1"/>
  <c r="DU115" i="1"/>
  <c r="DS115" i="1"/>
  <c r="BQ115" i="1"/>
  <c r="FN115" i="1"/>
  <c r="EO115" i="1"/>
  <c r="CG115" i="1"/>
  <c r="DT115" i="1"/>
  <c r="EL115" i="1"/>
  <c r="CD115" i="1"/>
  <c r="FK115" i="1"/>
  <c r="EP115" i="1"/>
  <c r="CH115" i="1"/>
  <c r="FO115" i="1"/>
  <c r="EX111" i="1"/>
  <c r="DR111" i="1"/>
  <c r="BO111" i="1"/>
  <c r="DY111" i="1"/>
  <c r="DW111" i="1"/>
  <c r="DU111" i="1"/>
  <c r="DS111" i="1"/>
  <c r="BQ111" i="1"/>
  <c r="FN111" i="1"/>
  <c r="EO111" i="1"/>
  <c r="CG111" i="1"/>
  <c r="DT111" i="1"/>
  <c r="EL111" i="1"/>
  <c r="CD111" i="1"/>
  <c r="FK111" i="1"/>
  <c r="EP111" i="1"/>
  <c r="CH111" i="1"/>
  <c r="FO111" i="1"/>
  <c r="EX107" i="1"/>
  <c r="DR107" i="1"/>
  <c r="BO107" i="1"/>
  <c r="DW107" i="1"/>
  <c r="DS107" i="1"/>
  <c r="DY107" i="1"/>
  <c r="DU107" i="1"/>
  <c r="BQ107" i="1"/>
  <c r="FN107" i="1"/>
  <c r="EO107" i="1"/>
  <c r="CG107" i="1"/>
  <c r="FL107" i="1"/>
  <c r="EM107" i="1"/>
  <c r="CE107" i="1"/>
  <c r="DT107" i="1"/>
  <c r="EL107" i="1"/>
  <c r="CD107" i="1"/>
  <c r="FK107" i="1"/>
  <c r="EP107" i="1"/>
  <c r="CH107" i="1"/>
  <c r="FO107" i="1"/>
  <c r="EX103" i="1"/>
  <c r="DR103" i="1"/>
  <c r="BO103" i="1"/>
  <c r="DW103" i="1"/>
  <c r="DS103" i="1"/>
  <c r="DY103" i="1"/>
  <c r="DU103" i="1"/>
  <c r="BQ103" i="1"/>
  <c r="FN103" i="1"/>
  <c r="EO103" i="1"/>
  <c r="CG103" i="1"/>
  <c r="FL103" i="1"/>
  <c r="EM103" i="1"/>
  <c r="CE103" i="1"/>
  <c r="DT103" i="1"/>
  <c r="EL103" i="1"/>
  <c r="CD103" i="1"/>
  <c r="FK103" i="1"/>
  <c r="EP103" i="1"/>
  <c r="CH103" i="1"/>
  <c r="FO103" i="1"/>
  <c r="DT99" i="1"/>
  <c r="EL99" i="1"/>
  <c r="FK99" i="1"/>
  <c r="CD99" i="1"/>
  <c r="EP99" i="1"/>
  <c r="FO99" i="1"/>
  <c r="CH99" i="1"/>
  <c r="EZ99" i="1"/>
  <c r="EA99" i="1"/>
  <c r="BS99" i="1"/>
  <c r="DV99" i="1"/>
  <c r="BN99" i="1"/>
  <c r="FL99" i="1"/>
  <c r="EM99" i="1"/>
  <c r="CE99" i="1"/>
  <c r="FT99" i="1"/>
  <c r="FJ99" i="1"/>
  <c r="FH99" i="1"/>
  <c r="FF99" i="1"/>
  <c r="FD99" i="1"/>
  <c r="FB99" i="1"/>
  <c r="EV99" i="1"/>
  <c r="EJ99" i="1"/>
  <c r="EH99" i="1"/>
  <c r="EF99" i="1"/>
  <c r="ED99" i="1"/>
  <c r="DZ99" i="1"/>
  <c r="FG99" i="1"/>
  <c r="FC99" i="1"/>
  <c r="EY99" i="1"/>
  <c r="EU99" i="1"/>
  <c r="EI99" i="1"/>
  <c r="EE99" i="1"/>
  <c r="CM99" i="1"/>
  <c r="CC99" i="1"/>
  <c r="CA99" i="1"/>
  <c r="BY99" i="1"/>
  <c r="BW99" i="1"/>
  <c r="BU99" i="1"/>
  <c r="FU99" i="1"/>
  <c r="FI99" i="1"/>
  <c r="FE99" i="1"/>
  <c r="EK99" i="1"/>
  <c r="EG99" i="1"/>
  <c r="EC99" i="1"/>
  <c r="CN99" i="1"/>
  <c r="CB99" i="1"/>
  <c r="BZ99" i="1"/>
  <c r="BX99" i="1"/>
  <c r="BV99" i="1"/>
  <c r="BR99" i="1"/>
  <c r="DT95" i="1"/>
  <c r="FK95" i="1"/>
  <c r="EL95" i="1"/>
  <c r="CD95" i="1"/>
  <c r="FO95" i="1"/>
  <c r="EP95" i="1"/>
  <c r="CH95" i="1"/>
  <c r="DY95" i="1"/>
  <c r="DW95" i="1"/>
  <c r="DU95" i="1"/>
  <c r="DS95" i="1"/>
  <c r="BQ95" i="1"/>
  <c r="EX95" i="1"/>
  <c r="DR95" i="1"/>
  <c r="BO95" i="1"/>
  <c r="EO95" i="1"/>
  <c r="CG95" i="1"/>
  <c r="FN95" i="1"/>
  <c r="DT91" i="1"/>
  <c r="FK91" i="1"/>
  <c r="EL91" i="1"/>
  <c r="CD91" i="1"/>
  <c r="FO91" i="1"/>
  <c r="EP91" i="1"/>
  <c r="CH91" i="1"/>
  <c r="DY91" i="1"/>
  <c r="DW91" i="1"/>
  <c r="DS91" i="1"/>
  <c r="BQ91" i="1"/>
  <c r="EX91" i="1"/>
  <c r="BO91" i="1"/>
  <c r="EO91" i="1"/>
  <c r="CG91" i="1"/>
  <c r="FN91" i="1"/>
  <c r="DT87" i="1"/>
  <c r="FK87" i="1"/>
  <c r="EL87" i="1"/>
  <c r="CD87" i="1"/>
  <c r="FO87" i="1"/>
  <c r="EP87" i="1"/>
  <c r="CH87" i="1"/>
  <c r="DY87" i="1"/>
  <c r="DW87" i="1"/>
  <c r="DU87" i="1"/>
  <c r="DS87" i="1"/>
  <c r="BQ87" i="1"/>
  <c r="EX87" i="1"/>
  <c r="DR87" i="1"/>
  <c r="BO87" i="1"/>
  <c r="EO87" i="1"/>
  <c r="CG87" i="1"/>
  <c r="FN87" i="1"/>
  <c r="DT83" i="1"/>
  <c r="FK83" i="1"/>
  <c r="EL83" i="1"/>
  <c r="CD83" i="1"/>
  <c r="FO83" i="1"/>
  <c r="EP83" i="1"/>
  <c r="CH83" i="1"/>
  <c r="DY83" i="1"/>
  <c r="DW83" i="1"/>
  <c r="DS83" i="1"/>
  <c r="BQ83" i="1"/>
  <c r="EX83" i="1"/>
  <c r="BO83" i="1"/>
  <c r="EO83" i="1"/>
  <c r="CG83" i="1"/>
  <c r="FN83" i="1"/>
  <c r="DT79" i="1"/>
  <c r="FK79" i="1"/>
  <c r="EL79" i="1"/>
  <c r="CD79" i="1"/>
  <c r="FO79" i="1"/>
  <c r="EP79" i="1"/>
  <c r="CH79" i="1"/>
  <c r="DY79" i="1"/>
  <c r="DW79" i="1"/>
  <c r="DU79" i="1"/>
  <c r="DS79" i="1"/>
  <c r="BQ79" i="1"/>
  <c r="EX79" i="1"/>
  <c r="DR79" i="1"/>
  <c r="BO79" i="1"/>
  <c r="EO79" i="1"/>
  <c r="CG79" i="1"/>
  <c r="FN79" i="1"/>
  <c r="DT75" i="1"/>
  <c r="FK75" i="1"/>
  <c r="EL75" i="1"/>
  <c r="CD75" i="1"/>
  <c r="FO75" i="1"/>
  <c r="EP75" i="1"/>
  <c r="CH75" i="1"/>
  <c r="DY75" i="1"/>
  <c r="DW75" i="1"/>
  <c r="DS75" i="1"/>
  <c r="BQ75" i="1"/>
  <c r="EX75" i="1"/>
  <c r="BO75" i="1"/>
  <c r="EO75" i="1"/>
  <c r="CG75" i="1"/>
  <c r="FN75" i="1"/>
  <c r="DT73" i="1"/>
  <c r="FK73" i="1"/>
  <c r="EL73" i="1"/>
  <c r="CD73" i="1"/>
  <c r="FO73" i="1"/>
  <c r="EP73" i="1"/>
  <c r="CH73" i="1"/>
  <c r="DY73" i="1"/>
  <c r="DW73" i="1"/>
  <c r="DU73" i="1"/>
  <c r="DS73" i="1"/>
  <c r="BQ73" i="1"/>
  <c r="EX73" i="1"/>
  <c r="DR73" i="1"/>
  <c r="BO73" i="1"/>
  <c r="EO73" i="1"/>
  <c r="CG73" i="1"/>
  <c r="FN73" i="1"/>
  <c r="DT69" i="1"/>
  <c r="FK69" i="1"/>
  <c r="EL69" i="1"/>
  <c r="CD69" i="1"/>
  <c r="FO69" i="1"/>
  <c r="EP69" i="1"/>
  <c r="CH69" i="1"/>
  <c r="DY69" i="1"/>
  <c r="DW69" i="1"/>
  <c r="DS69" i="1"/>
  <c r="BQ69" i="1"/>
  <c r="EX69" i="1"/>
  <c r="BO69" i="1"/>
  <c r="EO69" i="1"/>
  <c r="CG69" i="1"/>
  <c r="FN69" i="1"/>
  <c r="DT65" i="1"/>
  <c r="FK65" i="1"/>
  <c r="EL65" i="1"/>
  <c r="CD65" i="1"/>
  <c r="FO65" i="1"/>
  <c r="EP65" i="1"/>
  <c r="CH65" i="1"/>
  <c r="DY65" i="1"/>
  <c r="DW65" i="1"/>
  <c r="DU65" i="1"/>
  <c r="DS65" i="1"/>
  <c r="BQ65" i="1"/>
  <c r="EX65" i="1"/>
  <c r="DR65" i="1"/>
  <c r="BO65" i="1"/>
  <c r="EO65" i="1"/>
  <c r="CG65" i="1"/>
  <c r="FN65" i="1"/>
  <c r="DT63" i="1"/>
  <c r="FK63" i="1"/>
  <c r="EL63" i="1"/>
  <c r="CD63" i="1"/>
  <c r="FO63" i="1"/>
  <c r="EP63" i="1"/>
  <c r="CH63" i="1"/>
  <c r="DY63" i="1"/>
  <c r="DW63" i="1"/>
  <c r="DS63" i="1"/>
  <c r="BQ63" i="1"/>
  <c r="EX63" i="1"/>
  <c r="BO63" i="1"/>
  <c r="EO63" i="1"/>
  <c r="CG63" i="1"/>
  <c r="FN63" i="1"/>
  <c r="DT59" i="1"/>
  <c r="FK59" i="1"/>
  <c r="EL59" i="1"/>
  <c r="CD59" i="1"/>
  <c r="FO59" i="1"/>
  <c r="EP59" i="1"/>
  <c r="CH59" i="1"/>
  <c r="DY59" i="1"/>
  <c r="DW59" i="1"/>
  <c r="DU59" i="1"/>
  <c r="DS59" i="1"/>
  <c r="BQ59" i="1"/>
  <c r="EX59" i="1"/>
  <c r="DR59" i="1"/>
  <c r="BO59" i="1"/>
  <c r="EO59" i="1"/>
  <c r="CG59" i="1"/>
  <c r="FN59" i="1"/>
  <c r="DT55" i="1"/>
  <c r="FK55" i="1"/>
  <c r="EL55" i="1"/>
  <c r="CD55" i="1"/>
  <c r="FO55" i="1"/>
  <c r="EP55" i="1"/>
  <c r="CH55" i="1"/>
  <c r="DY55" i="1"/>
  <c r="DW55" i="1"/>
  <c r="DS55" i="1"/>
  <c r="BQ55" i="1"/>
  <c r="EX55" i="1"/>
  <c r="BO55" i="1"/>
  <c r="EO55" i="1"/>
  <c r="CG55" i="1"/>
  <c r="FN55" i="1"/>
  <c r="DT51" i="1"/>
  <c r="FK51" i="1"/>
  <c r="EL51" i="1"/>
  <c r="CD51" i="1"/>
  <c r="FO51" i="1"/>
  <c r="EP51" i="1"/>
  <c r="CH51" i="1"/>
  <c r="DY51" i="1"/>
  <c r="DW51" i="1"/>
  <c r="DU51" i="1"/>
  <c r="DS51" i="1"/>
  <c r="BQ51" i="1"/>
  <c r="EX51" i="1"/>
  <c r="DR51" i="1"/>
  <c r="BO51" i="1"/>
  <c r="EO51" i="1"/>
  <c r="CG51" i="1"/>
  <c r="FN51" i="1"/>
  <c r="DT47" i="1"/>
  <c r="FK47" i="1"/>
  <c r="EL47" i="1"/>
  <c r="CD47" i="1"/>
  <c r="FO47" i="1"/>
  <c r="EP47" i="1"/>
  <c r="CH47" i="1"/>
  <c r="DY47" i="1"/>
  <c r="DW47" i="1"/>
  <c r="DS47" i="1"/>
  <c r="BQ47" i="1"/>
  <c r="EX47" i="1"/>
  <c r="BO47" i="1"/>
  <c r="EO47" i="1"/>
  <c r="CG47" i="1"/>
  <c r="FN47" i="1"/>
  <c r="DT43" i="1"/>
  <c r="FK43" i="1"/>
  <c r="EL43" i="1"/>
  <c r="CD43" i="1"/>
  <c r="FO43" i="1"/>
  <c r="EP43" i="1"/>
  <c r="CH43" i="1"/>
  <c r="DY43" i="1"/>
  <c r="DW43" i="1"/>
  <c r="DU43" i="1"/>
  <c r="DS43" i="1"/>
  <c r="BQ43" i="1"/>
  <c r="EX43" i="1"/>
  <c r="DR43" i="1"/>
  <c r="BO43" i="1"/>
  <c r="EO43" i="1"/>
  <c r="CG43" i="1"/>
  <c r="FN43" i="1"/>
  <c r="DT39" i="1"/>
  <c r="FK39" i="1"/>
  <c r="EL39" i="1"/>
  <c r="CD39" i="1"/>
  <c r="FO39" i="1"/>
  <c r="EP39" i="1"/>
  <c r="CH39" i="1"/>
  <c r="DY39" i="1"/>
  <c r="DW39" i="1"/>
  <c r="DS39" i="1"/>
  <c r="BQ39" i="1"/>
  <c r="EX39" i="1"/>
  <c r="BO39" i="1"/>
  <c r="EO39" i="1"/>
  <c r="CG39" i="1"/>
  <c r="FN39" i="1"/>
  <c r="DT35" i="1"/>
  <c r="FK35" i="1"/>
  <c r="EL35" i="1"/>
  <c r="CD35" i="1"/>
  <c r="FO35" i="1"/>
  <c r="EP35" i="1"/>
  <c r="CH35" i="1"/>
  <c r="DY35" i="1"/>
  <c r="DW35" i="1"/>
  <c r="DS35" i="1"/>
  <c r="BQ35" i="1"/>
  <c r="EX35" i="1"/>
  <c r="BO35" i="1"/>
  <c r="EO35" i="1"/>
  <c r="CG35" i="1"/>
  <c r="FN35" i="1"/>
  <c r="DY31" i="1"/>
  <c r="DW31" i="1"/>
  <c r="DS31" i="1"/>
  <c r="BQ31" i="1"/>
  <c r="EX31" i="1"/>
  <c r="DR31" i="1"/>
  <c r="BO31" i="1"/>
  <c r="EO31" i="1"/>
  <c r="CG31" i="1"/>
  <c r="FN31" i="1"/>
  <c r="DY27" i="1"/>
  <c r="DW27" i="1"/>
  <c r="DS27" i="1"/>
  <c r="BQ27" i="1"/>
  <c r="EX27" i="1"/>
  <c r="EO27" i="1"/>
  <c r="CG27" i="1"/>
  <c r="FN27" i="1"/>
  <c r="FO32" i="1"/>
  <c r="EP32" i="1"/>
  <c r="CH32" i="1"/>
  <c r="FK31" i="1"/>
  <c r="EL31" i="1"/>
  <c r="CD31" i="1"/>
  <c r="FO30" i="1"/>
  <c r="EP30" i="1"/>
  <c r="CH30" i="1"/>
  <c r="FO29" i="1"/>
  <c r="EP29" i="1"/>
  <c r="CH29" i="1"/>
  <c r="DT29" i="1"/>
  <c r="FK28" i="1"/>
  <c r="EL28" i="1"/>
  <c r="CD28" i="1"/>
  <c r="FO27" i="1"/>
  <c r="EP27" i="1"/>
  <c r="CH27" i="1"/>
  <c r="DT27" i="1"/>
  <c r="FK26" i="1"/>
  <c r="EL26" i="1"/>
  <c r="CD26" i="1"/>
  <c r="FK25" i="1"/>
  <c r="EL25" i="1"/>
  <c r="CD25" i="1"/>
  <c r="FO24" i="1"/>
  <c r="EP24" i="1"/>
  <c r="CH24" i="1"/>
  <c r="DT24" i="1"/>
  <c r="FO23" i="1"/>
  <c r="EP23" i="1"/>
  <c r="CH23" i="1"/>
  <c r="FK23" i="1"/>
  <c r="EL23" i="1"/>
  <c r="CD23" i="1"/>
  <c r="DT23" i="1"/>
  <c r="FO22" i="1"/>
  <c r="EP22" i="1"/>
  <c r="CH22" i="1"/>
  <c r="FK22" i="1"/>
  <c r="EL22" i="1"/>
  <c r="CD22" i="1"/>
  <c r="DT22" i="1"/>
  <c r="FO21" i="1"/>
  <c r="EP21" i="1"/>
  <c r="CH21" i="1"/>
  <c r="FK21" i="1"/>
  <c r="EL21" i="1"/>
  <c r="CD21" i="1"/>
  <c r="DT21" i="1"/>
  <c r="FO20" i="1"/>
  <c r="EP20" i="1"/>
  <c r="CH20" i="1"/>
  <c r="FK20" i="1"/>
  <c r="EL20" i="1"/>
  <c r="CD20" i="1"/>
  <c r="DT20" i="1"/>
  <c r="FO19" i="1"/>
  <c r="EP19" i="1"/>
  <c r="CH19" i="1"/>
  <c r="FK19" i="1"/>
  <c r="EL19" i="1"/>
  <c r="CD19" i="1"/>
  <c r="DT19" i="1"/>
  <c r="FO18" i="1"/>
  <c r="EP18" i="1"/>
  <c r="CH18" i="1"/>
  <c r="FK18" i="1"/>
  <c r="EL18" i="1"/>
  <c r="CD18" i="1"/>
  <c r="DT18" i="1"/>
  <c r="FO17" i="1"/>
  <c r="EP17" i="1"/>
  <c r="CH17" i="1"/>
  <c r="FK17" i="1"/>
  <c r="EL17" i="1"/>
  <c r="CD17" i="1"/>
  <c r="FO16" i="1"/>
  <c r="EP16" i="1"/>
  <c r="CH16" i="1"/>
  <c r="FK16" i="1"/>
  <c r="EL16" i="1"/>
  <c r="CD16" i="1"/>
  <c r="DT16" i="1"/>
  <c r="FO15" i="1"/>
  <c r="EP15" i="1"/>
  <c r="CH15" i="1"/>
  <c r="FK15" i="1"/>
  <c r="EL15" i="1"/>
  <c r="CD15" i="1"/>
  <c r="FO14" i="1"/>
  <c r="EP14" i="1"/>
  <c r="CH14" i="1"/>
  <c r="FK14" i="1"/>
  <c r="EL14" i="1"/>
  <c r="CD14" i="1"/>
  <c r="FO13" i="1"/>
  <c r="EP13" i="1"/>
  <c r="CH13" i="1"/>
  <c r="FK13" i="1"/>
  <c r="EL13" i="1"/>
  <c r="CD13" i="1"/>
  <c r="FO12" i="1"/>
  <c r="EP12" i="1"/>
  <c r="CH12" i="1"/>
  <c r="FK12" i="1"/>
  <c r="EL12" i="1"/>
  <c r="CD12" i="1"/>
  <c r="FO11" i="1"/>
  <c r="EP11" i="1"/>
  <c r="CH11" i="1"/>
  <c r="FK11" i="1"/>
  <c r="EL11" i="1"/>
  <c r="CD11" i="1"/>
  <c r="DT11" i="1"/>
  <c r="FO10" i="1"/>
  <c r="EP10" i="1"/>
  <c r="CH10" i="1"/>
  <c r="FK10" i="1"/>
  <c r="EL10" i="1"/>
  <c r="CD10" i="1"/>
  <c r="FO9" i="1"/>
  <c r="EP9" i="1"/>
  <c r="CH9" i="1"/>
  <c r="FK9" i="1"/>
  <c r="EL9" i="1"/>
  <c r="CD9" i="1"/>
  <c r="FO8" i="1"/>
  <c r="EP8" i="1"/>
  <c r="CH8" i="1"/>
  <c r="FK8" i="1"/>
  <c r="EL8" i="1"/>
  <c r="CD8" i="1"/>
  <c r="EN255" i="1"/>
  <c r="DX255" i="1"/>
  <c r="FM255" i="1"/>
  <c r="CF255" i="1"/>
  <c r="EL255" i="1"/>
  <c r="FK255" i="1"/>
  <c r="CD255" i="1"/>
  <c r="EX255" i="1"/>
  <c r="DY255" i="1"/>
  <c r="DW255" i="1"/>
  <c r="DS255" i="1"/>
  <c r="BQ255" i="1"/>
  <c r="BO255" i="1"/>
  <c r="FN255" i="1"/>
  <c r="EO255" i="1"/>
  <c r="CG255" i="1"/>
  <c r="FA253" i="1"/>
  <c r="EB253" i="1"/>
  <c r="BT253" i="1"/>
  <c r="FM253" i="1"/>
  <c r="EN253" i="1"/>
  <c r="DX253" i="1"/>
  <c r="CF253" i="1"/>
  <c r="EA253" i="1"/>
  <c r="BS253" i="1"/>
  <c r="EZ253" i="1"/>
  <c r="BN253" i="1"/>
  <c r="DV253" i="1"/>
  <c r="FL253" i="1"/>
  <c r="EM253" i="1"/>
  <c r="CE253" i="1"/>
  <c r="FT253" i="1"/>
  <c r="FJ253" i="1"/>
  <c r="FH253" i="1"/>
  <c r="FF253" i="1"/>
  <c r="FD253" i="1"/>
  <c r="FB253" i="1"/>
  <c r="FU253" i="1"/>
  <c r="FI253" i="1"/>
  <c r="FE253" i="1"/>
  <c r="EY253" i="1"/>
  <c r="EU253" i="1"/>
  <c r="EK253" i="1"/>
  <c r="EI253" i="1"/>
  <c r="EG253" i="1"/>
  <c r="EE253" i="1"/>
  <c r="EC253" i="1"/>
  <c r="CM253" i="1"/>
  <c r="CC253" i="1"/>
  <c r="CA253" i="1"/>
  <c r="BY253" i="1"/>
  <c r="BW253" i="1"/>
  <c r="BU253" i="1"/>
  <c r="FG253" i="1"/>
  <c r="FC253" i="1"/>
  <c r="EV253" i="1"/>
  <c r="EJ253" i="1"/>
  <c r="EH253" i="1"/>
  <c r="EF253" i="1"/>
  <c r="ED253" i="1"/>
  <c r="DZ253" i="1"/>
  <c r="CN253" i="1"/>
  <c r="CB253" i="1"/>
  <c r="BZ253" i="1"/>
  <c r="BX253" i="1"/>
  <c r="BV253" i="1"/>
  <c r="BR253" i="1"/>
  <c r="EA251" i="1"/>
  <c r="EZ251" i="1"/>
  <c r="BS251" i="1"/>
  <c r="DV251" i="1"/>
  <c r="BN251" i="1"/>
  <c r="FA251" i="1"/>
  <c r="EB251" i="1"/>
  <c r="BT251" i="1"/>
  <c r="FM251" i="1"/>
  <c r="EN251" i="1"/>
  <c r="DX251" i="1"/>
  <c r="CF251" i="1"/>
  <c r="FU251" i="1"/>
  <c r="FI251" i="1"/>
  <c r="FG251" i="1"/>
  <c r="FE251" i="1"/>
  <c r="FC251" i="1"/>
  <c r="EY251" i="1"/>
  <c r="EU251" i="1"/>
  <c r="EK251" i="1"/>
  <c r="EI251" i="1"/>
  <c r="EG251" i="1"/>
  <c r="EE251" i="1"/>
  <c r="EC251" i="1"/>
  <c r="FT251" i="1"/>
  <c r="FJ251" i="1"/>
  <c r="FH251" i="1"/>
  <c r="FF251" i="1"/>
  <c r="FD251" i="1"/>
  <c r="FB251" i="1"/>
  <c r="EV251" i="1"/>
  <c r="EJ251" i="1"/>
  <c r="EH251" i="1"/>
  <c r="EF251" i="1"/>
  <c r="ED251" i="1"/>
  <c r="DZ251" i="1"/>
  <c r="CN251" i="1"/>
  <c r="CB251" i="1"/>
  <c r="BZ251" i="1"/>
  <c r="BX251" i="1"/>
  <c r="BV251" i="1"/>
  <c r="BR251" i="1"/>
  <c r="CM251" i="1"/>
  <c r="CA251" i="1"/>
  <c r="BW251" i="1"/>
  <c r="CC251" i="1"/>
  <c r="BY251" i="1"/>
  <c r="BU251" i="1"/>
  <c r="EX249" i="1"/>
  <c r="DR249" i="1"/>
  <c r="BO249" i="1"/>
  <c r="DW249" i="1"/>
  <c r="DS249" i="1"/>
  <c r="DY249" i="1"/>
  <c r="BQ249" i="1"/>
  <c r="FL249" i="1"/>
  <c r="EM249" i="1"/>
  <c r="CE249" i="1"/>
  <c r="EB249" i="1"/>
  <c r="BT249" i="1"/>
  <c r="FA249" i="1"/>
  <c r="EN249" i="1"/>
  <c r="DX249" i="1"/>
  <c r="CF249" i="1"/>
  <c r="FM249" i="1"/>
  <c r="FA247" i="1"/>
  <c r="EB247" i="1"/>
  <c r="BT247" i="1"/>
  <c r="FM247" i="1"/>
  <c r="EN247" i="1"/>
  <c r="DX247" i="1"/>
  <c r="CF247" i="1"/>
  <c r="EA247" i="1"/>
  <c r="BS247" i="1"/>
  <c r="EZ247" i="1"/>
  <c r="BN247" i="1"/>
  <c r="DV247" i="1"/>
  <c r="EM247" i="1"/>
  <c r="CE247" i="1"/>
  <c r="FL247" i="1"/>
  <c r="FU247" i="1"/>
  <c r="FI247" i="1"/>
  <c r="FG247" i="1"/>
  <c r="FE247" i="1"/>
  <c r="FC247" i="1"/>
  <c r="EY247" i="1"/>
  <c r="EU247" i="1"/>
  <c r="EK247" i="1"/>
  <c r="EI247" i="1"/>
  <c r="EG247" i="1"/>
  <c r="EE247" i="1"/>
  <c r="EC247" i="1"/>
  <c r="CM247" i="1"/>
  <c r="CC247" i="1"/>
  <c r="CA247" i="1"/>
  <c r="BY247" i="1"/>
  <c r="BW247" i="1"/>
  <c r="BU247" i="1"/>
  <c r="FT247" i="1"/>
  <c r="FJ247" i="1"/>
  <c r="FH247" i="1"/>
  <c r="FF247" i="1"/>
  <c r="FD247" i="1"/>
  <c r="FB247" i="1"/>
  <c r="EV247" i="1"/>
  <c r="EJ247" i="1"/>
  <c r="EH247" i="1"/>
  <c r="EF247" i="1"/>
  <c r="ED247" i="1"/>
  <c r="DZ247" i="1"/>
  <c r="CN247" i="1"/>
  <c r="CB247" i="1"/>
  <c r="BZ247" i="1"/>
  <c r="BX247" i="1"/>
  <c r="BV247" i="1"/>
  <c r="BR247" i="1"/>
  <c r="EZ245" i="1"/>
  <c r="EA245" i="1"/>
  <c r="BS245" i="1"/>
  <c r="DV245" i="1"/>
  <c r="BN245" i="1"/>
  <c r="FL245" i="1"/>
  <c r="EM245" i="1"/>
  <c r="CE245" i="1"/>
  <c r="FT245" i="1"/>
  <c r="FJ245" i="1"/>
  <c r="FH245" i="1"/>
  <c r="FF245" i="1"/>
  <c r="FD245" i="1"/>
  <c r="FB245" i="1"/>
  <c r="EV245" i="1"/>
  <c r="EJ245" i="1"/>
  <c r="EH245" i="1"/>
  <c r="EF245" i="1"/>
  <c r="ED245" i="1"/>
  <c r="DZ245" i="1"/>
  <c r="CN245" i="1"/>
  <c r="CB245" i="1"/>
  <c r="BZ245" i="1"/>
  <c r="BX245" i="1"/>
  <c r="FU245" i="1"/>
  <c r="FI245" i="1"/>
  <c r="FE245" i="1"/>
  <c r="EK245" i="1"/>
  <c r="EG245" i="1"/>
  <c r="EC245" i="1"/>
  <c r="CC245" i="1"/>
  <c r="BY245" i="1"/>
  <c r="BV245" i="1"/>
  <c r="BR245" i="1"/>
  <c r="FG245" i="1"/>
  <c r="FC245" i="1"/>
  <c r="EY245" i="1"/>
  <c r="EU245" i="1"/>
  <c r="EI245" i="1"/>
  <c r="EE245" i="1"/>
  <c r="CM245" i="1"/>
  <c r="CA245" i="1"/>
  <c r="BW245" i="1"/>
  <c r="BU245" i="1"/>
  <c r="EB245" i="1"/>
  <c r="FA245" i="1"/>
  <c r="BT245" i="1"/>
  <c r="EN245" i="1"/>
  <c r="DX245" i="1"/>
  <c r="CF245" i="1"/>
  <c r="FM245" i="1"/>
  <c r="EZ243" i="1"/>
  <c r="EA243" i="1"/>
  <c r="BS243" i="1"/>
  <c r="DV243" i="1"/>
  <c r="BN243" i="1"/>
  <c r="FL243" i="1"/>
  <c r="EM243" i="1"/>
  <c r="CE243" i="1"/>
  <c r="FT243" i="1"/>
  <c r="FJ243" i="1"/>
  <c r="FH243" i="1"/>
  <c r="FF243" i="1"/>
  <c r="FD243" i="1"/>
  <c r="FB243" i="1"/>
  <c r="EV243" i="1"/>
  <c r="EJ243" i="1"/>
  <c r="EH243" i="1"/>
  <c r="EF243" i="1"/>
  <c r="ED243" i="1"/>
  <c r="DZ243" i="1"/>
  <c r="CN243" i="1"/>
  <c r="CB243" i="1"/>
  <c r="BZ243" i="1"/>
  <c r="BX243" i="1"/>
  <c r="BV243" i="1"/>
  <c r="BR243" i="1"/>
  <c r="FU243" i="1"/>
  <c r="FI243" i="1"/>
  <c r="FG243" i="1"/>
  <c r="FE243" i="1"/>
  <c r="FC243" i="1"/>
  <c r="EY243" i="1"/>
  <c r="EU243" i="1"/>
  <c r="EK243" i="1"/>
  <c r="EI243" i="1"/>
  <c r="EG243" i="1"/>
  <c r="EE243" i="1"/>
  <c r="EC243" i="1"/>
  <c r="CM243" i="1"/>
  <c r="CC243" i="1"/>
  <c r="CA243" i="1"/>
  <c r="BY243" i="1"/>
  <c r="BW243" i="1"/>
  <c r="BU243" i="1"/>
  <c r="EB243" i="1"/>
  <c r="BT243" i="1"/>
  <c r="FA243" i="1"/>
  <c r="EN243" i="1"/>
  <c r="DX243" i="1"/>
  <c r="CF243" i="1"/>
  <c r="FM243" i="1"/>
  <c r="FL241" i="1"/>
  <c r="EM241" i="1"/>
  <c r="CE241" i="1"/>
  <c r="EX241" i="1"/>
  <c r="BO241" i="1"/>
  <c r="DY241" i="1"/>
  <c r="DW241" i="1"/>
  <c r="DS241" i="1"/>
  <c r="BQ241" i="1"/>
  <c r="FN241" i="1"/>
  <c r="EO241" i="1"/>
  <c r="CG241" i="1"/>
  <c r="EB241" i="1"/>
  <c r="BT241" i="1"/>
  <c r="FA241" i="1"/>
  <c r="EN241" i="1"/>
  <c r="DX241" i="1"/>
  <c r="CF241" i="1"/>
  <c r="FM241" i="1"/>
  <c r="EZ239" i="1"/>
  <c r="EA239" i="1"/>
  <c r="BS239" i="1"/>
  <c r="DV239" i="1"/>
  <c r="BN239" i="1"/>
  <c r="FL239" i="1"/>
  <c r="EM239" i="1"/>
  <c r="CE239" i="1"/>
  <c r="FT239" i="1"/>
  <c r="FJ239" i="1"/>
  <c r="FH239" i="1"/>
  <c r="FF239" i="1"/>
  <c r="FD239" i="1"/>
  <c r="FB239" i="1"/>
  <c r="EV239" i="1"/>
  <c r="EJ239" i="1"/>
  <c r="EH239" i="1"/>
  <c r="EF239" i="1"/>
  <c r="ED239" i="1"/>
  <c r="DZ239" i="1"/>
  <c r="CN239" i="1"/>
  <c r="CB239" i="1"/>
  <c r="BZ239" i="1"/>
  <c r="BX239" i="1"/>
  <c r="BV239" i="1"/>
  <c r="BR239" i="1"/>
  <c r="FU239" i="1"/>
  <c r="FI239" i="1"/>
  <c r="FG239" i="1"/>
  <c r="FE239" i="1"/>
  <c r="FC239" i="1"/>
  <c r="EY239" i="1"/>
  <c r="EU239" i="1"/>
  <c r="EK239" i="1"/>
  <c r="EI239" i="1"/>
  <c r="EG239" i="1"/>
  <c r="EE239" i="1"/>
  <c r="EC239" i="1"/>
  <c r="CM239" i="1"/>
  <c r="CC239" i="1"/>
  <c r="CA239" i="1"/>
  <c r="BY239" i="1"/>
  <c r="BW239" i="1"/>
  <c r="BU239" i="1"/>
  <c r="EB239" i="1"/>
  <c r="BT239" i="1"/>
  <c r="FA239" i="1"/>
  <c r="EN239" i="1"/>
  <c r="DX239" i="1"/>
  <c r="CF239" i="1"/>
  <c r="FM239" i="1"/>
  <c r="EZ237" i="1"/>
  <c r="EA237" i="1"/>
  <c r="BS237" i="1"/>
  <c r="DV237" i="1"/>
  <c r="BN237" i="1"/>
  <c r="FL237" i="1"/>
  <c r="EM237" i="1"/>
  <c r="CE237" i="1"/>
  <c r="FT237" i="1"/>
  <c r="FJ237" i="1"/>
  <c r="FH237" i="1"/>
  <c r="FF237" i="1"/>
  <c r="FD237" i="1"/>
  <c r="FB237" i="1"/>
  <c r="EV237" i="1"/>
  <c r="EJ237" i="1"/>
  <c r="EH237" i="1"/>
  <c r="EF237" i="1"/>
  <c r="ED237" i="1"/>
  <c r="DZ237" i="1"/>
  <c r="CN237" i="1"/>
  <c r="CB237" i="1"/>
  <c r="BZ237" i="1"/>
  <c r="BX237" i="1"/>
  <c r="BV237" i="1"/>
  <c r="BR237" i="1"/>
  <c r="FU237" i="1"/>
  <c r="FI237" i="1"/>
  <c r="FG237" i="1"/>
  <c r="FE237" i="1"/>
  <c r="FC237" i="1"/>
  <c r="EY237" i="1"/>
  <c r="EU237" i="1"/>
  <c r="EK237" i="1"/>
  <c r="EI237" i="1"/>
  <c r="EG237" i="1"/>
  <c r="EE237" i="1"/>
  <c r="EC237" i="1"/>
  <c r="CM237" i="1"/>
  <c r="CC237" i="1"/>
  <c r="CA237" i="1"/>
  <c r="BY237" i="1"/>
  <c r="BW237" i="1"/>
  <c r="BU237" i="1"/>
  <c r="EB237" i="1"/>
  <c r="BT237" i="1"/>
  <c r="FA237" i="1"/>
  <c r="EN237" i="1"/>
  <c r="DX237" i="1"/>
  <c r="CF237" i="1"/>
  <c r="FM237" i="1"/>
  <c r="EZ235" i="1"/>
  <c r="EA235" i="1"/>
  <c r="BS235" i="1"/>
  <c r="DV235" i="1"/>
  <c r="BN235" i="1"/>
  <c r="FL235" i="1"/>
  <c r="EM235" i="1"/>
  <c r="CE235" i="1"/>
  <c r="FT235" i="1"/>
  <c r="FJ235" i="1"/>
  <c r="FH235" i="1"/>
  <c r="FF235" i="1"/>
  <c r="FD235" i="1"/>
  <c r="FB235" i="1"/>
  <c r="EV235" i="1"/>
  <c r="EJ235" i="1"/>
  <c r="EH235" i="1"/>
  <c r="EF235" i="1"/>
  <c r="ED235" i="1"/>
  <c r="DZ235" i="1"/>
  <c r="CN235" i="1"/>
  <c r="CB235" i="1"/>
  <c r="BZ235" i="1"/>
  <c r="BX235" i="1"/>
  <c r="BV235" i="1"/>
  <c r="BR235" i="1"/>
  <c r="FU235" i="1"/>
  <c r="FI235" i="1"/>
  <c r="FG235" i="1"/>
  <c r="FE235" i="1"/>
  <c r="FC235" i="1"/>
  <c r="EY235" i="1"/>
  <c r="EU235" i="1"/>
  <c r="EK235" i="1"/>
  <c r="EI235" i="1"/>
  <c r="EG235" i="1"/>
  <c r="EE235" i="1"/>
  <c r="EC235" i="1"/>
  <c r="CM235" i="1"/>
  <c r="CC235" i="1"/>
  <c r="CA235" i="1"/>
  <c r="BY235" i="1"/>
  <c r="BW235" i="1"/>
  <c r="BU235" i="1"/>
  <c r="EB235" i="1"/>
  <c r="BT235" i="1"/>
  <c r="FA235" i="1"/>
  <c r="EN235" i="1"/>
  <c r="DX235" i="1"/>
  <c r="CF235" i="1"/>
  <c r="FM235" i="1"/>
  <c r="FL233" i="1"/>
  <c r="EM233" i="1"/>
  <c r="CE233" i="1"/>
  <c r="FT233" i="1"/>
  <c r="FJ233" i="1"/>
  <c r="FH233" i="1"/>
  <c r="FF233" i="1"/>
  <c r="FD233" i="1"/>
  <c r="FB233" i="1"/>
  <c r="EV233" i="1"/>
  <c r="EJ233" i="1"/>
  <c r="EH233" i="1"/>
  <c r="EF233" i="1"/>
  <c r="ED233" i="1"/>
  <c r="DZ233" i="1"/>
  <c r="CN233" i="1"/>
  <c r="CB233" i="1"/>
  <c r="BZ233" i="1"/>
  <c r="BX233" i="1"/>
  <c r="BV233" i="1"/>
  <c r="BR233" i="1"/>
  <c r="FU233" i="1"/>
  <c r="FI233" i="1"/>
  <c r="FG233" i="1"/>
  <c r="FE233" i="1"/>
  <c r="FC233" i="1"/>
  <c r="EY233" i="1"/>
  <c r="EU233" i="1"/>
  <c r="EK233" i="1"/>
  <c r="EI233" i="1"/>
  <c r="EG233" i="1"/>
  <c r="EE233" i="1"/>
  <c r="EC233" i="1"/>
  <c r="CM233" i="1"/>
  <c r="CC233" i="1"/>
  <c r="CA233" i="1"/>
  <c r="BY233" i="1"/>
  <c r="BU233" i="1"/>
  <c r="BW233" i="1"/>
  <c r="EB233" i="1"/>
  <c r="BT233" i="1"/>
  <c r="FA233" i="1"/>
  <c r="EN233" i="1"/>
  <c r="DX233" i="1"/>
  <c r="CF233" i="1"/>
  <c r="FM233" i="1"/>
  <c r="EB231" i="1"/>
  <c r="FA231" i="1"/>
  <c r="BT231" i="1"/>
  <c r="EN231" i="1"/>
  <c r="DX231" i="1"/>
  <c r="CF231" i="1"/>
  <c r="FM231" i="1"/>
  <c r="FT231" i="1"/>
  <c r="FJ231" i="1"/>
  <c r="FH231" i="1"/>
  <c r="FF231" i="1"/>
  <c r="FD231" i="1"/>
  <c r="FB231" i="1"/>
  <c r="EV231" i="1"/>
  <c r="EJ231" i="1"/>
  <c r="EH231" i="1"/>
  <c r="EF231" i="1"/>
  <c r="ED231" i="1"/>
  <c r="DZ231" i="1"/>
  <c r="CN231" i="1"/>
  <c r="CB231" i="1"/>
  <c r="BZ231" i="1"/>
  <c r="BX231" i="1"/>
  <c r="BV231" i="1"/>
  <c r="FU231" i="1"/>
  <c r="FI231" i="1"/>
  <c r="FE231" i="1"/>
  <c r="EK231" i="1"/>
  <c r="EG231" i="1"/>
  <c r="EC231" i="1"/>
  <c r="CC231" i="1"/>
  <c r="BY231" i="1"/>
  <c r="BU231" i="1"/>
  <c r="FG231" i="1"/>
  <c r="FC231" i="1"/>
  <c r="EY231" i="1"/>
  <c r="EU231" i="1"/>
  <c r="EI231" i="1"/>
  <c r="EE231" i="1"/>
  <c r="CM231" i="1"/>
  <c r="CA231" i="1"/>
  <c r="BW231" i="1"/>
  <c r="BR231" i="1"/>
  <c r="EZ231" i="1"/>
  <c r="BS231" i="1"/>
  <c r="EA231" i="1"/>
  <c r="FL231" i="1"/>
  <c r="EM231" i="1"/>
  <c r="CE231" i="1"/>
  <c r="FA229" i="1"/>
  <c r="EB229" i="1"/>
  <c r="BT229" i="1"/>
  <c r="FM229" i="1"/>
  <c r="EN229" i="1"/>
  <c r="DX229" i="1"/>
  <c r="CF229" i="1"/>
  <c r="EA229" i="1"/>
  <c r="BS229" i="1"/>
  <c r="EZ229" i="1"/>
  <c r="BN229" i="1"/>
  <c r="DV229" i="1"/>
  <c r="EM229" i="1"/>
  <c r="CE229" i="1"/>
  <c r="FL229" i="1"/>
  <c r="FU229" i="1"/>
  <c r="FI229" i="1"/>
  <c r="FG229" i="1"/>
  <c r="FE229" i="1"/>
  <c r="FC229" i="1"/>
  <c r="EY229" i="1"/>
  <c r="EU229" i="1"/>
  <c r="EK229" i="1"/>
  <c r="EI229" i="1"/>
  <c r="EG229" i="1"/>
  <c r="EE229" i="1"/>
  <c r="EC229" i="1"/>
  <c r="CM229" i="1"/>
  <c r="CC229" i="1"/>
  <c r="CA229" i="1"/>
  <c r="BY229" i="1"/>
  <c r="BW229" i="1"/>
  <c r="BU229" i="1"/>
  <c r="FT229" i="1"/>
  <c r="FJ229" i="1"/>
  <c r="FH229" i="1"/>
  <c r="FF229" i="1"/>
  <c r="FD229" i="1"/>
  <c r="FB229" i="1"/>
  <c r="EV229" i="1"/>
  <c r="EJ229" i="1"/>
  <c r="EH229" i="1"/>
  <c r="EF229" i="1"/>
  <c r="ED229" i="1"/>
  <c r="DZ229" i="1"/>
  <c r="CN229" i="1"/>
  <c r="CB229" i="1"/>
  <c r="BZ229" i="1"/>
  <c r="BX229" i="1"/>
  <c r="BV229" i="1"/>
  <c r="BR229" i="1"/>
  <c r="FA227" i="1"/>
  <c r="EB227" i="1"/>
  <c r="BT227" i="1"/>
  <c r="FM227" i="1"/>
  <c r="EN227" i="1"/>
  <c r="DX227" i="1"/>
  <c r="CF227" i="1"/>
  <c r="EA227" i="1"/>
  <c r="BS227" i="1"/>
  <c r="EZ227" i="1"/>
  <c r="BN227" i="1"/>
  <c r="DV227" i="1"/>
  <c r="EM227" i="1"/>
  <c r="CE227" i="1"/>
  <c r="FL227" i="1"/>
  <c r="FU227" i="1"/>
  <c r="FI227" i="1"/>
  <c r="FG227" i="1"/>
  <c r="FE227" i="1"/>
  <c r="FC227" i="1"/>
  <c r="EY227" i="1"/>
  <c r="EU227" i="1"/>
  <c r="EK227" i="1"/>
  <c r="EI227" i="1"/>
  <c r="EG227" i="1"/>
  <c r="EE227" i="1"/>
  <c r="EC227" i="1"/>
  <c r="CM227" i="1"/>
  <c r="CC227" i="1"/>
  <c r="CA227" i="1"/>
  <c r="BY227" i="1"/>
  <c r="BW227" i="1"/>
  <c r="BU227" i="1"/>
  <c r="FT227" i="1"/>
  <c r="FJ227" i="1"/>
  <c r="FH227" i="1"/>
  <c r="FF227" i="1"/>
  <c r="FD227" i="1"/>
  <c r="FB227" i="1"/>
  <c r="EV227" i="1"/>
  <c r="EJ227" i="1"/>
  <c r="EH227" i="1"/>
  <c r="EF227" i="1"/>
  <c r="ED227" i="1"/>
  <c r="DZ227" i="1"/>
  <c r="CN227" i="1"/>
  <c r="CB227" i="1"/>
  <c r="BZ227" i="1"/>
  <c r="BX227" i="1"/>
  <c r="BV227" i="1"/>
  <c r="BR227" i="1"/>
  <c r="FA225" i="1"/>
  <c r="EB225" i="1"/>
  <c r="BT225" i="1"/>
  <c r="FM225" i="1"/>
  <c r="EN225" i="1"/>
  <c r="DX225" i="1"/>
  <c r="CF225" i="1"/>
  <c r="EA225" i="1"/>
  <c r="BS225" i="1"/>
  <c r="EZ225" i="1"/>
  <c r="BN225" i="1"/>
  <c r="DV225" i="1"/>
  <c r="EM225" i="1"/>
  <c r="CE225" i="1"/>
  <c r="FL225" i="1"/>
  <c r="FU225" i="1"/>
  <c r="FI225" i="1"/>
  <c r="FG225" i="1"/>
  <c r="FE225" i="1"/>
  <c r="FC225" i="1"/>
  <c r="EY225" i="1"/>
  <c r="EU225" i="1"/>
  <c r="EK225" i="1"/>
  <c r="EI225" i="1"/>
  <c r="EG225" i="1"/>
  <c r="EE225" i="1"/>
  <c r="EC225" i="1"/>
  <c r="CM225" i="1"/>
  <c r="CC225" i="1"/>
  <c r="CA225" i="1"/>
  <c r="BY225" i="1"/>
  <c r="BW225" i="1"/>
  <c r="BU225" i="1"/>
  <c r="FT225" i="1"/>
  <c r="FJ225" i="1"/>
  <c r="FH225" i="1"/>
  <c r="FF225" i="1"/>
  <c r="FD225" i="1"/>
  <c r="FB225" i="1"/>
  <c r="EV225" i="1"/>
  <c r="EJ225" i="1"/>
  <c r="EH225" i="1"/>
  <c r="EF225" i="1"/>
  <c r="ED225" i="1"/>
  <c r="DZ225" i="1"/>
  <c r="CN225" i="1"/>
  <c r="CB225" i="1"/>
  <c r="BZ225" i="1"/>
  <c r="BX225" i="1"/>
  <c r="BV225" i="1"/>
  <c r="BR225" i="1"/>
  <c r="FA223" i="1"/>
  <c r="EB223" i="1"/>
  <c r="BT223" i="1"/>
  <c r="FM223" i="1"/>
  <c r="EN223" i="1"/>
  <c r="DX223" i="1"/>
  <c r="CF223" i="1"/>
  <c r="EA223" i="1"/>
  <c r="BS223" i="1"/>
  <c r="EZ223" i="1"/>
  <c r="BN223" i="1"/>
  <c r="DV223" i="1"/>
  <c r="EM223" i="1"/>
  <c r="CE223" i="1"/>
  <c r="FL223" i="1"/>
  <c r="FU223" i="1"/>
  <c r="FI223" i="1"/>
  <c r="FG223" i="1"/>
  <c r="FE223" i="1"/>
  <c r="FC223" i="1"/>
  <c r="EY223" i="1"/>
  <c r="EU223" i="1"/>
  <c r="EK223" i="1"/>
  <c r="EI223" i="1"/>
  <c r="EG223" i="1"/>
  <c r="EE223" i="1"/>
  <c r="EC223" i="1"/>
  <c r="CM223" i="1"/>
  <c r="CC223" i="1"/>
  <c r="CA223" i="1"/>
  <c r="BY223" i="1"/>
  <c r="BW223" i="1"/>
  <c r="BU223" i="1"/>
  <c r="FT223" i="1"/>
  <c r="FJ223" i="1"/>
  <c r="FH223" i="1"/>
  <c r="FF223" i="1"/>
  <c r="FD223" i="1"/>
  <c r="FB223" i="1"/>
  <c r="EV223" i="1"/>
  <c r="EJ223" i="1"/>
  <c r="EH223" i="1"/>
  <c r="EF223" i="1"/>
  <c r="ED223" i="1"/>
  <c r="DZ223" i="1"/>
  <c r="CN223" i="1"/>
  <c r="CB223" i="1"/>
  <c r="BZ223" i="1"/>
  <c r="BX223" i="1"/>
  <c r="BV223" i="1"/>
  <c r="BR223" i="1"/>
  <c r="FM221" i="1"/>
  <c r="EN221" i="1"/>
  <c r="DX221" i="1"/>
  <c r="CF221" i="1"/>
  <c r="FK221" i="1"/>
  <c r="CD221" i="1"/>
  <c r="EL221" i="1"/>
  <c r="EA221" i="1"/>
  <c r="BS221" i="1"/>
  <c r="EZ221" i="1"/>
  <c r="BN221" i="1"/>
  <c r="DV221" i="1"/>
  <c r="EM221" i="1"/>
  <c r="CE221" i="1"/>
  <c r="FL221" i="1"/>
  <c r="FU221" i="1"/>
  <c r="FI221" i="1"/>
  <c r="FG221" i="1"/>
  <c r="FE221" i="1"/>
  <c r="FC221" i="1"/>
  <c r="EY221" i="1"/>
  <c r="EU221" i="1"/>
  <c r="EK221" i="1"/>
  <c r="EI221" i="1"/>
  <c r="EG221" i="1"/>
  <c r="EE221" i="1"/>
  <c r="EC221" i="1"/>
  <c r="CM221" i="1"/>
  <c r="CC221" i="1"/>
  <c r="CA221" i="1"/>
  <c r="BY221" i="1"/>
  <c r="BW221" i="1"/>
  <c r="BU221" i="1"/>
  <c r="FT221" i="1"/>
  <c r="FH221" i="1"/>
  <c r="FD221" i="1"/>
  <c r="EV221" i="1"/>
  <c r="EJ221" i="1"/>
  <c r="EF221" i="1"/>
  <c r="BZ221" i="1"/>
  <c r="BV221" i="1"/>
  <c r="BR221" i="1"/>
  <c r="FJ221" i="1"/>
  <c r="FF221" i="1"/>
  <c r="FB221" i="1"/>
  <c r="EH221" i="1"/>
  <c r="ED221" i="1"/>
  <c r="DZ221" i="1"/>
  <c r="CN221" i="1"/>
  <c r="CB221" i="1"/>
  <c r="BX221" i="1"/>
  <c r="EZ219" i="1"/>
  <c r="EA219" i="1"/>
  <c r="BS219" i="1"/>
  <c r="DV219" i="1"/>
  <c r="BN219" i="1"/>
  <c r="FL219" i="1"/>
  <c r="EM219" i="1"/>
  <c r="CE219" i="1"/>
  <c r="FT219" i="1"/>
  <c r="FJ219" i="1"/>
  <c r="FH219" i="1"/>
  <c r="FF219" i="1"/>
  <c r="FD219" i="1"/>
  <c r="FB219" i="1"/>
  <c r="EV219" i="1"/>
  <c r="EJ219" i="1"/>
  <c r="EH219" i="1"/>
  <c r="EF219" i="1"/>
  <c r="ED219" i="1"/>
  <c r="DZ219" i="1"/>
  <c r="CN219" i="1"/>
  <c r="CB219" i="1"/>
  <c r="BZ219" i="1"/>
  <c r="BX219" i="1"/>
  <c r="BV219" i="1"/>
  <c r="BR219" i="1"/>
  <c r="FU219" i="1"/>
  <c r="FI219" i="1"/>
  <c r="FG219" i="1"/>
  <c r="FE219" i="1"/>
  <c r="FC219" i="1"/>
  <c r="EY219" i="1"/>
  <c r="EU219" i="1"/>
  <c r="EK219" i="1"/>
  <c r="EI219" i="1"/>
  <c r="EG219" i="1"/>
  <c r="EE219" i="1"/>
  <c r="EC219" i="1"/>
  <c r="CM219" i="1"/>
  <c r="CC219" i="1"/>
  <c r="CA219" i="1"/>
  <c r="BY219" i="1"/>
  <c r="BW219" i="1"/>
  <c r="BU219" i="1"/>
  <c r="EB219" i="1"/>
  <c r="BT219" i="1"/>
  <c r="FA219" i="1"/>
  <c r="EN219" i="1"/>
  <c r="DX219" i="1"/>
  <c r="CF219" i="1"/>
  <c r="FM219" i="1"/>
  <c r="EZ217" i="1"/>
  <c r="EA217" i="1"/>
  <c r="BS217" i="1"/>
  <c r="DV217" i="1"/>
  <c r="BN217" i="1"/>
  <c r="FL217" i="1"/>
  <c r="EM217" i="1"/>
  <c r="CE217" i="1"/>
  <c r="FT217" i="1"/>
  <c r="FJ217" i="1"/>
  <c r="FH217" i="1"/>
  <c r="FF217" i="1"/>
  <c r="FD217" i="1"/>
  <c r="FB217" i="1"/>
  <c r="EV217" i="1"/>
  <c r="EJ217" i="1"/>
  <c r="EH217" i="1"/>
  <c r="EF217" i="1"/>
  <c r="ED217" i="1"/>
  <c r="DZ217" i="1"/>
  <c r="CN217" i="1"/>
  <c r="CB217" i="1"/>
  <c r="BZ217" i="1"/>
  <c r="BX217" i="1"/>
  <c r="BV217" i="1"/>
  <c r="BR217" i="1"/>
  <c r="FU217" i="1"/>
  <c r="FI217" i="1"/>
  <c r="FG217" i="1"/>
  <c r="FE217" i="1"/>
  <c r="FC217" i="1"/>
  <c r="EY217" i="1"/>
  <c r="EU217" i="1"/>
  <c r="EK217" i="1"/>
  <c r="EI217" i="1"/>
  <c r="EG217" i="1"/>
  <c r="EE217" i="1"/>
  <c r="EC217" i="1"/>
  <c r="CM217" i="1"/>
  <c r="CC217" i="1"/>
  <c r="CA217" i="1"/>
  <c r="BY217" i="1"/>
  <c r="BW217" i="1"/>
  <c r="BU217" i="1"/>
  <c r="EB217" i="1"/>
  <c r="BT217" i="1"/>
  <c r="FA217" i="1"/>
  <c r="EN217" i="1"/>
  <c r="DX217" i="1"/>
  <c r="CF217" i="1"/>
  <c r="FM217" i="1"/>
  <c r="EZ215" i="1"/>
  <c r="EA215" i="1"/>
  <c r="BS215" i="1"/>
  <c r="DV215" i="1"/>
  <c r="BN215" i="1"/>
  <c r="FL215" i="1"/>
  <c r="EM215" i="1"/>
  <c r="CE215" i="1"/>
  <c r="FT215" i="1"/>
  <c r="FJ215" i="1"/>
  <c r="FH215" i="1"/>
  <c r="FF215" i="1"/>
  <c r="FD215" i="1"/>
  <c r="FB215" i="1"/>
  <c r="EV215" i="1"/>
  <c r="EJ215" i="1"/>
  <c r="EH215" i="1"/>
  <c r="EF215" i="1"/>
  <c r="ED215" i="1"/>
  <c r="DZ215" i="1"/>
  <c r="CN215" i="1"/>
  <c r="CB215" i="1"/>
  <c r="BZ215" i="1"/>
  <c r="BX215" i="1"/>
  <c r="BV215" i="1"/>
  <c r="BR215" i="1"/>
  <c r="FU215" i="1"/>
  <c r="FI215" i="1"/>
  <c r="FG215" i="1"/>
  <c r="FE215" i="1"/>
  <c r="FC215" i="1"/>
  <c r="EY215" i="1"/>
  <c r="EU215" i="1"/>
  <c r="EK215" i="1"/>
  <c r="EI215" i="1"/>
  <c r="EG215" i="1"/>
  <c r="EE215" i="1"/>
  <c r="EC215" i="1"/>
  <c r="CM215" i="1"/>
  <c r="CC215" i="1"/>
  <c r="CA215" i="1"/>
  <c r="BY215" i="1"/>
  <c r="BW215" i="1"/>
  <c r="BU215" i="1"/>
  <c r="EB215" i="1"/>
  <c r="BT215" i="1"/>
  <c r="FA215" i="1"/>
  <c r="EN215" i="1"/>
  <c r="DX215" i="1"/>
  <c r="CF215" i="1"/>
  <c r="FM215" i="1"/>
  <c r="EZ213" i="1"/>
  <c r="EA213" i="1"/>
  <c r="BS213" i="1"/>
  <c r="DV213" i="1"/>
  <c r="BN213" i="1"/>
  <c r="FL213" i="1"/>
  <c r="EM213" i="1"/>
  <c r="CE213" i="1"/>
  <c r="FT213" i="1"/>
  <c r="FJ213" i="1"/>
  <c r="FH213" i="1"/>
  <c r="FF213" i="1"/>
  <c r="FD213" i="1"/>
  <c r="FB213" i="1"/>
  <c r="EV213" i="1"/>
  <c r="EJ213" i="1"/>
  <c r="EH213" i="1"/>
  <c r="EF213" i="1"/>
  <c r="ED213" i="1"/>
  <c r="DZ213" i="1"/>
  <c r="CN213" i="1"/>
  <c r="CB213" i="1"/>
  <c r="BZ213" i="1"/>
  <c r="BX213" i="1"/>
  <c r="BV213" i="1"/>
  <c r="BR213" i="1"/>
  <c r="FU213" i="1"/>
  <c r="FI213" i="1"/>
  <c r="FG213" i="1"/>
  <c r="FE213" i="1"/>
  <c r="FC213" i="1"/>
  <c r="EY213" i="1"/>
  <c r="EU213" i="1"/>
  <c r="EK213" i="1"/>
  <c r="EI213" i="1"/>
  <c r="EG213" i="1"/>
  <c r="EE213" i="1"/>
  <c r="EC213" i="1"/>
  <c r="CM213" i="1"/>
  <c r="CC213" i="1"/>
  <c r="CA213" i="1"/>
  <c r="BY213" i="1"/>
  <c r="BW213" i="1"/>
  <c r="BU213" i="1"/>
  <c r="EB213" i="1"/>
  <c r="BT213" i="1"/>
  <c r="FA213" i="1"/>
  <c r="EN213" i="1"/>
  <c r="DX213" i="1"/>
  <c r="CF213" i="1"/>
  <c r="FM213" i="1"/>
  <c r="EZ211" i="1"/>
  <c r="EA211" i="1"/>
  <c r="BS211" i="1"/>
  <c r="DV211" i="1"/>
  <c r="BN211" i="1"/>
  <c r="FL211" i="1"/>
  <c r="EM211" i="1"/>
  <c r="CE211" i="1"/>
  <c r="FT211" i="1"/>
  <c r="FJ211" i="1"/>
  <c r="FH211" i="1"/>
  <c r="FF211" i="1"/>
  <c r="FD211" i="1"/>
  <c r="FB211" i="1"/>
  <c r="EV211" i="1"/>
  <c r="EJ211" i="1"/>
  <c r="EH211" i="1"/>
  <c r="EF211" i="1"/>
  <c r="ED211" i="1"/>
  <c r="DZ211" i="1"/>
  <c r="CN211" i="1"/>
  <c r="CB211" i="1"/>
  <c r="BZ211" i="1"/>
  <c r="BX211" i="1"/>
  <c r="BV211" i="1"/>
  <c r="BR211" i="1"/>
  <c r="FU211" i="1"/>
  <c r="FI211" i="1"/>
  <c r="FG211" i="1"/>
  <c r="FE211" i="1"/>
  <c r="FC211" i="1"/>
  <c r="EY211" i="1"/>
  <c r="EU211" i="1"/>
  <c r="EK211" i="1"/>
  <c r="EI211" i="1"/>
  <c r="EG211" i="1"/>
  <c r="EE211" i="1"/>
  <c r="EC211" i="1"/>
  <c r="CM211" i="1"/>
  <c r="CC211" i="1"/>
  <c r="CA211" i="1"/>
  <c r="BY211" i="1"/>
  <c r="BW211" i="1"/>
  <c r="BU211" i="1"/>
  <c r="EB211" i="1"/>
  <c r="BT211" i="1"/>
  <c r="FA211" i="1"/>
  <c r="EN211" i="1"/>
  <c r="DX211" i="1"/>
  <c r="CF211" i="1"/>
  <c r="FM211" i="1"/>
  <c r="EZ209" i="1"/>
  <c r="EA209" i="1"/>
  <c r="BS209" i="1"/>
  <c r="DV209" i="1"/>
  <c r="BN209" i="1"/>
  <c r="FL209" i="1"/>
  <c r="EM209" i="1"/>
  <c r="CE209" i="1"/>
  <c r="FT209" i="1"/>
  <c r="FJ209" i="1"/>
  <c r="FH209" i="1"/>
  <c r="FF209" i="1"/>
  <c r="FD209" i="1"/>
  <c r="FB209" i="1"/>
  <c r="EV209" i="1"/>
  <c r="EJ209" i="1"/>
  <c r="EH209" i="1"/>
  <c r="EF209" i="1"/>
  <c r="ED209" i="1"/>
  <c r="DZ209" i="1"/>
  <c r="CN209" i="1"/>
  <c r="CB209" i="1"/>
  <c r="BZ209" i="1"/>
  <c r="BX209" i="1"/>
  <c r="BV209" i="1"/>
  <c r="BR209" i="1"/>
  <c r="FU209" i="1"/>
  <c r="FI209" i="1"/>
  <c r="FG209" i="1"/>
  <c r="FE209" i="1"/>
  <c r="FC209" i="1"/>
  <c r="EY209" i="1"/>
  <c r="EU209" i="1"/>
  <c r="EK209" i="1"/>
  <c r="EI209" i="1"/>
  <c r="EG209" i="1"/>
  <c r="EE209" i="1"/>
  <c r="EC209" i="1"/>
  <c r="CM209" i="1"/>
  <c r="CC209" i="1"/>
  <c r="CA209" i="1"/>
  <c r="BY209" i="1"/>
  <c r="BW209" i="1"/>
  <c r="BU209" i="1"/>
  <c r="EB209" i="1"/>
  <c r="BT209" i="1"/>
  <c r="FA209" i="1"/>
  <c r="EN209" i="1"/>
  <c r="DX209" i="1"/>
  <c r="CF209" i="1"/>
  <c r="FM209" i="1"/>
  <c r="EZ207" i="1"/>
  <c r="EA207" i="1"/>
  <c r="BS207" i="1"/>
  <c r="DV207" i="1"/>
  <c r="BN207" i="1"/>
  <c r="FL207" i="1"/>
  <c r="EM207" i="1"/>
  <c r="CE207" i="1"/>
  <c r="FT207" i="1"/>
  <c r="FJ207" i="1"/>
  <c r="FH207" i="1"/>
  <c r="FF207" i="1"/>
  <c r="FD207" i="1"/>
  <c r="FB207" i="1"/>
  <c r="EV207" i="1"/>
  <c r="EJ207" i="1"/>
  <c r="EH207" i="1"/>
  <c r="EF207" i="1"/>
  <c r="ED207" i="1"/>
  <c r="DZ207" i="1"/>
  <c r="CN207" i="1"/>
  <c r="CB207" i="1"/>
  <c r="BZ207" i="1"/>
  <c r="BX207" i="1"/>
  <c r="BV207" i="1"/>
  <c r="BR207" i="1"/>
  <c r="FU207" i="1"/>
  <c r="FI207" i="1"/>
  <c r="FG207" i="1"/>
  <c r="FE207" i="1"/>
  <c r="FC207" i="1"/>
  <c r="EY207" i="1"/>
  <c r="EU207" i="1"/>
  <c r="EK207" i="1"/>
  <c r="EI207" i="1"/>
  <c r="EG207" i="1"/>
  <c r="EE207" i="1"/>
  <c r="EC207" i="1"/>
  <c r="CM207" i="1"/>
  <c r="CC207" i="1"/>
  <c r="CA207" i="1"/>
  <c r="BY207" i="1"/>
  <c r="BW207" i="1"/>
  <c r="BU207" i="1"/>
  <c r="EB207" i="1"/>
  <c r="BT207" i="1"/>
  <c r="FA207" i="1"/>
  <c r="EN207" i="1"/>
  <c r="DX207" i="1"/>
  <c r="CF207" i="1"/>
  <c r="FM207" i="1"/>
  <c r="EZ205" i="1"/>
  <c r="EA205" i="1"/>
  <c r="BS205" i="1"/>
  <c r="DV205" i="1"/>
  <c r="BN205" i="1"/>
  <c r="FT205" i="1"/>
  <c r="FJ205" i="1"/>
  <c r="FH205" i="1"/>
  <c r="FF205" i="1"/>
  <c r="FD205" i="1"/>
  <c r="FB205" i="1"/>
  <c r="EV205" i="1"/>
  <c r="EJ205" i="1"/>
  <c r="EH205" i="1"/>
  <c r="EF205" i="1"/>
  <c r="ED205" i="1"/>
  <c r="DZ205" i="1"/>
  <c r="CN205" i="1"/>
  <c r="CB205" i="1"/>
  <c r="BZ205" i="1"/>
  <c r="BX205" i="1"/>
  <c r="BV205" i="1"/>
  <c r="BR205" i="1"/>
  <c r="FG205" i="1"/>
  <c r="FC205" i="1"/>
  <c r="EY205" i="1"/>
  <c r="EU205" i="1"/>
  <c r="EI205" i="1"/>
  <c r="EE205" i="1"/>
  <c r="CM205" i="1"/>
  <c r="CA205" i="1"/>
  <c r="BW205" i="1"/>
  <c r="FU205" i="1"/>
  <c r="FI205" i="1"/>
  <c r="FE205" i="1"/>
  <c r="EK205" i="1"/>
  <c r="EG205" i="1"/>
  <c r="EC205" i="1"/>
  <c r="CC205" i="1"/>
  <c r="BY205" i="1"/>
  <c r="BU205" i="1"/>
  <c r="EB205" i="1"/>
  <c r="BT205" i="1"/>
  <c r="FA205" i="1"/>
  <c r="EN205" i="1"/>
  <c r="DX205" i="1"/>
  <c r="CF205" i="1"/>
  <c r="FM205" i="1"/>
  <c r="EZ203" i="1"/>
  <c r="EA203" i="1"/>
  <c r="BS203" i="1"/>
  <c r="DV203" i="1"/>
  <c r="BN203" i="1"/>
  <c r="FT203" i="1"/>
  <c r="FJ203" i="1"/>
  <c r="FH203" i="1"/>
  <c r="FF203" i="1"/>
  <c r="FD203" i="1"/>
  <c r="FB203" i="1"/>
  <c r="EV203" i="1"/>
  <c r="EJ203" i="1"/>
  <c r="EH203" i="1"/>
  <c r="EF203" i="1"/>
  <c r="ED203" i="1"/>
  <c r="DZ203" i="1"/>
  <c r="CN203" i="1"/>
  <c r="CB203" i="1"/>
  <c r="BZ203" i="1"/>
  <c r="BX203" i="1"/>
  <c r="BV203" i="1"/>
  <c r="BR203" i="1"/>
  <c r="FG203" i="1"/>
  <c r="FC203" i="1"/>
  <c r="EY203" i="1"/>
  <c r="EU203" i="1"/>
  <c r="EI203" i="1"/>
  <c r="EE203" i="1"/>
  <c r="CM203" i="1"/>
  <c r="CA203" i="1"/>
  <c r="BW203" i="1"/>
  <c r="FU203" i="1"/>
  <c r="FI203" i="1"/>
  <c r="FE203" i="1"/>
  <c r="EK203" i="1"/>
  <c r="EG203" i="1"/>
  <c r="EC203" i="1"/>
  <c r="CC203" i="1"/>
  <c r="BY203" i="1"/>
  <c r="BU203" i="1"/>
  <c r="EB203" i="1"/>
  <c r="BT203" i="1"/>
  <c r="FA203" i="1"/>
  <c r="DR203" i="1"/>
  <c r="EN203" i="1"/>
  <c r="DX203" i="1"/>
  <c r="CF203" i="1"/>
  <c r="FM203" i="1"/>
  <c r="EZ201" i="1"/>
  <c r="EA201" i="1"/>
  <c r="BS201" i="1"/>
  <c r="DV201" i="1"/>
  <c r="BN201" i="1"/>
  <c r="FL201" i="1"/>
  <c r="EM201" i="1"/>
  <c r="CE201" i="1"/>
  <c r="DT201" i="1"/>
  <c r="EL201" i="1"/>
  <c r="FK201" i="1"/>
  <c r="CD201" i="1"/>
  <c r="EP201" i="1"/>
  <c r="FO201" i="1"/>
  <c r="CH201" i="1"/>
  <c r="EZ199" i="1"/>
  <c r="EA199" i="1"/>
  <c r="BS199" i="1"/>
  <c r="DV199" i="1"/>
  <c r="BN199" i="1"/>
  <c r="FL199" i="1"/>
  <c r="EM199" i="1"/>
  <c r="CE199" i="1"/>
  <c r="FT199" i="1"/>
  <c r="FJ199" i="1"/>
  <c r="FH199" i="1"/>
  <c r="FF199" i="1"/>
  <c r="FD199" i="1"/>
  <c r="FB199" i="1"/>
  <c r="EV199" i="1"/>
  <c r="EJ199" i="1"/>
  <c r="EH199" i="1"/>
  <c r="EF199" i="1"/>
  <c r="ED199" i="1"/>
  <c r="DZ199" i="1"/>
  <c r="CN199" i="1"/>
  <c r="CB199" i="1"/>
  <c r="BZ199" i="1"/>
  <c r="BX199" i="1"/>
  <c r="BV199" i="1"/>
  <c r="BR199" i="1"/>
  <c r="FU199" i="1"/>
  <c r="FI199" i="1"/>
  <c r="FG199" i="1"/>
  <c r="FE199" i="1"/>
  <c r="FC199" i="1"/>
  <c r="EY199" i="1"/>
  <c r="EU199" i="1"/>
  <c r="EK199" i="1"/>
  <c r="EI199" i="1"/>
  <c r="EG199" i="1"/>
  <c r="EE199" i="1"/>
  <c r="EC199" i="1"/>
  <c r="CM199" i="1"/>
  <c r="CC199" i="1"/>
  <c r="CA199" i="1"/>
  <c r="BY199" i="1"/>
  <c r="BW199" i="1"/>
  <c r="BU199" i="1"/>
  <c r="EB199" i="1"/>
  <c r="BT199" i="1"/>
  <c r="FA199" i="1"/>
  <c r="EN199" i="1"/>
  <c r="DX199" i="1"/>
  <c r="CF199" i="1"/>
  <c r="FM199" i="1"/>
  <c r="EZ197" i="1"/>
  <c r="EA197" i="1"/>
  <c r="BS197" i="1"/>
  <c r="DV197" i="1"/>
  <c r="BN197" i="1"/>
  <c r="FL197" i="1"/>
  <c r="EM197" i="1"/>
  <c r="CE197" i="1"/>
  <c r="FT197" i="1"/>
  <c r="FJ197" i="1"/>
  <c r="FH197" i="1"/>
  <c r="FF197" i="1"/>
  <c r="FD197" i="1"/>
  <c r="FB197" i="1"/>
  <c r="EV197" i="1"/>
  <c r="EJ197" i="1"/>
  <c r="EH197" i="1"/>
  <c r="EF197" i="1"/>
  <c r="ED197" i="1"/>
  <c r="DZ197" i="1"/>
  <c r="CN197" i="1"/>
  <c r="CB197" i="1"/>
  <c r="BZ197" i="1"/>
  <c r="BX197" i="1"/>
  <c r="BV197" i="1"/>
  <c r="BR197" i="1"/>
  <c r="FU197" i="1"/>
  <c r="FI197" i="1"/>
  <c r="FG197" i="1"/>
  <c r="FE197" i="1"/>
  <c r="FC197" i="1"/>
  <c r="EY197" i="1"/>
  <c r="EU197" i="1"/>
  <c r="EK197" i="1"/>
  <c r="EI197" i="1"/>
  <c r="EG197" i="1"/>
  <c r="EE197" i="1"/>
  <c r="EC197" i="1"/>
  <c r="CM197" i="1"/>
  <c r="CC197" i="1"/>
  <c r="CA197" i="1"/>
  <c r="BY197" i="1"/>
  <c r="BW197" i="1"/>
  <c r="BU197" i="1"/>
  <c r="EB197" i="1"/>
  <c r="BT197" i="1"/>
  <c r="FA197" i="1"/>
  <c r="EN197" i="1"/>
  <c r="DX197" i="1"/>
  <c r="CF197" i="1"/>
  <c r="FM197" i="1"/>
  <c r="EZ195" i="1"/>
  <c r="EA195" i="1"/>
  <c r="BS195" i="1"/>
  <c r="DV195" i="1"/>
  <c r="BN195" i="1"/>
  <c r="FL195" i="1"/>
  <c r="EM195" i="1"/>
  <c r="CE195" i="1"/>
  <c r="FT195" i="1"/>
  <c r="FJ195" i="1"/>
  <c r="FH195" i="1"/>
  <c r="FF195" i="1"/>
  <c r="FD195" i="1"/>
  <c r="FB195" i="1"/>
  <c r="EV195" i="1"/>
  <c r="EJ195" i="1"/>
  <c r="EH195" i="1"/>
  <c r="EF195" i="1"/>
  <c r="ED195" i="1"/>
  <c r="DZ195" i="1"/>
  <c r="CN195" i="1"/>
  <c r="CB195" i="1"/>
  <c r="BZ195" i="1"/>
  <c r="BX195" i="1"/>
  <c r="BV195" i="1"/>
  <c r="BR195" i="1"/>
  <c r="FU195" i="1"/>
  <c r="FI195" i="1"/>
  <c r="FG195" i="1"/>
  <c r="FE195" i="1"/>
  <c r="FC195" i="1"/>
  <c r="EY195" i="1"/>
  <c r="EU195" i="1"/>
  <c r="EK195" i="1"/>
  <c r="EI195" i="1"/>
  <c r="EG195" i="1"/>
  <c r="EE195" i="1"/>
  <c r="EC195" i="1"/>
  <c r="CM195" i="1"/>
  <c r="CC195" i="1"/>
  <c r="CA195" i="1"/>
  <c r="BY195" i="1"/>
  <c r="BW195" i="1"/>
  <c r="BU195" i="1"/>
  <c r="EB195" i="1"/>
  <c r="BT195" i="1"/>
  <c r="FA195" i="1"/>
  <c r="EN195" i="1"/>
  <c r="DX195" i="1"/>
  <c r="CF195" i="1"/>
  <c r="FM195" i="1"/>
  <c r="EZ193" i="1"/>
  <c r="EA193" i="1"/>
  <c r="BS193" i="1"/>
  <c r="DV193" i="1"/>
  <c r="BN193" i="1"/>
  <c r="FL193" i="1"/>
  <c r="EM193" i="1"/>
  <c r="CE193" i="1"/>
  <c r="FT193" i="1"/>
  <c r="FJ193" i="1"/>
  <c r="FH193" i="1"/>
  <c r="FF193" i="1"/>
  <c r="FD193" i="1"/>
  <c r="FB193" i="1"/>
  <c r="EV193" i="1"/>
  <c r="EJ193" i="1"/>
  <c r="EH193" i="1"/>
  <c r="EF193" i="1"/>
  <c r="ED193" i="1"/>
  <c r="DZ193" i="1"/>
  <c r="CN193" i="1"/>
  <c r="CB193" i="1"/>
  <c r="BZ193" i="1"/>
  <c r="BX193" i="1"/>
  <c r="BV193" i="1"/>
  <c r="BR193" i="1"/>
  <c r="FU193" i="1"/>
  <c r="FI193" i="1"/>
  <c r="FG193" i="1"/>
  <c r="FE193" i="1"/>
  <c r="FC193" i="1"/>
  <c r="EY193" i="1"/>
  <c r="EU193" i="1"/>
  <c r="EK193" i="1"/>
  <c r="EI193" i="1"/>
  <c r="EG193" i="1"/>
  <c r="EE193" i="1"/>
  <c r="EC193" i="1"/>
  <c r="CM193" i="1"/>
  <c r="CC193" i="1"/>
  <c r="CA193" i="1"/>
  <c r="BY193" i="1"/>
  <c r="BW193" i="1"/>
  <c r="BU193" i="1"/>
  <c r="EB193" i="1"/>
  <c r="BT193" i="1"/>
  <c r="FA193" i="1"/>
  <c r="EN193" i="1"/>
  <c r="DX193" i="1"/>
  <c r="CF193" i="1"/>
  <c r="FM193" i="1"/>
  <c r="EZ191" i="1"/>
  <c r="EA191" i="1"/>
  <c r="BS191" i="1"/>
  <c r="DV191" i="1"/>
  <c r="BN191" i="1"/>
  <c r="FL191" i="1"/>
  <c r="EM191" i="1"/>
  <c r="CE191" i="1"/>
  <c r="FT191" i="1"/>
  <c r="FJ191" i="1"/>
  <c r="FH191" i="1"/>
  <c r="FF191" i="1"/>
  <c r="FD191" i="1"/>
  <c r="FB191" i="1"/>
  <c r="EV191" i="1"/>
  <c r="EJ191" i="1"/>
  <c r="EH191" i="1"/>
  <c r="EF191" i="1"/>
  <c r="ED191" i="1"/>
  <c r="DZ191" i="1"/>
  <c r="CN191" i="1"/>
  <c r="CB191" i="1"/>
  <c r="BZ191" i="1"/>
  <c r="BX191" i="1"/>
  <c r="BV191" i="1"/>
  <c r="BR191" i="1"/>
  <c r="FU191" i="1"/>
  <c r="FI191" i="1"/>
  <c r="FG191" i="1"/>
  <c r="FE191" i="1"/>
  <c r="FC191" i="1"/>
  <c r="EY191" i="1"/>
  <c r="EU191" i="1"/>
  <c r="EK191" i="1"/>
  <c r="EI191" i="1"/>
  <c r="EG191" i="1"/>
  <c r="EE191" i="1"/>
  <c r="EC191" i="1"/>
  <c r="CM191" i="1"/>
  <c r="CC191" i="1"/>
  <c r="CA191" i="1"/>
  <c r="BY191" i="1"/>
  <c r="BW191" i="1"/>
  <c r="BU191" i="1"/>
  <c r="EB191" i="1"/>
  <c r="BT191" i="1"/>
  <c r="FA191" i="1"/>
  <c r="EN191" i="1"/>
  <c r="DX191" i="1"/>
  <c r="CF191" i="1"/>
  <c r="FM191" i="1"/>
  <c r="EN189" i="1"/>
  <c r="DX189" i="1"/>
  <c r="FM189" i="1"/>
  <c r="CF189" i="1"/>
  <c r="EL189" i="1"/>
  <c r="FK189" i="1"/>
  <c r="CD189" i="1"/>
  <c r="EX189" i="1"/>
  <c r="DY189" i="1"/>
  <c r="DW189" i="1"/>
  <c r="DS189" i="1"/>
  <c r="BQ189" i="1"/>
  <c r="BO189" i="1"/>
  <c r="FN189" i="1"/>
  <c r="EO189" i="1"/>
  <c r="CG189" i="1"/>
  <c r="FM187" i="1"/>
  <c r="EN187" i="1"/>
  <c r="DX187" i="1"/>
  <c r="CF187" i="1"/>
  <c r="FK187" i="1"/>
  <c r="CD187" i="1"/>
  <c r="EL187" i="1"/>
  <c r="EA187" i="1"/>
  <c r="BS187" i="1"/>
  <c r="EZ187" i="1"/>
  <c r="BN187" i="1"/>
  <c r="DV187" i="1"/>
  <c r="EM187" i="1"/>
  <c r="CE187" i="1"/>
  <c r="FL187" i="1"/>
  <c r="FU187" i="1"/>
  <c r="FI187" i="1"/>
  <c r="FG187" i="1"/>
  <c r="FE187" i="1"/>
  <c r="FC187" i="1"/>
  <c r="EY187" i="1"/>
  <c r="EU187" i="1"/>
  <c r="EK187" i="1"/>
  <c r="EI187" i="1"/>
  <c r="EG187" i="1"/>
  <c r="EE187" i="1"/>
  <c r="EC187" i="1"/>
  <c r="CM187" i="1"/>
  <c r="CC187" i="1"/>
  <c r="CA187" i="1"/>
  <c r="BY187" i="1"/>
  <c r="BW187" i="1"/>
  <c r="BU187" i="1"/>
  <c r="FT187" i="1"/>
  <c r="FH187" i="1"/>
  <c r="FD187" i="1"/>
  <c r="EV187" i="1"/>
  <c r="EJ187" i="1"/>
  <c r="EF187" i="1"/>
  <c r="BZ187" i="1"/>
  <c r="BV187" i="1"/>
  <c r="BR187" i="1"/>
  <c r="FJ187" i="1"/>
  <c r="FF187" i="1"/>
  <c r="FB187" i="1"/>
  <c r="EH187" i="1"/>
  <c r="ED187" i="1"/>
  <c r="DZ187" i="1"/>
  <c r="CN187" i="1"/>
  <c r="CB187" i="1"/>
  <c r="BX187" i="1"/>
  <c r="FM185" i="1"/>
  <c r="EN185" i="1"/>
  <c r="DX185" i="1"/>
  <c r="CF185" i="1"/>
  <c r="FK185" i="1"/>
  <c r="CD185" i="1"/>
  <c r="EL185" i="1"/>
  <c r="EA185" i="1"/>
  <c r="BS185" i="1"/>
  <c r="EZ185" i="1"/>
  <c r="BN185" i="1"/>
  <c r="DV185" i="1"/>
  <c r="EM185" i="1"/>
  <c r="CE185" i="1"/>
  <c r="FL185" i="1"/>
  <c r="FU185" i="1"/>
  <c r="FI185" i="1"/>
  <c r="FG185" i="1"/>
  <c r="FE185" i="1"/>
  <c r="FC185" i="1"/>
  <c r="EY185" i="1"/>
  <c r="EU185" i="1"/>
  <c r="EK185" i="1"/>
  <c r="EI185" i="1"/>
  <c r="EG185" i="1"/>
  <c r="EE185" i="1"/>
  <c r="EC185" i="1"/>
  <c r="CM185" i="1"/>
  <c r="CC185" i="1"/>
  <c r="CA185" i="1"/>
  <c r="BY185" i="1"/>
  <c r="BW185" i="1"/>
  <c r="BU185" i="1"/>
  <c r="FT185" i="1"/>
  <c r="FH185" i="1"/>
  <c r="FD185" i="1"/>
  <c r="EV185" i="1"/>
  <c r="EJ185" i="1"/>
  <c r="EF185" i="1"/>
  <c r="BZ185" i="1"/>
  <c r="BV185" i="1"/>
  <c r="BR185" i="1"/>
  <c r="FJ185" i="1"/>
  <c r="FF185" i="1"/>
  <c r="FB185" i="1"/>
  <c r="EH185" i="1"/>
  <c r="ED185" i="1"/>
  <c r="DZ185" i="1"/>
  <c r="CN185" i="1"/>
  <c r="CB185" i="1"/>
  <c r="BX185" i="1"/>
  <c r="FA183" i="1"/>
  <c r="EB183" i="1"/>
  <c r="BT183" i="1"/>
  <c r="FM183" i="1"/>
  <c r="EN183" i="1"/>
  <c r="DX183" i="1"/>
  <c r="CF183" i="1"/>
  <c r="EA183" i="1"/>
  <c r="BS183" i="1"/>
  <c r="EZ183" i="1"/>
  <c r="BN183" i="1"/>
  <c r="DV183" i="1"/>
  <c r="EM183" i="1"/>
  <c r="CE183" i="1"/>
  <c r="FL183" i="1"/>
  <c r="FU183" i="1"/>
  <c r="FI183" i="1"/>
  <c r="FG183" i="1"/>
  <c r="FE183" i="1"/>
  <c r="FC183" i="1"/>
  <c r="EY183" i="1"/>
  <c r="EU183" i="1"/>
  <c r="EK183" i="1"/>
  <c r="EI183" i="1"/>
  <c r="EG183" i="1"/>
  <c r="EE183" i="1"/>
  <c r="EC183" i="1"/>
  <c r="CM183" i="1"/>
  <c r="CC183" i="1"/>
  <c r="CA183" i="1"/>
  <c r="BY183" i="1"/>
  <c r="BW183" i="1"/>
  <c r="BU183" i="1"/>
  <c r="FT183" i="1"/>
  <c r="FJ183" i="1"/>
  <c r="FH183" i="1"/>
  <c r="FF183" i="1"/>
  <c r="FD183" i="1"/>
  <c r="FB183" i="1"/>
  <c r="EV183" i="1"/>
  <c r="EJ183" i="1"/>
  <c r="EH183" i="1"/>
  <c r="EF183" i="1"/>
  <c r="ED183" i="1"/>
  <c r="DZ183" i="1"/>
  <c r="CN183" i="1"/>
  <c r="CB183" i="1"/>
  <c r="BZ183" i="1"/>
  <c r="BX183" i="1"/>
  <c r="BV183" i="1"/>
  <c r="BR183" i="1"/>
  <c r="FA181" i="1"/>
  <c r="EB181" i="1"/>
  <c r="BT181" i="1"/>
  <c r="FM181" i="1"/>
  <c r="EN181" i="1"/>
  <c r="DX181" i="1"/>
  <c r="CF181" i="1"/>
  <c r="EA181" i="1"/>
  <c r="BS181" i="1"/>
  <c r="EZ181" i="1"/>
  <c r="BN181" i="1"/>
  <c r="DV181" i="1"/>
  <c r="EM181" i="1"/>
  <c r="CE181" i="1"/>
  <c r="FL181" i="1"/>
  <c r="FU181" i="1"/>
  <c r="FI181" i="1"/>
  <c r="FG181" i="1"/>
  <c r="FE181" i="1"/>
  <c r="FC181" i="1"/>
  <c r="EY181" i="1"/>
  <c r="EU181" i="1"/>
  <c r="EK181" i="1"/>
  <c r="EI181" i="1"/>
  <c r="EG181" i="1"/>
  <c r="EE181" i="1"/>
  <c r="EC181" i="1"/>
  <c r="CM181" i="1"/>
  <c r="CC181" i="1"/>
  <c r="CA181" i="1"/>
  <c r="BY181" i="1"/>
  <c r="BW181" i="1"/>
  <c r="BU181" i="1"/>
  <c r="FT181" i="1"/>
  <c r="FJ181" i="1"/>
  <c r="FH181" i="1"/>
  <c r="FF181" i="1"/>
  <c r="FD181" i="1"/>
  <c r="FB181" i="1"/>
  <c r="EV181" i="1"/>
  <c r="EJ181" i="1"/>
  <c r="EH181" i="1"/>
  <c r="EF181" i="1"/>
  <c r="ED181" i="1"/>
  <c r="DZ181" i="1"/>
  <c r="CN181" i="1"/>
  <c r="CB181" i="1"/>
  <c r="BZ181" i="1"/>
  <c r="BX181" i="1"/>
  <c r="BV181" i="1"/>
  <c r="BR181" i="1"/>
  <c r="FA179" i="1"/>
  <c r="EB179" i="1"/>
  <c r="BT179" i="1"/>
  <c r="FM179" i="1"/>
  <c r="EN179" i="1"/>
  <c r="DX179" i="1"/>
  <c r="CF179" i="1"/>
  <c r="EA179" i="1"/>
  <c r="BS179" i="1"/>
  <c r="EZ179" i="1"/>
  <c r="BN179" i="1"/>
  <c r="DV179" i="1"/>
  <c r="EM179" i="1"/>
  <c r="CE179" i="1"/>
  <c r="FL179" i="1"/>
  <c r="FU179" i="1"/>
  <c r="FI179" i="1"/>
  <c r="FG179" i="1"/>
  <c r="FE179" i="1"/>
  <c r="FC179" i="1"/>
  <c r="EY179" i="1"/>
  <c r="EU179" i="1"/>
  <c r="EK179" i="1"/>
  <c r="EI179" i="1"/>
  <c r="EG179" i="1"/>
  <c r="EE179" i="1"/>
  <c r="EC179" i="1"/>
  <c r="CM179" i="1"/>
  <c r="CC179" i="1"/>
  <c r="CA179" i="1"/>
  <c r="BY179" i="1"/>
  <c r="BW179" i="1"/>
  <c r="BU179" i="1"/>
  <c r="FT179" i="1"/>
  <c r="FJ179" i="1"/>
  <c r="FH179" i="1"/>
  <c r="FF179" i="1"/>
  <c r="FD179" i="1"/>
  <c r="FB179" i="1"/>
  <c r="EV179" i="1"/>
  <c r="EJ179" i="1"/>
  <c r="EH179" i="1"/>
  <c r="EF179" i="1"/>
  <c r="ED179" i="1"/>
  <c r="DZ179" i="1"/>
  <c r="CN179" i="1"/>
  <c r="CB179" i="1"/>
  <c r="BZ179" i="1"/>
  <c r="BX179" i="1"/>
  <c r="BV179" i="1"/>
  <c r="BR179" i="1"/>
  <c r="FA177" i="1"/>
  <c r="EB177" i="1"/>
  <c r="BT177" i="1"/>
  <c r="FM177" i="1"/>
  <c r="EN177" i="1"/>
  <c r="DX177" i="1"/>
  <c r="CF177" i="1"/>
  <c r="EA177" i="1"/>
  <c r="BS177" i="1"/>
  <c r="EZ177" i="1"/>
  <c r="BN177" i="1"/>
  <c r="DV177" i="1"/>
  <c r="EM177" i="1"/>
  <c r="CE177" i="1"/>
  <c r="FL177" i="1"/>
  <c r="FU177" i="1"/>
  <c r="FI177" i="1"/>
  <c r="FG177" i="1"/>
  <c r="FE177" i="1"/>
  <c r="FC177" i="1"/>
  <c r="EY177" i="1"/>
  <c r="EU177" i="1"/>
  <c r="EK177" i="1"/>
  <c r="EI177" i="1"/>
  <c r="EG177" i="1"/>
  <c r="EE177" i="1"/>
  <c r="EC177" i="1"/>
  <c r="CM177" i="1"/>
  <c r="CC177" i="1"/>
  <c r="CA177" i="1"/>
  <c r="BY177" i="1"/>
  <c r="BW177" i="1"/>
  <c r="BU177" i="1"/>
  <c r="FT177" i="1"/>
  <c r="FJ177" i="1"/>
  <c r="FH177" i="1"/>
  <c r="FF177" i="1"/>
  <c r="FD177" i="1"/>
  <c r="FB177" i="1"/>
  <c r="EV177" i="1"/>
  <c r="EJ177" i="1"/>
  <c r="EH177" i="1"/>
  <c r="EF177" i="1"/>
  <c r="ED177" i="1"/>
  <c r="DZ177" i="1"/>
  <c r="CN177" i="1"/>
  <c r="CB177" i="1"/>
  <c r="BZ177" i="1"/>
  <c r="BX177" i="1"/>
  <c r="BV177" i="1"/>
  <c r="BR177" i="1"/>
  <c r="FA175" i="1"/>
  <c r="EB175" i="1"/>
  <c r="BT175" i="1"/>
  <c r="FM175" i="1"/>
  <c r="EN175" i="1"/>
  <c r="DX175" i="1"/>
  <c r="CF175" i="1"/>
  <c r="EA175" i="1"/>
  <c r="BS175" i="1"/>
  <c r="EZ175" i="1"/>
  <c r="BN175" i="1"/>
  <c r="DV175" i="1"/>
  <c r="EM175" i="1"/>
  <c r="CE175" i="1"/>
  <c r="FL175" i="1"/>
  <c r="FU175" i="1"/>
  <c r="FI175" i="1"/>
  <c r="FG175" i="1"/>
  <c r="FE175" i="1"/>
  <c r="FC175" i="1"/>
  <c r="EY175" i="1"/>
  <c r="EU175" i="1"/>
  <c r="EK175" i="1"/>
  <c r="EI175" i="1"/>
  <c r="EG175" i="1"/>
  <c r="EE175" i="1"/>
  <c r="EC175" i="1"/>
  <c r="CM175" i="1"/>
  <c r="CC175" i="1"/>
  <c r="CA175" i="1"/>
  <c r="BY175" i="1"/>
  <c r="BW175" i="1"/>
  <c r="BU175" i="1"/>
  <c r="FT175" i="1"/>
  <c r="FJ175" i="1"/>
  <c r="FH175" i="1"/>
  <c r="FF175" i="1"/>
  <c r="FD175" i="1"/>
  <c r="FB175" i="1"/>
  <c r="EV175" i="1"/>
  <c r="EJ175" i="1"/>
  <c r="EH175" i="1"/>
  <c r="EF175" i="1"/>
  <c r="ED175" i="1"/>
  <c r="DZ175" i="1"/>
  <c r="CN175" i="1"/>
  <c r="CB175" i="1"/>
  <c r="BZ175" i="1"/>
  <c r="BX175" i="1"/>
  <c r="BV175" i="1"/>
  <c r="BR175" i="1"/>
  <c r="FA173" i="1"/>
  <c r="EB173" i="1"/>
  <c r="BT173" i="1"/>
  <c r="FM173" i="1"/>
  <c r="EN173" i="1"/>
  <c r="DX173" i="1"/>
  <c r="CF173" i="1"/>
  <c r="EA173" i="1"/>
  <c r="BS173" i="1"/>
  <c r="EZ173" i="1"/>
  <c r="BN173" i="1"/>
  <c r="DV173" i="1"/>
  <c r="EM173" i="1"/>
  <c r="CE173" i="1"/>
  <c r="FL173" i="1"/>
  <c r="FU173" i="1"/>
  <c r="FI173" i="1"/>
  <c r="FG173" i="1"/>
  <c r="FE173" i="1"/>
  <c r="FC173" i="1"/>
  <c r="EY173" i="1"/>
  <c r="EU173" i="1"/>
  <c r="EK173" i="1"/>
  <c r="EI173" i="1"/>
  <c r="EG173" i="1"/>
  <c r="EE173" i="1"/>
  <c r="EC173" i="1"/>
  <c r="CM173" i="1"/>
  <c r="CC173" i="1"/>
  <c r="CA173" i="1"/>
  <c r="BY173" i="1"/>
  <c r="BW173" i="1"/>
  <c r="BU173" i="1"/>
  <c r="FT173" i="1"/>
  <c r="FJ173" i="1"/>
  <c r="FH173" i="1"/>
  <c r="FF173" i="1"/>
  <c r="FD173" i="1"/>
  <c r="FB173" i="1"/>
  <c r="EV173" i="1"/>
  <c r="EJ173" i="1"/>
  <c r="EH173" i="1"/>
  <c r="EF173" i="1"/>
  <c r="ED173" i="1"/>
  <c r="DZ173" i="1"/>
  <c r="CN173" i="1"/>
  <c r="CB173" i="1"/>
  <c r="BZ173" i="1"/>
  <c r="BX173" i="1"/>
  <c r="BV173" i="1"/>
  <c r="BR173" i="1"/>
  <c r="FA171" i="1"/>
  <c r="EB171" i="1"/>
  <c r="BT171" i="1"/>
  <c r="FM171" i="1"/>
  <c r="EN171" i="1"/>
  <c r="DX171" i="1"/>
  <c r="CF171" i="1"/>
  <c r="EA171" i="1"/>
  <c r="BS171" i="1"/>
  <c r="EZ171" i="1"/>
  <c r="BN171" i="1"/>
  <c r="DV171" i="1"/>
  <c r="EM171" i="1"/>
  <c r="CE171" i="1"/>
  <c r="FL171" i="1"/>
  <c r="FU171" i="1"/>
  <c r="FI171" i="1"/>
  <c r="FG171" i="1"/>
  <c r="FE171" i="1"/>
  <c r="FC171" i="1"/>
  <c r="EY171" i="1"/>
  <c r="EU171" i="1"/>
  <c r="EK171" i="1"/>
  <c r="EI171" i="1"/>
  <c r="EG171" i="1"/>
  <c r="EE171" i="1"/>
  <c r="EC171" i="1"/>
  <c r="CM171" i="1"/>
  <c r="CC171" i="1"/>
  <c r="CA171" i="1"/>
  <c r="BY171" i="1"/>
  <c r="BW171" i="1"/>
  <c r="BU171" i="1"/>
  <c r="FT171" i="1"/>
  <c r="FJ171" i="1"/>
  <c r="FH171" i="1"/>
  <c r="FF171" i="1"/>
  <c r="FD171" i="1"/>
  <c r="FB171" i="1"/>
  <c r="EV171" i="1"/>
  <c r="EJ171" i="1"/>
  <c r="EH171" i="1"/>
  <c r="EF171" i="1"/>
  <c r="ED171" i="1"/>
  <c r="DZ171" i="1"/>
  <c r="CN171" i="1"/>
  <c r="CB171" i="1"/>
  <c r="BZ171" i="1"/>
  <c r="BX171" i="1"/>
  <c r="BV171" i="1"/>
  <c r="BR171" i="1"/>
  <c r="FA169" i="1"/>
  <c r="EB169" i="1"/>
  <c r="BT169" i="1"/>
  <c r="FM169" i="1"/>
  <c r="EN169" i="1"/>
  <c r="DX169" i="1"/>
  <c r="CF169" i="1"/>
  <c r="EA169" i="1"/>
  <c r="BS169" i="1"/>
  <c r="EZ169" i="1"/>
  <c r="BN169" i="1"/>
  <c r="DV169" i="1"/>
  <c r="EM169" i="1"/>
  <c r="CE169" i="1"/>
  <c r="FL169" i="1"/>
  <c r="FU169" i="1"/>
  <c r="FI169" i="1"/>
  <c r="FG169" i="1"/>
  <c r="FE169" i="1"/>
  <c r="FC169" i="1"/>
  <c r="EY169" i="1"/>
  <c r="EU169" i="1"/>
  <c r="EK169" i="1"/>
  <c r="EI169" i="1"/>
  <c r="EG169" i="1"/>
  <c r="EE169" i="1"/>
  <c r="EC169" i="1"/>
  <c r="CM169" i="1"/>
  <c r="CC169" i="1"/>
  <c r="CA169" i="1"/>
  <c r="BY169" i="1"/>
  <c r="BW169" i="1"/>
  <c r="BU169" i="1"/>
  <c r="FT169" i="1"/>
  <c r="FJ169" i="1"/>
  <c r="FH169" i="1"/>
  <c r="FF169" i="1"/>
  <c r="FD169" i="1"/>
  <c r="FB169" i="1"/>
  <c r="EV169" i="1"/>
  <c r="EJ169" i="1"/>
  <c r="EH169" i="1"/>
  <c r="EF169" i="1"/>
  <c r="ED169" i="1"/>
  <c r="DZ169" i="1"/>
  <c r="CN169" i="1"/>
  <c r="CB169" i="1"/>
  <c r="BZ169" i="1"/>
  <c r="BX169" i="1"/>
  <c r="BV169" i="1"/>
  <c r="BR169" i="1"/>
  <c r="FA167" i="1"/>
  <c r="EB167" i="1"/>
  <c r="BT167" i="1"/>
  <c r="FM167" i="1"/>
  <c r="EN167" i="1"/>
  <c r="DX167" i="1"/>
  <c r="CF167" i="1"/>
  <c r="EA167" i="1"/>
  <c r="BS167" i="1"/>
  <c r="EZ167" i="1"/>
  <c r="BN167" i="1"/>
  <c r="DV167" i="1"/>
  <c r="EM167" i="1"/>
  <c r="CE167" i="1"/>
  <c r="FL167" i="1"/>
  <c r="FU167" i="1"/>
  <c r="FI167" i="1"/>
  <c r="FG167" i="1"/>
  <c r="FE167" i="1"/>
  <c r="FC167" i="1"/>
  <c r="EY167" i="1"/>
  <c r="EU167" i="1"/>
  <c r="EK167" i="1"/>
  <c r="EI167" i="1"/>
  <c r="EG167" i="1"/>
  <c r="EE167" i="1"/>
  <c r="EC167" i="1"/>
  <c r="CM167" i="1"/>
  <c r="CC167" i="1"/>
  <c r="CA167" i="1"/>
  <c r="BY167" i="1"/>
  <c r="BW167" i="1"/>
  <c r="BU167" i="1"/>
  <c r="FT167" i="1"/>
  <c r="FJ167" i="1"/>
  <c r="FH167" i="1"/>
  <c r="FF167" i="1"/>
  <c r="FD167" i="1"/>
  <c r="FB167" i="1"/>
  <c r="EV167" i="1"/>
  <c r="EJ167" i="1"/>
  <c r="EH167" i="1"/>
  <c r="EF167" i="1"/>
  <c r="ED167" i="1"/>
  <c r="DZ167" i="1"/>
  <c r="CN167" i="1"/>
  <c r="CB167" i="1"/>
  <c r="BZ167" i="1"/>
  <c r="BX167" i="1"/>
  <c r="BV167" i="1"/>
  <c r="BR167" i="1"/>
  <c r="FA165" i="1"/>
  <c r="EB165" i="1"/>
  <c r="BT165" i="1"/>
  <c r="FM165" i="1"/>
  <c r="EN165" i="1"/>
  <c r="DX165" i="1"/>
  <c r="CF165" i="1"/>
  <c r="EA165" i="1"/>
  <c r="BS165" i="1"/>
  <c r="EZ165" i="1"/>
  <c r="BN165" i="1"/>
  <c r="DV165" i="1"/>
  <c r="EM165" i="1"/>
  <c r="CE165" i="1"/>
  <c r="FL165" i="1"/>
  <c r="FU165" i="1"/>
  <c r="FI165" i="1"/>
  <c r="FG165" i="1"/>
  <c r="FE165" i="1"/>
  <c r="FC165" i="1"/>
  <c r="EY165" i="1"/>
  <c r="EU165" i="1"/>
  <c r="EK165" i="1"/>
  <c r="EI165" i="1"/>
  <c r="EG165" i="1"/>
  <c r="EE165" i="1"/>
  <c r="EC165" i="1"/>
  <c r="CM165" i="1"/>
  <c r="CC165" i="1"/>
  <c r="CA165" i="1"/>
  <c r="BY165" i="1"/>
  <c r="BW165" i="1"/>
  <c r="BU165" i="1"/>
  <c r="FT165" i="1"/>
  <c r="FJ165" i="1"/>
  <c r="FH165" i="1"/>
  <c r="FF165" i="1"/>
  <c r="FD165" i="1"/>
  <c r="FB165" i="1"/>
  <c r="EV165" i="1"/>
  <c r="EJ165" i="1"/>
  <c r="EH165" i="1"/>
  <c r="EF165" i="1"/>
  <c r="ED165" i="1"/>
  <c r="DZ165" i="1"/>
  <c r="CN165" i="1"/>
  <c r="CB165" i="1"/>
  <c r="BZ165" i="1"/>
  <c r="BX165" i="1"/>
  <c r="BV165" i="1"/>
  <c r="BR165" i="1"/>
  <c r="FA163" i="1"/>
  <c r="EB163" i="1"/>
  <c r="BT163" i="1"/>
  <c r="FM163" i="1"/>
  <c r="EN163" i="1"/>
  <c r="DX163" i="1"/>
  <c r="CF163" i="1"/>
  <c r="EA163" i="1"/>
  <c r="BS163" i="1"/>
  <c r="EZ163" i="1"/>
  <c r="BN163" i="1"/>
  <c r="DV163" i="1"/>
  <c r="EM163" i="1"/>
  <c r="CE163" i="1"/>
  <c r="FL163" i="1"/>
  <c r="FU163" i="1"/>
  <c r="FI163" i="1"/>
  <c r="FG163" i="1"/>
  <c r="FE163" i="1"/>
  <c r="FC163" i="1"/>
  <c r="EY163" i="1"/>
  <c r="EU163" i="1"/>
  <c r="EK163" i="1"/>
  <c r="EI163" i="1"/>
  <c r="EG163" i="1"/>
  <c r="EE163" i="1"/>
  <c r="EC163" i="1"/>
  <c r="CM163" i="1"/>
  <c r="CC163" i="1"/>
  <c r="CA163" i="1"/>
  <c r="BY163" i="1"/>
  <c r="BW163" i="1"/>
  <c r="BU163" i="1"/>
  <c r="FT163" i="1"/>
  <c r="FJ163" i="1"/>
  <c r="FH163" i="1"/>
  <c r="FF163" i="1"/>
  <c r="FD163" i="1"/>
  <c r="FB163" i="1"/>
  <c r="EV163" i="1"/>
  <c r="EJ163" i="1"/>
  <c r="EH163" i="1"/>
  <c r="EF163" i="1"/>
  <c r="ED163" i="1"/>
  <c r="DZ163" i="1"/>
  <c r="CN163" i="1"/>
  <c r="CB163" i="1"/>
  <c r="BZ163" i="1"/>
  <c r="BX163" i="1"/>
  <c r="BV163" i="1"/>
  <c r="BR163" i="1"/>
  <c r="FA161" i="1"/>
  <c r="EB161" i="1"/>
  <c r="BT161" i="1"/>
  <c r="FM161" i="1"/>
  <c r="EN161" i="1"/>
  <c r="DX161" i="1"/>
  <c r="CF161" i="1"/>
  <c r="EA161" i="1"/>
  <c r="BS161" i="1"/>
  <c r="EZ161" i="1"/>
  <c r="BN161" i="1"/>
  <c r="DV161" i="1"/>
  <c r="EM161" i="1"/>
  <c r="CE161" i="1"/>
  <c r="FL161" i="1"/>
  <c r="FU161" i="1"/>
  <c r="FI161" i="1"/>
  <c r="FG161" i="1"/>
  <c r="FE161" i="1"/>
  <c r="FC161" i="1"/>
  <c r="EY161" i="1"/>
  <c r="EU161" i="1"/>
  <c r="EK161" i="1"/>
  <c r="EI161" i="1"/>
  <c r="EG161" i="1"/>
  <c r="EE161" i="1"/>
  <c r="EC161" i="1"/>
  <c r="CM161" i="1"/>
  <c r="CC161" i="1"/>
  <c r="CA161" i="1"/>
  <c r="BY161" i="1"/>
  <c r="BW161" i="1"/>
  <c r="BU161" i="1"/>
  <c r="FT161" i="1"/>
  <c r="FJ161" i="1"/>
  <c r="FH161" i="1"/>
  <c r="FF161" i="1"/>
  <c r="FD161" i="1"/>
  <c r="FB161" i="1"/>
  <c r="EV161" i="1"/>
  <c r="EJ161" i="1"/>
  <c r="EH161" i="1"/>
  <c r="EF161" i="1"/>
  <c r="ED161" i="1"/>
  <c r="DZ161" i="1"/>
  <c r="CN161" i="1"/>
  <c r="CB161" i="1"/>
  <c r="BZ161" i="1"/>
  <c r="BX161" i="1"/>
  <c r="BV161" i="1"/>
  <c r="BR161" i="1"/>
  <c r="FA159" i="1"/>
  <c r="EB159" i="1"/>
  <c r="BT159" i="1"/>
  <c r="FM159" i="1"/>
  <c r="EN159" i="1"/>
  <c r="DX159" i="1"/>
  <c r="CF159" i="1"/>
  <c r="EA159" i="1"/>
  <c r="BS159" i="1"/>
  <c r="EZ159" i="1"/>
  <c r="BN159" i="1"/>
  <c r="DV159" i="1"/>
  <c r="EM159" i="1"/>
  <c r="CE159" i="1"/>
  <c r="FL159" i="1"/>
  <c r="FU159" i="1"/>
  <c r="FI159" i="1"/>
  <c r="FG159" i="1"/>
  <c r="FE159" i="1"/>
  <c r="FC159" i="1"/>
  <c r="EY159" i="1"/>
  <c r="EU159" i="1"/>
  <c r="EK159" i="1"/>
  <c r="EI159" i="1"/>
  <c r="EG159" i="1"/>
  <c r="EE159" i="1"/>
  <c r="EC159" i="1"/>
  <c r="CM159" i="1"/>
  <c r="CC159" i="1"/>
  <c r="CA159" i="1"/>
  <c r="BY159" i="1"/>
  <c r="BW159" i="1"/>
  <c r="BU159" i="1"/>
  <c r="FT159" i="1"/>
  <c r="FJ159" i="1"/>
  <c r="FH159" i="1"/>
  <c r="FF159" i="1"/>
  <c r="FD159" i="1"/>
  <c r="FB159" i="1"/>
  <c r="EV159" i="1"/>
  <c r="EJ159" i="1"/>
  <c r="EH159" i="1"/>
  <c r="EF159" i="1"/>
  <c r="ED159" i="1"/>
  <c r="DZ159" i="1"/>
  <c r="CN159" i="1"/>
  <c r="CB159" i="1"/>
  <c r="BZ159" i="1"/>
  <c r="BX159" i="1"/>
  <c r="BV159" i="1"/>
  <c r="BR159" i="1"/>
  <c r="FA157" i="1"/>
  <c r="EB157" i="1"/>
  <c r="BT157" i="1"/>
  <c r="FM157" i="1"/>
  <c r="EN157" i="1"/>
  <c r="DX157" i="1"/>
  <c r="CF157" i="1"/>
  <c r="EA157" i="1"/>
  <c r="BS157" i="1"/>
  <c r="EZ157" i="1"/>
  <c r="BN157" i="1"/>
  <c r="DV157" i="1"/>
  <c r="EM157" i="1"/>
  <c r="CE157" i="1"/>
  <c r="FL157" i="1"/>
  <c r="FU157" i="1"/>
  <c r="FI157" i="1"/>
  <c r="FG157" i="1"/>
  <c r="FE157" i="1"/>
  <c r="FC157" i="1"/>
  <c r="EY157" i="1"/>
  <c r="EU157" i="1"/>
  <c r="EK157" i="1"/>
  <c r="EI157" i="1"/>
  <c r="EG157" i="1"/>
  <c r="EE157" i="1"/>
  <c r="EC157" i="1"/>
  <c r="CM157" i="1"/>
  <c r="CC157" i="1"/>
  <c r="CA157" i="1"/>
  <c r="BY157" i="1"/>
  <c r="BW157" i="1"/>
  <c r="BU157" i="1"/>
  <c r="FT157" i="1"/>
  <c r="FJ157" i="1"/>
  <c r="FH157" i="1"/>
  <c r="FF157" i="1"/>
  <c r="FD157" i="1"/>
  <c r="FB157" i="1"/>
  <c r="EV157" i="1"/>
  <c r="EJ157" i="1"/>
  <c r="EH157" i="1"/>
  <c r="EF157" i="1"/>
  <c r="ED157" i="1"/>
  <c r="DZ157" i="1"/>
  <c r="CN157" i="1"/>
  <c r="CB157" i="1"/>
  <c r="BZ157" i="1"/>
  <c r="BX157" i="1"/>
  <c r="BV157" i="1"/>
  <c r="BR157" i="1"/>
  <c r="FA155" i="1"/>
  <c r="EB155" i="1"/>
  <c r="BT155" i="1"/>
  <c r="FM155" i="1"/>
  <c r="EN155" i="1"/>
  <c r="DX155" i="1"/>
  <c r="CF155" i="1"/>
  <c r="EA155" i="1"/>
  <c r="BS155" i="1"/>
  <c r="EZ155" i="1"/>
  <c r="BN155" i="1"/>
  <c r="DV155" i="1"/>
  <c r="EM155" i="1"/>
  <c r="CE155" i="1"/>
  <c r="FL155" i="1"/>
  <c r="FU155" i="1"/>
  <c r="FI155" i="1"/>
  <c r="FG155" i="1"/>
  <c r="FE155" i="1"/>
  <c r="FC155" i="1"/>
  <c r="EY155" i="1"/>
  <c r="EU155" i="1"/>
  <c r="EK155" i="1"/>
  <c r="EI155" i="1"/>
  <c r="EG155" i="1"/>
  <c r="EE155" i="1"/>
  <c r="EC155" i="1"/>
  <c r="CM155" i="1"/>
  <c r="CC155" i="1"/>
  <c r="CA155" i="1"/>
  <c r="BY155" i="1"/>
  <c r="BW155" i="1"/>
  <c r="BU155" i="1"/>
  <c r="FT155" i="1"/>
  <c r="FJ155" i="1"/>
  <c r="FH155" i="1"/>
  <c r="FF155" i="1"/>
  <c r="FD155" i="1"/>
  <c r="FB155" i="1"/>
  <c r="EV155" i="1"/>
  <c r="EJ155" i="1"/>
  <c r="EH155" i="1"/>
  <c r="EF155" i="1"/>
  <c r="ED155" i="1"/>
  <c r="DZ155" i="1"/>
  <c r="CN155" i="1"/>
  <c r="CB155" i="1"/>
  <c r="BZ155" i="1"/>
  <c r="BX155" i="1"/>
  <c r="BV155" i="1"/>
  <c r="BR155" i="1"/>
  <c r="FA153" i="1"/>
  <c r="EB153" i="1"/>
  <c r="BT153" i="1"/>
  <c r="FM153" i="1"/>
  <c r="EN153" i="1"/>
  <c r="DX153" i="1"/>
  <c r="CF153" i="1"/>
  <c r="EA153" i="1"/>
  <c r="BS153" i="1"/>
  <c r="EZ153" i="1"/>
  <c r="BN153" i="1"/>
  <c r="DV153" i="1"/>
  <c r="EM153" i="1"/>
  <c r="CE153" i="1"/>
  <c r="FL153" i="1"/>
  <c r="FU153" i="1"/>
  <c r="FI153" i="1"/>
  <c r="FG153" i="1"/>
  <c r="FE153" i="1"/>
  <c r="FC153" i="1"/>
  <c r="EY153" i="1"/>
  <c r="EU153" i="1"/>
  <c r="EK153" i="1"/>
  <c r="EI153" i="1"/>
  <c r="EG153" i="1"/>
  <c r="EE153" i="1"/>
  <c r="EC153" i="1"/>
  <c r="CM153" i="1"/>
  <c r="CC153" i="1"/>
  <c r="CA153" i="1"/>
  <c r="BY153" i="1"/>
  <c r="BW153" i="1"/>
  <c r="BU153" i="1"/>
  <c r="FT153" i="1"/>
  <c r="FJ153" i="1"/>
  <c r="FH153" i="1"/>
  <c r="FF153" i="1"/>
  <c r="FD153" i="1"/>
  <c r="FB153" i="1"/>
  <c r="EV153" i="1"/>
  <c r="EJ153" i="1"/>
  <c r="EH153" i="1"/>
  <c r="EF153" i="1"/>
  <c r="ED153" i="1"/>
  <c r="DZ153" i="1"/>
  <c r="CN153" i="1"/>
  <c r="CB153" i="1"/>
  <c r="BZ153" i="1"/>
  <c r="BX153" i="1"/>
  <c r="BV153" i="1"/>
  <c r="BR153" i="1"/>
  <c r="FM151" i="1"/>
  <c r="EN151" i="1"/>
  <c r="DX151" i="1"/>
  <c r="CF151" i="1"/>
  <c r="FK151" i="1"/>
  <c r="CD151" i="1"/>
  <c r="EL151" i="1"/>
  <c r="EA151" i="1"/>
  <c r="BS151" i="1"/>
  <c r="EZ151" i="1"/>
  <c r="BN151" i="1"/>
  <c r="DV151" i="1"/>
  <c r="EM151" i="1"/>
  <c r="CE151" i="1"/>
  <c r="FL151" i="1"/>
  <c r="FU151" i="1"/>
  <c r="FI151" i="1"/>
  <c r="FG151" i="1"/>
  <c r="FE151" i="1"/>
  <c r="FC151" i="1"/>
  <c r="EY151" i="1"/>
  <c r="EU151" i="1"/>
  <c r="EK151" i="1"/>
  <c r="EI151" i="1"/>
  <c r="EG151" i="1"/>
  <c r="EE151" i="1"/>
  <c r="EC151" i="1"/>
  <c r="CM151" i="1"/>
  <c r="CC151" i="1"/>
  <c r="CA151" i="1"/>
  <c r="BY151" i="1"/>
  <c r="BW151" i="1"/>
  <c r="BU151" i="1"/>
  <c r="FT151" i="1"/>
  <c r="FJ151" i="1"/>
  <c r="FH151" i="1"/>
  <c r="FD151" i="1"/>
  <c r="EV151" i="1"/>
  <c r="EJ151" i="1"/>
  <c r="EF151" i="1"/>
  <c r="BZ151" i="1"/>
  <c r="BV151" i="1"/>
  <c r="BR151" i="1"/>
  <c r="FF151" i="1"/>
  <c r="FB151" i="1"/>
  <c r="EH151" i="1"/>
  <c r="ED151" i="1"/>
  <c r="DZ151" i="1"/>
  <c r="CN151" i="1"/>
  <c r="CB151" i="1"/>
  <c r="BX151" i="1"/>
  <c r="FM149" i="1"/>
  <c r="EN149" i="1"/>
  <c r="DX149" i="1"/>
  <c r="CF149" i="1"/>
  <c r="FK149" i="1"/>
  <c r="CD149" i="1"/>
  <c r="EL149" i="1"/>
  <c r="EA149" i="1"/>
  <c r="BS149" i="1"/>
  <c r="EZ149" i="1"/>
  <c r="BN149" i="1"/>
  <c r="DV149" i="1"/>
  <c r="EM149" i="1"/>
  <c r="CE149" i="1"/>
  <c r="FL149" i="1"/>
  <c r="FU149" i="1"/>
  <c r="FI149" i="1"/>
  <c r="FG149" i="1"/>
  <c r="FE149" i="1"/>
  <c r="FC149" i="1"/>
  <c r="EY149" i="1"/>
  <c r="EU149" i="1"/>
  <c r="EK149" i="1"/>
  <c r="EI149" i="1"/>
  <c r="EG149" i="1"/>
  <c r="EE149" i="1"/>
  <c r="EC149" i="1"/>
  <c r="CM149" i="1"/>
  <c r="CC149" i="1"/>
  <c r="CA149" i="1"/>
  <c r="BY149" i="1"/>
  <c r="BW149" i="1"/>
  <c r="BU149" i="1"/>
  <c r="FT149" i="1"/>
  <c r="FH149" i="1"/>
  <c r="FD149" i="1"/>
  <c r="EV149" i="1"/>
  <c r="EJ149" i="1"/>
  <c r="EF149" i="1"/>
  <c r="BZ149" i="1"/>
  <c r="BV149" i="1"/>
  <c r="BR149" i="1"/>
  <c r="FJ149" i="1"/>
  <c r="FF149" i="1"/>
  <c r="FB149" i="1"/>
  <c r="EH149" i="1"/>
  <c r="ED149" i="1"/>
  <c r="DZ149" i="1"/>
  <c r="CN149" i="1"/>
  <c r="CB149" i="1"/>
  <c r="BX149" i="1"/>
  <c r="FM147" i="1"/>
  <c r="EN147" i="1"/>
  <c r="DX147" i="1"/>
  <c r="CF147" i="1"/>
  <c r="FK147" i="1"/>
  <c r="CD147" i="1"/>
  <c r="EL147" i="1"/>
  <c r="EA147" i="1"/>
  <c r="BS147" i="1"/>
  <c r="EZ147" i="1"/>
  <c r="BN147" i="1"/>
  <c r="DV147" i="1"/>
  <c r="EM147" i="1"/>
  <c r="CE147" i="1"/>
  <c r="FL147" i="1"/>
  <c r="FU147" i="1"/>
  <c r="FI147" i="1"/>
  <c r="FG147" i="1"/>
  <c r="FE147" i="1"/>
  <c r="FC147" i="1"/>
  <c r="EY147" i="1"/>
  <c r="EU147" i="1"/>
  <c r="EK147" i="1"/>
  <c r="EI147" i="1"/>
  <c r="EG147" i="1"/>
  <c r="EE147" i="1"/>
  <c r="EC147" i="1"/>
  <c r="CM147" i="1"/>
  <c r="CC147" i="1"/>
  <c r="CA147" i="1"/>
  <c r="BY147" i="1"/>
  <c r="BW147" i="1"/>
  <c r="BU147" i="1"/>
  <c r="FT147" i="1"/>
  <c r="FH147" i="1"/>
  <c r="FD147" i="1"/>
  <c r="EV147" i="1"/>
  <c r="EJ147" i="1"/>
  <c r="EF147" i="1"/>
  <c r="BZ147" i="1"/>
  <c r="BV147" i="1"/>
  <c r="BR147" i="1"/>
  <c r="FJ147" i="1"/>
  <c r="FF147" i="1"/>
  <c r="FB147" i="1"/>
  <c r="EH147" i="1"/>
  <c r="ED147" i="1"/>
  <c r="DZ147" i="1"/>
  <c r="CN147" i="1"/>
  <c r="CB147" i="1"/>
  <c r="BX147" i="1"/>
  <c r="EZ145" i="1"/>
  <c r="EA145" i="1"/>
  <c r="BS145" i="1"/>
  <c r="DV145" i="1"/>
  <c r="BN145" i="1"/>
  <c r="FL145" i="1"/>
  <c r="EM145" i="1"/>
  <c r="CE145" i="1"/>
  <c r="FT145" i="1"/>
  <c r="FJ145" i="1"/>
  <c r="FH145" i="1"/>
  <c r="FF145" i="1"/>
  <c r="FD145" i="1"/>
  <c r="FB145" i="1"/>
  <c r="EV145" i="1"/>
  <c r="EJ145" i="1"/>
  <c r="EH145" i="1"/>
  <c r="EF145" i="1"/>
  <c r="ED145" i="1"/>
  <c r="DZ145" i="1"/>
  <c r="CN145" i="1"/>
  <c r="CB145" i="1"/>
  <c r="BZ145" i="1"/>
  <c r="BX145" i="1"/>
  <c r="BV145" i="1"/>
  <c r="BR145" i="1"/>
  <c r="FU145" i="1"/>
  <c r="FI145" i="1"/>
  <c r="FG145" i="1"/>
  <c r="FE145" i="1"/>
  <c r="FC145" i="1"/>
  <c r="EY145" i="1"/>
  <c r="EU145" i="1"/>
  <c r="EK145" i="1"/>
  <c r="EI145" i="1"/>
  <c r="EG145" i="1"/>
  <c r="EE145" i="1"/>
  <c r="EC145" i="1"/>
  <c r="CM145" i="1"/>
  <c r="CC145" i="1"/>
  <c r="CA145" i="1"/>
  <c r="BY145" i="1"/>
  <c r="BW145" i="1"/>
  <c r="BU145" i="1"/>
  <c r="EB145" i="1"/>
  <c r="BT145" i="1"/>
  <c r="FA145" i="1"/>
  <c r="EN145" i="1"/>
  <c r="DX145" i="1"/>
  <c r="CF145" i="1"/>
  <c r="FM145" i="1"/>
  <c r="EZ143" i="1"/>
  <c r="EA143" i="1"/>
  <c r="BS143" i="1"/>
  <c r="DV143" i="1"/>
  <c r="BN143" i="1"/>
  <c r="FL143" i="1"/>
  <c r="EM143" i="1"/>
  <c r="CE143" i="1"/>
  <c r="FT143" i="1"/>
  <c r="FJ143" i="1"/>
  <c r="FH143" i="1"/>
  <c r="FF143" i="1"/>
  <c r="FD143" i="1"/>
  <c r="FB143" i="1"/>
  <c r="EV143" i="1"/>
  <c r="EJ143" i="1"/>
  <c r="EH143" i="1"/>
  <c r="EF143" i="1"/>
  <c r="ED143" i="1"/>
  <c r="DZ143" i="1"/>
  <c r="CN143" i="1"/>
  <c r="CB143" i="1"/>
  <c r="BZ143" i="1"/>
  <c r="BX143" i="1"/>
  <c r="BV143" i="1"/>
  <c r="BR143" i="1"/>
  <c r="FU143" i="1"/>
  <c r="FI143" i="1"/>
  <c r="FG143" i="1"/>
  <c r="FE143" i="1"/>
  <c r="FC143" i="1"/>
  <c r="EY143" i="1"/>
  <c r="EU143" i="1"/>
  <c r="EK143" i="1"/>
  <c r="EI143" i="1"/>
  <c r="EG143" i="1"/>
  <c r="EE143" i="1"/>
  <c r="EC143" i="1"/>
  <c r="CM143" i="1"/>
  <c r="CC143" i="1"/>
  <c r="CA143" i="1"/>
  <c r="BY143" i="1"/>
  <c r="BW143" i="1"/>
  <c r="BU143" i="1"/>
  <c r="EB143" i="1"/>
  <c r="BT143" i="1"/>
  <c r="FA143" i="1"/>
  <c r="EN143" i="1"/>
  <c r="DX143" i="1"/>
  <c r="CF143" i="1"/>
  <c r="FM143" i="1"/>
  <c r="EZ141" i="1"/>
  <c r="EA141" i="1"/>
  <c r="BS141" i="1"/>
  <c r="DV141" i="1"/>
  <c r="BN141" i="1"/>
  <c r="FL141" i="1"/>
  <c r="EM141" i="1"/>
  <c r="CE141" i="1"/>
  <c r="FT141" i="1"/>
  <c r="FJ141" i="1"/>
  <c r="FH141" i="1"/>
  <c r="FF141" i="1"/>
  <c r="FD141" i="1"/>
  <c r="FB141" i="1"/>
  <c r="EV141" i="1"/>
  <c r="EJ141" i="1"/>
  <c r="EH141" i="1"/>
  <c r="EF141" i="1"/>
  <c r="ED141" i="1"/>
  <c r="DZ141" i="1"/>
  <c r="CN141" i="1"/>
  <c r="CB141" i="1"/>
  <c r="BZ141" i="1"/>
  <c r="BX141" i="1"/>
  <c r="BV141" i="1"/>
  <c r="BR141" i="1"/>
  <c r="FU141" i="1"/>
  <c r="FI141" i="1"/>
  <c r="FG141" i="1"/>
  <c r="FE141" i="1"/>
  <c r="FC141" i="1"/>
  <c r="EY141" i="1"/>
  <c r="EU141" i="1"/>
  <c r="EK141" i="1"/>
  <c r="EI141" i="1"/>
  <c r="EG141" i="1"/>
  <c r="EE141" i="1"/>
  <c r="EC141" i="1"/>
  <c r="CM141" i="1"/>
  <c r="CC141" i="1"/>
  <c r="CA141" i="1"/>
  <c r="BY141" i="1"/>
  <c r="BW141" i="1"/>
  <c r="BU141" i="1"/>
  <c r="EB141" i="1"/>
  <c r="BT141" i="1"/>
  <c r="FA141" i="1"/>
  <c r="EN141" i="1"/>
  <c r="DX141" i="1"/>
  <c r="CF141" i="1"/>
  <c r="FM141" i="1"/>
  <c r="EZ139" i="1"/>
  <c r="EA139" i="1"/>
  <c r="BS139" i="1"/>
  <c r="DV139" i="1"/>
  <c r="BN139" i="1"/>
  <c r="FL139" i="1"/>
  <c r="EM139" i="1"/>
  <c r="CE139" i="1"/>
  <c r="FT139" i="1"/>
  <c r="FJ139" i="1"/>
  <c r="FH139" i="1"/>
  <c r="FF139" i="1"/>
  <c r="FD139" i="1"/>
  <c r="FB139" i="1"/>
  <c r="EV139" i="1"/>
  <c r="EJ139" i="1"/>
  <c r="EH139" i="1"/>
  <c r="EF139" i="1"/>
  <c r="ED139" i="1"/>
  <c r="DZ139" i="1"/>
  <c r="CN139" i="1"/>
  <c r="CB139" i="1"/>
  <c r="BZ139" i="1"/>
  <c r="BX139" i="1"/>
  <c r="BV139" i="1"/>
  <c r="BR139" i="1"/>
  <c r="FU139" i="1"/>
  <c r="FI139" i="1"/>
  <c r="FG139" i="1"/>
  <c r="FE139" i="1"/>
  <c r="FC139" i="1"/>
  <c r="EY139" i="1"/>
  <c r="EU139" i="1"/>
  <c r="EK139" i="1"/>
  <c r="EI139" i="1"/>
  <c r="EG139" i="1"/>
  <c r="EE139" i="1"/>
  <c r="EC139" i="1"/>
  <c r="CM139" i="1"/>
  <c r="CC139" i="1"/>
  <c r="CA139" i="1"/>
  <c r="BY139" i="1"/>
  <c r="BW139" i="1"/>
  <c r="BU139" i="1"/>
  <c r="EB139" i="1"/>
  <c r="BT139" i="1"/>
  <c r="FA139" i="1"/>
  <c r="EN139" i="1"/>
  <c r="DX139" i="1"/>
  <c r="CF139" i="1"/>
  <c r="FM139" i="1"/>
  <c r="EZ137" i="1"/>
  <c r="EA137" i="1"/>
  <c r="BS137" i="1"/>
  <c r="DV137" i="1"/>
  <c r="BN137" i="1"/>
  <c r="FL137" i="1"/>
  <c r="EM137" i="1"/>
  <c r="CE137" i="1"/>
  <c r="FT137" i="1"/>
  <c r="FJ137" i="1"/>
  <c r="FH137" i="1"/>
  <c r="FF137" i="1"/>
  <c r="FD137" i="1"/>
  <c r="FB137" i="1"/>
  <c r="EV137" i="1"/>
  <c r="EJ137" i="1"/>
  <c r="EH137" i="1"/>
  <c r="EF137" i="1"/>
  <c r="ED137" i="1"/>
  <c r="DZ137" i="1"/>
  <c r="CN137" i="1"/>
  <c r="CB137" i="1"/>
  <c r="BZ137" i="1"/>
  <c r="BX137" i="1"/>
  <c r="BV137" i="1"/>
  <c r="BR137" i="1"/>
  <c r="FU137" i="1"/>
  <c r="FI137" i="1"/>
  <c r="FG137" i="1"/>
  <c r="FE137" i="1"/>
  <c r="FC137" i="1"/>
  <c r="EY137" i="1"/>
  <c r="EU137" i="1"/>
  <c r="EK137" i="1"/>
  <c r="EI137" i="1"/>
  <c r="EG137" i="1"/>
  <c r="EE137" i="1"/>
  <c r="EC137" i="1"/>
  <c r="CM137" i="1"/>
  <c r="CC137" i="1"/>
  <c r="CA137" i="1"/>
  <c r="BY137" i="1"/>
  <c r="BW137" i="1"/>
  <c r="BU137" i="1"/>
  <c r="EB137" i="1"/>
  <c r="BT137" i="1"/>
  <c r="FA137" i="1"/>
  <c r="EN137" i="1"/>
  <c r="DX137" i="1"/>
  <c r="CF137" i="1"/>
  <c r="FM137" i="1"/>
  <c r="EZ135" i="1"/>
  <c r="EA135" i="1"/>
  <c r="BS135" i="1"/>
  <c r="DV135" i="1"/>
  <c r="BN135" i="1"/>
  <c r="FL135" i="1"/>
  <c r="EM135" i="1"/>
  <c r="CE135" i="1"/>
  <c r="FT135" i="1"/>
  <c r="FJ135" i="1"/>
  <c r="FH135" i="1"/>
  <c r="FF135" i="1"/>
  <c r="FD135" i="1"/>
  <c r="FB135" i="1"/>
  <c r="EV135" i="1"/>
  <c r="EJ135" i="1"/>
  <c r="EH135" i="1"/>
  <c r="EF135" i="1"/>
  <c r="ED135" i="1"/>
  <c r="DZ135" i="1"/>
  <c r="CN135" i="1"/>
  <c r="CB135" i="1"/>
  <c r="BZ135" i="1"/>
  <c r="BX135" i="1"/>
  <c r="BV135" i="1"/>
  <c r="BR135" i="1"/>
  <c r="FU135" i="1"/>
  <c r="FI135" i="1"/>
  <c r="FG135" i="1"/>
  <c r="FE135" i="1"/>
  <c r="FC135" i="1"/>
  <c r="EY135" i="1"/>
  <c r="EU135" i="1"/>
  <c r="EK135" i="1"/>
  <c r="EI135" i="1"/>
  <c r="EG135" i="1"/>
  <c r="EE135" i="1"/>
  <c r="EC135" i="1"/>
  <c r="CM135" i="1"/>
  <c r="CC135" i="1"/>
  <c r="CA135" i="1"/>
  <c r="BY135" i="1"/>
  <c r="BW135" i="1"/>
  <c r="BU135" i="1"/>
  <c r="EB135" i="1"/>
  <c r="BT135" i="1"/>
  <c r="FA135" i="1"/>
  <c r="EN135" i="1"/>
  <c r="DX135" i="1"/>
  <c r="CF135" i="1"/>
  <c r="FM135" i="1"/>
  <c r="EZ131" i="1"/>
  <c r="EA131" i="1"/>
  <c r="BS131" i="1"/>
  <c r="DV131" i="1"/>
  <c r="BN131" i="1"/>
  <c r="FL131" i="1"/>
  <c r="EM131" i="1"/>
  <c r="CE131" i="1"/>
  <c r="FT131" i="1"/>
  <c r="FJ131" i="1"/>
  <c r="FH131" i="1"/>
  <c r="FF131" i="1"/>
  <c r="FD131" i="1"/>
  <c r="FB131" i="1"/>
  <c r="EV131" i="1"/>
  <c r="EJ131" i="1"/>
  <c r="EH131" i="1"/>
  <c r="EF131" i="1"/>
  <c r="ED131" i="1"/>
  <c r="DZ131" i="1"/>
  <c r="CN131" i="1"/>
  <c r="CB131" i="1"/>
  <c r="BZ131" i="1"/>
  <c r="BX131" i="1"/>
  <c r="BV131" i="1"/>
  <c r="BR131" i="1"/>
  <c r="FU131" i="1"/>
  <c r="FI131" i="1"/>
  <c r="FG131" i="1"/>
  <c r="FE131" i="1"/>
  <c r="FC131" i="1"/>
  <c r="EY131" i="1"/>
  <c r="EU131" i="1"/>
  <c r="EK131" i="1"/>
  <c r="EI131" i="1"/>
  <c r="EG131" i="1"/>
  <c r="EE131" i="1"/>
  <c r="EC131" i="1"/>
  <c r="CM131" i="1"/>
  <c r="CC131" i="1"/>
  <c r="CA131" i="1"/>
  <c r="BY131" i="1"/>
  <c r="BW131" i="1"/>
  <c r="BU131" i="1"/>
  <c r="EB131" i="1"/>
  <c r="BT131" i="1"/>
  <c r="FA131" i="1"/>
  <c r="EN131" i="1"/>
  <c r="DX131" i="1"/>
  <c r="CF131" i="1"/>
  <c r="FM131" i="1"/>
  <c r="EZ129" i="1"/>
  <c r="EA129" i="1"/>
  <c r="BS129" i="1"/>
  <c r="DV129" i="1"/>
  <c r="BN129" i="1"/>
  <c r="FL129" i="1"/>
  <c r="EM129" i="1"/>
  <c r="CE129" i="1"/>
  <c r="FT129" i="1"/>
  <c r="FJ129" i="1"/>
  <c r="FH129" i="1"/>
  <c r="FF129" i="1"/>
  <c r="FD129" i="1"/>
  <c r="FB129" i="1"/>
  <c r="EV129" i="1"/>
  <c r="EJ129" i="1"/>
  <c r="EH129" i="1"/>
  <c r="EF129" i="1"/>
  <c r="ED129" i="1"/>
  <c r="DZ129" i="1"/>
  <c r="CN129" i="1"/>
  <c r="CB129" i="1"/>
  <c r="BZ129" i="1"/>
  <c r="BX129" i="1"/>
  <c r="BV129" i="1"/>
  <c r="BR129" i="1"/>
  <c r="FU129" i="1"/>
  <c r="FI129" i="1"/>
  <c r="FG129" i="1"/>
  <c r="FE129" i="1"/>
  <c r="FC129" i="1"/>
  <c r="EY129" i="1"/>
  <c r="EU129" i="1"/>
  <c r="EK129" i="1"/>
  <c r="EI129" i="1"/>
  <c r="EG129" i="1"/>
  <c r="EE129" i="1"/>
  <c r="EC129" i="1"/>
  <c r="CM129" i="1"/>
  <c r="CC129" i="1"/>
  <c r="CA129" i="1"/>
  <c r="BY129" i="1"/>
  <c r="BW129" i="1"/>
  <c r="BU129" i="1"/>
  <c r="EB129" i="1"/>
  <c r="BT129" i="1"/>
  <c r="FA129" i="1"/>
  <c r="EN129" i="1"/>
  <c r="DX129" i="1"/>
  <c r="CF129" i="1"/>
  <c r="FM129" i="1"/>
  <c r="EZ125" i="1"/>
  <c r="EA125" i="1"/>
  <c r="BS125" i="1"/>
  <c r="DV125" i="1"/>
  <c r="BN125" i="1"/>
  <c r="FL125" i="1"/>
  <c r="EM125" i="1"/>
  <c r="CE125" i="1"/>
  <c r="FT125" i="1"/>
  <c r="FJ125" i="1"/>
  <c r="FH125" i="1"/>
  <c r="FF125" i="1"/>
  <c r="FD125" i="1"/>
  <c r="FB125" i="1"/>
  <c r="EV125" i="1"/>
  <c r="EJ125" i="1"/>
  <c r="EH125" i="1"/>
  <c r="EF125" i="1"/>
  <c r="ED125" i="1"/>
  <c r="DZ125" i="1"/>
  <c r="CN125" i="1"/>
  <c r="CB125" i="1"/>
  <c r="BZ125" i="1"/>
  <c r="BX125" i="1"/>
  <c r="BV125" i="1"/>
  <c r="BR125" i="1"/>
  <c r="FU125" i="1"/>
  <c r="FI125" i="1"/>
  <c r="FG125" i="1"/>
  <c r="FE125" i="1"/>
  <c r="FC125" i="1"/>
  <c r="EY125" i="1"/>
  <c r="EU125" i="1"/>
  <c r="EK125" i="1"/>
  <c r="EI125" i="1"/>
  <c r="EG125" i="1"/>
  <c r="EE125" i="1"/>
  <c r="EC125" i="1"/>
  <c r="CM125" i="1"/>
  <c r="CC125" i="1"/>
  <c r="CA125" i="1"/>
  <c r="BY125" i="1"/>
  <c r="BW125" i="1"/>
  <c r="BU125" i="1"/>
  <c r="EB125" i="1"/>
  <c r="BT125" i="1"/>
  <c r="FA125" i="1"/>
  <c r="EN125" i="1"/>
  <c r="DX125" i="1"/>
  <c r="CF125" i="1"/>
  <c r="FM125" i="1"/>
  <c r="EZ121" i="1"/>
  <c r="EA121" i="1"/>
  <c r="BS121" i="1"/>
  <c r="DV121" i="1"/>
  <c r="BN121" i="1"/>
  <c r="FL121" i="1"/>
  <c r="EM121" i="1"/>
  <c r="CE121" i="1"/>
  <c r="FT121" i="1"/>
  <c r="FJ121" i="1"/>
  <c r="FH121" i="1"/>
  <c r="FF121" i="1"/>
  <c r="FD121" i="1"/>
  <c r="FB121" i="1"/>
  <c r="EV121" i="1"/>
  <c r="EJ121" i="1"/>
  <c r="EH121" i="1"/>
  <c r="EF121" i="1"/>
  <c r="ED121" i="1"/>
  <c r="DZ121" i="1"/>
  <c r="CN121" i="1"/>
  <c r="CB121" i="1"/>
  <c r="BZ121" i="1"/>
  <c r="BX121" i="1"/>
  <c r="BV121" i="1"/>
  <c r="BR121" i="1"/>
  <c r="FU121" i="1"/>
  <c r="FI121" i="1"/>
  <c r="FG121" i="1"/>
  <c r="FE121" i="1"/>
  <c r="FC121" i="1"/>
  <c r="EY121" i="1"/>
  <c r="EU121" i="1"/>
  <c r="EK121" i="1"/>
  <c r="EI121" i="1"/>
  <c r="EG121" i="1"/>
  <c r="EE121" i="1"/>
  <c r="EC121" i="1"/>
  <c r="CM121" i="1"/>
  <c r="CC121" i="1"/>
  <c r="CA121" i="1"/>
  <c r="BY121" i="1"/>
  <c r="BW121" i="1"/>
  <c r="BU121" i="1"/>
  <c r="EB121" i="1"/>
  <c r="BT121" i="1"/>
  <c r="FA121" i="1"/>
  <c r="EN121" i="1"/>
  <c r="DX121" i="1"/>
  <c r="CF121" i="1"/>
  <c r="FM121" i="1"/>
  <c r="EZ117" i="1"/>
  <c r="EA117" i="1"/>
  <c r="BS117" i="1"/>
  <c r="DV117" i="1"/>
  <c r="BN117" i="1"/>
  <c r="FL117" i="1"/>
  <c r="EM117" i="1"/>
  <c r="CE117" i="1"/>
  <c r="FT117" i="1"/>
  <c r="FJ117" i="1"/>
  <c r="FH117" i="1"/>
  <c r="FF117" i="1"/>
  <c r="FD117" i="1"/>
  <c r="FB117" i="1"/>
  <c r="EV117" i="1"/>
  <c r="EJ117" i="1"/>
  <c r="EH117" i="1"/>
  <c r="EF117" i="1"/>
  <c r="ED117" i="1"/>
  <c r="DZ117" i="1"/>
  <c r="CN117" i="1"/>
  <c r="CB117" i="1"/>
  <c r="BZ117" i="1"/>
  <c r="BX117" i="1"/>
  <c r="BV117" i="1"/>
  <c r="BR117" i="1"/>
  <c r="FU117" i="1"/>
  <c r="FI117" i="1"/>
  <c r="FG117" i="1"/>
  <c r="FE117" i="1"/>
  <c r="FC117" i="1"/>
  <c r="EY117" i="1"/>
  <c r="EU117" i="1"/>
  <c r="EK117" i="1"/>
  <c r="EI117" i="1"/>
  <c r="EG117" i="1"/>
  <c r="EE117" i="1"/>
  <c r="EC117" i="1"/>
  <c r="CM117" i="1"/>
  <c r="CC117" i="1"/>
  <c r="CA117" i="1"/>
  <c r="BY117" i="1"/>
  <c r="BW117" i="1"/>
  <c r="BU117" i="1"/>
  <c r="EB117" i="1"/>
  <c r="BT117" i="1"/>
  <c r="FA117" i="1"/>
  <c r="EN117" i="1"/>
  <c r="DX117" i="1"/>
  <c r="CF117" i="1"/>
  <c r="FM117" i="1"/>
  <c r="EZ113" i="1"/>
  <c r="EA113" i="1"/>
  <c r="BS113" i="1"/>
  <c r="DV113" i="1"/>
  <c r="BN113" i="1"/>
  <c r="FL113" i="1"/>
  <c r="EM113" i="1"/>
  <c r="CE113" i="1"/>
  <c r="FT113" i="1"/>
  <c r="FJ113" i="1"/>
  <c r="FH113" i="1"/>
  <c r="FF113" i="1"/>
  <c r="FD113" i="1"/>
  <c r="FB113" i="1"/>
  <c r="EV113" i="1"/>
  <c r="EJ113" i="1"/>
  <c r="EH113" i="1"/>
  <c r="EF113" i="1"/>
  <c r="ED113" i="1"/>
  <c r="DZ113" i="1"/>
  <c r="CN113" i="1"/>
  <c r="CB113" i="1"/>
  <c r="BZ113" i="1"/>
  <c r="BX113" i="1"/>
  <c r="BV113" i="1"/>
  <c r="BR113" i="1"/>
  <c r="FU113" i="1"/>
  <c r="FI113" i="1"/>
  <c r="FG113" i="1"/>
  <c r="FE113" i="1"/>
  <c r="FC113" i="1"/>
  <c r="EY113" i="1"/>
  <c r="EU113" i="1"/>
  <c r="EK113" i="1"/>
  <c r="EI113" i="1"/>
  <c r="EG113" i="1"/>
  <c r="EE113" i="1"/>
  <c r="EC113" i="1"/>
  <c r="CM113" i="1"/>
  <c r="CC113" i="1"/>
  <c r="CA113" i="1"/>
  <c r="BY113" i="1"/>
  <c r="BW113" i="1"/>
  <c r="BU113" i="1"/>
  <c r="EB113" i="1"/>
  <c r="BT113" i="1"/>
  <c r="FA113" i="1"/>
  <c r="EN113" i="1"/>
  <c r="DX113" i="1"/>
  <c r="CF113" i="1"/>
  <c r="FM113" i="1"/>
  <c r="EZ109" i="1"/>
  <c r="EA109" i="1"/>
  <c r="BS109" i="1"/>
  <c r="DV109" i="1"/>
  <c r="BN109" i="1"/>
  <c r="FL109" i="1"/>
  <c r="EM109" i="1"/>
  <c r="CE109" i="1"/>
  <c r="FT109" i="1"/>
  <c r="FJ109" i="1"/>
  <c r="FH109" i="1"/>
  <c r="FF109" i="1"/>
  <c r="FD109" i="1"/>
  <c r="FB109" i="1"/>
  <c r="EV109" i="1"/>
  <c r="EJ109" i="1"/>
  <c r="EH109" i="1"/>
  <c r="EF109" i="1"/>
  <c r="ED109" i="1"/>
  <c r="DZ109" i="1"/>
  <c r="CN109" i="1"/>
  <c r="CB109" i="1"/>
  <c r="BZ109" i="1"/>
  <c r="BX109" i="1"/>
  <c r="BV109" i="1"/>
  <c r="BR109" i="1"/>
  <c r="FU109" i="1"/>
  <c r="FI109" i="1"/>
  <c r="FG109" i="1"/>
  <c r="FE109" i="1"/>
  <c r="FC109" i="1"/>
  <c r="EY109" i="1"/>
  <c r="EU109" i="1"/>
  <c r="EK109" i="1"/>
  <c r="EI109" i="1"/>
  <c r="EG109" i="1"/>
  <c r="EE109" i="1"/>
  <c r="EC109" i="1"/>
  <c r="CM109" i="1"/>
  <c r="CC109" i="1"/>
  <c r="CA109" i="1"/>
  <c r="BY109" i="1"/>
  <c r="BW109" i="1"/>
  <c r="BU109" i="1"/>
  <c r="EB109" i="1"/>
  <c r="BT109" i="1"/>
  <c r="FA109" i="1"/>
  <c r="EN109" i="1"/>
  <c r="DX109" i="1"/>
  <c r="CF109" i="1"/>
  <c r="FM109" i="1"/>
  <c r="EZ105" i="1"/>
  <c r="EA105" i="1"/>
  <c r="BS105" i="1"/>
  <c r="DV105" i="1"/>
  <c r="BN105" i="1"/>
  <c r="FT105" i="1"/>
  <c r="FJ105" i="1"/>
  <c r="FH105" i="1"/>
  <c r="FF105" i="1"/>
  <c r="FD105" i="1"/>
  <c r="FB105" i="1"/>
  <c r="EV105" i="1"/>
  <c r="EJ105" i="1"/>
  <c r="EH105" i="1"/>
  <c r="EF105" i="1"/>
  <c r="ED105" i="1"/>
  <c r="DZ105" i="1"/>
  <c r="CN105" i="1"/>
  <c r="CB105" i="1"/>
  <c r="BZ105" i="1"/>
  <c r="BX105" i="1"/>
  <c r="BV105" i="1"/>
  <c r="BR105" i="1"/>
  <c r="FG105" i="1"/>
  <c r="FC105" i="1"/>
  <c r="EY105" i="1"/>
  <c r="EU105" i="1"/>
  <c r="EI105" i="1"/>
  <c r="EE105" i="1"/>
  <c r="CM105" i="1"/>
  <c r="CA105" i="1"/>
  <c r="BW105" i="1"/>
  <c r="FU105" i="1"/>
  <c r="FI105" i="1"/>
  <c r="FE105" i="1"/>
  <c r="EK105" i="1"/>
  <c r="EG105" i="1"/>
  <c r="EC105" i="1"/>
  <c r="CC105" i="1"/>
  <c r="BY105" i="1"/>
  <c r="BU105" i="1"/>
  <c r="EB105" i="1"/>
  <c r="BT105" i="1"/>
  <c r="FA105" i="1"/>
  <c r="DR105" i="1"/>
  <c r="EN105" i="1"/>
  <c r="DX105" i="1"/>
  <c r="CF105" i="1"/>
  <c r="FM105" i="1"/>
  <c r="EZ101" i="1"/>
  <c r="EA101" i="1"/>
  <c r="BS101" i="1"/>
  <c r="DV101" i="1"/>
  <c r="BN101" i="1"/>
  <c r="FT101" i="1"/>
  <c r="FJ101" i="1"/>
  <c r="FH101" i="1"/>
  <c r="FF101" i="1"/>
  <c r="FD101" i="1"/>
  <c r="FB101" i="1"/>
  <c r="EV101" i="1"/>
  <c r="EJ101" i="1"/>
  <c r="EH101" i="1"/>
  <c r="EF101" i="1"/>
  <c r="ED101" i="1"/>
  <c r="DZ101" i="1"/>
  <c r="CN101" i="1"/>
  <c r="CB101" i="1"/>
  <c r="BZ101" i="1"/>
  <c r="BX101" i="1"/>
  <c r="BV101" i="1"/>
  <c r="BR101" i="1"/>
  <c r="FG101" i="1"/>
  <c r="FC101" i="1"/>
  <c r="EY101" i="1"/>
  <c r="EU101" i="1"/>
  <c r="EI101" i="1"/>
  <c r="EE101" i="1"/>
  <c r="CM101" i="1"/>
  <c r="CA101" i="1"/>
  <c r="BW101" i="1"/>
  <c r="FU101" i="1"/>
  <c r="FI101" i="1"/>
  <c r="FE101" i="1"/>
  <c r="EK101" i="1"/>
  <c r="EG101" i="1"/>
  <c r="EC101" i="1"/>
  <c r="CC101" i="1"/>
  <c r="BY101" i="1"/>
  <c r="BU101" i="1"/>
  <c r="EB101" i="1"/>
  <c r="BT101" i="1"/>
  <c r="FA101" i="1"/>
  <c r="EN101" i="1"/>
  <c r="DX101" i="1"/>
  <c r="CF101" i="1"/>
  <c r="FM101" i="1"/>
  <c r="FA97" i="1"/>
  <c r="EB97" i="1"/>
  <c r="BT97" i="1"/>
  <c r="FM97" i="1"/>
  <c r="EN97" i="1"/>
  <c r="DX97" i="1"/>
  <c r="CF97" i="1"/>
  <c r="EA97" i="1"/>
  <c r="BS97" i="1"/>
  <c r="EZ97" i="1"/>
  <c r="BN97" i="1"/>
  <c r="DV97" i="1"/>
  <c r="EM97" i="1"/>
  <c r="CE97" i="1"/>
  <c r="FL97" i="1"/>
  <c r="FU97" i="1"/>
  <c r="FI97" i="1"/>
  <c r="FG97" i="1"/>
  <c r="FE97" i="1"/>
  <c r="FC97" i="1"/>
  <c r="EY97" i="1"/>
  <c r="EU97" i="1"/>
  <c r="EK97" i="1"/>
  <c r="EI97" i="1"/>
  <c r="EG97" i="1"/>
  <c r="EE97" i="1"/>
  <c r="EC97" i="1"/>
  <c r="CM97" i="1"/>
  <c r="CC97" i="1"/>
  <c r="CA97" i="1"/>
  <c r="BY97" i="1"/>
  <c r="BW97" i="1"/>
  <c r="BU97" i="1"/>
  <c r="FT97" i="1"/>
  <c r="FJ97" i="1"/>
  <c r="FH97" i="1"/>
  <c r="FF97" i="1"/>
  <c r="FD97" i="1"/>
  <c r="FB97" i="1"/>
  <c r="EV97" i="1"/>
  <c r="EJ97" i="1"/>
  <c r="EH97" i="1"/>
  <c r="EF97" i="1"/>
  <c r="ED97" i="1"/>
  <c r="DZ97" i="1"/>
  <c r="CN97" i="1"/>
  <c r="CB97" i="1"/>
  <c r="BZ97" i="1"/>
  <c r="BX97" i="1"/>
  <c r="BV97" i="1"/>
  <c r="BR97" i="1"/>
  <c r="FA93" i="1"/>
  <c r="EB93" i="1"/>
  <c r="BT93" i="1"/>
  <c r="FM93" i="1"/>
  <c r="EN93" i="1"/>
  <c r="DX93" i="1"/>
  <c r="CF93" i="1"/>
  <c r="EA93" i="1"/>
  <c r="BS93" i="1"/>
  <c r="EZ93" i="1"/>
  <c r="BN93" i="1"/>
  <c r="DV93" i="1"/>
  <c r="EM93" i="1"/>
  <c r="CE93" i="1"/>
  <c r="FL93" i="1"/>
  <c r="FU93" i="1"/>
  <c r="FI93" i="1"/>
  <c r="FG93" i="1"/>
  <c r="FE93" i="1"/>
  <c r="FC93" i="1"/>
  <c r="EY93" i="1"/>
  <c r="EU93" i="1"/>
  <c r="EK93" i="1"/>
  <c r="EI93" i="1"/>
  <c r="EG93" i="1"/>
  <c r="EE93" i="1"/>
  <c r="EC93" i="1"/>
  <c r="CM93" i="1"/>
  <c r="CC93" i="1"/>
  <c r="CA93" i="1"/>
  <c r="BY93" i="1"/>
  <c r="BW93" i="1"/>
  <c r="BU93" i="1"/>
  <c r="FT93" i="1"/>
  <c r="FJ93" i="1"/>
  <c r="FH93" i="1"/>
  <c r="FF93" i="1"/>
  <c r="FD93" i="1"/>
  <c r="FB93" i="1"/>
  <c r="EV93" i="1"/>
  <c r="EJ93" i="1"/>
  <c r="EH93" i="1"/>
  <c r="EF93" i="1"/>
  <c r="ED93" i="1"/>
  <c r="DZ93" i="1"/>
  <c r="CN93" i="1"/>
  <c r="CB93" i="1"/>
  <c r="BZ93" i="1"/>
  <c r="BX93" i="1"/>
  <c r="BV93" i="1"/>
  <c r="BR93" i="1"/>
  <c r="FA89" i="1"/>
  <c r="EB89" i="1"/>
  <c r="BT89" i="1"/>
  <c r="FM89" i="1"/>
  <c r="EN89" i="1"/>
  <c r="DX89" i="1"/>
  <c r="CF89" i="1"/>
  <c r="EA89" i="1"/>
  <c r="BS89" i="1"/>
  <c r="EZ89" i="1"/>
  <c r="BN89" i="1"/>
  <c r="DV89" i="1"/>
  <c r="EM89" i="1"/>
  <c r="CE89" i="1"/>
  <c r="FL89" i="1"/>
  <c r="FU89" i="1"/>
  <c r="FI89" i="1"/>
  <c r="FG89" i="1"/>
  <c r="FE89" i="1"/>
  <c r="FC89" i="1"/>
  <c r="EY89" i="1"/>
  <c r="EU89" i="1"/>
  <c r="EK89" i="1"/>
  <c r="EI89" i="1"/>
  <c r="EG89" i="1"/>
  <c r="EE89" i="1"/>
  <c r="EC89" i="1"/>
  <c r="CM89" i="1"/>
  <c r="CC89" i="1"/>
  <c r="CA89" i="1"/>
  <c r="BY89" i="1"/>
  <c r="BW89" i="1"/>
  <c r="BU89" i="1"/>
  <c r="FT89" i="1"/>
  <c r="FJ89" i="1"/>
  <c r="FH89" i="1"/>
  <c r="FF89" i="1"/>
  <c r="FD89" i="1"/>
  <c r="FB89" i="1"/>
  <c r="EV89" i="1"/>
  <c r="EJ89" i="1"/>
  <c r="EH89" i="1"/>
  <c r="EF89" i="1"/>
  <c r="ED89" i="1"/>
  <c r="DZ89" i="1"/>
  <c r="CN89" i="1"/>
  <c r="CB89" i="1"/>
  <c r="BZ89" i="1"/>
  <c r="BX89" i="1"/>
  <c r="BV89" i="1"/>
  <c r="BR89" i="1"/>
  <c r="FA85" i="1"/>
  <c r="EB85" i="1"/>
  <c r="BT85" i="1"/>
  <c r="FM85" i="1"/>
  <c r="EN85" i="1"/>
  <c r="DX85" i="1"/>
  <c r="CF85" i="1"/>
  <c r="EA85" i="1"/>
  <c r="BS85" i="1"/>
  <c r="EZ85" i="1"/>
  <c r="BN85" i="1"/>
  <c r="DV85" i="1"/>
  <c r="EM85" i="1"/>
  <c r="CE85" i="1"/>
  <c r="FL85" i="1"/>
  <c r="FU85" i="1"/>
  <c r="FI85" i="1"/>
  <c r="FG85" i="1"/>
  <c r="FE85" i="1"/>
  <c r="FC85" i="1"/>
  <c r="EY85" i="1"/>
  <c r="EU85" i="1"/>
  <c r="EK85" i="1"/>
  <c r="EI85" i="1"/>
  <c r="EG85" i="1"/>
  <c r="EE85" i="1"/>
  <c r="EC85" i="1"/>
  <c r="CM85" i="1"/>
  <c r="CC85" i="1"/>
  <c r="CA85" i="1"/>
  <c r="BY85" i="1"/>
  <c r="BW85" i="1"/>
  <c r="BU85" i="1"/>
  <c r="FT85" i="1"/>
  <c r="FJ85" i="1"/>
  <c r="FH85" i="1"/>
  <c r="FF85" i="1"/>
  <c r="FD85" i="1"/>
  <c r="FB85" i="1"/>
  <c r="EV85" i="1"/>
  <c r="EJ85" i="1"/>
  <c r="EH85" i="1"/>
  <c r="EF85" i="1"/>
  <c r="ED85" i="1"/>
  <c r="DZ85" i="1"/>
  <c r="CN85" i="1"/>
  <c r="CB85" i="1"/>
  <c r="BZ85" i="1"/>
  <c r="BX85" i="1"/>
  <c r="BV85" i="1"/>
  <c r="BR85" i="1"/>
  <c r="FA81" i="1"/>
  <c r="EB81" i="1"/>
  <c r="BT81" i="1"/>
  <c r="FM81" i="1"/>
  <c r="EN81" i="1"/>
  <c r="DX81" i="1"/>
  <c r="CF81" i="1"/>
  <c r="EA81" i="1"/>
  <c r="BS81" i="1"/>
  <c r="EZ81" i="1"/>
  <c r="BN81" i="1"/>
  <c r="DV81" i="1"/>
  <c r="EM81" i="1"/>
  <c r="CE81" i="1"/>
  <c r="FL81" i="1"/>
  <c r="FU81" i="1"/>
  <c r="FI81" i="1"/>
  <c r="FG81" i="1"/>
  <c r="FE81" i="1"/>
  <c r="FC81" i="1"/>
  <c r="EY81" i="1"/>
  <c r="EU81" i="1"/>
  <c r="EK81" i="1"/>
  <c r="EI81" i="1"/>
  <c r="EG81" i="1"/>
  <c r="EE81" i="1"/>
  <c r="EC81" i="1"/>
  <c r="CM81" i="1"/>
  <c r="CC81" i="1"/>
  <c r="CA81" i="1"/>
  <c r="BY81" i="1"/>
  <c r="BW81" i="1"/>
  <c r="BU81" i="1"/>
  <c r="FT81" i="1"/>
  <c r="FJ81" i="1"/>
  <c r="FH81" i="1"/>
  <c r="FF81" i="1"/>
  <c r="FD81" i="1"/>
  <c r="FB81" i="1"/>
  <c r="EV81" i="1"/>
  <c r="EJ81" i="1"/>
  <c r="EH81" i="1"/>
  <c r="EF81" i="1"/>
  <c r="ED81" i="1"/>
  <c r="DZ81" i="1"/>
  <c r="CN81" i="1"/>
  <c r="CB81" i="1"/>
  <c r="BZ81" i="1"/>
  <c r="BX81" i="1"/>
  <c r="BV81" i="1"/>
  <c r="BR81" i="1"/>
  <c r="FA77" i="1"/>
  <c r="EB77" i="1"/>
  <c r="BT77" i="1"/>
  <c r="FM77" i="1"/>
  <c r="EN77" i="1"/>
  <c r="DX77" i="1"/>
  <c r="CF77" i="1"/>
  <c r="EA77" i="1"/>
  <c r="BS77" i="1"/>
  <c r="EZ77" i="1"/>
  <c r="BN77" i="1"/>
  <c r="DV77" i="1"/>
  <c r="EM77" i="1"/>
  <c r="CE77" i="1"/>
  <c r="FL77" i="1"/>
  <c r="FU77" i="1"/>
  <c r="FI77" i="1"/>
  <c r="FG77" i="1"/>
  <c r="FE77" i="1"/>
  <c r="FC77" i="1"/>
  <c r="EY77" i="1"/>
  <c r="EU77" i="1"/>
  <c r="EK77" i="1"/>
  <c r="EI77" i="1"/>
  <c r="EG77" i="1"/>
  <c r="EE77" i="1"/>
  <c r="EC77" i="1"/>
  <c r="CM77" i="1"/>
  <c r="CC77" i="1"/>
  <c r="CA77" i="1"/>
  <c r="BY77" i="1"/>
  <c r="BW77" i="1"/>
  <c r="BU77" i="1"/>
  <c r="FT77" i="1"/>
  <c r="FJ77" i="1"/>
  <c r="FH77" i="1"/>
  <c r="FF77" i="1"/>
  <c r="FD77" i="1"/>
  <c r="FB77" i="1"/>
  <c r="EV77" i="1"/>
  <c r="EJ77" i="1"/>
  <c r="EH77" i="1"/>
  <c r="EF77" i="1"/>
  <c r="ED77" i="1"/>
  <c r="DZ77" i="1"/>
  <c r="CN77" i="1"/>
  <c r="CB77" i="1"/>
  <c r="BZ77" i="1"/>
  <c r="BX77" i="1"/>
  <c r="BV77" i="1"/>
  <c r="BR77" i="1"/>
  <c r="FA71" i="1"/>
  <c r="EB71" i="1"/>
  <c r="BT71" i="1"/>
  <c r="FM71" i="1"/>
  <c r="EN71" i="1"/>
  <c r="DX71" i="1"/>
  <c r="CF71" i="1"/>
  <c r="EA71" i="1"/>
  <c r="BS71" i="1"/>
  <c r="EZ71" i="1"/>
  <c r="BN71" i="1"/>
  <c r="DV71" i="1"/>
  <c r="EM71" i="1"/>
  <c r="CE71" i="1"/>
  <c r="FL71" i="1"/>
  <c r="FU71" i="1"/>
  <c r="FI71" i="1"/>
  <c r="FG71" i="1"/>
  <c r="FE71" i="1"/>
  <c r="FC71" i="1"/>
  <c r="EY71" i="1"/>
  <c r="EU71" i="1"/>
  <c r="EK71" i="1"/>
  <c r="EI71" i="1"/>
  <c r="EG71" i="1"/>
  <c r="EE71" i="1"/>
  <c r="EC71" i="1"/>
  <c r="CM71" i="1"/>
  <c r="CC71" i="1"/>
  <c r="CA71" i="1"/>
  <c r="BY71" i="1"/>
  <c r="BW71" i="1"/>
  <c r="BU71" i="1"/>
  <c r="FT71" i="1"/>
  <c r="FJ71" i="1"/>
  <c r="FH71" i="1"/>
  <c r="FF71" i="1"/>
  <c r="FD71" i="1"/>
  <c r="FB71" i="1"/>
  <c r="EV71" i="1"/>
  <c r="EJ71" i="1"/>
  <c r="EH71" i="1"/>
  <c r="EF71" i="1"/>
  <c r="ED71" i="1"/>
  <c r="DZ71" i="1"/>
  <c r="CN71" i="1"/>
  <c r="CB71" i="1"/>
  <c r="BZ71" i="1"/>
  <c r="BX71" i="1"/>
  <c r="BV71" i="1"/>
  <c r="BR71" i="1"/>
  <c r="FA67" i="1"/>
  <c r="EB67" i="1"/>
  <c r="BT67" i="1"/>
  <c r="FM67" i="1"/>
  <c r="EN67" i="1"/>
  <c r="DX67" i="1"/>
  <c r="CF67" i="1"/>
  <c r="EA67" i="1"/>
  <c r="BS67" i="1"/>
  <c r="EZ67" i="1"/>
  <c r="BN67" i="1"/>
  <c r="DV67" i="1"/>
  <c r="EM67" i="1"/>
  <c r="CE67" i="1"/>
  <c r="FL67" i="1"/>
  <c r="FU67" i="1"/>
  <c r="FI67" i="1"/>
  <c r="FG67" i="1"/>
  <c r="FE67" i="1"/>
  <c r="FC67" i="1"/>
  <c r="EY67" i="1"/>
  <c r="EU67" i="1"/>
  <c r="EK67" i="1"/>
  <c r="EI67" i="1"/>
  <c r="EG67" i="1"/>
  <c r="EE67" i="1"/>
  <c r="EC67" i="1"/>
  <c r="CM67" i="1"/>
  <c r="CC67" i="1"/>
  <c r="CA67" i="1"/>
  <c r="BY67" i="1"/>
  <c r="BW67" i="1"/>
  <c r="BU67" i="1"/>
  <c r="FT67" i="1"/>
  <c r="FJ67" i="1"/>
  <c r="FH67" i="1"/>
  <c r="FF67" i="1"/>
  <c r="FD67" i="1"/>
  <c r="FB67" i="1"/>
  <c r="EV67" i="1"/>
  <c r="EJ67" i="1"/>
  <c r="EH67" i="1"/>
  <c r="EF67" i="1"/>
  <c r="ED67" i="1"/>
  <c r="DZ67" i="1"/>
  <c r="CN67" i="1"/>
  <c r="CB67" i="1"/>
  <c r="BZ67" i="1"/>
  <c r="BX67" i="1"/>
  <c r="BV67" i="1"/>
  <c r="BR67" i="1"/>
  <c r="FA61" i="1"/>
  <c r="EB61" i="1"/>
  <c r="BT61" i="1"/>
  <c r="FM61" i="1"/>
  <c r="EN61" i="1"/>
  <c r="DX61" i="1"/>
  <c r="CF61" i="1"/>
  <c r="EA61" i="1"/>
  <c r="BS61" i="1"/>
  <c r="EZ61" i="1"/>
  <c r="BN61" i="1"/>
  <c r="DV61" i="1"/>
  <c r="EM61" i="1"/>
  <c r="CE61" i="1"/>
  <c r="FL61" i="1"/>
  <c r="FU61" i="1"/>
  <c r="FI61" i="1"/>
  <c r="FG61" i="1"/>
  <c r="FE61" i="1"/>
  <c r="FC61" i="1"/>
  <c r="EY61" i="1"/>
  <c r="EU61" i="1"/>
  <c r="EK61" i="1"/>
  <c r="EI61" i="1"/>
  <c r="EG61" i="1"/>
  <c r="EE61" i="1"/>
  <c r="EC61" i="1"/>
  <c r="CM61" i="1"/>
  <c r="CC61" i="1"/>
  <c r="CA61" i="1"/>
  <c r="BY61" i="1"/>
  <c r="BW61" i="1"/>
  <c r="BU61" i="1"/>
  <c r="FT61" i="1"/>
  <c r="FJ61" i="1"/>
  <c r="FH61" i="1"/>
  <c r="FF61" i="1"/>
  <c r="FD61" i="1"/>
  <c r="FB61" i="1"/>
  <c r="EV61" i="1"/>
  <c r="EJ61" i="1"/>
  <c r="EH61" i="1"/>
  <c r="EF61" i="1"/>
  <c r="ED61" i="1"/>
  <c r="DZ61" i="1"/>
  <c r="CN61" i="1"/>
  <c r="CB61" i="1"/>
  <c r="BZ61" i="1"/>
  <c r="BX61" i="1"/>
  <c r="BV61" i="1"/>
  <c r="BR61" i="1"/>
  <c r="FA57" i="1"/>
  <c r="EB57" i="1"/>
  <c r="BT57" i="1"/>
  <c r="FM57" i="1"/>
  <c r="EN57" i="1"/>
  <c r="DX57" i="1"/>
  <c r="CF57" i="1"/>
  <c r="EA57" i="1"/>
  <c r="BS57" i="1"/>
  <c r="EZ57" i="1"/>
  <c r="BN57" i="1"/>
  <c r="DV57" i="1"/>
  <c r="EM57" i="1"/>
  <c r="CE57" i="1"/>
  <c r="FL57" i="1"/>
  <c r="FU57" i="1"/>
  <c r="FI57" i="1"/>
  <c r="FG57" i="1"/>
  <c r="FE57" i="1"/>
  <c r="FC57" i="1"/>
  <c r="EY57" i="1"/>
  <c r="EU57" i="1"/>
  <c r="EK57" i="1"/>
  <c r="EI57" i="1"/>
  <c r="EG57" i="1"/>
  <c r="EE57" i="1"/>
  <c r="EC57" i="1"/>
  <c r="CM57" i="1"/>
  <c r="CC57" i="1"/>
  <c r="CA57" i="1"/>
  <c r="BY57" i="1"/>
  <c r="BW57" i="1"/>
  <c r="BU57" i="1"/>
  <c r="FT57" i="1"/>
  <c r="FJ57" i="1"/>
  <c r="FH57" i="1"/>
  <c r="FF57" i="1"/>
  <c r="FD57" i="1"/>
  <c r="FB57" i="1"/>
  <c r="EV57" i="1"/>
  <c r="EJ57" i="1"/>
  <c r="EH57" i="1"/>
  <c r="EF57" i="1"/>
  <c r="ED57" i="1"/>
  <c r="DZ57" i="1"/>
  <c r="CN57" i="1"/>
  <c r="CB57" i="1"/>
  <c r="BZ57" i="1"/>
  <c r="BX57" i="1"/>
  <c r="BV57" i="1"/>
  <c r="BR57" i="1"/>
  <c r="FA53" i="1"/>
  <c r="EB53" i="1"/>
  <c r="BT53" i="1"/>
  <c r="FM53" i="1"/>
  <c r="EN53" i="1"/>
  <c r="DX53" i="1"/>
  <c r="CF53" i="1"/>
  <c r="EA53" i="1"/>
  <c r="BS53" i="1"/>
  <c r="EZ53" i="1"/>
  <c r="BN53" i="1"/>
  <c r="DV53" i="1"/>
  <c r="EM53" i="1"/>
  <c r="CE53" i="1"/>
  <c r="FL53" i="1"/>
  <c r="FU53" i="1"/>
  <c r="FI53" i="1"/>
  <c r="FG53" i="1"/>
  <c r="FE53" i="1"/>
  <c r="FC53" i="1"/>
  <c r="EY53" i="1"/>
  <c r="EU53" i="1"/>
  <c r="EK53" i="1"/>
  <c r="EI53" i="1"/>
  <c r="EG53" i="1"/>
  <c r="EE53" i="1"/>
  <c r="EC53" i="1"/>
  <c r="CM53" i="1"/>
  <c r="CC53" i="1"/>
  <c r="CA53" i="1"/>
  <c r="BY53" i="1"/>
  <c r="BW53" i="1"/>
  <c r="BU53" i="1"/>
  <c r="FT53" i="1"/>
  <c r="FJ53" i="1"/>
  <c r="FH53" i="1"/>
  <c r="FF53" i="1"/>
  <c r="FD53" i="1"/>
  <c r="FB53" i="1"/>
  <c r="EV53" i="1"/>
  <c r="EJ53" i="1"/>
  <c r="EH53" i="1"/>
  <c r="EF53" i="1"/>
  <c r="ED53" i="1"/>
  <c r="DZ53" i="1"/>
  <c r="CN53" i="1"/>
  <c r="CB53" i="1"/>
  <c r="BZ53" i="1"/>
  <c r="BX53" i="1"/>
  <c r="BV53" i="1"/>
  <c r="BR53" i="1"/>
  <c r="FA49" i="1"/>
  <c r="EB49" i="1"/>
  <c r="BT49" i="1"/>
  <c r="FM49" i="1"/>
  <c r="EN49" i="1"/>
  <c r="DX49" i="1"/>
  <c r="CF49" i="1"/>
  <c r="EA49" i="1"/>
  <c r="BS49" i="1"/>
  <c r="EZ49" i="1"/>
  <c r="BN49" i="1"/>
  <c r="DV49" i="1"/>
  <c r="EM49" i="1"/>
  <c r="CE49" i="1"/>
  <c r="FL49" i="1"/>
  <c r="FU49" i="1"/>
  <c r="FI49" i="1"/>
  <c r="FG49" i="1"/>
  <c r="FE49" i="1"/>
  <c r="FC49" i="1"/>
  <c r="EY49" i="1"/>
  <c r="EU49" i="1"/>
  <c r="EK49" i="1"/>
  <c r="EI49" i="1"/>
  <c r="EG49" i="1"/>
  <c r="EE49" i="1"/>
  <c r="EC49" i="1"/>
  <c r="CM49" i="1"/>
  <c r="CC49" i="1"/>
  <c r="CA49" i="1"/>
  <c r="BY49" i="1"/>
  <c r="BW49" i="1"/>
  <c r="BU49" i="1"/>
  <c r="FT49" i="1"/>
  <c r="FJ49" i="1"/>
  <c r="FH49" i="1"/>
  <c r="FF49" i="1"/>
  <c r="FD49" i="1"/>
  <c r="FB49" i="1"/>
  <c r="EV49" i="1"/>
  <c r="EJ49" i="1"/>
  <c r="EH49" i="1"/>
  <c r="EF49" i="1"/>
  <c r="ED49" i="1"/>
  <c r="DZ49" i="1"/>
  <c r="CN49" i="1"/>
  <c r="CB49" i="1"/>
  <c r="BZ49" i="1"/>
  <c r="BX49" i="1"/>
  <c r="BV49" i="1"/>
  <c r="BR49" i="1"/>
  <c r="FA45" i="1"/>
  <c r="EB45" i="1"/>
  <c r="BT45" i="1"/>
  <c r="FM45" i="1"/>
  <c r="EN45" i="1"/>
  <c r="DX45" i="1"/>
  <c r="CF45" i="1"/>
  <c r="EA45" i="1"/>
  <c r="BS45" i="1"/>
  <c r="EZ45" i="1"/>
  <c r="BN45" i="1"/>
  <c r="DV45" i="1"/>
  <c r="EM45" i="1"/>
  <c r="CE45" i="1"/>
  <c r="FL45" i="1"/>
  <c r="FU45" i="1"/>
  <c r="FI45" i="1"/>
  <c r="FG45" i="1"/>
  <c r="FE45" i="1"/>
  <c r="FC45" i="1"/>
  <c r="EY45" i="1"/>
  <c r="EU45" i="1"/>
  <c r="EK45" i="1"/>
  <c r="EI45" i="1"/>
  <c r="EG45" i="1"/>
  <c r="EE45" i="1"/>
  <c r="EC45" i="1"/>
  <c r="CM45" i="1"/>
  <c r="CC45" i="1"/>
  <c r="CA45" i="1"/>
  <c r="BY45" i="1"/>
  <c r="BW45" i="1"/>
  <c r="BU45" i="1"/>
  <c r="FT45" i="1"/>
  <c r="FJ45" i="1"/>
  <c r="FH45" i="1"/>
  <c r="FF45" i="1"/>
  <c r="FD45" i="1"/>
  <c r="FB45" i="1"/>
  <c r="EV45" i="1"/>
  <c r="EJ45" i="1"/>
  <c r="EH45" i="1"/>
  <c r="EF45" i="1"/>
  <c r="ED45" i="1"/>
  <c r="DZ45" i="1"/>
  <c r="CN45" i="1"/>
  <c r="CB45" i="1"/>
  <c r="BZ45" i="1"/>
  <c r="BX45" i="1"/>
  <c r="BV45" i="1"/>
  <c r="BR45" i="1"/>
  <c r="FA41" i="1"/>
  <c r="EB41" i="1"/>
  <c r="BT41" i="1"/>
  <c r="FM41" i="1"/>
  <c r="EN41" i="1"/>
  <c r="DX41" i="1"/>
  <c r="CF41" i="1"/>
  <c r="EA41" i="1"/>
  <c r="BS41" i="1"/>
  <c r="EZ41" i="1"/>
  <c r="BN41" i="1"/>
  <c r="DV41" i="1"/>
  <c r="EM41" i="1"/>
  <c r="CE41" i="1"/>
  <c r="FL41" i="1"/>
  <c r="FU41" i="1"/>
  <c r="FI41" i="1"/>
  <c r="FG41" i="1"/>
  <c r="FE41" i="1"/>
  <c r="FC41" i="1"/>
  <c r="EY41" i="1"/>
  <c r="EU41" i="1"/>
  <c r="EK41" i="1"/>
  <c r="EI41" i="1"/>
  <c r="EG41" i="1"/>
  <c r="EE41" i="1"/>
  <c r="EC41" i="1"/>
  <c r="CM41" i="1"/>
  <c r="CC41" i="1"/>
  <c r="CA41" i="1"/>
  <c r="BY41" i="1"/>
  <c r="BW41" i="1"/>
  <c r="BU41" i="1"/>
  <c r="FT41" i="1"/>
  <c r="FJ41" i="1"/>
  <c r="FH41" i="1"/>
  <c r="FF41" i="1"/>
  <c r="FD41" i="1"/>
  <c r="FB41" i="1"/>
  <c r="EV41" i="1"/>
  <c r="EJ41" i="1"/>
  <c r="EH41" i="1"/>
  <c r="EF41" i="1"/>
  <c r="ED41" i="1"/>
  <c r="DZ41" i="1"/>
  <c r="CN41" i="1"/>
  <c r="CB41" i="1"/>
  <c r="BZ41" i="1"/>
  <c r="BX41" i="1"/>
  <c r="BV41" i="1"/>
  <c r="BR41" i="1"/>
  <c r="FA37" i="1"/>
  <c r="EB37" i="1"/>
  <c r="BT37" i="1"/>
  <c r="FM37" i="1"/>
  <c r="EN37" i="1"/>
  <c r="DX37" i="1"/>
  <c r="CF37" i="1"/>
  <c r="EA37" i="1"/>
  <c r="BS37" i="1"/>
  <c r="EZ37" i="1"/>
  <c r="BN37" i="1"/>
  <c r="DV37" i="1"/>
  <c r="EM37" i="1"/>
  <c r="CE37" i="1"/>
  <c r="FL37" i="1"/>
  <c r="FU37" i="1"/>
  <c r="FI37" i="1"/>
  <c r="FG37" i="1"/>
  <c r="FE37" i="1"/>
  <c r="FC37" i="1"/>
  <c r="EY37" i="1"/>
  <c r="EU37" i="1"/>
  <c r="EK37" i="1"/>
  <c r="EI37" i="1"/>
  <c r="EG37" i="1"/>
  <c r="EE37" i="1"/>
  <c r="EC37" i="1"/>
  <c r="CM37" i="1"/>
  <c r="CC37" i="1"/>
  <c r="CA37" i="1"/>
  <c r="BY37" i="1"/>
  <c r="BW37" i="1"/>
  <c r="BU37" i="1"/>
  <c r="FT37" i="1"/>
  <c r="FJ37" i="1"/>
  <c r="FH37" i="1"/>
  <c r="FF37" i="1"/>
  <c r="FD37" i="1"/>
  <c r="FB37" i="1"/>
  <c r="EV37" i="1"/>
  <c r="EJ37" i="1"/>
  <c r="EH37" i="1"/>
  <c r="EF37" i="1"/>
  <c r="ED37" i="1"/>
  <c r="DZ37" i="1"/>
  <c r="CN37" i="1"/>
  <c r="CB37" i="1"/>
  <c r="BZ37" i="1"/>
  <c r="BX37" i="1"/>
  <c r="BV37" i="1"/>
  <c r="BR37" i="1"/>
  <c r="FA33" i="1"/>
  <c r="EB33" i="1"/>
  <c r="BT33" i="1"/>
  <c r="FM33" i="1"/>
  <c r="EN33" i="1"/>
  <c r="DX33" i="1"/>
  <c r="CF33" i="1"/>
  <c r="EA33" i="1"/>
  <c r="BS33" i="1"/>
  <c r="EZ33" i="1"/>
  <c r="BN33" i="1"/>
  <c r="DV33" i="1"/>
  <c r="EM33" i="1"/>
  <c r="CE33" i="1"/>
  <c r="FL33" i="1"/>
  <c r="FI33" i="1"/>
  <c r="FG33" i="1"/>
  <c r="FE33" i="1"/>
  <c r="FC33" i="1"/>
  <c r="EY33" i="1"/>
  <c r="EU33" i="1"/>
  <c r="EK33" i="1"/>
  <c r="EI33" i="1"/>
  <c r="EG33" i="1"/>
  <c r="EE33" i="1"/>
  <c r="EC33" i="1"/>
  <c r="CM33" i="1"/>
  <c r="CC33" i="1"/>
  <c r="CA33" i="1"/>
  <c r="BY33" i="1"/>
  <c r="BW33" i="1"/>
  <c r="BU33" i="1"/>
  <c r="FT33" i="1"/>
  <c r="FJ33" i="1"/>
  <c r="FH33" i="1"/>
  <c r="FF33" i="1"/>
  <c r="FD33" i="1"/>
  <c r="FB33" i="1"/>
  <c r="EJ33" i="1"/>
  <c r="EH33" i="1"/>
  <c r="EF33" i="1"/>
  <c r="ED33" i="1"/>
  <c r="DZ33" i="1"/>
  <c r="CB33" i="1"/>
  <c r="BZ33" i="1"/>
  <c r="BX33" i="1"/>
  <c r="BV33" i="1"/>
  <c r="BR33" i="1"/>
  <c r="EA29" i="1"/>
  <c r="BS29" i="1"/>
  <c r="EZ29" i="1"/>
  <c r="BN29" i="1"/>
  <c r="DV29" i="1"/>
  <c r="EM29" i="1"/>
  <c r="CE29" i="1"/>
  <c r="FL29" i="1"/>
  <c r="FI29" i="1"/>
  <c r="FE29" i="1"/>
  <c r="FC29" i="1"/>
  <c r="EY29" i="1"/>
  <c r="EU29" i="1"/>
  <c r="EK29" i="1"/>
  <c r="EI29" i="1"/>
  <c r="EG29" i="1"/>
  <c r="EE29" i="1"/>
  <c r="EC29" i="1"/>
  <c r="CM29" i="1"/>
  <c r="CC29" i="1"/>
  <c r="CA29" i="1"/>
  <c r="BY29" i="1"/>
  <c r="BW29" i="1"/>
  <c r="BU29" i="1"/>
  <c r="FJ29" i="1"/>
  <c r="FF29" i="1"/>
  <c r="FB29" i="1"/>
  <c r="ED29" i="1"/>
  <c r="DZ29" i="1"/>
  <c r="CB29" i="1"/>
  <c r="BX29" i="1"/>
  <c r="FT29" i="1"/>
  <c r="FH29" i="1"/>
  <c r="FD29" i="1"/>
  <c r="EJ29" i="1"/>
  <c r="EF29" i="1"/>
  <c r="BV29" i="1"/>
  <c r="BR29" i="1"/>
  <c r="EA25" i="1"/>
  <c r="BS25" i="1"/>
  <c r="EZ25" i="1"/>
  <c r="DV25" i="1"/>
  <c r="EM25" i="1"/>
  <c r="CE25" i="1"/>
  <c r="FL25" i="1"/>
  <c r="FU25" i="1"/>
  <c r="FI25" i="1"/>
  <c r="FG25" i="1"/>
  <c r="FE25" i="1"/>
  <c r="FC25" i="1"/>
  <c r="EY25" i="1"/>
  <c r="EU25" i="1"/>
  <c r="EK25" i="1"/>
  <c r="EI25" i="1"/>
  <c r="EG25" i="1"/>
  <c r="EE25" i="1"/>
  <c r="EC25" i="1"/>
  <c r="CM25" i="1"/>
  <c r="CC25" i="1"/>
  <c r="CA25" i="1"/>
  <c r="BY25" i="1"/>
  <c r="BW25" i="1"/>
  <c r="BU25" i="1"/>
  <c r="FJ25" i="1"/>
  <c r="FF25" i="1"/>
  <c r="FB25" i="1"/>
  <c r="EH25" i="1"/>
  <c r="ED25" i="1"/>
  <c r="DZ25" i="1"/>
  <c r="CN25" i="1"/>
  <c r="CB25" i="1"/>
  <c r="BX25" i="1"/>
  <c r="FT25" i="1"/>
  <c r="FH25" i="1"/>
  <c r="FD25" i="1"/>
  <c r="EV25" i="1"/>
  <c r="EJ25" i="1"/>
  <c r="EF25" i="1"/>
  <c r="BZ25" i="1"/>
  <c r="BV25" i="1"/>
  <c r="BR25" i="1"/>
  <c r="DQ6" i="1"/>
  <c r="DP6" i="1" s="1"/>
  <c r="DM6" i="1" s="1"/>
  <c r="DO6" i="1"/>
  <c r="BF25" i="1" l="1"/>
  <c r="BN25" i="1" s="1"/>
  <c r="BD25" i="1"/>
  <c r="AS29" i="1"/>
  <c r="BG29" i="1"/>
  <c r="BD29" i="1"/>
  <c r="BC33" i="1"/>
  <c r="BD22" i="1"/>
  <c r="BC26" i="1"/>
  <c r="BD26" i="1"/>
  <c r="BF30" i="1"/>
  <c r="BF34" i="1"/>
  <c r="BG11" i="1"/>
  <c r="BO11" i="1" s="1"/>
  <c r="BD23" i="1"/>
  <c r="BG27" i="1"/>
  <c r="BO27" i="1" s="1"/>
  <c r="BD31" i="1"/>
  <c r="BD35" i="1"/>
  <c r="BR12" i="1"/>
  <c r="EF12" i="1"/>
  <c r="BU12" i="1"/>
  <c r="EY12" i="1"/>
  <c r="BZ12" i="1"/>
  <c r="EV12" i="1"/>
  <c r="CC12" i="1"/>
  <c r="FG12" i="1"/>
  <c r="AK12" i="1"/>
  <c r="AU12" i="1"/>
  <c r="AO12" i="1"/>
  <c r="AP12" i="1" s="1"/>
  <c r="CQ9" i="1"/>
  <c r="CR9" i="1"/>
  <c r="AO10" i="1"/>
  <c r="AP10" i="1" s="1"/>
  <c r="AU22" i="1"/>
  <c r="AQ9" i="1"/>
  <c r="AN14" i="1"/>
  <c r="AK14" i="1"/>
  <c r="AQ15" i="1"/>
  <c r="AT8" i="1"/>
  <c r="AO8" i="1"/>
  <c r="BG12" i="1"/>
  <c r="BO12" i="1" s="1"/>
  <c r="CP12" i="1"/>
  <c r="CR12" i="1"/>
  <c r="CQ12" i="1"/>
  <c r="BD20" i="1"/>
  <c r="BE28" i="1"/>
  <c r="BC9" i="1"/>
  <c r="DW13" i="1"/>
  <c r="DW17" i="1"/>
  <c r="BB21" i="1"/>
  <c r="BB14" i="1"/>
  <c r="DW18" i="1"/>
  <c r="BB27" i="1"/>
  <c r="BH36" i="1"/>
  <c r="AR9" i="1"/>
  <c r="DT9" i="1" s="1"/>
  <c r="AV9" i="1"/>
  <c r="AT14" i="1"/>
  <c r="DV14" i="1" s="1"/>
  <c r="AR15" i="1"/>
  <c r="DT15" i="1" s="1"/>
  <c r="AN8" i="1"/>
  <c r="AK8" i="1"/>
  <c r="DT8" i="1" s="1"/>
  <c r="BN24" i="1"/>
  <c r="FT24" i="1"/>
  <c r="EU24" i="1"/>
  <c r="CM24" i="1"/>
  <c r="BB29" i="1"/>
  <c r="EH29" i="1"/>
  <c r="FG29" i="1"/>
  <c r="BZ29" i="1"/>
  <c r="BO29" i="1"/>
  <c r="FU29" i="1"/>
  <c r="CN29" i="1"/>
  <c r="EV29" i="1"/>
  <c r="EU34" i="1"/>
  <c r="CM34" i="1"/>
  <c r="FT34" i="1"/>
  <c r="BN34" i="1"/>
  <c r="CM27" i="1"/>
  <c r="FT35" i="1"/>
  <c r="CM35" i="1"/>
  <c r="BS12" i="1"/>
  <c r="FL12" i="1"/>
  <c r="EX13" i="1"/>
  <c r="BQ17" i="1"/>
  <c r="FN17" i="1"/>
  <c r="BS20" i="1"/>
  <c r="DV20" i="1"/>
  <c r="DR21" i="1"/>
  <c r="BQ21" i="1"/>
  <c r="DY21" i="1"/>
  <c r="EB28" i="1"/>
  <c r="BT29" i="1"/>
  <c r="EB32" i="1"/>
  <c r="DR14" i="1"/>
  <c r="DS18" i="1"/>
  <c r="EZ19" i="1"/>
  <c r="BB23" i="1"/>
  <c r="BG23" i="1"/>
  <c r="BO23" i="1" s="1"/>
  <c r="BF18" i="1"/>
  <c r="BN18" i="1" s="1"/>
  <c r="BB22" i="1"/>
  <c r="BB26" i="1"/>
  <c r="BE34" i="1"/>
  <c r="BC11" i="1"/>
  <c r="BG33" i="1"/>
  <c r="BC32" i="1"/>
  <c r="BB19" i="1"/>
  <c r="BG19" i="1"/>
  <c r="BO19" i="1" s="1"/>
  <c r="BB16" i="1"/>
  <c r="BF26" i="1"/>
  <c r="EE10" i="1"/>
  <c r="FD10" i="1"/>
  <c r="FD14" i="1"/>
  <c r="BW14" i="1"/>
  <c r="CA20" i="1"/>
  <c r="EI20" i="1"/>
  <c r="BD12" i="1"/>
  <c r="BE16" i="1"/>
  <c r="BG16" i="1"/>
  <c r="BO16" i="1" s="1"/>
  <c r="BB20" i="1"/>
  <c r="EO20" i="1"/>
  <c r="FN20" i="1"/>
  <c r="AP24" i="1"/>
  <c r="DS24" i="1"/>
  <c r="BG28" i="1"/>
  <c r="BO28" i="1" s="1"/>
  <c r="BF28" i="1"/>
  <c r="BE32" i="1"/>
  <c r="BG13" i="1"/>
  <c r="BO13" i="1" s="1"/>
  <c r="BG17" i="1"/>
  <c r="BO17" i="1" s="1"/>
  <c r="AP17" i="1"/>
  <c r="BC29" i="1"/>
  <c r="BG10" i="1"/>
  <c r="BO10" i="1" s="1"/>
  <c r="FI14" i="1"/>
  <c r="EJ14" i="1"/>
  <c r="CB14" i="1"/>
  <c r="BF14" i="1"/>
  <c r="BG14" i="1"/>
  <c r="BO14" i="1" s="1"/>
  <c r="BR18" i="1"/>
  <c r="BB18" i="1"/>
  <c r="BD18" i="1"/>
  <c r="AP18" i="1"/>
  <c r="BV18" i="1"/>
  <c r="EI18" i="1"/>
  <c r="FH18" i="1"/>
  <c r="BC18" i="1"/>
  <c r="FM26" i="1"/>
  <c r="EN26" i="1"/>
  <c r="BG30" i="1"/>
  <c r="BD30" i="1"/>
  <c r="FM30" i="1"/>
  <c r="EN30" i="1"/>
  <c r="BG34" i="1"/>
  <c r="BO34" i="1" s="1"/>
  <c r="BD34" i="1"/>
  <c r="EY11" i="1"/>
  <c r="DZ11" i="1"/>
  <c r="BB11" i="1"/>
  <c r="FI11" i="1"/>
  <c r="EJ11" i="1"/>
  <c r="CA11" i="1"/>
  <c r="BF11" i="1"/>
  <c r="BG15" i="1"/>
  <c r="BF15" i="1"/>
  <c r="BC19" i="1"/>
  <c r="DV19" i="1"/>
  <c r="BC27" i="1"/>
  <c r="AP27" i="1"/>
  <c r="BD27" i="1"/>
  <c r="BC31" i="1"/>
  <c r="AP31" i="1"/>
  <c r="AP35" i="1"/>
  <c r="BC35" i="1"/>
  <c r="BG8" i="1"/>
  <c r="BO8" i="1" s="1"/>
  <c r="BD8" i="1"/>
  <c r="DR24" i="1"/>
  <c r="BB34" i="1"/>
  <c r="BE11" i="1"/>
  <c r="BE20" i="1"/>
  <c r="BZ9" i="1"/>
  <c r="EV9" i="1"/>
  <c r="FU9" i="1"/>
  <c r="CN15" i="1"/>
  <c r="EH15" i="1"/>
  <c r="FG15" i="1"/>
  <c r="FT14" i="1"/>
  <c r="EU14" i="1"/>
  <c r="EY16" i="1"/>
  <c r="DZ16" i="1"/>
  <c r="BR16" i="1"/>
  <c r="FC16" i="1"/>
  <c r="ED16" i="1"/>
  <c r="BV16" i="1"/>
  <c r="EI16" i="1"/>
  <c r="CA16" i="1"/>
  <c r="FH16" i="1"/>
  <c r="BH7" i="1"/>
  <c r="EH9" i="1"/>
  <c r="BZ15" i="1"/>
  <c r="EV15" i="1"/>
  <c r="FI16" i="1"/>
  <c r="EJ16" i="1"/>
  <c r="CB16" i="1"/>
  <c r="EC16" i="1"/>
  <c r="BU16" i="1"/>
  <c r="FB16" i="1"/>
  <c r="BH26" i="1"/>
  <c r="BH17" i="1"/>
  <c r="AS13" i="1"/>
  <c r="CQ13" i="1"/>
  <c r="CR13" i="1"/>
  <c r="CP13" i="1"/>
  <c r="AK13" i="1"/>
  <c r="AT13" i="1"/>
  <c r="CQ17" i="1"/>
  <c r="CR17" i="1"/>
  <c r="CP17" i="1"/>
  <c r="FI17" i="1"/>
  <c r="EG17" i="1"/>
  <c r="CC17" i="1"/>
  <c r="BY17" i="1"/>
  <c r="FJ17" i="1"/>
  <c r="FF17" i="1"/>
  <c r="EV17" i="1"/>
  <c r="EH17" i="1"/>
  <c r="ED17" i="1"/>
  <c r="CN17" i="1"/>
  <c r="BZ17" i="1"/>
  <c r="BV17" i="1"/>
  <c r="FE17" i="1"/>
  <c r="EK17" i="1"/>
  <c r="EC17" i="1"/>
  <c r="BU17" i="1"/>
  <c r="FB17" i="1"/>
  <c r="EJ17" i="1"/>
  <c r="EF17" i="1"/>
  <c r="CB17" i="1"/>
  <c r="BX17" i="1"/>
  <c r="AP21" i="1"/>
  <c r="CQ21" i="1"/>
  <c r="CR21" i="1"/>
  <c r="FU21" i="1"/>
  <c r="FG21" i="1"/>
  <c r="FC21" i="1"/>
  <c r="EK21" i="1"/>
  <c r="EG21" i="1"/>
  <c r="EC21" i="1"/>
  <c r="BW21" i="1"/>
  <c r="FJ21" i="1"/>
  <c r="FF21" i="1"/>
  <c r="FB21" i="1"/>
  <c r="EF21" i="1"/>
  <c r="DZ21" i="1"/>
  <c r="BX21" i="1"/>
  <c r="BR21" i="1"/>
  <c r="EY21" i="1"/>
  <c r="EE21" i="1"/>
  <c r="BY21" i="1"/>
  <c r="EV21" i="1"/>
  <c r="ED21" i="1"/>
  <c r="BZ21" i="1"/>
  <c r="FE21" i="1"/>
  <c r="CC21" i="1"/>
  <c r="BU21" i="1"/>
  <c r="FD21" i="1"/>
  <c r="EH21" i="1"/>
  <c r="CN21" i="1"/>
  <c r="BV21" i="1"/>
  <c r="BH25" i="1"/>
  <c r="BH29" i="1"/>
  <c r="CQ10" i="1"/>
  <c r="CR10" i="1"/>
  <c r="CP10" i="1"/>
  <c r="CQ22" i="1"/>
  <c r="CR22" i="1"/>
  <c r="CP22" i="1"/>
  <c r="FI22" i="1"/>
  <c r="FE22" i="1"/>
  <c r="EY22" i="1"/>
  <c r="CC22" i="1"/>
  <c r="BY22" i="1"/>
  <c r="BU22" i="1"/>
  <c r="EV22" i="1"/>
  <c r="EH22" i="1"/>
  <c r="CN22" i="1"/>
  <c r="BZ22" i="1"/>
  <c r="FU22" i="1"/>
  <c r="FG22" i="1"/>
  <c r="EK22" i="1"/>
  <c r="EG22" i="1"/>
  <c r="EC22" i="1"/>
  <c r="FJ22" i="1"/>
  <c r="FF22" i="1"/>
  <c r="FB22" i="1"/>
  <c r="EJ22" i="1"/>
  <c r="EF22" i="1"/>
  <c r="DZ22" i="1"/>
  <c r="CB22" i="1"/>
  <c r="BX22" i="1"/>
  <c r="BR22" i="1"/>
  <c r="BH30" i="1"/>
  <c r="BH34" i="1"/>
  <c r="AU7" i="1"/>
  <c r="BN9" i="1"/>
  <c r="DU42" i="1"/>
  <c r="DU46" i="1"/>
  <c r="DU98" i="1"/>
  <c r="BO9" i="1"/>
  <c r="AS7" i="1"/>
  <c r="CQ7" i="1"/>
  <c r="CR7" i="1"/>
  <c r="BE33" i="1"/>
  <c r="BE24" i="1"/>
  <c r="BE172" i="1"/>
  <c r="BE176" i="1"/>
  <c r="BE180" i="1"/>
  <c r="BE184" i="1"/>
  <c r="BE188" i="1"/>
  <c r="BE25" i="1"/>
  <c r="BE35" i="1"/>
  <c r="BE245" i="1"/>
  <c r="BX12" i="1"/>
  <c r="DZ12" i="1"/>
  <c r="EJ12" i="1"/>
  <c r="FE12" i="1"/>
  <c r="BV12" i="1"/>
  <c r="CN12" i="1"/>
  <c r="EH12" i="1"/>
  <c r="FF12" i="1"/>
  <c r="BY12" i="1"/>
  <c r="EG12" i="1"/>
  <c r="FC12" i="1"/>
  <c r="FU12" i="1"/>
  <c r="AT12" i="1"/>
  <c r="FH12" i="1" s="1"/>
  <c r="CQ20" i="1"/>
  <c r="CR20" i="1"/>
  <c r="CP20" i="1"/>
  <c r="CC20" i="1"/>
  <c r="BU20" i="1"/>
  <c r="FH20" i="1"/>
  <c r="FB20" i="1"/>
  <c r="EJ20" i="1"/>
  <c r="EF20" i="1"/>
  <c r="DZ20" i="1"/>
  <c r="CB20" i="1"/>
  <c r="BX20" i="1"/>
  <c r="BR20" i="1"/>
  <c r="EG20" i="1"/>
  <c r="BY20" i="1"/>
  <c r="FJ20" i="1"/>
  <c r="FF20" i="1"/>
  <c r="EV20" i="1"/>
  <c r="EH20" i="1"/>
  <c r="ED20" i="1"/>
  <c r="CN20" i="1"/>
  <c r="BZ20" i="1"/>
  <c r="BV20" i="1"/>
  <c r="BH24" i="1"/>
  <c r="BH28" i="1"/>
  <c r="BH32" i="1"/>
  <c r="CP9" i="1"/>
  <c r="DZ9" i="1"/>
  <c r="BX9" i="1"/>
  <c r="CB9" i="1"/>
  <c r="BR9" i="1"/>
  <c r="AO13" i="1"/>
  <c r="AU13" i="1"/>
  <c r="AN13" i="1"/>
  <c r="AK17" i="1"/>
  <c r="DZ17" i="1" s="1"/>
  <c r="AT17" i="1"/>
  <c r="EI17" i="1" s="1"/>
  <c r="AU21" i="1"/>
  <c r="EJ21" i="1" s="1"/>
  <c r="AT21" i="1"/>
  <c r="FH21" i="1" s="1"/>
  <c r="BH33" i="1"/>
  <c r="AK10" i="1"/>
  <c r="AU10" i="1"/>
  <c r="AT10" i="1"/>
  <c r="CQ14" i="1"/>
  <c r="CR14" i="1"/>
  <c r="CP14" i="1"/>
  <c r="BH18" i="1"/>
  <c r="CQ18" i="1"/>
  <c r="CR18" i="1"/>
  <c r="CP18" i="1"/>
  <c r="AO22" i="1"/>
  <c r="AP22" i="1" s="1"/>
  <c r="EE22" i="1" s="1"/>
  <c r="AT22" i="1"/>
  <c r="FH22" i="1" s="1"/>
  <c r="BH22" i="1"/>
  <c r="CR11" i="1"/>
  <c r="CQ11" i="1"/>
  <c r="CP11" i="1"/>
  <c r="CR15" i="1"/>
  <c r="CQ15" i="1"/>
  <c r="CP15" i="1"/>
  <c r="FI15" i="1"/>
  <c r="EY15" i="1"/>
  <c r="EG15" i="1"/>
  <c r="CC15" i="1"/>
  <c r="BU15" i="1"/>
  <c r="FF15" i="1"/>
  <c r="EJ15" i="1"/>
  <c r="DZ15" i="1"/>
  <c r="BX15" i="1"/>
  <c r="FE15" i="1"/>
  <c r="EK15" i="1"/>
  <c r="EC15" i="1"/>
  <c r="BY15" i="1"/>
  <c r="FJ15" i="1"/>
  <c r="FB15" i="1"/>
  <c r="EF15" i="1"/>
  <c r="CB15" i="1"/>
  <c r="BR15" i="1"/>
  <c r="BH19" i="1"/>
  <c r="AP19" i="1"/>
  <c r="DU19" i="1" s="1"/>
  <c r="CR19" i="1"/>
  <c r="CQ19" i="1"/>
  <c r="CP19" i="1"/>
  <c r="FU19" i="1"/>
  <c r="FI19" i="1"/>
  <c r="FE19" i="1"/>
  <c r="EY19" i="1"/>
  <c r="EI19" i="1"/>
  <c r="CC19" i="1"/>
  <c r="BY19" i="1"/>
  <c r="BU19" i="1"/>
  <c r="FH19" i="1"/>
  <c r="FD19" i="1"/>
  <c r="EV19" i="1"/>
  <c r="EH19" i="1"/>
  <c r="ED19" i="1"/>
  <c r="CN19" i="1"/>
  <c r="BZ19" i="1"/>
  <c r="BV19" i="1"/>
  <c r="FG19" i="1"/>
  <c r="EK19" i="1"/>
  <c r="EC19" i="1"/>
  <c r="BW19" i="1"/>
  <c r="FF19" i="1"/>
  <c r="EJ19" i="1"/>
  <c r="DZ19" i="1"/>
  <c r="BX19" i="1"/>
  <c r="FC19" i="1"/>
  <c r="EG19" i="1"/>
  <c r="CA19" i="1"/>
  <c r="FJ19" i="1"/>
  <c r="FB19" i="1"/>
  <c r="EF19" i="1"/>
  <c r="CB19" i="1"/>
  <c r="BR19" i="1"/>
  <c r="BH23" i="1"/>
  <c r="AP23" i="1"/>
  <c r="FD23" i="1" s="1"/>
  <c r="CQ23" i="1"/>
  <c r="CR23" i="1"/>
  <c r="CP23" i="1"/>
  <c r="FI23" i="1"/>
  <c r="FE23" i="1"/>
  <c r="EY23" i="1"/>
  <c r="EI23" i="1"/>
  <c r="EE23" i="1"/>
  <c r="CC23" i="1"/>
  <c r="BY23" i="1"/>
  <c r="BU23" i="1"/>
  <c r="FH23" i="1"/>
  <c r="EV23" i="1"/>
  <c r="EH23" i="1"/>
  <c r="ED23" i="1"/>
  <c r="CN23" i="1"/>
  <c r="BZ23" i="1"/>
  <c r="BV23" i="1"/>
  <c r="FU23" i="1"/>
  <c r="FC23" i="1"/>
  <c r="EG23" i="1"/>
  <c r="CA23" i="1"/>
  <c r="FJ23" i="1"/>
  <c r="FB23" i="1"/>
  <c r="EF23" i="1"/>
  <c r="CB23" i="1"/>
  <c r="BR23" i="1"/>
  <c r="FG23" i="1"/>
  <c r="EK23" i="1"/>
  <c r="EC23" i="1"/>
  <c r="FF23" i="1"/>
  <c r="EJ23" i="1"/>
  <c r="DZ23" i="1"/>
  <c r="BX23" i="1"/>
  <c r="BH27" i="1"/>
  <c r="BH31" i="1"/>
  <c r="BH35" i="1"/>
  <c r="AS8" i="1"/>
  <c r="CR8" i="1"/>
  <c r="CQ8" i="1"/>
  <c r="CP8" i="1"/>
  <c r="FI8" i="1"/>
  <c r="FE8" i="1"/>
  <c r="EY8" i="1"/>
  <c r="EK8" i="1"/>
  <c r="EG8" i="1"/>
  <c r="EC8" i="1"/>
  <c r="CC8" i="1"/>
  <c r="FC8" i="1"/>
  <c r="EI8" i="1"/>
  <c r="CM8" i="1"/>
  <c r="BY8" i="1"/>
  <c r="BU8" i="1"/>
  <c r="FJ8" i="1"/>
  <c r="FF8" i="1"/>
  <c r="FB8" i="1"/>
  <c r="EH8" i="1"/>
  <c r="ED8" i="1"/>
  <c r="CB8" i="1"/>
  <c r="BX8" i="1"/>
  <c r="BR8" i="1"/>
  <c r="FG8" i="1"/>
  <c r="EU8" i="1"/>
  <c r="EE8" i="1"/>
  <c r="CA8" i="1"/>
  <c r="BW8" i="1"/>
  <c r="FT8" i="1"/>
  <c r="FH8" i="1"/>
  <c r="FD8" i="1"/>
  <c r="EJ8" i="1"/>
  <c r="EF8" i="1"/>
  <c r="DZ8" i="1"/>
  <c r="BZ8" i="1"/>
  <c r="BV8" i="1"/>
  <c r="AK7" i="1"/>
  <c r="BD7" i="1" s="1"/>
  <c r="AO7" i="1"/>
  <c r="AT7" i="1"/>
  <c r="BC7" i="1" s="1"/>
  <c r="BE17" i="1"/>
  <c r="DE17" i="1" s="1"/>
  <c r="FD9" i="1"/>
  <c r="BW9" i="1"/>
  <c r="FD11" i="1"/>
  <c r="BW18" i="1"/>
  <c r="FD18" i="1"/>
  <c r="EE11" i="1"/>
  <c r="FD15" i="1"/>
  <c r="BW15" i="1"/>
  <c r="BW16" i="1"/>
  <c r="EE16" i="1"/>
  <c r="FD16" i="1"/>
  <c r="BB13" i="1"/>
  <c r="DR13" i="1"/>
  <c r="EU23" i="1"/>
  <c r="CM23" i="1"/>
  <c r="FT23" i="1"/>
  <c r="EU18" i="1"/>
  <c r="CM18" i="1"/>
  <c r="FT18" i="1"/>
  <c r="EU19" i="1"/>
  <c r="CM19" i="1"/>
  <c r="FT19" i="1"/>
  <c r="FU8" i="1"/>
  <c r="EV8" i="1"/>
  <c r="CN8" i="1"/>
  <c r="EU16" i="1"/>
  <c r="CM16" i="1"/>
  <c r="FT16" i="1"/>
  <c r="FG14" i="1"/>
  <c r="EH14" i="1"/>
  <c r="BZ14" i="1"/>
  <c r="CM9" i="1"/>
  <c r="FT11" i="1"/>
  <c r="EU11" i="1"/>
  <c r="CM15" i="1"/>
  <c r="FU14" i="1"/>
  <c r="EV14" i="1"/>
  <c r="CN14" i="1"/>
  <c r="EU20" i="1"/>
  <c r="CM20" i="1"/>
  <c r="FT20" i="1"/>
  <c r="EE12" i="1"/>
  <c r="BW12" i="1"/>
  <c r="FD12" i="1"/>
  <c r="EE20" i="1"/>
  <c r="BW20" i="1"/>
  <c r="FD20" i="1"/>
  <c r="AP13" i="1"/>
  <c r="BW13" i="1" s="1"/>
  <c r="FU13" i="1"/>
  <c r="FG13" i="1"/>
  <c r="FC13" i="1"/>
  <c r="EI13" i="1"/>
  <c r="EE13" i="1"/>
  <c r="CA13" i="1"/>
  <c r="FH13" i="1"/>
  <c r="FD13" i="1"/>
  <c r="EV13" i="1"/>
  <c r="EH13" i="1"/>
  <c r="ED13" i="1"/>
  <c r="CN13" i="1"/>
  <c r="BZ13" i="1"/>
  <c r="BV13" i="1"/>
  <c r="FI13" i="1"/>
  <c r="EY13" i="1"/>
  <c r="EG13" i="1"/>
  <c r="CC13" i="1"/>
  <c r="BU13" i="1"/>
  <c r="FF13" i="1"/>
  <c r="EJ13" i="1"/>
  <c r="DZ13" i="1"/>
  <c r="BX13" i="1"/>
  <c r="FE13" i="1"/>
  <c r="EK13" i="1"/>
  <c r="EC13" i="1"/>
  <c r="BY13" i="1"/>
  <c r="FJ13" i="1"/>
  <c r="FB13" i="1"/>
  <c r="EF13" i="1"/>
  <c r="CB13" i="1"/>
  <c r="BR13" i="1"/>
  <c r="FT9" i="1"/>
  <c r="EU9" i="1"/>
  <c r="BW17" i="1"/>
  <c r="FD17" i="1"/>
  <c r="FT15" i="1"/>
  <c r="CY11" i="1"/>
  <c r="DE11" i="1"/>
  <c r="DF11" i="1" s="1"/>
  <c r="DH11" i="1" s="1"/>
  <c r="BE121" i="1"/>
  <c r="BE129" i="1"/>
  <c r="BE137" i="1"/>
  <c r="BE143" i="1"/>
  <c r="BE205" i="1"/>
  <c r="BE231" i="1"/>
  <c r="BE239" i="1"/>
  <c r="BE26" i="1"/>
  <c r="BE50" i="1"/>
  <c r="BE150" i="1"/>
  <c r="BE154" i="1"/>
  <c r="BE158" i="1"/>
  <c r="BE162" i="1"/>
  <c r="BE166" i="1"/>
  <c r="BE101" i="1"/>
  <c r="BE109" i="1"/>
  <c r="BE117" i="1"/>
  <c r="BE135" i="1"/>
  <c r="BE145" i="1"/>
  <c r="BE197" i="1"/>
  <c r="BE215" i="1"/>
  <c r="BE198" i="1"/>
  <c r="BE238" i="1"/>
  <c r="BE49" i="1"/>
  <c r="BE77" i="1"/>
  <c r="BE85" i="1"/>
  <c r="BE93" i="1"/>
  <c r="BE43" i="1"/>
  <c r="BE112" i="1"/>
  <c r="BE31" i="1"/>
  <c r="BM31" i="1" s="1"/>
  <c r="BE119" i="1"/>
  <c r="BE125" i="1"/>
  <c r="BE133" i="1"/>
  <c r="BE141" i="1"/>
  <c r="BE189" i="1"/>
  <c r="BE209" i="1"/>
  <c r="BE235" i="1"/>
  <c r="BE243" i="1"/>
  <c r="BE30" i="1"/>
  <c r="BE36" i="1"/>
  <c r="BE40" i="1"/>
  <c r="BE44" i="1"/>
  <c r="BE56" i="1"/>
  <c r="BE64" i="1"/>
  <c r="BE68" i="1"/>
  <c r="BE72" i="1"/>
  <c r="BE76" i="1"/>
  <c r="BE80" i="1"/>
  <c r="BE84" i="1"/>
  <c r="BE88" i="1"/>
  <c r="BE92" i="1"/>
  <c r="BE96" i="1"/>
  <c r="BE148" i="1"/>
  <c r="BE152" i="1"/>
  <c r="BE156" i="1"/>
  <c r="BE160" i="1"/>
  <c r="BE164" i="1"/>
  <c r="BE168" i="1"/>
  <c r="BE29" i="1"/>
  <c r="BE105" i="1"/>
  <c r="BE113" i="1"/>
  <c r="BE123" i="1"/>
  <c r="BE131" i="1"/>
  <c r="BE139" i="1"/>
  <c r="BE193" i="1"/>
  <c r="BE201" i="1"/>
  <c r="BE211" i="1"/>
  <c r="BE219" i="1"/>
  <c r="BE237" i="1"/>
  <c r="BE255" i="1"/>
  <c r="BE228" i="1"/>
  <c r="BE242" i="1"/>
  <c r="BE165" i="1"/>
  <c r="BE225" i="1"/>
  <c r="BE251" i="1"/>
  <c r="BE65" i="1"/>
  <c r="BE100" i="1"/>
  <c r="BE116" i="1"/>
  <c r="CY37" i="1"/>
  <c r="DE37" i="1"/>
  <c r="CY45" i="1"/>
  <c r="DE45" i="1"/>
  <c r="CY53" i="1"/>
  <c r="DE53" i="1"/>
  <c r="DE73" i="1"/>
  <c r="CY73" i="1"/>
  <c r="DE81" i="1"/>
  <c r="CY81" i="1"/>
  <c r="DE89" i="1"/>
  <c r="CY89" i="1"/>
  <c r="CY147" i="1"/>
  <c r="DE147" i="1"/>
  <c r="DE155" i="1"/>
  <c r="CY155" i="1"/>
  <c r="DE163" i="1"/>
  <c r="CY163" i="1"/>
  <c r="DE177" i="1"/>
  <c r="CY177" i="1"/>
  <c r="DE185" i="1"/>
  <c r="CY185" i="1"/>
  <c r="DE227" i="1"/>
  <c r="CY227" i="1"/>
  <c r="DE130" i="1"/>
  <c r="CY130" i="1"/>
  <c r="CY134" i="1"/>
  <c r="DE134" i="1"/>
  <c r="CY138" i="1"/>
  <c r="DE138" i="1"/>
  <c r="DE142" i="1"/>
  <c r="CY142" i="1"/>
  <c r="CY146" i="1"/>
  <c r="DE146" i="1"/>
  <c r="DE194" i="1"/>
  <c r="CY194" i="1"/>
  <c r="DE202" i="1"/>
  <c r="CY202" i="1"/>
  <c r="DE206" i="1"/>
  <c r="CY206" i="1"/>
  <c r="CY226" i="1"/>
  <c r="DE226" i="1"/>
  <c r="DE230" i="1"/>
  <c r="CY230" i="1"/>
  <c r="CY39" i="1"/>
  <c r="DE39" i="1"/>
  <c r="DE153" i="1"/>
  <c r="CY153" i="1"/>
  <c r="DE161" i="1"/>
  <c r="CY161" i="1"/>
  <c r="DE169" i="1"/>
  <c r="CY169" i="1"/>
  <c r="CY33" i="1"/>
  <c r="DE33" i="1"/>
  <c r="CY41" i="1"/>
  <c r="DE41" i="1"/>
  <c r="CY57" i="1"/>
  <c r="DE57" i="1"/>
  <c r="DE69" i="1"/>
  <c r="CY69" i="1"/>
  <c r="DE151" i="1"/>
  <c r="CY151" i="1"/>
  <c r="DE159" i="1"/>
  <c r="CY159" i="1"/>
  <c r="DE167" i="1"/>
  <c r="CY167" i="1"/>
  <c r="DE173" i="1"/>
  <c r="CY173" i="1"/>
  <c r="DE181" i="1"/>
  <c r="CY181" i="1"/>
  <c r="CY223" i="1"/>
  <c r="DE223" i="1"/>
  <c r="CY247" i="1"/>
  <c r="DE247" i="1"/>
  <c r="CY24" i="1"/>
  <c r="DE24" i="1"/>
  <c r="CY28" i="1"/>
  <c r="DE28" i="1"/>
  <c r="CY32" i="1"/>
  <c r="DE32" i="1"/>
  <c r="DE104" i="1"/>
  <c r="CY104" i="1"/>
  <c r="DE108" i="1"/>
  <c r="CY108" i="1"/>
  <c r="DE120" i="1"/>
  <c r="CY120" i="1"/>
  <c r="DE124" i="1"/>
  <c r="CY124" i="1"/>
  <c r="CY128" i="1"/>
  <c r="DE128" i="1"/>
  <c r="DE132" i="1"/>
  <c r="CY132" i="1"/>
  <c r="CY136" i="1"/>
  <c r="DE136" i="1"/>
  <c r="CY140" i="1"/>
  <c r="DE140" i="1"/>
  <c r="DE144" i="1"/>
  <c r="CY144" i="1"/>
  <c r="DE216" i="1"/>
  <c r="CY216" i="1"/>
  <c r="CY224" i="1"/>
  <c r="DE224" i="1"/>
  <c r="CY232" i="1"/>
  <c r="DE232" i="1"/>
  <c r="DE244" i="1"/>
  <c r="CY244" i="1"/>
  <c r="DD11" i="1"/>
  <c r="DA11" i="1"/>
  <c r="DC11" i="1" s="1"/>
  <c r="CZ11" i="1"/>
  <c r="DB11" i="1" s="1"/>
  <c r="DG11" i="1"/>
  <c r="DI11" i="1" s="1"/>
  <c r="CY25" i="1"/>
  <c r="DE25" i="1"/>
  <c r="CY35" i="1"/>
  <c r="DE35" i="1"/>
  <c r="CY61" i="1"/>
  <c r="DE61" i="1"/>
  <c r="DE97" i="1"/>
  <c r="CY97" i="1"/>
  <c r="DE149" i="1"/>
  <c r="CY149" i="1"/>
  <c r="DE157" i="1"/>
  <c r="CY157" i="1"/>
  <c r="DE229" i="1"/>
  <c r="CY229" i="1"/>
  <c r="DE59" i="1"/>
  <c r="CY59" i="1"/>
  <c r="DE67" i="1"/>
  <c r="CY67" i="1"/>
  <c r="DE95" i="1"/>
  <c r="CY95" i="1"/>
  <c r="DE103" i="1"/>
  <c r="CY103" i="1"/>
  <c r="DE111" i="1"/>
  <c r="CY111" i="1"/>
  <c r="DE171" i="1"/>
  <c r="CY171" i="1"/>
  <c r="CY191" i="1"/>
  <c r="DE191" i="1"/>
  <c r="CY199" i="1"/>
  <c r="DE199" i="1"/>
  <c r="DE213" i="1"/>
  <c r="CY213" i="1"/>
  <c r="DE221" i="1"/>
  <c r="CY221" i="1"/>
  <c r="CY34" i="1"/>
  <c r="DE34" i="1"/>
  <c r="CY38" i="1"/>
  <c r="DE38" i="1"/>
  <c r="CY42" i="1"/>
  <c r="DE42" i="1"/>
  <c r="CY46" i="1"/>
  <c r="DE46" i="1"/>
  <c r="CY54" i="1"/>
  <c r="DE54" i="1"/>
  <c r="DE58" i="1"/>
  <c r="CY58" i="1"/>
  <c r="DE62" i="1"/>
  <c r="CY62" i="1"/>
  <c r="DE66" i="1"/>
  <c r="CY66" i="1"/>
  <c r="DE70" i="1"/>
  <c r="CY70" i="1"/>
  <c r="DE74" i="1"/>
  <c r="CY74" i="1"/>
  <c r="DE78" i="1"/>
  <c r="CY78" i="1"/>
  <c r="DE82" i="1"/>
  <c r="CY82" i="1"/>
  <c r="DE86" i="1"/>
  <c r="CY86" i="1"/>
  <c r="CY90" i="1"/>
  <c r="DE90" i="1"/>
  <c r="CY94" i="1"/>
  <c r="DE94" i="1"/>
  <c r="CY98" i="1"/>
  <c r="DE98" i="1"/>
  <c r="CY102" i="1"/>
  <c r="DE102" i="1"/>
  <c r="CY106" i="1"/>
  <c r="DE106" i="1"/>
  <c r="CY110" i="1"/>
  <c r="DE110" i="1"/>
  <c r="CY114" i="1"/>
  <c r="DE114" i="1"/>
  <c r="CY118" i="1"/>
  <c r="DE118" i="1"/>
  <c r="CY122" i="1"/>
  <c r="DE122" i="1"/>
  <c r="CY126" i="1"/>
  <c r="DE126" i="1"/>
  <c r="DE170" i="1"/>
  <c r="CY170" i="1"/>
  <c r="CY174" i="1"/>
  <c r="DE174" i="1"/>
  <c r="DE178" i="1"/>
  <c r="CY178" i="1"/>
  <c r="DE182" i="1"/>
  <c r="CY182" i="1"/>
  <c r="DE186" i="1"/>
  <c r="CY186" i="1"/>
  <c r="DE190" i="1"/>
  <c r="CY190" i="1"/>
  <c r="DE210" i="1"/>
  <c r="CY210" i="1"/>
  <c r="DE214" i="1"/>
  <c r="CY214" i="1"/>
  <c r="DE218" i="1"/>
  <c r="CY218" i="1"/>
  <c r="DE222" i="1"/>
  <c r="CY222" i="1"/>
  <c r="CY234" i="1"/>
  <c r="DE234" i="1"/>
  <c r="DE246" i="1"/>
  <c r="CY246" i="1"/>
  <c r="CY250" i="1"/>
  <c r="DE250" i="1"/>
  <c r="DE254" i="1"/>
  <c r="CY254" i="1"/>
  <c r="CY47" i="1"/>
  <c r="DE47" i="1"/>
  <c r="CY55" i="1"/>
  <c r="DE55" i="1"/>
  <c r="DE75" i="1"/>
  <c r="CY75" i="1"/>
  <c r="DE83" i="1"/>
  <c r="CY83" i="1"/>
  <c r="DE91" i="1"/>
  <c r="CY91" i="1"/>
  <c r="CY127" i="1"/>
  <c r="DE127" i="1"/>
  <c r="CY179" i="1"/>
  <c r="DE179" i="1"/>
  <c r="CY187" i="1"/>
  <c r="DE187" i="1"/>
  <c r="CY207" i="1"/>
  <c r="DE207" i="1"/>
  <c r="CY233" i="1"/>
  <c r="DE233" i="1"/>
  <c r="CY241" i="1"/>
  <c r="DE241" i="1"/>
  <c r="CY249" i="1"/>
  <c r="DE249" i="1"/>
  <c r="BB33" i="1"/>
  <c r="BB41" i="1"/>
  <c r="BB53" i="1"/>
  <c r="BB57" i="1"/>
  <c r="BB61" i="1"/>
  <c r="BB81" i="1"/>
  <c r="BB89" i="1"/>
  <c r="BB97" i="1"/>
  <c r="BB147" i="1"/>
  <c r="BB149" i="1"/>
  <c r="BB151" i="1"/>
  <c r="BB153" i="1"/>
  <c r="BB155" i="1"/>
  <c r="BB157" i="1"/>
  <c r="BB159" i="1"/>
  <c r="BB161" i="1"/>
  <c r="BB163" i="1"/>
  <c r="BB167" i="1"/>
  <c r="BB173" i="1"/>
  <c r="BB177" i="1"/>
  <c r="BB181" i="1"/>
  <c r="BB185" i="1"/>
  <c r="BB223" i="1"/>
  <c r="BB227" i="1"/>
  <c r="BB247" i="1"/>
  <c r="BB39" i="1"/>
  <c r="BB69" i="1"/>
  <c r="BB24" i="1"/>
  <c r="BB28" i="1"/>
  <c r="BB128" i="1"/>
  <c r="BB130" i="1"/>
  <c r="BB132" i="1"/>
  <c r="BB134" i="1"/>
  <c r="BB136" i="1"/>
  <c r="BB138" i="1"/>
  <c r="BB140" i="1"/>
  <c r="BB142" i="1"/>
  <c r="BB144" i="1"/>
  <c r="BB146" i="1"/>
  <c r="BB216" i="1"/>
  <c r="BB232" i="1"/>
  <c r="BB244" i="1"/>
  <c r="BB224" i="1"/>
  <c r="BB230" i="1"/>
  <c r="BG7" i="1"/>
  <c r="BF7" i="1"/>
  <c r="BB7" i="1"/>
  <c r="DE63" i="1"/>
  <c r="CY63" i="1"/>
  <c r="DE99" i="1"/>
  <c r="CY99" i="1"/>
  <c r="DE107" i="1"/>
  <c r="CY107" i="1"/>
  <c r="DE115" i="1"/>
  <c r="CY115" i="1"/>
  <c r="CY195" i="1"/>
  <c r="DE195" i="1"/>
  <c r="CY203" i="1"/>
  <c r="DE203" i="1"/>
  <c r="DE217" i="1"/>
  <c r="CY217" i="1"/>
  <c r="CY48" i="1"/>
  <c r="DE48" i="1"/>
  <c r="CY52" i="1"/>
  <c r="DE52" i="1"/>
  <c r="DE60" i="1"/>
  <c r="CY60" i="1"/>
  <c r="DE172" i="1"/>
  <c r="CY172" i="1"/>
  <c r="DE176" i="1"/>
  <c r="CY176" i="1"/>
  <c r="DE180" i="1"/>
  <c r="CY180" i="1"/>
  <c r="DE184" i="1"/>
  <c r="CY184" i="1"/>
  <c r="DE188" i="1"/>
  <c r="CY188" i="1"/>
  <c r="DE192" i="1"/>
  <c r="CY192" i="1"/>
  <c r="DE196" i="1"/>
  <c r="CY196" i="1"/>
  <c r="DE200" i="1"/>
  <c r="CY200" i="1"/>
  <c r="DE204" i="1"/>
  <c r="CY204" i="1"/>
  <c r="DE208" i="1"/>
  <c r="CY208" i="1"/>
  <c r="DE212" i="1"/>
  <c r="CY212" i="1"/>
  <c r="DE220" i="1"/>
  <c r="CY220" i="1"/>
  <c r="DE236" i="1"/>
  <c r="CY236" i="1"/>
  <c r="CY240" i="1"/>
  <c r="DE240" i="1"/>
  <c r="CY248" i="1"/>
  <c r="DE248" i="1"/>
  <c r="DE252" i="1"/>
  <c r="CY252" i="1"/>
  <c r="CY51" i="1"/>
  <c r="DE51" i="1"/>
  <c r="DE71" i="1"/>
  <c r="CY71" i="1"/>
  <c r="DE79" i="1"/>
  <c r="CY79" i="1"/>
  <c r="DE87" i="1"/>
  <c r="CY87" i="1"/>
  <c r="CY175" i="1"/>
  <c r="DE175" i="1"/>
  <c r="CY183" i="1"/>
  <c r="DE183" i="1"/>
  <c r="DE245" i="1"/>
  <c r="CY245" i="1"/>
  <c r="DE253" i="1"/>
  <c r="CY253" i="1"/>
  <c r="BB25" i="1"/>
  <c r="BB37" i="1"/>
  <c r="BB45" i="1"/>
  <c r="BB169" i="1"/>
  <c r="BB229" i="1"/>
  <c r="BB35" i="1"/>
  <c r="BB73" i="1"/>
  <c r="BB32" i="1"/>
  <c r="EQ32" i="1" s="1"/>
  <c r="BB104" i="1"/>
  <c r="BB108" i="1"/>
  <c r="BB120" i="1"/>
  <c r="BB124" i="1"/>
  <c r="BB194" i="1"/>
  <c r="BB202" i="1"/>
  <c r="BB206" i="1"/>
  <c r="AP7" i="1"/>
  <c r="BE7" i="1" s="1"/>
  <c r="BB226" i="1"/>
  <c r="CY16" i="1"/>
  <c r="DE16" i="1"/>
  <c r="CY20" i="1"/>
  <c r="DE20" i="1"/>
  <c r="DR241" i="1"/>
  <c r="DU99" i="1"/>
  <c r="DU72" i="1"/>
  <c r="DU74" i="1"/>
  <c r="DU76" i="1"/>
  <c r="DU148" i="1"/>
  <c r="DU226" i="1"/>
  <c r="DU228" i="1"/>
  <c r="DR206" i="1"/>
  <c r="DR27" i="1"/>
  <c r="DU100" i="1"/>
  <c r="DR100" i="1"/>
  <c r="DR102" i="1"/>
  <c r="DR106" i="1"/>
  <c r="DU108" i="1"/>
  <c r="DR108" i="1"/>
  <c r="DU35" i="1"/>
  <c r="DR250" i="1"/>
  <c r="DR35" i="1"/>
  <c r="DU155" i="1"/>
  <c r="DU159" i="1"/>
  <c r="DU163" i="1"/>
  <c r="DU167" i="1"/>
  <c r="DU171" i="1"/>
  <c r="DU175" i="1"/>
  <c r="DU179" i="1"/>
  <c r="DU183" i="1"/>
  <c r="DU223" i="1"/>
  <c r="DU227" i="1"/>
  <c r="DU245" i="1"/>
  <c r="DU66" i="1"/>
  <c r="DU68" i="1"/>
  <c r="DU82" i="1"/>
  <c r="DU86" i="1"/>
  <c r="DU88" i="1"/>
  <c r="DU104" i="1"/>
  <c r="DU152" i="1"/>
  <c r="DU168" i="1"/>
  <c r="DU172" i="1"/>
  <c r="DU178" i="1"/>
  <c r="DR204" i="1"/>
  <c r="DU220" i="1"/>
  <c r="DU222" i="1"/>
  <c r="DV32" i="1"/>
  <c r="DU153" i="1"/>
  <c r="DU157" i="1"/>
  <c r="DU161" i="1"/>
  <c r="DU165" i="1"/>
  <c r="DU169" i="1"/>
  <c r="DU173" i="1"/>
  <c r="DU177" i="1"/>
  <c r="DU181" i="1"/>
  <c r="DU225" i="1"/>
  <c r="DU229" i="1"/>
  <c r="DU32" i="1"/>
  <c r="DU48" i="1"/>
  <c r="DU54" i="1"/>
  <c r="DU60" i="1"/>
  <c r="DU70" i="1"/>
  <c r="DU78" i="1"/>
  <c r="DU90" i="1"/>
  <c r="DU96" i="1"/>
  <c r="DU146" i="1"/>
  <c r="DU154" i="1"/>
  <c r="DU188" i="1"/>
  <c r="DU202" i="1"/>
  <c r="DU224" i="1"/>
  <c r="DU230" i="1"/>
  <c r="DU248" i="1"/>
  <c r="FP113" i="1"/>
  <c r="BJ113" i="1"/>
  <c r="EQ113" i="1"/>
  <c r="CI113" i="1"/>
  <c r="FP121" i="1"/>
  <c r="BJ121" i="1"/>
  <c r="EQ121" i="1"/>
  <c r="CI121" i="1"/>
  <c r="FP131" i="1"/>
  <c r="BJ131" i="1"/>
  <c r="EQ131" i="1"/>
  <c r="CI131" i="1"/>
  <c r="FP193" i="1"/>
  <c r="BJ193" i="1"/>
  <c r="EQ193" i="1"/>
  <c r="CI193" i="1"/>
  <c r="FP211" i="1"/>
  <c r="BJ211" i="1"/>
  <c r="EQ211" i="1"/>
  <c r="CI211" i="1"/>
  <c r="FQ58" i="1"/>
  <c r="BK58" i="1"/>
  <c r="ER58" i="1"/>
  <c r="CJ58" i="1"/>
  <c r="FQ66" i="1"/>
  <c r="BK66" i="1"/>
  <c r="ER66" i="1"/>
  <c r="CJ66" i="1"/>
  <c r="FQ76" i="1"/>
  <c r="BK76" i="1"/>
  <c r="ER76" i="1"/>
  <c r="CJ76" i="1"/>
  <c r="ER114" i="1"/>
  <c r="CJ114" i="1"/>
  <c r="FQ114" i="1"/>
  <c r="BK114" i="1"/>
  <c r="ER118" i="1"/>
  <c r="CJ118" i="1"/>
  <c r="FQ118" i="1"/>
  <c r="BK118" i="1"/>
  <c r="ER124" i="1"/>
  <c r="CJ124" i="1"/>
  <c r="FQ124" i="1"/>
  <c r="BK124" i="1"/>
  <c r="ER132" i="1"/>
  <c r="CJ132" i="1"/>
  <c r="FQ132" i="1"/>
  <c r="BK132" i="1"/>
  <c r="FP134" i="1"/>
  <c r="BJ134" i="1"/>
  <c r="EQ134" i="1"/>
  <c r="CI134" i="1"/>
  <c r="FP144" i="1"/>
  <c r="BJ144" i="1"/>
  <c r="EQ144" i="1"/>
  <c r="CI144" i="1"/>
  <c r="FQ168" i="1"/>
  <c r="BK168" i="1"/>
  <c r="ER168" i="1"/>
  <c r="CJ168" i="1"/>
  <c r="FQ172" i="1"/>
  <c r="BK172" i="1"/>
  <c r="ER172" i="1"/>
  <c r="CJ172" i="1"/>
  <c r="FP192" i="1"/>
  <c r="BJ192" i="1"/>
  <c r="EQ192" i="1"/>
  <c r="CI192" i="1"/>
  <c r="ER212" i="1"/>
  <c r="CJ212" i="1"/>
  <c r="FQ212" i="1"/>
  <c r="BK212" i="1"/>
  <c r="FP218" i="1"/>
  <c r="BJ218" i="1"/>
  <c r="EQ218" i="1"/>
  <c r="CI218" i="1"/>
  <c r="FQ228" i="1"/>
  <c r="BK228" i="1"/>
  <c r="ER228" i="1"/>
  <c r="CJ228" i="1"/>
  <c r="FP234" i="1"/>
  <c r="BJ234" i="1"/>
  <c r="EQ234" i="1"/>
  <c r="CI234" i="1"/>
  <c r="DR25" i="1"/>
  <c r="DR29" i="1"/>
  <c r="DR33" i="1"/>
  <c r="DR37" i="1"/>
  <c r="DR41" i="1"/>
  <c r="DR45" i="1"/>
  <c r="DR49" i="1"/>
  <c r="DR53" i="1"/>
  <c r="DR57" i="1"/>
  <c r="DR61" i="1"/>
  <c r="DR67" i="1"/>
  <c r="DR71" i="1"/>
  <c r="DR77" i="1"/>
  <c r="DR81" i="1"/>
  <c r="DR85" i="1"/>
  <c r="DR89" i="1"/>
  <c r="DR93" i="1"/>
  <c r="DR97" i="1"/>
  <c r="ET113" i="1"/>
  <c r="CL113" i="1"/>
  <c r="FS113" i="1"/>
  <c r="BM113" i="1"/>
  <c r="ET117" i="1"/>
  <c r="CL117" i="1"/>
  <c r="FS117" i="1"/>
  <c r="BM117" i="1"/>
  <c r="ET121" i="1"/>
  <c r="CL121" i="1"/>
  <c r="FS121" i="1"/>
  <c r="BM121" i="1"/>
  <c r="ET125" i="1"/>
  <c r="CL125" i="1"/>
  <c r="FS125" i="1"/>
  <c r="BM125" i="1"/>
  <c r="ET129" i="1"/>
  <c r="CL129" i="1"/>
  <c r="FS129" i="1"/>
  <c r="BM129" i="1"/>
  <c r="ET131" i="1"/>
  <c r="CL131" i="1"/>
  <c r="FS131" i="1"/>
  <c r="BM131" i="1"/>
  <c r="ET135" i="1"/>
  <c r="CL135" i="1"/>
  <c r="FS135" i="1"/>
  <c r="BM135" i="1"/>
  <c r="ET137" i="1"/>
  <c r="CL137" i="1"/>
  <c r="FS137" i="1"/>
  <c r="BM137" i="1"/>
  <c r="ET139" i="1"/>
  <c r="CL139" i="1"/>
  <c r="FS139" i="1"/>
  <c r="BM139" i="1"/>
  <c r="ET141" i="1"/>
  <c r="CL141" i="1"/>
  <c r="FS141" i="1"/>
  <c r="BM141" i="1"/>
  <c r="ET143" i="1"/>
  <c r="CL143" i="1"/>
  <c r="FS143" i="1"/>
  <c r="BM143" i="1"/>
  <c r="ET145" i="1"/>
  <c r="CL145" i="1"/>
  <c r="FS145" i="1"/>
  <c r="BM145" i="1"/>
  <c r="DU149" i="1"/>
  <c r="DR149" i="1"/>
  <c r="FS155" i="1"/>
  <c r="BM155" i="1"/>
  <c r="ET155" i="1"/>
  <c r="CL155" i="1"/>
  <c r="FS159" i="1"/>
  <c r="BM159" i="1"/>
  <c r="ET159" i="1"/>
  <c r="CL159" i="1"/>
  <c r="FS163" i="1"/>
  <c r="BM163" i="1"/>
  <c r="ET163" i="1"/>
  <c r="CL163" i="1"/>
  <c r="FS167" i="1"/>
  <c r="BM167" i="1"/>
  <c r="ET167" i="1"/>
  <c r="CL167" i="1"/>
  <c r="FS171" i="1"/>
  <c r="BM171" i="1"/>
  <c r="ET171" i="1"/>
  <c r="CL171" i="1"/>
  <c r="FS175" i="1"/>
  <c r="BM175" i="1"/>
  <c r="ET175" i="1"/>
  <c r="CL175" i="1"/>
  <c r="FS179" i="1"/>
  <c r="BM179" i="1"/>
  <c r="ET179" i="1"/>
  <c r="CL179" i="1"/>
  <c r="FS183" i="1"/>
  <c r="BM183" i="1"/>
  <c r="ET183" i="1"/>
  <c r="CL183" i="1"/>
  <c r="DU185" i="1"/>
  <c r="DR185" i="1"/>
  <c r="DU221" i="1"/>
  <c r="DR221" i="1"/>
  <c r="FS223" i="1"/>
  <c r="BM223" i="1"/>
  <c r="ET223" i="1"/>
  <c r="CL223" i="1"/>
  <c r="FS227" i="1"/>
  <c r="BM227" i="1"/>
  <c r="ET227" i="1"/>
  <c r="CL227" i="1"/>
  <c r="ET235" i="1"/>
  <c r="CL235" i="1"/>
  <c r="FS235" i="1"/>
  <c r="BM235" i="1"/>
  <c r="ET237" i="1"/>
  <c r="CL237" i="1"/>
  <c r="FS237" i="1"/>
  <c r="BM237" i="1"/>
  <c r="ET239" i="1"/>
  <c r="CL239" i="1"/>
  <c r="FS239" i="1"/>
  <c r="BM239" i="1"/>
  <c r="DR247" i="1"/>
  <c r="DR253" i="1"/>
  <c r="DU27" i="1"/>
  <c r="ES26" i="1"/>
  <c r="CK26" i="1"/>
  <c r="FR26" i="1"/>
  <c r="BL26" i="1"/>
  <c r="DU30" i="1"/>
  <c r="DR62" i="1"/>
  <c r="DR64" i="1"/>
  <c r="FS66" i="1"/>
  <c r="BM66" i="1"/>
  <c r="ET66" i="1"/>
  <c r="CL66" i="1"/>
  <c r="FS68" i="1"/>
  <c r="BM68" i="1"/>
  <c r="ET68" i="1"/>
  <c r="CL68" i="1"/>
  <c r="DR80" i="1"/>
  <c r="FS82" i="1"/>
  <c r="BM82" i="1"/>
  <c r="ET82" i="1"/>
  <c r="CL82" i="1"/>
  <c r="DR84" i="1"/>
  <c r="FS86" i="1"/>
  <c r="BM86" i="1"/>
  <c r="ET86" i="1"/>
  <c r="CL86" i="1"/>
  <c r="FS88" i="1"/>
  <c r="BM88" i="1"/>
  <c r="ET88" i="1"/>
  <c r="CL88" i="1"/>
  <c r="ET110" i="1"/>
  <c r="CL110" i="1"/>
  <c r="FS110" i="1"/>
  <c r="BM110" i="1"/>
  <c r="ET112" i="1"/>
  <c r="CL112" i="1"/>
  <c r="FS112" i="1"/>
  <c r="BM112" i="1"/>
  <c r="ET116" i="1"/>
  <c r="CL116" i="1"/>
  <c r="FS116" i="1"/>
  <c r="BM116" i="1"/>
  <c r="ET120" i="1"/>
  <c r="CL120" i="1"/>
  <c r="FS120" i="1"/>
  <c r="BM120" i="1"/>
  <c r="ET122" i="1"/>
  <c r="CL122" i="1"/>
  <c r="FS122" i="1"/>
  <c r="BM122" i="1"/>
  <c r="ET126" i="1"/>
  <c r="CL126" i="1"/>
  <c r="FS126" i="1"/>
  <c r="BM126" i="1"/>
  <c r="ET128" i="1"/>
  <c r="CL128" i="1"/>
  <c r="FS128" i="1"/>
  <c r="BM128" i="1"/>
  <c r="ET130" i="1"/>
  <c r="CL130" i="1"/>
  <c r="FS130" i="1"/>
  <c r="BM130" i="1"/>
  <c r="ET140" i="1"/>
  <c r="CL140" i="1"/>
  <c r="FS140" i="1"/>
  <c r="BM140" i="1"/>
  <c r="ET142" i="1"/>
  <c r="CL142" i="1"/>
  <c r="FS142" i="1"/>
  <c r="BM142" i="1"/>
  <c r="DU150" i="1"/>
  <c r="DR150" i="1"/>
  <c r="FS152" i="1"/>
  <c r="BM152" i="1"/>
  <c r="ET152" i="1"/>
  <c r="CL152" i="1"/>
  <c r="DR156" i="1"/>
  <c r="DR158" i="1"/>
  <c r="DR160" i="1"/>
  <c r="DR162" i="1"/>
  <c r="DR164" i="1"/>
  <c r="DR166" i="1"/>
  <c r="FS168" i="1"/>
  <c r="BM168" i="1"/>
  <c r="ET168" i="1"/>
  <c r="CL168" i="1"/>
  <c r="DR170" i="1"/>
  <c r="FS172" i="1"/>
  <c r="BM172" i="1"/>
  <c r="ET172" i="1"/>
  <c r="CL172" i="1"/>
  <c r="DR174" i="1"/>
  <c r="DR176" i="1"/>
  <c r="FS178" i="1"/>
  <c r="BM178" i="1"/>
  <c r="ET178" i="1"/>
  <c r="CL178" i="1"/>
  <c r="DR180" i="1"/>
  <c r="DR182" i="1"/>
  <c r="FQ184" i="1"/>
  <c r="BK184" i="1"/>
  <c r="ER184" i="1"/>
  <c r="CJ184" i="1"/>
  <c r="DU184" i="1"/>
  <c r="FS220" i="1"/>
  <c r="CL220" i="1"/>
  <c r="ET220" i="1"/>
  <c r="BM220" i="1"/>
  <c r="FS222" i="1"/>
  <c r="BM222" i="1"/>
  <c r="ET222" i="1"/>
  <c r="CL222" i="1"/>
  <c r="DR252" i="1"/>
  <c r="ET105" i="1"/>
  <c r="CL105" i="1"/>
  <c r="FS105" i="1"/>
  <c r="BM105" i="1"/>
  <c r="FP117" i="1"/>
  <c r="BJ117" i="1"/>
  <c r="EQ117" i="1"/>
  <c r="CI117" i="1"/>
  <c r="FP125" i="1"/>
  <c r="BJ125" i="1"/>
  <c r="EQ125" i="1"/>
  <c r="CI125" i="1"/>
  <c r="FP129" i="1"/>
  <c r="BJ129" i="1"/>
  <c r="EQ129" i="1"/>
  <c r="CI129" i="1"/>
  <c r="FP135" i="1"/>
  <c r="BJ135" i="1"/>
  <c r="EQ135" i="1"/>
  <c r="CI135" i="1"/>
  <c r="FP137" i="1"/>
  <c r="BJ137" i="1"/>
  <c r="EQ137" i="1"/>
  <c r="CI137" i="1"/>
  <c r="FP139" i="1"/>
  <c r="BJ139" i="1"/>
  <c r="EQ139" i="1"/>
  <c r="CI139" i="1"/>
  <c r="FP141" i="1"/>
  <c r="BJ141" i="1"/>
  <c r="EQ141" i="1"/>
  <c r="CI141" i="1"/>
  <c r="FP143" i="1"/>
  <c r="BJ143" i="1"/>
  <c r="EQ143" i="1"/>
  <c r="CI143" i="1"/>
  <c r="FP145" i="1"/>
  <c r="BJ145" i="1"/>
  <c r="EQ145" i="1"/>
  <c r="CI145" i="1"/>
  <c r="FP191" i="1"/>
  <c r="BJ191" i="1"/>
  <c r="EQ191" i="1"/>
  <c r="CI191" i="1"/>
  <c r="FP195" i="1"/>
  <c r="BJ195" i="1"/>
  <c r="EQ195" i="1"/>
  <c r="CI195" i="1"/>
  <c r="FP197" i="1"/>
  <c r="BJ197" i="1"/>
  <c r="EQ197" i="1"/>
  <c r="CI197" i="1"/>
  <c r="FP199" i="1"/>
  <c r="BJ199" i="1"/>
  <c r="EQ199" i="1"/>
  <c r="CI199" i="1"/>
  <c r="ET205" i="1"/>
  <c r="CL205" i="1"/>
  <c r="FS205" i="1"/>
  <c r="BM205" i="1"/>
  <c r="FP207" i="1"/>
  <c r="BJ207" i="1"/>
  <c r="EQ207" i="1"/>
  <c r="CI207" i="1"/>
  <c r="FP209" i="1"/>
  <c r="BJ209" i="1"/>
  <c r="EQ209" i="1"/>
  <c r="CI209" i="1"/>
  <c r="FP213" i="1"/>
  <c r="BJ213" i="1"/>
  <c r="EQ213" i="1"/>
  <c r="CI213" i="1"/>
  <c r="FP215" i="1"/>
  <c r="BJ215" i="1"/>
  <c r="EQ215" i="1"/>
  <c r="CI215" i="1"/>
  <c r="FP217" i="1"/>
  <c r="BJ217" i="1"/>
  <c r="EQ217" i="1"/>
  <c r="CI217" i="1"/>
  <c r="FP219" i="1"/>
  <c r="BJ219" i="1"/>
  <c r="EQ219" i="1"/>
  <c r="CI219" i="1"/>
  <c r="ET233" i="1"/>
  <c r="CL233" i="1"/>
  <c r="FS233" i="1"/>
  <c r="BM233" i="1"/>
  <c r="FP235" i="1"/>
  <c r="BJ235" i="1"/>
  <c r="EQ235" i="1"/>
  <c r="CI235" i="1"/>
  <c r="FP237" i="1"/>
  <c r="BJ237" i="1"/>
  <c r="EQ237" i="1"/>
  <c r="CI237" i="1"/>
  <c r="FP239" i="1"/>
  <c r="BJ239" i="1"/>
  <c r="EQ239" i="1"/>
  <c r="CI239" i="1"/>
  <c r="ET101" i="1"/>
  <c r="CL101" i="1"/>
  <c r="FS101" i="1"/>
  <c r="BM101" i="1"/>
  <c r="ET109" i="1"/>
  <c r="CL109" i="1"/>
  <c r="FS109" i="1"/>
  <c r="BM109" i="1"/>
  <c r="ET203" i="1"/>
  <c r="CL203" i="1"/>
  <c r="FS203" i="1"/>
  <c r="BM203" i="1"/>
  <c r="ER231" i="1"/>
  <c r="CJ231" i="1"/>
  <c r="FQ231" i="1"/>
  <c r="BK231" i="1"/>
  <c r="FP233" i="1"/>
  <c r="BJ233" i="1"/>
  <c r="EQ233" i="1"/>
  <c r="CI233" i="1"/>
  <c r="CI32" i="1"/>
  <c r="BJ32" i="1"/>
  <c r="FP114" i="1"/>
  <c r="BJ114" i="1"/>
  <c r="EQ114" i="1"/>
  <c r="CI114" i="1"/>
  <c r="FP118" i="1"/>
  <c r="BJ118" i="1"/>
  <c r="EQ118" i="1"/>
  <c r="CI118" i="1"/>
  <c r="FP124" i="1"/>
  <c r="BJ124" i="1"/>
  <c r="EQ124" i="1"/>
  <c r="CI124" i="1"/>
  <c r="FP236" i="1"/>
  <c r="BJ236" i="1"/>
  <c r="EQ236" i="1"/>
  <c r="CI236" i="1"/>
  <c r="FP238" i="1"/>
  <c r="BJ238" i="1"/>
  <c r="EQ238" i="1"/>
  <c r="CI238" i="1"/>
  <c r="FP240" i="1"/>
  <c r="EQ240" i="1"/>
  <c r="BJ240" i="1"/>
  <c r="CI240" i="1"/>
  <c r="DU25" i="1"/>
  <c r="DU29" i="1"/>
  <c r="DU33" i="1"/>
  <c r="DU37" i="1"/>
  <c r="DU41" i="1"/>
  <c r="DU45" i="1"/>
  <c r="DU49" i="1"/>
  <c r="DU53" i="1"/>
  <c r="DU57" i="1"/>
  <c r="DU61" i="1"/>
  <c r="DU67" i="1"/>
  <c r="DU71" i="1"/>
  <c r="DU77" i="1"/>
  <c r="DU81" i="1"/>
  <c r="DU85" i="1"/>
  <c r="DU89" i="1"/>
  <c r="DU93" i="1"/>
  <c r="DU97" i="1"/>
  <c r="DU147" i="1"/>
  <c r="DR147" i="1"/>
  <c r="DU151" i="1"/>
  <c r="DR151" i="1"/>
  <c r="DU187" i="1"/>
  <c r="DR187" i="1"/>
  <c r="ET191" i="1"/>
  <c r="CL191" i="1"/>
  <c r="FS191" i="1"/>
  <c r="BM191" i="1"/>
  <c r="ET193" i="1"/>
  <c r="CL193" i="1"/>
  <c r="FS193" i="1"/>
  <c r="BM193" i="1"/>
  <c r="ET195" i="1"/>
  <c r="CL195" i="1"/>
  <c r="FS195" i="1"/>
  <c r="BM195" i="1"/>
  <c r="ET197" i="1"/>
  <c r="CL197" i="1"/>
  <c r="FS197" i="1"/>
  <c r="BM197" i="1"/>
  <c r="ET199" i="1"/>
  <c r="CL199" i="1"/>
  <c r="FS199" i="1"/>
  <c r="BM199" i="1"/>
  <c r="ET207" i="1"/>
  <c r="CL207" i="1"/>
  <c r="FS207" i="1"/>
  <c r="BM207" i="1"/>
  <c r="ET209" i="1"/>
  <c r="CL209" i="1"/>
  <c r="FS209" i="1"/>
  <c r="BM209" i="1"/>
  <c r="ET211" i="1"/>
  <c r="CL211" i="1"/>
  <c r="FS211" i="1"/>
  <c r="BM211" i="1"/>
  <c r="ET213" i="1"/>
  <c r="CL213" i="1"/>
  <c r="FS213" i="1"/>
  <c r="BM213" i="1"/>
  <c r="ET215" i="1"/>
  <c r="CL215" i="1"/>
  <c r="FS215" i="1"/>
  <c r="BM215" i="1"/>
  <c r="ET217" i="1"/>
  <c r="CL217" i="1"/>
  <c r="FS217" i="1"/>
  <c r="BM217" i="1"/>
  <c r="ET219" i="1"/>
  <c r="CL219" i="1"/>
  <c r="FS219" i="1"/>
  <c r="BM219" i="1"/>
  <c r="ET243" i="1"/>
  <c r="CL243" i="1"/>
  <c r="FS243" i="1"/>
  <c r="BM243" i="1"/>
  <c r="DU247" i="1"/>
  <c r="DU249" i="1"/>
  <c r="DU251" i="1"/>
  <c r="DR251" i="1"/>
  <c r="DU253" i="1"/>
  <c r="DU24" i="1"/>
  <c r="DR28" i="1"/>
  <c r="DR34" i="1"/>
  <c r="DR36" i="1"/>
  <c r="DR38" i="1"/>
  <c r="DR40" i="1"/>
  <c r="DR42" i="1"/>
  <c r="DR44" i="1"/>
  <c r="DR48" i="1"/>
  <c r="DR50" i="1"/>
  <c r="DR54" i="1"/>
  <c r="DR56" i="1"/>
  <c r="DU62" i="1"/>
  <c r="DU64" i="1"/>
  <c r="DR70" i="1"/>
  <c r="DR72" i="1"/>
  <c r="DR74" i="1"/>
  <c r="DU80" i="1"/>
  <c r="DU84" i="1"/>
  <c r="DR90" i="1"/>
  <c r="DR92" i="1"/>
  <c r="DR96" i="1"/>
  <c r="ET134" i="1"/>
  <c r="CL134" i="1"/>
  <c r="FS134" i="1"/>
  <c r="BM134" i="1"/>
  <c r="DR148" i="1"/>
  <c r="DU156" i="1"/>
  <c r="DU158" i="1"/>
  <c r="DU160" i="1"/>
  <c r="DU162" i="1"/>
  <c r="DU164" i="1"/>
  <c r="DU166" i="1"/>
  <c r="DU170" i="1"/>
  <c r="DU174" i="1"/>
  <c r="DU176" i="1"/>
  <c r="DU180" i="1"/>
  <c r="DU182" i="1"/>
  <c r="DU186" i="1"/>
  <c r="DR186" i="1"/>
  <c r="DR188" i="1"/>
  <c r="ET192" i="1"/>
  <c r="CL192" i="1"/>
  <c r="FS192" i="1"/>
  <c r="BM192" i="1"/>
  <c r="ET216" i="1"/>
  <c r="CL216" i="1"/>
  <c r="FS216" i="1"/>
  <c r="BM216" i="1"/>
  <c r="DR224" i="1"/>
  <c r="DR226" i="1"/>
  <c r="DR230" i="1"/>
  <c r="ET236" i="1"/>
  <c r="CL236" i="1"/>
  <c r="FS236" i="1"/>
  <c r="BM236" i="1"/>
  <c r="ET238" i="1"/>
  <c r="CL238" i="1"/>
  <c r="FS238" i="1"/>
  <c r="BM238" i="1"/>
  <c r="ET240" i="1"/>
  <c r="FS240" i="1"/>
  <c r="CL240" i="1"/>
  <c r="BM240" i="1"/>
  <c r="DU246" i="1"/>
  <c r="DU252" i="1"/>
  <c r="FV109" i="1"/>
  <c r="BP109" i="1"/>
  <c r="EW109" i="1"/>
  <c r="CO109" i="1"/>
  <c r="FV125" i="1"/>
  <c r="BP125" i="1"/>
  <c r="EW125" i="1"/>
  <c r="CO125" i="1"/>
  <c r="FV135" i="1"/>
  <c r="BP135" i="1"/>
  <c r="EW135" i="1"/>
  <c r="CO135" i="1"/>
  <c r="FV137" i="1"/>
  <c r="BP137" i="1"/>
  <c r="EW137" i="1"/>
  <c r="CO137" i="1"/>
  <c r="FV139" i="1"/>
  <c r="BP139" i="1"/>
  <c r="EW139" i="1"/>
  <c r="CO139" i="1"/>
  <c r="EW147" i="1"/>
  <c r="CO147" i="1"/>
  <c r="FV147" i="1"/>
  <c r="BP147" i="1"/>
  <c r="EW149" i="1"/>
  <c r="CO149" i="1"/>
  <c r="FV149" i="1"/>
  <c r="BP149" i="1"/>
  <c r="EW151" i="1"/>
  <c r="CO151" i="1"/>
  <c r="FV151" i="1"/>
  <c r="BP151" i="1"/>
  <c r="EW185" i="1"/>
  <c r="CO185" i="1"/>
  <c r="FV185" i="1"/>
  <c r="BP185" i="1"/>
  <c r="EW187" i="1"/>
  <c r="CO187" i="1"/>
  <c r="FV187" i="1"/>
  <c r="BP187" i="1"/>
  <c r="FV189" i="1"/>
  <c r="EW189" i="1"/>
  <c r="CO189" i="1"/>
  <c r="BP189" i="1"/>
  <c r="FV191" i="1"/>
  <c r="BP191" i="1"/>
  <c r="EW191" i="1"/>
  <c r="CO191" i="1"/>
  <c r="FV193" i="1"/>
  <c r="BP193" i="1"/>
  <c r="EW193" i="1"/>
  <c r="CO193" i="1"/>
  <c r="FV195" i="1"/>
  <c r="BP195" i="1"/>
  <c r="EW195" i="1"/>
  <c r="CO195" i="1"/>
  <c r="FV197" i="1"/>
  <c r="BP197" i="1"/>
  <c r="EW197" i="1"/>
  <c r="CO197" i="1"/>
  <c r="FV199" i="1"/>
  <c r="BP199" i="1"/>
  <c r="EW199" i="1"/>
  <c r="CO199" i="1"/>
  <c r="FR201" i="1"/>
  <c r="BL201" i="1"/>
  <c r="ES201" i="1"/>
  <c r="CK201" i="1"/>
  <c r="FV203" i="1"/>
  <c r="BP203" i="1"/>
  <c r="EW203" i="1"/>
  <c r="CO203" i="1"/>
  <c r="FV207" i="1"/>
  <c r="BP207" i="1"/>
  <c r="EW207" i="1"/>
  <c r="CO207" i="1"/>
  <c r="FV209" i="1"/>
  <c r="BP209" i="1"/>
  <c r="EW209" i="1"/>
  <c r="CO209" i="1"/>
  <c r="FV211" i="1"/>
  <c r="BP211" i="1"/>
  <c r="EW211" i="1"/>
  <c r="CO211" i="1"/>
  <c r="FV213" i="1"/>
  <c r="BP213" i="1"/>
  <c r="EW213" i="1"/>
  <c r="CO213" i="1"/>
  <c r="FV215" i="1"/>
  <c r="BP215" i="1"/>
  <c r="EW215" i="1"/>
  <c r="CO215" i="1"/>
  <c r="FV217" i="1"/>
  <c r="BP217" i="1"/>
  <c r="EW217" i="1"/>
  <c r="CO217" i="1"/>
  <c r="FV219" i="1"/>
  <c r="BP219" i="1"/>
  <c r="EW219" i="1"/>
  <c r="CO219" i="1"/>
  <c r="EW221" i="1"/>
  <c r="CO221" i="1"/>
  <c r="FV221" i="1"/>
  <c r="BP221" i="1"/>
  <c r="FV235" i="1"/>
  <c r="BP235" i="1"/>
  <c r="EW235" i="1"/>
  <c r="CO235" i="1"/>
  <c r="FV237" i="1"/>
  <c r="BP237" i="1"/>
  <c r="EW237" i="1"/>
  <c r="CO237" i="1"/>
  <c r="FV239" i="1"/>
  <c r="BP239" i="1"/>
  <c r="EW239" i="1"/>
  <c r="CO239" i="1"/>
  <c r="FV241" i="1"/>
  <c r="BP241" i="1"/>
  <c r="EW241" i="1"/>
  <c r="CO241" i="1"/>
  <c r="EW247" i="1"/>
  <c r="CO247" i="1"/>
  <c r="FV247" i="1"/>
  <c r="BP247" i="1"/>
  <c r="ER249" i="1"/>
  <c r="CJ249" i="1"/>
  <c r="BK249" i="1"/>
  <c r="FQ249" i="1"/>
  <c r="CS249" i="1"/>
  <c r="FV255" i="1"/>
  <c r="EW255" i="1"/>
  <c r="CO255" i="1"/>
  <c r="BP255" i="1"/>
  <c r="ES29" i="1"/>
  <c r="CK29" i="1"/>
  <c r="FR29" i="1"/>
  <c r="BL29" i="1"/>
  <c r="DT30" i="1"/>
  <c r="FS31" i="1"/>
  <c r="ET31" i="1"/>
  <c r="FQ35" i="1"/>
  <c r="CS35" i="1"/>
  <c r="BK35" i="1"/>
  <c r="ER35" i="1"/>
  <c r="CJ35" i="1"/>
  <c r="ES35" i="1"/>
  <c r="CK35" i="1"/>
  <c r="FR35" i="1"/>
  <c r="BL35" i="1"/>
  <c r="FQ39" i="1"/>
  <c r="CS39" i="1"/>
  <c r="BK39" i="1"/>
  <c r="ER39" i="1"/>
  <c r="CJ39" i="1"/>
  <c r="ES39" i="1"/>
  <c r="CK39" i="1"/>
  <c r="FR39" i="1"/>
  <c r="BL39" i="1"/>
  <c r="FQ43" i="1"/>
  <c r="CS43" i="1"/>
  <c r="BK43" i="1"/>
  <c r="ER43" i="1"/>
  <c r="CJ43" i="1"/>
  <c r="ES43" i="1"/>
  <c r="CK43" i="1"/>
  <c r="FR43" i="1"/>
  <c r="BL43" i="1"/>
  <c r="FQ47" i="1"/>
  <c r="CS47" i="1"/>
  <c r="BK47" i="1"/>
  <c r="ER47" i="1"/>
  <c r="CJ47" i="1"/>
  <c r="ES47" i="1"/>
  <c r="CK47" i="1"/>
  <c r="FR47" i="1"/>
  <c r="BL47" i="1"/>
  <c r="FQ51" i="1"/>
  <c r="CS51" i="1"/>
  <c r="BK51" i="1"/>
  <c r="ER51" i="1"/>
  <c r="CJ51" i="1"/>
  <c r="ES51" i="1"/>
  <c r="CK51" i="1"/>
  <c r="FR51" i="1"/>
  <c r="BL51" i="1"/>
  <c r="FQ55" i="1"/>
  <c r="CS55" i="1"/>
  <c r="BK55" i="1"/>
  <c r="ER55" i="1"/>
  <c r="CJ55" i="1"/>
  <c r="ES55" i="1"/>
  <c r="CK55" i="1"/>
  <c r="FR55" i="1"/>
  <c r="BL55" i="1"/>
  <c r="FQ59" i="1"/>
  <c r="CS59" i="1"/>
  <c r="BK59" i="1"/>
  <c r="ER59" i="1"/>
  <c r="CJ59" i="1"/>
  <c r="ES59" i="1"/>
  <c r="CK59" i="1"/>
  <c r="FR59" i="1"/>
  <c r="BL59" i="1"/>
  <c r="FQ63" i="1"/>
  <c r="CS63" i="1"/>
  <c r="BK63" i="1"/>
  <c r="ER63" i="1"/>
  <c r="CJ63" i="1"/>
  <c r="ES63" i="1"/>
  <c r="CK63" i="1"/>
  <c r="FR63" i="1"/>
  <c r="BL63" i="1"/>
  <c r="FQ65" i="1"/>
  <c r="CS65" i="1"/>
  <c r="BK65" i="1"/>
  <c r="ER65" i="1"/>
  <c r="CJ65" i="1"/>
  <c r="ES65" i="1"/>
  <c r="CK65" i="1"/>
  <c r="FR65" i="1"/>
  <c r="BL65" i="1"/>
  <c r="FQ69" i="1"/>
  <c r="CS69" i="1"/>
  <c r="BK69" i="1"/>
  <c r="ER69" i="1"/>
  <c r="CJ69" i="1"/>
  <c r="ES69" i="1"/>
  <c r="CK69" i="1"/>
  <c r="FR69" i="1"/>
  <c r="BL69" i="1"/>
  <c r="FQ73" i="1"/>
  <c r="CS73" i="1"/>
  <c r="BK73" i="1"/>
  <c r="ER73" i="1"/>
  <c r="CJ73" i="1"/>
  <c r="ES73" i="1"/>
  <c r="CK73" i="1"/>
  <c r="FR73" i="1"/>
  <c r="BL73" i="1"/>
  <c r="FQ75" i="1"/>
  <c r="CS75" i="1"/>
  <c r="BK75" i="1"/>
  <c r="ER75" i="1"/>
  <c r="CJ75" i="1"/>
  <c r="ES75" i="1"/>
  <c r="CK75" i="1"/>
  <c r="FR75" i="1"/>
  <c r="BL75" i="1"/>
  <c r="FQ79" i="1"/>
  <c r="CS79" i="1"/>
  <c r="BK79" i="1"/>
  <c r="ER79" i="1"/>
  <c r="CJ79" i="1"/>
  <c r="ES79" i="1"/>
  <c r="CK79" i="1"/>
  <c r="FR79" i="1"/>
  <c r="BL79" i="1"/>
  <c r="FQ83" i="1"/>
  <c r="CS83" i="1"/>
  <c r="BK83" i="1"/>
  <c r="ER83" i="1"/>
  <c r="CJ83" i="1"/>
  <c r="ES83" i="1"/>
  <c r="CK83" i="1"/>
  <c r="FR83" i="1"/>
  <c r="BL83" i="1"/>
  <c r="FQ87" i="1"/>
  <c r="CS87" i="1"/>
  <c r="BK87" i="1"/>
  <c r="ER87" i="1"/>
  <c r="CJ87" i="1"/>
  <c r="ES87" i="1"/>
  <c r="CK87" i="1"/>
  <c r="FR87" i="1"/>
  <c r="BL87" i="1"/>
  <c r="FQ91" i="1"/>
  <c r="CS91" i="1"/>
  <c r="BK91" i="1"/>
  <c r="ER91" i="1"/>
  <c r="CJ91" i="1"/>
  <c r="ES91" i="1"/>
  <c r="CK91" i="1"/>
  <c r="FR91" i="1"/>
  <c r="BL91" i="1"/>
  <c r="FQ95" i="1"/>
  <c r="CS95" i="1"/>
  <c r="BK95" i="1"/>
  <c r="ER95" i="1"/>
  <c r="CJ95" i="1"/>
  <c r="ES95" i="1"/>
  <c r="CK95" i="1"/>
  <c r="FR95" i="1"/>
  <c r="BL95" i="1"/>
  <c r="FP103" i="1"/>
  <c r="BJ103" i="1"/>
  <c r="EQ103" i="1"/>
  <c r="CI103" i="1"/>
  <c r="ET103" i="1"/>
  <c r="CL103" i="1"/>
  <c r="FS103" i="1"/>
  <c r="BM103" i="1"/>
  <c r="FR107" i="1"/>
  <c r="BL107" i="1"/>
  <c r="ES107" i="1"/>
  <c r="CK107" i="1"/>
  <c r="ER107" i="1"/>
  <c r="CJ107" i="1"/>
  <c r="BK107" i="1"/>
  <c r="FQ107" i="1"/>
  <c r="CS107" i="1"/>
  <c r="FP111" i="1"/>
  <c r="BJ111" i="1"/>
  <c r="EQ111" i="1"/>
  <c r="CI111" i="1"/>
  <c r="ER111" i="1"/>
  <c r="CJ111" i="1"/>
  <c r="FQ111" i="1"/>
  <c r="CS111" i="1"/>
  <c r="BK111" i="1"/>
  <c r="FP115" i="1"/>
  <c r="BJ115" i="1"/>
  <c r="EQ115" i="1"/>
  <c r="CI115" i="1"/>
  <c r="ER115" i="1"/>
  <c r="CJ115" i="1"/>
  <c r="FQ115" i="1"/>
  <c r="CS115" i="1"/>
  <c r="BK115" i="1"/>
  <c r="FR119" i="1"/>
  <c r="BL119" i="1"/>
  <c r="ES119" i="1"/>
  <c r="CK119" i="1"/>
  <c r="ET119" i="1"/>
  <c r="CL119" i="1"/>
  <c r="FS119" i="1"/>
  <c r="BM119" i="1"/>
  <c r="FR123" i="1"/>
  <c r="BL123" i="1"/>
  <c r="ES123" i="1"/>
  <c r="CK123" i="1"/>
  <c r="ET123" i="1"/>
  <c r="CL123" i="1"/>
  <c r="FS123" i="1"/>
  <c r="BM123" i="1"/>
  <c r="FR127" i="1"/>
  <c r="BL127" i="1"/>
  <c r="ES127" i="1"/>
  <c r="CK127" i="1"/>
  <c r="ET127" i="1"/>
  <c r="CL127" i="1"/>
  <c r="FS127" i="1"/>
  <c r="BM127" i="1"/>
  <c r="FR133" i="1"/>
  <c r="BL133" i="1"/>
  <c r="ES133" i="1"/>
  <c r="CK133" i="1"/>
  <c r="ET133" i="1"/>
  <c r="CL133" i="1"/>
  <c r="FS133" i="1"/>
  <c r="BM133" i="1"/>
  <c r="DV30" i="1"/>
  <c r="EW34" i="1"/>
  <c r="CO34" i="1"/>
  <c r="FV34" i="1"/>
  <c r="BP34" i="1"/>
  <c r="EW36" i="1"/>
  <c r="CO36" i="1"/>
  <c r="FV36" i="1"/>
  <c r="BP36" i="1"/>
  <c r="EW44" i="1"/>
  <c r="CO44" i="1"/>
  <c r="FV44" i="1"/>
  <c r="BP44" i="1"/>
  <c r="BN46" i="1"/>
  <c r="DV46" i="1"/>
  <c r="EW50" i="1"/>
  <c r="CO50" i="1"/>
  <c r="FV50" i="1"/>
  <c r="BP50" i="1"/>
  <c r="BN52" i="1"/>
  <c r="DV52" i="1"/>
  <c r="EW54" i="1"/>
  <c r="CO54" i="1"/>
  <c r="FV54" i="1"/>
  <c r="BP54" i="1"/>
  <c r="EW60" i="1"/>
  <c r="CO60" i="1"/>
  <c r="FV60" i="1"/>
  <c r="BP60" i="1"/>
  <c r="BN62" i="1"/>
  <c r="DV62" i="1"/>
  <c r="EW66" i="1"/>
  <c r="CO66" i="1"/>
  <c r="FV66" i="1"/>
  <c r="BP66" i="1"/>
  <c r="BN70" i="1"/>
  <c r="DV70" i="1"/>
  <c r="EW78" i="1"/>
  <c r="CO78" i="1"/>
  <c r="FV78" i="1"/>
  <c r="BP78" i="1"/>
  <c r="BN80" i="1"/>
  <c r="DV80" i="1"/>
  <c r="BN82" i="1"/>
  <c r="DV82" i="1"/>
  <c r="EW84" i="1"/>
  <c r="CO84" i="1"/>
  <c r="FV84" i="1"/>
  <c r="BP84" i="1"/>
  <c r="BN86" i="1"/>
  <c r="DV86" i="1"/>
  <c r="EW92" i="1"/>
  <c r="CO92" i="1"/>
  <c r="FV92" i="1"/>
  <c r="BP92" i="1"/>
  <c r="BN94" i="1"/>
  <c r="DV94" i="1"/>
  <c r="EW96" i="1"/>
  <c r="CO96" i="1"/>
  <c r="FV96" i="1"/>
  <c r="BP96" i="1"/>
  <c r="BN98" i="1"/>
  <c r="DV98" i="1"/>
  <c r="FV100" i="1"/>
  <c r="BP100" i="1"/>
  <c r="EW100" i="1"/>
  <c r="CO100" i="1"/>
  <c r="ET100" i="1"/>
  <c r="CL100" i="1"/>
  <c r="BM100" i="1"/>
  <c r="FS100" i="1"/>
  <c r="FV104" i="1"/>
  <c r="BP104" i="1"/>
  <c r="EW104" i="1"/>
  <c r="CO104" i="1"/>
  <c r="FP106" i="1"/>
  <c r="BJ106" i="1"/>
  <c r="EQ106" i="1"/>
  <c r="CI106" i="1"/>
  <c r="ER106" i="1"/>
  <c r="CJ106" i="1"/>
  <c r="FQ106" i="1"/>
  <c r="BK106" i="1"/>
  <c r="FV108" i="1"/>
  <c r="BP108" i="1"/>
  <c r="EW108" i="1"/>
  <c r="CO108" i="1"/>
  <c r="ET108" i="1"/>
  <c r="CL108" i="1"/>
  <c r="BM108" i="1"/>
  <c r="FS108" i="1"/>
  <c r="FV114" i="1"/>
  <c r="BP114" i="1"/>
  <c r="EW114" i="1"/>
  <c r="CO114" i="1"/>
  <c r="DV116" i="1"/>
  <c r="BN116" i="1"/>
  <c r="FV118" i="1"/>
  <c r="BP118" i="1"/>
  <c r="EW118" i="1"/>
  <c r="CO118" i="1"/>
  <c r="DV120" i="1"/>
  <c r="BN120" i="1"/>
  <c r="FV122" i="1"/>
  <c r="BP122" i="1"/>
  <c r="EW122" i="1"/>
  <c r="CO122" i="1"/>
  <c r="FV124" i="1"/>
  <c r="BP124" i="1"/>
  <c r="EW124" i="1"/>
  <c r="CO124" i="1"/>
  <c r="DV126" i="1"/>
  <c r="BN126" i="1"/>
  <c r="FV130" i="1"/>
  <c r="BP130" i="1"/>
  <c r="EW130" i="1"/>
  <c r="CO130" i="1"/>
  <c r="DV138" i="1"/>
  <c r="BN138" i="1"/>
  <c r="FV140" i="1"/>
  <c r="BP140" i="1"/>
  <c r="EW140" i="1"/>
  <c r="CO140" i="1"/>
  <c r="DV144" i="1"/>
  <c r="BN144" i="1"/>
  <c r="EW146" i="1"/>
  <c r="BP146" i="1"/>
  <c r="FV146" i="1"/>
  <c r="CO146" i="1"/>
  <c r="EW156" i="1"/>
  <c r="CO156" i="1"/>
  <c r="FV156" i="1"/>
  <c r="BP156" i="1"/>
  <c r="EW164" i="1"/>
  <c r="CO164" i="1"/>
  <c r="FV164" i="1"/>
  <c r="BP164" i="1"/>
  <c r="EW168" i="1"/>
  <c r="CO168" i="1"/>
  <c r="FV168" i="1"/>
  <c r="BP168" i="1"/>
  <c r="BN170" i="1"/>
  <c r="DV170" i="1"/>
  <c r="EW172" i="1"/>
  <c r="CO172" i="1"/>
  <c r="FV172" i="1"/>
  <c r="BP172" i="1"/>
  <c r="BN174" i="1"/>
  <c r="DV174" i="1"/>
  <c r="EW176" i="1"/>
  <c r="CO176" i="1"/>
  <c r="FV176" i="1"/>
  <c r="BP176" i="1"/>
  <c r="BN178" i="1"/>
  <c r="DV178" i="1"/>
  <c r="EW180" i="1"/>
  <c r="CO180" i="1"/>
  <c r="FV180" i="1"/>
  <c r="BP180" i="1"/>
  <c r="EW182" i="1"/>
  <c r="CO182" i="1"/>
  <c r="FV182" i="1"/>
  <c r="BP182" i="1"/>
  <c r="EW186" i="1"/>
  <c r="CO186" i="1"/>
  <c r="FV186" i="1"/>
  <c r="BP186" i="1"/>
  <c r="EW188" i="1"/>
  <c r="CO188" i="1"/>
  <c r="FV188" i="1"/>
  <c r="BP188" i="1"/>
  <c r="DV196" i="1"/>
  <c r="BN196" i="1"/>
  <c r="DV198" i="1"/>
  <c r="BN198" i="1"/>
  <c r="DV200" i="1"/>
  <c r="BN200" i="1"/>
  <c r="FV206" i="1"/>
  <c r="BP206" i="1"/>
  <c r="EW206" i="1"/>
  <c r="CO206" i="1"/>
  <c r="FP206" i="1"/>
  <c r="BJ206" i="1"/>
  <c r="EQ206" i="1"/>
  <c r="CI206" i="1"/>
  <c r="ER206" i="1"/>
  <c r="CJ206" i="1"/>
  <c r="FQ206" i="1"/>
  <c r="BK206" i="1"/>
  <c r="FV218" i="1"/>
  <c r="BP218" i="1"/>
  <c r="EW218" i="1"/>
  <c r="CO218" i="1"/>
  <c r="DV218" i="1"/>
  <c r="BN218" i="1"/>
  <c r="ES220" i="1"/>
  <c r="BL220" i="1"/>
  <c r="FR220" i="1"/>
  <c r="CK220" i="1"/>
  <c r="DV234" i="1"/>
  <c r="BN234" i="1"/>
  <c r="FV236" i="1"/>
  <c r="BP236" i="1"/>
  <c r="EW236" i="1"/>
  <c r="CO236" i="1"/>
  <c r="FV238" i="1"/>
  <c r="BP238" i="1"/>
  <c r="EW238" i="1"/>
  <c r="CO238" i="1"/>
  <c r="FV240" i="1"/>
  <c r="BP240" i="1"/>
  <c r="EW240" i="1"/>
  <c r="CO240" i="1"/>
  <c r="EW252" i="1"/>
  <c r="CO252" i="1"/>
  <c r="FV252" i="1"/>
  <c r="BP252" i="1"/>
  <c r="DV254" i="1"/>
  <c r="BN254" i="1"/>
  <c r="FQ16" i="1"/>
  <c r="CS16" i="1"/>
  <c r="BK16" i="1"/>
  <c r="ER16" i="1"/>
  <c r="CJ16" i="1"/>
  <c r="FS20" i="1"/>
  <c r="BM20" i="1"/>
  <c r="ET20" i="1"/>
  <c r="CL20" i="1"/>
  <c r="EQ20" i="1"/>
  <c r="CI20" i="1"/>
  <c r="FP20" i="1"/>
  <c r="BJ20" i="1"/>
  <c r="DS25" i="1"/>
  <c r="DS29" i="1"/>
  <c r="DS33" i="1"/>
  <c r="DS37" i="1"/>
  <c r="DS41" i="1"/>
  <c r="DS45" i="1"/>
  <c r="DS49" i="1"/>
  <c r="DS53" i="1"/>
  <c r="DS57" i="1"/>
  <c r="DS61" i="1"/>
  <c r="DS67" i="1"/>
  <c r="DS71" i="1"/>
  <c r="DS77" i="1"/>
  <c r="DS81" i="1"/>
  <c r="DS85" i="1"/>
  <c r="DS89" i="1"/>
  <c r="DS93" i="1"/>
  <c r="DS97" i="1"/>
  <c r="DT101" i="1"/>
  <c r="DS101" i="1"/>
  <c r="DU105" i="1"/>
  <c r="DT109" i="1"/>
  <c r="DS109" i="1"/>
  <c r="DS113" i="1"/>
  <c r="DS117" i="1"/>
  <c r="DS121" i="1"/>
  <c r="DS125" i="1"/>
  <c r="DS129" i="1"/>
  <c r="DS131" i="1"/>
  <c r="DS135" i="1"/>
  <c r="DS137" i="1"/>
  <c r="DS139" i="1"/>
  <c r="DS141" i="1"/>
  <c r="DS143" i="1"/>
  <c r="DS145" i="1"/>
  <c r="FQ147" i="1"/>
  <c r="BK147" i="1"/>
  <c r="ER147" i="1"/>
  <c r="CJ147" i="1"/>
  <c r="DT147" i="1"/>
  <c r="FQ149" i="1"/>
  <c r="BK149" i="1"/>
  <c r="ER149" i="1"/>
  <c r="CJ149" i="1"/>
  <c r="DT149" i="1"/>
  <c r="FQ151" i="1"/>
  <c r="BK151" i="1"/>
  <c r="ER151" i="1"/>
  <c r="CJ151" i="1"/>
  <c r="DT151" i="1"/>
  <c r="FQ153" i="1"/>
  <c r="BK153" i="1"/>
  <c r="ER153" i="1"/>
  <c r="CJ153" i="1"/>
  <c r="DT153" i="1"/>
  <c r="FQ155" i="1"/>
  <c r="BK155" i="1"/>
  <c r="ER155" i="1"/>
  <c r="CJ155" i="1"/>
  <c r="DT155" i="1"/>
  <c r="FQ157" i="1"/>
  <c r="BK157" i="1"/>
  <c r="ER157" i="1"/>
  <c r="CJ157" i="1"/>
  <c r="DT157" i="1"/>
  <c r="FQ159" i="1"/>
  <c r="BK159" i="1"/>
  <c r="ER159" i="1"/>
  <c r="CJ159" i="1"/>
  <c r="DT159" i="1"/>
  <c r="FQ161" i="1"/>
  <c r="BK161" i="1"/>
  <c r="ER161" i="1"/>
  <c r="CJ161" i="1"/>
  <c r="DT161" i="1"/>
  <c r="FQ163" i="1"/>
  <c r="BK163" i="1"/>
  <c r="ER163" i="1"/>
  <c r="CJ163" i="1"/>
  <c r="DT163" i="1"/>
  <c r="FQ165" i="1"/>
  <c r="BK165" i="1"/>
  <c r="ER165" i="1"/>
  <c r="CJ165" i="1"/>
  <c r="DT165" i="1"/>
  <c r="FQ167" i="1"/>
  <c r="BK167" i="1"/>
  <c r="ER167" i="1"/>
  <c r="CJ167" i="1"/>
  <c r="DT167" i="1"/>
  <c r="FQ169" i="1"/>
  <c r="BK169" i="1"/>
  <c r="ER169" i="1"/>
  <c r="CJ169" i="1"/>
  <c r="DT169" i="1"/>
  <c r="FQ171" i="1"/>
  <c r="BK171" i="1"/>
  <c r="ER171" i="1"/>
  <c r="CJ171" i="1"/>
  <c r="DT171" i="1"/>
  <c r="FQ173" i="1"/>
  <c r="BK173" i="1"/>
  <c r="ER173" i="1"/>
  <c r="CJ173" i="1"/>
  <c r="DT173" i="1"/>
  <c r="FQ175" i="1"/>
  <c r="BK175" i="1"/>
  <c r="ER175" i="1"/>
  <c r="CJ175" i="1"/>
  <c r="DT175" i="1"/>
  <c r="FQ177" i="1"/>
  <c r="BK177" i="1"/>
  <c r="ER177" i="1"/>
  <c r="CJ177" i="1"/>
  <c r="DT177" i="1"/>
  <c r="FQ179" i="1"/>
  <c r="BK179" i="1"/>
  <c r="ER179" i="1"/>
  <c r="CJ179" i="1"/>
  <c r="DT179" i="1"/>
  <c r="FQ181" i="1"/>
  <c r="BK181" i="1"/>
  <c r="ER181" i="1"/>
  <c r="CJ181" i="1"/>
  <c r="DT181" i="1"/>
  <c r="FQ183" i="1"/>
  <c r="BK183" i="1"/>
  <c r="ER183" i="1"/>
  <c r="CJ183" i="1"/>
  <c r="DT183" i="1"/>
  <c r="FQ185" i="1"/>
  <c r="BK185" i="1"/>
  <c r="ER185" i="1"/>
  <c r="CJ185" i="1"/>
  <c r="DT185" i="1"/>
  <c r="FQ187" i="1"/>
  <c r="BK187" i="1"/>
  <c r="ER187" i="1"/>
  <c r="CJ187" i="1"/>
  <c r="DT187" i="1"/>
  <c r="FR189" i="1"/>
  <c r="ES189" i="1"/>
  <c r="CK189" i="1"/>
  <c r="BL189" i="1"/>
  <c r="DS191" i="1"/>
  <c r="DS193" i="1"/>
  <c r="DS195" i="1"/>
  <c r="DS197" i="1"/>
  <c r="DS199" i="1"/>
  <c r="FP201" i="1"/>
  <c r="EQ201" i="1"/>
  <c r="BJ201" i="1"/>
  <c r="CI201" i="1"/>
  <c r="ER201" i="1"/>
  <c r="CJ201" i="1"/>
  <c r="FQ201" i="1"/>
  <c r="CS201" i="1"/>
  <c r="BK201" i="1"/>
  <c r="DU203" i="1"/>
  <c r="DT205" i="1"/>
  <c r="DS205" i="1"/>
  <c r="DS207" i="1"/>
  <c r="DS209" i="1"/>
  <c r="DS211" i="1"/>
  <c r="DS213" i="1"/>
  <c r="DS215" i="1"/>
  <c r="DS217" i="1"/>
  <c r="DS219" i="1"/>
  <c r="FQ221" i="1"/>
  <c r="BK221" i="1"/>
  <c r="ER221" i="1"/>
  <c r="CJ221" i="1"/>
  <c r="DT221" i="1"/>
  <c r="FQ223" i="1"/>
  <c r="BK223" i="1"/>
  <c r="ER223" i="1"/>
  <c r="CJ223" i="1"/>
  <c r="DT223" i="1"/>
  <c r="FQ225" i="1"/>
  <c r="BK225" i="1"/>
  <c r="ER225" i="1"/>
  <c r="CJ225" i="1"/>
  <c r="DT225" i="1"/>
  <c r="FQ227" i="1"/>
  <c r="BK227" i="1"/>
  <c r="ER227" i="1"/>
  <c r="CJ227" i="1"/>
  <c r="DT227" i="1"/>
  <c r="FQ229" i="1"/>
  <c r="BK229" i="1"/>
  <c r="ER229" i="1"/>
  <c r="CJ229" i="1"/>
  <c r="DT229" i="1"/>
  <c r="DT231" i="1"/>
  <c r="CS231" i="1"/>
  <c r="DS233" i="1"/>
  <c r="DS235" i="1"/>
  <c r="DS237" i="1"/>
  <c r="DS239" i="1"/>
  <c r="DT241" i="1"/>
  <c r="DV241" i="1"/>
  <c r="DT243" i="1"/>
  <c r="DU243" i="1"/>
  <c r="DR243" i="1"/>
  <c r="DT245" i="1"/>
  <c r="DR245" i="1"/>
  <c r="DS247" i="1"/>
  <c r="DS253" i="1"/>
  <c r="EW8" i="1"/>
  <c r="CO8" i="1"/>
  <c r="FV8" i="1"/>
  <c r="BP8" i="1"/>
  <c r="EW9" i="1"/>
  <c r="CO9" i="1"/>
  <c r="FV9" i="1"/>
  <c r="BP9" i="1"/>
  <c r="EW10" i="1"/>
  <c r="CO10" i="1"/>
  <c r="FV10" i="1"/>
  <c r="BP10" i="1"/>
  <c r="EW11" i="1"/>
  <c r="CO11" i="1"/>
  <c r="FV11" i="1"/>
  <c r="BP11" i="1"/>
  <c r="EW12" i="1"/>
  <c r="CO12" i="1"/>
  <c r="FV12" i="1"/>
  <c r="BP12" i="1"/>
  <c r="EW13" i="1"/>
  <c r="CO13" i="1"/>
  <c r="FV13" i="1"/>
  <c r="BP13" i="1"/>
  <c r="EW14" i="1"/>
  <c r="CO14" i="1"/>
  <c r="FV14" i="1"/>
  <c r="BP14" i="1"/>
  <c r="EW15" i="1"/>
  <c r="CO15" i="1"/>
  <c r="FV15" i="1"/>
  <c r="BP15" i="1"/>
  <c r="EW16" i="1"/>
  <c r="CO16" i="1"/>
  <c r="FV16" i="1"/>
  <c r="BP16" i="1"/>
  <c r="EW17" i="1"/>
  <c r="CO17" i="1"/>
  <c r="FV17" i="1"/>
  <c r="BP17" i="1"/>
  <c r="EW18" i="1"/>
  <c r="CO18" i="1"/>
  <c r="FV18" i="1"/>
  <c r="BP18" i="1"/>
  <c r="EW19" i="1"/>
  <c r="CO19" i="1"/>
  <c r="FV19" i="1"/>
  <c r="BP19" i="1"/>
  <c r="EW20" i="1"/>
  <c r="CO20" i="1"/>
  <c r="FV20" i="1"/>
  <c r="BP20" i="1"/>
  <c r="EW21" i="1"/>
  <c r="CO21" i="1"/>
  <c r="FV21" i="1"/>
  <c r="BP21" i="1"/>
  <c r="EW22" i="1"/>
  <c r="CO22" i="1"/>
  <c r="FV22" i="1"/>
  <c r="BP22" i="1"/>
  <c r="EW23" i="1"/>
  <c r="CO23" i="1"/>
  <c r="FV23" i="1"/>
  <c r="BP23" i="1"/>
  <c r="DT25" i="1"/>
  <c r="DS99" i="1"/>
  <c r="FV99" i="1"/>
  <c r="CO99" i="1"/>
  <c r="EW99" i="1"/>
  <c r="BP99" i="1"/>
  <c r="FV103" i="1"/>
  <c r="BP103" i="1"/>
  <c r="EW103" i="1"/>
  <c r="CO103" i="1"/>
  <c r="FV111" i="1"/>
  <c r="BP111" i="1"/>
  <c r="EW111" i="1"/>
  <c r="CO111" i="1"/>
  <c r="FV115" i="1"/>
  <c r="BP115" i="1"/>
  <c r="EW115" i="1"/>
  <c r="CO115" i="1"/>
  <c r="FV119" i="1"/>
  <c r="BP119" i="1"/>
  <c r="EW119" i="1"/>
  <c r="CO119" i="1"/>
  <c r="FV123" i="1"/>
  <c r="BP123" i="1"/>
  <c r="EW123" i="1"/>
  <c r="CO123" i="1"/>
  <c r="FV127" i="1"/>
  <c r="BP127" i="1"/>
  <c r="EW127" i="1"/>
  <c r="CO127" i="1"/>
  <c r="FV133" i="1"/>
  <c r="BP133" i="1"/>
  <c r="EW133" i="1"/>
  <c r="CO133" i="1"/>
  <c r="DS28" i="1"/>
  <c r="DR32" i="1"/>
  <c r="DS32" i="1"/>
  <c r="DS34" i="1"/>
  <c r="DS36" i="1"/>
  <c r="DS38" i="1"/>
  <c r="DS40" i="1"/>
  <c r="DS42" i="1"/>
  <c r="DS44" i="1"/>
  <c r="DT46" i="1"/>
  <c r="DS48" i="1"/>
  <c r="DS50" i="1"/>
  <c r="DT52" i="1"/>
  <c r="DS54" i="1"/>
  <c r="DS56" i="1"/>
  <c r="CS58" i="1"/>
  <c r="DT58" i="1"/>
  <c r="FQ60" i="1"/>
  <c r="BK60" i="1"/>
  <c r="ER60" i="1"/>
  <c r="CJ60" i="1"/>
  <c r="DT60" i="1"/>
  <c r="DS62" i="1"/>
  <c r="DS64" i="1"/>
  <c r="DT66" i="1"/>
  <c r="FQ68" i="1"/>
  <c r="BK68" i="1"/>
  <c r="ER68" i="1"/>
  <c r="CJ68" i="1"/>
  <c r="DT68" i="1"/>
  <c r="DS70" i="1"/>
  <c r="DS72" i="1"/>
  <c r="DS74" i="1"/>
  <c r="CS76" i="1"/>
  <c r="DT76" i="1"/>
  <c r="FQ78" i="1"/>
  <c r="BK78" i="1"/>
  <c r="ER78" i="1"/>
  <c r="CJ78" i="1"/>
  <c r="DT78" i="1"/>
  <c r="DS80" i="1"/>
  <c r="DT82" i="1"/>
  <c r="DS84" i="1"/>
  <c r="DT86" i="1"/>
  <c r="FQ88" i="1"/>
  <c r="BK88" i="1"/>
  <c r="ER88" i="1"/>
  <c r="CJ88" i="1"/>
  <c r="DT88" i="1"/>
  <c r="DS90" i="1"/>
  <c r="DS92" i="1"/>
  <c r="DT94" i="1"/>
  <c r="DS96" i="1"/>
  <c r="DT98" i="1"/>
  <c r="DT100" i="1"/>
  <c r="DV100" i="1"/>
  <c r="DT104" i="1"/>
  <c r="DV104" i="1"/>
  <c r="DT108" i="1"/>
  <c r="DV108" i="1"/>
  <c r="DT110" i="1"/>
  <c r="DU110" i="1"/>
  <c r="DR110" i="1"/>
  <c r="DT112" i="1"/>
  <c r="DU112" i="1"/>
  <c r="DR112" i="1"/>
  <c r="DS114" i="1"/>
  <c r="DT116" i="1"/>
  <c r="DU116" i="1"/>
  <c r="DR116" i="1"/>
  <c r="DS118" i="1"/>
  <c r="DT120" i="1"/>
  <c r="DU120" i="1"/>
  <c r="DR120" i="1"/>
  <c r="DT122" i="1"/>
  <c r="DU122" i="1"/>
  <c r="DR122" i="1"/>
  <c r="DS124" i="1"/>
  <c r="DT126" i="1"/>
  <c r="DU126" i="1"/>
  <c r="DR126" i="1"/>
  <c r="DT128" i="1"/>
  <c r="DU128" i="1"/>
  <c r="DR128" i="1"/>
  <c r="DT130" i="1"/>
  <c r="DU130" i="1"/>
  <c r="DR130" i="1"/>
  <c r="DS132" i="1"/>
  <c r="DS134" i="1"/>
  <c r="DT136" i="1"/>
  <c r="DS138" i="1"/>
  <c r="DT140" i="1"/>
  <c r="DU140" i="1"/>
  <c r="DR140" i="1"/>
  <c r="DT142" i="1"/>
  <c r="DU142" i="1"/>
  <c r="DR142" i="1"/>
  <c r="DS144" i="1"/>
  <c r="DT146" i="1"/>
  <c r="DS146" i="1"/>
  <c r="DS148" i="1"/>
  <c r="FQ150" i="1"/>
  <c r="BK150" i="1"/>
  <c r="ER150" i="1"/>
  <c r="CJ150" i="1"/>
  <c r="DT150" i="1"/>
  <c r="FQ152" i="1"/>
  <c r="BK152" i="1"/>
  <c r="ER152" i="1"/>
  <c r="CJ152" i="1"/>
  <c r="DT152" i="1"/>
  <c r="FQ154" i="1"/>
  <c r="BK154" i="1"/>
  <c r="ER154" i="1"/>
  <c r="CJ154" i="1"/>
  <c r="DT154" i="1"/>
  <c r="DS156" i="1"/>
  <c r="DS158" i="1"/>
  <c r="DS160" i="1"/>
  <c r="DS162" i="1"/>
  <c r="DS164" i="1"/>
  <c r="DS166" i="1"/>
  <c r="DT168" i="1"/>
  <c r="DS170" i="1"/>
  <c r="DT172" i="1"/>
  <c r="DS174" i="1"/>
  <c r="DS176" i="1"/>
  <c r="DT178" i="1"/>
  <c r="DS180" i="1"/>
  <c r="DS182" i="1"/>
  <c r="DT184" i="1"/>
  <c r="FQ186" i="1"/>
  <c r="BK186" i="1"/>
  <c r="ER186" i="1"/>
  <c r="CJ186" i="1"/>
  <c r="DT186" i="1"/>
  <c r="DS188" i="1"/>
  <c r="ER190" i="1"/>
  <c r="CJ190" i="1"/>
  <c r="FQ190" i="1"/>
  <c r="BK190" i="1"/>
  <c r="DS192" i="1"/>
  <c r="DT194" i="1"/>
  <c r="DS196" i="1"/>
  <c r="DT198" i="1"/>
  <c r="DS200" i="1"/>
  <c r="DT202" i="1"/>
  <c r="DV202" i="1"/>
  <c r="DT206" i="1"/>
  <c r="DV206" i="1"/>
  <c r="ER208" i="1"/>
  <c r="CJ208" i="1"/>
  <c r="FQ208" i="1"/>
  <c r="BK208" i="1"/>
  <c r="DT210" i="1"/>
  <c r="DS212" i="1"/>
  <c r="DT214" i="1"/>
  <c r="DT216" i="1"/>
  <c r="DU216" i="1"/>
  <c r="DR216" i="1"/>
  <c r="DS218" i="1"/>
  <c r="DR220" i="1"/>
  <c r="FQ222" i="1"/>
  <c r="BK222" i="1"/>
  <c r="ER222" i="1"/>
  <c r="CJ222" i="1"/>
  <c r="DT222" i="1"/>
  <c r="DS224" i="1"/>
  <c r="DS226" i="1"/>
  <c r="DT228" i="1"/>
  <c r="DS230" i="1"/>
  <c r="DS234" i="1"/>
  <c r="DS236" i="1"/>
  <c r="DS238" i="1"/>
  <c r="DS240" i="1"/>
  <c r="DT242" i="1"/>
  <c r="ER244" i="1"/>
  <c r="CJ244" i="1"/>
  <c r="FQ244" i="1"/>
  <c r="BK244" i="1"/>
  <c r="CS246" i="1"/>
  <c r="DT246" i="1"/>
  <c r="FQ246" i="1"/>
  <c r="BK246" i="1"/>
  <c r="ER246" i="1"/>
  <c r="CJ246" i="1"/>
  <c r="FQ248" i="1"/>
  <c r="BK248" i="1"/>
  <c r="ER248" i="1"/>
  <c r="CJ248" i="1"/>
  <c r="DT248" i="1"/>
  <c r="DT250" i="1"/>
  <c r="DV250" i="1"/>
  <c r="DS252" i="1"/>
  <c r="DS254" i="1"/>
  <c r="FS11" i="1"/>
  <c r="BM11" i="1"/>
  <c r="ET11" i="1"/>
  <c r="CL11" i="1"/>
  <c r="EQ11" i="1"/>
  <c r="CI11" i="1"/>
  <c r="FP11" i="1"/>
  <c r="BJ11" i="1"/>
  <c r="EQ13" i="1"/>
  <c r="CI13" i="1"/>
  <c r="FP13" i="1"/>
  <c r="BJ13" i="1"/>
  <c r="FS17" i="1"/>
  <c r="BM17" i="1"/>
  <c r="ET17" i="1"/>
  <c r="CL17" i="1"/>
  <c r="EQ19" i="1"/>
  <c r="CI19" i="1"/>
  <c r="FP19" i="1"/>
  <c r="BJ19" i="1"/>
  <c r="EQ21" i="1"/>
  <c r="CI21" i="1"/>
  <c r="FP21" i="1"/>
  <c r="BJ21" i="1"/>
  <c r="EQ23" i="1"/>
  <c r="CI23" i="1"/>
  <c r="FP23" i="1"/>
  <c r="BJ23" i="1"/>
  <c r="EW38" i="1"/>
  <c r="CO38" i="1"/>
  <c r="FV38" i="1"/>
  <c r="BP38" i="1"/>
  <c r="EW48" i="1"/>
  <c r="CO48" i="1"/>
  <c r="FV48" i="1"/>
  <c r="BP48" i="1"/>
  <c r="EW58" i="1"/>
  <c r="CO58" i="1"/>
  <c r="FV58" i="1"/>
  <c r="BP58" i="1"/>
  <c r="BN60" i="1"/>
  <c r="DV60" i="1"/>
  <c r="EW68" i="1"/>
  <c r="CO68" i="1"/>
  <c r="FV68" i="1"/>
  <c r="BP68" i="1"/>
  <c r="EW72" i="1"/>
  <c r="CO72" i="1"/>
  <c r="FV72" i="1"/>
  <c r="BP72" i="1"/>
  <c r="BN74" i="1"/>
  <c r="DV74" i="1"/>
  <c r="BN78" i="1"/>
  <c r="EW86" i="1"/>
  <c r="CO86" i="1"/>
  <c r="FV86" i="1"/>
  <c r="BP86" i="1"/>
  <c r="BN88" i="1"/>
  <c r="DV88" i="1"/>
  <c r="DS104" i="1"/>
  <c r="DR104" i="1"/>
  <c r="BN110" i="1"/>
  <c r="DV112" i="1"/>
  <c r="DV122" i="1"/>
  <c r="DV128" i="1"/>
  <c r="FV132" i="1"/>
  <c r="BP132" i="1"/>
  <c r="EW132" i="1"/>
  <c r="CO132" i="1"/>
  <c r="FV136" i="1"/>
  <c r="BP136" i="1"/>
  <c r="EW136" i="1"/>
  <c r="CO136" i="1"/>
  <c r="FV138" i="1"/>
  <c r="BP138" i="1"/>
  <c r="EW138" i="1"/>
  <c r="CO138" i="1"/>
  <c r="DV142" i="1"/>
  <c r="EW152" i="1"/>
  <c r="CO152" i="1"/>
  <c r="FV152" i="1"/>
  <c r="BP152" i="1"/>
  <c r="BN154" i="1"/>
  <c r="DV154" i="1"/>
  <c r="BN158" i="1"/>
  <c r="DV158" i="1"/>
  <c r="BN162" i="1"/>
  <c r="DV162" i="1"/>
  <c r="BN166" i="1"/>
  <c r="DV166" i="1"/>
  <c r="EW184" i="1"/>
  <c r="CO184" i="1"/>
  <c r="FV184" i="1"/>
  <c r="BP184" i="1"/>
  <c r="FV190" i="1"/>
  <c r="BP190" i="1"/>
  <c r="EW190" i="1"/>
  <c r="CO190" i="1"/>
  <c r="DR194" i="1"/>
  <c r="FV196" i="1"/>
  <c r="BP196" i="1"/>
  <c r="EW196" i="1"/>
  <c r="CO196" i="1"/>
  <c r="FV200" i="1"/>
  <c r="BP200" i="1"/>
  <c r="EW200" i="1"/>
  <c r="CO200" i="1"/>
  <c r="DS202" i="1"/>
  <c r="DR202" i="1"/>
  <c r="FV208" i="1"/>
  <c r="BP208" i="1"/>
  <c r="EW208" i="1"/>
  <c r="CO208" i="1"/>
  <c r="FV210" i="1"/>
  <c r="BP210" i="1"/>
  <c r="EW210" i="1"/>
  <c r="CO210" i="1"/>
  <c r="DU210" i="1"/>
  <c r="FV216" i="1"/>
  <c r="BP216" i="1"/>
  <c r="EW216" i="1"/>
  <c r="CO216" i="1"/>
  <c r="DV216" i="1"/>
  <c r="BN216" i="1"/>
  <c r="FV232" i="1"/>
  <c r="BP232" i="1"/>
  <c r="EW232" i="1"/>
  <c r="CO232" i="1"/>
  <c r="FV242" i="1"/>
  <c r="BP242" i="1"/>
  <c r="EW242" i="1"/>
  <c r="CO242" i="1"/>
  <c r="DR242" i="1"/>
  <c r="DV242" i="1"/>
  <c r="FV250" i="1"/>
  <c r="BP250" i="1"/>
  <c r="EW250" i="1"/>
  <c r="CO250" i="1"/>
  <c r="EQ18" i="1"/>
  <c r="CI18" i="1"/>
  <c r="FP18" i="1"/>
  <c r="BJ18" i="1"/>
  <c r="EW24" i="1"/>
  <c r="CO24" i="1"/>
  <c r="FV24" i="1"/>
  <c r="BP24" i="1"/>
  <c r="EW26" i="1"/>
  <c r="CO26" i="1"/>
  <c r="FV26" i="1"/>
  <c r="BP26" i="1"/>
  <c r="EW28" i="1"/>
  <c r="CO28" i="1"/>
  <c r="FV28" i="1"/>
  <c r="BP28" i="1"/>
  <c r="EW30" i="1"/>
  <c r="CO30" i="1"/>
  <c r="FV30" i="1"/>
  <c r="BP30" i="1"/>
  <c r="EW32" i="1"/>
  <c r="CO32" i="1"/>
  <c r="FV32" i="1"/>
  <c r="BP32" i="1"/>
  <c r="DT7" i="1"/>
  <c r="FK7" i="1"/>
  <c r="EL7" i="1"/>
  <c r="CD7" i="1"/>
  <c r="FO7" i="1"/>
  <c r="EP7" i="1"/>
  <c r="CH7" i="1"/>
  <c r="DY7" i="1"/>
  <c r="DW7" i="1"/>
  <c r="DS7" i="1"/>
  <c r="BQ7" i="1"/>
  <c r="EX7" i="1"/>
  <c r="BO7" i="1"/>
  <c r="EO7" i="1"/>
  <c r="CG7" i="1"/>
  <c r="FN7" i="1"/>
  <c r="DT26" i="1"/>
  <c r="DT28" i="1"/>
  <c r="FV101" i="1"/>
  <c r="BP101" i="1"/>
  <c r="EW101" i="1"/>
  <c r="CO101" i="1"/>
  <c r="FV113" i="1"/>
  <c r="BP113" i="1"/>
  <c r="EW113" i="1"/>
  <c r="CO113" i="1"/>
  <c r="FV117" i="1"/>
  <c r="BP117" i="1"/>
  <c r="EW117" i="1"/>
  <c r="CO117" i="1"/>
  <c r="FV121" i="1"/>
  <c r="BP121" i="1"/>
  <c r="EW121" i="1"/>
  <c r="CO121" i="1"/>
  <c r="FV129" i="1"/>
  <c r="BP129" i="1"/>
  <c r="EW129" i="1"/>
  <c r="CO129" i="1"/>
  <c r="FV131" i="1"/>
  <c r="BP131" i="1"/>
  <c r="EW131" i="1"/>
  <c r="CO131" i="1"/>
  <c r="FV141" i="1"/>
  <c r="BP141" i="1"/>
  <c r="EW141" i="1"/>
  <c r="CO141" i="1"/>
  <c r="FV143" i="1"/>
  <c r="BP143" i="1"/>
  <c r="EW143" i="1"/>
  <c r="CO143" i="1"/>
  <c r="FV145" i="1"/>
  <c r="BP145" i="1"/>
  <c r="EW145" i="1"/>
  <c r="CO145" i="1"/>
  <c r="EW33" i="1"/>
  <c r="CO33" i="1"/>
  <c r="FV33" i="1"/>
  <c r="BP33" i="1"/>
  <c r="EW37" i="1"/>
  <c r="CO37" i="1"/>
  <c r="FV37" i="1"/>
  <c r="BP37" i="1"/>
  <c r="EW41" i="1"/>
  <c r="CO41" i="1"/>
  <c r="FV41" i="1"/>
  <c r="BP41" i="1"/>
  <c r="EW45" i="1"/>
  <c r="CO45" i="1"/>
  <c r="FV45" i="1"/>
  <c r="BP45" i="1"/>
  <c r="EW49" i="1"/>
  <c r="CO49" i="1"/>
  <c r="FV49" i="1"/>
  <c r="BP49" i="1"/>
  <c r="EW53" i="1"/>
  <c r="CO53" i="1"/>
  <c r="FV53" i="1"/>
  <c r="BP53" i="1"/>
  <c r="EW57" i="1"/>
  <c r="CO57" i="1"/>
  <c r="FV57" i="1"/>
  <c r="BP57" i="1"/>
  <c r="EW61" i="1"/>
  <c r="CO61" i="1"/>
  <c r="FV61" i="1"/>
  <c r="BP61" i="1"/>
  <c r="EW67" i="1"/>
  <c r="CO67" i="1"/>
  <c r="FV67" i="1"/>
  <c r="BP67" i="1"/>
  <c r="EW71" i="1"/>
  <c r="CO71" i="1"/>
  <c r="FV71" i="1"/>
  <c r="BP71" i="1"/>
  <c r="EW77" i="1"/>
  <c r="CO77" i="1"/>
  <c r="FV77" i="1"/>
  <c r="BP77" i="1"/>
  <c r="EW81" i="1"/>
  <c r="CO81" i="1"/>
  <c r="FV81" i="1"/>
  <c r="BP81" i="1"/>
  <c r="EW85" i="1"/>
  <c r="CO85" i="1"/>
  <c r="FV85" i="1"/>
  <c r="BP85" i="1"/>
  <c r="EW89" i="1"/>
  <c r="CO89" i="1"/>
  <c r="FV89" i="1"/>
  <c r="BP89" i="1"/>
  <c r="EW93" i="1"/>
  <c r="CO93" i="1"/>
  <c r="FV93" i="1"/>
  <c r="BP93" i="1"/>
  <c r="EW97" i="1"/>
  <c r="CO97" i="1"/>
  <c r="FV97" i="1"/>
  <c r="BP97" i="1"/>
  <c r="FV105" i="1"/>
  <c r="BP105" i="1"/>
  <c r="EW105" i="1"/>
  <c r="CO105" i="1"/>
  <c r="EW153" i="1"/>
  <c r="CO153" i="1"/>
  <c r="FV153" i="1"/>
  <c r="BP153" i="1"/>
  <c r="EW155" i="1"/>
  <c r="CO155" i="1"/>
  <c r="FV155" i="1"/>
  <c r="BP155" i="1"/>
  <c r="EW157" i="1"/>
  <c r="CO157" i="1"/>
  <c r="FV157" i="1"/>
  <c r="BP157" i="1"/>
  <c r="EW159" i="1"/>
  <c r="CO159" i="1"/>
  <c r="FV159" i="1"/>
  <c r="BP159" i="1"/>
  <c r="EW161" i="1"/>
  <c r="CO161" i="1"/>
  <c r="FV161" i="1"/>
  <c r="BP161" i="1"/>
  <c r="EW163" i="1"/>
  <c r="CO163" i="1"/>
  <c r="FV163" i="1"/>
  <c r="BP163" i="1"/>
  <c r="EW165" i="1"/>
  <c r="CO165" i="1"/>
  <c r="FV165" i="1"/>
  <c r="BP165" i="1"/>
  <c r="EW167" i="1"/>
  <c r="CO167" i="1"/>
  <c r="FV167" i="1"/>
  <c r="BP167" i="1"/>
  <c r="EW169" i="1"/>
  <c r="CO169" i="1"/>
  <c r="FV169" i="1"/>
  <c r="BP169" i="1"/>
  <c r="EW171" i="1"/>
  <c r="CO171" i="1"/>
  <c r="FV171" i="1"/>
  <c r="BP171" i="1"/>
  <c r="EW173" i="1"/>
  <c r="CO173" i="1"/>
  <c r="FV173" i="1"/>
  <c r="BP173" i="1"/>
  <c r="EW175" i="1"/>
  <c r="CO175" i="1"/>
  <c r="FV175" i="1"/>
  <c r="BP175" i="1"/>
  <c r="EW177" i="1"/>
  <c r="CO177" i="1"/>
  <c r="FV177" i="1"/>
  <c r="BP177" i="1"/>
  <c r="EW179" i="1"/>
  <c r="CO179" i="1"/>
  <c r="FV179" i="1"/>
  <c r="BP179" i="1"/>
  <c r="EW181" i="1"/>
  <c r="CO181" i="1"/>
  <c r="FV181" i="1"/>
  <c r="BP181" i="1"/>
  <c r="EW183" i="1"/>
  <c r="CO183" i="1"/>
  <c r="FV183" i="1"/>
  <c r="BP183" i="1"/>
  <c r="ER189" i="1"/>
  <c r="FQ189" i="1"/>
  <c r="CS189" i="1"/>
  <c r="BK189" i="1"/>
  <c r="CJ189" i="1"/>
  <c r="FV205" i="1"/>
  <c r="BP205" i="1"/>
  <c r="EW205" i="1"/>
  <c r="CO205" i="1"/>
  <c r="EW223" i="1"/>
  <c r="CO223" i="1"/>
  <c r="FV223" i="1"/>
  <c r="BP223" i="1"/>
  <c r="EW225" i="1"/>
  <c r="CO225" i="1"/>
  <c r="FV225" i="1"/>
  <c r="BP225" i="1"/>
  <c r="EW227" i="1"/>
  <c r="CO227" i="1"/>
  <c r="FV227" i="1"/>
  <c r="BP227" i="1"/>
  <c r="EW229" i="1"/>
  <c r="CO229" i="1"/>
  <c r="FV229" i="1"/>
  <c r="BP229" i="1"/>
  <c r="DV231" i="1"/>
  <c r="BN231" i="1"/>
  <c r="FV231" i="1"/>
  <c r="EW231" i="1"/>
  <c r="CO231" i="1"/>
  <c r="BP231" i="1"/>
  <c r="FV233" i="1"/>
  <c r="BP233" i="1"/>
  <c r="EW233" i="1"/>
  <c r="CO233" i="1"/>
  <c r="FP241" i="1"/>
  <c r="BJ241" i="1"/>
  <c r="EQ241" i="1"/>
  <c r="CI241" i="1"/>
  <c r="ER241" i="1"/>
  <c r="CJ241" i="1"/>
  <c r="FQ241" i="1"/>
  <c r="CS241" i="1"/>
  <c r="BK241" i="1"/>
  <c r="FV243" i="1"/>
  <c r="BP243" i="1"/>
  <c r="EW243" i="1"/>
  <c r="CO243" i="1"/>
  <c r="FV245" i="1"/>
  <c r="EW245" i="1"/>
  <c r="CO245" i="1"/>
  <c r="BP245" i="1"/>
  <c r="FV249" i="1"/>
  <c r="BP249" i="1"/>
  <c r="EW249" i="1"/>
  <c r="CO249" i="1"/>
  <c r="FP249" i="1"/>
  <c r="BJ249" i="1"/>
  <c r="EQ249" i="1"/>
  <c r="CI249" i="1"/>
  <c r="EW251" i="1"/>
  <c r="CO251" i="1"/>
  <c r="FV251" i="1"/>
  <c r="BP251" i="1"/>
  <c r="FV253" i="1"/>
  <c r="EW253" i="1"/>
  <c r="CO253" i="1"/>
  <c r="BP253" i="1"/>
  <c r="ER255" i="1"/>
  <c r="FQ255" i="1"/>
  <c r="CS255" i="1"/>
  <c r="BK255" i="1"/>
  <c r="CJ255" i="1"/>
  <c r="ES8" i="1"/>
  <c r="CK8" i="1"/>
  <c r="FR8" i="1"/>
  <c r="BL8" i="1"/>
  <c r="ES11" i="1"/>
  <c r="CK11" i="1"/>
  <c r="FR11" i="1"/>
  <c r="BL11" i="1"/>
  <c r="ES12" i="1"/>
  <c r="CK12" i="1"/>
  <c r="FR12" i="1"/>
  <c r="BL12" i="1"/>
  <c r="ES16" i="1"/>
  <c r="CK16" i="1"/>
  <c r="FR16" i="1"/>
  <c r="BL16" i="1"/>
  <c r="ES18" i="1"/>
  <c r="CK18" i="1"/>
  <c r="FR18" i="1"/>
  <c r="BL18" i="1"/>
  <c r="ES19" i="1"/>
  <c r="CK19" i="1"/>
  <c r="FR19" i="1"/>
  <c r="BL19" i="1"/>
  <c r="ES20" i="1"/>
  <c r="CK20" i="1"/>
  <c r="FR20" i="1"/>
  <c r="BL20" i="1"/>
  <c r="ES21" i="1"/>
  <c r="CK21" i="1"/>
  <c r="FR21" i="1"/>
  <c r="BL21" i="1"/>
  <c r="ES22" i="1"/>
  <c r="CK22" i="1"/>
  <c r="FR22" i="1"/>
  <c r="BL22" i="1"/>
  <c r="ES23" i="1"/>
  <c r="CK23" i="1"/>
  <c r="FR23" i="1"/>
  <c r="BL23" i="1"/>
  <c r="ES24" i="1"/>
  <c r="CK24" i="1"/>
  <c r="FR24" i="1"/>
  <c r="BL24" i="1"/>
  <c r="ES27" i="1"/>
  <c r="CK27" i="1"/>
  <c r="FR27" i="1"/>
  <c r="BL27" i="1"/>
  <c r="DT32" i="1"/>
  <c r="FQ27" i="1"/>
  <c r="CS27" i="1"/>
  <c r="BK27" i="1"/>
  <c r="CJ27" i="1"/>
  <c r="ER27" i="1"/>
  <c r="EQ27" i="1"/>
  <c r="CI27" i="1"/>
  <c r="FP27" i="1"/>
  <c r="BJ27" i="1"/>
  <c r="FQ31" i="1"/>
  <c r="BK31" i="1"/>
  <c r="CJ31" i="1"/>
  <c r="ER31" i="1"/>
  <c r="EQ31" i="1"/>
  <c r="CI31" i="1"/>
  <c r="FP31" i="1"/>
  <c r="BJ31" i="1"/>
  <c r="FS35" i="1"/>
  <c r="BM35" i="1"/>
  <c r="ET35" i="1"/>
  <c r="CL35" i="1"/>
  <c r="EQ35" i="1"/>
  <c r="CI35" i="1"/>
  <c r="FP35" i="1"/>
  <c r="BJ35" i="1"/>
  <c r="FS43" i="1"/>
  <c r="BM43" i="1"/>
  <c r="ET43" i="1"/>
  <c r="CL43" i="1"/>
  <c r="EQ43" i="1"/>
  <c r="CI43" i="1"/>
  <c r="FP43" i="1"/>
  <c r="BJ43" i="1"/>
  <c r="FS51" i="1"/>
  <c r="BM51" i="1"/>
  <c r="ET51" i="1"/>
  <c r="CL51" i="1"/>
  <c r="EQ51" i="1"/>
  <c r="CI51" i="1"/>
  <c r="FP51" i="1"/>
  <c r="BJ51" i="1"/>
  <c r="FS59" i="1"/>
  <c r="BM59" i="1"/>
  <c r="ET59" i="1"/>
  <c r="CL59" i="1"/>
  <c r="EQ59" i="1"/>
  <c r="CI59" i="1"/>
  <c r="FP59" i="1"/>
  <c r="BJ59" i="1"/>
  <c r="FS65" i="1"/>
  <c r="BM65" i="1"/>
  <c r="ET65" i="1"/>
  <c r="CL65" i="1"/>
  <c r="EQ65" i="1"/>
  <c r="CI65" i="1"/>
  <c r="FP65" i="1"/>
  <c r="BJ65" i="1"/>
  <c r="FS73" i="1"/>
  <c r="BM73" i="1"/>
  <c r="ET73" i="1"/>
  <c r="CL73" i="1"/>
  <c r="EQ73" i="1"/>
  <c r="CI73" i="1"/>
  <c r="FP73" i="1"/>
  <c r="BJ73" i="1"/>
  <c r="FS79" i="1"/>
  <c r="BM79" i="1"/>
  <c r="ET79" i="1"/>
  <c r="CL79" i="1"/>
  <c r="EQ79" i="1"/>
  <c r="CI79" i="1"/>
  <c r="FP79" i="1"/>
  <c r="BJ79" i="1"/>
  <c r="FS87" i="1"/>
  <c r="BM87" i="1"/>
  <c r="ET87" i="1"/>
  <c r="CL87" i="1"/>
  <c r="EQ87" i="1"/>
  <c r="CI87" i="1"/>
  <c r="FP87" i="1"/>
  <c r="BJ87" i="1"/>
  <c r="FS95" i="1"/>
  <c r="BM95" i="1"/>
  <c r="ET95" i="1"/>
  <c r="CL95" i="1"/>
  <c r="EQ95" i="1"/>
  <c r="CI95" i="1"/>
  <c r="FP95" i="1"/>
  <c r="BJ95" i="1"/>
  <c r="FR99" i="1"/>
  <c r="CK99" i="1"/>
  <c r="ES99" i="1"/>
  <c r="BL99" i="1"/>
  <c r="FR103" i="1"/>
  <c r="BL103" i="1"/>
  <c r="ES103" i="1"/>
  <c r="CK103" i="1"/>
  <c r="ER103" i="1"/>
  <c r="CJ103" i="1"/>
  <c r="BK103" i="1"/>
  <c r="FQ103" i="1"/>
  <c r="CS103" i="1"/>
  <c r="FP107" i="1"/>
  <c r="BJ107" i="1"/>
  <c r="EQ107" i="1"/>
  <c r="CI107" i="1"/>
  <c r="ET107" i="1"/>
  <c r="CL107" i="1"/>
  <c r="FS107" i="1"/>
  <c r="BM107" i="1"/>
  <c r="FR111" i="1"/>
  <c r="BL111" i="1"/>
  <c r="ES111" i="1"/>
  <c r="CK111" i="1"/>
  <c r="ET111" i="1"/>
  <c r="CL111" i="1"/>
  <c r="FS111" i="1"/>
  <c r="BM111" i="1"/>
  <c r="FR115" i="1"/>
  <c r="BL115" i="1"/>
  <c r="ES115" i="1"/>
  <c r="CK115" i="1"/>
  <c r="ET115" i="1"/>
  <c r="CL115" i="1"/>
  <c r="FS115" i="1"/>
  <c r="BM115" i="1"/>
  <c r="FP119" i="1"/>
  <c r="BJ119" i="1"/>
  <c r="EQ119" i="1"/>
  <c r="CI119" i="1"/>
  <c r="ER119" i="1"/>
  <c r="CJ119" i="1"/>
  <c r="FQ119" i="1"/>
  <c r="CS119" i="1"/>
  <c r="BK119" i="1"/>
  <c r="FP123" i="1"/>
  <c r="BJ123" i="1"/>
  <c r="EQ123" i="1"/>
  <c r="CI123" i="1"/>
  <c r="ER123" i="1"/>
  <c r="CJ123" i="1"/>
  <c r="FQ123" i="1"/>
  <c r="CS123" i="1"/>
  <c r="BK123" i="1"/>
  <c r="FP127" i="1"/>
  <c r="BJ127" i="1"/>
  <c r="EQ127" i="1"/>
  <c r="CI127" i="1"/>
  <c r="ER127" i="1"/>
  <c r="CJ127" i="1"/>
  <c r="FQ127" i="1"/>
  <c r="CS127" i="1"/>
  <c r="BK127" i="1"/>
  <c r="FP133" i="1"/>
  <c r="BJ133" i="1"/>
  <c r="EQ133" i="1"/>
  <c r="CI133" i="1"/>
  <c r="ER133" i="1"/>
  <c r="CJ133" i="1"/>
  <c r="FQ133" i="1"/>
  <c r="CS133" i="1"/>
  <c r="BK133" i="1"/>
  <c r="BN30" i="1"/>
  <c r="BN32" i="1"/>
  <c r="EW40" i="1"/>
  <c r="CO40" i="1"/>
  <c r="FV40" i="1"/>
  <c r="BP40" i="1"/>
  <c r="EW42" i="1"/>
  <c r="CO42" i="1"/>
  <c r="FV42" i="1"/>
  <c r="BP42" i="1"/>
  <c r="EW46" i="1"/>
  <c r="CO46" i="1"/>
  <c r="FV46" i="1"/>
  <c r="BP46" i="1"/>
  <c r="BN48" i="1"/>
  <c r="DV48" i="1"/>
  <c r="EW52" i="1"/>
  <c r="CO52" i="1"/>
  <c r="FV52" i="1"/>
  <c r="BP52" i="1"/>
  <c r="BN54" i="1"/>
  <c r="DV54" i="1"/>
  <c r="EW56" i="1"/>
  <c r="CO56" i="1"/>
  <c r="FV56" i="1"/>
  <c r="BP56" i="1"/>
  <c r="BN58" i="1"/>
  <c r="DV58" i="1"/>
  <c r="EW64" i="1"/>
  <c r="CO64" i="1"/>
  <c r="FV64" i="1"/>
  <c r="BP64" i="1"/>
  <c r="BN66" i="1"/>
  <c r="DV66" i="1"/>
  <c r="EW74" i="1"/>
  <c r="CO74" i="1"/>
  <c r="FV74" i="1"/>
  <c r="BP74" i="1"/>
  <c r="BN76" i="1"/>
  <c r="DV76" i="1"/>
  <c r="EW82" i="1"/>
  <c r="CO82" i="1"/>
  <c r="FV82" i="1"/>
  <c r="BP82" i="1"/>
  <c r="BN84" i="1"/>
  <c r="DV84" i="1"/>
  <c r="EW88" i="1"/>
  <c r="CO88" i="1"/>
  <c r="FV88" i="1"/>
  <c r="BP88" i="1"/>
  <c r="BN90" i="1"/>
  <c r="DV90" i="1"/>
  <c r="EW94" i="1"/>
  <c r="CO94" i="1"/>
  <c r="FV94" i="1"/>
  <c r="BP94" i="1"/>
  <c r="BN96" i="1"/>
  <c r="DV96" i="1"/>
  <c r="EW98" i="1"/>
  <c r="CO98" i="1"/>
  <c r="FV98" i="1"/>
  <c r="BP98" i="1"/>
  <c r="FP100" i="1"/>
  <c r="BJ100" i="1"/>
  <c r="EQ100" i="1"/>
  <c r="CI100" i="1"/>
  <c r="ER100" i="1"/>
  <c r="CJ100" i="1"/>
  <c r="FQ100" i="1"/>
  <c r="CS100" i="1"/>
  <c r="BK100" i="1"/>
  <c r="FP102" i="1"/>
  <c r="BJ102" i="1"/>
  <c r="EQ102" i="1"/>
  <c r="CI102" i="1"/>
  <c r="ER102" i="1"/>
  <c r="CJ102" i="1"/>
  <c r="FQ102" i="1"/>
  <c r="BK102" i="1"/>
  <c r="FV106" i="1"/>
  <c r="BP106" i="1"/>
  <c r="EW106" i="1"/>
  <c r="CO106" i="1"/>
  <c r="FP108" i="1"/>
  <c r="BJ108" i="1"/>
  <c r="EQ108" i="1"/>
  <c r="CI108" i="1"/>
  <c r="ER108" i="1"/>
  <c r="CJ108" i="1"/>
  <c r="FQ108" i="1"/>
  <c r="CS108" i="1"/>
  <c r="BK108" i="1"/>
  <c r="FV110" i="1"/>
  <c r="BP110" i="1"/>
  <c r="EW110" i="1"/>
  <c r="CO110" i="1"/>
  <c r="FV112" i="1"/>
  <c r="BP112" i="1"/>
  <c r="EW112" i="1"/>
  <c r="CO112" i="1"/>
  <c r="DV114" i="1"/>
  <c r="BN114" i="1"/>
  <c r="FV116" i="1"/>
  <c r="BP116" i="1"/>
  <c r="EW116" i="1"/>
  <c r="CO116" i="1"/>
  <c r="DV118" i="1"/>
  <c r="BN118" i="1"/>
  <c r="FV120" i="1"/>
  <c r="BP120" i="1"/>
  <c r="EW120" i="1"/>
  <c r="CO120" i="1"/>
  <c r="DV124" i="1"/>
  <c r="BN124" i="1"/>
  <c r="FV126" i="1"/>
  <c r="BP126" i="1"/>
  <c r="EW126" i="1"/>
  <c r="CO126" i="1"/>
  <c r="DV132" i="1"/>
  <c r="BN132" i="1"/>
  <c r="FV134" i="1"/>
  <c r="BP134" i="1"/>
  <c r="EW134" i="1"/>
  <c r="CO134" i="1"/>
  <c r="DV140" i="1"/>
  <c r="BN140" i="1"/>
  <c r="FV142" i="1"/>
  <c r="BP142" i="1"/>
  <c r="EW142" i="1"/>
  <c r="CO142" i="1"/>
  <c r="FV144" i="1"/>
  <c r="BP144" i="1"/>
  <c r="EW144" i="1"/>
  <c r="CO144" i="1"/>
  <c r="DV146" i="1"/>
  <c r="BN146" i="1"/>
  <c r="EW150" i="1"/>
  <c r="CO150" i="1"/>
  <c r="FV150" i="1"/>
  <c r="BP150" i="1"/>
  <c r="EW154" i="1"/>
  <c r="CO154" i="1"/>
  <c r="FV154" i="1"/>
  <c r="BP154" i="1"/>
  <c r="BN156" i="1"/>
  <c r="DV156" i="1"/>
  <c r="EW160" i="1"/>
  <c r="CO160" i="1"/>
  <c r="FV160" i="1"/>
  <c r="BP160" i="1"/>
  <c r="EW166" i="1"/>
  <c r="CO166" i="1"/>
  <c r="FV166" i="1"/>
  <c r="BP166" i="1"/>
  <c r="BN168" i="1"/>
  <c r="DV168" i="1"/>
  <c r="EW170" i="1"/>
  <c r="CO170" i="1"/>
  <c r="FV170" i="1"/>
  <c r="BP170" i="1"/>
  <c r="BN172" i="1"/>
  <c r="DV172" i="1"/>
  <c r="EW174" i="1"/>
  <c r="CO174" i="1"/>
  <c r="FV174" i="1"/>
  <c r="BP174" i="1"/>
  <c r="EW178" i="1"/>
  <c r="CO178" i="1"/>
  <c r="FV178" i="1"/>
  <c r="BP178" i="1"/>
  <c r="BN180" i="1"/>
  <c r="DV180" i="1"/>
  <c r="FV204" i="1"/>
  <c r="BP204" i="1"/>
  <c r="EW204" i="1"/>
  <c r="CO204" i="1"/>
  <c r="DV210" i="1"/>
  <c r="BN210" i="1"/>
  <c r="FV212" i="1"/>
  <c r="BP212" i="1"/>
  <c r="EW212" i="1"/>
  <c r="CO212" i="1"/>
  <c r="DV212" i="1"/>
  <c r="BN212" i="1"/>
  <c r="DV214" i="1"/>
  <c r="BN214" i="1"/>
  <c r="EW226" i="1"/>
  <c r="CO226" i="1"/>
  <c r="FV226" i="1"/>
  <c r="BP226" i="1"/>
  <c r="BN228" i="1"/>
  <c r="DV228" i="1"/>
  <c r="DV232" i="1"/>
  <c r="BN232" i="1"/>
  <c r="FV234" i="1"/>
  <c r="BP234" i="1"/>
  <c r="EW234" i="1"/>
  <c r="CO234" i="1"/>
  <c r="EW246" i="1"/>
  <c r="CO246" i="1"/>
  <c r="FV246" i="1"/>
  <c r="BP246" i="1"/>
  <c r="FP250" i="1"/>
  <c r="BJ250" i="1"/>
  <c r="EQ250" i="1"/>
  <c r="CI250" i="1"/>
  <c r="ER250" i="1"/>
  <c r="CJ250" i="1"/>
  <c r="FQ250" i="1"/>
  <c r="CS250" i="1"/>
  <c r="BK250" i="1"/>
  <c r="EW254" i="1"/>
  <c r="BP254" i="1"/>
  <c r="FV254" i="1"/>
  <c r="CO254" i="1"/>
  <c r="FS16" i="1"/>
  <c r="BM16" i="1"/>
  <c r="ET16" i="1"/>
  <c r="CL16" i="1"/>
  <c r="EQ16" i="1"/>
  <c r="CI16" i="1"/>
  <c r="FP16" i="1"/>
  <c r="BJ16" i="1"/>
  <c r="FQ20" i="1"/>
  <c r="CS20" i="1"/>
  <c r="BK20" i="1"/>
  <c r="ER20" i="1"/>
  <c r="CJ20" i="1"/>
  <c r="EQ22" i="1"/>
  <c r="CI22" i="1"/>
  <c r="FP22" i="1"/>
  <c r="BJ22" i="1"/>
  <c r="DT33" i="1"/>
  <c r="DT37" i="1"/>
  <c r="DT41" i="1"/>
  <c r="DT45" i="1"/>
  <c r="DT49" i="1"/>
  <c r="DT53" i="1"/>
  <c r="DT57" i="1"/>
  <c r="DT61" i="1"/>
  <c r="DT67" i="1"/>
  <c r="DT71" i="1"/>
  <c r="DT77" i="1"/>
  <c r="DT81" i="1"/>
  <c r="DT85" i="1"/>
  <c r="DT89" i="1"/>
  <c r="DT93" i="1"/>
  <c r="DT97" i="1"/>
  <c r="DU101" i="1"/>
  <c r="DR101" i="1"/>
  <c r="DT105" i="1"/>
  <c r="DS105" i="1"/>
  <c r="DU109" i="1"/>
  <c r="DR109" i="1"/>
  <c r="DT113" i="1"/>
  <c r="DU113" i="1"/>
  <c r="DR113" i="1"/>
  <c r="DT117" i="1"/>
  <c r="DU117" i="1"/>
  <c r="DR117" i="1"/>
  <c r="DT121" i="1"/>
  <c r="DU121" i="1"/>
  <c r="DR121" i="1"/>
  <c r="DT125" i="1"/>
  <c r="DU125" i="1"/>
  <c r="DR125" i="1"/>
  <c r="DT129" i="1"/>
  <c r="DU129" i="1"/>
  <c r="DR129" i="1"/>
  <c r="DT131" i="1"/>
  <c r="DU131" i="1"/>
  <c r="DR131" i="1"/>
  <c r="DT135" i="1"/>
  <c r="DU135" i="1"/>
  <c r="DR135" i="1"/>
  <c r="DT137" i="1"/>
  <c r="DU137" i="1"/>
  <c r="DR137" i="1"/>
  <c r="DT139" i="1"/>
  <c r="DU139" i="1"/>
  <c r="DR139" i="1"/>
  <c r="DT141" i="1"/>
  <c r="DU141" i="1"/>
  <c r="DR141" i="1"/>
  <c r="DT143" i="1"/>
  <c r="DU143" i="1"/>
  <c r="DR143" i="1"/>
  <c r="DT145" i="1"/>
  <c r="DU145" i="1"/>
  <c r="DR145" i="1"/>
  <c r="DS147" i="1"/>
  <c r="DS149" i="1"/>
  <c r="DS151" i="1"/>
  <c r="DR153" i="1"/>
  <c r="DS153" i="1"/>
  <c r="DR155" i="1"/>
  <c r="DS155" i="1"/>
  <c r="DR157" i="1"/>
  <c r="DS157" i="1"/>
  <c r="DR159" i="1"/>
  <c r="DS159" i="1"/>
  <c r="DR161" i="1"/>
  <c r="DS161" i="1"/>
  <c r="DR163" i="1"/>
  <c r="DS163" i="1"/>
  <c r="DR165" i="1"/>
  <c r="DS165" i="1"/>
  <c r="DR167" i="1"/>
  <c r="DS167" i="1"/>
  <c r="DR169" i="1"/>
  <c r="DS169" i="1"/>
  <c r="DR171" i="1"/>
  <c r="DS171" i="1"/>
  <c r="DR173" i="1"/>
  <c r="DS173" i="1"/>
  <c r="DR175" i="1"/>
  <c r="DS175" i="1"/>
  <c r="DR177" i="1"/>
  <c r="DS177" i="1"/>
  <c r="DR179" i="1"/>
  <c r="DS179" i="1"/>
  <c r="DR181" i="1"/>
  <c r="DS181" i="1"/>
  <c r="DR183" i="1"/>
  <c r="DS183" i="1"/>
  <c r="DS185" i="1"/>
  <c r="DS187" i="1"/>
  <c r="DT191" i="1"/>
  <c r="DU191" i="1"/>
  <c r="DR191" i="1"/>
  <c r="DT193" i="1"/>
  <c r="DU193" i="1"/>
  <c r="DR193" i="1"/>
  <c r="DT195" i="1"/>
  <c r="DU195" i="1"/>
  <c r="DR195" i="1"/>
  <c r="DT197" i="1"/>
  <c r="DU197" i="1"/>
  <c r="DR197" i="1"/>
  <c r="DT199" i="1"/>
  <c r="DU199" i="1"/>
  <c r="DR199" i="1"/>
  <c r="FV201" i="1"/>
  <c r="BP201" i="1"/>
  <c r="EW201" i="1"/>
  <c r="CO201" i="1"/>
  <c r="ET201" i="1"/>
  <c r="FS201" i="1"/>
  <c r="CL201" i="1"/>
  <c r="BM201" i="1"/>
  <c r="DT203" i="1"/>
  <c r="DS203" i="1"/>
  <c r="DU205" i="1"/>
  <c r="DR205" i="1"/>
  <c r="DT207" i="1"/>
  <c r="DU207" i="1"/>
  <c r="DR207" i="1"/>
  <c r="DT209" i="1"/>
  <c r="DU209" i="1"/>
  <c r="DR209" i="1"/>
  <c r="DT211" i="1"/>
  <c r="DU211" i="1"/>
  <c r="DR211" i="1"/>
  <c r="DT213" i="1"/>
  <c r="DU213" i="1"/>
  <c r="DR213" i="1"/>
  <c r="DT215" i="1"/>
  <c r="DU215" i="1"/>
  <c r="DR215" i="1"/>
  <c r="DT217" i="1"/>
  <c r="DU217" i="1"/>
  <c r="DR217" i="1"/>
  <c r="DT219" i="1"/>
  <c r="DU219" i="1"/>
  <c r="DR219" i="1"/>
  <c r="DS221" i="1"/>
  <c r="DR223" i="1"/>
  <c r="DS223" i="1"/>
  <c r="DR225" i="1"/>
  <c r="DS225" i="1"/>
  <c r="DR227" i="1"/>
  <c r="DS227" i="1"/>
  <c r="DR229" i="1"/>
  <c r="DS229" i="1"/>
  <c r="DS231" i="1"/>
  <c r="DR231" i="1"/>
  <c r="DT233" i="1"/>
  <c r="DU233" i="1"/>
  <c r="DR233" i="1"/>
  <c r="DV233" i="1"/>
  <c r="BN233" i="1"/>
  <c r="DT235" i="1"/>
  <c r="DU235" i="1"/>
  <c r="DR235" i="1"/>
  <c r="DT237" i="1"/>
  <c r="DU237" i="1"/>
  <c r="DR237" i="1"/>
  <c r="DT239" i="1"/>
  <c r="DU239" i="1"/>
  <c r="DR239" i="1"/>
  <c r="BN241" i="1"/>
  <c r="DS243" i="1"/>
  <c r="DS245" i="1"/>
  <c r="DT247" i="1"/>
  <c r="FR249" i="1"/>
  <c r="BL249" i="1"/>
  <c r="ES249" i="1"/>
  <c r="CK249" i="1"/>
  <c r="DT251" i="1"/>
  <c r="FQ251" i="1"/>
  <c r="CS251" i="1"/>
  <c r="ER251" i="1"/>
  <c r="CJ251" i="1"/>
  <c r="BK251" i="1"/>
  <c r="DT253" i="1"/>
  <c r="FR255" i="1"/>
  <c r="ES255" i="1"/>
  <c r="CK255" i="1"/>
  <c r="BL255" i="1"/>
  <c r="DT31" i="1"/>
  <c r="DV31" i="1"/>
  <c r="EW35" i="1"/>
  <c r="CO35" i="1"/>
  <c r="FV35" i="1"/>
  <c r="BP35" i="1"/>
  <c r="EW39" i="1"/>
  <c r="CO39" i="1"/>
  <c r="FV39" i="1"/>
  <c r="BP39" i="1"/>
  <c r="EW43" i="1"/>
  <c r="CO43" i="1"/>
  <c r="FV43" i="1"/>
  <c r="BP43" i="1"/>
  <c r="EW47" i="1"/>
  <c r="CO47" i="1"/>
  <c r="FV47" i="1"/>
  <c r="BP47" i="1"/>
  <c r="EW51" i="1"/>
  <c r="CO51" i="1"/>
  <c r="FV51" i="1"/>
  <c r="BP51" i="1"/>
  <c r="EW55" i="1"/>
  <c r="CO55" i="1"/>
  <c r="FV55" i="1"/>
  <c r="BP55" i="1"/>
  <c r="EW59" i="1"/>
  <c r="CO59" i="1"/>
  <c r="FV59" i="1"/>
  <c r="BP59" i="1"/>
  <c r="EW63" i="1"/>
  <c r="CO63" i="1"/>
  <c r="FV63" i="1"/>
  <c r="BP63" i="1"/>
  <c r="EW65" i="1"/>
  <c r="CO65" i="1"/>
  <c r="FV65" i="1"/>
  <c r="BP65" i="1"/>
  <c r="EW69" i="1"/>
  <c r="CO69" i="1"/>
  <c r="FV69" i="1"/>
  <c r="BP69" i="1"/>
  <c r="EW73" i="1"/>
  <c r="CO73" i="1"/>
  <c r="FV73" i="1"/>
  <c r="BP73" i="1"/>
  <c r="EW75" i="1"/>
  <c r="CO75" i="1"/>
  <c r="FV75" i="1"/>
  <c r="BP75" i="1"/>
  <c r="EW79" i="1"/>
  <c r="CO79" i="1"/>
  <c r="FV79" i="1"/>
  <c r="BP79" i="1"/>
  <c r="EW83" i="1"/>
  <c r="CO83" i="1"/>
  <c r="FV83" i="1"/>
  <c r="BP83" i="1"/>
  <c r="EW87" i="1"/>
  <c r="CO87" i="1"/>
  <c r="FV87" i="1"/>
  <c r="BP87" i="1"/>
  <c r="EW91" i="1"/>
  <c r="CO91" i="1"/>
  <c r="FV91" i="1"/>
  <c r="BP91" i="1"/>
  <c r="EW95" i="1"/>
  <c r="CO95" i="1"/>
  <c r="FV95" i="1"/>
  <c r="BP95" i="1"/>
  <c r="FV107" i="1"/>
  <c r="BP107" i="1"/>
  <c r="EW107" i="1"/>
  <c r="CO107" i="1"/>
  <c r="DS26" i="1"/>
  <c r="DR30" i="1"/>
  <c r="DS30" i="1"/>
  <c r="DT34" i="1"/>
  <c r="DT36" i="1"/>
  <c r="DT38" i="1"/>
  <c r="DT40" i="1"/>
  <c r="DT42" i="1"/>
  <c r="DT44" i="1"/>
  <c r="DR46" i="1"/>
  <c r="DS46" i="1"/>
  <c r="DT48" i="1"/>
  <c r="DT50" i="1"/>
  <c r="DR52" i="1"/>
  <c r="DS52" i="1"/>
  <c r="DT54" i="1"/>
  <c r="DT56" i="1"/>
  <c r="DR58" i="1"/>
  <c r="DS58" i="1"/>
  <c r="DR60" i="1"/>
  <c r="DS60" i="1"/>
  <c r="DT62" i="1"/>
  <c r="DT64" i="1"/>
  <c r="DR66" i="1"/>
  <c r="DS66" i="1"/>
  <c r="DR68" i="1"/>
  <c r="DS68" i="1"/>
  <c r="DT70" i="1"/>
  <c r="DT72" i="1"/>
  <c r="DT74" i="1"/>
  <c r="DR76" i="1"/>
  <c r="DS76" i="1"/>
  <c r="DR78" i="1"/>
  <c r="DS78" i="1"/>
  <c r="DT80" i="1"/>
  <c r="DR82" i="1"/>
  <c r="DS82" i="1"/>
  <c r="DT84" i="1"/>
  <c r="DR86" i="1"/>
  <c r="DS86" i="1"/>
  <c r="DR88" i="1"/>
  <c r="DS88" i="1"/>
  <c r="DT90" i="1"/>
  <c r="DT92" i="1"/>
  <c r="DR94" i="1"/>
  <c r="DS94" i="1"/>
  <c r="DT96" i="1"/>
  <c r="DR98" i="1"/>
  <c r="DS98" i="1"/>
  <c r="BN100" i="1"/>
  <c r="DT102" i="1"/>
  <c r="CS102" i="1"/>
  <c r="DV102" i="1"/>
  <c r="BN104" i="1"/>
  <c r="DT106" i="1"/>
  <c r="DV106" i="1"/>
  <c r="BN108" i="1"/>
  <c r="DS110" i="1"/>
  <c r="DS112" i="1"/>
  <c r="DT114" i="1"/>
  <c r="DR114" i="1"/>
  <c r="DS116" i="1"/>
  <c r="DT118" i="1"/>
  <c r="CS118" i="1"/>
  <c r="DR118" i="1"/>
  <c r="DS120" i="1"/>
  <c r="DS122" i="1"/>
  <c r="DT124" i="1"/>
  <c r="DR124" i="1"/>
  <c r="DS126" i="1"/>
  <c r="DS128" i="1"/>
  <c r="DS130" i="1"/>
  <c r="DT132" i="1"/>
  <c r="CS132" i="1"/>
  <c r="DR132" i="1"/>
  <c r="DT134" i="1"/>
  <c r="DU134" i="1"/>
  <c r="DR134" i="1"/>
  <c r="DS136" i="1"/>
  <c r="DT138" i="1"/>
  <c r="DR138" i="1"/>
  <c r="DS140" i="1"/>
  <c r="DS142" i="1"/>
  <c r="DT144" i="1"/>
  <c r="DR144" i="1"/>
  <c r="DR146" i="1"/>
  <c r="DT148" i="1"/>
  <c r="DS150" i="1"/>
  <c r="DR152" i="1"/>
  <c r="DS152" i="1"/>
  <c r="DR154" i="1"/>
  <c r="DS154" i="1"/>
  <c r="DT156" i="1"/>
  <c r="DT158" i="1"/>
  <c r="DT160" i="1"/>
  <c r="DT162" i="1"/>
  <c r="DT164" i="1"/>
  <c r="DT166" i="1"/>
  <c r="DR168" i="1"/>
  <c r="DS168" i="1"/>
  <c r="DT170" i="1"/>
  <c r="DR172" i="1"/>
  <c r="DS172" i="1"/>
  <c r="DT174" i="1"/>
  <c r="DT176" i="1"/>
  <c r="DR178" i="1"/>
  <c r="DS178" i="1"/>
  <c r="DT180" i="1"/>
  <c r="DT182" i="1"/>
  <c r="BN184" i="1"/>
  <c r="DV184" i="1"/>
  <c r="DS186" i="1"/>
  <c r="DT188" i="1"/>
  <c r="DT190" i="1"/>
  <c r="CS190" i="1"/>
  <c r="DT192" i="1"/>
  <c r="DU192" i="1"/>
  <c r="DR192" i="1"/>
  <c r="DS194" i="1"/>
  <c r="DT196" i="1"/>
  <c r="DS198" i="1"/>
  <c r="DT200" i="1"/>
  <c r="BN202" i="1"/>
  <c r="DT204" i="1"/>
  <c r="DV204" i="1"/>
  <c r="BN206" i="1"/>
  <c r="DT208" i="1"/>
  <c r="DR208" i="1"/>
  <c r="DS210" i="1"/>
  <c r="DT212" i="1"/>
  <c r="DS214" i="1"/>
  <c r="DS216" i="1"/>
  <c r="DT218" i="1"/>
  <c r="DR218" i="1"/>
  <c r="EW220" i="1"/>
  <c r="BP220" i="1"/>
  <c r="FV220" i="1"/>
  <c r="CO220" i="1"/>
  <c r="DS220" i="1"/>
  <c r="DR222" i="1"/>
  <c r="DS222" i="1"/>
  <c r="DT224" i="1"/>
  <c r="DT226" i="1"/>
  <c r="DR228" i="1"/>
  <c r="DS228" i="1"/>
  <c r="DT230" i="1"/>
  <c r="DT232" i="1"/>
  <c r="DS232" i="1"/>
  <c r="DT234" i="1"/>
  <c r="DR234" i="1"/>
  <c r="DT236" i="1"/>
  <c r="DU236" i="1"/>
  <c r="DR236" i="1"/>
  <c r="DT238" i="1"/>
  <c r="DU238" i="1"/>
  <c r="DR238" i="1"/>
  <c r="DT240" i="1"/>
  <c r="DU240" i="1"/>
  <c r="DR240" i="1"/>
  <c r="DS242" i="1"/>
  <c r="DT244" i="1"/>
  <c r="DR246" i="1"/>
  <c r="DR248" i="1"/>
  <c r="DS248" i="1"/>
  <c r="BN250" i="1"/>
  <c r="DT252" i="1"/>
  <c r="DT254" i="1"/>
  <c r="FQ9" i="1"/>
  <c r="BK9" i="1"/>
  <c r="ER9" i="1"/>
  <c r="CJ9" i="1"/>
  <c r="FQ11" i="1"/>
  <c r="CS11" i="1"/>
  <c r="BK11" i="1"/>
  <c r="ER11" i="1"/>
  <c r="CJ11" i="1"/>
  <c r="FQ19" i="1"/>
  <c r="CS19" i="1"/>
  <c r="BK19" i="1"/>
  <c r="ER19" i="1"/>
  <c r="CJ19" i="1"/>
  <c r="FQ23" i="1"/>
  <c r="CS23" i="1"/>
  <c r="BK23" i="1"/>
  <c r="ER23" i="1"/>
  <c r="CJ23" i="1"/>
  <c r="BN40" i="1"/>
  <c r="BN44" i="1"/>
  <c r="DV44" i="1"/>
  <c r="BN50" i="1"/>
  <c r="BN56" i="1"/>
  <c r="DV56" i="1"/>
  <c r="EW62" i="1"/>
  <c r="CO62" i="1"/>
  <c r="FV62" i="1"/>
  <c r="BP62" i="1"/>
  <c r="BN64" i="1"/>
  <c r="DV64" i="1"/>
  <c r="BN68" i="1"/>
  <c r="DV68" i="1"/>
  <c r="EW70" i="1"/>
  <c r="CO70" i="1"/>
  <c r="FV70" i="1"/>
  <c r="BP70" i="1"/>
  <c r="BN72" i="1"/>
  <c r="DV72" i="1"/>
  <c r="EW76" i="1"/>
  <c r="CO76" i="1"/>
  <c r="FV76" i="1"/>
  <c r="BP76" i="1"/>
  <c r="DV78" i="1"/>
  <c r="EW80" i="1"/>
  <c r="CO80" i="1"/>
  <c r="FV80" i="1"/>
  <c r="BP80" i="1"/>
  <c r="EW90" i="1"/>
  <c r="CO90" i="1"/>
  <c r="FV90" i="1"/>
  <c r="BP90" i="1"/>
  <c r="BN92" i="1"/>
  <c r="DV92" i="1"/>
  <c r="FV102" i="1"/>
  <c r="BP102" i="1"/>
  <c r="EW102" i="1"/>
  <c r="CO102" i="1"/>
  <c r="DV110" i="1"/>
  <c r="BN112" i="1"/>
  <c r="BN122" i="1"/>
  <c r="FV128" i="1"/>
  <c r="BP128" i="1"/>
  <c r="EW128" i="1"/>
  <c r="CO128" i="1"/>
  <c r="BN128" i="1"/>
  <c r="BN142" i="1"/>
  <c r="EW148" i="1"/>
  <c r="CO148" i="1"/>
  <c r="FV148" i="1"/>
  <c r="BP148" i="1"/>
  <c r="EW158" i="1"/>
  <c r="CO158" i="1"/>
  <c r="FV158" i="1"/>
  <c r="BP158" i="1"/>
  <c r="DV160" i="1"/>
  <c r="EW162" i="1"/>
  <c r="CO162" i="1"/>
  <c r="FV162" i="1"/>
  <c r="BP162" i="1"/>
  <c r="DV164" i="1"/>
  <c r="BN176" i="1"/>
  <c r="BN182" i="1"/>
  <c r="DR184" i="1"/>
  <c r="DS184" i="1"/>
  <c r="BN186" i="1"/>
  <c r="DV186" i="1"/>
  <c r="FV192" i="1"/>
  <c r="BP192" i="1"/>
  <c r="EW192" i="1"/>
  <c r="CO192" i="1"/>
  <c r="DV192" i="1"/>
  <c r="BN192" i="1"/>
  <c r="FV194" i="1"/>
  <c r="BP194" i="1"/>
  <c r="EW194" i="1"/>
  <c r="CO194" i="1"/>
  <c r="FV198" i="1"/>
  <c r="BP198" i="1"/>
  <c r="EW198" i="1"/>
  <c r="CO198" i="1"/>
  <c r="FV202" i="1"/>
  <c r="BP202" i="1"/>
  <c r="EW202" i="1"/>
  <c r="CO202" i="1"/>
  <c r="FV214" i="1"/>
  <c r="BP214" i="1"/>
  <c r="EW214" i="1"/>
  <c r="CO214" i="1"/>
  <c r="BN222" i="1"/>
  <c r="DV222" i="1"/>
  <c r="EW222" i="1"/>
  <c r="CO222" i="1"/>
  <c r="FV222" i="1"/>
  <c r="BP222" i="1"/>
  <c r="EW224" i="1"/>
  <c r="CO224" i="1"/>
  <c r="FV224" i="1"/>
  <c r="BP224" i="1"/>
  <c r="DV226" i="1"/>
  <c r="EW228" i="1"/>
  <c r="CO228" i="1"/>
  <c r="FV228" i="1"/>
  <c r="BP228" i="1"/>
  <c r="EW230" i="1"/>
  <c r="CO230" i="1"/>
  <c r="FV230" i="1"/>
  <c r="BP230" i="1"/>
  <c r="BN236" i="1"/>
  <c r="BN238" i="1"/>
  <c r="BN242" i="1"/>
  <c r="FV244" i="1"/>
  <c r="BP244" i="1"/>
  <c r="EW244" i="1"/>
  <c r="CO244" i="1"/>
  <c r="EW248" i="1"/>
  <c r="CO248" i="1"/>
  <c r="FV248" i="1"/>
  <c r="BP248" i="1"/>
  <c r="BN252" i="1"/>
  <c r="EQ14" i="1"/>
  <c r="CI14" i="1"/>
  <c r="FP14" i="1"/>
  <c r="BJ14" i="1"/>
  <c r="FQ18" i="1"/>
  <c r="CS18" i="1"/>
  <c r="BK18" i="1"/>
  <c r="ER18" i="1"/>
  <c r="CJ18" i="1"/>
  <c r="FQ24" i="1"/>
  <c r="CS24" i="1"/>
  <c r="BK24" i="1"/>
  <c r="CJ24" i="1"/>
  <c r="ER24" i="1"/>
  <c r="EQ24" i="1"/>
  <c r="CI24" i="1"/>
  <c r="FP24" i="1"/>
  <c r="BJ24" i="1"/>
  <c r="EW25" i="1"/>
  <c r="CO25" i="1"/>
  <c r="FV25" i="1"/>
  <c r="BP25" i="1"/>
  <c r="EW27" i="1"/>
  <c r="CO27" i="1"/>
  <c r="FV27" i="1"/>
  <c r="BP27" i="1"/>
  <c r="EW29" i="1"/>
  <c r="CO29" i="1"/>
  <c r="FV29" i="1"/>
  <c r="BP29" i="1"/>
  <c r="EW31" i="1"/>
  <c r="CO31" i="1"/>
  <c r="FV31" i="1"/>
  <c r="BP31" i="1"/>
  <c r="FA7" i="1"/>
  <c r="EB7" i="1"/>
  <c r="BT7" i="1"/>
  <c r="FM7" i="1"/>
  <c r="EN7" i="1"/>
  <c r="DX7" i="1"/>
  <c r="CF7" i="1"/>
  <c r="EA7" i="1"/>
  <c r="BS7" i="1"/>
  <c r="EZ7" i="1"/>
  <c r="BN7" i="1"/>
  <c r="DV7" i="1"/>
  <c r="EM7" i="1"/>
  <c r="CE7" i="1"/>
  <c r="FL7" i="1"/>
  <c r="FU7" i="1"/>
  <c r="FI7" i="1"/>
  <c r="FG7" i="1"/>
  <c r="FE7" i="1"/>
  <c r="FC7" i="1"/>
  <c r="EY7" i="1"/>
  <c r="EU7" i="1"/>
  <c r="EK7" i="1"/>
  <c r="EI7" i="1"/>
  <c r="EG7" i="1"/>
  <c r="EE7" i="1"/>
  <c r="EC7" i="1"/>
  <c r="CM7" i="1"/>
  <c r="CC7" i="1"/>
  <c r="CA7" i="1"/>
  <c r="BY7" i="1"/>
  <c r="BW7" i="1"/>
  <c r="BU7" i="1"/>
  <c r="FT7" i="1"/>
  <c r="FJ7" i="1"/>
  <c r="FH7" i="1"/>
  <c r="FF7" i="1"/>
  <c r="FD7" i="1"/>
  <c r="FB7" i="1"/>
  <c r="EV7" i="1"/>
  <c r="EJ7" i="1"/>
  <c r="EH7" i="1"/>
  <c r="EF7" i="1"/>
  <c r="ED7" i="1"/>
  <c r="DZ7" i="1"/>
  <c r="CP7" i="1"/>
  <c r="CN7" i="1"/>
  <c r="CB7" i="1"/>
  <c r="BZ7" i="1"/>
  <c r="BX7" i="1"/>
  <c r="BV7" i="1"/>
  <c r="BR7" i="1"/>
  <c r="DN6" i="1"/>
  <c r="N6" i="1" s="1"/>
  <c r="BE12" i="1" l="1"/>
  <c r="DU12" i="1"/>
  <c r="BC8" i="1"/>
  <c r="DS8" i="1"/>
  <c r="AP8" i="1"/>
  <c r="AS15" i="1"/>
  <c r="BC15" i="1"/>
  <c r="DS15" i="1"/>
  <c r="BC14" i="1"/>
  <c r="DS14" i="1"/>
  <c r="AP14" i="1"/>
  <c r="DT12" i="1"/>
  <c r="BB12" i="1"/>
  <c r="DR12" i="1"/>
  <c r="BD15" i="1"/>
  <c r="BD9" i="1"/>
  <c r="BF8" i="1"/>
  <c r="BN8" i="1" s="1"/>
  <c r="DV8" i="1"/>
  <c r="BD14" i="1"/>
  <c r="DT14" i="1"/>
  <c r="AS9" i="1"/>
  <c r="DS9" i="1"/>
  <c r="EE35" i="1"/>
  <c r="BW35" i="1"/>
  <c r="FD35" i="1"/>
  <c r="BE27" i="1"/>
  <c r="FD27" i="1"/>
  <c r="EE27" i="1"/>
  <c r="BW27" i="1"/>
  <c r="EU15" i="1"/>
  <c r="BN15" i="1"/>
  <c r="EE18" i="1"/>
  <c r="DU18" i="1"/>
  <c r="FD24" i="1"/>
  <c r="EE24" i="1"/>
  <c r="BW24" i="1"/>
  <c r="BN26" i="1"/>
  <c r="FT26" i="1"/>
  <c r="EU26" i="1"/>
  <c r="CM26" i="1"/>
  <c r="CL31" i="1"/>
  <c r="FP32" i="1"/>
  <c r="BW23" i="1"/>
  <c r="FD31" i="1"/>
  <c r="EE31" i="1"/>
  <c r="BW31" i="1"/>
  <c r="DU31" i="1"/>
  <c r="FU15" i="1"/>
  <c r="BO15" i="1"/>
  <c r="CM11" i="1"/>
  <c r="BN11" i="1"/>
  <c r="BO30" i="1"/>
  <c r="FU30" i="1"/>
  <c r="CN30" i="1"/>
  <c r="EV30" i="1"/>
  <c r="CM14" i="1"/>
  <c r="BN14" i="1"/>
  <c r="EE17" i="1"/>
  <c r="DU17" i="1"/>
  <c r="EU28" i="1"/>
  <c r="CM28" i="1"/>
  <c r="BN28" i="1"/>
  <c r="FT28" i="1"/>
  <c r="BE18" i="1"/>
  <c r="BO33" i="1"/>
  <c r="FU33" i="1"/>
  <c r="EV33" i="1"/>
  <c r="CN33" i="1"/>
  <c r="DF17" i="1"/>
  <c r="DH17" i="1" s="1"/>
  <c r="DG17" i="1"/>
  <c r="DI17" i="1" s="1"/>
  <c r="EE19" i="1"/>
  <c r="DU10" i="1"/>
  <c r="FI10" i="1"/>
  <c r="EJ10" i="1"/>
  <c r="CB10" i="1"/>
  <c r="CA12" i="1"/>
  <c r="BW22" i="1"/>
  <c r="BV22" i="1"/>
  <c r="FD22" i="1"/>
  <c r="EI22" i="1"/>
  <c r="EI21" i="1"/>
  <c r="CB21" i="1"/>
  <c r="CA21" i="1"/>
  <c r="BR17" i="1"/>
  <c r="EY17" i="1"/>
  <c r="EI10" i="1"/>
  <c r="FH10" i="1"/>
  <c r="CA10" i="1"/>
  <c r="EY10" i="1"/>
  <c r="DZ10" i="1"/>
  <c r="BR10" i="1"/>
  <c r="EI12" i="1"/>
  <c r="CA22" i="1"/>
  <c r="FC22" i="1"/>
  <c r="ED22" i="1"/>
  <c r="FI21" i="1"/>
  <c r="FH17" i="1"/>
  <c r="CA17" i="1"/>
  <c r="BE22" i="1"/>
  <c r="DU22" i="1"/>
  <c r="BF22" i="1"/>
  <c r="DV22" i="1"/>
  <c r="DS22" i="1"/>
  <c r="BC22" i="1"/>
  <c r="BB17" i="1"/>
  <c r="DT17" i="1"/>
  <c r="BD17" i="1"/>
  <c r="DR17" i="1"/>
  <c r="BE21" i="1"/>
  <c r="DU21" i="1"/>
  <c r="BF13" i="1"/>
  <c r="DV13" i="1"/>
  <c r="BE19" i="1"/>
  <c r="BB8" i="1"/>
  <c r="DU8" i="1"/>
  <c r="DR8" i="1"/>
  <c r="BE23" i="1"/>
  <c r="DU23" i="1"/>
  <c r="BC10" i="1"/>
  <c r="DV10" i="1"/>
  <c r="DS10" i="1"/>
  <c r="BF10" i="1"/>
  <c r="BB10" i="1"/>
  <c r="BD10" i="1"/>
  <c r="DR10" i="1"/>
  <c r="DT10" i="1"/>
  <c r="BC21" i="1"/>
  <c r="DS21" i="1"/>
  <c r="DV21" i="1"/>
  <c r="BF21" i="1"/>
  <c r="BF17" i="1"/>
  <c r="DS17" i="1"/>
  <c r="DV17" i="1"/>
  <c r="BC17" i="1"/>
  <c r="BC13" i="1"/>
  <c r="DS13" i="1"/>
  <c r="BC12" i="1"/>
  <c r="DS12" i="1"/>
  <c r="BF12" i="1"/>
  <c r="DV12" i="1"/>
  <c r="BE8" i="1"/>
  <c r="DT13" i="1"/>
  <c r="BD13" i="1"/>
  <c r="BE10" i="1"/>
  <c r="BE13" i="1"/>
  <c r="DU13" i="1"/>
  <c r="DE255" i="1"/>
  <c r="CY255" i="1"/>
  <c r="CY219" i="1"/>
  <c r="DE219" i="1"/>
  <c r="DE201" i="1"/>
  <c r="CY201" i="1"/>
  <c r="CY139" i="1"/>
  <c r="DE139" i="1"/>
  <c r="DE123" i="1"/>
  <c r="CY123" i="1"/>
  <c r="DE105" i="1"/>
  <c r="CY105" i="1"/>
  <c r="DE168" i="1"/>
  <c r="CY168" i="1"/>
  <c r="DE160" i="1"/>
  <c r="CY160" i="1"/>
  <c r="DE152" i="1"/>
  <c r="CY152" i="1"/>
  <c r="DE96" i="1"/>
  <c r="CY96" i="1"/>
  <c r="DE88" i="1"/>
  <c r="CY88" i="1"/>
  <c r="DE80" i="1"/>
  <c r="CY80" i="1"/>
  <c r="CY72" i="1"/>
  <c r="DE72" i="1"/>
  <c r="DE64" i="1"/>
  <c r="CY64" i="1"/>
  <c r="CY44" i="1"/>
  <c r="DE44" i="1"/>
  <c r="CY36" i="1"/>
  <c r="DE36" i="1"/>
  <c r="DG20" i="1"/>
  <c r="DI20" i="1" s="1"/>
  <c r="DF20" i="1"/>
  <c r="DH20" i="1" s="1"/>
  <c r="DG16" i="1"/>
  <c r="DI16" i="1" s="1"/>
  <c r="DF16" i="1"/>
  <c r="DH16" i="1" s="1"/>
  <c r="DE243" i="1"/>
  <c r="CY243" i="1"/>
  <c r="DE209" i="1"/>
  <c r="CY209" i="1"/>
  <c r="DE141" i="1"/>
  <c r="CY141" i="1"/>
  <c r="DE125" i="1"/>
  <c r="CY125" i="1"/>
  <c r="CY31" i="1"/>
  <c r="DE31" i="1"/>
  <c r="CY7" i="1"/>
  <c r="DE7" i="1"/>
  <c r="DA253" i="1"/>
  <c r="CZ253" i="1"/>
  <c r="DB253" i="1" s="1"/>
  <c r="DC253" i="1"/>
  <c r="DD253" i="1"/>
  <c r="DA245" i="1"/>
  <c r="CZ245" i="1"/>
  <c r="DB245" i="1" s="1"/>
  <c r="DC245" i="1"/>
  <c r="DD245" i="1"/>
  <c r="DF183" i="1"/>
  <c r="DH183" i="1" s="1"/>
  <c r="DG183" i="1"/>
  <c r="DI183" i="1" s="1"/>
  <c r="DF175" i="1"/>
  <c r="DH175" i="1" s="1"/>
  <c r="DG175" i="1"/>
  <c r="DI175" i="1" s="1"/>
  <c r="DD87" i="1"/>
  <c r="CZ87" i="1"/>
  <c r="DB87" i="1" s="1"/>
  <c r="DA87" i="1"/>
  <c r="DC87" i="1" s="1"/>
  <c r="CZ79" i="1"/>
  <c r="DB79" i="1" s="1"/>
  <c r="DD79" i="1"/>
  <c r="DA79" i="1"/>
  <c r="DC79" i="1" s="1"/>
  <c r="CZ71" i="1"/>
  <c r="DB71" i="1" s="1"/>
  <c r="DD71" i="1"/>
  <c r="DA71" i="1"/>
  <c r="DC71" i="1" s="1"/>
  <c r="DF51" i="1"/>
  <c r="DH51" i="1" s="1"/>
  <c r="DG51" i="1"/>
  <c r="DI51" i="1" s="1"/>
  <c r="DG252" i="1"/>
  <c r="DI252" i="1" s="1"/>
  <c r="DF252" i="1"/>
  <c r="DH252" i="1" s="1"/>
  <c r="DA248" i="1"/>
  <c r="DC248" i="1" s="1"/>
  <c r="CZ248" i="1"/>
  <c r="DB248" i="1" s="1"/>
  <c r="DD248" i="1"/>
  <c r="DA240" i="1"/>
  <c r="DC240" i="1" s="1"/>
  <c r="DD240" i="1"/>
  <c r="CZ240" i="1"/>
  <c r="DB240" i="1" s="1"/>
  <c r="DF236" i="1"/>
  <c r="DH236" i="1" s="1"/>
  <c r="DG236" i="1"/>
  <c r="DI236" i="1" s="1"/>
  <c r="DF220" i="1"/>
  <c r="DH220" i="1" s="1"/>
  <c r="DG220" i="1"/>
  <c r="DI220" i="1" s="1"/>
  <c r="DF212" i="1"/>
  <c r="DH212" i="1" s="1"/>
  <c r="DG212" i="1"/>
  <c r="DI212" i="1" s="1"/>
  <c r="DF208" i="1"/>
  <c r="DH208" i="1" s="1"/>
  <c r="DG208" i="1"/>
  <c r="DI208" i="1" s="1"/>
  <c r="DF204" i="1"/>
  <c r="DH204" i="1" s="1"/>
  <c r="DG204" i="1"/>
  <c r="DI204" i="1" s="1"/>
  <c r="DF200" i="1"/>
  <c r="DH200" i="1" s="1"/>
  <c r="DG200" i="1"/>
  <c r="DI200" i="1" s="1"/>
  <c r="DF196" i="1"/>
  <c r="DH196" i="1" s="1"/>
  <c r="DG196" i="1"/>
  <c r="DI196" i="1" s="1"/>
  <c r="DF192" i="1"/>
  <c r="DH192" i="1" s="1"/>
  <c r="DG192" i="1"/>
  <c r="DI192" i="1" s="1"/>
  <c r="DF188" i="1"/>
  <c r="DH188" i="1" s="1"/>
  <c r="DG188" i="1"/>
  <c r="DI188" i="1" s="1"/>
  <c r="DF184" i="1"/>
  <c r="DH184" i="1" s="1"/>
  <c r="DG184" i="1"/>
  <c r="DI184" i="1" s="1"/>
  <c r="DF180" i="1"/>
  <c r="DH180" i="1" s="1"/>
  <c r="DG180" i="1"/>
  <c r="DI180" i="1" s="1"/>
  <c r="DF176" i="1"/>
  <c r="DH176" i="1" s="1"/>
  <c r="DG176" i="1"/>
  <c r="DI176" i="1" s="1"/>
  <c r="DF172" i="1"/>
  <c r="DH172" i="1" s="1"/>
  <c r="DG172" i="1"/>
  <c r="DI172" i="1" s="1"/>
  <c r="DF60" i="1"/>
  <c r="DH60" i="1" s="1"/>
  <c r="DG60" i="1"/>
  <c r="DI60" i="1" s="1"/>
  <c r="DD52" i="1"/>
  <c r="DA52" i="1"/>
  <c r="DC52" i="1" s="1"/>
  <c r="CZ52" i="1"/>
  <c r="DB52" i="1" s="1"/>
  <c r="DD48" i="1"/>
  <c r="DA48" i="1"/>
  <c r="DC48" i="1" s="1"/>
  <c r="CZ48" i="1"/>
  <c r="DB48" i="1" s="1"/>
  <c r="DF217" i="1"/>
  <c r="DH217" i="1" s="1"/>
  <c r="DG217" i="1"/>
  <c r="DI217" i="1" s="1"/>
  <c r="DD203" i="1"/>
  <c r="CZ203" i="1"/>
  <c r="DB203" i="1" s="1"/>
  <c r="DA203" i="1"/>
  <c r="DC203" i="1" s="1"/>
  <c r="DD195" i="1"/>
  <c r="CZ195" i="1"/>
  <c r="DB195" i="1" s="1"/>
  <c r="DA195" i="1"/>
  <c r="DC195" i="1" s="1"/>
  <c r="DF115" i="1"/>
  <c r="DH115" i="1" s="1"/>
  <c r="DG115" i="1"/>
  <c r="DI115" i="1" s="1"/>
  <c r="DF107" i="1"/>
  <c r="DH107" i="1" s="1"/>
  <c r="DG107" i="1"/>
  <c r="DI107" i="1" s="1"/>
  <c r="DF99" i="1"/>
  <c r="DH99" i="1" s="1"/>
  <c r="DG99" i="1"/>
  <c r="DI99" i="1" s="1"/>
  <c r="DF63" i="1"/>
  <c r="DH63" i="1" s="1"/>
  <c r="DG63" i="1"/>
  <c r="DI63" i="1" s="1"/>
  <c r="DE238" i="1"/>
  <c r="CY238" i="1"/>
  <c r="DE65" i="1"/>
  <c r="CY65" i="1"/>
  <c r="DE85" i="1"/>
  <c r="CY85" i="1"/>
  <c r="CY49" i="1"/>
  <c r="DE49" i="1"/>
  <c r="DE198" i="1"/>
  <c r="CY198" i="1"/>
  <c r="DE100" i="1"/>
  <c r="CY100" i="1"/>
  <c r="DE251" i="1"/>
  <c r="CY251" i="1"/>
  <c r="DE165" i="1"/>
  <c r="CY165" i="1"/>
  <c r="CY215" i="1"/>
  <c r="DE215" i="1"/>
  <c r="DE145" i="1"/>
  <c r="CY145" i="1"/>
  <c r="DE117" i="1"/>
  <c r="CY117" i="1"/>
  <c r="DE101" i="1"/>
  <c r="CY101" i="1"/>
  <c r="DE162" i="1"/>
  <c r="CY162" i="1"/>
  <c r="CY154" i="1"/>
  <c r="DE154" i="1"/>
  <c r="CY50" i="1"/>
  <c r="DE50" i="1"/>
  <c r="CY239" i="1"/>
  <c r="DE239" i="1"/>
  <c r="DE205" i="1"/>
  <c r="CY205" i="1"/>
  <c r="DE137" i="1"/>
  <c r="CY137" i="1"/>
  <c r="DE121" i="1"/>
  <c r="CY121" i="1"/>
  <c r="DA249" i="1"/>
  <c r="DC249" i="1" s="1"/>
  <c r="CZ249" i="1"/>
  <c r="DB249" i="1" s="1"/>
  <c r="DD249" i="1"/>
  <c r="DA241" i="1"/>
  <c r="DC241" i="1" s="1"/>
  <c r="CZ241" i="1"/>
  <c r="DB241" i="1" s="1"/>
  <c r="DD241" i="1"/>
  <c r="CZ233" i="1"/>
  <c r="DB233" i="1" s="1"/>
  <c r="DD233" i="1"/>
  <c r="DA233" i="1"/>
  <c r="DC233" i="1" s="1"/>
  <c r="DD207" i="1"/>
  <c r="CZ207" i="1"/>
  <c r="DB207" i="1" s="1"/>
  <c r="DA207" i="1"/>
  <c r="DC207" i="1" s="1"/>
  <c r="DD187" i="1"/>
  <c r="CZ187" i="1"/>
  <c r="DB187" i="1" s="1"/>
  <c r="DA187" i="1"/>
  <c r="DC187" i="1" s="1"/>
  <c r="DD179" i="1"/>
  <c r="CZ179" i="1"/>
  <c r="DB179" i="1" s="1"/>
  <c r="DA179" i="1"/>
  <c r="DC179" i="1" s="1"/>
  <c r="DA127" i="1"/>
  <c r="DC127" i="1" s="1"/>
  <c r="CZ127" i="1"/>
  <c r="DB127" i="1" s="1"/>
  <c r="DD127" i="1"/>
  <c r="DF91" i="1"/>
  <c r="DH91" i="1" s="1"/>
  <c r="DG91" i="1"/>
  <c r="DI91" i="1" s="1"/>
  <c r="DF83" i="1"/>
  <c r="DH83" i="1" s="1"/>
  <c r="DG83" i="1"/>
  <c r="DI83" i="1" s="1"/>
  <c r="DF75" i="1"/>
  <c r="DH75" i="1" s="1"/>
  <c r="DG75" i="1"/>
  <c r="DI75" i="1" s="1"/>
  <c r="DD55" i="1"/>
  <c r="DA55" i="1"/>
  <c r="DC55" i="1" s="1"/>
  <c r="CZ55" i="1"/>
  <c r="DB55" i="1" s="1"/>
  <c r="DD47" i="1"/>
  <c r="DA47" i="1"/>
  <c r="DC47" i="1" s="1"/>
  <c r="CZ47" i="1"/>
  <c r="DB47" i="1" s="1"/>
  <c r="DF254" i="1"/>
  <c r="DH254" i="1" s="1"/>
  <c r="DG254" i="1"/>
  <c r="DI254" i="1" s="1"/>
  <c r="DA250" i="1"/>
  <c r="DD250" i="1"/>
  <c r="DC250" i="1"/>
  <c r="CZ250" i="1"/>
  <c r="DB250" i="1" s="1"/>
  <c r="DG246" i="1"/>
  <c r="DF246" i="1"/>
  <c r="DH246" i="1" s="1"/>
  <c r="DI246" i="1"/>
  <c r="CZ234" i="1"/>
  <c r="DB234" i="1" s="1"/>
  <c r="DD234" i="1"/>
  <c r="DA234" i="1"/>
  <c r="DC234" i="1" s="1"/>
  <c r="DF222" i="1"/>
  <c r="DH222" i="1" s="1"/>
  <c r="DG222" i="1"/>
  <c r="DI222" i="1" s="1"/>
  <c r="DF218" i="1"/>
  <c r="DH218" i="1" s="1"/>
  <c r="DG218" i="1"/>
  <c r="DI218" i="1" s="1"/>
  <c r="DF214" i="1"/>
  <c r="DH214" i="1" s="1"/>
  <c r="DG214" i="1"/>
  <c r="DI214" i="1" s="1"/>
  <c r="DF210" i="1"/>
  <c r="DH210" i="1" s="1"/>
  <c r="DG210" i="1"/>
  <c r="DI210" i="1" s="1"/>
  <c r="DF190" i="1"/>
  <c r="DH190" i="1" s="1"/>
  <c r="DG190" i="1"/>
  <c r="DI190" i="1" s="1"/>
  <c r="DF186" i="1"/>
  <c r="DH186" i="1" s="1"/>
  <c r="DG186" i="1"/>
  <c r="DI186" i="1" s="1"/>
  <c r="DF182" i="1"/>
  <c r="DH182" i="1" s="1"/>
  <c r="DG182" i="1"/>
  <c r="DI182" i="1" s="1"/>
  <c r="DF178" i="1"/>
  <c r="DH178" i="1" s="1"/>
  <c r="DG178" i="1"/>
  <c r="DI178" i="1" s="1"/>
  <c r="CZ174" i="1"/>
  <c r="DB174" i="1" s="1"/>
  <c r="DD174" i="1"/>
  <c r="DA174" i="1"/>
  <c r="DC174" i="1" s="1"/>
  <c r="DF170" i="1"/>
  <c r="DH170" i="1" s="1"/>
  <c r="DG170" i="1"/>
  <c r="DI170" i="1" s="1"/>
  <c r="CZ126" i="1"/>
  <c r="DB126" i="1" s="1"/>
  <c r="DD126" i="1"/>
  <c r="DA126" i="1"/>
  <c r="DC126" i="1" s="1"/>
  <c r="DD122" i="1"/>
  <c r="CZ122" i="1"/>
  <c r="DB122" i="1" s="1"/>
  <c r="DA122" i="1"/>
  <c r="DC122" i="1" s="1"/>
  <c r="DD118" i="1"/>
  <c r="CZ118" i="1"/>
  <c r="DB118" i="1" s="1"/>
  <c r="DA118" i="1"/>
  <c r="DC118" i="1" s="1"/>
  <c r="DD114" i="1"/>
  <c r="CZ114" i="1"/>
  <c r="DB114" i="1" s="1"/>
  <c r="DA114" i="1"/>
  <c r="DC114" i="1" s="1"/>
  <c r="DD110" i="1"/>
  <c r="CZ110" i="1"/>
  <c r="DB110" i="1" s="1"/>
  <c r="DA110" i="1"/>
  <c r="DC110" i="1" s="1"/>
  <c r="DD106" i="1"/>
  <c r="CZ106" i="1"/>
  <c r="DB106" i="1" s="1"/>
  <c r="DA106" i="1"/>
  <c r="DC106" i="1" s="1"/>
  <c r="DD102" i="1"/>
  <c r="CZ102" i="1"/>
  <c r="DB102" i="1" s="1"/>
  <c r="DA102" i="1"/>
  <c r="DC102" i="1" s="1"/>
  <c r="DD98" i="1"/>
  <c r="CZ98" i="1"/>
  <c r="DB98" i="1" s="1"/>
  <c r="DA98" i="1"/>
  <c r="DC98" i="1" s="1"/>
  <c r="DD94" i="1"/>
  <c r="CZ94" i="1"/>
  <c r="DB94" i="1" s="1"/>
  <c r="DA94" i="1"/>
  <c r="DC94" i="1" s="1"/>
  <c r="DD90" i="1"/>
  <c r="CZ90" i="1"/>
  <c r="DB90" i="1" s="1"/>
  <c r="DA90" i="1"/>
  <c r="DC90" i="1" s="1"/>
  <c r="DF86" i="1"/>
  <c r="DH86" i="1" s="1"/>
  <c r="DG86" i="1"/>
  <c r="DI86" i="1" s="1"/>
  <c r="DF82" i="1"/>
  <c r="DH82" i="1" s="1"/>
  <c r="DG82" i="1"/>
  <c r="DI82" i="1" s="1"/>
  <c r="DF78" i="1"/>
  <c r="DH78" i="1" s="1"/>
  <c r="DG78" i="1"/>
  <c r="DI78" i="1" s="1"/>
  <c r="DF74" i="1"/>
  <c r="DH74" i="1" s="1"/>
  <c r="DG74" i="1"/>
  <c r="DI74" i="1" s="1"/>
  <c r="DF70" i="1"/>
  <c r="DH70" i="1" s="1"/>
  <c r="DG70" i="1"/>
  <c r="DI70" i="1" s="1"/>
  <c r="DF66" i="1"/>
  <c r="DH66" i="1" s="1"/>
  <c r="DG66" i="1"/>
  <c r="DI66" i="1" s="1"/>
  <c r="DF62" i="1"/>
  <c r="DH62" i="1" s="1"/>
  <c r="DG62" i="1"/>
  <c r="DI62" i="1" s="1"/>
  <c r="DF58" i="1"/>
  <c r="DH58" i="1" s="1"/>
  <c r="DG58" i="1"/>
  <c r="DI58" i="1" s="1"/>
  <c r="DD54" i="1"/>
  <c r="DA54" i="1"/>
  <c r="DC54" i="1" s="1"/>
  <c r="CZ54" i="1"/>
  <c r="DB54" i="1" s="1"/>
  <c r="DD46" i="1"/>
  <c r="DA46" i="1"/>
  <c r="DC46" i="1" s="1"/>
  <c r="CZ46" i="1"/>
  <c r="DB46" i="1" s="1"/>
  <c r="DD42" i="1"/>
  <c r="DA42" i="1"/>
  <c r="DC42" i="1" s="1"/>
  <c r="CZ42" i="1"/>
  <c r="DB42" i="1" s="1"/>
  <c r="DD38" i="1"/>
  <c r="DA38" i="1"/>
  <c r="DC38" i="1" s="1"/>
  <c r="CZ38" i="1"/>
  <c r="DB38" i="1" s="1"/>
  <c r="DD34" i="1"/>
  <c r="DA34" i="1"/>
  <c r="DC34" i="1" s="1"/>
  <c r="CZ34" i="1"/>
  <c r="DB34" i="1" s="1"/>
  <c r="DF221" i="1"/>
  <c r="DH221" i="1" s="1"/>
  <c r="DG221" i="1"/>
  <c r="DI221" i="1" s="1"/>
  <c r="DF213" i="1"/>
  <c r="DH213" i="1" s="1"/>
  <c r="DG213" i="1"/>
  <c r="DI213" i="1" s="1"/>
  <c r="DD199" i="1"/>
  <c r="CZ199" i="1"/>
  <c r="DB199" i="1" s="1"/>
  <c r="DA199" i="1"/>
  <c r="DC199" i="1" s="1"/>
  <c r="DD191" i="1"/>
  <c r="CZ191" i="1"/>
  <c r="DB191" i="1" s="1"/>
  <c r="DA191" i="1"/>
  <c r="DC191" i="1" s="1"/>
  <c r="DF171" i="1"/>
  <c r="DH171" i="1" s="1"/>
  <c r="DG171" i="1"/>
  <c r="DI171" i="1" s="1"/>
  <c r="DF111" i="1"/>
  <c r="DH111" i="1" s="1"/>
  <c r="DG111" i="1"/>
  <c r="DI111" i="1" s="1"/>
  <c r="DF103" i="1"/>
  <c r="DH103" i="1" s="1"/>
  <c r="DG103" i="1"/>
  <c r="DI103" i="1" s="1"/>
  <c r="DF95" i="1"/>
  <c r="DH95" i="1" s="1"/>
  <c r="DG95" i="1"/>
  <c r="DI95" i="1" s="1"/>
  <c r="DF67" i="1"/>
  <c r="DH67" i="1" s="1"/>
  <c r="DG67" i="1"/>
  <c r="DI67" i="1" s="1"/>
  <c r="DF59" i="1"/>
  <c r="DH59" i="1" s="1"/>
  <c r="DG59" i="1"/>
  <c r="DI59" i="1" s="1"/>
  <c r="CZ229" i="1"/>
  <c r="DB229" i="1" s="1"/>
  <c r="DD229" i="1"/>
  <c r="DA229" i="1"/>
  <c r="DC229" i="1" s="1"/>
  <c r="CZ157" i="1"/>
  <c r="DD157" i="1"/>
  <c r="DB157" i="1"/>
  <c r="DA157" i="1"/>
  <c r="DC157" i="1" s="1"/>
  <c r="DA149" i="1"/>
  <c r="DD149" i="1"/>
  <c r="DC149" i="1"/>
  <c r="CZ149" i="1"/>
  <c r="DB149" i="1" s="1"/>
  <c r="DD97" i="1"/>
  <c r="CZ97" i="1"/>
  <c r="DB97" i="1" s="1"/>
  <c r="DA97" i="1"/>
  <c r="DC97" i="1" s="1"/>
  <c r="DF61" i="1"/>
  <c r="DH61" i="1" s="1"/>
  <c r="DG61" i="1"/>
  <c r="DI61" i="1" s="1"/>
  <c r="DF35" i="1"/>
  <c r="DH35" i="1" s="1"/>
  <c r="DG35" i="1"/>
  <c r="DI35" i="1" s="1"/>
  <c r="DF25" i="1"/>
  <c r="DH25" i="1" s="1"/>
  <c r="DG25" i="1"/>
  <c r="DI25" i="1" s="1"/>
  <c r="DA244" i="1"/>
  <c r="DC244" i="1" s="1"/>
  <c r="DD244" i="1"/>
  <c r="CZ244" i="1"/>
  <c r="DB244" i="1" s="1"/>
  <c r="DF232" i="1"/>
  <c r="DH232" i="1" s="1"/>
  <c r="DG232" i="1"/>
  <c r="DI232" i="1" s="1"/>
  <c r="DF224" i="1"/>
  <c r="DH224" i="1" s="1"/>
  <c r="DG224" i="1"/>
  <c r="DI224" i="1" s="1"/>
  <c r="DD216" i="1"/>
  <c r="CZ216" i="1"/>
  <c r="DB216" i="1" s="1"/>
  <c r="DA216" i="1"/>
  <c r="DC216" i="1" s="1"/>
  <c r="CZ144" i="1"/>
  <c r="DB144" i="1" s="1"/>
  <c r="DD144" i="1"/>
  <c r="DA144" i="1"/>
  <c r="DC144" i="1" s="1"/>
  <c r="DG140" i="1"/>
  <c r="DF140" i="1"/>
  <c r="DH140" i="1" s="1"/>
  <c r="DI140" i="1"/>
  <c r="DG136" i="1"/>
  <c r="DF136" i="1"/>
  <c r="DH136" i="1" s="1"/>
  <c r="DI136" i="1"/>
  <c r="CZ132" i="1"/>
  <c r="DB132" i="1" s="1"/>
  <c r="DD132" i="1"/>
  <c r="DA132" i="1"/>
  <c r="DC132" i="1" s="1"/>
  <c r="DG128" i="1"/>
  <c r="DF128" i="1"/>
  <c r="DH128" i="1" s="1"/>
  <c r="DI128" i="1"/>
  <c r="DD124" i="1"/>
  <c r="DA124" i="1"/>
  <c r="DC124" i="1" s="1"/>
  <c r="CZ124" i="1"/>
  <c r="DB124" i="1" s="1"/>
  <c r="DD120" i="1"/>
  <c r="DA120" i="1"/>
  <c r="DC120" i="1" s="1"/>
  <c r="CZ120" i="1"/>
  <c r="DB120" i="1" s="1"/>
  <c r="DD108" i="1"/>
  <c r="DA108" i="1"/>
  <c r="DC108" i="1" s="1"/>
  <c r="CZ108" i="1"/>
  <c r="DB108" i="1" s="1"/>
  <c r="DD104" i="1"/>
  <c r="DA104" i="1"/>
  <c r="DC104" i="1" s="1"/>
  <c r="CZ104" i="1"/>
  <c r="DB104" i="1" s="1"/>
  <c r="DG32" i="1"/>
  <c r="DI32" i="1" s="1"/>
  <c r="DF32" i="1"/>
  <c r="DH32" i="1" s="1"/>
  <c r="DG28" i="1"/>
  <c r="DI28" i="1" s="1"/>
  <c r="DF28" i="1"/>
  <c r="DH28" i="1" s="1"/>
  <c r="DF24" i="1"/>
  <c r="DH24" i="1" s="1"/>
  <c r="DG24" i="1"/>
  <c r="DI24" i="1" s="1"/>
  <c r="DG247" i="1"/>
  <c r="DI247" i="1" s="1"/>
  <c r="DF247" i="1"/>
  <c r="DH247" i="1" s="1"/>
  <c r="DF223" i="1"/>
  <c r="DH223" i="1" s="1"/>
  <c r="DG223" i="1"/>
  <c r="DI223" i="1" s="1"/>
  <c r="DD181" i="1"/>
  <c r="CZ181" i="1"/>
  <c r="DB181" i="1" s="1"/>
  <c r="DA181" i="1"/>
  <c r="DC181" i="1" s="1"/>
  <c r="CZ173" i="1"/>
  <c r="DD173" i="1"/>
  <c r="DB173" i="1"/>
  <c r="DA173" i="1"/>
  <c r="DC173" i="1" s="1"/>
  <c r="CZ167" i="1"/>
  <c r="DB167" i="1" s="1"/>
  <c r="DD167" i="1"/>
  <c r="DA167" i="1"/>
  <c r="DC167" i="1" s="1"/>
  <c r="CZ159" i="1"/>
  <c r="DB159" i="1" s="1"/>
  <c r="DD159" i="1"/>
  <c r="DA159" i="1"/>
  <c r="DC159" i="1" s="1"/>
  <c r="DA151" i="1"/>
  <c r="DC151" i="1" s="1"/>
  <c r="CZ151" i="1"/>
  <c r="DB151" i="1" s="1"/>
  <c r="DD151" i="1"/>
  <c r="CZ69" i="1"/>
  <c r="DB69" i="1" s="1"/>
  <c r="DA69" i="1"/>
  <c r="DC69" i="1" s="1"/>
  <c r="DD69" i="1"/>
  <c r="DF57" i="1"/>
  <c r="DH57" i="1" s="1"/>
  <c r="DG57" i="1"/>
  <c r="DI57" i="1" s="1"/>
  <c r="DF41" i="1"/>
  <c r="DH41" i="1" s="1"/>
  <c r="DG41" i="1"/>
  <c r="DI41" i="1" s="1"/>
  <c r="DG33" i="1"/>
  <c r="DI33" i="1" s="1"/>
  <c r="DF33" i="1"/>
  <c r="DH33" i="1" s="1"/>
  <c r="DF169" i="1"/>
  <c r="DH169" i="1" s="1"/>
  <c r="DG169" i="1"/>
  <c r="DI169" i="1" s="1"/>
  <c r="DF161" i="1"/>
  <c r="DH161" i="1" s="1"/>
  <c r="DG161" i="1"/>
  <c r="DI161" i="1" s="1"/>
  <c r="DF153" i="1"/>
  <c r="DH153" i="1" s="1"/>
  <c r="DG153" i="1"/>
  <c r="DI153" i="1" s="1"/>
  <c r="DD39" i="1"/>
  <c r="DA39" i="1"/>
  <c r="DC39" i="1" s="1"/>
  <c r="CZ39" i="1"/>
  <c r="DB39" i="1" s="1"/>
  <c r="CZ230" i="1"/>
  <c r="DB230" i="1" s="1"/>
  <c r="DD230" i="1"/>
  <c r="DA230" i="1"/>
  <c r="DC230" i="1" s="1"/>
  <c r="DF226" i="1"/>
  <c r="DH226" i="1" s="1"/>
  <c r="DG226" i="1"/>
  <c r="DI226" i="1" s="1"/>
  <c r="DD206" i="1"/>
  <c r="CZ206" i="1"/>
  <c r="DB206" i="1" s="1"/>
  <c r="DA206" i="1"/>
  <c r="DC206" i="1" s="1"/>
  <c r="DD202" i="1"/>
  <c r="CZ202" i="1"/>
  <c r="DB202" i="1" s="1"/>
  <c r="DA202" i="1"/>
  <c r="DC202" i="1" s="1"/>
  <c r="DD194" i="1"/>
  <c r="CZ194" i="1"/>
  <c r="DB194" i="1" s="1"/>
  <c r="DA194" i="1"/>
  <c r="DC194" i="1" s="1"/>
  <c r="DG146" i="1"/>
  <c r="DI146" i="1" s="1"/>
  <c r="DF146" i="1"/>
  <c r="DH146" i="1" s="1"/>
  <c r="DA142" i="1"/>
  <c r="DC142" i="1" s="1"/>
  <c r="DD142" i="1"/>
  <c r="CZ142" i="1"/>
  <c r="DB142" i="1" s="1"/>
  <c r="DG138" i="1"/>
  <c r="DI138" i="1" s="1"/>
  <c r="DF138" i="1"/>
  <c r="DH138" i="1" s="1"/>
  <c r="DG134" i="1"/>
  <c r="DI134" i="1" s="1"/>
  <c r="DF134" i="1"/>
  <c r="DH134" i="1" s="1"/>
  <c r="DD130" i="1"/>
  <c r="DA130" i="1"/>
  <c r="DC130" i="1" s="1"/>
  <c r="CZ130" i="1"/>
  <c r="DB130" i="1" s="1"/>
  <c r="CZ227" i="1"/>
  <c r="DB227" i="1" s="1"/>
  <c r="DD227" i="1"/>
  <c r="DA227" i="1"/>
  <c r="DC227" i="1" s="1"/>
  <c r="DD185" i="1"/>
  <c r="CZ185" i="1"/>
  <c r="DB185" i="1" s="1"/>
  <c r="DA185" i="1"/>
  <c r="DC185" i="1" s="1"/>
  <c r="DD177" i="1"/>
  <c r="CZ177" i="1"/>
  <c r="DB177" i="1" s="1"/>
  <c r="DA177" i="1"/>
  <c r="DC177" i="1" s="1"/>
  <c r="CZ163" i="1"/>
  <c r="DB163" i="1" s="1"/>
  <c r="DD163" i="1"/>
  <c r="DA163" i="1"/>
  <c r="DC163" i="1" s="1"/>
  <c r="CZ155" i="1"/>
  <c r="DB155" i="1" s="1"/>
  <c r="DD155" i="1"/>
  <c r="DA155" i="1"/>
  <c r="DC155" i="1" s="1"/>
  <c r="DF147" i="1"/>
  <c r="DH147" i="1" s="1"/>
  <c r="DG147" i="1"/>
  <c r="DI147" i="1" s="1"/>
  <c r="DD89" i="1"/>
  <c r="CZ89" i="1"/>
  <c r="DB89" i="1" s="1"/>
  <c r="DA89" i="1"/>
  <c r="DC89" i="1" s="1"/>
  <c r="CZ81" i="1"/>
  <c r="DB81" i="1" s="1"/>
  <c r="DA81" i="1"/>
  <c r="DC81" i="1" s="1"/>
  <c r="DD81" i="1"/>
  <c r="CZ73" i="1"/>
  <c r="DB73" i="1" s="1"/>
  <c r="DA73" i="1"/>
  <c r="DC73" i="1" s="1"/>
  <c r="DD73" i="1"/>
  <c r="DF53" i="1"/>
  <c r="DH53" i="1" s="1"/>
  <c r="DG53" i="1"/>
  <c r="DI53" i="1" s="1"/>
  <c r="DG45" i="1"/>
  <c r="DI45" i="1" s="1"/>
  <c r="DF45" i="1"/>
  <c r="DH45" i="1" s="1"/>
  <c r="DF37" i="1"/>
  <c r="DH37" i="1" s="1"/>
  <c r="DG37" i="1"/>
  <c r="DI37" i="1" s="1"/>
  <c r="DE237" i="1"/>
  <c r="CY237" i="1"/>
  <c r="CY211" i="1"/>
  <c r="DE211" i="1"/>
  <c r="DE193" i="1"/>
  <c r="CY193" i="1"/>
  <c r="DE131" i="1"/>
  <c r="CY131" i="1"/>
  <c r="DE113" i="1"/>
  <c r="CY113" i="1"/>
  <c r="CY29" i="1"/>
  <c r="DE29" i="1"/>
  <c r="DE164" i="1"/>
  <c r="CY164" i="1"/>
  <c r="CY156" i="1"/>
  <c r="DE156" i="1"/>
  <c r="CY148" i="1"/>
  <c r="DE148" i="1"/>
  <c r="DE92" i="1"/>
  <c r="CY92" i="1"/>
  <c r="DE84" i="1"/>
  <c r="CY84" i="1"/>
  <c r="DE76" i="1"/>
  <c r="CY76" i="1"/>
  <c r="DE68" i="1"/>
  <c r="CY68" i="1"/>
  <c r="CY56" i="1"/>
  <c r="DE56" i="1"/>
  <c r="CY40" i="1"/>
  <c r="DE40" i="1"/>
  <c r="CY30" i="1"/>
  <c r="DE30" i="1"/>
  <c r="DD20" i="1"/>
  <c r="DA20" i="1"/>
  <c r="DC20" i="1" s="1"/>
  <c r="CZ20" i="1"/>
  <c r="DB20" i="1" s="1"/>
  <c r="DD16" i="1"/>
  <c r="CZ16" i="1"/>
  <c r="DB16" i="1" s="1"/>
  <c r="DA16" i="1"/>
  <c r="DC16" i="1" s="1"/>
  <c r="DE235" i="1"/>
  <c r="CY235" i="1"/>
  <c r="DE189" i="1"/>
  <c r="CY189" i="1"/>
  <c r="CY133" i="1"/>
  <c r="DE133" i="1"/>
  <c r="DE119" i="1"/>
  <c r="CY119" i="1"/>
  <c r="DF253" i="1"/>
  <c r="DH253" i="1" s="1"/>
  <c r="DG253" i="1"/>
  <c r="DI253" i="1" s="1"/>
  <c r="DG245" i="1"/>
  <c r="DF245" i="1"/>
  <c r="DH245" i="1" s="1"/>
  <c r="DI245" i="1"/>
  <c r="DD183" i="1"/>
  <c r="CZ183" i="1"/>
  <c r="DB183" i="1" s="1"/>
  <c r="DA183" i="1"/>
  <c r="DC183" i="1" s="1"/>
  <c r="DD175" i="1"/>
  <c r="CZ175" i="1"/>
  <c r="DB175" i="1" s="1"/>
  <c r="DA175" i="1"/>
  <c r="DC175" i="1" s="1"/>
  <c r="DF87" i="1"/>
  <c r="DH87" i="1" s="1"/>
  <c r="DG87" i="1"/>
  <c r="DI87" i="1" s="1"/>
  <c r="DF79" i="1"/>
  <c r="DH79" i="1" s="1"/>
  <c r="DG79" i="1"/>
  <c r="DI79" i="1" s="1"/>
  <c r="DF71" i="1"/>
  <c r="DH71" i="1" s="1"/>
  <c r="DG71" i="1"/>
  <c r="DI71" i="1" s="1"/>
  <c r="DD51" i="1"/>
  <c r="DA51" i="1"/>
  <c r="DC51" i="1" s="1"/>
  <c r="CZ51" i="1"/>
  <c r="DB51" i="1" s="1"/>
  <c r="DA252" i="1"/>
  <c r="DC252" i="1" s="1"/>
  <c r="CZ252" i="1"/>
  <c r="DB252" i="1" s="1"/>
  <c r="DD252" i="1"/>
  <c r="DG248" i="1"/>
  <c r="DI248" i="1" s="1"/>
  <c r="DF248" i="1"/>
  <c r="DH248" i="1" s="1"/>
  <c r="DG240" i="1"/>
  <c r="DI240" i="1" s="1"/>
  <c r="DF240" i="1"/>
  <c r="DH240" i="1" s="1"/>
  <c r="CZ236" i="1"/>
  <c r="DB236" i="1" s="1"/>
  <c r="DD236" i="1"/>
  <c r="DA236" i="1"/>
  <c r="DC236" i="1" s="1"/>
  <c r="DD220" i="1"/>
  <c r="CZ220" i="1"/>
  <c r="DB220" i="1" s="1"/>
  <c r="DA220" i="1"/>
  <c r="DC220" i="1" s="1"/>
  <c r="DD212" i="1"/>
  <c r="CZ212" i="1"/>
  <c r="DB212" i="1" s="1"/>
  <c r="DA212" i="1"/>
  <c r="DC212" i="1" s="1"/>
  <c r="DD208" i="1"/>
  <c r="CZ208" i="1"/>
  <c r="DB208" i="1" s="1"/>
  <c r="DA208" i="1"/>
  <c r="DC208" i="1" s="1"/>
  <c r="DD204" i="1"/>
  <c r="CZ204" i="1"/>
  <c r="DB204" i="1" s="1"/>
  <c r="DA204" i="1"/>
  <c r="DC204" i="1" s="1"/>
  <c r="DD200" i="1"/>
  <c r="CZ200" i="1"/>
  <c r="DB200" i="1" s="1"/>
  <c r="DA200" i="1"/>
  <c r="DC200" i="1" s="1"/>
  <c r="DD196" i="1"/>
  <c r="CZ196" i="1"/>
  <c r="DB196" i="1" s="1"/>
  <c r="DA196" i="1"/>
  <c r="DC196" i="1" s="1"/>
  <c r="DD192" i="1"/>
  <c r="CZ192" i="1"/>
  <c r="DB192" i="1" s="1"/>
  <c r="DA192" i="1"/>
  <c r="DC192" i="1" s="1"/>
  <c r="DD188" i="1"/>
  <c r="CZ188" i="1"/>
  <c r="DB188" i="1" s="1"/>
  <c r="DA188" i="1"/>
  <c r="DC188" i="1" s="1"/>
  <c r="DD184" i="1"/>
  <c r="CZ184" i="1"/>
  <c r="DB184" i="1" s="1"/>
  <c r="DA184" i="1"/>
  <c r="DC184" i="1" s="1"/>
  <c r="DD180" i="1"/>
  <c r="CZ180" i="1"/>
  <c r="DB180" i="1" s="1"/>
  <c r="DA180" i="1"/>
  <c r="DC180" i="1" s="1"/>
  <c r="DD176" i="1"/>
  <c r="CZ176" i="1"/>
  <c r="DB176" i="1" s="1"/>
  <c r="DA176" i="1"/>
  <c r="DC176" i="1" s="1"/>
  <c r="DD172" i="1"/>
  <c r="CZ172" i="1"/>
  <c r="DB172" i="1" s="1"/>
  <c r="DA172" i="1"/>
  <c r="DC172" i="1" s="1"/>
  <c r="DD60" i="1"/>
  <c r="CZ60" i="1"/>
  <c r="DB60" i="1" s="1"/>
  <c r="DA60" i="1"/>
  <c r="DC60" i="1" s="1"/>
  <c r="DF52" i="1"/>
  <c r="DH52" i="1" s="1"/>
  <c r="DG52" i="1"/>
  <c r="DI52" i="1" s="1"/>
  <c r="DG48" i="1"/>
  <c r="DI48" i="1" s="1"/>
  <c r="DF48" i="1"/>
  <c r="DH48" i="1" s="1"/>
  <c r="DD217" i="1"/>
  <c r="CZ217" i="1"/>
  <c r="DB217" i="1" s="1"/>
  <c r="DA217" i="1"/>
  <c r="DC217" i="1" s="1"/>
  <c r="DF203" i="1"/>
  <c r="DH203" i="1" s="1"/>
  <c r="DG203" i="1"/>
  <c r="DI203" i="1" s="1"/>
  <c r="DF195" i="1"/>
  <c r="DH195" i="1" s="1"/>
  <c r="DG195" i="1"/>
  <c r="DI195" i="1" s="1"/>
  <c r="DD115" i="1"/>
  <c r="CZ115" i="1"/>
  <c r="DB115" i="1" s="1"/>
  <c r="DA115" i="1"/>
  <c r="DC115" i="1" s="1"/>
  <c r="DD107" i="1"/>
  <c r="CZ107" i="1"/>
  <c r="DB107" i="1" s="1"/>
  <c r="DA107" i="1"/>
  <c r="DC107" i="1" s="1"/>
  <c r="DD99" i="1"/>
  <c r="CZ99" i="1"/>
  <c r="DB99" i="1" s="1"/>
  <c r="DA99" i="1"/>
  <c r="DC99" i="1" s="1"/>
  <c r="CZ63" i="1"/>
  <c r="DB63" i="1" s="1"/>
  <c r="DD63" i="1"/>
  <c r="DA63" i="1"/>
  <c r="DC63" i="1" s="1"/>
  <c r="DE112" i="1"/>
  <c r="CY112" i="1"/>
  <c r="DE93" i="1"/>
  <c r="CY93" i="1"/>
  <c r="DE77" i="1"/>
  <c r="CY77" i="1"/>
  <c r="CY242" i="1"/>
  <c r="DE242" i="1"/>
  <c r="DE116" i="1"/>
  <c r="CY116" i="1"/>
  <c r="CY43" i="1"/>
  <c r="DE43" i="1"/>
  <c r="CY225" i="1"/>
  <c r="DE225" i="1"/>
  <c r="DE228" i="1"/>
  <c r="CY228" i="1"/>
  <c r="DE197" i="1"/>
  <c r="CY197" i="1"/>
  <c r="CY135" i="1"/>
  <c r="DE135" i="1"/>
  <c r="DE109" i="1"/>
  <c r="CY109" i="1"/>
  <c r="CY166" i="1"/>
  <c r="DE166" i="1"/>
  <c r="CY158" i="1"/>
  <c r="DE158" i="1"/>
  <c r="DE150" i="1"/>
  <c r="CY150" i="1"/>
  <c r="CY26" i="1"/>
  <c r="DE26" i="1"/>
  <c r="DE231" i="1"/>
  <c r="CY231" i="1"/>
  <c r="DE143" i="1"/>
  <c r="CY143" i="1"/>
  <c r="DE129" i="1"/>
  <c r="CY129" i="1"/>
  <c r="DG249" i="1"/>
  <c r="DF249" i="1"/>
  <c r="DH249" i="1" s="1"/>
  <c r="DI249" i="1"/>
  <c r="DG241" i="1"/>
  <c r="DF241" i="1"/>
  <c r="DH241" i="1" s="1"/>
  <c r="DI241" i="1"/>
  <c r="DF233" i="1"/>
  <c r="DH233" i="1" s="1"/>
  <c r="DG233" i="1"/>
  <c r="DI233" i="1" s="1"/>
  <c r="DF207" i="1"/>
  <c r="DH207" i="1" s="1"/>
  <c r="DG207" i="1"/>
  <c r="DI207" i="1" s="1"/>
  <c r="DF187" i="1"/>
  <c r="DH187" i="1" s="1"/>
  <c r="DG187" i="1"/>
  <c r="DI187" i="1" s="1"/>
  <c r="DF179" i="1"/>
  <c r="DH179" i="1" s="1"/>
  <c r="DG179" i="1"/>
  <c r="DI179" i="1" s="1"/>
  <c r="DF127" i="1"/>
  <c r="DH127" i="1" s="1"/>
  <c r="DG127" i="1"/>
  <c r="DI127" i="1" s="1"/>
  <c r="DD91" i="1"/>
  <c r="CZ91" i="1"/>
  <c r="DB91" i="1" s="1"/>
  <c r="DA91" i="1"/>
  <c r="DC91" i="1" s="1"/>
  <c r="CZ83" i="1"/>
  <c r="DB83" i="1" s="1"/>
  <c r="DD83" i="1"/>
  <c r="DA83" i="1"/>
  <c r="DC83" i="1" s="1"/>
  <c r="CZ75" i="1"/>
  <c r="DB75" i="1" s="1"/>
  <c r="DD75" i="1"/>
  <c r="DA75" i="1"/>
  <c r="DC75" i="1" s="1"/>
  <c r="DF55" i="1"/>
  <c r="DH55" i="1" s="1"/>
  <c r="DG55" i="1"/>
  <c r="DI55" i="1" s="1"/>
  <c r="DG47" i="1"/>
  <c r="DI47" i="1" s="1"/>
  <c r="DF47" i="1"/>
  <c r="DH47" i="1" s="1"/>
  <c r="DD254" i="1"/>
  <c r="DA254" i="1"/>
  <c r="DC254" i="1" s="1"/>
  <c r="CZ254" i="1"/>
  <c r="DB254" i="1" s="1"/>
  <c r="DG250" i="1"/>
  <c r="DF250" i="1"/>
  <c r="DH250" i="1" s="1"/>
  <c r="DI250" i="1"/>
  <c r="DA246" i="1"/>
  <c r="DD246" i="1"/>
  <c r="DC246" i="1"/>
  <c r="CZ246" i="1"/>
  <c r="DB246" i="1" s="1"/>
  <c r="DF234" i="1"/>
  <c r="DH234" i="1" s="1"/>
  <c r="DG234" i="1"/>
  <c r="DI234" i="1" s="1"/>
  <c r="DD222" i="1"/>
  <c r="CZ222" i="1"/>
  <c r="DB222" i="1" s="1"/>
  <c r="DA222" i="1"/>
  <c r="DC222" i="1" s="1"/>
  <c r="DD218" i="1"/>
  <c r="CZ218" i="1"/>
  <c r="DB218" i="1" s="1"/>
  <c r="DA218" i="1"/>
  <c r="DC218" i="1" s="1"/>
  <c r="DD214" i="1"/>
  <c r="CZ214" i="1"/>
  <c r="DB214" i="1" s="1"/>
  <c r="DA214" i="1"/>
  <c r="DC214" i="1" s="1"/>
  <c r="DD210" i="1"/>
  <c r="CZ210" i="1"/>
  <c r="DB210" i="1" s="1"/>
  <c r="DA210" i="1"/>
  <c r="DC210" i="1" s="1"/>
  <c r="DD190" i="1"/>
  <c r="CZ190" i="1"/>
  <c r="DB190" i="1" s="1"/>
  <c r="DA190" i="1"/>
  <c r="DC190" i="1" s="1"/>
  <c r="DD186" i="1"/>
  <c r="CZ186" i="1"/>
  <c r="DB186" i="1" s="1"/>
  <c r="DA186" i="1"/>
  <c r="DC186" i="1" s="1"/>
  <c r="DD182" i="1"/>
  <c r="CZ182" i="1"/>
  <c r="DB182" i="1" s="1"/>
  <c r="DA182" i="1"/>
  <c r="DC182" i="1" s="1"/>
  <c r="DD178" i="1"/>
  <c r="CZ178" i="1"/>
  <c r="DB178" i="1" s="1"/>
  <c r="DA178" i="1"/>
  <c r="DC178" i="1" s="1"/>
  <c r="DF174" i="1"/>
  <c r="DH174" i="1" s="1"/>
  <c r="DG174" i="1"/>
  <c r="DI174" i="1" s="1"/>
  <c r="DD170" i="1"/>
  <c r="CZ170" i="1"/>
  <c r="DB170" i="1" s="1"/>
  <c r="DA170" i="1"/>
  <c r="DC170" i="1" s="1"/>
  <c r="DG126" i="1"/>
  <c r="DI126" i="1" s="1"/>
  <c r="DF126" i="1"/>
  <c r="DH126" i="1" s="1"/>
  <c r="DF122" i="1"/>
  <c r="DH122" i="1" s="1"/>
  <c r="DG122" i="1"/>
  <c r="DI122" i="1" s="1"/>
  <c r="DF118" i="1"/>
  <c r="DH118" i="1" s="1"/>
  <c r="DG118" i="1"/>
  <c r="DI118" i="1" s="1"/>
  <c r="DF114" i="1"/>
  <c r="DH114" i="1" s="1"/>
  <c r="DG114" i="1"/>
  <c r="DI114" i="1" s="1"/>
  <c r="DF110" i="1"/>
  <c r="DH110" i="1" s="1"/>
  <c r="DG110" i="1"/>
  <c r="DI110" i="1" s="1"/>
  <c r="DF106" i="1"/>
  <c r="DH106" i="1" s="1"/>
  <c r="DG106" i="1"/>
  <c r="DI106" i="1" s="1"/>
  <c r="DF102" i="1"/>
  <c r="DH102" i="1" s="1"/>
  <c r="DG102" i="1"/>
  <c r="DI102" i="1" s="1"/>
  <c r="DF98" i="1"/>
  <c r="DH98" i="1" s="1"/>
  <c r="DG98" i="1"/>
  <c r="DI98" i="1" s="1"/>
  <c r="DF94" i="1"/>
  <c r="DH94" i="1" s="1"/>
  <c r="DG94" i="1"/>
  <c r="DI94" i="1" s="1"/>
  <c r="DF90" i="1"/>
  <c r="DH90" i="1" s="1"/>
  <c r="DG90" i="1"/>
  <c r="DI90" i="1" s="1"/>
  <c r="CZ86" i="1"/>
  <c r="DB86" i="1" s="1"/>
  <c r="DD86" i="1"/>
  <c r="DA86" i="1"/>
  <c r="DC86" i="1" s="1"/>
  <c r="CZ82" i="1"/>
  <c r="DB82" i="1" s="1"/>
  <c r="DD82" i="1"/>
  <c r="DA82" i="1"/>
  <c r="DC82" i="1" s="1"/>
  <c r="CZ78" i="1"/>
  <c r="DB78" i="1" s="1"/>
  <c r="DD78" i="1"/>
  <c r="DA78" i="1"/>
  <c r="DC78" i="1" s="1"/>
  <c r="DD74" i="1"/>
  <c r="DA74" i="1"/>
  <c r="DC74" i="1" s="1"/>
  <c r="CZ74" i="1"/>
  <c r="DB74" i="1" s="1"/>
  <c r="DD70" i="1"/>
  <c r="DA70" i="1"/>
  <c r="DC70" i="1" s="1"/>
  <c r="CZ70" i="1"/>
  <c r="DB70" i="1" s="1"/>
  <c r="CZ66" i="1"/>
  <c r="DB66" i="1" s="1"/>
  <c r="DA66" i="1"/>
  <c r="DC66" i="1" s="1"/>
  <c r="DD66" i="1"/>
  <c r="DD62" i="1"/>
  <c r="CZ62" i="1"/>
  <c r="DB62" i="1" s="1"/>
  <c r="DA62" i="1"/>
  <c r="DC62" i="1" s="1"/>
  <c r="DD58" i="1"/>
  <c r="CZ58" i="1"/>
  <c r="DB58" i="1" s="1"/>
  <c r="DA58" i="1"/>
  <c r="DC58" i="1" s="1"/>
  <c r="DF54" i="1"/>
  <c r="DH54" i="1" s="1"/>
  <c r="DG54" i="1"/>
  <c r="DI54" i="1" s="1"/>
  <c r="DG46" i="1"/>
  <c r="DI46" i="1" s="1"/>
  <c r="DF46" i="1"/>
  <c r="DH46" i="1" s="1"/>
  <c r="DF42" i="1"/>
  <c r="DH42" i="1" s="1"/>
  <c r="DG42" i="1"/>
  <c r="DI42" i="1" s="1"/>
  <c r="DF38" i="1"/>
  <c r="DH38" i="1" s="1"/>
  <c r="DG38" i="1"/>
  <c r="DI38" i="1" s="1"/>
  <c r="DG34" i="1"/>
  <c r="DI34" i="1" s="1"/>
  <c r="DF34" i="1"/>
  <c r="DH34" i="1" s="1"/>
  <c r="DD221" i="1"/>
  <c r="CZ221" i="1"/>
  <c r="DB221" i="1" s="1"/>
  <c r="DA221" i="1"/>
  <c r="DC221" i="1" s="1"/>
  <c r="DD213" i="1"/>
  <c r="CZ213" i="1"/>
  <c r="DB213" i="1" s="1"/>
  <c r="DA213" i="1"/>
  <c r="DC213" i="1" s="1"/>
  <c r="DF199" i="1"/>
  <c r="DH199" i="1" s="1"/>
  <c r="DG199" i="1"/>
  <c r="DI199" i="1" s="1"/>
  <c r="DF191" i="1"/>
  <c r="DH191" i="1" s="1"/>
  <c r="DG191" i="1"/>
  <c r="DI191" i="1" s="1"/>
  <c r="CZ171" i="1"/>
  <c r="DB171" i="1" s="1"/>
  <c r="DD171" i="1"/>
  <c r="DA171" i="1"/>
  <c r="DC171" i="1" s="1"/>
  <c r="DD111" i="1"/>
  <c r="CZ111" i="1"/>
  <c r="DB111" i="1" s="1"/>
  <c r="DA111" i="1"/>
  <c r="DC111" i="1" s="1"/>
  <c r="DD103" i="1"/>
  <c r="CZ103" i="1"/>
  <c r="DB103" i="1" s="1"/>
  <c r="DA103" i="1"/>
  <c r="DC103" i="1" s="1"/>
  <c r="DD95" i="1"/>
  <c r="CZ95" i="1"/>
  <c r="DB95" i="1" s="1"/>
  <c r="DA95" i="1"/>
  <c r="DC95" i="1" s="1"/>
  <c r="CZ67" i="1"/>
  <c r="DB67" i="1" s="1"/>
  <c r="DD67" i="1"/>
  <c r="DA67" i="1"/>
  <c r="DC67" i="1" s="1"/>
  <c r="DD59" i="1"/>
  <c r="CZ59" i="1"/>
  <c r="DB59" i="1" s="1"/>
  <c r="DA59" i="1"/>
  <c r="DC59" i="1" s="1"/>
  <c r="DF229" i="1"/>
  <c r="DH229" i="1" s="1"/>
  <c r="DG229" i="1"/>
  <c r="DI229" i="1" s="1"/>
  <c r="DF157" i="1"/>
  <c r="DH157" i="1" s="1"/>
  <c r="DG157" i="1"/>
  <c r="DI157" i="1" s="1"/>
  <c r="DF149" i="1"/>
  <c r="DH149" i="1" s="1"/>
  <c r="DG149" i="1"/>
  <c r="DI149" i="1" s="1"/>
  <c r="DF97" i="1"/>
  <c r="DH97" i="1" s="1"/>
  <c r="DG97" i="1"/>
  <c r="DI97" i="1" s="1"/>
  <c r="DD61" i="1"/>
  <c r="DA61" i="1"/>
  <c r="DC61" i="1" s="1"/>
  <c r="CZ61" i="1"/>
  <c r="DB61" i="1" s="1"/>
  <c r="DD35" i="1"/>
  <c r="DA35" i="1"/>
  <c r="DC35" i="1" s="1"/>
  <c r="CZ35" i="1"/>
  <c r="DB35" i="1" s="1"/>
  <c r="DD25" i="1"/>
  <c r="DA25" i="1"/>
  <c r="DC25" i="1" s="1"/>
  <c r="CZ25" i="1"/>
  <c r="DB25" i="1" s="1"/>
  <c r="DG244" i="1"/>
  <c r="DI244" i="1" s="1"/>
  <c r="DF244" i="1"/>
  <c r="DH244" i="1" s="1"/>
  <c r="CZ232" i="1"/>
  <c r="DB232" i="1" s="1"/>
  <c r="DD232" i="1"/>
  <c r="DA232" i="1"/>
  <c r="DC232" i="1" s="1"/>
  <c r="CZ224" i="1"/>
  <c r="DB224" i="1" s="1"/>
  <c r="DD224" i="1"/>
  <c r="DA224" i="1"/>
  <c r="DC224" i="1" s="1"/>
  <c r="DF216" i="1"/>
  <c r="DH216" i="1" s="1"/>
  <c r="DG216" i="1"/>
  <c r="DI216" i="1" s="1"/>
  <c r="DG144" i="1"/>
  <c r="DF144" i="1"/>
  <c r="DH144" i="1" s="1"/>
  <c r="DI144" i="1"/>
  <c r="DD140" i="1"/>
  <c r="CZ140" i="1"/>
  <c r="DB140" i="1" s="1"/>
  <c r="DA140" i="1"/>
  <c r="DC140" i="1" s="1"/>
  <c r="DD136" i="1"/>
  <c r="CZ136" i="1"/>
  <c r="DB136" i="1" s="1"/>
  <c r="DA136" i="1"/>
  <c r="DC136" i="1" s="1"/>
  <c r="DG132" i="1"/>
  <c r="DF132" i="1"/>
  <c r="DH132" i="1" s="1"/>
  <c r="DI132" i="1"/>
  <c r="CZ128" i="1"/>
  <c r="DB128" i="1" s="1"/>
  <c r="DD128" i="1"/>
  <c r="DA128" i="1"/>
  <c r="DC128" i="1" s="1"/>
  <c r="DF124" i="1"/>
  <c r="DH124" i="1" s="1"/>
  <c r="DG124" i="1"/>
  <c r="DI124" i="1" s="1"/>
  <c r="DF120" i="1"/>
  <c r="DH120" i="1" s="1"/>
  <c r="DG120" i="1"/>
  <c r="DI120" i="1" s="1"/>
  <c r="DF108" i="1"/>
  <c r="DH108" i="1" s="1"/>
  <c r="DG108" i="1"/>
  <c r="DI108" i="1" s="1"/>
  <c r="DF104" i="1"/>
  <c r="DH104" i="1" s="1"/>
  <c r="DG104" i="1"/>
  <c r="DI104" i="1" s="1"/>
  <c r="DD32" i="1"/>
  <c r="DA32" i="1"/>
  <c r="DC32" i="1" s="1"/>
  <c r="CZ32" i="1"/>
  <c r="DB32" i="1" s="1"/>
  <c r="DD28" i="1"/>
  <c r="DA28" i="1"/>
  <c r="DC28" i="1" s="1"/>
  <c r="CZ28" i="1"/>
  <c r="DB28" i="1" s="1"/>
  <c r="DD24" i="1"/>
  <c r="DA24" i="1"/>
  <c r="DC24" i="1" s="1"/>
  <c r="CZ24" i="1"/>
  <c r="DB24" i="1" s="1"/>
  <c r="DA247" i="1"/>
  <c r="DD247" i="1"/>
  <c r="DC247" i="1"/>
  <c r="CZ247" i="1"/>
  <c r="DB247" i="1" s="1"/>
  <c r="DD223" i="1"/>
  <c r="CZ223" i="1"/>
  <c r="DB223" i="1" s="1"/>
  <c r="DA223" i="1"/>
  <c r="DC223" i="1" s="1"/>
  <c r="DF181" i="1"/>
  <c r="DH181" i="1" s="1"/>
  <c r="DG181" i="1"/>
  <c r="DI181" i="1" s="1"/>
  <c r="DF173" i="1"/>
  <c r="DH173" i="1" s="1"/>
  <c r="DG173" i="1"/>
  <c r="DI173" i="1" s="1"/>
  <c r="DF167" i="1"/>
  <c r="DH167" i="1" s="1"/>
  <c r="DG167" i="1"/>
  <c r="DI167" i="1" s="1"/>
  <c r="DF159" i="1"/>
  <c r="DH159" i="1" s="1"/>
  <c r="DG159" i="1"/>
  <c r="DI159" i="1" s="1"/>
  <c r="DG151" i="1"/>
  <c r="DI151" i="1" s="1"/>
  <c r="DF151" i="1"/>
  <c r="DH151" i="1" s="1"/>
  <c r="DF69" i="1"/>
  <c r="DH69" i="1" s="1"/>
  <c r="DG69" i="1"/>
  <c r="DI69" i="1" s="1"/>
  <c r="DA57" i="1"/>
  <c r="DC57" i="1" s="1"/>
  <c r="DD57" i="1"/>
  <c r="CZ57" i="1"/>
  <c r="DB57" i="1" s="1"/>
  <c r="DD41" i="1"/>
  <c r="DA41" i="1"/>
  <c r="DC41" i="1" s="1"/>
  <c r="CZ41" i="1"/>
  <c r="DB41" i="1" s="1"/>
  <c r="DD33" i="1"/>
  <c r="DA33" i="1"/>
  <c r="DC33" i="1" s="1"/>
  <c r="CZ33" i="1"/>
  <c r="DB33" i="1" s="1"/>
  <c r="CZ169" i="1"/>
  <c r="DD169" i="1"/>
  <c r="DB169" i="1"/>
  <c r="DA169" i="1"/>
  <c r="DC169" i="1" s="1"/>
  <c r="CZ161" i="1"/>
  <c r="DD161" i="1"/>
  <c r="DB161" i="1"/>
  <c r="DA161" i="1"/>
  <c r="DC161" i="1" s="1"/>
  <c r="DA153" i="1"/>
  <c r="DD153" i="1"/>
  <c r="DC153" i="1"/>
  <c r="CZ153" i="1"/>
  <c r="DB153" i="1" s="1"/>
  <c r="DF39" i="1"/>
  <c r="DH39" i="1" s="1"/>
  <c r="DG39" i="1"/>
  <c r="DI39" i="1" s="1"/>
  <c r="DF230" i="1"/>
  <c r="DH230" i="1" s="1"/>
  <c r="DG230" i="1"/>
  <c r="DI230" i="1" s="1"/>
  <c r="CZ226" i="1"/>
  <c r="DB226" i="1" s="1"/>
  <c r="DD226" i="1"/>
  <c r="DA226" i="1"/>
  <c r="DC226" i="1" s="1"/>
  <c r="DF206" i="1"/>
  <c r="DH206" i="1" s="1"/>
  <c r="DG206" i="1"/>
  <c r="DI206" i="1" s="1"/>
  <c r="DF202" i="1"/>
  <c r="DH202" i="1" s="1"/>
  <c r="DG202" i="1"/>
  <c r="DI202" i="1" s="1"/>
  <c r="DF194" i="1"/>
  <c r="DH194" i="1" s="1"/>
  <c r="DG194" i="1"/>
  <c r="DI194" i="1" s="1"/>
  <c r="DD146" i="1"/>
  <c r="DA146" i="1"/>
  <c r="DC146" i="1" s="1"/>
  <c r="CZ146" i="1"/>
  <c r="DB146" i="1" s="1"/>
  <c r="DG142" i="1"/>
  <c r="DI142" i="1" s="1"/>
  <c r="DF142" i="1"/>
  <c r="DH142" i="1" s="1"/>
  <c r="CZ138" i="1"/>
  <c r="DB138" i="1" s="1"/>
  <c r="DA138" i="1"/>
  <c r="DC138" i="1" s="1"/>
  <c r="DD138" i="1"/>
  <c r="DD134" i="1"/>
  <c r="CZ134" i="1"/>
  <c r="DA134" i="1"/>
  <c r="DC134" i="1" s="1"/>
  <c r="DB134" i="1"/>
  <c r="DG130" i="1"/>
  <c r="DI130" i="1" s="1"/>
  <c r="DF130" i="1"/>
  <c r="DH130" i="1" s="1"/>
  <c r="DF227" i="1"/>
  <c r="DH227" i="1" s="1"/>
  <c r="DG227" i="1"/>
  <c r="DI227" i="1" s="1"/>
  <c r="DF185" i="1"/>
  <c r="DH185" i="1" s="1"/>
  <c r="DG185" i="1"/>
  <c r="DI185" i="1" s="1"/>
  <c r="DF177" i="1"/>
  <c r="DH177" i="1" s="1"/>
  <c r="DG177" i="1"/>
  <c r="DI177" i="1" s="1"/>
  <c r="DF163" i="1"/>
  <c r="DH163" i="1" s="1"/>
  <c r="DG163" i="1"/>
  <c r="DI163" i="1" s="1"/>
  <c r="DF155" i="1"/>
  <c r="DH155" i="1" s="1"/>
  <c r="DG155" i="1"/>
  <c r="DI155" i="1" s="1"/>
  <c r="DA147" i="1"/>
  <c r="DC147" i="1" s="1"/>
  <c r="CZ147" i="1"/>
  <c r="DB147" i="1" s="1"/>
  <c r="DD147" i="1"/>
  <c r="DF89" i="1"/>
  <c r="DH89" i="1" s="1"/>
  <c r="DG89" i="1"/>
  <c r="DI89" i="1" s="1"/>
  <c r="DF81" i="1"/>
  <c r="DH81" i="1" s="1"/>
  <c r="DG81" i="1"/>
  <c r="DI81" i="1" s="1"/>
  <c r="DF73" i="1"/>
  <c r="DH73" i="1" s="1"/>
  <c r="DG73" i="1"/>
  <c r="DI73" i="1" s="1"/>
  <c r="DD53" i="1"/>
  <c r="DA53" i="1"/>
  <c r="DC53" i="1" s="1"/>
  <c r="CZ53" i="1"/>
  <c r="DB53" i="1" s="1"/>
  <c r="DD45" i="1"/>
  <c r="DA45" i="1"/>
  <c r="DC45" i="1" s="1"/>
  <c r="CZ45" i="1"/>
  <c r="DB45" i="1" s="1"/>
  <c r="DD37" i="1"/>
  <c r="DA37" i="1"/>
  <c r="DC37" i="1" s="1"/>
  <c r="CZ37" i="1"/>
  <c r="DB37" i="1" s="1"/>
  <c r="CX24" i="1"/>
  <c r="CU24" i="1"/>
  <c r="CW24" i="1" s="1"/>
  <c r="CT24" i="1"/>
  <c r="CV24" i="1" s="1"/>
  <c r="CX190" i="1"/>
  <c r="CU190" i="1"/>
  <c r="CW190" i="1" s="1"/>
  <c r="CT190" i="1"/>
  <c r="CV190" i="1" s="1"/>
  <c r="CX108" i="1"/>
  <c r="CU108" i="1"/>
  <c r="CW108" i="1" s="1"/>
  <c r="CT108" i="1"/>
  <c r="CV108" i="1" s="1"/>
  <c r="CX18" i="1"/>
  <c r="CU18" i="1"/>
  <c r="CW18" i="1" s="1"/>
  <c r="CT18" i="1"/>
  <c r="CV18" i="1" s="1"/>
  <c r="CX23" i="1"/>
  <c r="CU23" i="1"/>
  <c r="CW23" i="1" s="1"/>
  <c r="CT23" i="1"/>
  <c r="CV23" i="1" s="1"/>
  <c r="CX19" i="1"/>
  <c r="CU19" i="1"/>
  <c r="CW19" i="1" s="1"/>
  <c r="CT19" i="1"/>
  <c r="CV19" i="1" s="1"/>
  <c r="CX11" i="1"/>
  <c r="CU11" i="1"/>
  <c r="CW11" i="1" s="1"/>
  <c r="CT11" i="1"/>
  <c r="CV11" i="1" s="1"/>
  <c r="CX132" i="1"/>
  <c r="CU132" i="1"/>
  <c r="CW132" i="1" s="1"/>
  <c r="CT132" i="1"/>
  <c r="CV132" i="1" s="1"/>
  <c r="CX118" i="1"/>
  <c r="CU118" i="1"/>
  <c r="CW118" i="1" s="1"/>
  <c r="CT118" i="1"/>
  <c r="CV118" i="1" s="1"/>
  <c r="CX102" i="1"/>
  <c r="CU102" i="1"/>
  <c r="CW102" i="1" s="1"/>
  <c r="CT102" i="1"/>
  <c r="CV102" i="1" s="1"/>
  <c r="CX251" i="1"/>
  <c r="CU251" i="1"/>
  <c r="CW251" i="1" s="1"/>
  <c r="CT251" i="1"/>
  <c r="CV251" i="1" s="1"/>
  <c r="CX20" i="1"/>
  <c r="CT20" i="1"/>
  <c r="CV20" i="1" s="1"/>
  <c r="CU20" i="1"/>
  <c r="CW20" i="1" s="1"/>
  <c r="CX250" i="1"/>
  <c r="CU250" i="1"/>
  <c r="CW250" i="1" s="1"/>
  <c r="CT250" i="1"/>
  <c r="CV250" i="1" s="1"/>
  <c r="CX100" i="1"/>
  <c r="CU100" i="1"/>
  <c r="CW100" i="1" s="1"/>
  <c r="CT100" i="1"/>
  <c r="CV100" i="1" s="1"/>
  <c r="CX127" i="1"/>
  <c r="CU127" i="1"/>
  <c r="CW127" i="1" s="1"/>
  <c r="CT127" i="1"/>
  <c r="CV127" i="1" s="1"/>
  <c r="CX119" i="1"/>
  <c r="CT119" i="1"/>
  <c r="CV119" i="1" s="1"/>
  <c r="CU119" i="1"/>
  <c r="CW119" i="1" s="1"/>
  <c r="CX103" i="1"/>
  <c r="CU103" i="1"/>
  <c r="CW103" i="1" s="1"/>
  <c r="CT103" i="1"/>
  <c r="CV103" i="1" s="1"/>
  <c r="CX27" i="1"/>
  <c r="CU27" i="1"/>
  <c r="CW27" i="1" s="1"/>
  <c r="CT27" i="1"/>
  <c r="CV27" i="1" s="1"/>
  <c r="CX246" i="1"/>
  <c r="CU246" i="1"/>
  <c r="CW246" i="1" s="1"/>
  <c r="CT246" i="1"/>
  <c r="CV246" i="1" s="1"/>
  <c r="CX231" i="1"/>
  <c r="CU231" i="1"/>
  <c r="CW231" i="1" s="1"/>
  <c r="CT231" i="1"/>
  <c r="CV231" i="1" s="1"/>
  <c r="CX201" i="1"/>
  <c r="CU201" i="1"/>
  <c r="CW201" i="1" s="1"/>
  <c r="CT201" i="1"/>
  <c r="CV201" i="1" s="1"/>
  <c r="CX115" i="1"/>
  <c r="CU115" i="1"/>
  <c r="CW115" i="1" s="1"/>
  <c r="CT115" i="1"/>
  <c r="CV115" i="1" s="1"/>
  <c r="CX91" i="1"/>
  <c r="CU91" i="1"/>
  <c r="CW91" i="1" s="1"/>
  <c r="CT91" i="1"/>
  <c r="CV91" i="1" s="1"/>
  <c r="CX83" i="1"/>
  <c r="CT83" i="1"/>
  <c r="CV83" i="1" s="1"/>
  <c r="CU83" i="1"/>
  <c r="CW83" i="1" s="1"/>
  <c r="CX75" i="1"/>
  <c r="CU75" i="1"/>
  <c r="CW75" i="1" s="1"/>
  <c r="CT75" i="1"/>
  <c r="CV75" i="1" s="1"/>
  <c r="CX69" i="1"/>
  <c r="CU69" i="1"/>
  <c r="CW69" i="1" s="1"/>
  <c r="CT69" i="1"/>
  <c r="CV69" i="1" s="1"/>
  <c r="CX63" i="1"/>
  <c r="CU63" i="1"/>
  <c r="CW63" i="1" s="1"/>
  <c r="CT63" i="1"/>
  <c r="CV63" i="1" s="1"/>
  <c r="CT55" i="1"/>
  <c r="CV55" i="1" s="1"/>
  <c r="CX55" i="1"/>
  <c r="CU55" i="1"/>
  <c r="CW55" i="1" s="1"/>
  <c r="CT47" i="1"/>
  <c r="CV47" i="1" s="1"/>
  <c r="CX47" i="1"/>
  <c r="CU47" i="1"/>
  <c r="CW47" i="1" s="1"/>
  <c r="CT39" i="1"/>
  <c r="CV39" i="1" s="1"/>
  <c r="CX39" i="1"/>
  <c r="CU39" i="1"/>
  <c r="CW39" i="1" s="1"/>
  <c r="CX249" i="1"/>
  <c r="CU249" i="1"/>
  <c r="CW249" i="1" s="1"/>
  <c r="CT249" i="1"/>
  <c r="CV249" i="1" s="1"/>
  <c r="CX133" i="1"/>
  <c r="CT133" i="1"/>
  <c r="CV133" i="1" s="1"/>
  <c r="CU133" i="1"/>
  <c r="CW133" i="1" s="1"/>
  <c r="CX123" i="1"/>
  <c r="CU123" i="1"/>
  <c r="CW123" i="1" s="1"/>
  <c r="CT123" i="1"/>
  <c r="CV123" i="1" s="1"/>
  <c r="CX255" i="1"/>
  <c r="CU255" i="1"/>
  <c r="CW255" i="1" s="1"/>
  <c r="CT255" i="1"/>
  <c r="CV255" i="1" s="1"/>
  <c r="CX241" i="1"/>
  <c r="CU241" i="1"/>
  <c r="CW241" i="1" s="1"/>
  <c r="CT241" i="1"/>
  <c r="CV241" i="1" s="1"/>
  <c r="CX189" i="1"/>
  <c r="CU189" i="1"/>
  <c r="CW189" i="1" s="1"/>
  <c r="CT189" i="1"/>
  <c r="CV189" i="1" s="1"/>
  <c r="CX76" i="1"/>
  <c r="CU76" i="1"/>
  <c r="CW76" i="1" s="1"/>
  <c r="CT76" i="1"/>
  <c r="CV76" i="1" s="1"/>
  <c r="CX58" i="1"/>
  <c r="CT58" i="1"/>
  <c r="CV58" i="1" s="1"/>
  <c r="CU58" i="1"/>
  <c r="CW58" i="1" s="1"/>
  <c r="CX16" i="1"/>
  <c r="CU16" i="1"/>
  <c r="CW16" i="1" s="1"/>
  <c r="CT16" i="1"/>
  <c r="CV16" i="1" s="1"/>
  <c r="CX111" i="1"/>
  <c r="CU111" i="1"/>
  <c r="CW111" i="1" s="1"/>
  <c r="CT111" i="1"/>
  <c r="CV111" i="1" s="1"/>
  <c r="CX107" i="1"/>
  <c r="CT107" i="1"/>
  <c r="CV107" i="1" s="1"/>
  <c r="CU107" i="1"/>
  <c r="CW107" i="1" s="1"/>
  <c r="CX95" i="1"/>
  <c r="CT95" i="1"/>
  <c r="CV95" i="1" s="1"/>
  <c r="CU95" i="1"/>
  <c r="CW95" i="1" s="1"/>
  <c r="CX87" i="1"/>
  <c r="CU87" i="1"/>
  <c r="CW87" i="1" s="1"/>
  <c r="CT87" i="1"/>
  <c r="CV87" i="1" s="1"/>
  <c r="CX79" i="1"/>
  <c r="CU79" i="1"/>
  <c r="CW79" i="1" s="1"/>
  <c r="CT79" i="1"/>
  <c r="CV79" i="1" s="1"/>
  <c r="CX73" i="1"/>
  <c r="CU73" i="1"/>
  <c r="CW73" i="1" s="1"/>
  <c r="CT73" i="1"/>
  <c r="CV73" i="1" s="1"/>
  <c r="CX65" i="1"/>
  <c r="CU65" i="1"/>
  <c r="CW65" i="1" s="1"/>
  <c r="CT65" i="1"/>
  <c r="CV65" i="1" s="1"/>
  <c r="CX59" i="1"/>
  <c r="CU59" i="1"/>
  <c r="CW59" i="1" s="1"/>
  <c r="CT59" i="1"/>
  <c r="CV59" i="1" s="1"/>
  <c r="CX51" i="1"/>
  <c r="CU51" i="1"/>
  <c r="CW51" i="1" s="1"/>
  <c r="CT51" i="1"/>
  <c r="CV51" i="1" s="1"/>
  <c r="CT43" i="1"/>
  <c r="CV43" i="1" s="1"/>
  <c r="CX43" i="1"/>
  <c r="CU43" i="1"/>
  <c r="CW43" i="1" s="1"/>
  <c r="CX35" i="1"/>
  <c r="CU35" i="1"/>
  <c r="CW35" i="1" s="1"/>
  <c r="CT35" i="1"/>
  <c r="CV35" i="1" s="1"/>
  <c r="DR196" i="1"/>
  <c r="DR99" i="1"/>
  <c r="FS189" i="1"/>
  <c r="CL189" i="1"/>
  <c r="ET189" i="1"/>
  <c r="BM189" i="1"/>
  <c r="DR212" i="1"/>
  <c r="DU242" i="1"/>
  <c r="DU214" i="1"/>
  <c r="DU198" i="1"/>
  <c r="DU136" i="1"/>
  <c r="DU91" i="1"/>
  <c r="DR91" i="1"/>
  <c r="DU75" i="1"/>
  <c r="DR75" i="1"/>
  <c r="DU63" i="1"/>
  <c r="DR63" i="1"/>
  <c r="DU47" i="1"/>
  <c r="DR47" i="1"/>
  <c r="DR255" i="1"/>
  <c r="DU250" i="1"/>
  <c r="DU206" i="1"/>
  <c r="DU83" i="1"/>
  <c r="DR83" i="1"/>
  <c r="DU69" i="1"/>
  <c r="DR69" i="1"/>
  <c r="DU55" i="1"/>
  <c r="DR55" i="1"/>
  <c r="DU39" i="1"/>
  <c r="DR39" i="1"/>
  <c r="DR189" i="1"/>
  <c r="DU241" i="1"/>
  <c r="DU255" i="1"/>
  <c r="DU189" i="1"/>
  <c r="ET214" i="1"/>
  <c r="CL214" i="1"/>
  <c r="FS214" i="1"/>
  <c r="BM214" i="1"/>
  <c r="ET198" i="1"/>
  <c r="CL198" i="1"/>
  <c r="FS198" i="1"/>
  <c r="BM198" i="1"/>
  <c r="ET136" i="1"/>
  <c r="CL136" i="1"/>
  <c r="FS136" i="1"/>
  <c r="BM136" i="1"/>
  <c r="FP244" i="1"/>
  <c r="BJ244" i="1"/>
  <c r="EQ244" i="1"/>
  <c r="CI244" i="1"/>
  <c r="ER202" i="1"/>
  <c r="CJ202" i="1"/>
  <c r="FQ202" i="1"/>
  <c r="CS202" i="1"/>
  <c r="BK202" i="1"/>
  <c r="FP104" i="1"/>
  <c r="BJ104" i="1"/>
  <c r="EQ104" i="1"/>
  <c r="CI104" i="1"/>
  <c r="ES254" i="1"/>
  <c r="BL254" i="1"/>
  <c r="FR254" i="1"/>
  <c r="CK254" i="1"/>
  <c r="FQ252" i="1"/>
  <c r="CS252" i="1"/>
  <c r="BK252" i="1"/>
  <c r="ER252" i="1"/>
  <c r="CJ252" i="1"/>
  <c r="FR238" i="1"/>
  <c r="BL238" i="1"/>
  <c r="ES238" i="1"/>
  <c r="CK238" i="1"/>
  <c r="FR236" i="1"/>
  <c r="BL236" i="1"/>
  <c r="ES236" i="1"/>
  <c r="CK236" i="1"/>
  <c r="FR234" i="1"/>
  <c r="BL234" i="1"/>
  <c r="ES234" i="1"/>
  <c r="CK234" i="1"/>
  <c r="EQ228" i="1"/>
  <c r="CI228" i="1"/>
  <c r="FP228" i="1"/>
  <c r="BJ228" i="1"/>
  <c r="FQ226" i="1"/>
  <c r="CS226" i="1"/>
  <c r="BK226" i="1"/>
  <c r="ER226" i="1"/>
  <c r="CJ226" i="1"/>
  <c r="ER216" i="1"/>
  <c r="CJ216" i="1"/>
  <c r="FQ216" i="1"/>
  <c r="CS216" i="1"/>
  <c r="BK216" i="1"/>
  <c r="ER210" i="1"/>
  <c r="CJ210" i="1"/>
  <c r="FQ210" i="1"/>
  <c r="CS210" i="1"/>
  <c r="BK210" i="1"/>
  <c r="FR204" i="1"/>
  <c r="BL204" i="1"/>
  <c r="ES204" i="1"/>
  <c r="CK204" i="1"/>
  <c r="DU200" i="1"/>
  <c r="ER194" i="1"/>
  <c r="CJ194" i="1"/>
  <c r="FQ194" i="1"/>
  <c r="CS194" i="1"/>
  <c r="BK194" i="1"/>
  <c r="DU190" i="1"/>
  <c r="FQ188" i="1"/>
  <c r="CS188" i="1"/>
  <c r="BK188" i="1"/>
  <c r="ER188" i="1"/>
  <c r="CJ188" i="1"/>
  <c r="FQ180" i="1"/>
  <c r="CS180" i="1"/>
  <c r="BK180" i="1"/>
  <c r="ER180" i="1"/>
  <c r="CJ180" i="1"/>
  <c r="ES174" i="1"/>
  <c r="CK174" i="1"/>
  <c r="FR174" i="1"/>
  <c r="BL174" i="1"/>
  <c r="ES162" i="1"/>
  <c r="CK162" i="1"/>
  <c r="FR162" i="1"/>
  <c r="BL162" i="1"/>
  <c r="FQ160" i="1"/>
  <c r="CS160" i="1"/>
  <c r="BK160" i="1"/>
  <c r="ER160" i="1"/>
  <c r="CJ160" i="1"/>
  <c r="EQ150" i="1"/>
  <c r="CI150" i="1"/>
  <c r="FP150" i="1"/>
  <c r="BJ150" i="1"/>
  <c r="FQ148" i="1"/>
  <c r="CS148" i="1"/>
  <c r="BK148" i="1"/>
  <c r="ER148" i="1"/>
  <c r="CJ148" i="1"/>
  <c r="ER142" i="1"/>
  <c r="CJ142" i="1"/>
  <c r="FQ142" i="1"/>
  <c r="CS142" i="1"/>
  <c r="BK142" i="1"/>
  <c r="ER136" i="1"/>
  <c r="CJ136" i="1"/>
  <c r="FQ136" i="1"/>
  <c r="CS136" i="1"/>
  <c r="BK136" i="1"/>
  <c r="FP128" i="1"/>
  <c r="BJ128" i="1"/>
  <c r="EQ128" i="1"/>
  <c r="CI128" i="1"/>
  <c r="FP122" i="1"/>
  <c r="BJ122" i="1"/>
  <c r="EQ122" i="1"/>
  <c r="CI122" i="1"/>
  <c r="FP116" i="1"/>
  <c r="BJ116" i="1"/>
  <c r="EQ116" i="1"/>
  <c r="CI116" i="1"/>
  <c r="ER110" i="1"/>
  <c r="CJ110" i="1"/>
  <c r="FQ110" i="1"/>
  <c r="CS110" i="1"/>
  <c r="BK110" i="1"/>
  <c r="FR106" i="1"/>
  <c r="BL106" i="1"/>
  <c r="ES106" i="1"/>
  <c r="CK106" i="1"/>
  <c r="DU102" i="1"/>
  <c r="ES92" i="1"/>
  <c r="CK92" i="1"/>
  <c r="FR92" i="1"/>
  <c r="BL92" i="1"/>
  <c r="EQ88" i="1"/>
  <c r="CI88" i="1"/>
  <c r="FP88" i="1"/>
  <c r="BJ88" i="1"/>
  <c r="ES72" i="1"/>
  <c r="CK72" i="1"/>
  <c r="FR72" i="1"/>
  <c r="BL72" i="1"/>
  <c r="EQ68" i="1"/>
  <c r="CI68" i="1"/>
  <c r="FP68" i="1"/>
  <c r="BJ68" i="1"/>
  <c r="ES56" i="1"/>
  <c r="CK56" i="1"/>
  <c r="FR56" i="1"/>
  <c r="BL56" i="1"/>
  <c r="EQ52" i="1"/>
  <c r="CI52" i="1"/>
  <c r="FP52" i="1"/>
  <c r="BJ52" i="1"/>
  <c r="FQ50" i="1"/>
  <c r="CS50" i="1"/>
  <c r="BK50" i="1"/>
  <c r="ER50" i="1"/>
  <c r="CJ50" i="1"/>
  <c r="ES40" i="1"/>
  <c r="CK40" i="1"/>
  <c r="FR40" i="1"/>
  <c r="BL40" i="1"/>
  <c r="FQ38" i="1"/>
  <c r="CS38" i="1"/>
  <c r="BK38" i="1"/>
  <c r="ER38" i="1"/>
  <c r="CJ38" i="1"/>
  <c r="FQ34" i="1"/>
  <c r="CS34" i="1"/>
  <c r="BK34" i="1"/>
  <c r="ER34" i="1"/>
  <c r="CJ34" i="1"/>
  <c r="ES31" i="1"/>
  <c r="CK31" i="1"/>
  <c r="FR31" i="1"/>
  <c r="BL31" i="1"/>
  <c r="FR253" i="1"/>
  <c r="ES253" i="1"/>
  <c r="CK253" i="1"/>
  <c r="BL253" i="1"/>
  <c r="ES247" i="1"/>
  <c r="CK247" i="1"/>
  <c r="FR247" i="1"/>
  <c r="BL247" i="1"/>
  <c r="ER245" i="1"/>
  <c r="CJ245" i="1"/>
  <c r="FQ245" i="1"/>
  <c r="CS245" i="1"/>
  <c r="BK245" i="1"/>
  <c r="FP245" i="1"/>
  <c r="BJ245" i="1"/>
  <c r="EQ245" i="1"/>
  <c r="CI245" i="1"/>
  <c r="FP231" i="1"/>
  <c r="EQ231" i="1"/>
  <c r="CI231" i="1"/>
  <c r="BJ231" i="1"/>
  <c r="ET231" i="1"/>
  <c r="CL231" i="1"/>
  <c r="BM231" i="1"/>
  <c r="FS231" i="1"/>
  <c r="EQ229" i="1"/>
  <c r="CI229" i="1"/>
  <c r="FP229" i="1"/>
  <c r="BJ229" i="1"/>
  <c r="EQ225" i="1"/>
  <c r="CI225" i="1"/>
  <c r="FP225" i="1"/>
  <c r="BJ225" i="1"/>
  <c r="EQ221" i="1"/>
  <c r="CI221" i="1"/>
  <c r="FP221" i="1"/>
  <c r="BJ221" i="1"/>
  <c r="FP205" i="1"/>
  <c r="BJ205" i="1"/>
  <c r="EQ205" i="1"/>
  <c r="CI205" i="1"/>
  <c r="ER203" i="1"/>
  <c r="CJ203" i="1"/>
  <c r="BK203" i="1"/>
  <c r="FQ203" i="1"/>
  <c r="CS203" i="1"/>
  <c r="FR203" i="1"/>
  <c r="BL203" i="1"/>
  <c r="ES203" i="1"/>
  <c r="CK203" i="1"/>
  <c r="DJ201" i="1"/>
  <c r="FR199" i="1"/>
  <c r="BL199" i="1"/>
  <c r="ES199" i="1"/>
  <c r="CK199" i="1"/>
  <c r="FR197" i="1"/>
  <c r="BL197" i="1"/>
  <c r="ES197" i="1"/>
  <c r="CK197" i="1"/>
  <c r="FR195" i="1"/>
  <c r="BL195" i="1"/>
  <c r="ES195" i="1"/>
  <c r="CK195" i="1"/>
  <c r="FR193" i="1"/>
  <c r="BL193" i="1"/>
  <c r="ES193" i="1"/>
  <c r="CK193" i="1"/>
  <c r="FR191" i="1"/>
  <c r="BL191" i="1"/>
  <c r="ES191" i="1"/>
  <c r="CK191" i="1"/>
  <c r="EQ181" i="1"/>
  <c r="CI181" i="1"/>
  <c r="FP181" i="1"/>
  <c r="BJ181" i="1"/>
  <c r="EQ177" i="1"/>
  <c r="CI177" i="1"/>
  <c r="FP177" i="1"/>
  <c r="BJ177" i="1"/>
  <c r="EQ173" i="1"/>
  <c r="CI173" i="1"/>
  <c r="FP173" i="1"/>
  <c r="BJ173" i="1"/>
  <c r="EQ169" i="1"/>
  <c r="CI169" i="1"/>
  <c r="FP169" i="1"/>
  <c r="BJ169" i="1"/>
  <c r="EQ165" i="1"/>
  <c r="CI165" i="1"/>
  <c r="FP165" i="1"/>
  <c r="BJ165" i="1"/>
  <c r="EQ161" i="1"/>
  <c r="CI161" i="1"/>
  <c r="FP161" i="1"/>
  <c r="BJ161" i="1"/>
  <c r="EQ157" i="1"/>
  <c r="CI157" i="1"/>
  <c r="FP157" i="1"/>
  <c r="BJ157" i="1"/>
  <c r="EQ153" i="1"/>
  <c r="CI153" i="1"/>
  <c r="FP153" i="1"/>
  <c r="BJ153" i="1"/>
  <c r="FR145" i="1"/>
  <c r="BL145" i="1"/>
  <c r="ES145" i="1"/>
  <c r="CK145" i="1"/>
  <c r="FR143" i="1"/>
  <c r="BL143" i="1"/>
  <c r="ES143" i="1"/>
  <c r="CK143" i="1"/>
  <c r="FR141" i="1"/>
  <c r="BL141" i="1"/>
  <c r="ES141" i="1"/>
  <c r="CK141" i="1"/>
  <c r="FR139" i="1"/>
  <c r="BL139" i="1"/>
  <c r="ES139" i="1"/>
  <c r="CK139" i="1"/>
  <c r="FR137" i="1"/>
  <c r="BL137" i="1"/>
  <c r="ES137" i="1"/>
  <c r="CK137" i="1"/>
  <c r="FR135" i="1"/>
  <c r="BL135" i="1"/>
  <c r="ES135" i="1"/>
  <c r="CK135" i="1"/>
  <c r="FR131" i="1"/>
  <c r="BL131" i="1"/>
  <c r="ES131" i="1"/>
  <c r="CK131" i="1"/>
  <c r="FR129" i="1"/>
  <c r="BL129" i="1"/>
  <c r="ES129" i="1"/>
  <c r="CK129" i="1"/>
  <c r="FR125" i="1"/>
  <c r="BL125" i="1"/>
  <c r="ES125" i="1"/>
  <c r="CK125" i="1"/>
  <c r="FR121" i="1"/>
  <c r="BL121" i="1"/>
  <c r="ES121" i="1"/>
  <c r="CK121" i="1"/>
  <c r="FR117" i="1"/>
  <c r="BL117" i="1"/>
  <c r="ES117" i="1"/>
  <c r="CK117" i="1"/>
  <c r="FR113" i="1"/>
  <c r="BL113" i="1"/>
  <c r="ES113" i="1"/>
  <c r="CK113" i="1"/>
  <c r="ER105" i="1"/>
  <c r="CJ105" i="1"/>
  <c r="BK105" i="1"/>
  <c r="FQ105" i="1"/>
  <c r="CS105" i="1"/>
  <c r="FR105" i="1"/>
  <c r="BL105" i="1"/>
  <c r="ES105" i="1"/>
  <c r="CK105" i="1"/>
  <c r="ES97" i="1"/>
  <c r="CK97" i="1"/>
  <c r="FR97" i="1"/>
  <c r="BL97" i="1"/>
  <c r="FQ93" i="1"/>
  <c r="CS93" i="1"/>
  <c r="BK93" i="1"/>
  <c r="ER93" i="1"/>
  <c r="CJ93" i="1"/>
  <c r="ES89" i="1"/>
  <c r="CK89" i="1"/>
  <c r="FR89" i="1"/>
  <c r="BL89" i="1"/>
  <c r="FQ85" i="1"/>
  <c r="CS85" i="1"/>
  <c r="BK85" i="1"/>
  <c r="ER85" i="1"/>
  <c r="CJ85" i="1"/>
  <c r="ES81" i="1"/>
  <c r="CK81" i="1"/>
  <c r="FR81" i="1"/>
  <c r="BL81" i="1"/>
  <c r="FQ77" i="1"/>
  <c r="CS77" i="1"/>
  <c r="BK77" i="1"/>
  <c r="ER77" i="1"/>
  <c r="CJ77" i="1"/>
  <c r="ES71" i="1"/>
  <c r="CK71" i="1"/>
  <c r="FR71" i="1"/>
  <c r="BL71" i="1"/>
  <c r="FQ67" i="1"/>
  <c r="CS67" i="1"/>
  <c r="BK67" i="1"/>
  <c r="ER67" i="1"/>
  <c r="CJ67" i="1"/>
  <c r="ES61" i="1"/>
  <c r="CK61" i="1"/>
  <c r="FR61" i="1"/>
  <c r="BL61" i="1"/>
  <c r="FQ57" i="1"/>
  <c r="CS57" i="1"/>
  <c r="BK57" i="1"/>
  <c r="ER57" i="1"/>
  <c r="CJ57" i="1"/>
  <c r="ES53" i="1"/>
  <c r="CK53" i="1"/>
  <c r="FR53" i="1"/>
  <c r="BL53" i="1"/>
  <c r="FQ49" i="1"/>
  <c r="CS49" i="1"/>
  <c r="BK49" i="1"/>
  <c r="ER49" i="1"/>
  <c r="CJ49" i="1"/>
  <c r="ES45" i="1"/>
  <c r="CK45" i="1"/>
  <c r="FR45" i="1"/>
  <c r="BL45" i="1"/>
  <c r="FQ41" i="1"/>
  <c r="CS41" i="1"/>
  <c r="BK41" i="1"/>
  <c r="ER41" i="1"/>
  <c r="CJ41" i="1"/>
  <c r="ES37" i="1"/>
  <c r="CK37" i="1"/>
  <c r="FR37" i="1"/>
  <c r="BL37" i="1"/>
  <c r="FQ33" i="1"/>
  <c r="CS33" i="1"/>
  <c r="BK33" i="1"/>
  <c r="ER33" i="1"/>
  <c r="CJ33" i="1"/>
  <c r="FS25" i="1"/>
  <c r="BM25" i="1"/>
  <c r="ET25" i="1"/>
  <c r="CL25" i="1"/>
  <c r="DJ16" i="1"/>
  <c r="DJ107" i="1"/>
  <c r="DJ95" i="1"/>
  <c r="DJ87" i="1"/>
  <c r="DJ79" i="1"/>
  <c r="DJ73" i="1"/>
  <c r="DJ65" i="1"/>
  <c r="DJ59" i="1"/>
  <c r="DJ51" i="1"/>
  <c r="DJ43" i="1"/>
  <c r="DJ35" i="1"/>
  <c r="DR232" i="1"/>
  <c r="FP138" i="1"/>
  <c r="BJ138" i="1"/>
  <c r="EQ138" i="1"/>
  <c r="CI138" i="1"/>
  <c r="FP132" i="1"/>
  <c r="BJ132" i="1"/>
  <c r="EQ132" i="1"/>
  <c r="CI132" i="1"/>
  <c r="ET104" i="1"/>
  <c r="CL104" i="1"/>
  <c r="BM104" i="1"/>
  <c r="FS104" i="1"/>
  <c r="EQ254" i="1"/>
  <c r="FP254" i="1"/>
  <c r="BJ254" i="1"/>
  <c r="CI254" i="1"/>
  <c r="FS252" i="1"/>
  <c r="BM252" i="1"/>
  <c r="ET252" i="1"/>
  <c r="CL252" i="1"/>
  <c r="FR250" i="1"/>
  <c r="BL250" i="1"/>
  <c r="ES250" i="1"/>
  <c r="CK250" i="1"/>
  <c r="FS230" i="1"/>
  <c r="BM230" i="1"/>
  <c r="ET230" i="1"/>
  <c r="CL230" i="1"/>
  <c r="ES228" i="1"/>
  <c r="CK228" i="1"/>
  <c r="FR228" i="1"/>
  <c r="BL228" i="1"/>
  <c r="FS226" i="1"/>
  <c r="BM226" i="1"/>
  <c r="ET226" i="1"/>
  <c r="CL226" i="1"/>
  <c r="FS224" i="1"/>
  <c r="BM224" i="1"/>
  <c r="ET224" i="1"/>
  <c r="CL224" i="1"/>
  <c r="ES222" i="1"/>
  <c r="CK222" i="1"/>
  <c r="FR222" i="1"/>
  <c r="BL222" i="1"/>
  <c r="CS222" i="1"/>
  <c r="FQ220" i="1"/>
  <c r="ER220" i="1"/>
  <c r="CJ220" i="1"/>
  <c r="CS220" i="1"/>
  <c r="BK220" i="1"/>
  <c r="EQ220" i="1"/>
  <c r="FP220" i="1"/>
  <c r="BJ220" i="1"/>
  <c r="CI220" i="1"/>
  <c r="DR210" i="1"/>
  <c r="FR210" i="1"/>
  <c r="BL210" i="1"/>
  <c r="ES210" i="1"/>
  <c r="CK210" i="1"/>
  <c r="FR206" i="1"/>
  <c r="BL206" i="1"/>
  <c r="ES206" i="1"/>
  <c r="CK206" i="1"/>
  <c r="DU194" i="1"/>
  <c r="ES186" i="1"/>
  <c r="CK186" i="1"/>
  <c r="FR186" i="1"/>
  <c r="BL186" i="1"/>
  <c r="CS186" i="1"/>
  <c r="ES184" i="1"/>
  <c r="CK184" i="1"/>
  <c r="FR184" i="1"/>
  <c r="BL184" i="1"/>
  <c r="FQ178" i="1"/>
  <c r="CS178" i="1"/>
  <c r="BK178" i="1"/>
  <c r="ER178" i="1"/>
  <c r="CJ178" i="1"/>
  <c r="FS176" i="1"/>
  <c r="BM176" i="1"/>
  <c r="ET176" i="1"/>
  <c r="CL176" i="1"/>
  <c r="FS174" i="1"/>
  <c r="BM174" i="1"/>
  <c r="ET174" i="1"/>
  <c r="CL174" i="1"/>
  <c r="ES172" i="1"/>
  <c r="CK172" i="1"/>
  <c r="FR172" i="1"/>
  <c r="BL172" i="1"/>
  <c r="FS170" i="1"/>
  <c r="BM170" i="1"/>
  <c r="ET170" i="1"/>
  <c r="CL170" i="1"/>
  <c r="ES168" i="1"/>
  <c r="CK168" i="1"/>
  <c r="FR168" i="1"/>
  <c r="BL168" i="1"/>
  <c r="FS166" i="1"/>
  <c r="BM166" i="1"/>
  <c r="ET166" i="1"/>
  <c r="CL166" i="1"/>
  <c r="FS164" i="1"/>
  <c r="BM164" i="1"/>
  <c r="ET164" i="1"/>
  <c r="CL164" i="1"/>
  <c r="FS162" i="1"/>
  <c r="BM162" i="1"/>
  <c r="ET162" i="1"/>
  <c r="CL162" i="1"/>
  <c r="FS160" i="1"/>
  <c r="BM160" i="1"/>
  <c r="ET160" i="1"/>
  <c r="CL160" i="1"/>
  <c r="FS158" i="1"/>
  <c r="BM158" i="1"/>
  <c r="ET158" i="1"/>
  <c r="CL158" i="1"/>
  <c r="FS156" i="1"/>
  <c r="BM156" i="1"/>
  <c r="ET156" i="1"/>
  <c r="CL156" i="1"/>
  <c r="ES154" i="1"/>
  <c r="CK154" i="1"/>
  <c r="FR154" i="1"/>
  <c r="BL154" i="1"/>
  <c r="CS154" i="1"/>
  <c r="ES150" i="1"/>
  <c r="CK150" i="1"/>
  <c r="FR150" i="1"/>
  <c r="BL150" i="1"/>
  <c r="CS150" i="1"/>
  <c r="FS146" i="1"/>
  <c r="CL146" i="1"/>
  <c r="ET146" i="1"/>
  <c r="BM146" i="1"/>
  <c r="FR130" i="1"/>
  <c r="BL130" i="1"/>
  <c r="ES130" i="1"/>
  <c r="CK130" i="1"/>
  <c r="FR128" i="1"/>
  <c r="BL128" i="1"/>
  <c r="ES128" i="1"/>
  <c r="CK128" i="1"/>
  <c r="FR126" i="1"/>
  <c r="BL126" i="1"/>
  <c r="ES126" i="1"/>
  <c r="CK126" i="1"/>
  <c r="FR116" i="1"/>
  <c r="BL116" i="1"/>
  <c r="ES116" i="1"/>
  <c r="CK116" i="1"/>
  <c r="FR108" i="1"/>
  <c r="BL108" i="1"/>
  <c r="ES108" i="1"/>
  <c r="CK108" i="1"/>
  <c r="FR100" i="1"/>
  <c r="BL100" i="1"/>
  <c r="ES100" i="1"/>
  <c r="CK100" i="1"/>
  <c r="FQ98" i="1"/>
  <c r="CS98" i="1"/>
  <c r="BK98" i="1"/>
  <c r="ER98" i="1"/>
  <c r="CJ98" i="1"/>
  <c r="FS96" i="1"/>
  <c r="BM96" i="1"/>
  <c r="ET96" i="1"/>
  <c r="CL96" i="1"/>
  <c r="ES94" i="1"/>
  <c r="CK94" i="1"/>
  <c r="FR94" i="1"/>
  <c r="BL94" i="1"/>
  <c r="ES86" i="1"/>
  <c r="CK86" i="1"/>
  <c r="FR86" i="1"/>
  <c r="BL86" i="1"/>
  <c r="FQ82" i="1"/>
  <c r="CS82" i="1"/>
  <c r="BK82" i="1"/>
  <c r="ER82" i="1"/>
  <c r="CJ82" i="1"/>
  <c r="FS80" i="1"/>
  <c r="BM80" i="1"/>
  <c r="ET80" i="1"/>
  <c r="CL80" i="1"/>
  <c r="ES78" i="1"/>
  <c r="CK78" i="1"/>
  <c r="FR78" i="1"/>
  <c r="BL78" i="1"/>
  <c r="CS78" i="1"/>
  <c r="ES66" i="1"/>
  <c r="CK66" i="1"/>
  <c r="FR66" i="1"/>
  <c r="BL66" i="1"/>
  <c r="FS64" i="1"/>
  <c r="BM64" i="1"/>
  <c r="ET64" i="1"/>
  <c r="CL64" i="1"/>
  <c r="FS62" i="1"/>
  <c r="BM62" i="1"/>
  <c r="ET62" i="1"/>
  <c r="CL62" i="1"/>
  <c r="ES60" i="1"/>
  <c r="CK60" i="1"/>
  <c r="FR60" i="1"/>
  <c r="BL60" i="1"/>
  <c r="CS60" i="1"/>
  <c r="FQ52" i="1"/>
  <c r="CS52" i="1"/>
  <c r="BK52" i="1"/>
  <c r="ER52" i="1"/>
  <c r="CJ52" i="1"/>
  <c r="FS50" i="1"/>
  <c r="BM50" i="1"/>
  <c r="ET50" i="1"/>
  <c r="CL50" i="1"/>
  <c r="FS48" i="1"/>
  <c r="BM48" i="1"/>
  <c r="ET48" i="1"/>
  <c r="CL48" i="1"/>
  <c r="ES46" i="1"/>
  <c r="CK46" i="1"/>
  <c r="FR46" i="1"/>
  <c r="BL46" i="1"/>
  <c r="FQ32" i="1"/>
  <c r="CS32" i="1"/>
  <c r="BK32" i="1"/>
  <c r="CJ32" i="1"/>
  <c r="ER32" i="1"/>
  <c r="FQ28" i="1"/>
  <c r="CS28" i="1"/>
  <c r="BK28" i="1"/>
  <c r="CJ28" i="1"/>
  <c r="ER28" i="1"/>
  <c r="FR245" i="1"/>
  <c r="ES245" i="1"/>
  <c r="CK245" i="1"/>
  <c r="BL245" i="1"/>
  <c r="FR243" i="1"/>
  <c r="BL243" i="1"/>
  <c r="ES243" i="1"/>
  <c r="CK243" i="1"/>
  <c r="ES229" i="1"/>
  <c r="CK229" i="1"/>
  <c r="FR229" i="1"/>
  <c r="BL229" i="1"/>
  <c r="CS229" i="1"/>
  <c r="ES225" i="1"/>
  <c r="CK225" i="1"/>
  <c r="FR225" i="1"/>
  <c r="BL225" i="1"/>
  <c r="CS225" i="1"/>
  <c r="ES221" i="1"/>
  <c r="CK221" i="1"/>
  <c r="FR221" i="1"/>
  <c r="BL221" i="1"/>
  <c r="CS221" i="1"/>
  <c r="ER219" i="1"/>
  <c r="CJ219" i="1"/>
  <c r="FQ219" i="1"/>
  <c r="CS219" i="1"/>
  <c r="BK219" i="1"/>
  <c r="ER217" i="1"/>
  <c r="CJ217" i="1"/>
  <c r="FQ217" i="1"/>
  <c r="CS217" i="1"/>
  <c r="BK217" i="1"/>
  <c r="ER215" i="1"/>
  <c r="CJ215" i="1"/>
  <c r="FQ215" i="1"/>
  <c r="CS215" i="1"/>
  <c r="BK215" i="1"/>
  <c r="ER213" i="1"/>
  <c r="CJ213" i="1"/>
  <c r="FQ213" i="1"/>
  <c r="CS213" i="1"/>
  <c r="BK213" i="1"/>
  <c r="ER211" i="1"/>
  <c r="CJ211" i="1"/>
  <c r="FQ211" i="1"/>
  <c r="CS211" i="1"/>
  <c r="BK211" i="1"/>
  <c r="ER209" i="1"/>
  <c r="CJ209" i="1"/>
  <c r="FQ209" i="1"/>
  <c r="CS209" i="1"/>
  <c r="BK209" i="1"/>
  <c r="ER207" i="1"/>
  <c r="CJ207" i="1"/>
  <c r="FQ207" i="1"/>
  <c r="CS207" i="1"/>
  <c r="BK207" i="1"/>
  <c r="ER205" i="1"/>
  <c r="CJ205" i="1"/>
  <c r="BK205" i="1"/>
  <c r="FQ205" i="1"/>
  <c r="CS205" i="1"/>
  <c r="FR205" i="1"/>
  <c r="BL205" i="1"/>
  <c r="ES205" i="1"/>
  <c r="CK205" i="1"/>
  <c r="FP203" i="1"/>
  <c r="BJ203" i="1"/>
  <c r="EQ203" i="1"/>
  <c r="CI203" i="1"/>
  <c r="ES187" i="1"/>
  <c r="CK187" i="1"/>
  <c r="FR187" i="1"/>
  <c r="BL187" i="1"/>
  <c r="CS187" i="1"/>
  <c r="ES183" i="1"/>
  <c r="CK183" i="1"/>
  <c r="FR183" i="1"/>
  <c r="BL183" i="1"/>
  <c r="CS183" i="1"/>
  <c r="ES179" i="1"/>
  <c r="CK179" i="1"/>
  <c r="FR179" i="1"/>
  <c r="BL179" i="1"/>
  <c r="CS179" i="1"/>
  <c r="ES175" i="1"/>
  <c r="CK175" i="1"/>
  <c r="FR175" i="1"/>
  <c r="BL175" i="1"/>
  <c r="CS175" i="1"/>
  <c r="ES171" i="1"/>
  <c r="CK171" i="1"/>
  <c r="FR171" i="1"/>
  <c r="BL171" i="1"/>
  <c r="CS171" i="1"/>
  <c r="ES167" i="1"/>
  <c r="CK167" i="1"/>
  <c r="FR167" i="1"/>
  <c r="BL167" i="1"/>
  <c r="CS167" i="1"/>
  <c r="ES163" i="1"/>
  <c r="CK163" i="1"/>
  <c r="FR163" i="1"/>
  <c r="BL163" i="1"/>
  <c r="CS163" i="1"/>
  <c r="ES159" i="1"/>
  <c r="CK159" i="1"/>
  <c r="FR159" i="1"/>
  <c r="BL159" i="1"/>
  <c r="CS159" i="1"/>
  <c r="ES155" i="1"/>
  <c r="CK155" i="1"/>
  <c r="FR155" i="1"/>
  <c r="BL155" i="1"/>
  <c r="CS155" i="1"/>
  <c r="ES151" i="1"/>
  <c r="CK151" i="1"/>
  <c r="FR151" i="1"/>
  <c r="BL151" i="1"/>
  <c r="CS151" i="1"/>
  <c r="ES147" i="1"/>
  <c r="CK147" i="1"/>
  <c r="FR147" i="1"/>
  <c r="BL147" i="1"/>
  <c r="CS147" i="1"/>
  <c r="ER145" i="1"/>
  <c r="CJ145" i="1"/>
  <c r="FQ145" i="1"/>
  <c r="CS145" i="1"/>
  <c r="BK145" i="1"/>
  <c r="ER143" i="1"/>
  <c r="CJ143" i="1"/>
  <c r="FQ143" i="1"/>
  <c r="CS143" i="1"/>
  <c r="BK143" i="1"/>
  <c r="ER141" i="1"/>
  <c r="CJ141" i="1"/>
  <c r="FQ141" i="1"/>
  <c r="CS141" i="1"/>
  <c r="BK141" i="1"/>
  <c r="ER139" i="1"/>
  <c r="CJ139" i="1"/>
  <c r="FQ139" i="1"/>
  <c r="CS139" i="1"/>
  <c r="BK139" i="1"/>
  <c r="ER137" i="1"/>
  <c r="CJ137" i="1"/>
  <c r="FQ137" i="1"/>
  <c r="CS137" i="1"/>
  <c r="BK137" i="1"/>
  <c r="ER135" i="1"/>
  <c r="CJ135" i="1"/>
  <c r="FQ135" i="1"/>
  <c r="CS135" i="1"/>
  <c r="BK135" i="1"/>
  <c r="ER131" i="1"/>
  <c r="CJ131" i="1"/>
  <c r="FQ131" i="1"/>
  <c r="CS131" i="1"/>
  <c r="BK131" i="1"/>
  <c r="ER129" i="1"/>
  <c r="CJ129" i="1"/>
  <c r="FQ129" i="1"/>
  <c r="CS129" i="1"/>
  <c r="BK129" i="1"/>
  <c r="ER125" i="1"/>
  <c r="CJ125" i="1"/>
  <c r="FQ125" i="1"/>
  <c r="CS125" i="1"/>
  <c r="BK125" i="1"/>
  <c r="ER121" i="1"/>
  <c r="CJ121" i="1"/>
  <c r="FQ121" i="1"/>
  <c r="CS121" i="1"/>
  <c r="BK121" i="1"/>
  <c r="ER117" i="1"/>
  <c r="CJ117" i="1"/>
  <c r="FQ117" i="1"/>
  <c r="CS117" i="1"/>
  <c r="BK117" i="1"/>
  <c r="ER113" i="1"/>
  <c r="CJ113" i="1"/>
  <c r="FQ113" i="1"/>
  <c r="CS113" i="1"/>
  <c r="BK113" i="1"/>
  <c r="ER109" i="1"/>
  <c r="CJ109" i="1"/>
  <c r="FQ109" i="1"/>
  <c r="CS109" i="1"/>
  <c r="BK109" i="1"/>
  <c r="FP109" i="1"/>
  <c r="BJ109" i="1"/>
  <c r="EQ109" i="1"/>
  <c r="CI109" i="1"/>
  <c r="FS97" i="1"/>
  <c r="BM97" i="1"/>
  <c r="ET97" i="1"/>
  <c r="CL97" i="1"/>
  <c r="FS93" i="1"/>
  <c r="BM93" i="1"/>
  <c r="ET93" i="1"/>
  <c r="CL93" i="1"/>
  <c r="FS89" i="1"/>
  <c r="BM89" i="1"/>
  <c r="ET89" i="1"/>
  <c r="CL89" i="1"/>
  <c r="FS85" i="1"/>
  <c r="BM85" i="1"/>
  <c r="ET85" i="1"/>
  <c r="CL85" i="1"/>
  <c r="FS81" i="1"/>
  <c r="BM81" i="1"/>
  <c r="ET81" i="1"/>
  <c r="CL81" i="1"/>
  <c r="FS77" i="1"/>
  <c r="BM77" i="1"/>
  <c r="ET77" i="1"/>
  <c r="CL77" i="1"/>
  <c r="FS71" i="1"/>
  <c r="BM71" i="1"/>
  <c r="ET71" i="1"/>
  <c r="CL71" i="1"/>
  <c r="FS67" i="1"/>
  <c r="BM67" i="1"/>
  <c r="ET67" i="1"/>
  <c r="CL67" i="1"/>
  <c r="FS61" i="1"/>
  <c r="BM61" i="1"/>
  <c r="ET61" i="1"/>
  <c r="CL61" i="1"/>
  <c r="FS57" i="1"/>
  <c r="BM57" i="1"/>
  <c r="ET57" i="1"/>
  <c r="CL57" i="1"/>
  <c r="FS53" i="1"/>
  <c r="BM53" i="1"/>
  <c r="ET53" i="1"/>
  <c r="CL53" i="1"/>
  <c r="FS49" i="1"/>
  <c r="BM49" i="1"/>
  <c r="ET49" i="1"/>
  <c r="CL49" i="1"/>
  <c r="FS45" i="1"/>
  <c r="BM45" i="1"/>
  <c r="ET45" i="1"/>
  <c r="CL45" i="1"/>
  <c r="FS41" i="1"/>
  <c r="BM41" i="1"/>
  <c r="ET41" i="1"/>
  <c r="CL41" i="1"/>
  <c r="FS37" i="1"/>
  <c r="BM37" i="1"/>
  <c r="ET37" i="1"/>
  <c r="CL37" i="1"/>
  <c r="FS33" i="1"/>
  <c r="BM33" i="1"/>
  <c r="ET33" i="1"/>
  <c r="CL33" i="1"/>
  <c r="FQ29" i="1"/>
  <c r="CS29" i="1"/>
  <c r="BK29" i="1"/>
  <c r="CJ29" i="1"/>
  <c r="ER29" i="1"/>
  <c r="FQ25" i="1"/>
  <c r="CS25" i="1"/>
  <c r="BK25" i="1"/>
  <c r="CJ25" i="1"/>
  <c r="ER25" i="1"/>
  <c r="DJ20" i="1"/>
  <c r="DJ108" i="1"/>
  <c r="CS106" i="1"/>
  <c r="ES30" i="1"/>
  <c r="CK30" i="1"/>
  <c r="FR30" i="1"/>
  <c r="BL30" i="1"/>
  <c r="DJ240" i="1"/>
  <c r="DJ238" i="1"/>
  <c r="DJ236" i="1"/>
  <c r="FS228" i="1"/>
  <c r="BM228" i="1"/>
  <c r="ET228" i="1"/>
  <c r="CL228" i="1"/>
  <c r="EQ226" i="1"/>
  <c r="CI226" i="1"/>
  <c r="FP226" i="1"/>
  <c r="BJ226" i="1"/>
  <c r="EQ224" i="1"/>
  <c r="CI224" i="1"/>
  <c r="FP224" i="1"/>
  <c r="BJ224" i="1"/>
  <c r="FS186" i="1"/>
  <c r="BM186" i="1"/>
  <c r="CL186" i="1"/>
  <c r="ET186" i="1"/>
  <c r="EQ148" i="1"/>
  <c r="CI148" i="1"/>
  <c r="FP148" i="1"/>
  <c r="BJ148" i="1"/>
  <c r="DJ134" i="1"/>
  <c r="FS98" i="1"/>
  <c r="BM98" i="1"/>
  <c r="ET98" i="1"/>
  <c r="CL98" i="1"/>
  <c r="EQ96" i="1"/>
  <c r="CI96" i="1"/>
  <c r="FP96" i="1"/>
  <c r="BJ96" i="1"/>
  <c r="FS78" i="1"/>
  <c r="BM78" i="1"/>
  <c r="ET78" i="1"/>
  <c r="CL78" i="1"/>
  <c r="FS60" i="1"/>
  <c r="BM60" i="1"/>
  <c r="ET60" i="1"/>
  <c r="CL60" i="1"/>
  <c r="FS52" i="1"/>
  <c r="BM52" i="1"/>
  <c r="ET52" i="1"/>
  <c r="CL52" i="1"/>
  <c r="EQ50" i="1"/>
  <c r="CI50" i="1"/>
  <c r="FP50" i="1"/>
  <c r="BJ50" i="1"/>
  <c r="EQ48" i="1"/>
  <c r="CI48" i="1"/>
  <c r="FP48" i="1"/>
  <c r="BJ48" i="1"/>
  <c r="FS24" i="1"/>
  <c r="BM24" i="1"/>
  <c r="ET24" i="1"/>
  <c r="CL24" i="1"/>
  <c r="FS251" i="1"/>
  <c r="ET251" i="1"/>
  <c r="CL251" i="1"/>
  <c r="BM251" i="1"/>
  <c r="ET249" i="1"/>
  <c r="CL249" i="1"/>
  <c r="FS249" i="1"/>
  <c r="BM249" i="1"/>
  <c r="DJ243" i="1"/>
  <c r="FS229" i="1"/>
  <c r="BM229" i="1"/>
  <c r="ET229" i="1"/>
  <c r="CL229" i="1"/>
  <c r="DJ219" i="1"/>
  <c r="DJ217" i="1"/>
  <c r="DJ215" i="1"/>
  <c r="DJ213" i="1"/>
  <c r="DJ211" i="1"/>
  <c r="DJ209" i="1"/>
  <c r="DJ207" i="1"/>
  <c r="DJ199" i="1"/>
  <c r="DJ197" i="1"/>
  <c r="DJ195" i="1"/>
  <c r="DJ193" i="1"/>
  <c r="DJ191" i="1"/>
  <c r="FS177" i="1"/>
  <c r="BM177" i="1"/>
  <c r="ET177" i="1"/>
  <c r="CL177" i="1"/>
  <c r="FS169" i="1"/>
  <c r="BM169" i="1"/>
  <c r="ET169" i="1"/>
  <c r="CL169" i="1"/>
  <c r="FS161" i="1"/>
  <c r="BM161" i="1"/>
  <c r="ET161" i="1"/>
  <c r="CL161" i="1"/>
  <c r="FS153" i="1"/>
  <c r="BM153" i="1"/>
  <c r="ET153" i="1"/>
  <c r="CL153" i="1"/>
  <c r="FS151" i="1"/>
  <c r="BM151" i="1"/>
  <c r="CL151" i="1"/>
  <c r="ET151" i="1"/>
  <c r="DJ109" i="1"/>
  <c r="DJ233" i="1"/>
  <c r="FS184" i="1"/>
  <c r="BM184" i="1"/>
  <c r="CL184" i="1"/>
  <c r="ET184" i="1"/>
  <c r="CS184" i="1"/>
  <c r="DJ178" i="1"/>
  <c r="DJ172" i="1"/>
  <c r="DJ168" i="1"/>
  <c r="DJ152" i="1"/>
  <c r="DJ130" i="1"/>
  <c r="DJ128" i="1"/>
  <c r="DJ126" i="1"/>
  <c r="DJ122" i="1"/>
  <c r="DJ120" i="1"/>
  <c r="DJ116" i="1"/>
  <c r="DJ112" i="1"/>
  <c r="DJ110" i="1"/>
  <c r="DJ88" i="1"/>
  <c r="DJ86" i="1"/>
  <c r="DJ82" i="1"/>
  <c r="DJ68" i="1"/>
  <c r="DJ66" i="1"/>
  <c r="FS30" i="1"/>
  <c r="BM30" i="1"/>
  <c r="ET30" i="1"/>
  <c r="CL30" i="1"/>
  <c r="FS27" i="1"/>
  <c r="BM27" i="1"/>
  <c r="ET27" i="1"/>
  <c r="CL27" i="1"/>
  <c r="DJ239" i="1"/>
  <c r="DJ237" i="1"/>
  <c r="DJ235" i="1"/>
  <c r="DJ227" i="1"/>
  <c r="DJ223" i="1"/>
  <c r="FS185" i="1"/>
  <c r="BM185" i="1"/>
  <c r="CL185" i="1"/>
  <c r="ET185" i="1"/>
  <c r="DJ183" i="1"/>
  <c r="DJ179" i="1"/>
  <c r="DJ175" i="1"/>
  <c r="DJ171" i="1"/>
  <c r="DJ167" i="1"/>
  <c r="DJ163" i="1"/>
  <c r="DJ159" i="1"/>
  <c r="DJ155" i="1"/>
  <c r="EQ97" i="1"/>
  <c r="CI97" i="1"/>
  <c r="FP97" i="1"/>
  <c r="BJ97" i="1"/>
  <c r="EQ93" i="1"/>
  <c r="CI93" i="1"/>
  <c r="FP93" i="1"/>
  <c r="BJ93" i="1"/>
  <c r="EQ89" i="1"/>
  <c r="CI89" i="1"/>
  <c r="FP89" i="1"/>
  <c r="BJ89" i="1"/>
  <c r="EQ85" i="1"/>
  <c r="CI85" i="1"/>
  <c r="FP85" i="1"/>
  <c r="BJ85" i="1"/>
  <c r="EQ81" i="1"/>
  <c r="CI81" i="1"/>
  <c r="FP81" i="1"/>
  <c r="BJ81" i="1"/>
  <c r="EQ77" i="1"/>
  <c r="CI77" i="1"/>
  <c r="FP77" i="1"/>
  <c r="BJ77" i="1"/>
  <c r="EQ71" i="1"/>
  <c r="CI71" i="1"/>
  <c r="FP71" i="1"/>
  <c r="BJ71" i="1"/>
  <c r="EQ67" i="1"/>
  <c r="CI67" i="1"/>
  <c r="FP67" i="1"/>
  <c r="BJ67" i="1"/>
  <c r="EQ61" i="1"/>
  <c r="CI61" i="1"/>
  <c r="FP61" i="1"/>
  <c r="BJ61" i="1"/>
  <c r="EQ57" i="1"/>
  <c r="CI57" i="1"/>
  <c r="FP57" i="1"/>
  <c r="BJ57" i="1"/>
  <c r="EQ53" i="1"/>
  <c r="CI53" i="1"/>
  <c r="FP53" i="1"/>
  <c r="BJ53" i="1"/>
  <c r="EQ49" i="1"/>
  <c r="CI49" i="1"/>
  <c r="FP49" i="1"/>
  <c r="BJ49" i="1"/>
  <c r="EQ45" i="1"/>
  <c r="CI45" i="1"/>
  <c r="FP45" i="1"/>
  <c r="BJ45" i="1"/>
  <c r="EQ41" i="1"/>
  <c r="CI41" i="1"/>
  <c r="FP41" i="1"/>
  <c r="BJ41" i="1"/>
  <c r="EQ37" i="1"/>
  <c r="CI37" i="1"/>
  <c r="FP37" i="1"/>
  <c r="BJ37" i="1"/>
  <c r="EQ33" i="1"/>
  <c r="CI33" i="1"/>
  <c r="FP33" i="1"/>
  <c r="BJ33" i="1"/>
  <c r="EQ29" i="1"/>
  <c r="CI29" i="1"/>
  <c r="FP29" i="1"/>
  <c r="BJ29" i="1"/>
  <c r="EQ25" i="1"/>
  <c r="CI25" i="1"/>
  <c r="FP25" i="1"/>
  <c r="BJ25" i="1"/>
  <c r="CS228" i="1"/>
  <c r="CS172" i="1"/>
  <c r="EW7" i="1"/>
  <c r="CO7" i="1"/>
  <c r="FV7" i="1"/>
  <c r="BP7" i="1"/>
  <c r="ER204" i="1"/>
  <c r="CJ204" i="1"/>
  <c r="FQ204" i="1"/>
  <c r="CS204" i="1"/>
  <c r="BK204" i="1"/>
  <c r="FP200" i="1"/>
  <c r="BJ200" i="1"/>
  <c r="EQ200" i="1"/>
  <c r="CI200" i="1"/>
  <c r="FP190" i="1"/>
  <c r="BJ190" i="1"/>
  <c r="EQ190" i="1"/>
  <c r="CI190" i="1"/>
  <c r="EQ184" i="1"/>
  <c r="CI184" i="1"/>
  <c r="FP184" i="1"/>
  <c r="BJ184" i="1"/>
  <c r="FQ254" i="1"/>
  <c r="ER254" i="1"/>
  <c r="CJ254" i="1"/>
  <c r="CS254" i="1"/>
  <c r="BK254" i="1"/>
  <c r="DU244" i="1"/>
  <c r="FR240" i="1"/>
  <c r="BL240" i="1"/>
  <c r="ES240" i="1"/>
  <c r="CK240" i="1"/>
  <c r="ER232" i="1"/>
  <c r="CJ232" i="1"/>
  <c r="BK232" i="1"/>
  <c r="FQ232" i="1"/>
  <c r="CS232" i="1"/>
  <c r="FR232" i="1"/>
  <c r="BL232" i="1"/>
  <c r="ES232" i="1"/>
  <c r="CK232" i="1"/>
  <c r="FQ230" i="1"/>
  <c r="CS230" i="1"/>
  <c r="BK230" i="1"/>
  <c r="ER230" i="1"/>
  <c r="CJ230" i="1"/>
  <c r="ES224" i="1"/>
  <c r="CK224" i="1"/>
  <c r="FR224" i="1"/>
  <c r="BL224" i="1"/>
  <c r="FR218" i="1"/>
  <c r="BL218" i="1"/>
  <c r="ES218" i="1"/>
  <c r="CK218" i="1"/>
  <c r="FP216" i="1"/>
  <c r="BJ216" i="1"/>
  <c r="EQ216" i="1"/>
  <c r="CI216" i="1"/>
  <c r="FR212" i="1"/>
  <c r="BL212" i="1"/>
  <c r="ES212" i="1"/>
  <c r="CK212" i="1"/>
  <c r="FP210" i="1"/>
  <c r="BJ210" i="1"/>
  <c r="EQ210" i="1"/>
  <c r="CI210" i="1"/>
  <c r="DU208" i="1"/>
  <c r="FR196" i="1"/>
  <c r="BL196" i="1"/>
  <c r="ES196" i="1"/>
  <c r="CK196" i="1"/>
  <c r="FP194" i="1"/>
  <c r="BJ194" i="1"/>
  <c r="EQ194" i="1"/>
  <c r="CI194" i="1"/>
  <c r="ES188" i="1"/>
  <c r="CK188" i="1"/>
  <c r="FR188" i="1"/>
  <c r="BL188" i="1"/>
  <c r="EQ186" i="1"/>
  <c r="CI186" i="1"/>
  <c r="FP186" i="1"/>
  <c r="BJ186" i="1"/>
  <c r="ES182" i="1"/>
  <c r="CK182" i="1"/>
  <c r="FR182" i="1"/>
  <c r="BL182" i="1"/>
  <c r="EQ178" i="1"/>
  <c r="CI178" i="1"/>
  <c r="FP178" i="1"/>
  <c r="BJ178" i="1"/>
  <c r="FQ176" i="1"/>
  <c r="CS176" i="1"/>
  <c r="BK176" i="1"/>
  <c r="ER176" i="1"/>
  <c r="CJ176" i="1"/>
  <c r="ES170" i="1"/>
  <c r="CK170" i="1"/>
  <c r="FR170" i="1"/>
  <c r="BL170" i="1"/>
  <c r="ES166" i="1"/>
  <c r="CK166" i="1"/>
  <c r="FR166" i="1"/>
  <c r="BL166" i="1"/>
  <c r="FQ164" i="1"/>
  <c r="CS164" i="1"/>
  <c r="BK164" i="1"/>
  <c r="ER164" i="1"/>
  <c r="CJ164" i="1"/>
  <c r="ES158" i="1"/>
  <c r="CK158" i="1"/>
  <c r="FR158" i="1"/>
  <c r="BL158" i="1"/>
  <c r="FQ156" i="1"/>
  <c r="CS156" i="1"/>
  <c r="BK156" i="1"/>
  <c r="ER156" i="1"/>
  <c r="CJ156" i="1"/>
  <c r="EQ154" i="1"/>
  <c r="CI154" i="1"/>
  <c r="FP154" i="1"/>
  <c r="BJ154" i="1"/>
  <c r="ES148" i="1"/>
  <c r="CK148" i="1"/>
  <c r="FR148" i="1"/>
  <c r="BL148" i="1"/>
  <c r="FR144" i="1"/>
  <c r="BL144" i="1"/>
  <c r="ES144" i="1"/>
  <c r="CK144" i="1"/>
  <c r="FP142" i="1"/>
  <c r="BJ142" i="1"/>
  <c r="EQ142" i="1"/>
  <c r="CI142" i="1"/>
  <c r="FR138" i="1"/>
  <c r="BL138" i="1"/>
  <c r="ES138" i="1"/>
  <c r="CK138" i="1"/>
  <c r="FP136" i="1"/>
  <c r="BJ136" i="1"/>
  <c r="EQ136" i="1"/>
  <c r="CI136" i="1"/>
  <c r="DU132" i="1"/>
  <c r="ER128" i="1"/>
  <c r="CJ128" i="1"/>
  <c r="FQ128" i="1"/>
  <c r="CS128" i="1"/>
  <c r="BK128" i="1"/>
  <c r="FR124" i="1"/>
  <c r="BL124" i="1"/>
  <c r="ES124" i="1"/>
  <c r="CK124" i="1"/>
  <c r="ER122" i="1"/>
  <c r="CJ122" i="1"/>
  <c r="FQ122" i="1"/>
  <c r="CS122" i="1"/>
  <c r="BK122" i="1"/>
  <c r="FR118" i="1"/>
  <c r="BL118" i="1"/>
  <c r="ES118" i="1"/>
  <c r="CK118" i="1"/>
  <c r="ER116" i="1"/>
  <c r="CJ116" i="1"/>
  <c r="FQ116" i="1"/>
  <c r="CS116" i="1"/>
  <c r="BK116" i="1"/>
  <c r="DU114" i="1"/>
  <c r="FP110" i="1"/>
  <c r="BJ110" i="1"/>
  <c r="EQ110" i="1"/>
  <c r="CI110" i="1"/>
  <c r="ES96" i="1"/>
  <c r="CK96" i="1"/>
  <c r="FR96" i="1"/>
  <c r="BL96" i="1"/>
  <c r="FQ90" i="1"/>
  <c r="CS90" i="1"/>
  <c r="BK90" i="1"/>
  <c r="ER90" i="1"/>
  <c r="CJ90" i="1"/>
  <c r="ES84" i="1"/>
  <c r="CK84" i="1"/>
  <c r="FR84" i="1"/>
  <c r="BL84" i="1"/>
  <c r="ES80" i="1"/>
  <c r="CK80" i="1"/>
  <c r="FR80" i="1"/>
  <c r="BL80" i="1"/>
  <c r="EQ76" i="1"/>
  <c r="CI76" i="1"/>
  <c r="FP76" i="1"/>
  <c r="BJ76" i="1"/>
  <c r="FQ74" i="1"/>
  <c r="CS74" i="1"/>
  <c r="BK74" i="1"/>
  <c r="ER74" i="1"/>
  <c r="CJ74" i="1"/>
  <c r="FQ70" i="1"/>
  <c r="CS70" i="1"/>
  <c r="BK70" i="1"/>
  <c r="ER70" i="1"/>
  <c r="CJ70" i="1"/>
  <c r="ES64" i="1"/>
  <c r="CK64" i="1"/>
  <c r="FR64" i="1"/>
  <c r="BL64" i="1"/>
  <c r="FQ62" i="1"/>
  <c r="CS62" i="1"/>
  <c r="BK62" i="1"/>
  <c r="ER62" i="1"/>
  <c r="CJ62" i="1"/>
  <c r="EQ60" i="1"/>
  <c r="CI60" i="1"/>
  <c r="FP60" i="1"/>
  <c r="BJ60" i="1"/>
  <c r="FQ54" i="1"/>
  <c r="CS54" i="1"/>
  <c r="BK54" i="1"/>
  <c r="ER54" i="1"/>
  <c r="CJ54" i="1"/>
  <c r="ES48" i="1"/>
  <c r="CK48" i="1"/>
  <c r="FR48" i="1"/>
  <c r="BL48" i="1"/>
  <c r="ES44" i="1"/>
  <c r="CK44" i="1"/>
  <c r="FR44" i="1"/>
  <c r="BL44" i="1"/>
  <c r="FQ42" i="1"/>
  <c r="CS42" i="1"/>
  <c r="BK42" i="1"/>
  <c r="ER42" i="1"/>
  <c r="CJ42" i="1"/>
  <c r="ES36" i="1"/>
  <c r="CK36" i="1"/>
  <c r="FR36" i="1"/>
  <c r="BL36" i="1"/>
  <c r="DU26" i="1"/>
  <c r="ES28" i="1"/>
  <c r="CK28" i="1"/>
  <c r="FR28" i="1"/>
  <c r="BL28" i="1"/>
  <c r="FP212" i="1"/>
  <c r="BJ212" i="1"/>
  <c r="EQ212" i="1"/>
  <c r="CI212" i="1"/>
  <c r="FP204" i="1"/>
  <c r="BJ204" i="1"/>
  <c r="EQ204" i="1"/>
  <c r="CI204" i="1"/>
  <c r="FP202" i="1"/>
  <c r="BJ202" i="1"/>
  <c r="EQ202" i="1"/>
  <c r="CI202" i="1"/>
  <c r="FP196" i="1"/>
  <c r="BJ196" i="1"/>
  <c r="EQ196" i="1"/>
  <c r="CI196" i="1"/>
  <c r="ER104" i="1"/>
  <c r="CJ104" i="1"/>
  <c r="FQ104" i="1"/>
  <c r="CS104" i="1"/>
  <c r="BK104" i="1"/>
  <c r="DU254" i="1"/>
  <c r="ES252" i="1"/>
  <c r="CK252" i="1"/>
  <c r="FR252" i="1"/>
  <c r="BL252" i="1"/>
  <c r="EQ248" i="1"/>
  <c r="CI248" i="1"/>
  <c r="FP248" i="1"/>
  <c r="BJ248" i="1"/>
  <c r="EQ246" i="1"/>
  <c r="CI246" i="1"/>
  <c r="FP246" i="1"/>
  <c r="BJ246" i="1"/>
  <c r="DR244" i="1"/>
  <c r="FR244" i="1"/>
  <c r="BL244" i="1"/>
  <c r="ES244" i="1"/>
  <c r="CK244" i="1"/>
  <c r="ER242" i="1"/>
  <c r="CJ242" i="1"/>
  <c r="FQ242" i="1"/>
  <c r="CS242" i="1"/>
  <c r="BK242" i="1"/>
  <c r="FP242" i="1"/>
  <c r="BJ242" i="1"/>
  <c r="EQ242" i="1"/>
  <c r="CI242" i="1"/>
  <c r="DU234" i="1"/>
  <c r="ES230" i="1"/>
  <c r="CK230" i="1"/>
  <c r="FR230" i="1"/>
  <c r="BL230" i="1"/>
  <c r="ES226" i="1"/>
  <c r="CK226" i="1"/>
  <c r="FR226" i="1"/>
  <c r="BL226" i="1"/>
  <c r="FQ224" i="1"/>
  <c r="CS224" i="1"/>
  <c r="BK224" i="1"/>
  <c r="ER224" i="1"/>
  <c r="CJ224" i="1"/>
  <c r="EQ222" i="1"/>
  <c r="CI222" i="1"/>
  <c r="FP222" i="1"/>
  <c r="BJ222" i="1"/>
  <c r="DU218" i="1"/>
  <c r="ER214" i="1"/>
  <c r="CJ214" i="1"/>
  <c r="FQ214" i="1"/>
  <c r="CS214" i="1"/>
  <c r="BK214" i="1"/>
  <c r="FP214" i="1"/>
  <c r="BJ214" i="1"/>
  <c r="EQ214" i="1"/>
  <c r="CI214" i="1"/>
  <c r="DU212" i="1"/>
  <c r="FR208" i="1"/>
  <c r="BL208" i="1"/>
  <c r="ES208" i="1"/>
  <c r="CK208" i="1"/>
  <c r="DU204" i="1"/>
  <c r="DR200" i="1"/>
  <c r="FR200" i="1"/>
  <c r="BL200" i="1"/>
  <c r="ES200" i="1"/>
  <c r="CK200" i="1"/>
  <c r="ER198" i="1"/>
  <c r="CJ198" i="1"/>
  <c r="FQ198" i="1"/>
  <c r="CS198" i="1"/>
  <c r="BK198" i="1"/>
  <c r="FP198" i="1"/>
  <c r="BJ198" i="1"/>
  <c r="EQ198" i="1"/>
  <c r="CI198" i="1"/>
  <c r="DU196" i="1"/>
  <c r="FR192" i="1"/>
  <c r="BL192" i="1"/>
  <c r="ES192" i="1"/>
  <c r="CK192" i="1"/>
  <c r="DR190" i="1"/>
  <c r="FR190" i="1"/>
  <c r="BL190" i="1"/>
  <c r="ES190" i="1"/>
  <c r="CK190" i="1"/>
  <c r="FS188" i="1"/>
  <c r="BM188" i="1"/>
  <c r="CL188" i="1"/>
  <c r="ET188" i="1"/>
  <c r="FQ182" i="1"/>
  <c r="CS182" i="1"/>
  <c r="BK182" i="1"/>
  <c r="ER182" i="1"/>
  <c r="CJ182" i="1"/>
  <c r="ES180" i="1"/>
  <c r="CK180" i="1"/>
  <c r="FR180" i="1"/>
  <c r="BL180" i="1"/>
  <c r="ES176" i="1"/>
  <c r="CK176" i="1"/>
  <c r="FR176" i="1"/>
  <c r="BL176" i="1"/>
  <c r="FQ174" i="1"/>
  <c r="CS174" i="1"/>
  <c r="BK174" i="1"/>
  <c r="ER174" i="1"/>
  <c r="CJ174" i="1"/>
  <c r="EQ172" i="1"/>
  <c r="CI172" i="1"/>
  <c r="FP172" i="1"/>
  <c r="BJ172" i="1"/>
  <c r="FQ170" i="1"/>
  <c r="CS170" i="1"/>
  <c r="BK170" i="1"/>
  <c r="ER170" i="1"/>
  <c r="CJ170" i="1"/>
  <c r="EQ168" i="1"/>
  <c r="CI168" i="1"/>
  <c r="FP168" i="1"/>
  <c r="BJ168" i="1"/>
  <c r="FQ166" i="1"/>
  <c r="CS166" i="1"/>
  <c r="BK166" i="1"/>
  <c r="ER166" i="1"/>
  <c r="CJ166" i="1"/>
  <c r="ES164" i="1"/>
  <c r="CK164" i="1"/>
  <c r="FR164" i="1"/>
  <c r="BL164" i="1"/>
  <c r="FQ162" i="1"/>
  <c r="CS162" i="1"/>
  <c r="BK162" i="1"/>
  <c r="ER162" i="1"/>
  <c r="CJ162" i="1"/>
  <c r="ES160" i="1"/>
  <c r="CK160" i="1"/>
  <c r="FR160" i="1"/>
  <c r="BL160" i="1"/>
  <c r="FQ158" i="1"/>
  <c r="CS158" i="1"/>
  <c r="BK158" i="1"/>
  <c r="ER158" i="1"/>
  <c r="CJ158" i="1"/>
  <c r="ES156" i="1"/>
  <c r="CK156" i="1"/>
  <c r="FR156" i="1"/>
  <c r="BL156" i="1"/>
  <c r="EQ152" i="1"/>
  <c r="CI152" i="1"/>
  <c r="FP152" i="1"/>
  <c r="BJ152" i="1"/>
  <c r="FS148" i="1"/>
  <c r="BM148" i="1"/>
  <c r="CL148" i="1"/>
  <c r="ET148" i="1"/>
  <c r="FQ146" i="1"/>
  <c r="ER146" i="1"/>
  <c r="CJ146" i="1"/>
  <c r="CS146" i="1"/>
  <c r="BK146" i="1"/>
  <c r="EQ146" i="1"/>
  <c r="FP146" i="1"/>
  <c r="BJ146" i="1"/>
  <c r="CI146" i="1"/>
  <c r="DU144" i="1"/>
  <c r="ER140" i="1"/>
  <c r="CJ140" i="1"/>
  <c r="FQ140" i="1"/>
  <c r="CS140" i="1"/>
  <c r="BK140" i="1"/>
  <c r="FP140" i="1"/>
  <c r="BJ140" i="1"/>
  <c r="EQ140" i="1"/>
  <c r="CI140" i="1"/>
  <c r="DU138" i="1"/>
  <c r="FR134" i="1"/>
  <c r="BL134" i="1"/>
  <c r="ES134" i="1"/>
  <c r="CK134" i="1"/>
  <c r="FR132" i="1"/>
  <c r="BL132" i="1"/>
  <c r="ES132" i="1"/>
  <c r="CK132" i="1"/>
  <c r="ER130" i="1"/>
  <c r="CJ130" i="1"/>
  <c r="FQ130" i="1"/>
  <c r="CS130" i="1"/>
  <c r="BK130" i="1"/>
  <c r="FP130" i="1"/>
  <c r="BJ130" i="1"/>
  <c r="EQ130" i="1"/>
  <c r="CI130" i="1"/>
  <c r="ER126" i="1"/>
  <c r="CJ126" i="1"/>
  <c r="FQ126" i="1"/>
  <c r="CS126" i="1"/>
  <c r="BK126" i="1"/>
  <c r="FP126" i="1"/>
  <c r="BJ126" i="1"/>
  <c r="EQ126" i="1"/>
  <c r="CI126" i="1"/>
  <c r="DU124" i="1"/>
  <c r="ER120" i="1"/>
  <c r="CJ120" i="1"/>
  <c r="FQ120" i="1"/>
  <c r="CS120" i="1"/>
  <c r="BK120" i="1"/>
  <c r="FP120" i="1"/>
  <c r="BJ120" i="1"/>
  <c r="EQ120" i="1"/>
  <c r="CI120" i="1"/>
  <c r="DU118" i="1"/>
  <c r="FR114" i="1"/>
  <c r="BL114" i="1"/>
  <c r="ES114" i="1"/>
  <c r="CK114" i="1"/>
  <c r="ER112" i="1"/>
  <c r="CJ112" i="1"/>
  <c r="FQ112" i="1"/>
  <c r="CS112" i="1"/>
  <c r="BK112" i="1"/>
  <c r="FP112" i="1"/>
  <c r="BJ112" i="1"/>
  <c r="EQ112" i="1"/>
  <c r="CI112" i="1"/>
  <c r="DU106" i="1"/>
  <c r="FR102" i="1"/>
  <c r="BL102" i="1"/>
  <c r="ES102" i="1"/>
  <c r="CK102" i="1"/>
  <c r="EQ98" i="1"/>
  <c r="CI98" i="1"/>
  <c r="FP98" i="1"/>
  <c r="BJ98" i="1"/>
  <c r="FQ96" i="1"/>
  <c r="CS96" i="1"/>
  <c r="BK96" i="1"/>
  <c r="ER96" i="1"/>
  <c r="CJ96" i="1"/>
  <c r="EQ94" i="1"/>
  <c r="CI94" i="1"/>
  <c r="FP94" i="1"/>
  <c r="BJ94" i="1"/>
  <c r="FQ92" i="1"/>
  <c r="CS92" i="1"/>
  <c r="BK92" i="1"/>
  <c r="ER92" i="1"/>
  <c r="CJ92" i="1"/>
  <c r="ES90" i="1"/>
  <c r="CK90" i="1"/>
  <c r="FR90" i="1"/>
  <c r="BL90" i="1"/>
  <c r="EQ86" i="1"/>
  <c r="CI86" i="1"/>
  <c r="FP86" i="1"/>
  <c r="BJ86" i="1"/>
  <c r="FQ84" i="1"/>
  <c r="CS84" i="1"/>
  <c r="BK84" i="1"/>
  <c r="ER84" i="1"/>
  <c r="CJ84" i="1"/>
  <c r="EQ82" i="1"/>
  <c r="CI82" i="1"/>
  <c r="FP82" i="1"/>
  <c r="BJ82" i="1"/>
  <c r="FQ80" i="1"/>
  <c r="CS80" i="1"/>
  <c r="BK80" i="1"/>
  <c r="ER80" i="1"/>
  <c r="CJ80" i="1"/>
  <c r="EQ78" i="1"/>
  <c r="CI78" i="1"/>
  <c r="FP78" i="1"/>
  <c r="BJ78" i="1"/>
  <c r="ES74" i="1"/>
  <c r="CK74" i="1"/>
  <c r="FR74" i="1"/>
  <c r="BL74" i="1"/>
  <c r="FQ72" i="1"/>
  <c r="CS72" i="1"/>
  <c r="BK72" i="1"/>
  <c r="ER72" i="1"/>
  <c r="CJ72" i="1"/>
  <c r="ES70" i="1"/>
  <c r="CK70" i="1"/>
  <c r="FR70" i="1"/>
  <c r="BL70" i="1"/>
  <c r="EQ66" i="1"/>
  <c r="CI66" i="1"/>
  <c r="FP66" i="1"/>
  <c r="BJ66" i="1"/>
  <c r="FQ64" i="1"/>
  <c r="CS64" i="1"/>
  <c r="BK64" i="1"/>
  <c r="ER64" i="1"/>
  <c r="CJ64" i="1"/>
  <c r="ES62" i="1"/>
  <c r="CK62" i="1"/>
  <c r="FR62" i="1"/>
  <c r="BL62" i="1"/>
  <c r="EQ58" i="1"/>
  <c r="CI58" i="1"/>
  <c r="FP58" i="1"/>
  <c r="BJ58" i="1"/>
  <c r="FQ56" i="1"/>
  <c r="CS56" i="1"/>
  <c r="BK56" i="1"/>
  <c r="ER56" i="1"/>
  <c r="CJ56" i="1"/>
  <c r="ES54" i="1"/>
  <c r="CK54" i="1"/>
  <c r="FR54" i="1"/>
  <c r="BL54" i="1"/>
  <c r="ES50" i="1"/>
  <c r="CK50" i="1"/>
  <c r="FR50" i="1"/>
  <c r="BL50" i="1"/>
  <c r="FQ48" i="1"/>
  <c r="CS48" i="1"/>
  <c r="BK48" i="1"/>
  <c r="ER48" i="1"/>
  <c r="CJ48" i="1"/>
  <c r="EQ46" i="1"/>
  <c r="CI46" i="1"/>
  <c r="FP46" i="1"/>
  <c r="BJ46" i="1"/>
  <c r="FQ44" i="1"/>
  <c r="CS44" i="1"/>
  <c r="BK44" i="1"/>
  <c r="ER44" i="1"/>
  <c r="CJ44" i="1"/>
  <c r="ES42" i="1"/>
  <c r="CK42" i="1"/>
  <c r="FR42" i="1"/>
  <c r="BL42" i="1"/>
  <c r="FQ40" i="1"/>
  <c r="CS40" i="1"/>
  <c r="BK40" i="1"/>
  <c r="ER40" i="1"/>
  <c r="CJ40" i="1"/>
  <c r="ES38" i="1"/>
  <c r="CK38" i="1"/>
  <c r="FR38" i="1"/>
  <c r="BL38" i="1"/>
  <c r="FQ36" i="1"/>
  <c r="CS36" i="1"/>
  <c r="BK36" i="1"/>
  <c r="ER36" i="1"/>
  <c r="CJ36" i="1"/>
  <c r="ES34" i="1"/>
  <c r="CK34" i="1"/>
  <c r="FR34" i="1"/>
  <c r="BL34" i="1"/>
  <c r="FS32" i="1"/>
  <c r="BM32" i="1"/>
  <c r="ET32" i="1"/>
  <c r="CL32" i="1"/>
  <c r="EQ30" i="1"/>
  <c r="CI30" i="1"/>
  <c r="FP30" i="1"/>
  <c r="BJ30" i="1"/>
  <c r="FQ30" i="1"/>
  <c r="CS30" i="1"/>
  <c r="BK30" i="1"/>
  <c r="CJ30" i="1"/>
  <c r="ER30" i="1"/>
  <c r="FQ26" i="1"/>
  <c r="CS26" i="1"/>
  <c r="BK26" i="1"/>
  <c r="CJ26" i="1"/>
  <c r="ER26" i="1"/>
  <c r="ER99" i="1"/>
  <c r="CS99" i="1"/>
  <c r="BK99" i="1"/>
  <c r="FQ99" i="1"/>
  <c r="CJ99" i="1"/>
  <c r="FQ253" i="1"/>
  <c r="CS253" i="1"/>
  <c r="BK253" i="1"/>
  <c r="ER253" i="1"/>
  <c r="CJ253" i="1"/>
  <c r="ES251" i="1"/>
  <c r="FR251" i="1"/>
  <c r="BL251" i="1"/>
  <c r="CK251" i="1"/>
  <c r="FQ247" i="1"/>
  <c r="CS247" i="1"/>
  <c r="BK247" i="1"/>
  <c r="ER247" i="1"/>
  <c r="CJ247" i="1"/>
  <c r="ER243" i="1"/>
  <c r="CJ243" i="1"/>
  <c r="FQ243" i="1"/>
  <c r="CS243" i="1"/>
  <c r="BK243" i="1"/>
  <c r="FP243" i="1"/>
  <c r="BJ243" i="1"/>
  <c r="EQ243" i="1"/>
  <c r="CI243" i="1"/>
  <c r="FR239" i="1"/>
  <c r="BL239" i="1"/>
  <c r="ES239" i="1"/>
  <c r="CK239" i="1"/>
  <c r="FR237" i="1"/>
  <c r="BL237" i="1"/>
  <c r="ES237" i="1"/>
  <c r="CK237" i="1"/>
  <c r="FR235" i="1"/>
  <c r="BL235" i="1"/>
  <c r="ES235" i="1"/>
  <c r="CK235" i="1"/>
  <c r="FR233" i="1"/>
  <c r="BL233" i="1"/>
  <c r="ES233" i="1"/>
  <c r="CK233" i="1"/>
  <c r="EQ227" i="1"/>
  <c r="CI227" i="1"/>
  <c r="FP227" i="1"/>
  <c r="BJ227" i="1"/>
  <c r="EQ223" i="1"/>
  <c r="CI223" i="1"/>
  <c r="FP223" i="1"/>
  <c r="BJ223" i="1"/>
  <c r="FR219" i="1"/>
  <c r="BL219" i="1"/>
  <c r="ES219" i="1"/>
  <c r="CK219" i="1"/>
  <c r="FR217" i="1"/>
  <c r="BL217" i="1"/>
  <c r="ES217" i="1"/>
  <c r="CK217" i="1"/>
  <c r="FR215" i="1"/>
  <c r="BL215" i="1"/>
  <c r="ES215" i="1"/>
  <c r="CK215" i="1"/>
  <c r="FR213" i="1"/>
  <c r="BL213" i="1"/>
  <c r="ES213" i="1"/>
  <c r="CK213" i="1"/>
  <c r="FR211" i="1"/>
  <c r="BL211" i="1"/>
  <c r="ES211" i="1"/>
  <c r="CK211" i="1"/>
  <c r="FR209" i="1"/>
  <c r="BL209" i="1"/>
  <c r="ES209" i="1"/>
  <c r="CK209" i="1"/>
  <c r="FR207" i="1"/>
  <c r="BL207" i="1"/>
  <c r="ES207" i="1"/>
  <c r="CK207" i="1"/>
  <c r="EQ187" i="1"/>
  <c r="CI187" i="1"/>
  <c r="FP187" i="1"/>
  <c r="BJ187" i="1"/>
  <c r="EQ185" i="1"/>
  <c r="CI185" i="1"/>
  <c r="FP185" i="1"/>
  <c r="BJ185" i="1"/>
  <c r="EQ183" i="1"/>
  <c r="CI183" i="1"/>
  <c r="FP183" i="1"/>
  <c r="BJ183" i="1"/>
  <c r="EQ179" i="1"/>
  <c r="CI179" i="1"/>
  <c r="FP179" i="1"/>
  <c r="BJ179" i="1"/>
  <c r="EQ175" i="1"/>
  <c r="CI175" i="1"/>
  <c r="FP175" i="1"/>
  <c r="BJ175" i="1"/>
  <c r="EQ171" i="1"/>
  <c r="CI171" i="1"/>
  <c r="FP171" i="1"/>
  <c r="BJ171" i="1"/>
  <c r="EQ167" i="1"/>
  <c r="CI167" i="1"/>
  <c r="FP167" i="1"/>
  <c r="BJ167" i="1"/>
  <c r="EQ163" i="1"/>
  <c r="CI163" i="1"/>
  <c r="FP163" i="1"/>
  <c r="BJ163" i="1"/>
  <c r="EQ159" i="1"/>
  <c r="CI159" i="1"/>
  <c r="FP159" i="1"/>
  <c r="BJ159" i="1"/>
  <c r="EQ155" i="1"/>
  <c r="CI155" i="1"/>
  <c r="FP155" i="1"/>
  <c r="BJ155" i="1"/>
  <c r="EQ151" i="1"/>
  <c r="CI151" i="1"/>
  <c r="FP151" i="1"/>
  <c r="BJ151" i="1"/>
  <c r="EQ149" i="1"/>
  <c r="CI149" i="1"/>
  <c r="FP149" i="1"/>
  <c r="BJ149" i="1"/>
  <c r="EQ147" i="1"/>
  <c r="CI147" i="1"/>
  <c r="FP147" i="1"/>
  <c r="BJ147" i="1"/>
  <c r="FP101" i="1"/>
  <c r="BJ101" i="1"/>
  <c r="EQ101" i="1"/>
  <c r="CI101" i="1"/>
  <c r="FQ97" i="1"/>
  <c r="CS97" i="1"/>
  <c r="BK97" i="1"/>
  <c r="ER97" i="1"/>
  <c r="CJ97" i="1"/>
  <c r="ES93" i="1"/>
  <c r="CK93" i="1"/>
  <c r="FR93" i="1"/>
  <c r="BL93" i="1"/>
  <c r="FQ89" i="1"/>
  <c r="CS89" i="1"/>
  <c r="BK89" i="1"/>
  <c r="ER89" i="1"/>
  <c r="CJ89" i="1"/>
  <c r="ES85" i="1"/>
  <c r="CK85" i="1"/>
  <c r="FR85" i="1"/>
  <c r="BL85" i="1"/>
  <c r="FQ81" i="1"/>
  <c r="CS81" i="1"/>
  <c r="BK81" i="1"/>
  <c r="ER81" i="1"/>
  <c r="CJ81" i="1"/>
  <c r="ES77" i="1"/>
  <c r="CK77" i="1"/>
  <c r="FR77" i="1"/>
  <c r="BL77" i="1"/>
  <c r="FQ71" i="1"/>
  <c r="CS71" i="1"/>
  <c r="BK71" i="1"/>
  <c r="ER71" i="1"/>
  <c r="CJ71" i="1"/>
  <c r="ES67" i="1"/>
  <c r="CK67" i="1"/>
  <c r="FR67" i="1"/>
  <c r="BL67" i="1"/>
  <c r="FQ61" i="1"/>
  <c r="CS61" i="1"/>
  <c r="BK61" i="1"/>
  <c r="ER61" i="1"/>
  <c r="CJ61" i="1"/>
  <c r="ES57" i="1"/>
  <c r="CK57" i="1"/>
  <c r="FR57" i="1"/>
  <c r="BL57" i="1"/>
  <c r="FQ53" i="1"/>
  <c r="CS53" i="1"/>
  <c r="BK53" i="1"/>
  <c r="ER53" i="1"/>
  <c r="CJ53" i="1"/>
  <c r="ES49" i="1"/>
  <c r="CK49" i="1"/>
  <c r="FR49" i="1"/>
  <c r="BL49" i="1"/>
  <c r="FQ45" i="1"/>
  <c r="CS45" i="1"/>
  <c r="BK45" i="1"/>
  <c r="ER45" i="1"/>
  <c r="CJ45" i="1"/>
  <c r="ES41" i="1"/>
  <c r="CK41" i="1"/>
  <c r="FR41" i="1"/>
  <c r="BL41" i="1"/>
  <c r="FQ37" i="1"/>
  <c r="CS37" i="1"/>
  <c r="BK37" i="1"/>
  <c r="ER37" i="1"/>
  <c r="CJ37" i="1"/>
  <c r="ES33" i="1"/>
  <c r="CK33" i="1"/>
  <c r="FR33" i="1"/>
  <c r="BL33" i="1"/>
  <c r="FS29" i="1"/>
  <c r="BM29" i="1"/>
  <c r="ET29" i="1"/>
  <c r="CL29" i="1"/>
  <c r="DJ115" i="1"/>
  <c r="DJ111" i="1"/>
  <c r="CS31" i="1"/>
  <c r="ES32" i="1"/>
  <c r="CK32" i="1"/>
  <c r="FR32" i="1"/>
  <c r="BL32" i="1"/>
  <c r="DJ189" i="1"/>
  <c r="DR26" i="1"/>
  <c r="FQ7" i="1"/>
  <c r="CS7" i="1"/>
  <c r="BK7" i="1"/>
  <c r="ER7" i="1"/>
  <c r="CJ7" i="1"/>
  <c r="ES7" i="1"/>
  <c r="CK7" i="1"/>
  <c r="FR7" i="1"/>
  <c r="BL7" i="1"/>
  <c r="FP208" i="1"/>
  <c r="BJ208" i="1"/>
  <c r="EQ208" i="1"/>
  <c r="CI208" i="1"/>
  <c r="ET202" i="1"/>
  <c r="CL202" i="1"/>
  <c r="BM202" i="1"/>
  <c r="FS202" i="1"/>
  <c r="DJ17" i="1"/>
  <c r="DJ11" i="1"/>
  <c r="ES248" i="1"/>
  <c r="CK248" i="1"/>
  <c r="FR248" i="1"/>
  <c r="BL248" i="1"/>
  <c r="CS248" i="1"/>
  <c r="ES246" i="1"/>
  <c r="CK246" i="1"/>
  <c r="FR246" i="1"/>
  <c r="BL246" i="1"/>
  <c r="CS244" i="1"/>
  <c r="FR242" i="1"/>
  <c r="BL242" i="1"/>
  <c r="ES242" i="1"/>
  <c r="CK242" i="1"/>
  <c r="ER240" i="1"/>
  <c r="CJ240" i="1"/>
  <c r="FQ240" i="1"/>
  <c r="CS240" i="1"/>
  <c r="BK240" i="1"/>
  <c r="ER238" i="1"/>
  <c r="CJ238" i="1"/>
  <c r="FQ238" i="1"/>
  <c r="CS238" i="1"/>
  <c r="BK238" i="1"/>
  <c r="ER236" i="1"/>
  <c r="CJ236" i="1"/>
  <c r="FQ236" i="1"/>
  <c r="CS236" i="1"/>
  <c r="BK236" i="1"/>
  <c r="ER234" i="1"/>
  <c r="CJ234" i="1"/>
  <c r="FQ234" i="1"/>
  <c r="CS234" i="1"/>
  <c r="BK234" i="1"/>
  <c r="ER218" i="1"/>
  <c r="CJ218" i="1"/>
  <c r="FQ218" i="1"/>
  <c r="CS218" i="1"/>
  <c r="BK218" i="1"/>
  <c r="FR216" i="1"/>
  <c r="BL216" i="1"/>
  <c r="ES216" i="1"/>
  <c r="CK216" i="1"/>
  <c r="DR214" i="1"/>
  <c r="FR214" i="1"/>
  <c r="BL214" i="1"/>
  <c r="ES214" i="1"/>
  <c r="CK214" i="1"/>
  <c r="CS208" i="1"/>
  <c r="FR202" i="1"/>
  <c r="BL202" i="1"/>
  <c r="ES202" i="1"/>
  <c r="CK202" i="1"/>
  <c r="ER200" i="1"/>
  <c r="CJ200" i="1"/>
  <c r="FQ200" i="1"/>
  <c r="CS200" i="1"/>
  <c r="BK200" i="1"/>
  <c r="DR198" i="1"/>
  <c r="FR198" i="1"/>
  <c r="BL198" i="1"/>
  <c r="ES198" i="1"/>
  <c r="CK198" i="1"/>
  <c r="ER196" i="1"/>
  <c r="CJ196" i="1"/>
  <c r="FQ196" i="1"/>
  <c r="CS196" i="1"/>
  <c r="BK196" i="1"/>
  <c r="FR194" i="1"/>
  <c r="BL194" i="1"/>
  <c r="ES194" i="1"/>
  <c r="CK194" i="1"/>
  <c r="ER192" i="1"/>
  <c r="CJ192" i="1"/>
  <c r="FQ192" i="1"/>
  <c r="CS192" i="1"/>
  <c r="BK192" i="1"/>
  <c r="FS182" i="1"/>
  <c r="BM182" i="1"/>
  <c r="ET182" i="1"/>
  <c r="CL182" i="1"/>
  <c r="FS180" i="1"/>
  <c r="BM180" i="1"/>
  <c r="ET180" i="1"/>
  <c r="CL180" i="1"/>
  <c r="ES178" i="1"/>
  <c r="CK178" i="1"/>
  <c r="FR178" i="1"/>
  <c r="BL178" i="1"/>
  <c r="ES152" i="1"/>
  <c r="CK152" i="1"/>
  <c r="FR152" i="1"/>
  <c r="BL152" i="1"/>
  <c r="CS152" i="1"/>
  <c r="ES146" i="1"/>
  <c r="BL146" i="1"/>
  <c r="FR146" i="1"/>
  <c r="CK146" i="1"/>
  <c r="ER144" i="1"/>
  <c r="CJ144" i="1"/>
  <c r="FQ144" i="1"/>
  <c r="CS144" i="1"/>
  <c r="BK144" i="1"/>
  <c r="FR142" i="1"/>
  <c r="BL142" i="1"/>
  <c r="ES142" i="1"/>
  <c r="CK142" i="1"/>
  <c r="FR140" i="1"/>
  <c r="BL140" i="1"/>
  <c r="ES140" i="1"/>
  <c r="CK140" i="1"/>
  <c r="ER138" i="1"/>
  <c r="CJ138" i="1"/>
  <c r="FQ138" i="1"/>
  <c r="CS138" i="1"/>
  <c r="BK138" i="1"/>
  <c r="DR136" i="1"/>
  <c r="FR136" i="1"/>
  <c r="BL136" i="1"/>
  <c r="ES136" i="1"/>
  <c r="CK136" i="1"/>
  <c r="ER134" i="1"/>
  <c r="CJ134" i="1"/>
  <c r="FQ134" i="1"/>
  <c r="CS134" i="1"/>
  <c r="BK134" i="1"/>
  <c r="FR122" i="1"/>
  <c r="BL122" i="1"/>
  <c r="ES122" i="1"/>
  <c r="CK122" i="1"/>
  <c r="FR120" i="1"/>
  <c r="BL120" i="1"/>
  <c r="ES120" i="1"/>
  <c r="CK120" i="1"/>
  <c r="FR112" i="1"/>
  <c r="BL112" i="1"/>
  <c r="ES112" i="1"/>
  <c r="CK112" i="1"/>
  <c r="FR110" i="1"/>
  <c r="BL110" i="1"/>
  <c r="ES110" i="1"/>
  <c r="CK110" i="1"/>
  <c r="FR104" i="1"/>
  <c r="BL104" i="1"/>
  <c r="ES104" i="1"/>
  <c r="CK104" i="1"/>
  <c r="ES98" i="1"/>
  <c r="CK98" i="1"/>
  <c r="FR98" i="1"/>
  <c r="BL98" i="1"/>
  <c r="FQ94" i="1"/>
  <c r="CS94" i="1"/>
  <c r="BK94" i="1"/>
  <c r="ER94" i="1"/>
  <c r="CJ94" i="1"/>
  <c r="FS92" i="1"/>
  <c r="BM92" i="1"/>
  <c r="ET92" i="1"/>
  <c r="CL92" i="1"/>
  <c r="FS90" i="1"/>
  <c r="BM90" i="1"/>
  <c r="ET90" i="1"/>
  <c r="CL90" i="1"/>
  <c r="ES88" i="1"/>
  <c r="CK88" i="1"/>
  <c r="FR88" i="1"/>
  <c r="BL88" i="1"/>
  <c r="CS88" i="1"/>
  <c r="FQ86" i="1"/>
  <c r="CS86" i="1"/>
  <c r="BK86" i="1"/>
  <c r="ER86" i="1"/>
  <c r="CJ86" i="1"/>
  <c r="FS84" i="1"/>
  <c r="BM84" i="1"/>
  <c r="ET84" i="1"/>
  <c r="CL84" i="1"/>
  <c r="ES82" i="1"/>
  <c r="CK82" i="1"/>
  <c r="FR82" i="1"/>
  <c r="BL82" i="1"/>
  <c r="ES76" i="1"/>
  <c r="CK76" i="1"/>
  <c r="FR76" i="1"/>
  <c r="BL76" i="1"/>
  <c r="FS74" i="1"/>
  <c r="BM74" i="1"/>
  <c r="ET74" i="1"/>
  <c r="CL74" i="1"/>
  <c r="FS72" i="1"/>
  <c r="BM72" i="1"/>
  <c r="ET72" i="1"/>
  <c r="CL72" i="1"/>
  <c r="FS70" i="1"/>
  <c r="BM70" i="1"/>
  <c r="ET70" i="1"/>
  <c r="CL70" i="1"/>
  <c r="ES68" i="1"/>
  <c r="CK68" i="1"/>
  <c r="FR68" i="1"/>
  <c r="BL68" i="1"/>
  <c r="CS68" i="1"/>
  <c r="ES58" i="1"/>
  <c r="CK58" i="1"/>
  <c r="FR58" i="1"/>
  <c r="BL58" i="1"/>
  <c r="FS56" i="1"/>
  <c r="BM56" i="1"/>
  <c r="ET56" i="1"/>
  <c r="CL56" i="1"/>
  <c r="FS54" i="1"/>
  <c r="BM54" i="1"/>
  <c r="ET54" i="1"/>
  <c r="CL54" i="1"/>
  <c r="ES52" i="1"/>
  <c r="CK52" i="1"/>
  <c r="FR52" i="1"/>
  <c r="BL52" i="1"/>
  <c r="FQ46" i="1"/>
  <c r="CS46" i="1"/>
  <c r="BK46" i="1"/>
  <c r="ER46" i="1"/>
  <c r="CJ46" i="1"/>
  <c r="FS44" i="1"/>
  <c r="BM44" i="1"/>
  <c r="ET44" i="1"/>
  <c r="CL44" i="1"/>
  <c r="FS42" i="1"/>
  <c r="BM42" i="1"/>
  <c r="ET42" i="1"/>
  <c r="CL42" i="1"/>
  <c r="FS40" i="1"/>
  <c r="BM40" i="1"/>
  <c r="ET40" i="1"/>
  <c r="CL40" i="1"/>
  <c r="FS38" i="1"/>
  <c r="BM38" i="1"/>
  <c r="ET38" i="1"/>
  <c r="CL38" i="1"/>
  <c r="FS36" i="1"/>
  <c r="BM36" i="1"/>
  <c r="ET36" i="1"/>
  <c r="CL36" i="1"/>
  <c r="FS34" i="1"/>
  <c r="BM34" i="1"/>
  <c r="ET34" i="1"/>
  <c r="CL34" i="1"/>
  <c r="DU28" i="1"/>
  <c r="ET99" i="1"/>
  <c r="FS99" i="1"/>
  <c r="BM99" i="1"/>
  <c r="CL99" i="1"/>
  <c r="ES25" i="1"/>
  <c r="CK25" i="1"/>
  <c r="FR25" i="1"/>
  <c r="BL25" i="1"/>
  <c r="FS253" i="1"/>
  <c r="BM253" i="1"/>
  <c r="ET253" i="1"/>
  <c r="CL253" i="1"/>
  <c r="FS247" i="1"/>
  <c r="BM247" i="1"/>
  <c r="ET247" i="1"/>
  <c r="CL247" i="1"/>
  <c r="ET245" i="1"/>
  <c r="CL245" i="1"/>
  <c r="FS245" i="1"/>
  <c r="BM245" i="1"/>
  <c r="FR241" i="1"/>
  <c r="BL241" i="1"/>
  <c r="ES241" i="1"/>
  <c r="CK241" i="1"/>
  <c r="ER239" i="1"/>
  <c r="CJ239" i="1"/>
  <c r="FQ239" i="1"/>
  <c r="CS239" i="1"/>
  <c r="BK239" i="1"/>
  <c r="ER237" i="1"/>
  <c r="CJ237" i="1"/>
  <c r="FQ237" i="1"/>
  <c r="CS237" i="1"/>
  <c r="BK237" i="1"/>
  <c r="ER235" i="1"/>
  <c r="CJ235" i="1"/>
  <c r="FQ235" i="1"/>
  <c r="CS235" i="1"/>
  <c r="BK235" i="1"/>
  <c r="ER233" i="1"/>
  <c r="CJ233" i="1"/>
  <c r="FQ233" i="1"/>
  <c r="CS233" i="1"/>
  <c r="BK233" i="1"/>
  <c r="FR231" i="1"/>
  <c r="ES231" i="1"/>
  <c r="CK231" i="1"/>
  <c r="BL231" i="1"/>
  <c r="ES227" i="1"/>
  <c r="CK227" i="1"/>
  <c r="FR227" i="1"/>
  <c r="BL227" i="1"/>
  <c r="CS227" i="1"/>
  <c r="ES223" i="1"/>
  <c r="CK223" i="1"/>
  <c r="FR223" i="1"/>
  <c r="BL223" i="1"/>
  <c r="CS223" i="1"/>
  <c r="ER199" i="1"/>
  <c r="CJ199" i="1"/>
  <c r="FQ199" i="1"/>
  <c r="CS199" i="1"/>
  <c r="BK199" i="1"/>
  <c r="ER197" i="1"/>
  <c r="CJ197" i="1"/>
  <c r="FQ197" i="1"/>
  <c r="CS197" i="1"/>
  <c r="BK197" i="1"/>
  <c r="ER195" i="1"/>
  <c r="CJ195" i="1"/>
  <c r="FQ195" i="1"/>
  <c r="CS195" i="1"/>
  <c r="BK195" i="1"/>
  <c r="ER193" i="1"/>
  <c r="CJ193" i="1"/>
  <c r="FQ193" i="1"/>
  <c r="CS193" i="1"/>
  <c r="BK193" i="1"/>
  <c r="ER191" i="1"/>
  <c r="CJ191" i="1"/>
  <c r="FQ191" i="1"/>
  <c r="CS191" i="1"/>
  <c r="BK191" i="1"/>
  <c r="ES185" i="1"/>
  <c r="CK185" i="1"/>
  <c r="FR185" i="1"/>
  <c r="BL185" i="1"/>
  <c r="CS185" i="1"/>
  <c r="ES181" i="1"/>
  <c r="CK181" i="1"/>
  <c r="FR181" i="1"/>
  <c r="BL181" i="1"/>
  <c r="CS181" i="1"/>
  <c r="ES177" i="1"/>
  <c r="CK177" i="1"/>
  <c r="FR177" i="1"/>
  <c r="BL177" i="1"/>
  <c r="CS177" i="1"/>
  <c r="ES173" i="1"/>
  <c r="CK173" i="1"/>
  <c r="FR173" i="1"/>
  <c r="BL173" i="1"/>
  <c r="CS173" i="1"/>
  <c r="ES169" i="1"/>
  <c r="CK169" i="1"/>
  <c r="FR169" i="1"/>
  <c r="BL169" i="1"/>
  <c r="CS169" i="1"/>
  <c r="ES165" i="1"/>
  <c r="CK165" i="1"/>
  <c r="FR165" i="1"/>
  <c r="BL165" i="1"/>
  <c r="CS165" i="1"/>
  <c r="ES161" i="1"/>
  <c r="CK161" i="1"/>
  <c r="FR161" i="1"/>
  <c r="BL161" i="1"/>
  <c r="CS161" i="1"/>
  <c r="ES157" i="1"/>
  <c r="CK157" i="1"/>
  <c r="FR157" i="1"/>
  <c r="BL157" i="1"/>
  <c r="CS157" i="1"/>
  <c r="ES153" i="1"/>
  <c r="CK153" i="1"/>
  <c r="FR153" i="1"/>
  <c r="BL153" i="1"/>
  <c r="CS153" i="1"/>
  <c r="ES149" i="1"/>
  <c r="CK149" i="1"/>
  <c r="FR149" i="1"/>
  <c r="BL149" i="1"/>
  <c r="CS149" i="1"/>
  <c r="FR109" i="1"/>
  <c r="BL109" i="1"/>
  <c r="ES109" i="1"/>
  <c r="CK109" i="1"/>
  <c r="FP105" i="1"/>
  <c r="BJ105" i="1"/>
  <c r="EQ105" i="1"/>
  <c r="CI105" i="1"/>
  <c r="ER101" i="1"/>
  <c r="CJ101" i="1"/>
  <c r="BK101" i="1"/>
  <c r="FQ101" i="1"/>
  <c r="CS101" i="1"/>
  <c r="FR101" i="1"/>
  <c r="BL101" i="1"/>
  <c r="ES101" i="1"/>
  <c r="CK101" i="1"/>
  <c r="CS206" i="1"/>
  <c r="DJ100" i="1"/>
  <c r="DJ133" i="1"/>
  <c r="DJ127" i="1"/>
  <c r="DJ123" i="1"/>
  <c r="DJ119" i="1"/>
  <c r="DJ103" i="1"/>
  <c r="DJ31" i="1"/>
  <c r="FS248" i="1"/>
  <c r="BM248" i="1"/>
  <c r="ET248" i="1"/>
  <c r="CL248" i="1"/>
  <c r="FS246" i="1"/>
  <c r="BM246" i="1"/>
  <c r="ET246" i="1"/>
  <c r="CL246" i="1"/>
  <c r="EQ230" i="1"/>
  <c r="CI230" i="1"/>
  <c r="FP230" i="1"/>
  <c r="BJ230" i="1"/>
  <c r="DJ216" i="1"/>
  <c r="DJ192" i="1"/>
  <c r="EQ188" i="1"/>
  <c r="CI188" i="1"/>
  <c r="FP188" i="1"/>
  <c r="BJ188" i="1"/>
  <c r="FS154" i="1"/>
  <c r="BM154" i="1"/>
  <c r="ET154" i="1"/>
  <c r="CL154" i="1"/>
  <c r="FS94" i="1"/>
  <c r="BM94" i="1"/>
  <c r="ET94" i="1"/>
  <c r="CL94" i="1"/>
  <c r="EQ92" i="1"/>
  <c r="CI92" i="1"/>
  <c r="FP92" i="1"/>
  <c r="BJ92" i="1"/>
  <c r="EQ90" i="1"/>
  <c r="CI90" i="1"/>
  <c r="FP90" i="1"/>
  <c r="BJ90" i="1"/>
  <c r="FS76" i="1"/>
  <c r="BM76" i="1"/>
  <c r="ET76" i="1"/>
  <c r="CL76" i="1"/>
  <c r="EQ74" i="1"/>
  <c r="CI74" i="1"/>
  <c r="FP74" i="1"/>
  <c r="BJ74" i="1"/>
  <c r="EQ72" i="1"/>
  <c r="CI72" i="1"/>
  <c r="FP72" i="1"/>
  <c r="BJ72" i="1"/>
  <c r="EQ70" i="1"/>
  <c r="CI70" i="1"/>
  <c r="FP70" i="1"/>
  <c r="BJ70" i="1"/>
  <c r="FS58" i="1"/>
  <c r="BM58" i="1"/>
  <c r="ET58" i="1"/>
  <c r="CL58" i="1"/>
  <c r="EQ56" i="1"/>
  <c r="CI56" i="1"/>
  <c r="FP56" i="1"/>
  <c r="BJ56" i="1"/>
  <c r="EQ54" i="1"/>
  <c r="CI54" i="1"/>
  <c r="FP54" i="1"/>
  <c r="BJ54" i="1"/>
  <c r="FS46" i="1"/>
  <c r="BM46" i="1"/>
  <c r="ET46" i="1"/>
  <c r="CL46" i="1"/>
  <c r="EQ44" i="1"/>
  <c r="CI44" i="1"/>
  <c r="FP44" i="1"/>
  <c r="BJ44" i="1"/>
  <c r="EQ42" i="1"/>
  <c r="CI42" i="1"/>
  <c r="FP42" i="1"/>
  <c r="BJ42" i="1"/>
  <c r="EQ40" i="1"/>
  <c r="CI40" i="1"/>
  <c r="FP40" i="1"/>
  <c r="BJ40" i="1"/>
  <c r="EQ38" i="1"/>
  <c r="CI38" i="1"/>
  <c r="FP38" i="1"/>
  <c r="BJ38" i="1"/>
  <c r="EQ36" i="1"/>
  <c r="CI36" i="1"/>
  <c r="FP36" i="1"/>
  <c r="BJ36" i="1"/>
  <c r="EQ34" i="1"/>
  <c r="CI34" i="1"/>
  <c r="FP34" i="1"/>
  <c r="BJ34" i="1"/>
  <c r="EQ28" i="1"/>
  <c r="CI28" i="1"/>
  <c r="FP28" i="1"/>
  <c r="BJ28" i="1"/>
  <c r="EQ251" i="1"/>
  <c r="FP251" i="1"/>
  <c r="BJ251" i="1"/>
  <c r="CI251" i="1"/>
  <c r="FS225" i="1"/>
  <c r="BM225" i="1"/>
  <c r="ET225" i="1"/>
  <c r="CL225" i="1"/>
  <c r="FS187" i="1"/>
  <c r="BM187" i="1"/>
  <c r="CL187" i="1"/>
  <c r="ET187" i="1"/>
  <c r="FS181" i="1"/>
  <c r="BM181" i="1"/>
  <c r="ET181" i="1"/>
  <c r="CL181" i="1"/>
  <c r="FS173" i="1"/>
  <c r="BM173" i="1"/>
  <c r="ET173" i="1"/>
  <c r="CL173" i="1"/>
  <c r="FS165" i="1"/>
  <c r="BM165" i="1"/>
  <c r="ET165" i="1"/>
  <c r="CL165" i="1"/>
  <c r="FS157" i="1"/>
  <c r="BM157" i="1"/>
  <c r="ET157" i="1"/>
  <c r="CL157" i="1"/>
  <c r="FS147" i="1"/>
  <c r="BM147" i="1"/>
  <c r="CL147" i="1"/>
  <c r="ET147" i="1"/>
  <c r="DJ203" i="1"/>
  <c r="DJ101" i="1"/>
  <c r="DJ205" i="1"/>
  <c r="DJ105" i="1"/>
  <c r="EQ252" i="1"/>
  <c r="CI252" i="1"/>
  <c r="FP252" i="1"/>
  <c r="BJ252" i="1"/>
  <c r="DU232" i="1"/>
  <c r="DJ222" i="1"/>
  <c r="DJ220" i="1"/>
  <c r="EQ182" i="1"/>
  <c r="CI182" i="1"/>
  <c r="FP182" i="1"/>
  <c r="BJ182" i="1"/>
  <c r="EQ180" i="1"/>
  <c r="CI180" i="1"/>
  <c r="FP180" i="1"/>
  <c r="BJ180" i="1"/>
  <c r="EQ176" i="1"/>
  <c r="CI176" i="1"/>
  <c r="FP176" i="1"/>
  <c r="BJ176" i="1"/>
  <c r="EQ174" i="1"/>
  <c r="CI174" i="1"/>
  <c r="FP174" i="1"/>
  <c r="BJ174" i="1"/>
  <c r="EQ170" i="1"/>
  <c r="CI170" i="1"/>
  <c r="FP170" i="1"/>
  <c r="BJ170" i="1"/>
  <c r="EQ166" i="1"/>
  <c r="CI166" i="1"/>
  <c r="FP166" i="1"/>
  <c r="BJ166" i="1"/>
  <c r="EQ164" i="1"/>
  <c r="CI164" i="1"/>
  <c r="FP164" i="1"/>
  <c r="BJ164" i="1"/>
  <c r="EQ162" i="1"/>
  <c r="CI162" i="1"/>
  <c r="FP162" i="1"/>
  <c r="BJ162" i="1"/>
  <c r="EQ160" i="1"/>
  <c r="CI160" i="1"/>
  <c r="FP160" i="1"/>
  <c r="BJ160" i="1"/>
  <c r="EQ158" i="1"/>
  <c r="CI158" i="1"/>
  <c r="FP158" i="1"/>
  <c r="BJ158" i="1"/>
  <c r="EQ156" i="1"/>
  <c r="CI156" i="1"/>
  <c r="FP156" i="1"/>
  <c r="BJ156" i="1"/>
  <c r="FS150" i="1"/>
  <c r="BM150" i="1"/>
  <c r="CL150" i="1"/>
  <c r="ET150" i="1"/>
  <c r="DJ142" i="1"/>
  <c r="DJ140" i="1"/>
  <c r="EQ84" i="1"/>
  <c r="CI84" i="1"/>
  <c r="FP84" i="1"/>
  <c r="BJ84" i="1"/>
  <c r="EQ80" i="1"/>
  <c r="CI80" i="1"/>
  <c r="FP80" i="1"/>
  <c r="BJ80" i="1"/>
  <c r="EQ64" i="1"/>
  <c r="CI64" i="1"/>
  <c r="FP64" i="1"/>
  <c r="BJ64" i="1"/>
  <c r="EQ62" i="1"/>
  <c r="CI62" i="1"/>
  <c r="FP62" i="1"/>
  <c r="BJ62" i="1"/>
  <c r="FP253" i="1"/>
  <c r="EQ253" i="1"/>
  <c r="CI253" i="1"/>
  <c r="BJ253" i="1"/>
  <c r="EQ247" i="1"/>
  <c r="CI247" i="1"/>
  <c r="FP247" i="1"/>
  <c r="BJ247" i="1"/>
  <c r="FS221" i="1"/>
  <c r="BM221" i="1"/>
  <c r="CL221" i="1"/>
  <c r="ET221" i="1"/>
  <c r="FS149" i="1"/>
  <c r="BM149" i="1"/>
  <c r="CL149" i="1"/>
  <c r="ET149" i="1"/>
  <c r="DJ145" i="1"/>
  <c r="DJ143" i="1"/>
  <c r="DJ141" i="1"/>
  <c r="DJ139" i="1"/>
  <c r="DJ137" i="1"/>
  <c r="DJ135" i="1"/>
  <c r="DJ131" i="1"/>
  <c r="DJ129" i="1"/>
  <c r="DJ125" i="1"/>
  <c r="DJ121" i="1"/>
  <c r="DJ117" i="1"/>
  <c r="DJ113" i="1"/>
  <c r="CS212" i="1"/>
  <c r="CS168" i="1"/>
  <c r="CS124" i="1"/>
  <c r="CS114" i="1"/>
  <c r="CS66" i="1"/>
  <c r="DK6" i="1"/>
  <c r="AK6" i="1" s="1"/>
  <c r="DL6" i="1"/>
  <c r="CK9" i="1" l="1"/>
  <c r="BL9" i="1"/>
  <c r="CS9" i="1"/>
  <c r="ES9" i="1"/>
  <c r="FR9" i="1"/>
  <c r="BE15" i="1"/>
  <c r="DU15" i="1"/>
  <c r="DR15" i="1"/>
  <c r="BB15" i="1"/>
  <c r="FG9" i="1"/>
  <c r="BB9" i="1"/>
  <c r="DR9" i="1"/>
  <c r="DU9" i="1"/>
  <c r="BE9" i="1"/>
  <c r="CK14" i="1"/>
  <c r="BL14" i="1"/>
  <c r="ES14" i="1"/>
  <c r="FR14" i="1"/>
  <c r="CK15" i="1"/>
  <c r="BL15" i="1"/>
  <c r="ES15" i="1"/>
  <c r="FR15" i="1"/>
  <c r="CI12" i="1"/>
  <c r="BJ12" i="1"/>
  <c r="EQ12" i="1"/>
  <c r="FP12" i="1"/>
  <c r="EE14" i="1"/>
  <c r="BE14" i="1"/>
  <c r="DU14" i="1"/>
  <c r="CS14" i="1"/>
  <c r="ER14" i="1"/>
  <c r="FQ14" i="1"/>
  <c r="BK14" i="1"/>
  <c r="CJ14" i="1"/>
  <c r="CS15" i="1"/>
  <c r="ER15" i="1"/>
  <c r="FQ15" i="1"/>
  <c r="BK15" i="1"/>
  <c r="CJ15" i="1"/>
  <c r="CS8" i="1"/>
  <c r="ER8" i="1"/>
  <c r="FQ8" i="1"/>
  <c r="BK8" i="1"/>
  <c r="CJ8" i="1"/>
  <c r="DE12" i="1"/>
  <c r="BM12" i="1"/>
  <c r="CL12" i="1"/>
  <c r="FS12" i="1"/>
  <c r="ET12" i="1"/>
  <c r="CY27" i="1"/>
  <c r="DE27" i="1"/>
  <c r="DE18" i="1"/>
  <c r="BM18" i="1"/>
  <c r="CL18" i="1"/>
  <c r="CY18" i="1"/>
  <c r="FS18" i="1"/>
  <c r="ET18" i="1"/>
  <c r="CM12" i="1"/>
  <c r="EU12" i="1"/>
  <c r="FT12" i="1"/>
  <c r="FT17" i="1"/>
  <c r="CM17" i="1"/>
  <c r="EU17" i="1"/>
  <c r="BN21" i="1"/>
  <c r="CM21" i="1"/>
  <c r="EU21" i="1"/>
  <c r="FT21" i="1"/>
  <c r="BN10" i="1"/>
  <c r="CM10" i="1"/>
  <c r="EU10" i="1"/>
  <c r="FT10" i="1"/>
  <c r="BN13" i="1"/>
  <c r="CM13" i="1"/>
  <c r="FT13" i="1"/>
  <c r="EU13" i="1"/>
  <c r="BN22" i="1"/>
  <c r="EU22" i="1"/>
  <c r="FT22" i="1"/>
  <c r="CM22" i="1"/>
  <c r="CY10" i="1"/>
  <c r="BM10" i="1"/>
  <c r="CL10" i="1"/>
  <c r="DE10" i="1"/>
  <c r="FS10" i="1"/>
  <c r="ET10" i="1"/>
  <c r="FQ17" i="1"/>
  <c r="CJ17" i="1"/>
  <c r="CS17" i="1"/>
  <c r="ER17" i="1"/>
  <c r="BK17" i="1"/>
  <c r="ES10" i="1"/>
  <c r="FR10" i="1"/>
  <c r="CK10" i="1"/>
  <c r="BL10" i="1"/>
  <c r="CI8" i="1"/>
  <c r="BJ8" i="1"/>
  <c r="EQ8" i="1"/>
  <c r="FP8" i="1"/>
  <c r="DE19" i="1"/>
  <c r="BM19" i="1"/>
  <c r="CL19" i="1"/>
  <c r="CY19" i="1"/>
  <c r="FS19" i="1"/>
  <c r="ET19" i="1"/>
  <c r="BM21" i="1"/>
  <c r="CL21" i="1"/>
  <c r="DE21" i="1"/>
  <c r="CY21" i="1"/>
  <c r="FS21" i="1"/>
  <c r="ET21" i="1"/>
  <c r="ES17" i="1"/>
  <c r="FR17" i="1"/>
  <c r="CK17" i="1"/>
  <c r="BL17" i="1"/>
  <c r="CI17" i="1"/>
  <c r="BJ17" i="1"/>
  <c r="EQ17" i="1"/>
  <c r="FP17" i="1"/>
  <c r="AT6" i="1"/>
  <c r="AO6" i="1"/>
  <c r="ES13" i="1"/>
  <c r="FR13" i="1"/>
  <c r="CK13" i="1"/>
  <c r="BL13" i="1"/>
  <c r="CY8" i="1"/>
  <c r="BM8" i="1"/>
  <c r="CL8" i="1"/>
  <c r="DE8" i="1"/>
  <c r="FS8" i="1"/>
  <c r="ET8" i="1"/>
  <c r="BN12" i="1"/>
  <c r="CY12" i="1"/>
  <c r="CS12" i="1"/>
  <c r="ER12" i="1"/>
  <c r="FQ12" i="1"/>
  <c r="BK12" i="1"/>
  <c r="CJ12" i="1"/>
  <c r="CS13" i="1"/>
  <c r="ER13" i="1"/>
  <c r="FQ13" i="1"/>
  <c r="BK13" i="1"/>
  <c r="CJ13" i="1"/>
  <c r="BN17" i="1"/>
  <c r="CY17" i="1"/>
  <c r="CJ21" i="1"/>
  <c r="CS21" i="1"/>
  <c r="ER21" i="1"/>
  <c r="FQ21" i="1"/>
  <c r="BK21" i="1"/>
  <c r="CI10" i="1"/>
  <c r="BJ10" i="1"/>
  <c r="EQ10" i="1"/>
  <c r="FP10" i="1"/>
  <c r="CS10" i="1"/>
  <c r="ER10" i="1"/>
  <c r="FQ10" i="1"/>
  <c r="BK10" i="1"/>
  <c r="CJ10" i="1"/>
  <c r="DE23" i="1"/>
  <c r="BM23" i="1"/>
  <c r="CL23" i="1"/>
  <c r="CY23" i="1"/>
  <c r="FS23" i="1"/>
  <c r="ET23" i="1"/>
  <c r="CS22" i="1"/>
  <c r="ER22" i="1"/>
  <c r="FQ22" i="1"/>
  <c r="BK22" i="1"/>
  <c r="CJ22" i="1"/>
  <c r="AN6" i="1"/>
  <c r="FS22" i="1"/>
  <c r="ET22" i="1"/>
  <c r="DE22" i="1"/>
  <c r="CY22" i="1"/>
  <c r="BM22" i="1"/>
  <c r="CL22" i="1"/>
  <c r="DE13" i="1"/>
  <c r="CY13" i="1"/>
  <c r="FS13" i="1"/>
  <c r="ET13" i="1"/>
  <c r="BM13" i="1"/>
  <c r="CL13" i="1"/>
  <c r="CQ6" i="1"/>
  <c r="CR6" i="1"/>
  <c r="DF129" i="1"/>
  <c r="DH129" i="1" s="1"/>
  <c r="DG129" i="1"/>
  <c r="DI129" i="1" s="1"/>
  <c r="DF143" i="1"/>
  <c r="DH143" i="1" s="1"/>
  <c r="DG143" i="1"/>
  <c r="DI143" i="1" s="1"/>
  <c r="DF231" i="1"/>
  <c r="DH231" i="1" s="1"/>
  <c r="DG231" i="1"/>
  <c r="DI231" i="1" s="1"/>
  <c r="DD26" i="1"/>
  <c r="DA26" i="1"/>
  <c r="DC26" i="1" s="1"/>
  <c r="CZ26" i="1"/>
  <c r="DB26" i="1" s="1"/>
  <c r="DG150" i="1"/>
  <c r="DI150" i="1" s="1"/>
  <c r="DF150" i="1"/>
  <c r="DH150" i="1" s="1"/>
  <c r="DD158" i="1"/>
  <c r="CZ158" i="1"/>
  <c r="DB158" i="1" s="1"/>
  <c r="DA158" i="1"/>
  <c r="DC158" i="1" s="1"/>
  <c r="DD166" i="1"/>
  <c r="CZ166" i="1"/>
  <c r="DB166" i="1" s="1"/>
  <c r="DA166" i="1"/>
  <c r="DC166" i="1" s="1"/>
  <c r="DF109" i="1"/>
  <c r="DH109" i="1" s="1"/>
  <c r="DG109" i="1"/>
  <c r="DI109" i="1" s="1"/>
  <c r="DA135" i="1"/>
  <c r="DC135" i="1" s="1"/>
  <c r="CZ135" i="1"/>
  <c r="DB135" i="1" s="1"/>
  <c r="DD135" i="1"/>
  <c r="DF197" i="1"/>
  <c r="DH197" i="1" s="1"/>
  <c r="DG197" i="1"/>
  <c r="DI197" i="1" s="1"/>
  <c r="DF228" i="1"/>
  <c r="DH228" i="1" s="1"/>
  <c r="DG228" i="1"/>
  <c r="DI228" i="1" s="1"/>
  <c r="CZ225" i="1"/>
  <c r="DB225" i="1" s="1"/>
  <c r="DD225" i="1"/>
  <c r="DA225" i="1"/>
  <c r="DC225" i="1" s="1"/>
  <c r="DD43" i="1"/>
  <c r="DA43" i="1"/>
  <c r="DC43" i="1" s="1"/>
  <c r="CZ43" i="1"/>
  <c r="DB43" i="1" s="1"/>
  <c r="DF116" i="1"/>
  <c r="DH116" i="1" s="1"/>
  <c r="DG116" i="1"/>
  <c r="DI116" i="1" s="1"/>
  <c r="DA242" i="1"/>
  <c r="DD242" i="1"/>
  <c r="DC242" i="1"/>
  <c r="CZ242" i="1"/>
  <c r="DB242" i="1" s="1"/>
  <c r="DF77" i="1"/>
  <c r="DH77" i="1" s="1"/>
  <c r="DG77" i="1"/>
  <c r="DI77" i="1" s="1"/>
  <c r="DF93" i="1"/>
  <c r="DH93" i="1" s="1"/>
  <c r="DG93" i="1"/>
  <c r="DI93" i="1" s="1"/>
  <c r="DF112" i="1"/>
  <c r="DH112" i="1" s="1"/>
  <c r="DG112" i="1"/>
  <c r="DI112" i="1" s="1"/>
  <c r="DF119" i="1"/>
  <c r="DH119" i="1" s="1"/>
  <c r="DG119" i="1"/>
  <c r="DI119" i="1" s="1"/>
  <c r="DA133" i="1"/>
  <c r="DD133" i="1"/>
  <c r="DC133" i="1"/>
  <c r="CZ133" i="1"/>
  <c r="DB133" i="1" s="1"/>
  <c r="DF189" i="1"/>
  <c r="DH189" i="1" s="1"/>
  <c r="DG189" i="1"/>
  <c r="DI189" i="1" s="1"/>
  <c r="DF235" i="1"/>
  <c r="DH235" i="1" s="1"/>
  <c r="DG235" i="1"/>
  <c r="DI235" i="1" s="1"/>
  <c r="DG30" i="1"/>
  <c r="DI30" i="1" s="1"/>
  <c r="DF30" i="1"/>
  <c r="DH30" i="1" s="1"/>
  <c r="DF40" i="1"/>
  <c r="DH40" i="1" s="1"/>
  <c r="DG40" i="1"/>
  <c r="DI40" i="1" s="1"/>
  <c r="DF56" i="1"/>
  <c r="DH56" i="1" s="1"/>
  <c r="DG56" i="1"/>
  <c r="DI56" i="1" s="1"/>
  <c r="CZ68" i="1"/>
  <c r="DB68" i="1" s="1"/>
  <c r="DD68" i="1"/>
  <c r="DA68" i="1"/>
  <c r="DC68" i="1" s="1"/>
  <c r="DD76" i="1"/>
  <c r="DA76" i="1"/>
  <c r="DC76" i="1" s="1"/>
  <c r="CZ76" i="1"/>
  <c r="DB76" i="1" s="1"/>
  <c r="CZ84" i="1"/>
  <c r="DB84" i="1" s="1"/>
  <c r="DA84" i="1"/>
  <c r="DC84" i="1" s="1"/>
  <c r="DD84" i="1"/>
  <c r="DD92" i="1"/>
  <c r="DA92" i="1"/>
  <c r="DC92" i="1" s="1"/>
  <c r="CZ92" i="1"/>
  <c r="DB92" i="1" s="1"/>
  <c r="DG148" i="1"/>
  <c r="DF148" i="1"/>
  <c r="DH148" i="1" s="1"/>
  <c r="DI148" i="1"/>
  <c r="DF156" i="1"/>
  <c r="DH156" i="1" s="1"/>
  <c r="DG156" i="1"/>
  <c r="DI156" i="1" s="1"/>
  <c r="DD164" i="1"/>
  <c r="CZ164" i="1"/>
  <c r="DB164" i="1" s="1"/>
  <c r="DA164" i="1"/>
  <c r="DC164" i="1" s="1"/>
  <c r="DG29" i="1"/>
  <c r="DI29" i="1" s="1"/>
  <c r="DF29" i="1"/>
  <c r="DH29" i="1" s="1"/>
  <c r="DD113" i="1"/>
  <c r="CZ113" i="1"/>
  <c r="DB113" i="1" s="1"/>
  <c r="DA113" i="1"/>
  <c r="DC113" i="1" s="1"/>
  <c r="DA131" i="1"/>
  <c r="DC131" i="1" s="1"/>
  <c r="CZ131" i="1"/>
  <c r="DB131" i="1" s="1"/>
  <c r="DD131" i="1"/>
  <c r="DD193" i="1"/>
  <c r="CZ193" i="1"/>
  <c r="DB193" i="1" s="1"/>
  <c r="DA193" i="1"/>
  <c r="DC193" i="1" s="1"/>
  <c r="DF211" i="1"/>
  <c r="DH211" i="1" s="1"/>
  <c r="DG211" i="1"/>
  <c r="DI211" i="1" s="1"/>
  <c r="CZ237" i="1"/>
  <c r="DB237" i="1" s="1"/>
  <c r="DD237" i="1"/>
  <c r="DA237" i="1"/>
  <c r="DC237" i="1" s="1"/>
  <c r="DD121" i="1"/>
  <c r="CZ121" i="1"/>
  <c r="DB121" i="1" s="1"/>
  <c r="DA121" i="1"/>
  <c r="DC121" i="1" s="1"/>
  <c r="DA137" i="1"/>
  <c r="DD137" i="1"/>
  <c r="DC137" i="1"/>
  <c r="CZ137" i="1"/>
  <c r="DB137" i="1" s="1"/>
  <c r="DD205" i="1"/>
  <c r="CZ205" i="1"/>
  <c r="DB205" i="1" s="1"/>
  <c r="DA205" i="1"/>
  <c r="DC205" i="1" s="1"/>
  <c r="DG239" i="1"/>
  <c r="DI239" i="1" s="1"/>
  <c r="DF239" i="1"/>
  <c r="DH239" i="1" s="1"/>
  <c r="DG50" i="1"/>
  <c r="DI50" i="1" s="1"/>
  <c r="DF50" i="1"/>
  <c r="DH50" i="1" s="1"/>
  <c r="DF154" i="1"/>
  <c r="DH154" i="1" s="1"/>
  <c r="DG154" i="1"/>
  <c r="DI154" i="1" s="1"/>
  <c r="DD162" i="1"/>
  <c r="CZ162" i="1"/>
  <c r="DB162" i="1" s="1"/>
  <c r="DA162" i="1"/>
  <c r="DC162" i="1" s="1"/>
  <c r="DD101" i="1"/>
  <c r="CZ101" i="1"/>
  <c r="DB101" i="1" s="1"/>
  <c r="DA101" i="1"/>
  <c r="DC101" i="1" s="1"/>
  <c r="DD117" i="1"/>
  <c r="CZ117" i="1"/>
  <c r="DB117" i="1" s="1"/>
  <c r="DA117" i="1"/>
  <c r="DC117" i="1" s="1"/>
  <c r="DA145" i="1"/>
  <c r="DD145" i="1"/>
  <c r="DC145" i="1"/>
  <c r="CZ145" i="1"/>
  <c r="DB145" i="1" s="1"/>
  <c r="DF215" i="1"/>
  <c r="DH215" i="1" s="1"/>
  <c r="DG215" i="1"/>
  <c r="DI215" i="1" s="1"/>
  <c r="CZ165" i="1"/>
  <c r="DD165" i="1"/>
  <c r="DB165" i="1"/>
  <c r="DA165" i="1"/>
  <c r="DC165" i="1" s="1"/>
  <c r="DA251" i="1"/>
  <c r="DD251" i="1"/>
  <c r="DC251" i="1"/>
  <c r="CZ251" i="1"/>
  <c r="DB251" i="1" s="1"/>
  <c r="DD100" i="1"/>
  <c r="DA100" i="1"/>
  <c r="DC100" i="1" s="1"/>
  <c r="CZ100" i="1"/>
  <c r="DB100" i="1" s="1"/>
  <c r="DD198" i="1"/>
  <c r="CZ198" i="1"/>
  <c r="DB198" i="1" s="1"/>
  <c r="DA198" i="1"/>
  <c r="DC198" i="1" s="1"/>
  <c r="DG49" i="1"/>
  <c r="DI49" i="1" s="1"/>
  <c r="DF49" i="1"/>
  <c r="DH49" i="1" s="1"/>
  <c r="CZ85" i="1"/>
  <c r="DB85" i="1" s="1"/>
  <c r="DA85" i="1"/>
  <c r="DC85" i="1" s="1"/>
  <c r="DD85" i="1"/>
  <c r="CZ65" i="1"/>
  <c r="DB65" i="1" s="1"/>
  <c r="DA65" i="1"/>
  <c r="DC65" i="1" s="1"/>
  <c r="DD65" i="1"/>
  <c r="CZ238" i="1"/>
  <c r="DB238" i="1" s="1"/>
  <c r="DD238" i="1"/>
  <c r="DA238" i="1"/>
  <c r="DC238" i="1" s="1"/>
  <c r="DD7" i="1"/>
  <c r="DA7" i="1"/>
  <c r="DC7" i="1" s="1"/>
  <c r="CZ7" i="1"/>
  <c r="DB7" i="1" s="1"/>
  <c r="DD31" i="1"/>
  <c r="DA31" i="1"/>
  <c r="DC31" i="1" s="1"/>
  <c r="CZ31" i="1"/>
  <c r="DB31" i="1" s="1"/>
  <c r="DF125" i="1"/>
  <c r="DH125" i="1" s="1"/>
  <c r="DG125" i="1"/>
  <c r="DI125" i="1" s="1"/>
  <c r="DF141" i="1"/>
  <c r="DH141" i="1" s="1"/>
  <c r="DG141" i="1"/>
  <c r="DI141" i="1" s="1"/>
  <c r="DF209" i="1"/>
  <c r="DH209" i="1" s="1"/>
  <c r="DG209" i="1"/>
  <c r="DI209" i="1" s="1"/>
  <c r="DG243" i="1"/>
  <c r="DI243" i="1" s="1"/>
  <c r="DF243" i="1"/>
  <c r="DH243" i="1" s="1"/>
  <c r="DF36" i="1"/>
  <c r="DH36" i="1" s="1"/>
  <c r="DG36" i="1"/>
  <c r="DI36" i="1" s="1"/>
  <c r="DG44" i="1"/>
  <c r="DI44" i="1" s="1"/>
  <c r="DF44" i="1"/>
  <c r="DH44" i="1" s="1"/>
  <c r="CZ64" i="1"/>
  <c r="DB64" i="1" s="1"/>
  <c r="DD64" i="1"/>
  <c r="DA64" i="1"/>
  <c r="DC64" i="1" s="1"/>
  <c r="DF72" i="1"/>
  <c r="DH72" i="1" s="1"/>
  <c r="DG72" i="1"/>
  <c r="DI72" i="1" s="1"/>
  <c r="CZ80" i="1"/>
  <c r="DB80" i="1" s="1"/>
  <c r="DA80" i="1"/>
  <c r="DC80" i="1" s="1"/>
  <c r="DD80" i="1"/>
  <c r="DD88" i="1"/>
  <c r="DA88" i="1"/>
  <c r="DC88" i="1" s="1"/>
  <c r="CZ88" i="1"/>
  <c r="DB88" i="1" s="1"/>
  <c r="DD96" i="1"/>
  <c r="DA96" i="1"/>
  <c r="DC96" i="1" s="1"/>
  <c r="CZ96" i="1"/>
  <c r="DB96" i="1" s="1"/>
  <c r="DD152" i="1"/>
  <c r="CZ152" i="1"/>
  <c r="DB152" i="1" s="1"/>
  <c r="DA152" i="1"/>
  <c r="DC152" i="1" s="1"/>
  <c r="DD160" i="1"/>
  <c r="CZ160" i="1"/>
  <c r="DB160" i="1" s="1"/>
  <c r="DA160" i="1"/>
  <c r="DC160" i="1" s="1"/>
  <c r="DD168" i="1"/>
  <c r="CZ168" i="1"/>
  <c r="DB168" i="1" s="1"/>
  <c r="DA168" i="1"/>
  <c r="DC168" i="1" s="1"/>
  <c r="DD105" i="1"/>
  <c r="CZ105" i="1"/>
  <c r="DB105" i="1" s="1"/>
  <c r="DA105" i="1"/>
  <c r="DC105" i="1" s="1"/>
  <c r="DD123" i="1"/>
  <c r="CZ123" i="1"/>
  <c r="DB123" i="1" s="1"/>
  <c r="DA123" i="1"/>
  <c r="DC123" i="1" s="1"/>
  <c r="DG139" i="1"/>
  <c r="DI139" i="1" s="1"/>
  <c r="DF139" i="1"/>
  <c r="DH139" i="1" s="1"/>
  <c r="DD201" i="1"/>
  <c r="CZ201" i="1"/>
  <c r="DB201" i="1" s="1"/>
  <c r="DA201" i="1"/>
  <c r="DC201" i="1" s="1"/>
  <c r="DF219" i="1"/>
  <c r="DH219" i="1" s="1"/>
  <c r="DG219" i="1"/>
  <c r="DI219" i="1" s="1"/>
  <c r="CZ255" i="1"/>
  <c r="DB255" i="1" s="1"/>
  <c r="DA255" i="1"/>
  <c r="DC255" i="1" s="1"/>
  <c r="DD255" i="1"/>
  <c r="DA129" i="1"/>
  <c r="DD129" i="1"/>
  <c r="DC129" i="1"/>
  <c r="CZ129" i="1"/>
  <c r="DB129" i="1" s="1"/>
  <c r="DA143" i="1"/>
  <c r="DC143" i="1" s="1"/>
  <c r="CZ143" i="1"/>
  <c r="DB143" i="1" s="1"/>
  <c r="DD143" i="1"/>
  <c r="CZ231" i="1"/>
  <c r="DB231" i="1" s="1"/>
  <c r="DD231" i="1"/>
  <c r="DA231" i="1"/>
  <c r="DC231" i="1" s="1"/>
  <c r="DF26" i="1"/>
  <c r="DH26" i="1" s="1"/>
  <c r="DG26" i="1"/>
  <c r="DI26" i="1" s="1"/>
  <c r="DD150" i="1"/>
  <c r="CZ150" i="1"/>
  <c r="DA150" i="1"/>
  <c r="DC150" i="1" s="1"/>
  <c r="DB150" i="1"/>
  <c r="DF158" i="1"/>
  <c r="DH158" i="1" s="1"/>
  <c r="DG158" i="1"/>
  <c r="DI158" i="1" s="1"/>
  <c r="DF166" i="1"/>
  <c r="DH166" i="1" s="1"/>
  <c r="DG166" i="1"/>
  <c r="DI166" i="1" s="1"/>
  <c r="DD109" i="1"/>
  <c r="CZ109" i="1"/>
  <c r="DB109" i="1" s="1"/>
  <c r="DA109" i="1"/>
  <c r="DC109" i="1" s="1"/>
  <c r="DG135" i="1"/>
  <c r="DI135" i="1" s="1"/>
  <c r="DF135" i="1"/>
  <c r="DH135" i="1" s="1"/>
  <c r="DD197" i="1"/>
  <c r="CZ197" i="1"/>
  <c r="DB197" i="1" s="1"/>
  <c r="DA197" i="1"/>
  <c r="DC197" i="1" s="1"/>
  <c r="CZ228" i="1"/>
  <c r="DB228" i="1" s="1"/>
  <c r="DD228" i="1"/>
  <c r="DA228" i="1"/>
  <c r="DC228" i="1" s="1"/>
  <c r="DF225" i="1"/>
  <c r="DH225" i="1" s="1"/>
  <c r="DG225" i="1"/>
  <c r="DI225" i="1" s="1"/>
  <c r="DG43" i="1"/>
  <c r="DI43" i="1" s="1"/>
  <c r="DF43" i="1"/>
  <c r="DH43" i="1" s="1"/>
  <c r="DD116" i="1"/>
  <c r="DA116" i="1"/>
  <c r="DC116" i="1" s="1"/>
  <c r="CZ116" i="1"/>
  <c r="DB116" i="1" s="1"/>
  <c r="DG242" i="1"/>
  <c r="DF242" i="1"/>
  <c r="DH242" i="1" s="1"/>
  <c r="DI242" i="1"/>
  <c r="CZ77" i="1"/>
  <c r="DB77" i="1" s="1"/>
  <c r="DA77" i="1"/>
  <c r="DC77" i="1" s="1"/>
  <c r="DD77" i="1"/>
  <c r="DD93" i="1"/>
  <c r="CZ93" i="1"/>
  <c r="DB93" i="1" s="1"/>
  <c r="DA93" i="1"/>
  <c r="DC93" i="1" s="1"/>
  <c r="DD112" i="1"/>
  <c r="DA112" i="1"/>
  <c r="DC112" i="1" s="1"/>
  <c r="CZ112" i="1"/>
  <c r="DB112" i="1" s="1"/>
  <c r="DD119" i="1"/>
  <c r="CZ119" i="1"/>
  <c r="DB119" i="1" s="1"/>
  <c r="DA119" i="1"/>
  <c r="DC119" i="1" s="1"/>
  <c r="DF133" i="1"/>
  <c r="DH133" i="1" s="1"/>
  <c r="DG133" i="1"/>
  <c r="DI133" i="1" s="1"/>
  <c r="DD189" i="1"/>
  <c r="CZ189" i="1"/>
  <c r="DB189" i="1" s="1"/>
  <c r="DA189" i="1"/>
  <c r="DC189" i="1" s="1"/>
  <c r="CZ235" i="1"/>
  <c r="DB235" i="1" s="1"/>
  <c r="DD235" i="1"/>
  <c r="DA235" i="1"/>
  <c r="DC235" i="1" s="1"/>
  <c r="DD30" i="1"/>
  <c r="DA30" i="1"/>
  <c r="DC30" i="1" s="1"/>
  <c r="CZ30" i="1"/>
  <c r="DB30" i="1" s="1"/>
  <c r="DD40" i="1"/>
  <c r="DA40" i="1"/>
  <c r="DC40" i="1" s="1"/>
  <c r="CZ40" i="1"/>
  <c r="DB40" i="1" s="1"/>
  <c r="DD56" i="1"/>
  <c r="DA56" i="1"/>
  <c r="DC56" i="1" s="1"/>
  <c r="CZ56" i="1"/>
  <c r="DB56" i="1" s="1"/>
  <c r="DF68" i="1"/>
  <c r="DH68" i="1" s="1"/>
  <c r="DG68" i="1"/>
  <c r="DI68" i="1" s="1"/>
  <c r="DF76" i="1"/>
  <c r="DH76" i="1" s="1"/>
  <c r="DG76" i="1"/>
  <c r="DI76" i="1" s="1"/>
  <c r="DF84" i="1"/>
  <c r="DH84" i="1" s="1"/>
  <c r="DG84" i="1"/>
  <c r="DI84" i="1" s="1"/>
  <c r="DF92" i="1"/>
  <c r="DH92" i="1" s="1"/>
  <c r="DG92" i="1"/>
  <c r="DI92" i="1" s="1"/>
  <c r="CZ148" i="1"/>
  <c r="DB148" i="1" s="1"/>
  <c r="DD148" i="1"/>
  <c r="DA148" i="1"/>
  <c r="DC148" i="1" s="1"/>
  <c r="CZ156" i="1"/>
  <c r="DB156" i="1" s="1"/>
  <c r="DD156" i="1"/>
  <c r="DA156" i="1"/>
  <c r="DC156" i="1" s="1"/>
  <c r="DF164" i="1"/>
  <c r="DH164" i="1" s="1"/>
  <c r="DG164" i="1"/>
  <c r="DI164" i="1" s="1"/>
  <c r="DD29" i="1"/>
  <c r="DA29" i="1"/>
  <c r="DC29" i="1" s="1"/>
  <c r="CZ29" i="1"/>
  <c r="DB29" i="1" s="1"/>
  <c r="DF113" i="1"/>
  <c r="DH113" i="1" s="1"/>
  <c r="DG113" i="1"/>
  <c r="DI113" i="1" s="1"/>
  <c r="DF131" i="1"/>
  <c r="DH131" i="1" s="1"/>
  <c r="DG131" i="1"/>
  <c r="DI131" i="1" s="1"/>
  <c r="DF193" i="1"/>
  <c r="DH193" i="1" s="1"/>
  <c r="DG193" i="1"/>
  <c r="DI193" i="1" s="1"/>
  <c r="DD211" i="1"/>
  <c r="CZ211" i="1"/>
  <c r="DB211" i="1" s="1"/>
  <c r="DA211" i="1"/>
  <c r="DC211" i="1" s="1"/>
  <c r="DF237" i="1"/>
  <c r="DH237" i="1" s="1"/>
  <c r="DG237" i="1"/>
  <c r="DI237" i="1" s="1"/>
  <c r="DF121" i="1"/>
  <c r="DH121" i="1" s="1"/>
  <c r="DG121" i="1"/>
  <c r="DI121" i="1" s="1"/>
  <c r="DF137" i="1"/>
  <c r="DH137" i="1" s="1"/>
  <c r="DG137" i="1"/>
  <c r="DI137" i="1" s="1"/>
  <c r="DF205" i="1"/>
  <c r="DG205" i="1"/>
  <c r="DI205" i="1" s="1"/>
  <c r="DH205" i="1"/>
  <c r="DA239" i="1"/>
  <c r="DD239" i="1"/>
  <c r="DC239" i="1"/>
  <c r="CZ239" i="1"/>
  <c r="DB239" i="1" s="1"/>
  <c r="DD50" i="1"/>
  <c r="DA50" i="1"/>
  <c r="DC50" i="1" s="1"/>
  <c r="CZ50" i="1"/>
  <c r="DB50" i="1" s="1"/>
  <c r="CZ154" i="1"/>
  <c r="DB154" i="1" s="1"/>
  <c r="DD154" i="1"/>
  <c r="DA154" i="1"/>
  <c r="DC154" i="1" s="1"/>
  <c r="DF162" i="1"/>
  <c r="DH162" i="1" s="1"/>
  <c r="DG162" i="1"/>
  <c r="DI162" i="1" s="1"/>
  <c r="DF101" i="1"/>
  <c r="DH101" i="1" s="1"/>
  <c r="DG101" i="1"/>
  <c r="DI101" i="1" s="1"/>
  <c r="DF117" i="1"/>
  <c r="DH117" i="1" s="1"/>
  <c r="DG117" i="1"/>
  <c r="DI117" i="1" s="1"/>
  <c r="DF145" i="1"/>
  <c r="DH145" i="1" s="1"/>
  <c r="DG145" i="1"/>
  <c r="DI145" i="1" s="1"/>
  <c r="DD215" i="1"/>
  <c r="CZ215" i="1"/>
  <c r="DB215" i="1" s="1"/>
  <c r="DA215" i="1"/>
  <c r="DC215" i="1" s="1"/>
  <c r="DF165" i="1"/>
  <c r="DH165" i="1" s="1"/>
  <c r="DG165" i="1"/>
  <c r="DI165" i="1" s="1"/>
  <c r="DG251" i="1"/>
  <c r="DI251" i="1" s="1"/>
  <c r="DF251" i="1"/>
  <c r="DH251" i="1" s="1"/>
  <c r="DF100" i="1"/>
  <c r="DH100" i="1" s="1"/>
  <c r="DG100" i="1"/>
  <c r="DI100" i="1" s="1"/>
  <c r="DF198" i="1"/>
  <c r="DH198" i="1" s="1"/>
  <c r="DG198" i="1"/>
  <c r="DI198" i="1" s="1"/>
  <c r="DD49" i="1"/>
  <c r="DA49" i="1"/>
  <c r="DC49" i="1" s="1"/>
  <c r="CZ49" i="1"/>
  <c r="DB49" i="1" s="1"/>
  <c r="DF85" i="1"/>
  <c r="DH85" i="1" s="1"/>
  <c r="DG85" i="1"/>
  <c r="DI85" i="1" s="1"/>
  <c r="DF65" i="1"/>
  <c r="DH65" i="1" s="1"/>
  <c r="DG65" i="1"/>
  <c r="DI65" i="1" s="1"/>
  <c r="DF238" i="1"/>
  <c r="DH238" i="1" s="1"/>
  <c r="DG238" i="1"/>
  <c r="DI238" i="1" s="1"/>
  <c r="DG7" i="1"/>
  <c r="DI7" i="1" s="1"/>
  <c r="DF7" i="1"/>
  <c r="DH7" i="1" s="1"/>
  <c r="DG31" i="1"/>
  <c r="DI31" i="1" s="1"/>
  <c r="DF31" i="1"/>
  <c r="DH31" i="1" s="1"/>
  <c r="DD125" i="1"/>
  <c r="CZ125" i="1"/>
  <c r="DB125" i="1" s="1"/>
  <c r="DA125" i="1"/>
  <c r="DC125" i="1" s="1"/>
  <c r="DA141" i="1"/>
  <c r="DD141" i="1"/>
  <c r="DC141" i="1"/>
  <c r="CZ141" i="1"/>
  <c r="DB141" i="1" s="1"/>
  <c r="DD209" i="1"/>
  <c r="CZ209" i="1"/>
  <c r="DB209" i="1" s="1"/>
  <c r="DA209" i="1"/>
  <c r="DC209" i="1" s="1"/>
  <c r="DA243" i="1"/>
  <c r="DD243" i="1"/>
  <c r="DC243" i="1"/>
  <c r="CZ243" i="1"/>
  <c r="DB243" i="1" s="1"/>
  <c r="DD36" i="1"/>
  <c r="DA36" i="1"/>
  <c r="DC36" i="1" s="1"/>
  <c r="CZ36" i="1"/>
  <c r="DB36" i="1" s="1"/>
  <c r="DD44" i="1"/>
  <c r="DA44" i="1"/>
  <c r="DC44" i="1" s="1"/>
  <c r="CZ44" i="1"/>
  <c r="DB44" i="1" s="1"/>
  <c r="DF64" i="1"/>
  <c r="DH64" i="1" s="1"/>
  <c r="DG64" i="1"/>
  <c r="DI64" i="1" s="1"/>
  <c r="DD72" i="1"/>
  <c r="DA72" i="1"/>
  <c r="DC72" i="1" s="1"/>
  <c r="CZ72" i="1"/>
  <c r="DB72" i="1" s="1"/>
  <c r="DF80" i="1"/>
  <c r="DH80" i="1" s="1"/>
  <c r="DG80" i="1"/>
  <c r="DI80" i="1" s="1"/>
  <c r="DF88" i="1"/>
  <c r="DH88" i="1" s="1"/>
  <c r="DG88" i="1"/>
  <c r="DI88" i="1" s="1"/>
  <c r="DF96" i="1"/>
  <c r="DH96" i="1" s="1"/>
  <c r="DG96" i="1"/>
  <c r="DI96" i="1" s="1"/>
  <c r="DG152" i="1"/>
  <c r="DF152" i="1"/>
  <c r="DH152" i="1" s="1"/>
  <c r="DI152" i="1"/>
  <c r="DF160" i="1"/>
  <c r="DH160" i="1" s="1"/>
  <c r="DG160" i="1"/>
  <c r="DI160" i="1" s="1"/>
  <c r="DF168" i="1"/>
  <c r="DH168" i="1" s="1"/>
  <c r="DG168" i="1"/>
  <c r="DI168" i="1" s="1"/>
  <c r="DF105" i="1"/>
  <c r="DH105" i="1" s="1"/>
  <c r="DG105" i="1"/>
  <c r="DI105" i="1" s="1"/>
  <c r="DF123" i="1"/>
  <c r="DH123" i="1" s="1"/>
  <c r="DG123" i="1"/>
  <c r="DI123" i="1" s="1"/>
  <c r="DA139" i="1"/>
  <c r="DC139" i="1" s="1"/>
  <c r="CZ139" i="1"/>
  <c r="DB139" i="1" s="1"/>
  <c r="DD139" i="1"/>
  <c r="DF201" i="1"/>
  <c r="DH201" i="1" s="1"/>
  <c r="DG201" i="1"/>
  <c r="DI201" i="1" s="1"/>
  <c r="DD219" i="1"/>
  <c r="CZ219" i="1"/>
  <c r="DB219" i="1" s="1"/>
  <c r="DA219" i="1"/>
  <c r="DC219" i="1" s="1"/>
  <c r="DF255" i="1"/>
  <c r="DH255" i="1" s="1"/>
  <c r="DG255" i="1"/>
  <c r="DI255" i="1" s="1"/>
  <c r="CX212" i="1"/>
  <c r="CU212" i="1"/>
  <c r="CW212" i="1" s="1"/>
  <c r="CT212" i="1"/>
  <c r="CV212" i="1" s="1"/>
  <c r="CX153" i="1"/>
  <c r="CU153" i="1"/>
  <c r="CW153" i="1" s="1"/>
  <c r="CT153" i="1"/>
  <c r="CV153" i="1" s="1"/>
  <c r="CX161" i="1"/>
  <c r="CU161" i="1"/>
  <c r="CW161" i="1" s="1"/>
  <c r="CT161" i="1"/>
  <c r="CV161" i="1" s="1"/>
  <c r="CX169" i="1"/>
  <c r="CT169" i="1"/>
  <c r="CV169" i="1" s="1"/>
  <c r="CU169" i="1"/>
  <c r="CW169" i="1" s="1"/>
  <c r="CX185" i="1"/>
  <c r="CU185" i="1"/>
  <c r="CW185" i="1" s="1"/>
  <c r="CT185" i="1"/>
  <c r="CV185" i="1" s="1"/>
  <c r="CX191" i="1"/>
  <c r="CT191" i="1"/>
  <c r="CV191" i="1" s="1"/>
  <c r="CU191" i="1"/>
  <c r="CW191" i="1" s="1"/>
  <c r="CX195" i="1"/>
  <c r="CT195" i="1"/>
  <c r="CV195" i="1" s="1"/>
  <c r="CU195" i="1"/>
  <c r="CW195" i="1" s="1"/>
  <c r="CX199" i="1"/>
  <c r="CT199" i="1"/>
  <c r="CV199" i="1" s="1"/>
  <c r="CU199" i="1"/>
  <c r="CW199" i="1" s="1"/>
  <c r="CX223" i="1"/>
  <c r="CU223" i="1"/>
  <c r="CW223" i="1" s="1"/>
  <c r="CT223" i="1"/>
  <c r="CV223" i="1" s="1"/>
  <c r="CX235" i="1"/>
  <c r="CU235" i="1"/>
  <c r="CW235" i="1" s="1"/>
  <c r="CT235" i="1"/>
  <c r="CV235" i="1" s="1"/>
  <c r="CX239" i="1"/>
  <c r="CU239" i="1"/>
  <c r="CW239" i="1" s="1"/>
  <c r="CT239" i="1"/>
  <c r="CV239" i="1" s="1"/>
  <c r="CX46" i="1"/>
  <c r="CU46" i="1"/>
  <c r="CW46" i="1" s="1"/>
  <c r="CT46" i="1"/>
  <c r="CV46" i="1" s="1"/>
  <c r="CX68" i="1"/>
  <c r="CU68" i="1"/>
  <c r="CW68" i="1" s="1"/>
  <c r="CT68" i="1"/>
  <c r="CV68" i="1" s="1"/>
  <c r="CX86" i="1"/>
  <c r="CT86" i="1"/>
  <c r="CV86" i="1" s="1"/>
  <c r="CU86" i="1"/>
  <c r="CW86" i="1" s="1"/>
  <c r="CX88" i="1"/>
  <c r="CU88" i="1"/>
  <c r="CW88" i="1" s="1"/>
  <c r="CT88" i="1"/>
  <c r="CV88" i="1" s="1"/>
  <c r="CX114" i="1"/>
  <c r="CU114" i="1"/>
  <c r="CW114" i="1" s="1"/>
  <c r="CT114" i="1"/>
  <c r="CV114" i="1" s="1"/>
  <c r="CX168" i="1"/>
  <c r="CU168" i="1"/>
  <c r="CW168" i="1" s="1"/>
  <c r="CT168" i="1"/>
  <c r="CV168" i="1" s="1"/>
  <c r="CX206" i="1"/>
  <c r="CU206" i="1"/>
  <c r="CW206" i="1" s="1"/>
  <c r="CT206" i="1"/>
  <c r="CV206" i="1" s="1"/>
  <c r="CX149" i="1"/>
  <c r="CU149" i="1"/>
  <c r="CW149" i="1" s="1"/>
  <c r="CT149" i="1"/>
  <c r="CV149" i="1" s="1"/>
  <c r="CX157" i="1"/>
  <c r="CU157" i="1"/>
  <c r="CW157" i="1" s="1"/>
  <c r="CT157" i="1"/>
  <c r="CV157" i="1" s="1"/>
  <c r="CX165" i="1"/>
  <c r="CT165" i="1"/>
  <c r="CV165" i="1" s="1"/>
  <c r="CU165" i="1"/>
  <c r="CW165" i="1" s="1"/>
  <c r="CX173" i="1"/>
  <c r="CT173" i="1"/>
  <c r="CV173" i="1" s="1"/>
  <c r="CU173" i="1"/>
  <c r="CW173" i="1" s="1"/>
  <c r="CX181" i="1"/>
  <c r="CT181" i="1"/>
  <c r="CV181" i="1" s="1"/>
  <c r="CU181" i="1"/>
  <c r="CW181" i="1" s="1"/>
  <c r="CX193" i="1"/>
  <c r="CU193" i="1"/>
  <c r="CW193" i="1" s="1"/>
  <c r="CT193" i="1"/>
  <c r="CV193" i="1" s="1"/>
  <c r="CX197" i="1"/>
  <c r="CU197" i="1"/>
  <c r="CW197" i="1" s="1"/>
  <c r="CT197" i="1"/>
  <c r="CV197" i="1" s="1"/>
  <c r="CX227" i="1"/>
  <c r="CU227" i="1"/>
  <c r="CW227" i="1" s="1"/>
  <c r="CT227" i="1"/>
  <c r="CV227" i="1" s="1"/>
  <c r="CX233" i="1"/>
  <c r="CU233" i="1"/>
  <c r="CW233" i="1" s="1"/>
  <c r="CT233" i="1"/>
  <c r="CV233" i="1" s="1"/>
  <c r="CX237" i="1"/>
  <c r="CU237" i="1"/>
  <c r="CW237" i="1" s="1"/>
  <c r="CT237" i="1"/>
  <c r="CV237" i="1" s="1"/>
  <c r="CX134" i="1"/>
  <c r="CU134" i="1"/>
  <c r="CW134" i="1" s="1"/>
  <c r="CT134" i="1"/>
  <c r="CV134" i="1" s="1"/>
  <c r="CX138" i="1"/>
  <c r="CU138" i="1"/>
  <c r="CW138" i="1" s="1"/>
  <c r="CT138" i="1"/>
  <c r="CV138" i="1" s="1"/>
  <c r="CX196" i="1"/>
  <c r="CU196" i="1"/>
  <c r="CW196" i="1" s="1"/>
  <c r="CT196" i="1"/>
  <c r="CV196" i="1" s="1"/>
  <c r="CX200" i="1"/>
  <c r="CU200" i="1"/>
  <c r="CW200" i="1" s="1"/>
  <c r="CT200" i="1"/>
  <c r="CV200" i="1" s="1"/>
  <c r="CX208" i="1"/>
  <c r="CT208" i="1"/>
  <c r="CV208" i="1" s="1"/>
  <c r="CU208" i="1"/>
  <c r="CW208" i="1" s="1"/>
  <c r="CX234" i="1"/>
  <c r="CU234" i="1"/>
  <c r="CW234" i="1" s="1"/>
  <c r="CT234" i="1"/>
  <c r="CV234" i="1" s="1"/>
  <c r="CX238" i="1"/>
  <c r="CU238" i="1"/>
  <c r="CW238" i="1" s="1"/>
  <c r="CT238" i="1"/>
  <c r="CV238" i="1" s="1"/>
  <c r="CX248" i="1"/>
  <c r="CU248" i="1"/>
  <c r="CW248" i="1" s="1"/>
  <c r="CT248" i="1"/>
  <c r="CV248" i="1" s="1"/>
  <c r="CX7" i="1"/>
  <c r="CU7" i="1"/>
  <c r="CW7" i="1" s="1"/>
  <c r="CT7" i="1"/>
  <c r="CV7" i="1" s="1"/>
  <c r="CT31" i="1"/>
  <c r="CV31" i="1" s="1"/>
  <c r="CX31" i="1"/>
  <c r="CU31" i="1"/>
  <c r="CW31" i="1" s="1"/>
  <c r="CX45" i="1"/>
  <c r="CT45" i="1"/>
  <c r="CV45" i="1" s="1"/>
  <c r="CU45" i="1"/>
  <c r="CW45" i="1" s="1"/>
  <c r="CX61" i="1"/>
  <c r="CU61" i="1"/>
  <c r="CW61" i="1" s="1"/>
  <c r="CT61" i="1"/>
  <c r="CV61" i="1" s="1"/>
  <c r="CX81" i="1"/>
  <c r="CU81" i="1"/>
  <c r="CW81" i="1" s="1"/>
  <c r="CT81" i="1"/>
  <c r="CV81" i="1" s="1"/>
  <c r="CX97" i="1"/>
  <c r="CU97" i="1"/>
  <c r="CW97" i="1" s="1"/>
  <c r="CT97" i="1"/>
  <c r="CV97" i="1" s="1"/>
  <c r="CX247" i="1"/>
  <c r="CU247" i="1"/>
  <c r="CW247" i="1" s="1"/>
  <c r="CT247" i="1"/>
  <c r="CV247" i="1" s="1"/>
  <c r="CX99" i="1"/>
  <c r="CU99" i="1"/>
  <c r="CW99" i="1" s="1"/>
  <c r="CT99" i="1"/>
  <c r="CV99" i="1" s="1"/>
  <c r="CX30" i="1"/>
  <c r="CU30" i="1"/>
  <c r="CW30" i="1" s="1"/>
  <c r="CT30" i="1"/>
  <c r="CV30" i="1" s="1"/>
  <c r="CX40" i="1"/>
  <c r="CU40" i="1"/>
  <c r="CW40" i="1" s="1"/>
  <c r="CT40" i="1"/>
  <c r="CV40" i="1" s="1"/>
  <c r="CX48" i="1"/>
  <c r="CU48" i="1"/>
  <c r="CW48" i="1" s="1"/>
  <c r="CT48" i="1"/>
  <c r="CV48" i="1" s="1"/>
  <c r="CX64" i="1"/>
  <c r="CT64" i="1"/>
  <c r="CV64" i="1" s="1"/>
  <c r="CU64" i="1"/>
  <c r="CW64" i="1" s="1"/>
  <c r="CX80" i="1"/>
  <c r="CT80" i="1"/>
  <c r="CV80" i="1" s="1"/>
  <c r="CU80" i="1"/>
  <c r="CW80" i="1" s="1"/>
  <c r="CX92" i="1"/>
  <c r="CT92" i="1"/>
  <c r="CV92" i="1" s="1"/>
  <c r="CU92" i="1"/>
  <c r="CW92" i="1" s="1"/>
  <c r="CX130" i="1"/>
  <c r="CU130" i="1"/>
  <c r="CW130" i="1" s="1"/>
  <c r="CT130" i="1"/>
  <c r="CV130" i="1" s="1"/>
  <c r="CX140" i="1"/>
  <c r="CT140" i="1"/>
  <c r="CV140" i="1" s="1"/>
  <c r="CU140" i="1"/>
  <c r="CW140" i="1" s="1"/>
  <c r="CX146" i="1"/>
  <c r="CU146" i="1"/>
  <c r="CW146" i="1" s="1"/>
  <c r="CT146" i="1"/>
  <c r="CV146" i="1" s="1"/>
  <c r="CX162" i="1"/>
  <c r="CT162" i="1"/>
  <c r="CV162" i="1" s="1"/>
  <c r="CU162" i="1"/>
  <c r="CW162" i="1" s="1"/>
  <c r="CX170" i="1"/>
  <c r="CU170" i="1"/>
  <c r="CW170" i="1" s="1"/>
  <c r="CT170" i="1"/>
  <c r="CV170" i="1" s="1"/>
  <c r="CX182" i="1"/>
  <c r="CU182" i="1"/>
  <c r="CW182" i="1" s="1"/>
  <c r="CT182" i="1"/>
  <c r="CV182" i="1" s="1"/>
  <c r="CX104" i="1"/>
  <c r="CT104" i="1"/>
  <c r="CV104" i="1" s="1"/>
  <c r="CU104" i="1"/>
  <c r="CW104" i="1" s="1"/>
  <c r="CX42" i="1"/>
  <c r="CU42" i="1"/>
  <c r="CW42" i="1" s="1"/>
  <c r="CT42" i="1"/>
  <c r="CV42" i="1" s="1"/>
  <c r="CX62" i="1"/>
  <c r="CU62" i="1"/>
  <c r="CW62" i="1" s="1"/>
  <c r="CT62" i="1"/>
  <c r="CV62" i="1" s="1"/>
  <c r="CX74" i="1"/>
  <c r="CT74" i="1"/>
  <c r="CV74" i="1" s="1"/>
  <c r="CU74" i="1"/>
  <c r="CW74" i="1" s="1"/>
  <c r="CX122" i="1"/>
  <c r="CT122" i="1"/>
  <c r="CV122" i="1" s="1"/>
  <c r="CU122" i="1"/>
  <c r="CW122" i="1" s="1"/>
  <c r="CX164" i="1"/>
  <c r="CU164" i="1"/>
  <c r="CW164" i="1" s="1"/>
  <c r="CT164" i="1"/>
  <c r="CV164" i="1" s="1"/>
  <c r="CX254" i="1"/>
  <c r="CU254" i="1"/>
  <c r="CW254" i="1" s="1"/>
  <c r="CT254" i="1"/>
  <c r="CV254" i="1" s="1"/>
  <c r="CX228" i="1"/>
  <c r="CU228" i="1"/>
  <c r="CW228" i="1" s="1"/>
  <c r="CT228" i="1"/>
  <c r="CV228" i="1" s="1"/>
  <c r="CX25" i="1"/>
  <c r="CT25" i="1"/>
  <c r="CV25" i="1" s="1"/>
  <c r="CU25" i="1"/>
  <c r="CW25" i="1" s="1"/>
  <c r="CX109" i="1"/>
  <c r="CU109" i="1"/>
  <c r="CW109" i="1" s="1"/>
  <c r="CT109" i="1"/>
  <c r="CV109" i="1" s="1"/>
  <c r="CX117" i="1"/>
  <c r="CU117" i="1"/>
  <c r="CW117" i="1" s="1"/>
  <c r="CT117" i="1"/>
  <c r="CV117" i="1" s="1"/>
  <c r="CX125" i="1"/>
  <c r="CT125" i="1"/>
  <c r="CV125" i="1" s="1"/>
  <c r="CU125" i="1"/>
  <c r="CW125" i="1" s="1"/>
  <c r="CX131" i="1"/>
  <c r="CU131" i="1"/>
  <c r="CW131" i="1" s="1"/>
  <c r="CT131" i="1"/>
  <c r="CV131" i="1" s="1"/>
  <c r="CX137" i="1"/>
  <c r="CT137" i="1"/>
  <c r="CV137" i="1" s="1"/>
  <c r="CU137" i="1"/>
  <c r="CW137" i="1" s="1"/>
  <c r="CX141" i="1"/>
  <c r="CU141" i="1"/>
  <c r="CW141" i="1" s="1"/>
  <c r="CT141" i="1"/>
  <c r="CV141" i="1" s="1"/>
  <c r="CX145" i="1"/>
  <c r="CU145" i="1"/>
  <c r="CW145" i="1" s="1"/>
  <c r="CT145" i="1"/>
  <c r="CV145" i="1" s="1"/>
  <c r="CX147" i="1"/>
  <c r="CT147" i="1"/>
  <c r="CV147" i="1" s="1"/>
  <c r="CU147" i="1"/>
  <c r="CW147" i="1" s="1"/>
  <c r="CX155" i="1"/>
  <c r="CT155" i="1"/>
  <c r="CV155" i="1" s="1"/>
  <c r="CU155" i="1"/>
  <c r="CW155" i="1" s="1"/>
  <c r="CX163" i="1"/>
  <c r="CU163" i="1"/>
  <c r="CW163" i="1" s="1"/>
  <c r="CT163" i="1"/>
  <c r="CV163" i="1" s="1"/>
  <c r="CX171" i="1"/>
  <c r="CU171" i="1"/>
  <c r="CW171" i="1" s="1"/>
  <c r="CT171" i="1"/>
  <c r="CV171" i="1" s="1"/>
  <c r="CX179" i="1"/>
  <c r="CU179" i="1"/>
  <c r="CW179" i="1" s="1"/>
  <c r="CT179" i="1"/>
  <c r="CV179" i="1" s="1"/>
  <c r="CX187" i="1"/>
  <c r="CT187" i="1"/>
  <c r="CV187" i="1" s="1"/>
  <c r="CU187" i="1"/>
  <c r="CW187" i="1" s="1"/>
  <c r="CX209" i="1"/>
  <c r="CU209" i="1"/>
  <c r="CW209" i="1" s="1"/>
  <c r="CT209" i="1"/>
  <c r="CV209" i="1" s="1"/>
  <c r="CX213" i="1"/>
  <c r="CU213" i="1"/>
  <c r="CW213" i="1" s="1"/>
  <c r="CT213" i="1"/>
  <c r="CV213" i="1" s="1"/>
  <c r="CX217" i="1"/>
  <c r="CU217" i="1"/>
  <c r="CW217" i="1" s="1"/>
  <c r="CT217" i="1"/>
  <c r="CV217" i="1" s="1"/>
  <c r="CX225" i="1"/>
  <c r="CU225" i="1"/>
  <c r="CW225" i="1" s="1"/>
  <c r="CT225" i="1"/>
  <c r="CV225" i="1" s="1"/>
  <c r="CX32" i="1"/>
  <c r="CU32" i="1"/>
  <c r="CW32" i="1" s="1"/>
  <c r="CT32" i="1"/>
  <c r="CV32" i="1" s="1"/>
  <c r="CX78" i="1"/>
  <c r="CU78" i="1"/>
  <c r="CW78" i="1" s="1"/>
  <c r="CT78" i="1"/>
  <c r="CV78" i="1" s="1"/>
  <c r="CX82" i="1"/>
  <c r="CU82" i="1"/>
  <c r="CW82" i="1" s="1"/>
  <c r="CT82" i="1"/>
  <c r="CV82" i="1" s="1"/>
  <c r="CX154" i="1"/>
  <c r="CU154" i="1"/>
  <c r="CW154" i="1" s="1"/>
  <c r="CT154" i="1"/>
  <c r="CV154" i="1" s="1"/>
  <c r="CX178" i="1"/>
  <c r="CU178" i="1"/>
  <c r="CW178" i="1" s="1"/>
  <c r="CT178" i="1"/>
  <c r="CV178" i="1" s="1"/>
  <c r="CX186" i="1"/>
  <c r="CU186" i="1"/>
  <c r="CW186" i="1" s="1"/>
  <c r="CT186" i="1"/>
  <c r="CV186" i="1" s="1"/>
  <c r="CX220" i="1"/>
  <c r="CU220" i="1"/>
  <c r="CW220" i="1" s="1"/>
  <c r="CT220" i="1"/>
  <c r="CV220" i="1" s="1"/>
  <c r="CX222" i="1"/>
  <c r="CT222" i="1"/>
  <c r="CV222" i="1" s="1"/>
  <c r="CU222" i="1"/>
  <c r="CW222" i="1" s="1"/>
  <c r="CX33" i="1"/>
  <c r="CT33" i="1"/>
  <c r="CV33" i="1" s="1"/>
  <c r="CU33" i="1"/>
  <c r="CW33" i="1" s="1"/>
  <c r="CX49" i="1"/>
  <c r="CU49" i="1"/>
  <c r="CW49" i="1" s="1"/>
  <c r="CT49" i="1"/>
  <c r="CV49" i="1" s="1"/>
  <c r="CX67" i="1"/>
  <c r="CT67" i="1"/>
  <c r="CV67" i="1" s="1"/>
  <c r="CU67" i="1"/>
  <c r="CW67" i="1" s="1"/>
  <c r="CX85" i="1"/>
  <c r="CU85" i="1"/>
  <c r="CW85" i="1" s="1"/>
  <c r="CT85" i="1"/>
  <c r="CV85" i="1" s="1"/>
  <c r="CX34" i="1"/>
  <c r="CU34" i="1"/>
  <c r="CW34" i="1" s="1"/>
  <c r="CT34" i="1"/>
  <c r="CV34" i="1" s="1"/>
  <c r="CX50" i="1"/>
  <c r="CT50" i="1"/>
  <c r="CV50" i="1" s="1"/>
  <c r="CU50" i="1"/>
  <c r="CW50" i="1" s="1"/>
  <c r="CX110" i="1"/>
  <c r="CT110" i="1"/>
  <c r="CV110" i="1" s="1"/>
  <c r="CU110" i="1"/>
  <c r="CW110" i="1" s="1"/>
  <c r="CX142" i="1"/>
  <c r="CU142" i="1"/>
  <c r="CW142" i="1" s="1"/>
  <c r="CT142" i="1"/>
  <c r="CV142" i="1" s="1"/>
  <c r="CX160" i="1"/>
  <c r="CU160" i="1"/>
  <c r="CW160" i="1" s="1"/>
  <c r="CT160" i="1"/>
  <c r="CV160" i="1" s="1"/>
  <c r="CX188" i="1"/>
  <c r="CU188" i="1"/>
  <c r="CW188" i="1" s="1"/>
  <c r="CT188" i="1"/>
  <c r="CV188" i="1" s="1"/>
  <c r="CX194" i="1"/>
  <c r="CU194" i="1"/>
  <c r="CW194" i="1" s="1"/>
  <c r="CT194" i="1"/>
  <c r="CV194" i="1" s="1"/>
  <c r="CX210" i="1"/>
  <c r="CU210" i="1"/>
  <c r="CW210" i="1" s="1"/>
  <c r="CT210" i="1"/>
  <c r="CV210" i="1" s="1"/>
  <c r="CX226" i="1"/>
  <c r="CU226" i="1"/>
  <c r="CW226" i="1" s="1"/>
  <c r="CT226" i="1"/>
  <c r="CV226" i="1" s="1"/>
  <c r="CX202" i="1"/>
  <c r="CU202" i="1"/>
  <c r="CW202" i="1" s="1"/>
  <c r="CT202" i="1"/>
  <c r="CV202" i="1" s="1"/>
  <c r="CX66" i="1"/>
  <c r="CU66" i="1"/>
  <c r="CW66" i="1" s="1"/>
  <c r="CT66" i="1"/>
  <c r="CV66" i="1" s="1"/>
  <c r="CX124" i="1"/>
  <c r="CU124" i="1"/>
  <c r="CW124" i="1" s="1"/>
  <c r="CT124" i="1"/>
  <c r="CV124" i="1" s="1"/>
  <c r="CX101" i="1"/>
  <c r="CT101" i="1"/>
  <c r="CV101" i="1" s="1"/>
  <c r="CU101" i="1"/>
  <c r="CW101" i="1" s="1"/>
  <c r="CX177" i="1"/>
  <c r="CT177" i="1"/>
  <c r="CV177" i="1" s="1"/>
  <c r="CU177" i="1"/>
  <c r="CW177" i="1" s="1"/>
  <c r="CX94" i="1"/>
  <c r="CU94" i="1"/>
  <c r="CW94" i="1" s="1"/>
  <c r="CT94" i="1"/>
  <c r="CV94" i="1" s="1"/>
  <c r="CX144" i="1"/>
  <c r="CT144" i="1"/>
  <c r="CV144" i="1" s="1"/>
  <c r="CU144" i="1"/>
  <c r="CW144" i="1" s="1"/>
  <c r="CX152" i="1"/>
  <c r="CU152" i="1"/>
  <c r="CW152" i="1" s="1"/>
  <c r="CT152" i="1"/>
  <c r="CV152" i="1" s="1"/>
  <c r="CX192" i="1"/>
  <c r="CU192" i="1"/>
  <c r="CW192" i="1" s="1"/>
  <c r="CT192" i="1"/>
  <c r="CV192" i="1" s="1"/>
  <c r="CX218" i="1"/>
  <c r="CU218" i="1"/>
  <c r="CW218" i="1" s="1"/>
  <c r="CT218" i="1"/>
  <c r="CV218" i="1" s="1"/>
  <c r="CX236" i="1"/>
  <c r="CU236" i="1"/>
  <c r="CW236" i="1" s="1"/>
  <c r="CT236" i="1"/>
  <c r="CV236" i="1" s="1"/>
  <c r="CX240" i="1"/>
  <c r="CU240" i="1"/>
  <c r="CW240" i="1" s="1"/>
  <c r="CT240" i="1"/>
  <c r="CV240" i="1" s="1"/>
  <c r="CX244" i="1"/>
  <c r="CU244" i="1"/>
  <c r="CW244" i="1" s="1"/>
  <c r="CT244" i="1"/>
  <c r="CV244" i="1" s="1"/>
  <c r="CX37" i="1"/>
  <c r="CU37" i="1"/>
  <c r="CW37" i="1" s="1"/>
  <c r="CT37" i="1"/>
  <c r="CV37" i="1" s="1"/>
  <c r="CX53" i="1"/>
  <c r="CU53" i="1"/>
  <c r="CW53" i="1" s="1"/>
  <c r="CT53" i="1"/>
  <c r="CV53" i="1" s="1"/>
  <c r="CX71" i="1"/>
  <c r="CU71" i="1"/>
  <c r="CW71" i="1" s="1"/>
  <c r="CT71" i="1"/>
  <c r="CV71" i="1" s="1"/>
  <c r="CX89" i="1"/>
  <c r="CT89" i="1"/>
  <c r="CV89" i="1" s="1"/>
  <c r="CU89" i="1"/>
  <c r="CW89" i="1" s="1"/>
  <c r="CX243" i="1"/>
  <c r="CU243" i="1"/>
  <c r="CW243" i="1" s="1"/>
  <c r="CT243" i="1"/>
  <c r="CV243" i="1" s="1"/>
  <c r="CX253" i="1"/>
  <c r="CU253" i="1"/>
  <c r="CW253" i="1" s="1"/>
  <c r="CT253" i="1"/>
  <c r="CV253" i="1" s="1"/>
  <c r="CX26" i="1"/>
  <c r="CU26" i="1"/>
  <c r="CW26" i="1" s="1"/>
  <c r="CT26" i="1"/>
  <c r="CV26" i="1" s="1"/>
  <c r="CX36" i="1"/>
  <c r="CT36" i="1"/>
  <c r="CV36" i="1" s="1"/>
  <c r="CU36" i="1"/>
  <c r="CW36" i="1" s="1"/>
  <c r="CX44" i="1"/>
  <c r="CU44" i="1"/>
  <c r="CW44" i="1" s="1"/>
  <c r="CT44" i="1"/>
  <c r="CV44" i="1" s="1"/>
  <c r="CX56" i="1"/>
  <c r="CU56" i="1"/>
  <c r="CW56" i="1" s="1"/>
  <c r="CT56" i="1"/>
  <c r="CV56" i="1" s="1"/>
  <c r="CX72" i="1"/>
  <c r="CU72" i="1"/>
  <c r="CW72" i="1" s="1"/>
  <c r="CT72" i="1"/>
  <c r="CV72" i="1" s="1"/>
  <c r="CX84" i="1"/>
  <c r="CU84" i="1"/>
  <c r="CW84" i="1" s="1"/>
  <c r="CT84" i="1"/>
  <c r="CV84" i="1" s="1"/>
  <c r="CX96" i="1"/>
  <c r="CU96" i="1"/>
  <c r="CW96" i="1" s="1"/>
  <c r="CT96" i="1"/>
  <c r="CV96" i="1" s="1"/>
  <c r="CX112" i="1"/>
  <c r="CU112" i="1"/>
  <c r="CW112" i="1" s="1"/>
  <c r="CT112" i="1"/>
  <c r="CV112" i="1" s="1"/>
  <c r="CX120" i="1"/>
  <c r="CU120" i="1"/>
  <c r="CW120" i="1" s="1"/>
  <c r="CT120" i="1"/>
  <c r="CV120" i="1" s="1"/>
  <c r="CX126" i="1"/>
  <c r="CU126" i="1"/>
  <c r="CW126" i="1" s="1"/>
  <c r="CT126" i="1"/>
  <c r="CV126" i="1" s="1"/>
  <c r="CX158" i="1"/>
  <c r="CU158" i="1"/>
  <c r="CW158" i="1" s="1"/>
  <c r="CT158" i="1"/>
  <c r="CV158" i="1" s="1"/>
  <c r="CX166" i="1"/>
  <c r="CU166" i="1"/>
  <c r="CW166" i="1" s="1"/>
  <c r="CT166" i="1"/>
  <c r="CV166" i="1" s="1"/>
  <c r="CX174" i="1"/>
  <c r="CU174" i="1"/>
  <c r="CW174" i="1" s="1"/>
  <c r="CT174" i="1"/>
  <c r="CV174" i="1" s="1"/>
  <c r="CX198" i="1"/>
  <c r="CU198" i="1"/>
  <c r="CW198" i="1" s="1"/>
  <c r="CT198" i="1"/>
  <c r="CV198" i="1" s="1"/>
  <c r="CX214" i="1"/>
  <c r="CU214" i="1"/>
  <c r="CW214" i="1" s="1"/>
  <c r="CT214" i="1"/>
  <c r="CV214" i="1" s="1"/>
  <c r="CX224" i="1"/>
  <c r="CU224" i="1"/>
  <c r="CW224" i="1" s="1"/>
  <c r="CT224" i="1"/>
  <c r="CV224" i="1" s="1"/>
  <c r="CX242" i="1"/>
  <c r="CU242" i="1"/>
  <c r="CW242" i="1" s="1"/>
  <c r="CT242" i="1"/>
  <c r="CV242" i="1" s="1"/>
  <c r="CX54" i="1"/>
  <c r="CU54" i="1"/>
  <c r="CW54" i="1" s="1"/>
  <c r="CT54" i="1"/>
  <c r="CV54" i="1" s="1"/>
  <c r="CX70" i="1"/>
  <c r="CT70" i="1"/>
  <c r="CV70" i="1" s="1"/>
  <c r="CU70" i="1"/>
  <c r="CW70" i="1" s="1"/>
  <c r="CX90" i="1"/>
  <c r="CU90" i="1"/>
  <c r="CW90" i="1" s="1"/>
  <c r="CT90" i="1"/>
  <c r="CV90" i="1" s="1"/>
  <c r="CX116" i="1"/>
  <c r="CT116" i="1"/>
  <c r="CV116" i="1" s="1"/>
  <c r="CU116" i="1"/>
  <c r="CW116" i="1" s="1"/>
  <c r="CX128" i="1"/>
  <c r="CU128" i="1"/>
  <c r="CW128" i="1" s="1"/>
  <c r="CT128" i="1"/>
  <c r="CV128" i="1" s="1"/>
  <c r="CX156" i="1"/>
  <c r="CU156" i="1"/>
  <c r="CW156" i="1" s="1"/>
  <c r="CT156" i="1"/>
  <c r="CV156" i="1" s="1"/>
  <c r="CX176" i="1"/>
  <c r="CU176" i="1"/>
  <c r="CW176" i="1" s="1"/>
  <c r="CT176" i="1"/>
  <c r="CV176" i="1" s="1"/>
  <c r="CX230" i="1"/>
  <c r="CU230" i="1"/>
  <c r="CW230" i="1" s="1"/>
  <c r="CT230" i="1"/>
  <c r="CV230" i="1" s="1"/>
  <c r="CX232" i="1"/>
  <c r="CU232" i="1"/>
  <c r="CW232" i="1" s="1"/>
  <c r="CT232" i="1"/>
  <c r="CV232" i="1" s="1"/>
  <c r="CX204" i="1"/>
  <c r="CT204" i="1"/>
  <c r="CV204" i="1" s="1"/>
  <c r="CU204" i="1"/>
  <c r="CW204" i="1" s="1"/>
  <c r="CX172" i="1"/>
  <c r="CU172" i="1"/>
  <c r="CW172" i="1" s="1"/>
  <c r="CT172" i="1"/>
  <c r="CV172" i="1" s="1"/>
  <c r="CX184" i="1"/>
  <c r="CT184" i="1"/>
  <c r="CV184" i="1" s="1"/>
  <c r="CU184" i="1"/>
  <c r="CW184" i="1" s="1"/>
  <c r="CX106" i="1"/>
  <c r="CU106" i="1"/>
  <c r="CW106" i="1" s="1"/>
  <c r="CT106" i="1"/>
  <c r="CV106" i="1" s="1"/>
  <c r="CX29" i="1"/>
  <c r="CU29" i="1"/>
  <c r="CW29" i="1" s="1"/>
  <c r="CT29" i="1"/>
  <c r="CV29" i="1" s="1"/>
  <c r="CX113" i="1"/>
  <c r="CT113" i="1"/>
  <c r="CV113" i="1" s="1"/>
  <c r="CU113" i="1"/>
  <c r="CW113" i="1" s="1"/>
  <c r="CX121" i="1"/>
  <c r="CU121" i="1"/>
  <c r="CW121" i="1" s="1"/>
  <c r="CT121" i="1"/>
  <c r="CV121" i="1" s="1"/>
  <c r="CX129" i="1"/>
  <c r="CT129" i="1"/>
  <c r="CV129" i="1" s="1"/>
  <c r="CU129" i="1"/>
  <c r="CW129" i="1" s="1"/>
  <c r="CX135" i="1"/>
  <c r="CU135" i="1"/>
  <c r="CW135" i="1" s="1"/>
  <c r="CT135" i="1"/>
  <c r="CV135" i="1" s="1"/>
  <c r="CX139" i="1"/>
  <c r="CU139" i="1"/>
  <c r="CW139" i="1" s="1"/>
  <c r="CT139" i="1"/>
  <c r="CV139" i="1" s="1"/>
  <c r="CX143" i="1"/>
  <c r="CU143" i="1"/>
  <c r="CW143" i="1" s="1"/>
  <c r="CT143" i="1"/>
  <c r="CV143" i="1" s="1"/>
  <c r="CX151" i="1"/>
  <c r="CT151" i="1"/>
  <c r="CV151" i="1" s="1"/>
  <c r="CU151" i="1"/>
  <c r="CW151" i="1" s="1"/>
  <c r="CX159" i="1"/>
  <c r="CT159" i="1"/>
  <c r="CV159" i="1" s="1"/>
  <c r="CU159" i="1"/>
  <c r="CW159" i="1" s="1"/>
  <c r="CX167" i="1"/>
  <c r="CU167" i="1"/>
  <c r="CW167" i="1" s="1"/>
  <c r="CT167" i="1"/>
  <c r="CV167" i="1" s="1"/>
  <c r="CX175" i="1"/>
  <c r="CU175" i="1"/>
  <c r="CW175" i="1" s="1"/>
  <c r="CT175" i="1"/>
  <c r="CV175" i="1" s="1"/>
  <c r="CX183" i="1"/>
  <c r="CU183" i="1"/>
  <c r="CW183" i="1" s="1"/>
  <c r="CT183" i="1"/>
  <c r="CV183" i="1" s="1"/>
  <c r="CX205" i="1"/>
  <c r="CU205" i="1"/>
  <c r="CW205" i="1" s="1"/>
  <c r="CT205" i="1"/>
  <c r="CV205" i="1" s="1"/>
  <c r="CX207" i="1"/>
  <c r="CU207" i="1"/>
  <c r="CW207" i="1" s="1"/>
  <c r="CT207" i="1"/>
  <c r="CV207" i="1" s="1"/>
  <c r="CX211" i="1"/>
  <c r="CT211" i="1"/>
  <c r="CV211" i="1" s="1"/>
  <c r="CU211" i="1"/>
  <c r="CW211" i="1" s="1"/>
  <c r="CX215" i="1"/>
  <c r="CT215" i="1"/>
  <c r="CV215" i="1" s="1"/>
  <c r="CU215" i="1"/>
  <c r="CW215" i="1" s="1"/>
  <c r="CX219" i="1"/>
  <c r="CU219" i="1"/>
  <c r="CW219" i="1" s="1"/>
  <c r="CT219" i="1"/>
  <c r="CV219" i="1" s="1"/>
  <c r="CX221" i="1"/>
  <c r="CU221" i="1"/>
  <c r="CW221" i="1" s="1"/>
  <c r="CT221" i="1"/>
  <c r="CV221" i="1" s="1"/>
  <c r="CX229" i="1"/>
  <c r="CU229" i="1"/>
  <c r="CW229" i="1" s="1"/>
  <c r="CT229" i="1"/>
  <c r="CV229" i="1" s="1"/>
  <c r="CX28" i="1"/>
  <c r="CT28" i="1"/>
  <c r="CV28" i="1" s="1"/>
  <c r="CU28" i="1"/>
  <c r="CW28" i="1" s="1"/>
  <c r="CX52" i="1"/>
  <c r="CT52" i="1"/>
  <c r="CV52" i="1" s="1"/>
  <c r="CU52" i="1"/>
  <c r="CW52" i="1" s="1"/>
  <c r="CX60" i="1"/>
  <c r="CT60" i="1"/>
  <c r="CV60" i="1" s="1"/>
  <c r="CU60" i="1"/>
  <c r="CW60" i="1" s="1"/>
  <c r="CX98" i="1"/>
  <c r="CT98" i="1"/>
  <c r="CV98" i="1" s="1"/>
  <c r="CU98" i="1"/>
  <c r="CW98" i="1" s="1"/>
  <c r="CX150" i="1"/>
  <c r="CU150" i="1"/>
  <c r="CW150" i="1" s="1"/>
  <c r="CT150" i="1"/>
  <c r="CV150" i="1" s="1"/>
  <c r="CX41" i="1"/>
  <c r="CT41" i="1"/>
  <c r="CV41" i="1" s="1"/>
  <c r="CU41" i="1"/>
  <c r="CW41" i="1" s="1"/>
  <c r="CX57" i="1"/>
  <c r="CU57" i="1"/>
  <c r="CW57" i="1" s="1"/>
  <c r="CT57" i="1"/>
  <c r="CV57" i="1" s="1"/>
  <c r="CX77" i="1"/>
  <c r="CT77" i="1"/>
  <c r="CV77" i="1" s="1"/>
  <c r="CU77" i="1"/>
  <c r="CW77" i="1" s="1"/>
  <c r="CX93" i="1"/>
  <c r="CU93" i="1"/>
  <c r="CW93" i="1" s="1"/>
  <c r="CT93" i="1"/>
  <c r="CV93" i="1" s="1"/>
  <c r="CX105" i="1"/>
  <c r="CU105" i="1"/>
  <c r="CW105" i="1" s="1"/>
  <c r="CT105" i="1"/>
  <c r="CV105" i="1" s="1"/>
  <c r="CX203" i="1"/>
  <c r="CU203" i="1"/>
  <c r="CW203" i="1" s="1"/>
  <c r="CT203" i="1"/>
  <c r="CV203" i="1" s="1"/>
  <c r="CX245" i="1"/>
  <c r="CU245" i="1"/>
  <c r="CW245" i="1" s="1"/>
  <c r="CT245" i="1"/>
  <c r="CV245" i="1" s="1"/>
  <c r="CX38" i="1"/>
  <c r="CU38" i="1"/>
  <c r="CW38" i="1" s="1"/>
  <c r="CT38" i="1"/>
  <c r="CV38" i="1" s="1"/>
  <c r="CX136" i="1"/>
  <c r="CU136" i="1"/>
  <c r="CW136" i="1" s="1"/>
  <c r="CT136" i="1"/>
  <c r="CV136" i="1" s="1"/>
  <c r="CX148" i="1"/>
  <c r="CU148" i="1"/>
  <c r="CW148" i="1" s="1"/>
  <c r="CT148" i="1"/>
  <c r="CV148" i="1" s="1"/>
  <c r="CX180" i="1"/>
  <c r="CU180" i="1"/>
  <c r="CW180" i="1" s="1"/>
  <c r="CT180" i="1"/>
  <c r="CV180" i="1" s="1"/>
  <c r="CX216" i="1"/>
  <c r="CU216" i="1"/>
  <c r="CW216" i="1" s="1"/>
  <c r="CT216" i="1"/>
  <c r="CV216" i="1" s="1"/>
  <c r="CX252" i="1"/>
  <c r="CU252" i="1"/>
  <c r="CW252" i="1" s="1"/>
  <c r="CT252" i="1"/>
  <c r="CV252" i="1" s="1"/>
  <c r="AJ6" i="1"/>
  <c r="AQ6" i="1"/>
  <c r="AX6" i="1"/>
  <c r="AM6" i="1"/>
  <c r="AU6" i="1"/>
  <c r="AY6" i="1"/>
  <c r="AL6" i="1"/>
  <c r="EZ6" i="1" s="1"/>
  <c r="AV6" i="1"/>
  <c r="AZ6" i="1"/>
  <c r="AR6" i="1"/>
  <c r="AW6" i="1"/>
  <c r="FK6" i="1" s="1"/>
  <c r="BA6" i="1"/>
  <c r="EQ99" i="1"/>
  <c r="BJ99" i="1"/>
  <c r="FP99" i="1"/>
  <c r="CI99" i="1"/>
  <c r="ET241" i="1"/>
  <c r="FS241" i="1"/>
  <c r="BM241" i="1"/>
  <c r="CL241" i="1"/>
  <c r="CL250" i="1"/>
  <c r="BM250" i="1"/>
  <c r="ET250" i="1"/>
  <c r="FS250" i="1"/>
  <c r="DR7" i="1"/>
  <c r="DU7" i="1"/>
  <c r="FP189" i="1"/>
  <c r="CI189" i="1"/>
  <c r="EQ189" i="1"/>
  <c r="BJ189" i="1"/>
  <c r="FS39" i="1"/>
  <c r="ET39" i="1"/>
  <c r="BM39" i="1"/>
  <c r="CL39" i="1"/>
  <c r="EQ39" i="1"/>
  <c r="FP39" i="1"/>
  <c r="CI39" i="1"/>
  <c r="BJ39" i="1"/>
  <c r="FS55" i="1"/>
  <c r="ET55" i="1"/>
  <c r="BM55" i="1"/>
  <c r="CL55" i="1"/>
  <c r="EQ55" i="1"/>
  <c r="FP55" i="1"/>
  <c r="CI55" i="1"/>
  <c r="BJ55" i="1"/>
  <c r="FS69" i="1"/>
  <c r="ET69" i="1"/>
  <c r="BM69" i="1"/>
  <c r="CL69" i="1"/>
  <c r="EQ69" i="1"/>
  <c r="FP69" i="1"/>
  <c r="CI69" i="1"/>
  <c r="BJ69" i="1"/>
  <c r="FS83" i="1"/>
  <c r="ET83" i="1"/>
  <c r="BM83" i="1"/>
  <c r="CL83" i="1"/>
  <c r="EQ83" i="1"/>
  <c r="FP83" i="1"/>
  <c r="CI83" i="1"/>
  <c r="BJ83" i="1"/>
  <c r="FS255" i="1"/>
  <c r="CL255" i="1"/>
  <c r="ET255" i="1"/>
  <c r="BM255" i="1"/>
  <c r="CL206" i="1"/>
  <c r="ET206" i="1"/>
  <c r="FS206" i="1"/>
  <c r="BM206" i="1"/>
  <c r="FP255" i="1"/>
  <c r="CI255" i="1"/>
  <c r="EQ255" i="1"/>
  <c r="BJ255" i="1"/>
  <c r="FS47" i="1"/>
  <c r="ET47" i="1"/>
  <c r="BM47" i="1"/>
  <c r="CL47" i="1"/>
  <c r="EQ47" i="1"/>
  <c r="FP47" i="1"/>
  <c r="CI47" i="1"/>
  <c r="BJ47" i="1"/>
  <c r="FS63" i="1"/>
  <c r="ET63" i="1"/>
  <c r="BM63" i="1"/>
  <c r="CL63" i="1"/>
  <c r="EQ63" i="1"/>
  <c r="FP63" i="1"/>
  <c r="CI63" i="1"/>
  <c r="BJ63" i="1"/>
  <c r="FS75" i="1"/>
  <c r="ET75" i="1"/>
  <c r="BM75" i="1"/>
  <c r="CL75" i="1"/>
  <c r="EQ75" i="1"/>
  <c r="FP75" i="1"/>
  <c r="CI75" i="1"/>
  <c r="BJ75" i="1"/>
  <c r="FS91" i="1"/>
  <c r="ET91" i="1"/>
  <c r="BM91" i="1"/>
  <c r="CL91" i="1"/>
  <c r="EQ91" i="1"/>
  <c r="FP91" i="1"/>
  <c r="CI91" i="1"/>
  <c r="BJ91" i="1"/>
  <c r="DJ245" i="1"/>
  <c r="DJ54" i="1"/>
  <c r="EQ26" i="1"/>
  <c r="CI26" i="1"/>
  <c r="FP26" i="1"/>
  <c r="BJ26" i="1"/>
  <c r="ET118" i="1"/>
  <c r="CL118" i="1"/>
  <c r="FS118" i="1"/>
  <c r="BM118" i="1"/>
  <c r="ET144" i="1"/>
  <c r="CL144" i="1"/>
  <c r="FS144" i="1"/>
  <c r="BM144" i="1"/>
  <c r="DJ148" i="1"/>
  <c r="DJ188" i="1"/>
  <c r="ET196" i="1"/>
  <c r="CL196" i="1"/>
  <c r="FS196" i="1"/>
  <c r="BM196" i="1"/>
  <c r="ET212" i="1"/>
  <c r="CL212" i="1"/>
  <c r="FS212" i="1"/>
  <c r="BM212" i="1"/>
  <c r="ET234" i="1"/>
  <c r="CL234" i="1"/>
  <c r="FS234" i="1"/>
  <c r="BM234" i="1"/>
  <c r="ET114" i="1"/>
  <c r="CL114" i="1"/>
  <c r="FS114" i="1"/>
  <c r="BM114" i="1"/>
  <c r="ET208" i="1"/>
  <c r="CL208" i="1"/>
  <c r="FS208" i="1"/>
  <c r="BM208" i="1"/>
  <c r="ET244" i="1"/>
  <c r="CL244" i="1"/>
  <c r="FS244" i="1"/>
  <c r="BM244" i="1"/>
  <c r="DJ185" i="1"/>
  <c r="ET232" i="1"/>
  <c r="CL232" i="1"/>
  <c r="FS232" i="1"/>
  <c r="BM232" i="1"/>
  <c r="DJ151" i="1"/>
  <c r="DJ153" i="1"/>
  <c r="DJ161" i="1"/>
  <c r="DJ169" i="1"/>
  <c r="DJ177" i="1"/>
  <c r="DJ229" i="1"/>
  <c r="DJ249" i="1"/>
  <c r="DJ186" i="1"/>
  <c r="DJ48" i="1"/>
  <c r="DJ50" i="1"/>
  <c r="DJ62" i="1"/>
  <c r="DJ64" i="1"/>
  <c r="DJ96" i="1"/>
  <c r="DJ252" i="1"/>
  <c r="FP232" i="1"/>
  <c r="BJ232" i="1"/>
  <c r="EQ232" i="1"/>
  <c r="CI232" i="1"/>
  <c r="ET102" i="1"/>
  <c r="CL102" i="1"/>
  <c r="BM102" i="1"/>
  <c r="FS102" i="1"/>
  <c r="ET190" i="1"/>
  <c r="CL190" i="1"/>
  <c r="FS190" i="1"/>
  <c r="BM190" i="1"/>
  <c r="DJ136" i="1"/>
  <c r="DJ198" i="1"/>
  <c r="DJ214" i="1"/>
  <c r="DJ147" i="1"/>
  <c r="DJ157" i="1"/>
  <c r="DJ165" i="1"/>
  <c r="DJ173" i="1"/>
  <c r="DJ181" i="1"/>
  <c r="DJ187" i="1"/>
  <c r="DJ225" i="1"/>
  <c r="DJ154" i="1"/>
  <c r="DJ99" i="1"/>
  <c r="DJ56" i="1"/>
  <c r="DJ149" i="1"/>
  <c r="DJ221" i="1"/>
  <c r="DJ150" i="1"/>
  <c r="DJ46" i="1"/>
  <c r="DJ58" i="1"/>
  <c r="DJ76" i="1"/>
  <c r="DJ94" i="1"/>
  <c r="DJ246" i="1"/>
  <c r="DJ248" i="1"/>
  <c r="DJ247" i="1"/>
  <c r="DJ253" i="1"/>
  <c r="FS28" i="1"/>
  <c r="BM28" i="1"/>
  <c r="ET28" i="1"/>
  <c r="CL28" i="1"/>
  <c r="DJ34" i="1"/>
  <c r="DJ36" i="1"/>
  <c r="DJ38" i="1"/>
  <c r="DJ40" i="1"/>
  <c r="DJ42" i="1"/>
  <c r="DJ44" i="1"/>
  <c r="DJ70" i="1"/>
  <c r="DJ72" i="1"/>
  <c r="DJ74" i="1"/>
  <c r="DJ84" i="1"/>
  <c r="DJ90" i="1"/>
  <c r="DJ92" i="1"/>
  <c r="DJ180" i="1"/>
  <c r="DJ182" i="1"/>
  <c r="DJ202" i="1"/>
  <c r="DJ29" i="1"/>
  <c r="DJ32" i="1"/>
  <c r="ET106" i="1"/>
  <c r="CL106" i="1"/>
  <c r="BM106" i="1"/>
  <c r="FS106" i="1"/>
  <c r="ET124" i="1"/>
  <c r="CL124" i="1"/>
  <c r="FS124" i="1"/>
  <c r="BM124" i="1"/>
  <c r="ET138" i="1"/>
  <c r="CL138" i="1"/>
  <c r="FS138" i="1"/>
  <c r="BM138" i="1"/>
  <c r="ET204" i="1"/>
  <c r="CL204" i="1"/>
  <c r="BM204" i="1"/>
  <c r="FS204" i="1"/>
  <c r="ET218" i="1"/>
  <c r="CL218" i="1"/>
  <c r="FS218" i="1"/>
  <c r="BM218" i="1"/>
  <c r="FS254" i="1"/>
  <c r="CL254" i="1"/>
  <c r="ET254" i="1"/>
  <c r="BM254" i="1"/>
  <c r="FS26" i="1"/>
  <c r="BM26" i="1"/>
  <c r="ET26" i="1"/>
  <c r="CL26" i="1"/>
  <c r="ET132" i="1"/>
  <c r="CL132" i="1"/>
  <c r="FS132" i="1"/>
  <c r="BM132" i="1"/>
  <c r="DJ27" i="1"/>
  <c r="DJ30" i="1"/>
  <c r="DJ184" i="1"/>
  <c r="ET194" i="1"/>
  <c r="CL194" i="1"/>
  <c r="FS194" i="1"/>
  <c r="BM194" i="1"/>
  <c r="ET242" i="1"/>
  <c r="CL242" i="1"/>
  <c r="FS242" i="1"/>
  <c r="BM242" i="1"/>
  <c r="DJ251" i="1"/>
  <c r="DJ24" i="1"/>
  <c r="DJ52" i="1"/>
  <c r="DJ60" i="1"/>
  <c r="DJ78" i="1"/>
  <c r="DJ98" i="1"/>
  <c r="ET210" i="1"/>
  <c r="CL210" i="1"/>
  <c r="FS210" i="1"/>
  <c r="BM210" i="1"/>
  <c r="DJ228" i="1"/>
  <c r="DJ33" i="1"/>
  <c r="DJ37" i="1"/>
  <c r="DJ41" i="1"/>
  <c r="DJ45" i="1"/>
  <c r="DJ49" i="1"/>
  <c r="DJ53" i="1"/>
  <c r="DJ57" i="1"/>
  <c r="DJ61" i="1"/>
  <c r="DJ67" i="1"/>
  <c r="DJ71" i="1"/>
  <c r="DJ77" i="1"/>
  <c r="DJ81" i="1"/>
  <c r="DJ85" i="1"/>
  <c r="DJ89" i="1"/>
  <c r="DJ93" i="1"/>
  <c r="DJ97" i="1"/>
  <c r="DJ80" i="1"/>
  <c r="DJ146" i="1"/>
  <c r="DJ156" i="1"/>
  <c r="DJ158" i="1"/>
  <c r="DJ160" i="1"/>
  <c r="DJ162" i="1"/>
  <c r="DJ164" i="1"/>
  <c r="DJ166" i="1"/>
  <c r="DJ170" i="1"/>
  <c r="DJ174" i="1"/>
  <c r="DJ176" i="1"/>
  <c r="DJ224" i="1"/>
  <c r="DJ226" i="1"/>
  <c r="DJ230" i="1"/>
  <c r="DJ104" i="1"/>
  <c r="DJ25" i="1"/>
  <c r="DJ231" i="1"/>
  <c r="ET200" i="1"/>
  <c r="CL200" i="1"/>
  <c r="FS200" i="1"/>
  <c r="BM200" i="1"/>
  <c r="CP6" i="1"/>
  <c r="FO6" i="1"/>
  <c r="FM6" i="1"/>
  <c r="FL6" i="1"/>
  <c r="CC6" i="1"/>
  <c r="CB6" i="1"/>
  <c r="FH6" i="1"/>
  <c r="BY6" i="1"/>
  <c r="FC6" i="1"/>
  <c r="FA6" i="1"/>
  <c r="BR6" i="1"/>
  <c r="CU8" i="1" l="1"/>
  <c r="CW8" i="1" s="1"/>
  <c r="CX8" i="1"/>
  <c r="CT8" i="1"/>
  <c r="CV8" i="1" s="1"/>
  <c r="CU14" i="1"/>
  <c r="CW14" i="1" s="1"/>
  <c r="CX14" i="1"/>
  <c r="CT14" i="1"/>
  <c r="CV14" i="1" s="1"/>
  <c r="DE14" i="1"/>
  <c r="BM14" i="1"/>
  <c r="CL14" i="1"/>
  <c r="CY14" i="1"/>
  <c r="FS14" i="1"/>
  <c r="ET14" i="1"/>
  <c r="CY9" i="1"/>
  <c r="BM9" i="1"/>
  <c r="CL9" i="1"/>
  <c r="FS9" i="1"/>
  <c r="ET9" i="1"/>
  <c r="DE9" i="1"/>
  <c r="CY15" i="1"/>
  <c r="BM15" i="1"/>
  <c r="CL15" i="1"/>
  <c r="DE15" i="1"/>
  <c r="FS15" i="1"/>
  <c r="ET15" i="1"/>
  <c r="DF12" i="1"/>
  <c r="DH12" i="1" s="1"/>
  <c r="DJ12" i="1"/>
  <c r="DG12" i="1"/>
  <c r="DI12" i="1" s="1"/>
  <c r="CT15" i="1"/>
  <c r="CV15" i="1" s="1"/>
  <c r="CU15" i="1"/>
  <c r="CW15" i="1" s="1"/>
  <c r="CX15" i="1"/>
  <c r="CI9" i="1"/>
  <c r="BJ9" i="1"/>
  <c r="EQ9" i="1"/>
  <c r="FP9" i="1"/>
  <c r="CI15" i="1"/>
  <c r="BJ15" i="1"/>
  <c r="EQ15" i="1"/>
  <c r="FP15" i="1"/>
  <c r="CU9" i="1"/>
  <c r="CW9" i="1" s="1"/>
  <c r="CT9" i="1"/>
  <c r="CV9" i="1" s="1"/>
  <c r="CX9" i="1"/>
  <c r="DD18" i="1"/>
  <c r="CZ18" i="1"/>
  <c r="DB18" i="1" s="1"/>
  <c r="DA18" i="1"/>
  <c r="DC18" i="1" s="1"/>
  <c r="DG27" i="1"/>
  <c r="DI27" i="1" s="1"/>
  <c r="DF27" i="1"/>
  <c r="DH27" i="1" s="1"/>
  <c r="DG18" i="1"/>
  <c r="DI18" i="1" s="1"/>
  <c r="DF18" i="1"/>
  <c r="DH18" i="1" s="1"/>
  <c r="DJ18" i="1"/>
  <c r="DA27" i="1"/>
  <c r="DC27" i="1" s="1"/>
  <c r="DD27" i="1"/>
  <c r="CZ27" i="1"/>
  <c r="DB27" i="1" s="1"/>
  <c r="DF22" i="1"/>
  <c r="DH22" i="1" s="1"/>
  <c r="DG22" i="1"/>
  <c r="DI22" i="1" s="1"/>
  <c r="DJ22" i="1"/>
  <c r="CX22" i="1"/>
  <c r="CU22" i="1"/>
  <c r="CW22" i="1" s="1"/>
  <c r="CT22" i="1"/>
  <c r="CV22" i="1" s="1"/>
  <c r="DG23" i="1"/>
  <c r="DI23" i="1" s="1"/>
  <c r="DF23" i="1"/>
  <c r="DH23" i="1" s="1"/>
  <c r="DJ23" i="1"/>
  <c r="CX12" i="1"/>
  <c r="CU12" i="1"/>
  <c r="CW12" i="1" s="1"/>
  <c r="CT12" i="1"/>
  <c r="CV12" i="1" s="1"/>
  <c r="DD8" i="1"/>
  <c r="CZ8" i="1"/>
  <c r="DB8" i="1" s="1"/>
  <c r="DA8" i="1"/>
  <c r="DC8" i="1" s="1"/>
  <c r="DF21" i="1"/>
  <c r="DH21" i="1" s="1"/>
  <c r="DG21" i="1"/>
  <c r="DI21" i="1" s="1"/>
  <c r="DJ21" i="1"/>
  <c r="DG19" i="1"/>
  <c r="DI19" i="1" s="1"/>
  <c r="DF19" i="1"/>
  <c r="DH19" i="1" s="1"/>
  <c r="DJ19" i="1"/>
  <c r="DF10" i="1"/>
  <c r="DH10" i="1" s="1"/>
  <c r="DG10" i="1"/>
  <c r="DI10" i="1" s="1"/>
  <c r="DJ10" i="1"/>
  <c r="DD22" i="1"/>
  <c r="CZ22" i="1"/>
  <c r="DB22" i="1" s="1"/>
  <c r="DA22" i="1"/>
  <c r="DC22" i="1" s="1"/>
  <c r="DD23" i="1"/>
  <c r="CZ23" i="1"/>
  <c r="DB23" i="1" s="1"/>
  <c r="DA23" i="1"/>
  <c r="DC23" i="1" s="1"/>
  <c r="CU10" i="1"/>
  <c r="CW10" i="1" s="1"/>
  <c r="CX10" i="1"/>
  <c r="CT10" i="1"/>
  <c r="CV10" i="1" s="1"/>
  <c r="CX21" i="1"/>
  <c r="CT21" i="1"/>
  <c r="CV21" i="1" s="1"/>
  <c r="CU21" i="1"/>
  <c r="CW21" i="1" s="1"/>
  <c r="CZ17" i="1"/>
  <c r="DB17" i="1" s="1"/>
  <c r="DD17" i="1"/>
  <c r="DA17" i="1"/>
  <c r="DC17" i="1" s="1"/>
  <c r="CX13" i="1"/>
  <c r="CT13" i="1"/>
  <c r="CV13" i="1" s="1"/>
  <c r="CU13" i="1"/>
  <c r="CW13" i="1" s="1"/>
  <c r="CZ12" i="1"/>
  <c r="DB12" i="1" s="1"/>
  <c r="DD12" i="1"/>
  <c r="DA12" i="1"/>
  <c r="DC12" i="1" s="1"/>
  <c r="DF8" i="1"/>
  <c r="DH8" i="1" s="1"/>
  <c r="DJ8" i="1"/>
  <c r="DG8" i="1"/>
  <c r="DI8" i="1" s="1"/>
  <c r="DA21" i="1"/>
  <c r="DC21" i="1" s="1"/>
  <c r="DD21" i="1"/>
  <c r="CZ21" i="1"/>
  <c r="DB21" i="1" s="1"/>
  <c r="CZ19" i="1"/>
  <c r="DB19" i="1" s="1"/>
  <c r="DD19" i="1"/>
  <c r="DA19" i="1"/>
  <c r="DC19" i="1" s="1"/>
  <c r="CT17" i="1"/>
  <c r="CV17" i="1" s="1"/>
  <c r="CX17" i="1"/>
  <c r="CU17" i="1"/>
  <c r="CW17" i="1" s="1"/>
  <c r="DA10" i="1"/>
  <c r="DC10" i="1" s="1"/>
  <c r="DD10" i="1"/>
  <c r="CZ10" i="1"/>
  <c r="DB10" i="1" s="1"/>
  <c r="DD13" i="1"/>
  <c r="DA13" i="1"/>
  <c r="DC13" i="1" s="1"/>
  <c r="CZ13" i="1"/>
  <c r="DB13" i="1" s="1"/>
  <c r="DG13" i="1"/>
  <c r="DI13" i="1" s="1"/>
  <c r="DF13" i="1"/>
  <c r="DH13" i="1" s="1"/>
  <c r="DJ13" i="1"/>
  <c r="BF6" i="1"/>
  <c r="BD6" i="1"/>
  <c r="BH6" i="1"/>
  <c r="BG6" i="1"/>
  <c r="BC6" i="1"/>
  <c r="FB6" i="1"/>
  <c r="AP6" i="1"/>
  <c r="BX6" i="1"/>
  <c r="AS6" i="1"/>
  <c r="BB6" i="1" s="1"/>
  <c r="DJ206" i="1"/>
  <c r="DJ83" i="1"/>
  <c r="DJ69" i="1"/>
  <c r="DJ55" i="1"/>
  <c r="DJ39" i="1"/>
  <c r="DJ91" i="1"/>
  <c r="DJ75" i="1"/>
  <c r="DJ63" i="1"/>
  <c r="DJ47" i="1"/>
  <c r="DJ255" i="1"/>
  <c r="FS7" i="1"/>
  <c r="ET7" i="1"/>
  <c r="BM7" i="1"/>
  <c r="CL7" i="1"/>
  <c r="EQ7" i="1"/>
  <c r="FP7" i="1"/>
  <c r="CI7" i="1"/>
  <c r="BJ7" i="1"/>
  <c r="DJ250" i="1"/>
  <c r="DJ241" i="1"/>
  <c r="DJ210" i="1"/>
  <c r="DJ242" i="1"/>
  <c r="DJ138" i="1"/>
  <c r="DJ190" i="1"/>
  <c r="DJ102" i="1"/>
  <c r="DJ114" i="1"/>
  <c r="DJ212" i="1"/>
  <c r="DJ200" i="1"/>
  <c r="DJ218" i="1"/>
  <c r="DJ194" i="1"/>
  <c r="DJ132" i="1"/>
  <c r="DJ26" i="1"/>
  <c r="DJ254" i="1"/>
  <c r="DJ204" i="1"/>
  <c r="DJ124" i="1"/>
  <c r="DJ106" i="1"/>
  <c r="DJ28" i="1"/>
  <c r="DJ232" i="1"/>
  <c r="DJ244" i="1"/>
  <c r="DJ208" i="1"/>
  <c r="DJ234" i="1"/>
  <c r="DJ196" i="1"/>
  <c r="DJ144" i="1"/>
  <c r="DJ118" i="1"/>
  <c r="BV6" i="1"/>
  <c r="CA6" i="1"/>
  <c r="DZ6" i="1"/>
  <c r="ED6" i="1"/>
  <c r="EY6" i="1"/>
  <c r="BU6" i="1"/>
  <c r="EC6" i="1"/>
  <c r="EI6" i="1"/>
  <c r="EO6" i="1"/>
  <c r="FN6" i="1"/>
  <c r="FJ6" i="1"/>
  <c r="FI6" i="1"/>
  <c r="FF6" i="1"/>
  <c r="FE6" i="1"/>
  <c r="DY6" i="1"/>
  <c r="EX6" i="1"/>
  <c r="EP6" i="1"/>
  <c r="EN6" i="1"/>
  <c r="EM6" i="1"/>
  <c r="EL6" i="1"/>
  <c r="EK6" i="1"/>
  <c r="EJ6" i="1"/>
  <c r="EG6" i="1"/>
  <c r="EF6" i="1"/>
  <c r="EB6" i="1"/>
  <c r="EA6" i="1"/>
  <c r="CH6" i="1"/>
  <c r="CG6" i="1"/>
  <c r="CF6" i="1"/>
  <c r="CE6" i="1"/>
  <c r="CD6" i="1"/>
  <c r="BT6" i="1"/>
  <c r="BS6" i="1"/>
  <c r="FG6" i="1"/>
  <c r="BQ6" i="1"/>
  <c r="FV6" i="1"/>
  <c r="FU6" i="1"/>
  <c r="FR6" i="1"/>
  <c r="DX6" i="1"/>
  <c r="DT6" i="1"/>
  <c r="DW6" i="1"/>
  <c r="DV6" i="1"/>
  <c r="DS6" i="1"/>
  <c r="DG15" i="1" l="1"/>
  <c r="DI15" i="1" s="1"/>
  <c r="DF15" i="1"/>
  <c r="DH15" i="1" s="1"/>
  <c r="DJ15" i="1"/>
  <c r="DJ9" i="1"/>
  <c r="DF9" i="1"/>
  <c r="DH9" i="1" s="1"/>
  <c r="DG9" i="1"/>
  <c r="DI9" i="1" s="1"/>
  <c r="DA14" i="1"/>
  <c r="DC14" i="1" s="1"/>
  <c r="DD14" i="1"/>
  <c r="CZ14" i="1"/>
  <c r="DB14" i="1" s="1"/>
  <c r="DA15" i="1"/>
  <c r="DC15" i="1" s="1"/>
  <c r="DD15" i="1"/>
  <c r="CZ15" i="1"/>
  <c r="DB15" i="1" s="1"/>
  <c r="DD9" i="1"/>
  <c r="DA9" i="1"/>
  <c r="DC9" i="1" s="1"/>
  <c r="CZ9" i="1"/>
  <c r="DB9" i="1" s="1"/>
  <c r="DF14" i="1"/>
  <c r="DH14" i="1" s="1"/>
  <c r="DG14" i="1"/>
  <c r="DI14" i="1" s="1"/>
  <c r="DJ14" i="1"/>
  <c r="BE6" i="1"/>
  <c r="DJ7" i="1"/>
  <c r="BN6" i="1"/>
  <c r="FT6" i="1"/>
  <c r="CM6" i="1"/>
  <c r="EU6" i="1"/>
  <c r="FD6" i="1"/>
  <c r="EE6" i="1"/>
  <c r="BW6" i="1"/>
  <c r="ER6" i="1"/>
  <c r="FQ6" i="1"/>
  <c r="EW6" i="1"/>
  <c r="EV6" i="1"/>
  <c r="ES6" i="1"/>
  <c r="EH6" i="1"/>
  <c r="CO6" i="1"/>
  <c r="CN6" i="1"/>
  <c r="CK6" i="1"/>
  <c r="BK6" i="1"/>
  <c r="CJ6" i="1"/>
  <c r="BZ6" i="1"/>
  <c r="BL6" i="1"/>
  <c r="BO6" i="1"/>
  <c r="BP6" i="1"/>
  <c r="FP6" i="1"/>
  <c r="DR6" i="1"/>
  <c r="DU6" i="1"/>
  <c r="CS6" i="1"/>
  <c r="CT6" i="1" l="1"/>
  <c r="CV6" i="1" s="1"/>
  <c r="CU6" i="1"/>
  <c r="CW6" i="1" s="1"/>
  <c r="ET6" i="1"/>
  <c r="FS6" i="1"/>
  <c r="EQ6" i="1"/>
  <c r="DE6" i="1"/>
  <c r="CL6" i="1"/>
  <c r="CI6" i="1"/>
  <c r="CX6" i="1"/>
  <c r="BJ6" i="1"/>
  <c r="BM6" i="1"/>
  <c r="CY6" i="1"/>
  <c r="CZ6" i="1" l="1"/>
  <c r="DB6" i="1" s="1"/>
  <c r="DA6" i="1"/>
  <c r="DC6" i="1" s="1"/>
  <c r="DJ6" i="1"/>
  <c r="DG6" i="1"/>
  <c r="DI6" i="1" s="1"/>
  <c r="DF6" i="1"/>
  <c r="DH6" i="1" s="1"/>
  <c r="DD6" i="1"/>
</calcChain>
</file>

<file path=xl/comments1.xml><?xml version="1.0" encoding="utf-8"?>
<comments xmlns="http://schemas.openxmlformats.org/spreadsheetml/2006/main">
  <authors>
    <author>Sandberg, Lennart</author>
  </authors>
  <commentList>
    <comment ref="D2" authorId="0">
      <text>
        <r>
          <rPr>
            <b/>
            <sz val="11"/>
            <color indexed="81"/>
            <rFont val="Times New Roman"/>
            <family val="1"/>
          </rPr>
          <t xml:space="preserve">Du kan registrera upp till </t>
        </r>
        <r>
          <rPr>
            <b/>
            <sz val="11"/>
            <color indexed="10"/>
            <rFont val="Times New Roman"/>
            <family val="1"/>
          </rPr>
          <t>250 CELF-4-protokoll</t>
        </r>
        <r>
          <rPr>
            <b/>
            <sz val="11"/>
            <color indexed="81"/>
            <rFont val="Times New Roman"/>
            <family val="1"/>
          </rPr>
          <t xml:space="preserve"> i denna arbetsbok.
Viktiga tangentkombinationer:
Tryck </t>
        </r>
        <r>
          <rPr>
            <b/>
            <sz val="11"/>
            <color indexed="37"/>
            <rFont val="Times New Roman"/>
            <family val="1"/>
          </rPr>
          <t>ctrl + shift + N</t>
        </r>
        <r>
          <rPr>
            <b/>
            <sz val="11"/>
            <color indexed="81"/>
            <rFont val="Times New Roman"/>
            <family val="1"/>
          </rPr>
          <t xml:space="preserve"> för att upprätta en ny arbetsbok.
Tryck </t>
        </r>
        <r>
          <rPr>
            <b/>
            <sz val="11"/>
            <color indexed="12"/>
            <rFont val="Times New Roman"/>
            <family val="1"/>
          </rPr>
          <t>ctrl + shift + S</t>
        </r>
        <r>
          <rPr>
            <b/>
            <sz val="11"/>
            <color indexed="81"/>
            <rFont val="Times New Roman"/>
            <family val="1"/>
          </rPr>
          <t xml:space="preserve"> för att få en resultatsammanställning för ett barn,
                                   markera barnets Namn/ID i Kolumn A.
Tryck </t>
        </r>
        <r>
          <rPr>
            <b/>
            <sz val="11"/>
            <color indexed="17"/>
            <rFont val="Times New Roman"/>
            <family val="1"/>
          </rPr>
          <t>ctrl + shift + X</t>
        </r>
        <r>
          <rPr>
            <b/>
            <sz val="11"/>
            <color indexed="81"/>
            <rFont val="Times New Roman"/>
            <family val="1"/>
          </rPr>
          <t xml:space="preserve"> för att exportera hela datamängden.
Mer detaljerad information finns på bladet "instruktion".</t>
        </r>
      </text>
    </comment>
  </commentList>
</comments>
</file>

<file path=xl/sharedStrings.xml><?xml version="1.0" encoding="utf-8"?>
<sst xmlns="http://schemas.openxmlformats.org/spreadsheetml/2006/main" count="1635" uniqueCount="438">
  <si>
    <t>Adress</t>
  </si>
  <si>
    <t>Tfn</t>
  </si>
  <si>
    <t>Hemspråk</t>
  </si>
  <si>
    <t>Nationalitet</t>
  </si>
  <si>
    <t>Testledare</t>
  </si>
  <si>
    <t>Kön</t>
  </si>
  <si>
    <t>Hänthet</t>
  </si>
  <si>
    <t>Fi</t>
  </si>
  <si>
    <t>Gs</t>
  </si>
  <si>
    <t>Rm</t>
  </si>
  <si>
    <t>Fm</t>
  </si>
  <si>
    <t>Li1R</t>
  </si>
  <si>
    <t>Li1E</t>
  </si>
  <si>
    <t>Li2R</t>
  </si>
  <si>
    <t>Li2E</t>
  </si>
  <si>
    <t>Ss</t>
  </si>
  <si>
    <t>Eo</t>
  </si>
  <si>
    <t>Ht</t>
  </si>
  <si>
    <t>SrT</t>
  </si>
  <si>
    <t>SrF</t>
  </si>
  <si>
    <t>SrB</t>
  </si>
  <si>
    <t>Vs</t>
  </si>
  <si>
    <t>Pp</t>
  </si>
  <si>
    <t>5-12</t>
  </si>
  <si>
    <t>5-8</t>
  </si>
  <si>
    <t>9-12</t>
  </si>
  <si>
    <t>5-9</t>
  </si>
  <si>
    <t>OmTot</t>
  </si>
  <si>
    <t>OmFel</t>
  </si>
  <si>
    <t>OmRep</t>
  </si>
  <si>
    <t>5-8/9-12</t>
  </si>
  <si>
    <t>FiSs</t>
  </si>
  <si>
    <t>GsSs</t>
  </si>
  <si>
    <t>RmSs</t>
  </si>
  <si>
    <t>FmSs</t>
  </si>
  <si>
    <t>Li1RSs</t>
  </si>
  <si>
    <t>Li1ESs</t>
  </si>
  <si>
    <t>Li1TSs</t>
  </si>
  <si>
    <t>Li2RSs</t>
  </si>
  <si>
    <t>Li2ESs</t>
  </si>
  <si>
    <t>Li2TSs</t>
  </si>
  <si>
    <t>SsSs</t>
  </si>
  <si>
    <t>EoSs</t>
  </si>
  <si>
    <t>HtSs</t>
  </si>
  <si>
    <t>SrFSs</t>
  </si>
  <si>
    <t>SrBSs</t>
  </si>
  <si>
    <t>SrTSs</t>
  </si>
  <si>
    <t>VsSs</t>
  </si>
  <si>
    <t>PpSs</t>
  </si>
  <si>
    <t>Pb3Tid</t>
  </si>
  <si>
    <t>Pb3Fel</t>
  </si>
  <si>
    <t>Råpoäng</t>
  </si>
  <si>
    <t>5:0-5:5</t>
  </si>
  <si>
    <t>5:6-5:11</t>
  </si>
  <si>
    <t>6:0-6:5</t>
  </si>
  <si>
    <t>6:6-6:11</t>
  </si>
  <si>
    <t>7:0-7:11</t>
  </si>
  <si>
    <t>8:0-8:11</t>
  </si>
  <si>
    <t>9:0-9:11</t>
  </si>
  <si>
    <t>10:0-10:11</t>
  </si>
  <si>
    <t>11:0-11:11</t>
  </si>
  <si>
    <t>12:0-12:11</t>
  </si>
  <si>
    <t>KI-nivå</t>
  </si>
  <si>
    <t>Percentil</t>
  </si>
  <si>
    <t>&lt;.01</t>
  </si>
  <si>
    <t>&gt;99.9</t>
  </si>
  <si>
    <t>IGS</t>
  </si>
  <si>
    <t>IRS</t>
  </si>
  <si>
    <t>IES</t>
  </si>
  <si>
    <t>ISI</t>
  </si>
  <si>
    <t>ISS</t>
  </si>
  <si>
    <t>ISM</t>
  </si>
  <si>
    <t>IAM</t>
  </si>
  <si>
    <t>KI</t>
  </si>
  <si>
    <t>SignDiff</t>
  </si>
  <si>
    <t>Sign.</t>
  </si>
  <si>
    <t>IRS-IES</t>
  </si>
  <si>
    <t>ISI-ISS/ISM</t>
  </si>
  <si>
    <t>Diff</t>
  </si>
  <si>
    <t>Neg</t>
  </si>
  <si>
    <t>Pos</t>
  </si>
  <si>
    <t>ÅrMån</t>
  </si>
  <si>
    <t>ÅrGrp</t>
  </si>
  <si>
    <t>Månader</t>
  </si>
  <si>
    <t>Om</t>
  </si>
  <si>
    <t>PbFel</t>
  </si>
  <si>
    <t>PbTid</t>
  </si>
  <si>
    <t>ISI-ISS</t>
  </si>
  <si>
    <t>ISI-ISM</t>
  </si>
  <si>
    <t>Spann</t>
  </si>
  <si>
    <t>NormGrp</t>
  </si>
  <si>
    <t>yy</t>
  </si>
  <si>
    <t>mm</t>
  </si>
  <si>
    <t>dd</t>
  </si>
  <si>
    <t>fixyy</t>
  </si>
  <si>
    <t>fixmm</t>
  </si>
  <si>
    <t>NormKol</t>
  </si>
  <si>
    <t>IGS_Pc</t>
  </si>
  <si>
    <t>IRS_Pc</t>
  </si>
  <si>
    <t>IES_Pc</t>
  </si>
  <si>
    <t>ISI_Pc</t>
  </si>
  <si>
    <t>ISS_Pc</t>
  </si>
  <si>
    <t>ISM_Pc</t>
  </si>
  <si>
    <t>IAM_Pc</t>
  </si>
  <si>
    <t>Deltest</t>
  </si>
  <si>
    <t>Förståelse av instruktioner</t>
  </si>
  <si>
    <t>Repetition av meningar</t>
  </si>
  <si>
    <t>Formulera meningar</t>
  </si>
  <si>
    <t>Likheter 1 Receptivt</t>
  </si>
  <si>
    <t>Grammatiska strukturer</t>
  </si>
  <si>
    <t>Likheter 1 Expressivt</t>
  </si>
  <si>
    <t>Satsstruktur</t>
  </si>
  <si>
    <t>Expressivt ordförråd</t>
  </si>
  <si>
    <t>Sifferrepetition Totalt</t>
  </si>
  <si>
    <t>Vardagliga sekvenser</t>
  </si>
  <si>
    <t>Pragmatisk profil</t>
  </si>
  <si>
    <t>Li 1 R</t>
  </si>
  <si>
    <t>Li 1 E</t>
  </si>
  <si>
    <t>Li 1 T</t>
  </si>
  <si>
    <t>Sr F</t>
  </si>
  <si>
    <t>Sr B</t>
  </si>
  <si>
    <t>Sr T</t>
  </si>
  <si>
    <t>Hörförståelse av text</t>
  </si>
  <si>
    <t>Likheter 2 Receptivt</t>
  </si>
  <si>
    <t>Likheter 2 Expressivt</t>
  </si>
  <si>
    <t>Li 2 T</t>
  </si>
  <si>
    <t>Li 2 R</t>
  </si>
  <si>
    <t>Li 2 E</t>
  </si>
  <si>
    <t>FiSs_Ki</t>
  </si>
  <si>
    <t>GsSs_Ki</t>
  </si>
  <si>
    <t>RmSs_Ki</t>
  </si>
  <si>
    <t>FmSs_Ki</t>
  </si>
  <si>
    <t>Li1RSs_Ki</t>
  </si>
  <si>
    <t>Li1ESs_Ki</t>
  </si>
  <si>
    <t>Li1TSs_Ki</t>
  </si>
  <si>
    <t>Li2RSs_Ki</t>
  </si>
  <si>
    <t>Li2ESs_Ki</t>
  </si>
  <si>
    <t>Li2TSs_Ki</t>
  </si>
  <si>
    <t>SsSs_Ki</t>
  </si>
  <si>
    <t>EoSs_Ki</t>
  </si>
  <si>
    <t>HtSs_Ki</t>
  </si>
  <si>
    <t>SrFSs_Ki</t>
  </si>
  <si>
    <t>SrBSs_Ki</t>
  </si>
  <si>
    <t>SrTSs_Ki</t>
  </si>
  <si>
    <t>VsSs_Ki</t>
  </si>
  <si>
    <t>PpSs_Ki</t>
  </si>
  <si>
    <t>IGS_Ki</t>
  </si>
  <si>
    <t>IRS_Ki</t>
  </si>
  <si>
    <t>IES_Ki</t>
  </si>
  <si>
    <t>ISI_Ki</t>
  </si>
  <si>
    <t>ISS_Ki</t>
  </si>
  <si>
    <t>ISM_Ki</t>
  </si>
  <si>
    <t>IAM_Ki</t>
  </si>
  <si>
    <t>Ordmob</t>
  </si>
  <si>
    <t>Uppgift 1 och Uppgift 2</t>
  </si>
  <si>
    <t>1 - 2/2 - 3</t>
  </si>
  <si>
    <t>ISI-ISSfq</t>
  </si>
  <si>
    <t>ISI-ISMfq</t>
  </si>
  <si>
    <t>RS-ES15</t>
  </si>
  <si>
    <t>RS-ES05</t>
  </si>
  <si>
    <t>RS-ES15s</t>
  </si>
  <si>
    <t>RS-ES05s</t>
  </si>
  <si>
    <t>RS-ESfq</t>
  </si>
  <si>
    <t>SI-SS15</t>
  </si>
  <si>
    <t>SI-SS05</t>
  </si>
  <si>
    <t>SI-SS15s</t>
  </si>
  <si>
    <t>SI-SS05s</t>
  </si>
  <si>
    <t>SI-SM15</t>
  </si>
  <si>
    <t>SI-SM05</t>
  </si>
  <si>
    <t>SI-SM15s</t>
  </si>
  <si>
    <t>SI-SM05s</t>
  </si>
  <si>
    <t>AbbrIx</t>
  </si>
  <si>
    <t>AbbrTe</t>
  </si>
  <si>
    <t>Diskrep</t>
  </si>
  <si>
    <t>Språkligt minne</t>
  </si>
  <si>
    <t>Id</t>
  </si>
  <si>
    <t>Adr</t>
  </si>
  <si>
    <t>Nat</t>
  </si>
  <si>
    <t>Skola</t>
  </si>
  <si>
    <t>T_Lok</t>
  </si>
  <si>
    <t>T_Led</t>
  </si>
  <si>
    <t>H_Spr</t>
  </si>
  <si>
    <t>T_Dat</t>
  </si>
  <si>
    <t>F_Dat</t>
  </si>
  <si>
    <t>H_het</t>
  </si>
  <si>
    <t>Åld_Mån</t>
  </si>
  <si>
    <t>Fi_Ss</t>
  </si>
  <si>
    <t>Rm_Ss</t>
  </si>
  <si>
    <t>Fm_Ss</t>
  </si>
  <si>
    <t>Li1R_Ss</t>
  </si>
  <si>
    <t>Li1E_Ss</t>
  </si>
  <si>
    <t>Li1T_Ss</t>
  </si>
  <si>
    <t>Li2R_Ss</t>
  </si>
  <si>
    <t>Li2E_Ss</t>
  </si>
  <si>
    <t>Li2T_Ss</t>
  </si>
  <si>
    <t>Eo_Ss</t>
  </si>
  <si>
    <t>Ht_Ss</t>
  </si>
  <si>
    <t>SrF_Ss</t>
  </si>
  <si>
    <t>SrB_Ss</t>
  </si>
  <si>
    <t>SrT_Ss</t>
  </si>
  <si>
    <t>Pp_Ss</t>
  </si>
  <si>
    <t>Ss_Ss</t>
  </si>
  <si>
    <t>Fi_Rd</t>
  </si>
  <si>
    <t>Gs_Rd</t>
  </si>
  <si>
    <t>Ht_Rd</t>
  </si>
  <si>
    <t>SrF_Rd</t>
  </si>
  <si>
    <t>SrB_Rd</t>
  </si>
  <si>
    <t>SrT_Rd</t>
  </si>
  <si>
    <t>Li1R_Rd</t>
  </si>
  <si>
    <t>Li1E_Rd</t>
  </si>
  <si>
    <t>Li2R_Rd</t>
  </si>
  <si>
    <t>Li2E_Rd</t>
  </si>
  <si>
    <t>Vs_Rd</t>
  </si>
  <si>
    <t>Fm_Rd</t>
  </si>
  <si>
    <t>Rm_Rd</t>
  </si>
  <si>
    <t>Pb3Tid_Rd</t>
  </si>
  <si>
    <t>Pb3Fel_Rd</t>
  </si>
  <si>
    <t>Eo_Rd</t>
  </si>
  <si>
    <t>Ss_Rd</t>
  </si>
  <si>
    <t>OmTot_Rd</t>
  </si>
  <si>
    <t>OmFel_Rd</t>
  </si>
  <si>
    <t>OmRep_Rd</t>
  </si>
  <si>
    <t>Pp_Rd</t>
  </si>
  <si>
    <t>*</t>
  </si>
  <si>
    <t>Pragmatisk
profil</t>
  </si>
  <si>
    <t>Konvertering av råpoäng till skalpoäng</t>
  </si>
  <si>
    <t>Skalpoäng</t>
  </si>
  <si>
    <t>Konfidensintervall</t>
  </si>
  <si>
    <t>Likheter 1 Expressivt*</t>
  </si>
  <si>
    <t>Sifferrepetition Framlänges*</t>
  </si>
  <si>
    <t>Sifferrepetition Baklänges*</t>
  </si>
  <si>
    <t> </t>
  </si>
  <si>
    <t>Felaktiga ord</t>
  </si>
  <si>
    <t>Repeterade ord</t>
  </si>
  <si>
    <t>Uppgift 2 och Uppgift 3</t>
  </si>
  <si>
    <t>Total råpoäng</t>
  </si>
  <si>
    <t>Uppgift 3</t>
  </si>
  <si>
    <t>Tidsåtgång</t>
  </si>
  <si>
    <t>Antal fel</t>
  </si>
  <si>
    <t>Expressivt språk</t>
  </si>
  <si>
    <t>Receptivt språk</t>
  </si>
  <si>
    <t>Diskrepansanalyser</t>
  </si>
  <si>
    <t>Idx1</t>
  </si>
  <si>
    <t>Idx2</t>
  </si>
  <si>
    <t>Index</t>
  </si>
  <si>
    <t>Språkligt innehåll</t>
  </si>
  <si>
    <t>Arbetsminne</t>
  </si>
  <si>
    <t>Konvertering av summa skalpoäng till indexpoäng</t>
  </si>
  <si>
    <t>▼</t>
  </si>
  <si>
    <t>fq*</t>
  </si>
  <si>
    <t>Skillnad</t>
  </si>
  <si>
    <t>Kriteriebaserade deltest</t>
  </si>
  <si>
    <t>Summa skalpoäng </t>
  </si>
  <si>
    <t>Indexpoäng </t>
  </si>
  <si>
    <t>Konfidensintervall </t>
  </si>
  <si>
    <t>Percentil </t>
  </si>
  <si>
    <t>Namn:</t>
  </si>
  <si>
    <t>Adress:</t>
  </si>
  <si>
    <t>Testad vid:</t>
  </si>
  <si>
    <t>Kön:</t>
  </si>
  <si>
    <t>Klass:</t>
  </si>
  <si>
    <t>Hemspråk:</t>
  </si>
  <si>
    <t>Testledare:</t>
  </si>
  <si>
    <t>Ålder:</t>
  </si>
  <si>
    <t>Hänthet:</t>
  </si>
  <si>
    <t>Tel.:</t>
  </si>
  <si>
    <t>Normgrupp:</t>
  </si>
  <si>
    <t>Testdatum:</t>
  </si>
  <si>
    <t>Satsstruktur [Ss]</t>
  </si>
  <si>
    <t>Ki-Nivå</t>
  </si>
  <si>
    <t>90 %</t>
  </si>
  <si>
    <t>95 %</t>
  </si>
  <si>
    <t>Klass</t>
  </si>
  <si>
    <t>SumIGS</t>
  </si>
  <si>
    <t>SumIRS</t>
  </si>
  <si>
    <t>SumIES</t>
  </si>
  <si>
    <t>SumISI</t>
  </si>
  <si>
    <t>SumISS</t>
  </si>
  <si>
    <t>SumISM</t>
  </si>
  <si>
    <t>SumIAM</t>
  </si>
  <si>
    <t>%</t>
  </si>
  <si>
    <t>Förståelse av instruktioner [Fi]</t>
  </si>
  <si>
    <t>Grammatiska strukturer [Gs]</t>
  </si>
  <si>
    <t>Repetition av meningar [Rm]</t>
  </si>
  <si>
    <t>Formulera meningar [Fm]</t>
  </si>
  <si>
    <t>Likheter 1 Receptivt [Li1R]</t>
  </si>
  <si>
    <t>Expressivt ordförråd [Eo]</t>
  </si>
  <si>
    <t>Sifferrepetition Totalt [SrT]</t>
  </si>
  <si>
    <t>Vardagliga sekvenser [Vs]</t>
  </si>
  <si>
    <t>Likheter 2 Receptivt [Li2R]</t>
  </si>
  <si>
    <t>Likheter 2 Expressivt [Li2E]</t>
  </si>
  <si>
    <t>Hörförståelse av text [Ht]</t>
  </si>
  <si>
    <t>Telefon</t>
  </si>
  <si>
    <t>FiUg_Ki</t>
  </si>
  <si>
    <t>GsUg_Ki</t>
  </si>
  <si>
    <t>RmUg_Ki</t>
  </si>
  <si>
    <t>FmUg_Ki</t>
  </si>
  <si>
    <t>Li1RUg_Ki</t>
  </si>
  <si>
    <t>Li1EUg_Ki</t>
  </si>
  <si>
    <t>Li1TUg_Ki</t>
  </si>
  <si>
    <t>Li2RUg_Ki</t>
  </si>
  <si>
    <t>Li2EUg_Ki</t>
  </si>
  <si>
    <t>Li2TUg_Ki</t>
  </si>
  <si>
    <t>SsUg_Ki</t>
  </si>
  <si>
    <t>EoUg_Ki</t>
  </si>
  <si>
    <t>HtUg_Ki</t>
  </si>
  <si>
    <t>SrFUg_Ki</t>
  </si>
  <si>
    <t>SrBUg_Ki</t>
  </si>
  <si>
    <t>SrTUg_Ki</t>
  </si>
  <si>
    <t>VsUg_Ki</t>
  </si>
  <si>
    <t>PpUg_Ki</t>
  </si>
  <si>
    <t>FiÖg_Ki</t>
  </si>
  <si>
    <t>GsÖg_Ki</t>
  </si>
  <si>
    <t>RmÖg_Ki</t>
  </si>
  <si>
    <t>FmÖg_Ki</t>
  </si>
  <si>
    <t>Li1RÖg_Ki</t>
  </si>
  <si>
    <t>Li1EÖg_Ki</t>
  </si>
  <si>
    <t>Li1TÖg_Ki</t>
  </si>
  <si>
    <t>Li2RÖg_Ki</t>
  </si>
  <si>
    <t>Li2EÖg_Ki</t>
  </si>
  <si>
    <t>Li2TÖg_Ki</t>
  </si>
  <si>
    <t>SsÖg_Ki</t>
  </si>
  <si>
    <t>EoÖg_Ki</t>
  </si>
  <si>
    <t>HtÖg_Ki</t>
  </si>
  <si>
    <t>SrFÖg_Ki</t>
  </si>
  <si>
    <t>SrBÖg_Ki</t>
  </si>
  <si>
    <t>SrTÖg_Ki</t>
  </si>
  <si>
    <t>VsÖg_Ki</t>
  </si>
  <si>
    <t>PpÖg_Ki</t>
  </si>
  <si>
    <t>ISSUg_Ki</t>
  </si>
  <si>
    <t>IGSUg_Ki</t>
  </si>
  <si>
    <t>IRSUg_Ki</t>
  </si>
  <si>
    <t>IESUg_Ki</t>
  </si>
  <si>
    <t>ISIUg_Ki</t>
  </si>
  <si>
    <t>ISMUg_Ki</t>
  </si>
  <si>
    <t>IAMUg_Ki</t>
  </si>
  <si>
    <t>IGSÖg_Ki</t>
  </si>
  <si>
    <t>IRSÖg_Ki</t>
  </si>
  <si>
    <t>IESÖg_Ki</t>
  </si>
  <si>
    <t>ISIÖg_Ki</t>
  </si>
  <si>
    <t>ISSÖg_Ki</t>
  </si>
  <si>
    <t>ISMÖg_Ki</t>
  </si>
  <si>
    <t>IAMÖg_Ki</t>
  </si>
  <si>
    <t>Nationalitet:</t>
  </si>
  <si>
    <t>End of record</t>
  </si>
  <si>
    <t>Obligatoriskt</t>
  </si>
  <si>
    <t>Valfritt</t>
  </si>
  <si>
    <t>Gs_Ss</t>
  </si>
  <si>
    <t>Vs_Ss</t>
  </si>
  <si>
    <t>Namn/ID</t>
  </si>
  <si>
    <t>Obligatoriskt
åååå-mm-dd</t>
  </si>
  <si>
    <r>
      <t xml:space="preserve">   PEARSON </t>
    </r>
    <r>
      <rPr>
        <b/>
        <sz val="8"/>
        <color indexed="9"/>
        <rFont val="Arial"/>
        <family val="2"/>
      </rPr>
      <t>ALWAYS LEARNING</t>
    </r>
    <r>
      <rPr>
        <b/>
        <sz val="10"/>
        <color indexed="9"/>
        <rFont val="Arial"/>
        <family val="2"/>
      </rPr>
      <t>   </t>
    </r>
  </si>
  <si>
    <r>
      <t>1.</t>
    </r>
    <r>
      <rPr>
        <b/>
        <sz val="12"/>
        <rFont val="Times New Roman"/>
        <family val="1"/>
      </rPr>
      <t xml:space="preserve"> </t>
    </r>
    <r>
      <rPr>
        <b/>
        <sz val="12"/>
        <rFont val="Arial"/>
        <family val="2"/>
      </rPr>
      <t>Observera</t>
    </r>
  </si>
  <si>
    <t>2. Dataregistrering</t>
  </si>
  <si>
    <t>2.1. Bakgrundsinformation</t>
  </si>
  <si>
    <r>
      <t>   </t>
    </r>
    <r>
      <rPr>
        <b/>
        <sz val="8"/>
        <color indexed="9"/>
        <rFont val="Arial"/>
        <family val="2"/>
      </rPr>
      <t>ALWAYS LEARNING</t>
    </r>
    <r>
      <rPr>
        <b/>
        <sz val="10"/>
        <color indexed="9"/>
        <rFont val="Arial"/>
        <family val="2"/>
      </rPr>
      <t xml:space="preserve"> PEARSON   </t>
    </r>
  </si>
  <si>
    <t>2.2. Deltest</t>
  </si>
  <si>
    <t xml:space="preserve">3. Resultatsammanställning </t>
  </si>
  <si>
    <t>4. Exportering av data</t>
  </si>
  <si>
    <t>Likheter 1 Totalt**</t>
  </si>
  <si>
    <t>Likheter 2 Totalt**</t>
  </si>
  <si>
    <t>Likheter 1 Totalt** [Li1T]</t>
  </si>
  <si>
    <t>Likheter 2 Totalt** [Li2T]</t>
  </si>
  <si>
    <r>
      <rPr>
        <b/>
        <sz val="14"/>
        <color theme="1"/>
        <rFont val="Times New Roman"/>
        <family val="1"/>
      </rPr>
      <t xml:space="preserve">Lägg in data från och med rad 6.
Ett protokoll per rad.
</t>
    </r>
    <r>
      <rPr>
        <b/>
        <sz val="12"/>
        <color theme="1"/>
        <rFont val="Times New Roman"/>
        <family val="1"/>
      </rPr>
      <t>(skriv över exempelprotokollet på rad 6)</t>
    </r>
    <r>
      <rPr>
        <sz val="10"/>
        <color theme="1"/>
        <rFont val="Times New Roman"/>
        <family val="1"/>
      </rPr>
      <t xml:space="preserve">
</t>
    </r>
    <r>
      <rPr>
        <sz val="12"/>
        <color theme="1"/>
        <rFont val="Times New Roman"/>
        <family val="1"/>
      </rPr>
      <t>Endast heltal större än eller lika med 0 är giltiga råpoäng.
Låt cellen vara tom för de deltest som inte ges eller där råpoäng saknas.</t>
    </r>
  </si>
  <si>
    <t>Ålder ►</t>
  </si>
  <si>
    <t>Krit. värde</t>
  </si>
  <si>
    <t>Expressivt språk [Idx2]</t>
  </si>
  <si>
    <t>Språkligt innehåll [Idx1] -</t>
  </si>
  <si>
    <t>Språklig struktur [Idx2]</t>
  </si>
  <si>
    <t>Språkligt minne [Idx2]</t>
  </si>
  <si>
    <t>Språklig struktur</t>
  </si>
  <si>
    <t>Kvalitativa observationer</t>
  </si>
  <si>
    <t>Påskyndad benämning [Pb]</t>
  </si>
  <si>
    <t>Ordmobilisering [Om]</t>
  </si>
  <si>
    <t>Testdatum</t>
  </si>
  <si>
    <t>Födelsedatum</t>
  </si>
  <si>
    <r>
      <t xml:space="preserve">Observera att </t>
    </r>
    <r>
      <rPr>
        <b/>
        <sz val="10"/>
        <rFont val="Arial"/>
        <family val="2"/>
      </rPr>
      <t>säkerhetsnivån</t>
    </r>
    <r>
      <rPr>
        <sz val="10"/>
        <rFont val="Arial"/>
        <family val="2"/>
      </rPr>
      <t xml:space="preserve"> på din dator kan vara inställd så att </t>
    </r>
    <r>
      <rPr>
        <b/>
        <sz val="10"/>
        <rFont val="Arial"/>
        <family val="2"/>
      </rPr>
      <t>Macro</t>
    </r>
    <r>
      <rPr>
        <sz val="10"/>
        <rFont val="Arial"/>
        <family val="2"/>
      </rPr>
      <t xml:space="preserve"> (bakgrundsskript) </t>
    </r>
    <r>
      <rPr>
        <b/>
        <sz val="10"/>
        <rFont val="Arial"/>
        <family val="2"/>
      </rPr>
      <t>inte accepteras automatiskt</t>
    </r>
    <r>
      <rPr>
        <sz val="10"/>
        <rFont val="Arial"/>
        <family val="2"/>
      </rPr>
      <t xml:space="preserve">. Välj att acceptera (enable) Macro för att göra det möjligt att skapa en resultatsammanställning, exportera hela datamängden eller upprätta en ny arbetsbok för registrering av nya CELF-4 data.
</t>
    </r>
  </si>
  <si>
    <t>Indexpoäng</t>
  </si>
  <si>
    <r>
      <t xml:space="preserve">Instruktioner till CELF-4 Scoringprogram: Svensk version </t>
    </r>
    <r>
      <rPr>
        <sz val="12"/>
        <rFont val="Arial"/>
        <family val="2"/>
      </rPr>
      <t>(V:1.0)</t>
    </r>
  </si>
  <si>
    <t>Receptivt språk [Idx1] -</t>
  </si>
  <si>
    <t>CELF-4 Scoringprogram. Svensk version. (V:1.0)</t>
  </si>
  <si>
    <t>Olle Ohlsson</t>
  </si>
  <si>
    <t>Granvägen 3, Stockholm</t>
  </si>
  <si>
    <t>000-0000000</t>
  </si>
  <si>
    <t>Svensk</t>
  </si>
  <si>
    <t>Svenska</t>
  </si>
  <si>
    <t>Granskolan</t>
  </si>
  <si>
    <t>3c</t>
  </si>
  <si>
    <t>Anna Andersson</t>
  </si>
  <si>
    <t>Annakliniken</t>
  </si>
  <si>
    <t>Pojke</t>
  </si>
  <si>
    <t>Höger</t>
  </si>
  <si>
    <t>Grundläggande språkliga
färdigheter</t>
  </si>
  <si>
    <t>Påskyndad benämning Uppgift 3 Fel</t>
  </si>
  <si>
    <t>Ordmobilisering Antal riktiga</t>
  </si>
  <si>
    <t>Ordmobilisering Antal felaktiga</t>
  </si>
  <si>
    <t>Ordmobilisering Antal
repeterade</t>
  </si>
  <si>
    <t>OBS - Ange tid i sekunder</t>
  </si>
  <si>
    <t>Påskyndad benämning Uppgift 3 Tid</t>
  </si>
  <si>
    <t>63 - 83</t>
  </si>
  <si>
    <t>59 - 85</t>
  </si>
  <si>
    <t>73 - 93</t>
  </si>
  <si>
    <t>79 - 107</t>
  </si>
  <si>
    <t>62 - 80</t>
  </si>
  <si>
    <t>67 - 99</t>
  </si>
  <si>
    <t>N</t>
  </si>
  <si>
    <t>J</t>
  </si>
  <si>
    <t>Färre antal ord än normalt</t>
  </si>
  <si>
    <t>Långsammare än normalt</t>
  </si>
  <si>
    <t>Fler fel än normalt</t>
  </si>
  <si>
    <t>3 - 7</t>
  </si>
  <si>
    <t>4 - 8</t>
  </si>
  <si>
    <t>6 - 10</t>
  </si>
  <si>
    <t>2 - 8</t>
  </si>
  <si>
    <t>8 - 14</t>
  </si>
  <si>
    <t>5 - 11</t>
  </si>
  <si>
    <t>3 - 9</t>
  </si>
  <si>
    <t>6 - 12</t>
  </si>
  <si>
    <t>7 - 11</t>
  </si>
  <si>
    <t>7 - 9</t>
  </si>
  <si>
    <t>Testad vid</t>
  </si>
  <si>
    <t>Förskola/skola</t>
  </si>
  <si>
    <t>Sifferrepetition Framlänges</t>
  </si>
  <si>
    <t>Sifferrepetition Baklänges</t>
  </si>
  <si>
    <t>Förskola/Skola:</t>
  </si>
  <si>
    <t>Deltest och Pragmatisk profil</t>
  </si>
  <si>
    <t>9 år 11 mån</t>
  </si>
  <si>
    <r>
      <t xml:space="preserve">I arbetsboken kan man registrera </t>
    </r>
    <r>
      <rPr>
        <b/>
        <sz val="10"/>
        <color rgb="FFFF0000"/>
        <rFont val="Arial"/>
        <family val="2"/>
      </rPr>
      <t>upp till 250</t>
    </r>
    <r>
      <rPr>
        <sz val="10"/>
        <rFont val="Arial"/>
        <family val="2"/>
      </rPr>
      <t xml:space="preserve"> besvarade CELF-4-protokoll. Data från ett protokoll registreras per rad.</t>
    </r>
  </si>
  <si>
    <r>
      <t>På bladet "</t>
    </r>
    <r>
      <rPr>
        <b/>
        <sz val="10"/>
        <rFont val="Arial"/>
        <family val="2"/>
      </rPr>
      <t>dataregistering"</t>
    </r>
    <r>
      <rPr>
        <sz val="10"/>
        <rFont val="Arial"/>
        <family val="2"/>
      </rPr>
      <t xml:space="preserve"> skrivs efterfrågad </t>
    </r>
    <r>
      <rPr>
        <b/>
        <sz val="10"/>
        <rFont val="Arial"/>
        <family val="2"/>
      </rPr>
      <t>bakgrundsinformation</t>
    </r>
    <r>
      <rPr>
        <sz val="10"/>
        <rFont val="Arial"/>
        <family val="2"/>
      </rPr>
      <t xml:space="preserve"> in i kolumnerna A - M. </t>
    </r>
    <r>
      <rPr>
        <b/>
        <sz val="10"/>
        <color indexed="10"/>
        <rFont val="Arial"/>
        <family val="2"/>
      </rPr>
      <t>Obligatorisk information ska alltid skrivas in</t>
    </r>
    <r>
      <rPr>
        <b/>
        <sz val="10"/>
        <rFont val="Arial"/>
        <family val="2"/>
      </rPr>
      <t>.</t>
    </r>
    <r>
      <rPr>
        <sz val="10"/>
        <rFont val="Arial"/>
        <family val="2"/>
      </rPr>
      <t xml:space="preserve"> 
</t>
    </r>
    <r>
      <rPr>
        <b/>
        <sz val="10"/>
        <color indexed="10"/>
        <rFont val="Arial"/>
        <family val="2"/>
      </rPr>
      <t>Kolumn A</t>
    </r>
    <r>
      <rPr>
        <sz val="10"/>
        <rFont val="Arial"/>
        <family val="2"/>
      </rPr>
      <t xml:space="preserve"> är </t>
    </r>
    <r>
      <rPr>
        <b/>
        <sz val="10"/>
        <color indexed="10"/>
        <rFont val="Arial"/>
        <family val="2"/>
      </rPr>
      <t>obligatorisk</t>
    </r>
    <r>
      <rPr>
        <sz val="10"/>
        <rFont val="Arial"/>
        <family val="2"/>
      </rPr>
      <t xml:space="preserve">, och används för att registrera ett aktuellt barns namn eller annan identifiering av barnet (i enlighet med riktlinjer för lagring av personuppgifter). Informationen i Kolumn A används för att markera ett enskilt barn som man vill upprätta en resultatsammanställning för. </t>
    </r>
    <r>
      <rPr>
        <b/>
        <sz val="10"/>
        <color indexed="10"/>
        <rFont val="Arial"/>
        <family val="2"/>
      </rPr>
      <t xml:space="preserve">Kolumnerna J och K </t>
    </r>
    <r>
      <rPr>
        <sz val="10"/>
        <rFont val="Arial"/>
        <family val="2"/>
      </rPr>
      <t>är också</t>
    </r>
    <r>
      <rPr>
        <b/>
        <sz val="10"/>
        <color indexed="10"/>
        <rFont val="Arial"/>
        <family val="2"/>
      </rPr>
      <t xml:space="preserve"> obligatoriska</t>
    </r>
    <r>
      <rPr>
        <b/>
        <sz val="10"/>
        <rFont val="Arial"/>
        <family val="2"/>
      </rPr>
      <t xml:space="preserve"> och används för att beräkna det aktuella barnets ålder. </t>
    </r>
    <r>
      <rPr>
        <sz val="10"/>
        <rFont val="Arial"/>
        <family val="2"/>
      </rPr>
      <t xml:space="preserve">Denna automatiska funktion genererar ålder i månader (Kolumn N), och den kolumnen kan inte ändras manuellt. 
Övriga kolumner är valfria att fylla i.
</t>
    </r>
  </si>
  <si>
    <r>
      <t xml:space="preserve">Registrering av råpoäng för varje enskilt deltest startar i </t>
    </r>
    <r>
      <rPr>
        <b/>
        <sz val="10"/>
        <rFont val="Arial"/>
        <family val="2"/>
      </rPr>
      <t xml:space="preserve">Kolumn O. </t>
    </r>
    <r>
      <rPr>
        <sz val="10"/>
        <rFont val="Arial"/>
        <family val="2"/>
      </rPr>
      <t xml:space="preserve">
För varje deltest skrivs det värde in som motsvarar råpoängen på aktuellt deltest. Låt cellen vara tom för de deltest som inte ges eller där råpoäng saknas.
</t>
    </r>
  </si>
  <si>
    <r>
      <t xml:space="preserve">Gör som följer för att skapa en resultatsammanställning för ett enskilt barn:
Gå till bladet </t>
    </r>
    <r>
      <rPr>
        <b/>
        <sz val="10"/>
        <rFont val="Arial"/>
        <family val="2"/>
      </rPr>
      <t>"dataregistrering"</t>
    </r>
    <r>
      <rPr>
        <sz val="10"/>
        <rFont val="Arial"/>
        <family val="2"/>
      </rPr>
      <t xml:space="preserve"> och klicka på barnets </t>
    </r>
    <r>
      <rPr>
        <b/>
        <sz val="10"/>
        <rFont val="Arial"/>
        <family val="2"/>
      </rPr>
      <t>Namn/ID i Kolumn A</t>
    </r>
    <r>
      <rPr>
        <sz val="10"/>
        <rFont val="Arial"/>
        <family val="2"/>
      </rPr>
      <t xml:space="preserve">. Den cellen </t>
    </r>
    <r>
      <rPr>
        <b/>
        <sz val="10"/>
        <color indexed="10"/>
        <rFont val="Arial"/>
        <family val="2"/>
      </rPr>
      <t>får inte vara tom</t>
    </r>
    <r>
      <rPr>
        <sz val="10"/>
        <rFont val="Arial"/>
        <family val="2"/>
      </rPr>
      <t xml:space="preserve">.
Tryck tangentkombinationen </t>
    </r>
    <r>
      <rPr>
        <b/>
        <sz val="10"/>
        <color indexed="12"/>
        <rFont val="Arial"/>
        <family val="2"/>
      </rPr>
      <t>ctrl + shift + S</t>
    </r>
    <r>
      <rPr>
        <sz val="10"/>
        <rFont val="Arial"/>
        <family val="2"/>
      </rPr>
      <t>. Följ eventuella instruktioner som visas på skärmen.
Resultatsammanställningen för det aktuella barnet överförs automatiskt till bladet ”</t>
    </r>
    <r>
      <rPr>
        <b/>
        <sz val="10"/>
        <rFont val="Arial"/>
        <family val="2"/>
      </rPr>
      <t>resultatsammanställning</t>
    </r>
    <r>
      <rPr>
        <sz val="10"/>
        <rFont val="Arial"/>
        <family val="2"/>
      </rPr>
      <t xml:space="preserve">”. Denna sida kan skrivas ut eller lagras i ett nytt exceldokument.
</t>
    </r>
  </si>
  <si>
    <r>
      <t xml:space="preserve">För att exportera hela datamängden (alla registrerade protokoll) till en ny arbetsbok, gör som följer: 
Gå till bladet </t>
    </r>
    <r>
      <rPr>
        <b/>
        <sz val="10"/>
        <rFont val="Arial"/>
        <family val="2"/>
      </rPr>
      <t>"dataregistrering"</t>
    </r>
    <r>
      <rPr>
        <sz val="10"/>
        <rFont val="Arial"/>
        <family val="2"/>
      </rPr>
      <t xml:space="preserve">.
Tryck tangentkombinationen </t>
    </r>
    <r>
      <rPr>
        <b/>
        <sz val="10"/>
        <color indexed="17"/>
        <rFont val="Arial"/>
        <family val="2"/>
      </rPr>
      <t>ctrl + shift + X</t>
    </r>
    <r>
      <rPr>
        <sz val="10"/>
        <rFont val="Arial"/>
        <family val="2"/>
      </rPr>
      <t xml:space="preserve">. Följ eventuella instruktioner som visas på skärmen.
Datamängden är nu sparad i en egen arbetsbok och innehåller bakgrundsinformation, summa råpoäng och skalpoäng för varje enskilt deltest samt indexpoäng.
</t>
    </r>
  </si>
  <si>
    <t>5. Ny arbetsbok</t>
  </si>
  <si>
    <r>
      <t xml:space="preserve">Data från varje enskilt CELF-4 protokoll registreras på bladet </t>
    </r>
    <r>
      <rPr>
        <b/>
        <sz val="10"/>
        <rFont val="Arial"/>
        <family val="2"/>
      </rPr>
      <t>"dataregistrering"</t>
    </r>
    <r>
      <rPr>
        <sz val="10"/>
        <rFont val="Arial"/>
        <family val="2"/>
      </rPr>
      <t xml:space="preserve">. OBSERVERA att första barnet ska registreras på rad 6, som redan innehåller demonstrationsdata. Skriv över dessa data vid registreringen av det första besvarade protokollet. Nästa dataregistrering sker på rad 7, och så vidare. Det enklaste sättet att flytta sig mellan cellerna på bladet för dataregistreringen, är att använda tab-tangenten.
</t>
    </r>
  </si>
  <si>
    <r>
      <t xml:space="preserve">När det finns behov att upprätta en ny arbetsbok för CELF-4 (exempelvis när 250 protokoll lagrats), gör följande:
Gå till bladet </t>
    </r>
    <r>
      <rPr>
        <b/>
        <sz val="10"/>
        <rFont val="Arial"/>
        <family val="2"/>
      </rPr>
      <t>"dataregistrering"</t>
    </r>
    <r>
      <rPr>
        <sz val="10"/>
        <rFont val="Arial"/>
        <family val="2"/>
      </rPr>
      <t xml:space="preserve">.
Tryck tangentkombinationen </t>
    </r>
    <r>
      <rPr>
        <b/>
        <sz val="10"/>
        <color rgb="FF800080"/>
        <rFont val="Arial"/>
        <family val="2"/>
      </rPr>
      <t>ctrl+ shift + N</t>
    </r>
    <r>
      <rPr>
        <sz val="10"/>
        <rFont val="Arial"/>
        <family val="2"/>
      </rPr>
      <t xml:space="preserve">. 
Acceptera valet ”Vill du upprätta en ny arbetsbok?”. Den nya arbetsboken kommer att få samma namn som den tidigare.
</t>
    </r>
    <r>
      <rPr>
        <b/>
        <sz val="10"/>
        <rFont val="Arial"/>
        <family val="2"/>
      </rPr>
      <t>Det blir alltid samma namn på den nya arbetsbok som data skall registreras i</t>
    </r>
    <r>
      <rPr>
        <sz val="10"/>
        <rFont val="Arial"/>
        <family val="2"/>
      </rPr>
      <t xml:space="preserve">. 
Den tidigare arbetsboken får automatiskt en tidsstämpel [år–månad–dag timme-minut-sekund] tillagd i filnamnet, vilket ger ett unikt filnamn.
</t>
    </r>
  </si>
  <si>
    <t>* Observera att dessa deltest inte summeras med i summa skalpoäng.</t>
  </si>
  <si>
    <t>** Skalpoäng för Likheter Totalt erhålls genom att summera skalpoängen för delarna Expressivt och Receptivt. Den erhållna summan konverteras till skalpoäng enligt normtabell (Tabell A.1 i manualen).</t>
  </si>
  <si>
    <t>*Frekvens i normgrupp anger del av normgruppen med skillnad &gt; eller = Diff.
Om Diff = 0 anges del av normgrupp med Idx1 = Idx2.</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</si>
</sst>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
  </numFmts>
  <fonts count="30" x14ac:knownFonts="1">
    <font>
      <sz val="10"/>
      <color theme="1"/>
      <name val="Arial"/>
      <family val="2"/>
    </font>
    <font>
      <sz val="10"/>
      <name val="Arial"/>
      <family val="2"/>
    </font>
    <font>
      <sz val="10"/>
      <name val="Times New Roman"/>
      <family val="1"/>
    </font>
    <font>
      <sz val="10"/>
      <color theme="1"/>
      <name val="Times New Roman"/>
      <family val="1"/>
    </font>
    <font>
      <sz val="8"/>
      <color rgb="FF000000"/>
      <name val="Times New Roman"/>
      <family val="1"/>
    </font>
    <font>
      <sz val="9"/>
      <color rgb="FF000000"/>
      <name val="Times New Roman"/>
      <family val="1"/>
    </font>
    <font>
      <sz val="12"/>
      <color theme="1"/>
      <name val="Times New Roman"/>
      <family val="1"/>
    </font>
    <font>
      <sz val="10"/>
      <color theme="0"/>
      <name val="Times New Roman"/>
      <family val="1"/>
    </font>
    <font>
      <b/>
      <sz val="12"/>
      <color theme="0"/>
      <name val="Times New Roman"/>
      <family val="1"/>
    </font>
    <font>
      <b/>
      <sz val="12"/>
      <color theme="1"/>
      <name val="Times New Roman"/>
      <family val="1"/>
    </font>
    <font>
      <sz val="12"/>
      <color theme="0"/>
      <name val="Times New Roman"/>
      <family val="1"/>
    </font>
    <font>
      <b/>
      <sz val="10"/>
      <color theme="1"/>
      <name val="Times New Roman"/>
      <family val="1"/>
    </font>
    <font>
      <b/>
      <sz val="14"/>
      <color theme="1"/>
      <name val="Times New Roman"/>
      <family val="1"/>
    </font>
    <font>
      <b/>
      <sz val="10"/>
      <color indexed="9"/>
      <name val="Arial"/>
      <family val="2"/>
    </font>
    <font>
      <b/>
      <sz val="8"/>
      <color indexed="9"/>
      <name val="Arial"/>
      <family val="2"/>
    </font>
    <font>
      <b/>
      <sz val="16"/>
      <name val="Arial"/>
      <family val="2"/>
    </font>
    <font>
      <b/>
      <sz val="10"/>
      <color indexed="10"/>
      <name val="Arial"/>
      <family val="2"/>
    </font>
    <font>
      <sz val="12"/>
      <name val="Arial"/>
      <family val="2"/>
    </font>
    <font>
      <b/>
      <sz val="12"/>
      <name val="Arial"/>
      <family val="2"/>
    </font>
    <font>
      <b/>
      <sz val="12"/>
      <name val="Times New Roman"/>
      <family val="1"/>
    </font>
    <font>
      <b/>
      <sz val="10"/>
      <name val="Arial"/>
      <family val="2"/>
    </font>
    <font>
      <b/>
      <sz val="10"/>
      <color indexed="12"/>
      <name val="Arial"/>
      <family val="2"/>
    </font>
    <font>
      <b/>
      <sz val="10"/>
      <color indexed="17"/>
      <name val="Arial"/>
      <family val="2"/>
    </font>
    <font>
      <b/>
      <sz val="11"/>
      <color indexed="81"/>
      <name val="Times New Roman"/>
      <family val="1"/>
    </font>
    <font>
      <b/>
      <sz val="11"/>
      <color indexed="10"/>
      <name val="Times New Roman"/>
      <family val="1"/>
    </font>
    <font>
      <b/>
      <sz val="11"/>
      <color indexed="37"/>
      <name val="Times New Roman"/>
      <family val="1"/>
    </font>
    <font>
      <b/>
      <sz val="11"/>
      <color indexed="12"/>
      <name val="Times New Roman"/>
      <family val="1"/>
    </font>
    <font>
      <b/>
      <sz val="11"/>
      <color indexed="17"/>
      <name val="Times New Roman"/>
      <family val="1"/>
    </font>
    <font>
      <b/>
      <sz val="10"/>
      <color rgb="FF800080"/>
      <name val="Arial"/>
      <family val="2"/>
    </font>
    <font>
      <b/>
      <sz val="10"/>
      <color rgb="FFFF0000"/>
      <name val="Arial"/>
      <family val="2"/>
    </font>
  </fonts>
  <fills count="13">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theme="0" tint="-0.24994659260841701"/>
        <bgColor indexed="64"/>
      </patternFill>
    </fill>
    <fill>
      <patternFill patternType="solid">
        <fgColor theme="9" tint="-0.249977111117893"/>
        <bgColor indexed="64"/>
      </patternFill>
    </fill>
    <fill>
      <patternFill patternType="solid">
        <fgColor rgb="FFFF99CC"/>
        <bgColor indexed="64"/>
      </patternFill>
    </fill>
    <fill>
      <patternFill patternType="solid">
        <fgColor rgb="FFCCFFFF"/>
        <bgColor indexed="64"/>
      </patternFill>
    </fill>
    <fill>
      <patternFill patternType="solid">
        <fgColor rgb="FFC0C0C0"/>
        <bgColor indexed="64"/>
      </patternFill>
    </fill>
    <fill>
      <patternFill patternType="solid">
        <fgColor theme="0"/>
        <bgColor indexed="64"/>
      </patternFill>
    </fill>
    <fill>
      <patternFill patternType="solid">
        <fgColor indexed="61"/>
        <bgColor indexed="64"/>
      </patternFill>
    </fill>
    <fill>
      <patternFill patternType="solid">
        <fgColor indexed="55"/>
        <bgColor indexed="64"/>
      </patternFill>
    </fill>
    <fill>
      <patternFill patternType="solid">
        <fgColor indexed="22"/>
        <bgColor indexed="64"/>
      </patternFill>
    </fill>
  </fills>
  <borders count="7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medium">
        <color auto="1"/>
      </right>
      <top style="medium">
        <color auto="1"/>
      </top>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medium">
        <color auto="1"/>
      </top>
      <bottom style="thin">
        <color auto="1"/>
      </bottom>
      <diagonal/>
    </border>
    <border>
      <left style="medium">
        <color auto="1"/>
      </left>
      <right style="medium">
        <color auto="1"/>
      </right>
      <top/>
      <bottom style="thin">
        <color auto="1"/>
      </bottom>
      <diagonal/>
    </border>
    <border>
      <left style="medium">
        <color auto="1"/>
      </left>
      <right/>
      <top/>
      <bottom style="thin">
        <color auto="1"/>
      </bottom>
      <diagonal/>
    </border>
    <border>
      <left/>
      <right/>
      <top/>
      <bottom style="thin">
        <color auto="1"/>
      </bottom>
      <diagonal/>
    </border>
    <border>
      <left style="thin">
        <color auto="1"/>
      </left>
      <right style="medium">
        <color auto="1"/>
      </right>
      <top/>
      <bottom style="thin">
        <color auto="1"/>
      </bottom>
      <diagonal/>
    </border>
    <border>
      <left style="medium">
        <color auto="1"/>
      </left>
      <right style="medium">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style="medium">
        <color auto="1"/>
      </right>
      <top style="medium">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medium">
        <color auto="1"/>
      </left>
      <right style="medium">
        <color auto="1"/>
      </right>
      <top style="hair">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medium">
        <color auto="1"/>
      </left>
      <right style="medium">
        <color auto="1"/>
      </right>
      <top style="hair">
        <color auto="1"/>
      </top>
      <bottom style="medium">
        <color auto="1"/>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medium">
        <color auto="1"/>
      </right>
      <top style="hair">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thin">
        <color auto="1"/>
      </right>
      <top style="medium">
        <color auto="1"/>
      </top>
      <bottom/>
      <diagonal/>
    </border>
    <border>
      <left/>
      <right style="thin">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2">
    <xf numFmtId="0" fontId="0" fillId="0" borderId="0"/>
    <xf numFmtId="0" fontId="1" fillId="0" borderId="0"/>
  </cellStyleXfs>
  <cellXfs count="250">
    <xf numFmtId="0" fontId="0" fillId="0" borderId="0" xfId="0"/>
    <xf numFmtId="0" fontId="0" fillId="0" borderId="0" xfId="0"/>
    <xf numFmtId="0" fontId="2" fillId="0" borderId="0" xfId="1" applyFont="1" applyAlignment="1">
      <alignment horizontal="center"/>
    </xf>
    <xf numFmtId="0" fontId="1" fillId="0" borderId="0" xfId="1"/>
    <xf numFmtId="0" fontId="3" fillId="0" borderId="0" xfId="0" applyFont="1" applyAlignment="1">
      <alignment horizontal="center"/>
    </xf>
    <xf numFmtId="0" fontId="3" fillId="0" borderId="0" xfId="0" applyFont="1" applyBorder="1" applyAlignment="1">
      <alignment horizontal="center"/>
    </xf>
    <xf numFmtId="0" fontId="4" fillId="0" borderId="0" xfId="0" applyFont="1" applyBorder="1" applyAlignment="1">
      <alignment horizontal="center" vertical="center" wrapText="1"/>
    </xf>
    <xf numFmtId="0" fontId="0" fillId="0" borderId="0" xfId="0" applyBorder="1"/>
    <xf numFmtId="0" fontId="3" fillId="2" borderId="0" xfId="0" applyFont="1" applyFill="1" applyAlignment="1">
      <alignment horizontal="center"/>
    </xf>
    <xf numFmtId="0" fontId="0" fillId="0" borderId="0" xfId="0" applyAlignment="1">
      <alignment horizontal="center"/>
    </xf>
    <xf numFmtId="0" fontId="3" fillId="0" borderId="0" xfId="0" applyFont="1" applyBorder="1" applyAlignment="1">
      <alignment horizontal="center" vertical="center"/>
    </xf>
    <xf numFmtId="0" fontId="5" fillId="0" borderId="0" xfId="0" applyFont="1" applyBorder="1" applyAlignment="1">
      <alignment horizontal="center" vertical="center" wrapText="1"/>
    </xf>
    <xf numFmtId="0" fontId="5" fillId="0" borderId="0" xfId="0" applyFont="1" applyBorder="1" applyAlignment="1">
      <alignment horizontal="center" vertical="center"/>
    </xf>
    <xf numFmtId="0" fontId="3" fillId="0" borderId="0"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3" fillId="0" borderId="0" xfId="0" applyFont="1"/>
    <xf numFmtId="0" fontId="3" fillId="0" borderId="0" xfId="0" quotePrefix="1" applyFont="1"/>
    <xf numFmtId="14" fontId="3" fillId="0" borderId="0" xfId="0" applyNumberFormat="1" applyFont="1" applyAlignment="1">
      <alignment horizontal="center"/>
    </xf>
    <xf numFmtId="0" fontId="6" fillId="0" borderId="0" xfId="0" applyFont="1"/>
    <xf numFmtId="0" fontId="6" fillId="0" borderId="0" xfId="0" applyFont="1" applyAlignment="1">
      <alignment horizontal="center"/>
    </xf>
    <xf numFmtId="0" fontId="9" fillId="4" borderId="1" xfId="0" applyFont="1" applyFill="1" applyBorder="1"/>
    <xf numFmtId="0" fontId="9" fillId="4" borderId="2" xfId="0" applyFont="1" applyFill="1" applyBorder="1"/>
    <xf numFmtId="0" fontId="9" fillId="4" borderId="3" xfId="0" applyFont="1" applyFill="1" applyBorder="1"/>
    <xf numFmtId="0" fontId="9" fillId="4" borderId="4" xfId="0" applyFont="1" applyFill="1" applyBorder="1"/>
    <xf numFmtId="0" fontId="9" fillId="4" borderId="0" xfId="0" applyFont="1" applyFill="1" applyBorder="1"/>
    <xf numFmtId="0" fontId="9" fillId="4" borderId="5" xfId="0" applyFont="1" applyFill="1" applyBorder="1"/>
    <xf numFmtId="0" fontId="6" fillId="2" borderId="10" xfId="0" applyFont="1" applyFill="1" applyBorder="1"/>
    <xf numFmtId="0" fontId="6" fillId="2" borderId="11" xfId="0" applyFont="1" applyFill="1" applyBorder="1"/>
    <xf numFmtId="0" fontId="6" fillId="0" borderId="0" xfId="0" applyFont="1" applyFill="1" applyBorder="1"/>
    <xf numFmtId="0" fontId="6" fillId="0" borderId="0" xfId="0" applyFont="1" applyFill="1"/>
    <xf numFmtId="0" fontId="6" fillId="0" borderId="0" xfId="0" applyFont="1" applyFill="1" applyAlignment="1">
      <alignment horizontal="center"/>
    </xf>
    <xf numFmtId="0" fontId="3" fillId="0" borderId="0" xfId="0" applyFont="1" applyFill="1"/>
    <xf numFmtId="0" fontId="0" fillId="0" borderId="0" xfId="0" applyFill="1"/>
    <xf numFmtId="0" fontId="10" fillId="3" borderId="1" xfId="0" applyFont="1" applyFill="1" applyBorder="1"/>
    <xf numFmtId="0" fontId="10" fillId="3" borderId="2" xfId="0" applyFont="1" applyFill="1" applyBorder="1"/>
    <xf numFmtId="0" fontId="6" fillId="2" borderId="7" xfId="0" applyFont="1" applyFill="1" applyBorder="1"/>
    <xf numFmtId="0" fontId="3" fillId="0" borderId="0" xfId="0" applyFont="1" applyAlignment="1"/>
    <xf numFmtId="0" fontId="6" fillId="2" borderId="8" xfId="0" applyFont="1" applyFill="1" applyBorder="1"/>
    <xf numFmtId="0" fontId="6" fillId="0" borderId="1" xfId="0" applyFont="1" applyBorder="1"/>
    <xf numFmtId="0" fontId="6" fillId="0" borderId="3" xfId="0" applyFont="1" applyBorder="1"/>
    <xf numFmtId="0" fontId="6" fillId="0" borderId="4" xfId="0" applyFont="1" applyBorder="1"/>
    <xf numFmtId="0" fontId="6" fillId="0" borderId="5" xfId="0" applyFont="1" applyBorder="1"/>
    <xf numFmtId="0" fontId="6" fillId="0" borderId="6" xfId="0" applyFont="1" applyBorder="1"/>
    <xf numFmtId="0" fontId="6" fillId="0" borderId="8" xfId="0" applyFont="1" applyBorder="1"/>
    <xf numFmtId="0" fontId="6" fillId="0" borderId="12" xfId="0" applyFont="1" applyBorder="1"/>
    <xf numFmtId="0" fontId="6" fillId="0" borderId="10" xfId="0" applyFont="1" applyBorder="1"/>
    <xf numFmtId="0" fontId="10" fillId="0" borderId="0" xfId="0" applyFont="1" applyAlignment="1">
      <alignment horizontal="left"/>
    </xf>
    <xf numFmtId="0" fontId="10" fillId="0" borderId="0" xfId="0" applyFont="1" applyAlignment="1">
      <alignment horizontal="right"/>
    </xf>
    <xf numFmtId="0" fontId="10" fillId="0" borderId="0" xfId="0" applyFont="1" applyFill="1" applyBorder="1" applyAlignment="1">
      <alignment horizontal="center"/>
    </xf>
    <xf numFmtId="0" fontId="10" fillId="0" borderId="0" xfId="0" applyFont="1" applyAlignment="1">
      <alignment horizontal="center"/>
    </xf>
    <xf numFmtId="0" fontId="3" fillId="0" borderId="0" xfId="0" applyFont="1" applyAlignment="1" applyProtection="1">
      <protection locked="0"/>
    </xf>
    <xf numFmtId="14"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Fill="1" applyAlignment="1">
      <alignment horizontal="center"/>
    </xf>
    <xf numFmtId="0" fontId="3" fillId="5" borderId="0" xfId="0" applyFont="1" applyFill="1" applyAlignment="1"/>
    <xf numFmtId="14" fontId="3" fillId="5" borderId="0" xfId="0" applyNumberFormat="1" applyFont="1" applyFill="1" applyAlignment="1">
      <alignment horizontal="center"/>
    </xf>
    <xf numFmtId="0" fontId="3" fillId="5" borderId="0" xfId="0" applyFont="1" applyFill="1" applyAlignment="1">
      <alignment horizontal="center"/>
    </xf>
    <xf numFmtId="0" fontId="3" fillId="8" borderId="0" xfId="0" applyFont="1" applyFill="1" applyAlignment="1">
      <alignment horizontal="center"/>
    </xf>
    <xf numFmtId="0" fontId="3" fillId="7" borderId="19" xfId="0" applyFont="1" applyFill="1" applyBorder="1" applyAlignment="1">
      <alignment horizontal="center"/>
    </xf>
    <xf numFmtId="0" fontId="3" fillId="8" borderId="19" xfId="0" applyFont="1" applyFill="1" applyBorder="1" applyAlignment="1">
      <alignment horizontal="center"/>
    </xf>
    <xf numFmtId="0" fontId="3" fillId="7" borderId="19" xfId="0" quotePrefix="1" applyFont="1" applyFill="1" applyBorder="1" applyAlignment="1">
      <alignment horizontal="center"/>
    </xf>
    <xf numFmtId="0" fontId="2" fillId="6" borderId="19" xfId="0" applyFont="1" applyFill="1" applyBorder="1" applyAlignment="1">
      <alignment horizontal="center"/>
    </xf>
    <xf numFmtId="0" fontId="2" fillId="0" borderId="19" xfId="0" applyFont="1" applyBorder="1" applyAlignment="1">
      <alignment horizontal="center"/>
    </xf>
    <xf numFmtId="0" fontId="3" fillId="0" borderId="19" xfId="0" applyFont="1" applyBorder="1" applyAlignment="1">
      <alignment horizontal="center" vertical="center" textRotation="180" wrapText="1"/>
    </xf>
    <xf numFmtId="0" fontId="2" fillId="6" borderId="19" xfId="0" applyFont="1" applyFill="1" applyBorder="1" applyAlignment="1">
      <alignment horizontal="center" wrapText="1"/>
    </xf>
    <xf numFmtId="0" fontId="7" fillId="9" borderId="0" xfId="0" applyFont="1" applyFill="1" applyAlignment="1"/>
    <xf numFmtId="0" fontId="3" fillId="9" borderId="0" xfId="0" applyFont="1" applyFill="1" applyAlignment="1"/>
    <xf numFmtId="14" fontId="3" fillId="9" borderId="0" xfId="0" applyNumberFormat="1" applyFont="1" applyFill="1" applyAlignment="1">
      <alignment horizontal="center"/>
    </xf>
    <xf numFmtId="0" fontId="3" fillId="9" borderId="0" xfId="0" applyFont="1" applyFill="1" applyAlignment="1">
      <alignment horizontal="center"/>
    </xf>
    <xf numFmtId="0" fontId="11" fillId="7" borderId="19" xfId="0" applyFont="1" applyFill="1" applyBorder="1" applyAlignment="1">
      <alignment horizontal="center"/>
    </xf>
    <xf numFmtId="0" fontId="11" fillId="7" borderId="74" xfId="0" applyFont="1" applyFill="1" applyBorder="1" applyAlignment="1"/>
    <xf numFmtId="14" fontId="11" fillId="7" borderId="74" xfId="0" applyNumberFormat="1" applyFont="1" applyFill="1" applyBorder="1" applyAlignment="1">
      <alignment horizontal="center"/>
    </xf>
    <xf numFmtId="0" fontId="11" fillId="7" borderId="74" xfId="0" applyFont="1" applyFill="1" applyBorder="1" applyAlignment="1">
      <alignment horizontal="center"/>
    </xf>
    <xf numFmtId="0" fontId="7" fillId="7" borderId="73" xfId="0" applyFont="1" applyFill="1" applyBorder="1" applyAlignment="1"/>
    <xf numFmtId="0" fontId="3" fillId="7" borderId="73" xfId="0" applyFont="1" applyFill="1" applyBorder="1" applyAlignment="1"/>
    <xf numFmtId="14" fontId="3" fillId="7" borderId="73" xfId="0" applyNumberFormat="1" applyFont="1" applyFill="1" applyBorder="1" applyAlignment="1">
      <alignment horizontal="center"/>
    </xf>
    <xf numFmtId="0" fontId="3" fillId="7" borderId="73" xfId="0" applyFont="1" applyFill="1" applyBorder="1" applyAlignment="1">
      <alignment horizontal="center"/>
    </xf>
    <xf numFmtId="0" fontId="3" fillId="8" borderId="73" xfId="0" applyFont="1" applyFill="1" applyBorder="1" applyAlignment="1">
      <alignment horizontal="center"/>
    </xf>
    <xf numFmtId="0" fontId="3" fillId="6" borderId="0" xfId="0" applyFont="1" applyFill="1" applyAlignment="1">
      <alignment horizontal="center"/>
    </xf>
    <xf numFmtId="0" fontId="13" fillId="10" borderId="0" xfId="0" applyFont="1" applyFill="1" applyAlignment="1" applyProtection="1">
      <alignment horizontal="distributed" vertical="center"/>
    </xf>
    <xf numFmtId="0" fontId="15" fillId="0" borderId="0" xfId="0" applyFont="1" applyAlignment="1">
      <alignment horizontal="center" wrapText="1"/>
    </xf>
    <xf numFmtId="0" fontId="1" fillId="0" borderId="0" xfId="0" applyFont="1" applyAlignment="1">
      <alignment horizontal="center" wrapText="1"/>
    </xf>
    <xf numFmtId="0" fontId="17" fillId="0" borderId="0" xfId="0" applyFont="1" applyAlignment="1">
      <alignment horizontal="center" wrapText="1"/>
    </xf>
    <xf numFmtId="0" fontId="18" fillId="11" borderId="0" xfId="0" applyFont="1" applyFill="1" applyAlignment="1">
      <alignment horizontal="center" wrapText="1"/>
    </xf>
    <xf numFmtId="0" fontId="1" fillId="0" borderId="0" xfId="0" applyFont="1" applyAlignment="1">
      <alignment wrapText="1"/>
    </xf>
    <xf numFmtId="0" fontId="20" fillId="12" borderId="0" xfId="0" applyFont="1" applyFill="1" applyAlignment="1">
      <alignment horizontal="center" wrapText="1"/>
    </xf>
    <xf numFmtId="0" fontId="13" fillId="10" borderId="0" xfId="0" applyFont="1" applyFill="1" applyAlignment="1">
      <alignment horizontal="distributed" vertical="center"/>
    </xf>
    <xf numFmtId="0" fontId="11" fillId="8" borderId="74" xfId="0" applyFont="1" applyFill="1" applyBorder="1" applyAlignment="1">
      <alignment horizontal="center"/>
    </xf>
    <xf numFmtId="0" fontId="3" fillId="0" borderId="48" xfId="0" applyFont="1" applyBorder="1" applyAlignment="1">
      <alignment horizontal="center"/>
    </xf>
    <xf numFmtId="0" fontId="3" fillId="0" borderId="52" xfId="0" applyFont="1" applyBorder="1" applyAlignment="1">
      <alignment horizontal="center"/>
    </xf>
    <xf numFmtId="0" fontId="3" fillId="0" borderId="56" xfId="0" applyFont="1" applyFill="1" applyBorder="1" applyAlignment="1">
      <alignment horizontal="center"/>
    </xf>
    <xf numFmtId="0" fontId="3" fillId="0" borderId="56" xfId="0" applyFont="1" applyBorder="1" applyAlignment="1">
      <alignment horizontal="center"/>
    </xf>
    <xf numFmtId="0" fontId="3" fillId="2" borderId="13" xfId="0" applyFont="1" applyFill="1" applyBorder="1"/>
    <xf numFmtId="0" fontId="3" fillId="2" borderId="13" xfId="0" applyFont="1" applyFill="1" applyBorder="1" applyAlignment="1">
      <alignment horizontal="center"/>
    </xf>
    <xf numFmtId="0" fontId="3" fillId="2" borderId="14" xfId="0" applyFont="1" applyFill="1" applyBorder="1" applyAlignment="1">
      <alignment horizontal="center"/>
    </xf>
    <xf numFmtId="164" fontId="3" fillId="2" borderId="0" xfId="0" applyNumberFormat="1" applyFont="1" applyFill="1" applyBorder="1" applyAlignment="1">
      <alignment horizontal="center"/>
    </xf>
    <xf numFmtId="164" fontId="3" fillId="2" borderId="16" xfId="0" applyNumberFormat="1" applyFont="1" applyFill="1" applyBorder="1" applyAlignment="1">
      <alignment horizontal="center"/>
    </xf>
    <xf numFmtId="164" fontId="3" fillId="2" borderId="4" xfId="0" applyNumberFormat="1" applyFont="1" applyFill="1" applyBorder="1" applyAlignment="1">
      <alignment horizontal="center"/>
    </xf>
    <xf numFmtId="0" fontId="3" fillId="2" borderId="0" xfId="0" applyFont="1" applyFill="1" applyBorder="1"/>
    <xf numFmtId="0" fontId="3" fillId="2" borderId="6" xfId="0" applyFont="1" applyFill="1" applyBorder="1"/>
    <xf numFmtId="0" fontId="3" fillId="2" borderId="7" xfId="0" applyFont="1" applyFill="1" applyBorder="1"/>
    <xf numFmtId="0" fontId="3" fillId="2" borderId="26" xfId="0" applyFont="1" applyFill="1" applyBorder="1"/>
    <xf numFmtId="9" fontId="11" fillId="2" borderId="17" xfId="0" applyNumberFormat="1" applyFont="1" applyFill="1" applyBorder="1" applyAlignment="1">
      <alignment horizontal="center"/>
    </xf>
    <xf numFmtId="0" fontId="11" fillId="2" borderId="15" xfId="0" applyFont="1" applyFill="1" applyBorder="1" applyAlignment="1">
      <alignment horizontal="center"/>
    </xf>
    <xf numFmtId="0" fontId="11" fillId="0" borderId="57" xfId="0" applyFont="1" applyBorder="1"/>
    <xf numFmtId="0" fontId="11" fillId="0" borderId="58" xfId="0" applyFont="1" applyBorder="1" applyAlignment="1">
      <alignment horizontal="center"/>
    </xf>
    <xf numFmtId="49" fontId="11" fillId="0" borderId="59" xfId="0" applyNumberFormat="1" applyFont="1" applyBorder="1" applyAlignment="1">
      <alignment horizontal="center"/>
    </xf>
    <xf numFmtId="0" fontId="11" fillId="0" borderId="60" xfId="0" applyFont="1" applyBorder="1"/>
    <xf numFmtId="0" fontId="11" fillId="0" borderId="61" xfId="0" applyFont="1" applyBorder="1" applyAlignment="1">
      <alignment horizontal="center"/>
    </xf>
    <xf numFmtId="49" fontId="11" fillId="0" borderId="62" xfId="0" applyNumberFormat="1" applyFont="1" applyBorder="1" applyAlignment="1">
      <alignment horizontal="center"/>
    </xf>
    <xf numFmtId="0" fontId="11" fillId="0" borderId="63" xfId="0" applyFont="1" applyBorder="1"/>
    <xf numFmtId="0" fontId="11" fillId="0" borderId="64" xfId="0" applyFont="1" applyBorder="1" applyAlignment="1">
      <alignment horizontal="center"/>
    </xf>
    <xf numFmtId="0" fontId="11" fillId="0" borderId="64" xfId="0" applyFont="1" applyFill="1" applyBorder="1" applyAlignment="1">
      <alignment horizontal="center"/>
    </xf>
    <xf numFmtId="49" fontId="11" fillId="0" borderId="65" xfId="0" applyNumberFormat="1" applyFont="1" applyBorder="1" applyAlignment="1">
      <alignment horizontal="center"/>
    </xf>
    <xf numFmtId="0" fontId="3" fillId="0" borderId="57" xfId="0" applyFont="1" applyBorder="1"/>
    <xf numFmtId="0" fontId="3" fillId="0" borderId="58" xfId="0" applyFont="1" applyBorder="1" applyAlignment="1">
      <alignment horizontal="center"/>
    </xf>
    <xf numFmtId="49" fontId="3" fillId="0" borderId="59" xfId="0" applyNumberFormat="1" applyFont="1" applyBorder="1" applyAlignment="1">
      <alignment horizontal="center"/>
    </xf>
    <xf numFmtId="0" fontId="3" fillId="0" borderId="60" xfId="0" applyFont="1" applyBorder="1"/>
    <xf numFmtId="0" fontId="3" fillId="0" borderId="61" xfId="0" applyFont="1" applyBorder="1" applyAlignment="1">
      <alignment horizontal="center"/>
    </xf>
    <xf numFmtId="49" fontId="3" fillId="0" borderId="62" xfId="0" applyNumberFormat="1" applyFont="1" applyBorder="1" applyAlignment="1">
      <alignment horizontal="center"/>
    </xf>
    <xf numFmtId="0" fontId="3" fillId="0" borderId="63" xfId="0" applyFont="1" applyBorder="1"/>
    <xf numFmtId="0" fontId="3" fillId="0" borderId="64" xfId="0" applyFont="1" applyBorder="1" applyAlignment="1">
      <alignment horizontal="center"/>
    </xf>
    <xf numFmtId="49" fontId="3" fillId="0" borderId="65" xfId="0" applyNumberFormat="1" applyFont="1" applyBorder="1" applyAlignment="1">
      <alignment horizontal="center"/>
    </xf>
    <xf numFmtId="0" fontId="11" fillId="0" borderId="66" xfId="0" applyFont="1" applyBorder="1"/>
    <xf numFmtId="0" fontId="11" fillId="0" borderId="67" xfId="0" applyFont="1" applyBorder="1" applyAlignment="1">
      <alignment horizontal="center"/>
    </xf>
    <xf numFmtId="49" fontId="11" fillId="0" borderId="68" xfId="0" applyNumberFormat="1" applyFont="1" applyBorder="1" applyAlignment="1">
      <alignment horizontal="center"/>
    </xf>
    <xf numFmtId="0" fontId="3" fillId="6" borderId="0" xfId="0" applyNumberFormat="1" applyFont="1" applyFill="1" applyAlignment="1">
      <alignment horizontal="center" vertical="center" textRotation="180"/>
    </xf>
    <xf numFmtId="0" fontId="3" fillId="6" borderId="36" xfId="0" applyFont="1" applyFill="1" applyBorder="1" applyAlignment="1">
      <alignment horizontal="center" vertical="center" wrapText="1"/>
    </xf>
    <xf numFmtId="0" fontId="11" fillId="2" borderId="1" xfId="0" applyFont="1" applyFill="1" applyBorder="1" applyAlignment="1">
      <alignment vertical="center"/>
    </xf>
    <xf numFmtId="0" fontId="11" fillId="2" borderId="71" xfId="0" applyFont="1" applyFill="1" applyBorder="1" applyAlignment="1">
      <alignment vertical="center"/>
    </xf>
    <xf numFmtId="0" fontId="11" fillId="2" borderId="6" xfId="0" applyFont="1" applyFill="1" applyBorder="1" applyAlignment="1">
      <alignment vertical="center"/>
    </xf>
    <xf numFmtId="0" fontId="11" fillId="2" borderId="72" xfId="0" applyFont="1" applyFill="1" applyBorder="1" applyAlignment="1">
      <alignment vertical="center"/>
    </xf>
    <xf numFmtId="0" fontId="3" fillId="0" borderId="0" xfId="0" applyFont="1" applyAlignment="1">
      <alignment vertical="top" wrapText="1"/>
    </xf>
    <xf numFmtId="0" fontId="8" fillId="3" borderId="1" xfId="0" applyFont="1" applyFill="1" applyBorder="1" applyAlignment="1">
      <alignment horizontal="center"/>
    </xf>
    <xf numFmtId="0" fontId="8" fillId="3" borderId="2" xfId="0" applyFont="1" applyFill="1" applyBorder="1" applyAlignment="1">
      <alignment horizontal="center"/>
    </xf>
    <xf numFmtId="0" fontId="8" fillId="3" borderId="3" xfId="0" applyFont="1" applyFill="1" applyBorder="1" applyAlignment="1">
      <alignment horizontal="center"/>
    </xf>
    <xf numFmtId="0" fontId="11" fillId="2" borderId="69" xfId="0" applyFont="1" applyFill="1" applyBorder="1" applyAlignment="1">
      <alignment horizontal="center" vertical="center"/>
    </xf>
    <xf numFmtId="0" fontId="11" fillId="2" borderId="70" xfId="0" applyFont="1" applyFill="1" applyBorder="1" applyAlignment="1">
      <alignment horizontal="center" vertic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1" xfId="0" applyFont="1" applyBorder="1" applyAlignment="1">
      <alignment horizontal="center"/>
    </xf>
    <xf numFmtId="0" fontId="3" fillId="0" borderId="18" xfId="0" applyFont="1" applyBorder="1" applyAlignment="1">
      <alignment horizontal="center"/>
    </xf>
    <xf numFmtId="0" fontId="3" fillId="0" borderId="53" xfId="0" applyFont="1" applyBorder="1" applyAlignment="1">
      <alignment horizontal="distributed"/>
    </xf>
    <xf numFmtId="0" fontId="3" fillId="0" borderId="54" xfId="0" applyFont="1" applyBorder="1" applyAlignment="1">
      <alignment horizontal="distributed"/>
    </xf>
    <xf numFmtId="0" fontId="3" fillId="0" borderId="55" xfId="0" applyFont="1" applyBorder="1" applyAlignment="1">
      <alignment horizontal="distributed"/>
    </xf>
    <xf numFmtId="0" fontId="3" fillId="0" borderId="49" xfId="0" applyFont="1" applyBorder="1" applyAlignment="1">
      <alignment horizontal="distributed"/>
    </xf>
    <xf numFmtId="0" fontId="3" fillId="0" borderId="50" xfId="0" applyFont="1" applyBorder="1" applyAlignment="1">
      <alignment horizontal="distributed"/>
    </xf>
    <xf numFmtId="0" fontId="3" fillId="0" borderId="51" xfId="0" applyFont="1" applyBorder="1" applyAlignment="1">
      <alignment horizontal="distributed"/>
    </xf>
    <xf numFmtId="0" fontId="3" fillId="0" borderId="45" xfId="0" applyFont="1" applyBorder="1" applyAlignment="1">
      <alignment horizontal="distributed"/>
    </xf>
    <xf numFmtId="0" fontId="3" fillId="0" borderId="46" xfId="0" applyFont="1" applyBorder="1" applyAlignment="1">
      <alignment horizontal="distributed"/>
    </xf>
    <xf numFmtId="0" fontId="3" fillId="0" borderId="47" xfId="0" applyFont="1" applyBorder="1" applyAlignment="1">
      <alignment horizontal="distributed"/>
    </xf>
    <xf numFmtId="0" fontId="9" fillId="0" borderId="7" xfId="0" applyFont="1" applyBorder="1" applyAlignment="1"/>
    <xf numFmtId="0" fontId="9" fillId="0" borderId="0" xfId="0" applyFont="1" applyAlignment="1"/>
    <xf numFmtId="14" fontId="6" fillId="0" borderId="7" xfId="0" applyNumberFormat="1" applyFont="1" applyBorder="1" applyAlignment="1">
      <alignment horizontal="left"/>
    </xf>
    <xf numFmtId="0" fontId="6" fillId="0" borderId="0" xfId="0" applyFont="1" applyAlignment="1"/>
    <xf numFmtId="165" fontId="3" fillId="0" borderId="38" xfId="0" applyNumberFormat="1" applyFont="1" applyBorder="1" applyAlignment="1">
      <alignment horizontal="center" vertical="center"/>
    </xf>
    <xf numFmtId="165" fontId="3" fillId="0" borderId="9" xfId="0" applyNumberFormat="1" applyFont="1" applyBorder="1" applyAlignment="1">
      <alignment horizontal="center" vertical="center"/>
    </xf>
    <xf numFmtId="0" fontId="3" fillId="0" borderId="50" xfId="0" applyFont="1" applyBorder="1" applyAlignment="1">
      <alignment horizontal="right"/>
    </xf>
    <xf numFmtId="0" fontId="3" fillId="0" borderId="51" xfId="0" applyFont="1" applyBorder="1" applyAlignment="1">
      <alignment horizontal="right"/>
    </xf>
    <xf numFmtId="9" fontId="3" fillId="0" borderId="49" xfId="0" applyNumberFormat="1" applyFont="1" applyBorder="1" applyAlignment="1">
      <alignment horizontal="right"/>
    </xf>
    <xf numFmtId="0" fontId="9" fillId="2" borderId="10" xfId="0" applyFont="1" applyFill="1" applyBorder="1" applyAlignment="1">
      <alignment horizontal="left"/>
    </xf>
    <xf numFmtId="0" fontId="9" fillId="2" borderId="11" xfId="0" applyFont="1" applyFill="1" applyBorder="1" applyAlignment="1">
      <alignment horizontal="left"/>
    </xf>
    <xf numFmtId="0" fontId="9" fillId="2" borderId="12" xfId="0" applyFont="1" applyFill="1" applyBorder="1" applyAlignment="1">
      <alignment horizontal="left"/>
    </xf>
    <xf numFmtId="0" fontId="11" fillId="0" borderId="45" xfId="0" applyFont="1" applyBorder="1" applyAlignment="1">
      <alignment horizontal="right"/>
    </xf>
    <xf numFmtId="0" fontId="11" fillId="0" borderId="46" xfId="0" applyFont="1" applyBorder="1" applyAlignment="1">
      <alignment horizontal="right"/>
    </xf>
    <xf numFmtId="0" fontId="11" fillId="0" borderId="47" xfId="0" applyFont="1" applyBorder="1" applyAlignment="1">
      <alignment horizontal="right"/>
    </xf>
    <xf numFmtId="0" fontId="3" fillId="0" borderId="49" xfId="0" applyFont="1" applyBorder="1" applyAlignment="1">
      <alignment horizontal="right"/>
    </xf>
    <xf numFmtId="0" fontId="3" fillId="0" borderId="53" xfId="0" applyFont="1" applyBorder="1" applyAlignment="1">
      <alignment horizontal="right"/>
    </xf>
    <xf numFmtId="0" fontId="3" fillId="0" borderId="54" xfId="0" applyFont="1" applyBorder="1" applyAlignment="1">
      <alignment horizontal="right"/>
    </xf>
    <xf numFmtId="0" fontId="3" fillId="0" borderId="55" xfId="0" applyFont="1" applyBorder="1" applyAlignment="1">
      <alignment horizontal="right"/>
    </xf>
    <xf numFmtId="0" fontId="3" fillId="0" borderId="30" xfId="0" applyFont="1" applyBorder="1" applyAlignment="1">
      <alignment horizontal="center"/>
    </xf>
    <xf numFmtId="0" fontId="3" fillId="0" borderId="31" xfId="0" applyFont="1" applyBorder="1" applyAlignment="1">
      <alignment horizontal="center"/>
    </xf>
    <xf numFmtId="0" fontId="3" fillId="0" borderId="32" xfId="0" applyFont="1" applyBorder="1" applyAlignment="1">
      <alignment horizontal="center"/>
    </xf>
    <xf numFmtId="0" fontId="3" fillId="0" borderId="23" xfId="0" applyFont="1" applyBorder="1" applyAlignment="1">
      <alignment horizontal="center"/>
    </xf>
    <xf numFmtId="0" fontId="3" fillId="0" borderId="24" xfId="0" applyFont="1" applyBorder="1" applyAlignment="1">
      <alignment horizontal="center"/>
    </xf>
    <xf numFmtId="0" fontId="3" fillId="0" borderId="25" xfId="0" applyFont="1" applyBorder="1" applyAlignment="1">
      <alignment horizontal="center"/>
    </xf>
    <xf numFmtId="0" fontId="3" fillId="0" borderId="33" xfId="0" applyFont="1" applyBorder="1" applyAlignment="1">
      <alignment horizontal="center"/>
    </xf>
    <xf numFmtId="0" fontId="3" fillId="0" borderId="29" xfId="0" applyFont="1" applyBorder="1" applyAlignment="1">
      <alignment horizontal="center"/>
    </xf>
    <xf numFmtId="0" fontId="3" fillId="0" borderId="22" xfId="0" applyFont="1" applyBorder="1" applyAlignment="1">
      <alignment horizontal="center"/>
    </xf>
    <xf numFmtId="0" fontId="3" fillId="0" borderId="38" xfId="0" applyFont="1" applyBorder="1" applyAlignment="1">
      <alignment horizontal="center" vertical="center"/>
    </xf>
    <xf numFmtId="0" fontId="3" fillId="0" borderId="9" xfId="0" applyFont="1" applyBorder="1" applyAlignment="1">
      <alignment horizontal="center" vertical="center"/>
    </xf>
    <xf numFmtId="0" fontId="3" fillId="0" borderId="13" xfId="0" applyFont="1" applyBorder="1" applyAlignment="1">
      <alignment horizontal="center" vertical="center"/>
    </xf>
    <xf numFmtId="0" fontId="3" fillId="0" borderId="34" xfId="0" applyFont="1" applyBorder="1" applyAlignment="1">
      <alignment horizontal="center" vertical="center"/>
    </xf>
    <xf numFmtId="0" fontId="3" fillId="2" borderId="4" xfId="0" applyFont="1" applyFill="1" applyBorder="1" applyAlignment="1">
      <alignment horizontal="left"/>
    </xf>
    <xf numFmtId="0" fontId="3" fillId="2" borderId="0" xfId="0" applyFont="1" applyFill="1" applyBorder="1" applyAlignment="1">
      <alignment horizontal="left"/>
    </xf>
    <xf numFmtId="0" fontId="3" fillId="2" borderId="5" xfId="0" applyFont="1" applyFill="1" applyBorder="1" applyAlignment="1">
      <alignment horizontal="left"/>
    </xf>
    <xf numFmtId="0" fontId="3" fillId="2" borderId="0" xfId="0" applyFont="1" applyFill="1" applyBorder="1" applyAlignment="1"/>
    <xf numFmtId="0" fontId="3" fillId="2" borderId="5" xfId="0" applyFont="1" applyFill="1" applyBorder="1" applyAlignment="1"/>
    <xf numFmtId="0" fontId="3" fillId="2" borderId="4" xfId="0" applyFont="1" applyFill="1" applyBorder="1" applyAlignment="1"/>
    <xf numFmtId="0" fontId="3" fillId="0" borderId="56" xfId="0" applyFont="1" applyBorder="1" applyAlignment="1">
      <alignment horizontal="center"/>
    </xf>
    <xf numFmtId="0" fontId="3" fillId="0" borderId="2" xfId="0" applyFont="1" applyBorder="1" applyAlignment="1">
      <alignment vertical="top" wrapText="1"/>
    </xf>
    <xf numFmtId="0" fontId="3" fillId="0" borderId="7" xfId="0" applyFont="1" applyBorder="1" applyAlignment="1">
      <alignment vertical="top" wrapText="1"/>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39" xfId="0" applyFont="1" applyBorder="1" applyAlignment="1">
      <alignment horizontal="center" vertical="center"/>
    </xf>
    <xf numFmtId="0" fontId="3" fillId="0" borderId="15" xfId="0" applyFont="1" applyBorder="1" applyAlignment="1">
      <alignment horizontal="center" vertical="center"/>
    </xf>
    <xf numFmtId="165" fontId="3" fillId="0" borderId="13" xfId="0" applyNumberFormat="1" applyFont="1" applyBorder="1" applyAlignment="1">
      <alignment horizontal="center" vertical="center"/>
    </xf>
    <xf numFmtId="165" fontId="3" fillId="0" borderId="34" xfId="0" applyNumberFormat="1" applyFont="1" applyBorder="1" applyAlignment="1">
      <alignment horizontal="center" vertical="center"/>
    </xf>
    <xf numFmtId="0" fontId="3" fillId="0" borderId="17" xfId="0" applyFont="1" applyBorder="1" applyAlignment="1">
      <alignment horizontal="center" vertical="center"/>
    </xf>
    <xf numFmtId="0" fontId="3" fillId="0" borderId="37"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2" borderId="1" xfId="0" applyFont="1" applyFill="1" applyBorder="1" applyAlignment="1">
      <alignment horizontal="center"/>
    </xf>
    <xf numFmtId="0" fontId="3" fillId="2" borderId="3" xfId="0" applyFont="1" applyFill="1" applyBorder="1" applyAlignment="1">
      <alignment horizontal="center"/>
    </xf>
    <xf numFmtId="0" fontId="3" fillId="0" borderId="52" xfId="0" applyFont="1" applyBorder="1" applyAlignment="1">
      <alignment horizontal="center"/>
    </xf>
    <xf numFmtId="0" fontId="3" fillId="0" borderId="48" xfId="0" applyFont="1" applyBorder="1" applyAlignment="1">
      <alignment horizontal="center"/>
    </xf>
    <xf numFmtId="0" fontId="6" fillId="2" borderId="44" xfId="0" applyFont="1" applyFill="1" applyBorder="1" applyAlignment="1">
      <alignment horizontal="center"/>
    </xf>
    <xf numFmtId="49" fontId="3" fillId="0" borderId="52" xfId="0" applyNumberFormat="1" applyFont="1" applyBorder="1" applyAlignment="1">
      <alignment horizontal="center"/>
    </xf>
    <xf numFmtId="0" fontId="11" fillId="4" borderId="13" xfId="0" applyFont="1" applyFill="1" applyBorder="1" applyAlignment="1">
      <alignment horizontal="center" vertical="center" textRotation="180" wrapText="1"/>
    </xf>
    <xf numFmtId="0" fontId="11" fillId="4" borderId="14" xfId="0" applyFont="1" applyFill="1" applyBorder="1" applyAlignment="1">
      <alignment horizontal="center" vertical="center" textRotation="180" wrapText="1"/>
    </xf>
    <xf numFmtId="0" fontId="11" fillId="4" borderId="9" xfId="0" applyFont="1" applyFill="1" applyBorder="1" applyAlignment="1">
      <alignment horizontal="center" vertical="center" textRotation="180" wrapText="1"/>
    </xf>
    <xf numFmtId="0" fontId="8" fillId="3" borderId="10" xfId="0" applyFont="1" applyFill="1" applyBorder="1" applyAlignment="1">
      <alignment horizontal="center"/>
    </xf>
    <xf numFmtId="0" fontId="8" fillId="3" borderId="11" xfId="0" applyFont="1" applyFill="1" applyBorder="1" applyAlignment="1">
      <alignment horizontal="center"/>
    </xf>
    <xf numFmtId="0" fontId="8" fillId="3" borderId="12" xfId="0" applyFont="1" applyFill="1" applyBorder="1" applyAlignment="1">
      <alignment horizontal="center"/>
    </xf>
    <xf numFmtId="0" fontId="9" fillId="4" borderId="6" xfId="0" applyFont="1" applyFill="1" applyBorder="1" applyAlignment="1"/>
    <xf numFmtId="0" fontId="9" fillId="4" borderId="7" xfId="0" applyFont="1" applyFill="1" applyBorder="1" applyAlignment="1"/>
    <xf numFmtId="0" fontId="9" fillId="4" borderId="8" xfId="0" applyFont="1" applyFill="1" applyBorder="1" applyAlignment="1"/>
    <xf numFmtId="0" fontId="11" fillId="4" borderId="1" xfId="0" applyFont="1" applyFill="1" applyBorder="1" applyAlignment="1">
      <alignment horizontal="center" vertical="center" textRotation="180" wrapText="1"/>
    </xf>
    <xf numFmtId="0" fontId="11" fillId="4" borderId="3" xfId="0" applyFont="1" applyFill="1" applyBorder="1" applyAlignment="1">
      <alignment horizontal="center" vertical="center" textRotation="180" wrapText="1"/>
    </xf>
    <xf numFmtId="0" fontId="11" fillId="4" borderId="4" xfId="0" applyFont="1" applyFill="1" applyBorder="1" applyAlignment="1">
      <alignment horizontal="center" vertical="center" textRotation="180" wrapText="1"/>
    </xf>
    <xf numFmtId="0" fontId="11" fillId="4" borderId="5" xfId="0" applyFont="1" applyFill="1" applyBorder="1" applyAlignment="1">
      <alignment horizontal="center" vertical="center" textRotation="180" wrapText="1"/>
    </xf>
    <xf numFmtId="0" fontId="11" fillId="4" borderId="6" xfId="0" applyFont="1" applyFill="1" applyBorder="1" applyAlignment="1">
      <alignment horizontal="center" vertical="center" textRotation="180" wrapText="1"/>
    </xf>
    <xf numFmtId="0" fontId="11" fillId="4" borderId="8" xfId="0" applyFont="1" applyFill="1" applyBorder="1" applyAlignment="1">
      <alignment horizontal="center" vertical="center" textRotation="180" wrapText="1"/>
    </xf>
    <xf numFmtId="0" fontId="9" fillId="2" borderId="10" xfId="0" applyFont="1" applyFill="1" applyBorder="1" applyAlignment="1">
      <alignment horizontal="center"/>
    </xf>
    <xf numFmtId="0" fontId="9" fillId="2" borderId="11" xfId="0" applyFont="1" applyFill="1" applyBorder="1" applyAlignment="1">
      <alignment horizontal="center"/>
    </xf>
    <xf numFmtId="0" fontId="9" fillId="2" borderId="12" xfId="0" applyFont="1" applyFill="1" applyBorder="1" applyAlignment="1">
      <alignment horizontal="center"/>
    </xf>
    <xf numFmtId="0" fontId="9" fillId="0" borderId="2" xfId="0" applyFont="1" applyBorder="1" applyAlignment="1"/>
    <xf numFmtId="9" fontId="9" fillId="0" borderId="0" xfId="0" applyNumberFormat="1" applyFont="1" applyAlignment="1"/>
    <xf numFmtId="0" fontId="6" fillId="0" borderId="2" xfId="0" applyFont="1" applyBorder="1" applyAlignment="1">
      <alignment horizontal="left"/>
    </xf>
    <xf numFmtId="14" fontId="6" fillId="0" borderId="0" xfId="0" applyNumberFormat="1" applyFont="1" applyAlignment="1"/>
    <xf numFmtId="0" fontId="6" fillId="0" borderId="0" xfId="0" applyFont="1" applyAlignment="1">
      <alignment shrinkToFit="1"/>
    </xf>
    <xf numFmtId="0" fontId="6" fillId="0" borderId="2" xfId="0" applyFont="1" applyBorder="1" applyAlignment="1"/>
    <xf numFmtId="0" fontId="6" fillId="0" borderId="0" xfId="0" applyFont="1" applyAlignment="1">
      <alignment horizontal="left"/>
    </xf>
    <xf numFmtId="0" fontId="6" fillId="0" borderId="7" xfId="0" applyFont="1" applyBorder="1" applyAlignment="1">
      <alignment horizontal="center"/>
    </xf>
    <xf numFmtId="0" fontId="3" fillId="2" borderId="2" xfId="0" applyFont="1" applyFill="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left"/>
    </xf>
    <xf numFmtId="0" fontId="3" fillId="0" borderId="0" xfId="0" applyFont="1" applyBorder="1" applyAlignment="1">
      <alignment horizontal="left"/>
    </xf>
    <xf numFmtId="0" fontId="3" fillId="0" borderId="35" xfId="0" applyFont="1" applyBorder="1" applyAlignment="1">
      <alignment horizontal="left"/>
    </xf>
    <xf numFmtId="0" fontId="3" fillId="0" borderId="36" xfId="0" applyFont="1" applyBorder="1" applyAlignment="1">
      <alignment horizontal="left"/>
    </xf>
    <xf numFmtId="0" fontId="3" fillId="0" borderId="1" xfId="0" applyFont="1" applyBorder="1" applyAlignment="1">
      <alignment horizontal="left"/>
    </xf>
    <xf numFmtId="0" fontId="3" fillId="0" borderId="2" xfId="0" applyFont="1" applyBorder="1" applyAlignment="1">
      <alignment horizontal="left"/>
    </xf>
    <xf numFmtId="0" fontId="3" fillId="0" borderId="27" xfId="0" applyFont="1" applyBorder="1" applyAlignment="1">
      <alignment horizontal="center"/>
    </xf>
    <xf numFmtId="0" fontId="3" fillId="0" borderId="28" xfId="0" applyFont="1" applyBorder="1" applyAlignment="1">
      <alignment horizontal="center"/>
    </xf>
    <xf numFmtId="0" fontId="11" fillId="4" borderId="10" xfId="0" applyFont="1" applyFill="1" applyBorder="1" applyAlignment="1">
      <alignment horizontal="center"/>
    </xf>
    <xf numFmtId="0" fontId="11" fillId="4" borderId="12" xfId="0" applyFont="1" applyFill="1" applyBorder="1" applyAlignment="1">
      <alignment horizontal="center"/>
    </xf>
    <xf numFmtId="0" fontId="8" fillId="3" borderId="4" xfId="0" applyFont="1" applyFill="1" applyBorder="1" applyAlignment="1">
      <alignment horizontal="left"/>
    </xf>
    <xf numFmtId="0" fontId="8" fillId="3" borderId="0" xfId="0" applyFont="1" applyFill="1" applyBorder="1" applyAlignment="1">
      <alignment horizontal="left"/>
    </xf>
  </cellXfs>
  <cellStyles count="2">
    <cellStyle name="Normal" xfId="0" builtinId="0"/>
    <cellStyle name="Normal 2" xfId="1"/>
  </cellStyles>
  <dxfs count="8">
    <dxf>
      <fill>
        <patternFill>
          <bgColor theme="0" tint="-0.24994659260841701"/>
        </patternFill>
      </fill>
    </dxf>
    <dxf>
      <fill>
        <patternFill>
          <bgColor theme="0" tint="-0.24994659260841701"/>
        </patternFill>
      </fill>
    </dxf>
    <dxf>
      <fill>
        <patternFill>
          <bgColor theme="0" tint="-0.24994659260841701"/>
        </patternFill>
      </fill>
    </dxf>
    <dxf>
      <fill>
        <patternFill>
          <bgColor theme="0" tint="-0.24994659260841701"/>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s>
  <tableStyles count="0" defaultTableStyle="TableStyleMedium2" defaultPivotStyle="PivotStyleLight16"/>
  <colors>
    <mruColors>
      <color rgb="FF800080"/>
      <color rgb="FFC0C0C0"/>
      <color rgb="FFFFFF00"/>
      <color rgb="FF000080"/>
      <color rgb="FF0000FF"/>
      <color rgb="FF008000"/>
      <color rgb="FF00FF00"/>
      <color rgb="FFFF99CC"/>
      <color rgb="FFCCFFFF"/>
      <color rgb="FFBFBFB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microsoft.com/office/2006/relationships/vbaProject" Target="vbaProject.bin"/><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1" Type="http://schemas.openxmlformats.org/officeDocument/2006/relationships/image" Target="../media/image3.png"/></Relationships>
</file>

<file path=xl/charts/chart1.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Skalpoängsprofil </a:t>
            </a:r>
          </a:p>
        </c:rich>
      </c:tx>
      <c:overlay val="0"/>
    </c:title>
    <c:autoTitleDeleted val="0"/>
    <c:plotArea>
      <c:layout/>
      <c:lineChart>
        <c:grouping val="standard"/>
        <c:varyColors val="0"/>
        <c:ser>
          <c:idx val="1"/>
          <c:order val="0"/>
          <c:spPr>
            <a:ln w="28575">
              <a:noFill/>
            </a:ln>
          </c:spPr>
          <c:marker>
            <c:symbol val="dash"/>
            <c:size val="7"/>
            <c:spPr>
              <a:solidFill>
                <a:schemeClr val="tx1"/>
              </a:solidFill>
              <a:ln>
                <a:solidFill>
                  <a:schemeClr val="tx1"/>
                </a:solidFill>
              </a:ln>
            </c:spPr>
          </c:marker>
          <c:val>
            <c:numRef>
              <c:f>resultatsammanställning!$U$6:$U$19</c:f>
              <c:numCache>
                <c:formatCode>General</c:formatCode>
                <c:ptCount val="14"/>
                <c:pt idx="0">
                  <c:v>3</c:v>
                </c:pt>
                <c:pt idx="1">
                  <c:v>3</c:v>
                </c:pt>
                <c:pt idx="2">
                  <c:v>4</c:v>
                </c:pt>
                <c:pt idx="3">
                  <c:v>6</c:v>
                </c:pt>
                <c:pt idx="4">
                  <c:v>2</c:v>
                </c:pt>
                <c:pt idx="5">
                  <c:v>8</c:v>
                </c:pt>
                <c:pt idx="6">
                  <c:v>5</c:v>
                </c:pt>
                <c:pt idx="7">
                  <c:v>8</c:v>
                </c:pt>
                <c:pt idx="8">
                  <c:v>3</c:v>
                </c:pt>
                <c:pt idx="9">
                  <c:v>6</c:v>
                </c:pt>
                <c:pt idx="10">
                  <c:v>2</c:v>
                </c:pt>
                <c:pt idx="11">
                  <c:v>7</c:v>
                </c:pt>
                <c:pt idx="13">
                  <c:v>7</c:v>
                </c:pt>
              </c:numCache>
            </c:numRef>
          </c:val>
          <c:smooth val="0"/>
        </c:ser>
        <c:ser>
          <c:idx val="2"/>
          <c:order val="1"/>
          <c:spPr>
            <a:ln w="28575">
              <a:noFill/>
            </a:ln>
          </c:spPr>
          <c:marker>
            <c:symbol val="dash"/>
            <c:size val="7"/>
            <c:spPr>
              <a:solidFill>
                <a:schemeClr val="tx1"/>
              </a:solidFill>
              <a:ln>
                <a:solidFill>
                  <a:schemeClr val="tx1"/>
                </a:solidFill>
              </a:ln>
            </c:spPr>
          </c:marker>
          <c:val>
            <c:numRef>
              <c:f>resultatsammanställning!$AA$6:$AA$19</c:f>
              <c:numCache>
                <c:formatCode>General</c:formatCode>
                <c:ptCount val="14"/>
                <c:pt idx="0">
                  <c:v>7</c:v>
                </c:pt>
                <c:pt idx="1">
                  <c:v>7</c:v>
                </c:pt>
                <c:pt idx="2">
                  <c:v>8</c:v>
                </c:pt>
                <c:pt idx="3">
                  <c:v>10</c:v>
                </c:pt>
                <c:pt idx="4">
                  <c:v>8</c:v>
                </c:pt>
                <c:pt idx="5">
                  <c:v>14</c:v>
                </c:pt>
                <c:pt idx="6">
                  <c:v>11</c:v>
                </c:pt>
                <c:pt idx="7">
                  <c:v>14</c:v>
                </c:pt>
                <c:pt idx="8">
                  <c:v>9</c:v>
                </c:pt>
                <c:pt idx="9">
                  <c:v>12</c:v>
                </c:pt>
                <c:pt idx="10">
                  <c:v>8</c:v>
                </c:pt>
                <c:pt idx="11">
                  <c:v>11</c:v>
                </c:pt>
                <c:pt idx="13">
                  <c:v>9</c:v>
                </c:pt>
              </c:numCache>
            </c:numRef>
          </c:val>
          <c:smooth val="0"/>
        </c:ser>
        <c:ser>
          <c:idx val="0"/>
          <c:order val="2"/>
          <c:tx>
            <c:v> </c:v>
          </c:tx>
          <c:spPr>
            <a:ln>
              <a:noFill/>
            </a:ln>
          </c:spPr>
          <c:marker>
            <c:symbol val="circle"/>
            <c:size val="5"/>
            <c:spPr>
              <a:solidFill>
                <a:schemeClr val="tx1"/>
              </a:solidFill>
              <a:ln>
                <a:solidFill>
                  <a:schemeClr val="tx1"/>
                </a:solidFill>
              </a:ln>
            </c:spPr>
          </c:marker>
          <c:cat>
            <c:strRef>
              <c:f>resultatsammanställning!$W$6:$W$19</c:f>
              <c:strCache>
                <c:ptCount val="14"/>
                <c:pt idx="0">
                  <c:v>Fi</c:v>
                </c:pt>
                <c:pt idx="1">
                  <c:v>Rm</c:v>
                </c:pt>
                <c:pt idx="2">
                  <c:v>Fm</c:v>
                </c:pt>
                <c:pt idx="3">
                  <c:v>Li 2 T</c:v>
                </c:pt>
                <c:pt idx="4">
                  <c:v>Li 2 R</c:v>
                </c:pt>
                <c:pt idx="5">
                  <c:v>Li 2 E</c:v>
                </c:pt>
                <c:pt idx="6">
                  <c:v>Eo</c:v>
                </c:pt>
                <c:pt idx="7">
                  <c:v>Ht</c:v>
                </c:pt>
                <c:pt idx="8">
                  <c:v>Sr F</c:v>
                </c:pt>
                <c:pt idx="9">
                  <c:v>Sr B</c:v>
                </c:pt>
                <c:pt idx="10">
                  <c:v>Sr T</c:v>
                </c:pt>
                <c:pt idx="11">
                  <c:v>Vs</c:v>
                </c:pt>
                <c:pt idx="12">
                  <c:v> </c:v>
                </c:pt>
                <c:pt idx="13">
                  <c:v>Pp</c:v>
                </c:pt>
              </c:strCache>
            </c:strRef>
          </c:cat>
          <c:val>
            <c:numRef>
              <c:f>resultatsammanställning!$Y$6:$Y$19</c:f>
              <c:numCache>
                <c:formatCode>General</c:formatCode>
                <c:ptCount val="14"/>
                <c:pt idx="0">
                  <c:v>5</c:v>
                </c:pt>
                <c:pt idx="1">
                  <c:v>5</c:v>
                </c:pt>
                <c:pt idx="2">
                  <c:v>6</c:v>
                </c:pt>
                <c:pt idx="3">
                  <c:v>8</c:v>
                </c:pt>
                <c:pt idx="4">
                  <c:v>5</c:v>
                </c:pt>
                <c:pt idx="5">
                  <c:v>11</c:v>
                </c:pt>
                <c:pt idx="6">
                  <c:v>8</c:v>
                </c:pt>
                <c:pt idx="7">
                  <c:v>11</c:v>
                </c:pt>
                <c:pt idx="8">
                  <c:v>6</c:v>
                </c:pt>
                <c:pt idx="9">
                  <c:v>9</c:v>
                </c:pt>
                <c:pt idx="10">
                  <c:v>5</c:v>
                </c:pt>
                <c:pt idx="11">
                  <c:v>9</c:v>
                </c:pt>
                <c:pt idx="13">
                  <c:v>8</c:v>
                </c:pt>
              </c:numCache>
            </c:numRef>
          </c:val>
          <c:smooth val="0"/>
        </c:ser>
        <c:dLbls>
          <c:showLegendKey val="0"/>
          <c:showVal val="0"/>
          <c:showCatName val="0"/>
          <c:showSerName val="0"/>
          <c:showPercent val="0"/>
          <c:showBubbleSize val="0"/>
        </c:dLbls>
        <c:hiLowLines/>
        <c:marker val="1"/>
        <c:smooth val="0"/>
        <c:axId val="137671424"/>
        <c:axId val="137672960"/>
      </c:lineChart>
      <c:catAx>
        <c:axId val="137671424"/>
        <c:scaling>
          <c:orientation val="minMax"/>
        </c:scaling>
        <c:delete val="0"/>
        <c:axPos val="b"/>
        <c:majorGridlines/>
        <c:numFmt formatCode="General" sourceLinked="1"/>
        <c:majorTickMark val="out"/>
        <c:minorTickMark val="none"/>
        <c:tickLblPos val="nextTo"/>
        <c:spPr>
          <a:ln>
            <a:solidFill>
              <a:schemeClr val="tx1"/>
            </a:solidFill>
          </a:ln>
        </c:spPr>
        <c:crossAx val="137672960"/>
        <c:crosses val="autoZero"/>
        <c:auto val="1"/>
        <c:lblAlgn val="ctr"/>
        <c:lblOffset val="100"/>
        <c:noMultiLvlLbl val="0"/>
      </c:catAx>
      <c:valAx>
        <c:axId val="137672960"/>
        <c:scaling>
          <c:orientation val="minMax"/>
          <c:max val="19"/>
          <c:min val="1"/>
        </c:scaling>
        <c:delete val="0"/>
        <c:axPos val="l"/>
        <c:majorGridlines>
          <c:spPr>
            <a:ln>
              <a:solidFill>
                <a:schemeClr val="tx1"/>
              </a:solidFill>
            </a:ln>
          </c:spPr>
        </c:majorGridlines>
        <c:numFmt formatCode="General" sourceLinked="1"/>
        <c:majorTickMark val="out"/>
        <c:minorTickMark val="in"/>
        <c:tickLblPos val="nextTo"/>
        <c:spPr>
          <a:ln>
            <a:solidFill>
              <a:schemeClr val="tx1"/>
            </a:solidFill>
          </a:ln>
        </c:spPr>
        <c:crossAx val="137671424"/>
        <c:crosses val="autoZero"/>
        <c:crossBetween val="between"/>
        <c:majorUnit val="3"/>
        <c:minorUnit val="1"/>
      </c:valAx>
      <c:spPr>
        <a:blipFill dpi="0" rotWithShape="1">
          <a:blip xmlns:r="http://schemas.openxmlformats.org/officeDocument/2006/relationships" r:embed="rId1"/>
          <a:srcRect/>
          <a:stretch>
            <a:fillRect/>
          </a:stretch>
        </a:blipFill>
      </c:spPr>
    </c:plotArea>
    <c:plotVisOnly val="1"/>
    <c:dispBlanksAs val="gap"/>
    <c:showDLblsOverMax val="0"/>
  </c:chart>
  <c:spPr>
    <a:blipFill>
      <a:blip xmlns:r="http://schemas.openxmlformats.org/officeDocument/2006/relationships" r:embed="rId2"/>
      <a:stretch>
        <a:fillRect/>
      </a:stretch>
    </a:blip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 Indexpoängprofil</a:t>
            </a:r>
          </a:p>
        </c:rich>
      </c:tx>
      <c:overlay val="0"/>
    </c:title>
    <c:autoTitleDeleted val="0"/>
    <c:plotArea>
      <c:layout/>
      <c:lineChart>
        <c:grouping val="standard"/>
        <c:varyColors val="0"/>
        <c:ser>
          <c:idx val="1"/>
          <c:order val="0"/>
          <c:spPr>
            <a:ln w="28575">
              <a:noFill/>
            </a:ln>
          </c:spPr>
          <c:marker>
            <c:symbol val="dash"/>
            <c:size val="7"/>
            <c:spPr>
              <a:solidFill>
                <a:schemeClr val="tx1"/>
              </a:solidFill>
              <a:ln>
                <a:solidFill>
                  <a:schemeClr val="tx1"/>
                </a:solidFill>
              </a:ln>
            </c:spPr>
          </c:marker>
          <c:val>
            <c:numRef>
              <c:f>(resultatsammanställning!$I$31,resultatsammanställning!$K$31,resultatsammanställning!$M$31,resultatsammanställning!$O$31,resultatsammanställning!$Q$31,resultatsammanställning!$S$31)</c:f>
              <c:numCache>
                <c:formatCode>General</c:formatCode>
                <c:ptCount val="6"/>
                <c:pt idx="0">
                  <c:v>63</c:v>
                </c:pt>
                <c:pt idx="1">
                  <c:v>59</c:v>
                </c:pt>
                <c:pt idx="2">
                  <c:v>73</c:v>
                </c:pt>
                <c:pt idx="3">
                  <c:v>79</c:v>
                </c:pt>
                <c:pt idx="4">
                  <c:v>62</c:v>
                </c:pt>
                <c:pt idx="5">
                  <c:v>67</c:v>
                </c:pt>
              </c:numCache>
            </c:numRef>
          </c:val>
          <c:smooth val="0"/>
        </c:ser>
        <c:ser>
          <c:idx val="2"/>
          <c:order val="1"/>
          <c:spPr>
            <a:ln w="28575">
              <a:noFill/>
            </a:ln>
          </c:spPr>
          <c:marker>
            <c:symbol val="dash"/>
            <c:size val="7"/>
            <c:spPr>
              <a:solidFill>
                <a:schemeClr val="tx1"/>
              </a:solidFill>
              <a:ln>
                <a:solidFill>
                  <a:schemeClr val="tx1"/>
                </a:solidFill>
              </a:ln>
            </c:spPr>
          </c:marker>
          <c:val>
            <c:numRef>
              <c:f>(resultatsammanställning!$J$31,resultatsammanställning!$L$31,resultatsammanställning!$N$31,resultatsammanställning!$P$31,resultatsammanställning!$R$31,resultatsammanställning!$T$31)</c:f>
              <c:numCache>
                <c:formatCode>General</c:formatCode>
                <c:ptCount val="6"/>
                <c:pt idx="0">
                  <c:v>83</c:v>
                </c:pt>
                <c:pt idx="1">
                  <c:v>85</c:v>
                </c:pt>
                <c:pt idx="2">
                  <c:v>93</c:v>
                </c:pt>
                <c:pt idx="3">
                  <c:v>107</c:v>
                </c:pt>
                <c:pt idx="4">
                  <c:v>80</c:v>
                </c:pt>
                <c:pt idx="5">
                  <c:v>99</c:v>
                </c:pt>
              </c:numCache>
            </c:numRef>
          </c:val>
          <c:smooth val="0"/>
        </c:ser>
        <c:ser>
          <c:idx val="0"/>
          <c:order val="2"/>
          <c:tx>
            <c:v> </c:v>
          </c:tx>
          <c:spPr>
            <a:ln>
              <a:noFill/>
            </a:ln>
          </c:spPr>
          <c:marker>
            <c:symbol val="circle"/>
            <c:size val="5"/>
            <c:spPr>
              <a:solidFill>
                <a:schemeClr val="tx1"/>
              </a:solidFill>
              <a:ln>
                <a:solidFill>
                  <a:schemeClr val="tx1"/>
                </a:solidFill>
              </a:ln>
            </c:spPr>
          </c:marker>
          <c:cat>
            <c:strRef>
              <c:f>(resultatsammanställning!$I$30,resultatsammanställning!$K$30,resultatsammanställning!$M$30,resultatsammanställning!$O$30,resultatsammanställning!$Q$30,resultatsammanställning!$S$30)</c:f>
              <c:strCache>
                <c:ptCount val="6"/>
                <c:pt idx="0">
                  <c:v>IGS</c:v>
                </c:pt>
                <c:pt idx="1">
                  <c:v>IRS</c:v>
                </c:pt>
                <c:pt idx="2">
                  <c:v>IES</c:v>
                </c:pt>
                <c:pt idx="3">
                  <c:v>ISI</c:v>
                </c:pt>
                <c:pt idx="4">
                  <c:v>ISM</c:v>
                </c:pt>
                <c:pt idx="5">
                  <c:v>IAM</c:v>
                </c:pt>
              </c:strCache>
            </c:strRef>
          </c:cat>
          <c:val>
            <c:numRef>
              <c:f>(resultatsammanställning!$I$27,resultatsammanställning!$K$27,resultatsammanställning!$M$27,resultatsammanställning!$O$27,resultatsammanställning!$Q$27,resultatsammanställning!$S$27)</c:f>
              <c:numCache>
                <c:formatCode>General</c:formatCode>
                <c:ptCount val="6"/>
                <c:pt idx="0">
                  <c:v>73</c:v>
                </c:pt>
                <c:pt idx="1">
                  <c:v>72</c:v>
                </c:pt>
                <c:pt idx="2">
                  <c:v>83</c:v>
                </c:pt>
                <c:pt idx="3">
                  <c:v>93</c:v>
                </c:pt>
                <c:pt idx="4">
                  <c:v>71</c:v>
                </c:pt>
                <c:pt idx="5">
                  <c:v>83</c:v>
                </c:pt>
              </c:numCache>
            </c:numRef>
          </c:val>
          <c:smooth val="0"/>
        </c:ser>
        <c:dLbls>
          <c:showLegendKey val="0"/>
          <c:showVal val="0"/>
          <c:showCatName val="0"/>
          <c:showSerName val="0"/>
          <c:showPercent val="0"/>
          <c:showBubbleSize val="0"/>
        </c:dLbls>
        <c:hiLowLines/>
        <c:marker val="1"/>
        <c:smooth val="0"/>
        <c:axId val="138741632"/>
        <c:axId val="138743168"/>
      </c:lineChart>
      <c:catAx>
        <c:axId val="138741632"/>
        <c:scaling>
          <c:orientation val="minMax"/>
        </c:scaling>
        <c:delete val="0"/>
        <c:axPos val="b"/>
        <c:majorGridlines/>
        <c:majorTickMark val="out"/>
        <c:minorTickMark val="none"/>
        <c:tickLblPos val="nextTo"/>
        <c:spPr>
          <a:ln>
            <a:solidFill>
              <a:schemeClr val="tx1"/>
            </a:solidFill>
          </a:ln>
        </c:spPr>
        <c:crossAx val="138743168"/>
        <c:crosses val="autoZero"/>
        <c:auto val="1"/>
        <c:lblAlgn val="ctr"/>
        <c:lblOffset val="100"/>
        <c:noMultiLvlLbl val="0"/>
      </c:catAx>
      <c:valAx>
        <c:axId val="138743168"/>
        <c:scaling>
          <c:orientation val="minMax"/>
          <c:max val="160"/>
          <c:min val="40"/>
        </c:scaling>
        <c:delete val="0"/>
        <c:axPos val="l"/>
        <c:majorGridlines>
          <c:spPr>
            <a:ln>
              <a:solidFill>
                <a:schemeClr val="tx1"/>
              </a:solidFill>
            </a:ln>
          </c:spPr>
        </c:majorGridlines>
        <c:minorGridlines>
          <c:spPr>
            <a:ln>
              <a:noFill/>
              <a:prstDash val="dash"/>
            </a:ln>
          </c:spPr>
        </c:minorGridlines>
        <c:numFmt formatCode="General" sourceLinked="1"/>
        <c:majorTickMark val="out"/>
        <c:minorTickMark val="in"/>
        <c:tickLblPos val="nextTo"/>
        <c:spPr>
          <a:ln>
            <a:solidFill>
              <a:schemeClr val="tx1"/>
            </a:solidFill>
          </a:ln>
        </c:spPr>
        <c:crossAx val="138741632"/>
        <c:crosses val="autoZero"/>
        <c:crossBetween val="between"/>
        <c:majorUnit val="15"/>
        <c:minorUnit val="5"/>
      </c:valAx>
      <c:spPr>
        <a:blipFill dpi="0" rotWithShape="1">
          <a:blip xmlns:r="http://schemas.openxmlformats.org/officeDocument/2006/relationships" r:embed="rId1"/>
          <a:srcRect/>
          <a:stretch>
            <a:fillRect b="-500"/>
          </a:stretch>
        </a:blipFill>
      </c:spPr>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21</xdr:col>
      <xdr:colOff>9524</xdr:colOff>
      <xdr:row>25</xdr:row>
      <xdr:rowOff>0</xdr:rowOff>
    </xdr:from>
    <xdr:to>
      <xdr:col>25</xdr:col>
      <xdr:colOff>1371599</xdr:colOff>
      <xdr:row>43</xdr:row>
      <xdr:rowOff>38100</xdr:rowOff>
    </xdr:to>
    <xdr:graphicFrame macro="">
      <xdr:nvGraphicFramePr>
        <xdr:cNvPr id="2" name="Diagram 1"/>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30</xdr:row>
      <xdr:rowOff>200024</xdr:rowOff>
    </xdr:from>
    <xdr:to>
      <xdr:col>6</xdr:col>
      <xdr:colOff>257175</xdr:colOff>
      <xdr:row>46</xdr:row>
      <xdr:rowOff>200024</xdr:rowOff>
    </xdr:to>
    <xdr:graphicFrame macro="">
      <xdr:nvGraphicFramePr>
        <xdr:cNvPr id="5" name="Diagram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25</xdr:col>
      <xdr:colOff>171451</xdr:colOff>
      <xdr:row>43</xdr:row>
      <xdr:rowOff>190500</xdr:rowOff>
    </xdr:from>
    <xdr:to>
      <xdr:col>26</xdr:col>
      <xdr:colOff>79</xdr:colOff>
      <xdr:row>45</xdr:row>
      <xdr:rowOff>140925</xdr:rowOff>
    </xdr:to>
    <xdr:pic>
      <xdr:nvPicPr>
        <xdr:cNvPr id="3" name="Bildobjekt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087101" y="8953500"/>
          <a:ext cx="1209753" cy="360000"/>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7"/>
  <dimension ref="A1:A19"/>
  <sheetViews>
    <sheetView tabSelected="1" workbookViewId="0">
      <selection activeCell="A21" sqref="A21"/>
    </sheetView>
  </sheetViews>
  <sheetFormatPr defaultRowHeight="12.75" x14ac:dyDescent="0.2"/>
  <cols>
    <col min="1" max="1" width="118.85546875" style="1" customWidth="1"/>
  </cols>
  <sheetData>
    <row r="1" spans="1:1" x14ac:dyDescent="0.2">
      <c r="A1" s="80" t="s">
        <v>351</v>
      </c>
    </row>
    <row r="2" spans="1:1" ht="20.25" x14ac:dyDescent="0.3">
      <c r="A2" s="81" t="s">
        <v>378</v>
      </c>
    </row>
    <row r="3" spans="1:1" x14ac:dyDescent="0.2">
      <c r="A3" s="82" t="s">
        <v>427</v>
      </c>
    </row>
    <row r="4" spans="1:1" ht="15" x14ac:dyDescent="0.2">
      <c r="A4" s="83"/>
    </row>
    <row r="5" spans="1:1" ht="15.75" x14ac:dyDescent="0.25">
      <c r="A5" s="84" t="s">
        <v>352</v>
      </c>
    </row>
    <row r="6" spans="1:1" ht="51" x14ac:dyDescent="0.2">
      <c r="A6" s="85" t="s">
        <v>376</v>
      </c>
    </row>
    <row r="7" spans="1:1" ht="15.75" x14ac:dyDescent="0.25">
      <c r="A7" s="84" t="s">
        <v>353</v>
      </c>
    </row>
    <row r="8" spans="1:1" ht="53.25" customHeight="1" x14ac:dyDescent="0.2">
      <c r="A8" s="85" t="s">
        <v>433</v>
      </c>
    </row>
    <row r="9" spans="1:1" x14ac:dyDescent="0.2">
      <c r="A9" s="86" t="s">
        <v>354</v>
      </c>
    </row>
    <row r="10" spans="1:1" ht="90" customHeight="1" x14ac:dyDescent="0.2">
      <c r="A10" s="85" t="s">
        <v>428</v>
      </c>
    </row>
    <row r="11" spans="1:1" x14ac:dyDescent="0.2">
      <c r="A11" s="86" t="s">
        <v>356</v>
      </c>
    </row>
    <row r="12" spans="1:1" ht="53.25" customHeight="1" x14ac:dyDescent="0.2">
      <c r="A12" s="85" t="s">
        <v>429</v>
      </c>
    </row>
    <row r="13" spans="1:1" ht="15.75" x14ac:dyDescent="0.25">
      <c r="A13" s="84" t="s">
        <v>357</v>
      </c>
    </row>
    <row r="14" spans="1:1" ht="79.5" customHeight="1" x14ac:dyDescent="0.2">
      <c r="A14" s="85" t="s">
        <v>430</v>
      </c>
    </row>
    <row r="15" spans="1:1" ht="15.75" x14ac:dyDescent="0.25">
      <c r="A15" s="84" t="s">
        <v>358</v>
      </c>
    </row>
    <row r="16" spans="1:1" ht="77.25" customHeight="1" x14ac:dyDescent="0.2">
      <c r="A16" s="85" t="s">
        <v>431</v>
      </c>
    </row>
    <row r="17" spans="1:1" ht="15.75" x14ac:dyDescent="0.25">
      <c r="A17" s="84" t="s">
        <v>432</v>
      </c>
    </row>
    <row r="18" spans="1:1" ht="90.75" customHeight="1" x14ac:dyDescent="0.2">
      <c r="A18" s="85" t="s">
        <v>434</v>
      </c>
    </row>
    <row r="19" spans="1:1" x14ac:dyDescent="0.2">
      <c r="A19" s="87" t="s">
        <v>355</v>
      </c>
    </row>
  </sheetData>
  <sheetProtection password="CA8B" sheet="1" objects="1" scenarios="1" selectLockedCells="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8">
    <tabColor rgb="FF00FF00"/>
  </sheetPr>
  <dimension ref="A1:V20"/>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c r="I2" s="2"/>
      <c r="J2" s="2"/>
      <c r="K2" s="2"/>
      <c r="L2" s="2">
        <v>1</v>
      </c>
      <c r="M2" s="2">
        <v>3</v>
      </c>
      <c r="N2" s="2">
        <v>3</v>
      </c>
      <c r="O2" s="2">
        <v>3</v>
      </c>
      <c r="P2" s="2">
        <v>3</v>
      </c>
      <c r="Q2" s="2">
        <v>3</v>
      </c>
      <c r="R2" s="2">
        <v>3</v>
      </c>
    </row>
    <row r="3" spans="1:22" x14ac:dyDescent="0.2">
      <c r="A3" s="2">
        <v>1</v>
      </c>
      <c r="B3" s="2">
        <v>1</v>
      </c>
      <c r="C3" s="2">
        <v>1</v>
      </c>
      <c r="D3" s="2">
        <v>1</v>
      </c>
      <c r="E3" s="2">
        <v>1</v>
      </c>
      <c r="F3" s="2">
        <v>1</v>
      </c>
      <c r="G3" s="2">
        <v>1</v>
      </c>
      <c r="H3" s="2"/>
      <c r="I3" s="2"/>
      <c r="J3" s="2"/>
      <c r="K3" s="2"/>
      <c r="L3" s="2">
        <v>2</v>
      </c>
      <c r="M3" s="2">
        <v>3</v>
      </c>
      <c r="N3" s="2">
        <v>3</v>
      </c>
      <c r="O3" s="2">
        <v>3</v>
      </c>
      <c r="P3" s="2">
        <v>3</v>
      </c>
      <c r="Q3" s="2">
        <v>3</v>
      </c>
      <c r="R3" s="2">
        <v>3</v>
      </c>
    </row>
    <row r="4" spans="1:22" x14ac:dyDescent="0.2">
      <c r="A4" s="2">
        <v>2</v>
      </c>
      <c r="B4" s="2">
        <v>1</v>
      </c>
      <c r="C4" s="2">
        <v>1</v>
      </c>
      <c r="D4" s="2">
        <v>1</v>
      </c>
      <c r="E4" s="2">
        <v>1</v>
      </c>
      <c r="F4" s="2">
        <v>1</v>
      </c>
      <c r="G4" s="2">
        <v>1</v>
      </c>
      <c r="H4" s="2"/>
      <c r="I4" s="2"/>
      <c r="J4" s="2"/>
      <c r="K4" s="2"/>
    </row>
    <row r="5" spans="1:22" x14ac:dyDescent="0.2">
      <c r="A5" s="2">
        <v>3</v>
      </c>
      <c r="B5" s="2">
        <v>1</v>
      </c>
      <c r="C5" s="2">
        <v>1</v>
      </c>
      <c r="D5" s="2">
        <v>1</v>
      </c>
      <c r="E5" s="2">
        <v>1</v>
      </c>
      <c r="F5" s="2">
        <v>1</v>
      </c>
      <c r="G5" s="2">
        <v>1</v>
      </c>
      <c r="H5" s="2"/>
      <c r="I5" s="2"/>
      <c r="J5" s="2"/>
      <c r="K5" s="2"/>
    </row>
    <row r="6" spans="1:22" x14ac:dyDescent="0.2">
      <c r="A6" s="2">
        <v>4</v>
      </c>
      <c r="B6" s="2">
        <v>2</v>
      </c>
      <c r="C6" s="2">
        <v>1</v>
      </c>
      <c r="D6" s="2">
        <v>1</v>
      </c>
      <c r="E6" s="2">
        <v>1</v>
      </c>
      <c r="F6" s="2">
        <v>1</v>
      </c>
      <c r="G6" s="2">
        <v>1</v>
      </c>
      <c r="H6" s="2"/>
      <c r="I6" s="2"/>
      <c r="J6" s="2"/>
      <c r="K6" s="2"/>
    </row>
    <row r="7" spans="1:22" x14ac:dyDescent="0.2">
      <c r="A7" s="2">
        <v>5</v>
      </c>
      <c r="B7" s="2">
        <v>3</v>
      </c>
      <c r="C7" s="2">
        <v>1</v>
      </c>
      <c r="D7" s="2">
        <v>1</v>
      </c>
      <c r="E7" s="2">
        <v>1</v>
      </c>
      <c r="F7" s="2">
        <v>1</v>
      </c>
      <c r="G7" s="2">
        <v>1</v>
      </c>
      <c r="H7" s="2"/>
      <c r="I7" s="2"/>
      <c r="J7" s="2"/>
      <c r="K7" s="2"/>
    </row>
    <row r="8" spans="1:22" x14ac:dyDescent="0.2">
      <c r="A8" s="2">
        <v>6</v>
      </c>
      <c r="B8" s="2">
        <v>4</v>
      </c>
      <c r="C8" s="2">
        <v>2</v>
      </c>
      <c r="D8" s="2">
        <v>1</v>
      </c>
      <c r="E8" s="2">
        <v>1</v>
      </c>
      <c r="F8" s="2">
        <v>1</v>
      </c>
      <c r="G8" s="2">
        <v>1</v>
      </c>
      <c r="H8" s="2"/>
      <c r="I8" s="2"/>
      <c r="J8" s="2"/>
      <c r="K8" s="2"/>
    </row>
    <row r="9" spans="1:22" x14ac:dyDescent="0.2">
      <c r="A9" s="2">
        <v>7</v>
      </c>
      <c r="B9" s="2">
        <v>5</v>
      </c>
      <c r="C9" s="2">
        <v>2</v>
      </c>
      <c r="D9" s="2">
        <v>1</v>
      </c>
      <c r="E9" s="2">
        <v>1</v>
      </c>
      <c r="F9" s="2">
        <v>1</v>
      </c>
      <c r="G9" s="2">
        <v>1</v>
      </c>
      <c r="H9" s="2"/>
      <c r="I9" s="2"/>
      <c r="J9" s="2"/>
      <c r="K9" s="2"/>
    </row>
    <row r="10" spans="1:22" x14ac:dyDescent="0.2">
      <c r="A10" s="2">
        <v>8</v>
      </c>
      <c r="B10" s="2">
        <v>5</v>
      </c>
      <c r="C10" s="2">
        <v>3</v>
      </c>
      <c r="D10" s="2">
        <v>2</v>
      </c>
      <c r="E10" s="2">
        <v>1</v>
      </c>
      <c r="F10" s="2">
        <v>1</v>
      </c>
      <c r="G10" s="2">
        <v>1</v>
      </c>
      <c r="H10" s="2"/>
      <c r="I10" s="2"/>
      <c r="J10" s="2"/>
      <c r="K10" s="2"/>
    </row>
    <row r="11" spans="1:22" x14ac:dyDescent="0.2">
      <c r="A11" s="2">
        <v>9</v>
      </c>
      <c r="B11" s="2">
        <v>6</v>
      </c>
      <c r="C11" s="2">
        <v>4</v>
      </c>
      <c r="D11" s="2">
        <v>2</v>
      </c>
      <c r="E11" s="2">
        <v>2</v>
      </c>
      <c r="F11" s="2">
        <v>1</v>
      </c>
      <c r="G11" s="2">
        <v>1</v>
      </c>
      <c r="H11" s="2"/>
      <c r="I11" s="2"/>
      <c r="J11" s="2"/>
      <c r="K11" s="2"/>
    </row>
    <row r="12" spans="1:22" x14ac:dyDescent="0.2">
      <c r="A12" s="2">
        <v>10</v>
      </c>
      <c r="B12" s="2">
        <v>7</v>
      </c>
      <c r="C12" s="2">
        <v>6</v>
      </c>
      <c r="D12" s="2">
        <v>3</v>
      </c>
      <c r="E12" s="2">
        <v>3</v>
      </c>
      <c r="F12" s="2">
        <v>2</v>
      </c>
      <c r="G12" s="2">
        <v>2</v>
      </c>
      <c r="H12" s="2"/>
      <c r="I12" s="2"/>
      <c r="J12" s="2"/>
      <c r="K12" s="2"/>
    </row>
    <row r="13" spans="1:22" x14ac:dyDescent="0.2">
      <c r="A13" s="2">
        <v>11</v>
      </c>
      <c r="B13" s="2">
        <v>8</v>
      </c>
      <c r="C13" s="2">
        <v>7</v>
      </c>
      <c r="D13" s="2">
        <v>5</v>
      </c>
      <c r="E13" s="2">
        <v>4</v>
      </c>
      <c r="F13" s="2">
        <v>3</v>
      </c>
      <c r="G13" s="2">
        <v>3</v>
      </c>
      <c r="H13" s="2"/>
      <c r="I13" s="2"/>
      <c r="J13" s="2"/>
      <c r="K13" s="2"/>
    </row>
    <row r="14" spans="1:22" x14ac:dyDescent="0.2">
      <c r="A14" s="2">
        <v>12</v>
      </c>
      <c r="B14" s="2">
        <v>9</v>
      </c>
      <c r="C14" s="2">
        <v>8</v>
      </c>
      <c r="D14" s="2">
        <v>6</v>
      </c>
      <c r="E14" s="2">
        <v>5</v>
      </c>
      <c r="F14" s="2">
        <v>4</v>
      </c>
      <c r="G14" s="2">
        <v>4</v>
      </c>
      <c r="H14" s="2"/>
      <c r="I14" s="2"/>
      <c r="J14" s="2"/>
      <c r="K14" s="2"/>
    </row>
    <row r="15" spans="1:22" x14ac:dyDescent="0.2">
      <c r="A15" s="2">
        <v>13</v>
      </c>
      <c r="B15" s="2">
        <v>10</v>
      </c>
      <c r="C15" s="2">
        <v>9</v>
      </c>
      <c r="D15" s="2">
        <v>7</v>
      </c>
      <c r="E15" s="2">
        <v>6</v>
      </c>
      <c r="F15" s="2">
        <v>5</v>
      </c>
      <c r="G15" s="2">
        <v>5</v>
      </c>
      <c r="H15" s="2"/>
      <c r="I15" s="2"/>
      <c r="J15" s="2"/>
      <c r="K15" s="2"/>
    </row>
    <row r="16" spans="1:22" x14ac:dyDescent="0.2">
      <c r="A16" s="2">
        <v>14</v>
      </c>
      <c r="B16" s="2">
        <v>11</v>
      </c>
      <c r="C16" s="2">
        <v>10</v>
      </c>
      <c r="D16" s="2">
        <v>8</v>
      </c>
      <c r="E16" s="2">
        <v>7</v>
      </c>
      <c r="F16" s="2">
        <v>6</v>
      </c>
      <c r="G16" s="2">
        <v>6</v>
      </c>
      <c r="H16" s="2"/>
      <c r="I16" s="2"/>
      <c r="J16" s="2"/>
      <c r="K16" s="2"/>
    </row>
    <row r="17" spans="1:11" x14ac:dyDescent="0.2">
      <c r="A17" s="2">
        <v>15</v>
      </c>
      <c r="B17" s="2">
        <v>13</v>
      </c>
      <c r="C17" s="2">
        <v>11</v>
      </c>
      <c r="D17" s="2">
        <v>9</v>
      </c>
      <c r="E17" s="2">
        <v>8</v>
      </c>
      <c r="F17" s="2">
        <v>8</v>
      </c>
      <c r="G17" s="2">
        <v>8</v>
      </c>
      <c r="H17" s="2"/>
      <c r="I17" s="2"/>
      <c r="J17" s="2"/>
      <c r="K17" s="2"/>
    </row>
    <row r="18" spans="1:11" x14ac:dyDescent="0.2">
      <c r="A18" s="2">
        <v>16</v>
      </c>
      <c r="B18" s="2">
        <v>14</v>
      </c>
      <c r="C18" s="2">
        <v>12</v>
      </c>
      <c r="D18" s="2">
        <v>11</v>
      </c>
      <c r="E18" s="2">
        <v>10</v>
      </c>
      <c r="F18" s="2">
        <v>9</v>
      </c>
      <c r="G18" s="2">
        <v>9</v>
      </c>
      <c r="H18" s="2"/>
      <c r="I18" s="2"/>
      <c r="J18" s="2"/>
      <c r="K18" s="2"/>
    </row>
    <row r="19" spans="1:11" x14ac:dyDescent="0.2">
      <c r="A19" s="2">
        <v>17</v>
      </c>
      <c r="B19" s="2">
        <v>15</v>
      </c>
      <c r="C19" s="2">
        <v>14</v>
      </c>
      <c r="D19" s="2">
        <v>13</v>
      </c>
      <c r="E19" s="2">
        <v>12</v>
      </c>
      <c r="F19" s="2">
        <v>11</v>
      </c>
      <c r="G19" s="2">
        <v>11</v>
      </c>
      <c r="H19" s="2"/>
      <c r="I19" s="2"/>
      <c r="J19" s="2"/>
      <c r="K19" s="2"/>
    </row>
    <row r="20" spans="1:11" x14ac:dyDescent="0.2">
      <c r="A20" s="2">
        <v>18</v>
      </c>
      <c r="B20" s="2">
        <v>16</v>
      </c>
      <c r="C20" s="2">
        <v>15</v>
      </c>
      <c r="D20" s="2">
        <v>14</v>
      </c>
      <c r="E20" s="2">
        <v>13</v>
      </c>
      <c r="F20" s="2">
        <v>13</v>
      </c>
      <c r="G20" s="2">
        <v>13</v>
      </c>
      <c r="H20" s="2"/>
      <c r="I20" s="2"/>
      <c r="J20" s="2"/>
      <c r="K20" s="2"/>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9">
    <tabColor rgb="FF00FF00"/>
  </sheetPr>
  <dimension ref="A1:V20"/>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c r="I2" s="2"/>
      <c r="J2" s="2"/>
      <c r="K2" s="2"/>
      <c r="L2" s="2">
        <v>1</v>
      </c>
      <c r="M2" s="2">
        <v>3</v>
      </c>
      <c r="N2" s="2">
        <v>2</v>
      </c>
      <c r="O2" s="2">
        <v>3</v>
      </c>
      <c r="P2" s="2">
        <v>3</v>
      </c>
      <c r="Q2" s="2">
        <v>3</v>
      </c>
      <c r="R2" s="2">
        <v>3</v>
      </c>
    </row>
    <row r="3" spans="1:22" x14ac:dyDescent="0.2">
      <c r="A3" s="2">
        <v>1</v>
      </c>
      <c r="B3" s="2">
        <v>2</v>
      </c>
      <c r="C3" s="2">
        <v>2</v>
      </c>
      <c r="D3" s="2">
        <v>1</v>
      </c>
      <c r="E3" s="2">
        <v>1</v>
      </c>
      <c r="F3" s="2">
        <v>1</v>
      </c>
      <c r="G3" s="2">
        <v>1</v>
      </c>
      <c r="H3" s="2"/>
      <c r="I3" s="2"/>
      <c r="J3" s="2"/>
      <c r="K3" s="2"/>
      <c r="L3" s="2">
        <v>2</v>
      </c>
      <c r="M3" s="2">
        <v>3</v>
      </c>
      <c r="N3" s="2">
        <v>3</v>
      </c>
      <c r="O3" s="2">
        <v>3</v>
      </c>
      <c r="P3" s="2">
        <v>3</v>
      </c>
      <c r="Q3" s="2">
        <v>3</v>
      </c>
      <c r="R3" s="2">
        <v>3</v>
      </c>
    </row>
    <row r="4" spans="1:22" x14ac:dyDescent="0.2">
      <c r="A4" s="2">
        <v>2</v>
      </c>
      <c r="B4" s="2">
        <v>3</v>
      </c>
      <c r="C4" s="2">
        <v>3</v>
      </c>
      <c r="D4" s="2">
        <v>1</v>
      </c>
      <c r="E4" s="2">
        <v>1</v>
      </c>
      <c r="F4" s="2">
        <v>1</v>
      </c>
      <c r="G4" s="2">
        <v>1</v>
      </c>
      <c r="H4" s="2"/>
      <c r="I4" s="2"/>
      <c r="J4" s="2"/>
      <c r="K4" s="2"/>
    </row>
    <row r="5" spans="1:22" x14ac:dyDescent="0.2">
      <c r="A5" s="2">
        <v>3</v>
      </c>
      <c r="B5" s="2">
        <v>4</v>
      </c>
      <c r="C5" s="2">
        <v>3</v>
      </c>
      <c r="D5" s="2">
        <v>2</v>
      </c>
      <c r="E5" s="2">
        <v>1</v>
      </c>
      <c r="F5" s="2">
        <v>1</v>
      </c>
      <c r="G5" s="2">
        <v>1</v>
      </c>
      <c r="H5" s="2"/>
      <c r="I5" s="2"/>
      <c r="J5" s="2"/>
      <c r="K5" s="2"/>
    </row>
    <row r="6" spans="1:22" x14ac:dyDescent="0.2">
      <c r="A6" s="2">
        <v>4</v>
      </c>
      <c r="B6" s="2">
        <v>5</v>
      </c>
      <c r="C6" s="2">
        <v>4</v>
      </c>
      <c r="D6" s="2">
        <v>2</v>
      </c>
      <c r="E6" s="2">
        <v>1</v>
      </c>
      <c r="F6" s="2">
        <v>1</v>
      </c>
      <c r="G6" s="2">
        <v>1</v>
      </c>
      <c r="H6" s="2"/>
      <c r="I6" s="2"/>
      <c r="J6" s="2"/>
      <c r="K6" s="2"/>
    </row>
    <row r="7" spans="1:22" x14ac:dyDescent="0.2">
      <c r="A7" s="2">
        <v>5</v>
      </c>
      <c r="B7" s="2">
        <v>6</v>
      </c>
      <c r="C7" s="2">
        <v>5</v>
      </c>
      <c r="D7" s="2">
        <v>3</v>
      </c>
      <c r="E7" s="2">
        <v>2</v>
      </c>
      <c r="F7" s="2">
        <v>2</v>
      </c>
      <c r="G7" s="2">
        <v>1</v>
      </c>
      <c r="H7" s="2"/>
      <c r="I7" s="2"/>
      <c r="J7" s="2"/>
      <c r="K7" s="2"/>
    </row>
    <row r="8" spans="1:22" x14ac:dyDescent="0.2">
      <c r="A8" s="2">
        <v>6</v>
      </c>
      <c r="B8" s="2">
        <v>6</v>
      </c>
      <c r="C8" s="2">
        <v>6</v>
      </c>
      <c r="D8" s="2">
        <v>4</v>
      </c>
      <c r="E8" s="2">
        <v>2</v>
      </c>
      <c r="F8" s="2">
        <v>2</v>
      </c>
      <c r="G8" s="2">
        <v>2</v>
      </c>
      <c r="H8" s="2"/>
      <c r="I8" s="2"/>
      <c r="J8" s="2"/>
      <c r="K8" s="2"/>
    </row>
    <row r="9" spans="1:22" x14ac:dyDescent="0.2">
      <c r="A9" s="2">
        <v>7</v>
      </c>
      <c r="B9" s="2">
        <v>6</v>
      </c>
      <c r="C9" s="2">
        <v>6</v>
      </c>
      <c r="D9" s="2">
        <v>5</v>
      </c>
      <c r="E9" s="2">
        <v>3</v>
      </c>
      <c r="F9" s="2">
        <v>3</v>
      </c>
      <c r="G9" s="2">
        <v>2</v>
      </c>
      <c r="H9" s="2"/>
      <c r="I9" s="2"/>
      <c r="J9" s="2"/>
      <c r="K9" s="2"/>
    </row>
    <row r="10" spans="1:22" x14ac:dyDescent="0.2">
      <c r="A10" s="2">
        <v>8</v>
      </c>
      <c r="B10" s="2">
        <v>7</v>
      </c>
      <c r="C10" s="2">
        <v>7</v>
      </c>
      <c r="D10" s="2">
        <v>5</v>
      </c>
      <c r="E10" s="2">
        <v>4</v>
      </c>
      <c r="F10" s="2">
        <v>4</v>
      </c>
      <c r="G10" s="2">
        <v>3</v>
      </c>
      <c r="H10" s="2"/>
      <c r="I10" s="2"/>
      <c r="J10" s="2"/>
      <c r="K10" s="2"/>
    </row>
    <row r="11" spans="1:22" x14ac:dyDescent="0.2">
      <c r="A11" s="2">
        <v>9</v>
      </c>
      <c r="B11" s="2">
        <v>8</v>
      </c>
      <c r="C11" s="2">
        <v>8</v>
      </c>
      <c r="D11" s="2">
        <v>6</v>
      </c>
      <c r="E11" s="2">
        <v>5</v>
      </c>
      <c r="F11" s="2">
        <v>5</v>
      </c>
      <c r="G11" s="2">
        <v>3</v>
      </c>
      <c r="H11" s="2"/>
      <c r="I11" s="2"/>
      <c r="J11" s="2"/>
      <c r="K11" s="2"/>
    </row>
    <row r="12" spans="1:22" x14ac:dyDescent="0.2">
      <c r="A12" s="2">
        <v>10</v>
      </c>
      <c r="B12" s="2">
        <v>8</v>
      </c>
      <c r="C12" s="2">
        <v>8</v>
      </c>
      <c r="D12" s="2">
        <v>6</v>
      </c>
      <c r="E12" s="2">
        <v>6</v>
      </c>
      <c r="F12" s="2">
        <v>6</v>
      </c>
      <c r="G12" s="2">
        <v>4</v>
      </c>
      <c r="H12" s="2"/>
      <c r="I12" s="2"/>
      <c r="J12" s="2"/>
      <c r="K12" s="2"/>
    </row>
    <row r="13" spans="1:22" x14ac:dyDescent="0.2">
      <c r="A13" s="2">
        <v>11</v>
      </c>
      <c r="B13" s="2">
        <v>9</v>
      </c>
      <c r="C13" s="2">
        <v>9</v>
      </c>
      <c r="D13" s="2">
        <v>7</v>
      </c>
      <c r="E13" s="2">
        <v>6</v>
      </c>
      <c r="F13" s="2">
        <v>6</v>
      </c>
      <c r="G13" s="2">
        <v>5</v>
      </c>
      <c r="H13" s="2"/>
      <c r="I13" s="2"/>
      <c r="J13" s="2"/>
      <c r="K13" s="2"/>
    </row>
    <row r="14" spans="1:22" x14ac:dyDescent="0.2">
      <c r="A14" s="2">
        <v>12</v>
      </c>
      <c r="B14" s="2">
        <v>10</v>
      </c>
      <c r="C14" s="2">
        <v>10</v>
      </c>
      <c r="D14" s="2">
        <v>8</v>
      </c>
      <c r="E14" s="2">
        <v>7</v>
      </c>
      <c r="F14" s="2">
        <v>7</v>
      </c>
      <c r="G14" s="2">
        <v>6</v>
      </c>
      <c r="H14" s="2"/>
      <c r="I14" s="2"/>
      <c r="J14" s="2"/>
      <c r="K14" s="2"/>
    </row>
    <row r="15" spans="1:22" x14ac:dyDescent="0.2">
      <c r="A15" s="2">
        <v>13</v>
      </c>
      <c r="B15" s="2">
        <v>11</v>
      </c>
      <c r="C15" s="2">
        <v>11</v>
      </c>
      <c r="D15" s="2">
        <v>9</v>
      </c>
      <c r="E15" s="2">
        <v>8</v>
      </c>
      <c r="F15" s="2">
        <v>8</v>
      </c>
      <c r="G15" s="2">
        <v>6</v>
      </c>
      <c r="H15" s="2"/>
      <c r="I15" s="2"/>
      <c r="J15" s="2"/>
      <c r="K15" s="2"/>
    </row>
    <row r="16" spans="1:22" x14ac:dyDescent="0.2">
      <c r="A16" s="2">
        <v>14</v>
      </c>
      <c r="B16" s="2">
        <v>12</v>
      </c>
      <c r="C16" s="2">
        <v>11</v>
      </c>
      <c r="D16" s="2">
        <v>10</v>
      </c>
      <c r="E16" s="2">
        <v>9</v>
      </c>
      <c r="F16" s="2">
        <v>8</v>
      </c>
      <c r="G16" s="2">
        <v>7</v>
      </c>
      <c r="H16" s="2"/>
      <c r="I16" s="2"/>
      <c r="J16" s="2"/>
      <c r="K16" s="2"/>
    </row>
    <row r="17" spans="1:11" x14ac:dyDescent="0.2">
      <c r="A17" s="2">
        <v>15</v>
      </c>
      <c r="B17" s="2">
        <v>13</v>
      </c>
      <c r="C17" s="2">
        <v>13</v>
      </c>
      <c r="D17" s="2">
        <v>11</v>
      </c>
      <c r="E17" s="2">
        <v>10</v>
      </c>
      <c r="F17" s="2">
        <v>9</v>
      </c>
      <c r="G17" s="2">
        <v>8</v>
      </c>
      <c r="H17" s="2"/>
      <c r="I17" s="2"/>
      <c r="J17" s="2"/>
      <c r="K17" s="2"/>
    </row>
    <row r="18" spans="1:11" x14ac:dyDescent="0.2">
      <c r="A18" s="2">
        <v>16</v>
      </c>
      <c r="B18" s="2">
        <v>14</v>
      </c>
      <c r="C18" s="2">
        <v>14</v>
      </c>
      <c r="D18" s="2">
        <v>13</v>
      </c>
      <c r="E18" s="2">
        <v>11</v>
      </c>
      <c r="F18" s="2">
        <v>11</v>
      </c>
      <c r="G18" s="2">
        <v>10</v>
      </c>
      <c r="H18" s="2"/>
      <c r="I18" s="2"/>
      <c r="J18" s="2"/>
      <c r="K18" s="2"/>
    </row>
    <row r="19" spans="1:11" x14ac:dyDescent="0.2">
      <c r="A19" s="2">
        <v>17</v>
      </c>
      <c r="B19" s="2">
        <v>15</v>
      </c>
      <c r="C19" s="2">
        <v>15</v>
      </c>
      <c r="D19" s="2">
        <v>14</v>
      </c>
      <c r="E19" s="2">
        <v>13</v>
      </c>
      <c r="F19" s="2">
        <v>12</v>
      </c>
      <c r="G19" s="2">
        <v>11</v>
      </c>
      <c r="H19" s="2"/>
      <c r="I19" s="2"/>
      <c r="J19" s="2"/>
      <c r="K19" s="2"/>
    </row>
    <row r="20" spans="1:11" x14ac:dyDescent="0.2">
      <c r="A20" s="2">
        <v>18</v>
      </c>
      <c r="B20" s="2">
        <v>16</v>
      </c>
      <c r="C20" s="2">
        <v>16</v>
      </c>
      <c r="D20" s="2">
        <v>16</v>
      </c>
      <c r="E20" s="2">
        <v>15</v>
      </c>
      <c r="F20" s="2">
        <v>14</v>
      </c>
      <c r="G20" s="2">
        <v>14</v>
      </c>
      <c r="H20" s="2"/>
      <c r="I20" s="2"/>
      <c r="J20" s="2"/>
      <c r="K20" s="2"/>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0">
    <tabColor rgb="FF00FF00"/>
  </sheetPr>
  <dimension ref="A1:V20"/>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c r="C2" s="2"/>
      <c r="D2" s="2"/>
      <c r="E2" s="2"/>
      <c r="F2" s="2"/>
      <c r="G2" s="2"/>
      <c r="H2" s="2">
        <v>1</v>
      </c>
      <c r="I2" s="2">
        <v>1</v>
      </c>
      <c r="J2" s="2">
        <v>1</v>
      </c>
      <c r="K2" s="2">
        <v>1</v>
      </c>
      <c r="L2" s="2">
        <v>1</v>
      </c>
      <c r="S2" s="2">
        <v>3</v>
      </c>
      <c r="T2" s="2">
        <v>2</v>
      </c>
      <c r="U2" s="2">
        <v>3</v>
      </c>
      <c r="V2" s="2">
        <v>3</v>
      </c>
    </row>
    <row r="3" spans="1:22" x14ac:dyDescent="0.2">
      <c r="A3" s="2">
        <v>1</v>
      </c>
      <c r="B3" s="2"/>
      <c r="C3" s="2"/>
      <c r="D3" s="2"/>
      <c r="E3" s="2"/>
      <c r="F3" s="2"/>
      <c r="G3" s="2"/>
      <c r="H3" s="2">
        <v>1</v>
      </c>
      <c r="I3" s="2">
        <v>1</v>
      </c>
      <c r="J3" s="2">
        <v>1</v>
      </c>
      <c r="K3" s="2">
        <v>1</v>
      </c>
      <c r="L3" s="2">
        <v>2</v>
      </c>
      <c r="S3" s="2">
        <v>3</v>
      </c>
      <c r="T3" s="2">
        <v>3</v>
      </c>
      <c r="U3" s="2">
        <v>3</v>
      </c>
      <c r="V3" s="2">
        <v>3</v>
      </c>
    </row>
    <row r="4" spans="1:22" x14ac:dyDescent="0.2">
      <c r="A4" s="2">
        <v>2</v>
      </c>
      <c r="B4" s="2"/>
      <c r="C4" s="2"/>
      <c r="D4" s="2"/>
      <c r="E4" s="2"/>
      <c r="F4" s="2"/>
      <c r="G4" s="2"/>
      <c r="H4" s="2">
        <v>2</v>
      </c>
      <c r="I4" s="2">
        <v>1</v>
      </c>
      <c r="J4" s="2">
        <v>1</v>
      </c>
      <c r="K4" s="2">
        <v>1</v>
      </c>
    </row>
    <row r="5" spans="1:22" x14ac:dyDescent="0.2">
      <c r="A5" s="2">
        <v>3</v>
      </c>
      <c r="B5" s="2"/>
      <c r="C5" s="2"/>
      <c r="D5" s="2"/>
      <c r="E5" s="2"/>
      <c r="F5" s="2"/>
      <c r="G5" s="2"/>
      <c r="H5" s="2">
        <v>2</v>
      </c>
      <c r="I5" s="2">
        <v>2</v>
      </c>
      <c r="J5" s="2">
        <v>2</v>
      </c>
      <c r="K5" s="2">
        <v>1</v>
      </c>
    </row>
    <row r="6" spans="1:22" x14ac:dyDescent="0.2">
      <c r="A6" s="2">
        <v>4</v>
      </c>
      <c r="B6" s="2"/>
      <c r="C6" s="2"/>
      <c r="D6" s="2"/>
      <c r="E6" s="2"/>
      <c r="F6" s="2"/>
      <c r="G6" s="2"/>
      <c r="H6" s="2">
        <v>3</v>
      </c>
      <c r="I6" s="2">
        <v>2</v>
      </c>
      <c r="J6" s="2">
        <v>2</v>
      </c>
      <c r="K6" s="2">
        <v>2</v>
      </c>
    </row>
    <row r="7" spans="1:22" x14ac:dyDescent="0.2">
      <c r="A7" s="2">
        <v>5</v>
      </c>
      <c r="B7" s="2"/>
      <c r="C7" s="2"/>
      <c r="D7" s="2"/>
      <c r="E7" s="2"/>
      <c r="F7" s="2"/>
      <c r="G7" s="2"/>
      <c r="H7" s="2">
        <v>4</v>
      </c>
      <c r="I7" s="2">
        <v>3</v>
      </c>
      <c r="J7" s="2">
        <v>3</v>
      </c>
      <c r="K7" s="2">
        <v>3</v>
      </c>
    </row>
    <row r="8" spans="1:22" x14ac:dyDescent="0.2">
      <c r="A8" s="2">
        <v>6</v>
      </c>
      <c r="B8" s="2"/>
      <c r="C8" s="2"/>
      <c r="D8" s="2"/>
      <c r="E8" s="2"/>
      <c r="F8" s="2"/>
      <c r="G8" s="2"/>
      <c r="H8" s="2">
        <v>5</v>
      </c>
      <c r="I8" s="2">
        <v>4</v>
      </c>
      <c r="J8" s="2">
        <v>3</v>
      </c>
      <c r="K8" s="2">
        <v>3</v>
      </c>
    </row>
    <row r="9" spans="1:22" x14ac:dyDescent="0.2">
      <c r="A9" s="2">
        <v>7</v>
      </c>
      <c r="B9" s="2"/>
      <c r="C9" s="2"/>
      <c r="D9" s="2"/>
      <c r="E9" s="2"/>
      <c r="F9" s="2"/>
      <c r="G9" s="2"/>
      <c r="H9" s="2">
        <v>6</v>
      </c>
      <c r="I9" s="2">
        <v>5</v>
      </c>
      <c r="J9" s="2">
        <v>4</v>
      </c>
      <c r="K9" s="2">
        <v>4</v>
      </c>
    </row>
    <row r="10" spans="1:22" x14ac:dyDescent="0.2">
      <c r="A10" s="2">
        <v>8</v>
      </c>
      <c r="B10" s="2"/>
      <c r="C10" s="2"/>
      <c r="D10" s="2"/>
      <c r="E10" s="2"/>
      <c r="F10" s="2"/>
      <c r="G10" s="2"/>
      <c r="H10" s="2">
        <v>7</v>
      </c>
      <c r="I10" s="2">
        <v>6</v>
      </c>
      <c r="J10" s="2">
        <v>4</v>
      </c>
      <c r="K10" s="2">
        <v>4</v>
      </c>
    </row>
    <row r="11" spans="1:22" x14ac:dyDescent="0.2">
      <c r="A11" s="2">
        <v>9</v>
      </c>
      <c r="B11" s="2"/>
      <c r="C11" s="2"/>
      <c r="D11" s="2"/>
      <c r="E11" s="2"/>
      <c r="F11" s="2"/>
      <c r="G11" s="2"/>
      <c r="H11" s="2">
        <v>8</v>
      </c>
      <c r="I11" s="2">
        <v>7</v>
      </c>
      <c r="J11" s="2">
        <v>5</v>
      </c>
      <c r="K11" s="2">
        <v>5</v>
      </c>
    </row>
    <row r="12" spans="1:22" x14ac:dyDescent="0.2">
      <c r="A12" s="2">
        <v>10</v>
      </c>
      <c r="B12" s="2"/>
      <c r="C12" s="2"/>
      <c r="D12" s="2"/>
      <c r="E12" s="2"/>
      <c r="F12" s="2"/>
      <c r="G12" s="2"/>
      <c r="H12" s="2">
        <v>9</v>
      </c>
      <c r="I12" s="2">
        <v>8</v>
      </c>
      <c r="J12" s="2">
        <v>6</v>
      </c>
      <c r="K12" s="2">
        <v>6</v>
      </c>
    </row>
    <row r="13" spans="1:22" x14ac:dyDescent="0.2">
      <c r="A13" s="2">
        <v>11</v>
      </c>
      <c r="B13" s="2"/>
      <c r="C13" s="2"/>
      <c r="D13" s="2"/>
      <c r="E13" s="2"/>
      <c r="F13" s="2"/>
      <c r="G13" s="2"/>
      <c r="H13" s="2">
        <v>10</v>
      </c>
      <c r="I13" s="2">
        <v>9</v>
      </c>
      <c r="J13" s="2">
        <v>7</v>
      </c>
      <c r="K13" s="2">
        <v>6</v>
      </c>
    </row>
    <row r="14" spans="1:22" x14ac:dyDescent="0.2">
      <c r="A14" s="2">
        <v>12</v>
      </c>
      <c r="B14" s="2"/>
      <c r="C14" s="2"/>
      <c r="D14" s="2"/>
      <c r="E14" s="2"/>
      <c r="F14" s="2"/>
      <c r="G14" s="2"/>
      <c r="H14" s="2">
        <v>11</v>
      </c>
      <c r="I14" s="2">
        <v>10</v>
      </c>
      <c r="J14" s="2">
        <v>8</v>
      </c>
      <c r="K14" s="2">
        <v>7</v>
      </c>
    </row>
    <row r="15" spans="1:22" x14ac:dyDescent="0.2">
      <c r="A15" s="2">
        <v>13</v>
      </c>
      <c r="B15" s="2"/>
      <c r="C15" s="2"/>
      <c r="D15" s="2"/>
      <c r="E15" s="2"/>
      <c r="F15" s="2"/>
      <c r="G15" s="2"/>
      <c r="H15" s="2">
        <v>12</v>
      </c>
      <c r="I15" s="2">
        <v>11</v>
      </c>
      <c r="J15" s="2">
        <v>9</v>
      </c>
      <c r="K15" s="2">
        <v>8</v>
      </c>
    </row>
    <row r="16" spans="1:22" x14ac:dyDescent="0.2">
      <c r="A16" s="2">
        <v>14</v>
      </c>
      <c r="B16" s="2"/>
      <c r="C16" s="2"/>
      <c r="D16" s="2"/>
      <c r="E16" s="2"/>
      <c r="F16" s="2"/>
      <c r="G16" s="2"/>
      <c r="H16" s="2">
        <v>13</v>
      </c>
      <c r="I16" s="2">
        <v>12</v>
      </c>
      <c r="J16" s="2">
        <v>10</v>
      </c>
      <c r="K16" s="2">
        <v>9</v>
      </c>
    </row>
    <row r="17" spans="1:11" x14ac:dyDescent="0.2">
      <c r="A17" s="2">
        <v>15</v>
      </c>
      <c r="B17" s="2"/>
      <c r="C17" s="2"/>
      <c r="D17" s="2"/>
      <c r="E17" s="2"/>
      <c r="F17" s="2"/>
      <c r="G17" s="2"/>
      <c r="H17" s="2">
        <v>14</v>
      </c>
      <c r="I17" s="2">
        <v>13</v>
      </c>
      <c r="J17" s="2">
        <v>11</v>
      </c>
      <c r="K17" s="2">
        <v>10</v>
      </c>
    </row>
    <row r="18" spans="1:11" x14ac:dyDescent="0.2">
      <c r="A18" s="2">
        <v>16</v>
      </c>
      <c r="B18" s="2"/>
      <c r="C18" s="2"/>
      <c r="D18" s="2"/>
      <c r="E18" s="2"/>
      <c r="F18" s="2"/>
      <c r="G18" s="2"/>
      <c r="H18" s="2">
        <v>16</v>
      </c>
      <c r="I18" s="2">
        <v>14</v>
      </c>
      <c r="J18" s="2">
        <v>13</v>
      </c>
      <c r="K18" s="2">
        <v>12</v>
      </c>
    </row>
    <row r="19" spans="1:11" x14ac:dyDescent="0.2">
      <c r="A19" s="2">
        <v>17</v>
      </c>
      <c r="B19" s="2"/>
      <c r="C19" s="2"/>
      <c r="D19" s="2"/>
      <c r="E19" s="2"/>
      <c r="F19" s="2"/>
      <c r="G19" s="2"/>
      <c r="H19" s="2">
        <v>18</v>
      </c>
      <c r="I19" s="2">
        <v>16</v>
      </c>
      <c r="J19" s="2">
        <v>15</v>
      </c>
      <c r="K19" s="2">
        <v>14</v>
      </c>
    </row>
    <row r="20" spans="1:11" x14ac:dyDescent="0.2">
      <c r="A20" s="2">
        <v>18</v>
      </c>
      <c r="B20" s="2"/>
      <c r="C20" s="2"/>
      <c r="D20" s="2"/>
      <c r="E20" s="2"/>
      <c r="F20" s="2"/>
      <c r="G20" s="2"/>
      <c r="H20" s="2">
        <v>19</v>
      </c>
      <c r="I20" s="2">
        <v>18</v>
      </c>
      <c r="J20" s="2">
        <v>17</v>
      </c>
      <c r="K20" s="2">
        <v>16</v>
      </c>
    </row>
  </sheetData>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1">
    <tabColor rgb="FF00FF00"/>
  </sheetPr>
  <dimension ref="A1:V20"/>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c r="C2" s="2"/>
      <c r="D2" s="2"/>
      <c r="E2" s="2"/>
      <c r="F2" s="2"/>
      <c r="G2" s="2"/>
      <c r="H2" s="2">
        <v>2</v>
      </c>
      <c r="I2" s="2">
        <v>1</v>
      </c>
      <c r="J2" s="2">
        <v>1</v>
      </c>
      <c r="K2" s="2">
        <v>1</v>
      </c>
      <c r="L2" s="2">
        <v>1</v>
      </c>
      <c r="S2" s="2">
        <v>2</v>
      </c>
      <c r="T2" s="2">
        <v>2</v>
      </c>
      <c r="U2" s="2">
        <v>2</v>
      </c>
      <c r="V2" s="2">
        <v>2</v>
      </c>
    </row>
    <row r="3" spans="1:22" x14ac:dyDescent="0.2">
      <c r="A3" s="2">
        <v>1</v>
      </c>
      <c r="B3" s="2"/>
      <c r="C3" s="2"/>
      <c r="D3" s="2"/>
      <c r="E3" s="2"/>
      <c r="F3" s="2"/>
      <c r="G3" s="2"/>
      <c r="H3" s="2">
        <v>2</v>
      </c>
      <c r="I3" s="2">
        <v>2</v>
      </c>
      <c r="J3" s="2">
        <v>1</v>
      </c>
      <c r="K3" s="2">
        <v>1</v>
      </c>
      <c r="L3" s="2">
        <v>2</v>
      </c>
      <c r="S3" s="2">
        <v>3</v>
      </c>
      <c r="T3" s="2">
        <v>3</v>
      </c>
      <c r="U3" s="2">
        <v>3</v>
      </c>
      <c r="V3" s="2">
        <v>3</v>
      </c>
    </row>
    <row r="4" spans="1:22" x14ac:dyDescent="0.2">
      <c r="A4" s="2">
        <v>2</v>
      </c>
      <c r="B4" s="2"/>
      <c r="C4" s="2"/>
      <c r="D4" s="2"/>
      <c r="E4" s="2"/>
      <c r="F4" s="2"/>
      <c r="G4" s="2"/>
      <c r="H4" s="2">
        <v>3</v>
      </c>
      <c r="I4" s="2">
        <v>3</v>
      </c>
      <c r="J4" s="2">
        <v>2</v>
      </c>
      <c r="K4" s="2">
        <v>1</v>
      </c>
    </row>
    <row r="5" spans="1:22" x14ac:dyDescent="0.2">
      <c r="A5" s="2">
        <v>3</v>
      </c>
      <c r="B5" s="2"/>
      <c r="C5" s="2"/>
      <c r="D5" s="2"/>
      <c r="E5" s="2"/>
      <c r="F5" s="2"/>
      <c r="G5" s="2"/>
      <c r="H5" s="2">
        <v>4</v>
      </c>
      <c r="I5" s="2">
        <v>4</v>
      </c>
      <c r="J5" s="2">
        <v>3</v>
      </c>
      <c r="K5" s="2">
        <v>2</v>
      </c>
    </row>
    <row r="6" spans="1:22" x14ac:dyDescent="0.2">
      <c r="A6" s="2">
        <v>4</v>
      </c>
      <c r="B6" s="2"/>
      <c r="C6" s="2"/>
      <c r="D6" s="2"/>
      <c r="E6" s="2"/>
      <c r="F6" s="2"/>
      <c r="G6" s="2"/>
      <c r="H6" s="2">
        <v>5</v>
      </c>
      <c r="I6" s="2">
        <v>5</v>
      </c>
      <c r="J6" s="2">
        <v>4</v>
      </c>
      <c r="K6" s="2">
        <v>2</v>
      </c>
    </row>
    <row r="7" spans="1:22" x14ac:dyDescent="0.2">
      <c r="A7" s="2">
        <v>5</v>
      </c>
      <c r="B7" s="2"/>
      <c r="C7" s="2"/>
      <c r="D7" s="2"/>
      <c r="E7" s="2"/>
      <c r="F7" s="2"/>
      <c r="G7" s="2"/>
      <c r="H7" s="2">
        <v>6</v>
      </c>
      <c r="I7" s="2">
        <v>6</v>
      </c>
      <c r="J7" s="2">
        <v>5</v>
      </c>
      <c r="K7" s="2">
        <v>3</v>
      </c>
    </row>
    <row r="8" spans="1:22" x14ac:dyDescent="0.2">
      <c r="A8" s="2">
        <v>6</v>
      </c>
      <c r="B8" s="2"/>
      <c r="C8" s="2"/>
      <c r="D8" s="2"/>
      <c r="E8" s="2"/>
      <c r="F8" s="2"/>
      <c r="G8" s="2"/>
      <c r="H8" s="2">
        <v>7</v>
      </c>
      <c r="I8" s="2">
        <v>7</v>
      </c>
      <c r="J8" s="2">
        <v>6</v>
      </c>
      <c r="K8" s="2">
        <v>4</v>
      </c>
    </row>
    <row r="9" spans="1:22" x14ac:dyDescent="0.2">
      <c r="A9" s="2">
        <v>7</v>
      </c>
      <c r="B9" s="2"/>
      <c r="C9" s="2"/>
      <c r="D9" s="2"/>
      <c r="E9" s="2"/>
      <c r="F9" s="2"/>
      <c r="G9" s="2"/>
      <c r="H9" s="2">
        <v>8</v>
      </c>
      <c r="I9" s="2">
        <v>8</v>
      </c>
      <c r="J9" s="2">
        <v>7</v>
      </c>
      <c r="K9" s="2">
        <v>5</v>
      </c>
    </row>
    <row r="10" spans="1:22" x14ac:dyDescent="0.2">
      <c r="A10" s="2">
        <v>8</v>
      </c>
      <c r="B10" s="2"/>
      <c r="C10" s="2"/>
      <c r="D10" s="2"/>
      <c r="E10" s="2"/>
      <c r="F10" s="2"/>
      <c r="G10" s="2"/>
      <c r="H10" s="2">
        <v>10</v>
      </c>
      <c r="I10" s="2">
        <v>9</v>
      </c>
      <c r="J10" s="2">
        <v>8</v>
      </c>
      <c r="K10" s="2">
        <v>6</v>
      </c>
    </row>
    <row r="11" spans="1:22" x14ac:dyDescent="0.2">
      <c r="A11" s="2">
        <v>9</v>
      </c>
      <c r="B11" s="2"/>
      <c r="C11" s="2"/>
      <c r="D11" s="2"/>
      <c r="E11" s="2"/>
      <c r="F11" s="2"/>
      <c r="G11" s="2"/>
      <c r="H11" s="2">
        <v>11</v>
      </c>
      <c r="I11" s="2">
        <v>10</v>
      </c>
      <c r="J11" s="2">
        <v>9</v>
      </c>
      <c r="K11" s="2">
        <v>7</v>
      </c>
    </row>
    <row r="12" spans="1:22" x14ac:dyDescent="0.2">
      <c r="A12" s="2">
        <v>10</v>
      </c>
      <c r="B12" s="2"/>
      <c r="C12" s="2"/>
      <c r="D12" s="2"/>
      <c r="E12" s="2"/>
      <c r="F12" s="2"/>
      <c r="G12" s="2"/>
      <c r="H12" s="2">
        <v>12</v>
      </c>
      <c r="I12" s="2">
        <v>11</v>
      </c>
      <c r="J12" s="2">
        <v>10</v>
      </c>
      <c r="K12" s="2">
        <v>8</v>
      </c>
    </row>
    <row r="13" spans="1:22" x14ac:dyDescent="0.2">
      <c r="A13" s="2">
        <v>11</v>
      </c>
      <c r="B13" s="2"/>
      <c r="C13" s="2"/>
      <c r="D13" s="2"/>
      <c r="E13" s="2"/>
      <c r="F13" s="2"/>
      <c r="G13" s="2"/>
      <c r="H13" s="2">
        <v>13</v>
      </c>
      <c r="I13" s="2">
        <v>12</v>
      </c>
      <c r="J13" s="2">
        <v>11</v>
      </c>
      <c r="K13" s="2">
        <v>9</v>
      </c>
    </row>
    <row r="14" spans="1:22" x14ac:dyDescent="0.2">
      <c r="A14" s="2">
        <v>12</v>
      </c>
      <c r="B14" s="2"/>
      <c r="C14" s="2"/>
      <c r="D14" s="2"/>
      <c r="E14" s="2"/>
      <c r="F14" s="2"/>
      <c r="G14" s="2"/>
      <c r="H14" s="2">
        <v>13</v>
      </c>
      <c r="I14" s="2">
        <v>13</v>
      </c>
      <c r="J14" s="2">
        <v>12</v>
      </c>
      <c r="K14" s="2">
        <v>10</v>
      </c>
    </row>
    <row r="15" spans="1:22" x14ac:dyDescent="0.2">
      <c r="A15" s="2">
        <v>13</v>
      </c>
      <c r="B15" s="2"/>
      <c r="C15" s="2"/>
      <c r="D15" s="2"/>
      <c r="E15" s="2"/>
      <c r="F15" s="2"/>
      <c r="G15" s="2"/>
      <c r="H15" s="2">
        <v>14</v>
      </c>
      <c r="I15" s="2">
        <v>14</v>
      </c>
      <c r="J15" s="2">
        <v>12</v>
      </c>
      <c r="K15" s="2">
        <v>11</v>
      </c>
    </row>
    <row r="16" spans="1:22" x14ac:dyDescent="0.2">
      <c r="A16" s="2">
        <v>14</v>
      </c>
      <c r="B16" s="2"/>
      <c r="C16" s="2"/>
      <c r="D16" s="2"/>
      <c r="E16" s="2"/>
      <c r="F16" s="2"/>
      <c r="G16" s="2"/>
      <c r="H16" s="2">
        <v>15</v>
      </c>
      <c r="I16" s="2">
        <v>14</v>
      </c>
      <c r="J16" s="2">
        <v>13</v>
      </c>
      <c r="K16" s="2">
        <v>12</v>
      </c>
    </row>
    <row r="17" spans="1:11" x14ac:dyDescent="0.2">
      <c r="A17" s="2">
        <v>15</v>
      </c>
      <c r="B17" s="2"/>
      <c r="C17" s="2"/>
      <c r="D17" s="2"/>
      <c r="E17" s="2"/>
      <c r="F17" s="2"/>
      <c r="G17" s="2"/>
      <c r="H17" s="2">
        <v>16</v>
      </c>
      <c r="I17" s="2">
        <v>15</v>
      </c>
      <c r="J17" s="2">
        <v>14</v>
      </c>
      <c r="K17" s="2">
        <v>13</v>
      </c>
    </row>
    <row r="18" spans="1:11" x14ac:dyDescent="0.2">
      <c r="A18" s="2">
        <v>16</v>
      </c>
      <c r="B18" s="2"/>
      <c r="C18" s="2"/>
      <c r="D18" s="2"/>
      <c r="E18" s="2"/>
      <c r="F18" s="2"/>
      <c r="G18" s="2"/>
      <c r="H18" s="2">
        <v>17</v>
      </c>
      <c r="I18" s="2">
        <v>16</v>
      </c>
      <c r="J18" s="2">
        <v>15</v>
      </c>
      <c r="K18" s="2">
        <v>14</v>
      </c>
    </row>
    <row r="19" spans="1:11" x14ac:dyDescent="0.2">
      <c r="A19" s="2">
        <v>17</v>
      </c>
      <c r="B19" s="2"/>
      <c r="C19" s="2"/>
      <c r="D19" s="2"/>
      <c r="E19" s="2"/>
      <c r="F19" s="2"/>
      <c r="G19" s="2"/>
      <c r="H19" s="2">
        <v>18</v>
      </c>
      <c r="I19" s="2">
        <v>18</v>
      </c>
      <c r="J19" s="2">
        <v>16</v>
      </c>
      <c r="K19" s="2">
        <v>15</v>
      </c>
    </row>
    <row r="20" spans="1:11" x14ac:dyDescent="0.2">
      <c r="A20" s="2">
        <v>18</v>
      </c>
      <c r="B20" s="2"/>
      <c r="C20" s="2"/>
      <c r="D20" s="2"/>
      <c r="E20" s="2"/>
      <c r="F20" s="2"/>
      <c r="G20" s="2"/>
      <c r="H20" s="2">
        <v>19</v>
      </c>
      <c r="I20" s="2">
        <v>19</v>
      </c>
      <c r="J20" s="2">
        <v>18</v>
      </c>
      <c r="K20" s="2">
        <v>17</v>
      </c>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2">
    <tabColor rgb="FF00FF00"/>
  </sheetPr>
  <dimension ref="A1:V86"/>
  <sheetViews>
    <sheetView topLeftCell="A49"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2</v>
      </c>
      <c r="C2" s="2">
        <v>2</v>
      </c>
      <c r="D2" s="2">
        <v>2</v>
      </c>
      <c r="E2" s="2">
        <v>1</v>
      </c>
      <c r="F2" s="2">
        <v>1</v>
      </c>
      <c r="G2" s="2">
        <v>1</v>
      </c>
      <c r="H2" s="2">
        <v>1</v>
      </c>
      <c r="I2" s="2">
        <v>1</v>
      </c>
      <c r="J2" s="2">
        <v>1</v>
      </c>
      <c r="K2" s="2">
        <v>1</v>
      </c>
      <c r="L2" s="2">
        <v>1</v>
      </c>
      <c r="M2" s="2">
        <v>2</v>
      </c>
      <c r="N2" s="2">
        <v>2</v>
      </c>
      <c r="O2" s="2">
        <v>2</v>
      </c>
      <c r="P2" s="2">
        <v>2</v>
      </c>
      <c r="Q2" s="2">
        <v>2</v>
      </c>
      <c r="R2" s="2">
        <v>2</v>
      </c>
      <c r="S2" s="2">
        <v>2</v>
      </c>
      <c r="T2" s="2">
        <v>2</v>
      </c>
      <c r="U2" s="2">
        <v>2</v>
      </c>
      <c r="V2" s="2">
        <v>2</v>
      </c>
    </row>
    <row r="3" spans="1:22" x14ac:dyDescent="0.2">
      <c r="A3" s="2">
        <v>1</v>
      </c>
      <c r="B3" s="2">
        <v>3</v>
      </c>
      <c r="C3" s="2">
        <v>2</v>
      </c>
      <c r="D3" s="2">
        <v>2</v>
      </c>
      <c r="E3" s="2">
        <v>1</v>
      </c>
      <c r="F3" s="2">
        <v>1</v>
      </c>
      <c r="G3" s="2">
        <v>1</v>
      </c>
      <c r="H3" s="2">
        <v>1</v>
      </c>
      <c r="I3" s="2">
        <v>1</v>
      </c>
      <c r="J3" s="2">
        <v>1</v>
      </c>
      <c r="K3" s="2">
        <v>1</v>
      </c>
      <c r="L3" s="2">
        <v>2</v>
      </c>
      <c r="M3" s="2">
        <v>2</v>
      </c>
      <c r="N3" s="2">
        <v>2</v>
      </c>
      <c r="O3" s="2">
        <v>2</v>
      </c>
      <c r="P3" s="2">
        <v>2</v>
      </c>
      <c r="Q3" s="2">
        <v>2</v>
      </c>
      <c r="R3" s="2">
        <v>2</v>
      </c>
      <c r="S3" s="2">
        <v>2</v>
      </c>
      <c r="T3" s="2">
        <v>2</v>
      </c>
      <c r="U3" s="2">
        <v>2</v>
      </c>
      <c r="V3" s="2">
        <v>2</v>
      </c>
    </row>
    <row r="4" spans="1:22" x14ac:dyDescent="0.2">
      <c r="A4" s="2">
        <v>2</v>
      </c>
      <c r="B4" s="2">
        <v>5</v>
      </c>
      <c r="C4" s="2">
        <v>2</v>
      </c>
      <c r="D4" s="2">
        <v>2</v>
      </c>
      <c r="E4" s="2">
        <v>1</v>
      </c>
      <c r="F4" s="2">
        <v>1</v>
      </c>
      <c r="G4" s="2">
        <v>1</v>
      </c>
      <c r="H4" s="2">
        <v>1</v>
      </c>
      <c r="I4" s="2">
        <v>1</v>
      </c>
      <c r="J4" s="2">
        <v>1</v>
      </c>
      <c r="K4" s="2">
        <v>1</v>
      </c>
    </row>
    <row r="5" spans="1:22" x14ac:dyDescent="0.2">
      <c r="A5" s="2">
        <v>3</v>
      </c>
      <c r="B5" s="2">
        <v>5</v>
      </c>
      <c r="C5" s="2">
        <v>3</v>
      </c>
      <c r="D5" s="2">
        <v>3</v>
      </c>
      <c r="E5" s="2">
        <v>2</v>
      </c>
      <c r="F5" s="2">
        <v>1</v>
      </c>
      <c r="G5" s="2">
        <v>1</v>
      </c>
      <c r="H5" s="2">
        <v>1</v>
      </c>
      <c r="I5" s="2">
        <v>1</v>
      </c>
      <c r="J5" s="2">
        <v>1</v>
      </c>
      <c r="K5" s="2">
        <v>1</v>
      </c>
    </row>
    <row r="6" spans="1:22" x14ac:dyDescent="0.2">
      <c r="A6" s="2">
        <v>4</v>
      </c>
      <c r="B6" s="2">
        <v>6</v>
      </c>
      <c r="C6" s="2">
        <v>3</v>
      </c>
      <c r="D6" s="2">
        <v>3</v>
      </c>
      <c r="E6" s="2">
        <v>2</v>
      </c>
      <c r="F6" s="2">
        <v>1</v>
      </c>
      <c r="G6" s="2">
        <v>1</v>
      </c>
      <c r="H6" s="2">
        <v>1</v>
      </c>
      <c r="I6" s="2">
        <v>1</v>
      </c>
      <c r="J6" s="2">
        <v>1</v>
      </c>
      <c r="K6" s="2">
        <v>1</v>
      </c>
    </row>
    <row r="7" spans="1:22" x14ac:dyDescent="0.2">
      <c r="A7" s="2">
        <v>5</v>
      </c>
      <c r="B7" s="2">
        <v>6</v>
      </c>
      <c r="C7" s="2">
        <v>5</v>
      </c>
      <c r="D7" s="2">
        <v>3</v>
      </c>
      <c r="E7" s="2">
        <v>3</v>
      </c>
      <c r="F7" s="2">
        <v>2</v>
      </c>
      <c r="G7" s="2">
        <v>1</v>
      </c>
      <c r="H7" s="2">
        <v>1</v>
      </c>
      <c r="I7" s="2">
        <v>1</v>
      </c>
      <c r="J7" s="2">
        <v>1</v>
      </c>
      <c r="K7" s="2">
        <v>1</v>
      </c>
    </row>
    <row r="8" spans="1:22" x14ac:dyDescent="0.2">
      <c r="A8" s="2">
        <v>6</v>
      </c>
      <c r="B8" s="2">
        <v>7</v>
      </c>
      <c r="C8" s="2">
        <v>6</v>
      </c>
      <c r="D8" s="2">
        <v>4</v>
      </c>
      <c r="E8" s="2">
        <v>3</v>
      </c>
      <c r="F8" s="2">
        <v>2</v>
      </c>
      <c r="G8" s="2">
        <v>1</v>
      </c>
      <c r="H8" s="2">
        <v>1</v>
      </c>
      <c r="I8" s="2">
        <v>1</v>
      </c>
      <c r="J8" s="2">
        <v>1</v>
      </c>
      <c r="K8" s="2">
        <v>1</v>
      </c>
    </row>
    <row r="9" spans="1:22" x14ac:dyDescent="0.2">
      <c r="A9" s="2">
        <v>7</v>
      </c>
      <c r="B9" s="2">
        <v>7</v>
      </c>
      <c r="C9" s="2">
        <v>6</v>
      </c>
      <c r="D9" s="2">
        <v>4</v>
      </c>
      <c r="E9" s="2">
        <v>4</v>
      </c>
      <c r="F9" s="2">
        <v>3</v>
      </c>
      <c r="G9" s="2">
        <v>1</v>
      </c>
      <c r="H9" s="2">
        <v>1</v>
      </c>
      <c r="I9" s="2">
        <v>1</v>
      </c>
      <c r="J9" s="2">
        <v>1</v>
      </c>
      <c r="K9" s="2">
        <v>1</v>
      </c>
    </row>
    <row r="10" spans="1:22" x14ac:dyDescent="0.2">
      <c r="A10" s="2">
        <v>8</v>
      </c>
      <c r="B10" s="2">
        <v>8</v>
      </c>
      <c r="C10" s="2">
        <v>7</v>
      </c>
      <c r="D10" s="2">
        <v>5</v>
      </c>
      <c r="E10" s="2">
        <v>4</v>
      </c>
      <c r="F10" s="2">
        <v>3</v>
      </c>
      <c r="G10" s="2">
        <v>1</v>
      </c>
      <c r="H10" s="2">
        <v>1</v>
      </c>
      <c r="I10" s="2">
        <v>1</v>
      </c>
      <c r="J10" s="2">
        <v>1</v>
      </c>
      <c r="K10" s="2">
        <v>1</v>
      </c>
    </row>
    <row r="11" spans="1:22" x14ac:dyDescent="0.2">
      <c r="A11" s="2">
        <v>9</v>
      </c>
      <c r="B11" s="2">
        <v>9</v>
      </c>
      <c r="C11" s="2">
        <v>7</v>
      </c>
      <c r="D11" s="2">
        <v>5</v>
      </c>
      <c r="E11" s="2">
        <v>5</v>
      </c>
      <c r="F11" s="2">
        <v>3</v>
      </c>
      <c r="G11" s="2">
        <v>2</v>
      </c>
      <c r="H11" s="2">
        <v>1</v>
      </c>
      <c r="I11" s="2">
        <v>1</v>
      </c>
      <c r="J11" s="2">
        <v>1</v>
      </c>
      <c r="K11" s="2">
        <v>1</v>
      </c>
    </row>
    <row r="12" spans="1:22" x14ac:dyDescent="0.2">
      <c r="A12" s="2">
        <v>10</v>
      </c>
      <c r="B12" s="2">
        <v>9</v>
      </c>
      <c r="C12" s="2">
        <v>8</v>
      </c>
      <c r="D12" s="2">
        <v>6</v>
      </c>
      <c r="E12" s="2">
        <v>5</v>
      </c>
      <c r="F12" s="2">
        <v>4</v>
      </c>
      <c r="G12" s="2">
        <v>2</v>
      </c>
      <c r="H12" s="2">
        <v>1</v>
      </c>
      <c r="I12" s="2">
        <v>1</v>
      </c>
      <c r="J12" s="2">
        <v>1</v>
      </c>
      <c r="K12" s="2">
        <v>1</v>
      </c>
    </row>
    <row r="13" spans="1:22" x14ac:dyDescent="0.2">
      <c r="A13" s="2">
        <v>11</v>
      </c>
      <c r="B13" s="2">
        <v>10</v>
      </c>
      <c r="C13" s="2">
        <v>8</v>
      </c>
      <c r="D13" s="2">
        <v>6</v>
      </c>
      <c r="E13" s="2">
        <v>6</v>
      </c>
      <c r="F13" s="2">
        <v>4</v>
      </c>
      <c r="G13" s="2">
        <v>2</v>
      </c>
      <c r="H13" s="2">
        <v>1</v>
      </c>
      <c r="I13" s="2">
        <v>1</v>
      </c>
      <c r="J13" s="2">
        <v>1</v>
      </c>
      <c r="K13" s="2">
        <v>1</v>
      </c>
    </row>
    <row r="14" spans="1:22" x14ac:dyDescent="0.2">
      <c r="A14" s="2">
        <v>12</v>
      </c>
      <c r="B14" s="2">
        <v>10</v>
      </c>
      <c r="C14" s="2">
        <v>9</v>
      </c>
      <c r="D14" s="2">
        <v>7</v>
      </c>
      <c r="E14" s="2">
        <v>6</v>
      </c>
      <c r="F14" s="2">
        <v>4</v>
      </c>
      <c r="G14" s="2">
        <v>3</v>
      </c>
      <c r="H14" s="2">
        <v>1</v>
      </c>
      <c r="I14" s="2">
        <v>1</v>
      </c>
      <c r="J14" s="2">
        <v>1</v>
      </c>
      <c r="K14" s="2">
        <v>1</v>
      </c>
    </row>
    <row r="15" spans="1:22" x14ac:dyDescent="0.2">
      <c r="A15" s="2">
        <v>13</v>
      </c>
      <c r="B15" s="2">
        <v>11</v>
      </c>
      <c r="C15" s="2">
        <v>9</v>
      </c>
      <c r="D15" s="2">
        <v>7</v>
      </c>
      <c r="E15" s="2">
        <v>6</v>
      </c>
      <c r="F15" s="2">
        <v>4</v>
      </c>
      <c r="G15" s="2">
        <v>3</v>
      </c>
      <c r="H15" s="2">
        <v>2</v>
      </c>
      <c r="I15" s="2">
        <v>1</v>
      </c>
      <c r="J15" s="2">
        <v>1</v>
      </c>
      <c r="K15" s="2">
        <v>1</v>
      </c>
    </row>
    <row r="16" spans="1:22" x14ac:dyDescent="0.2">
      <c r="A16" s="2">
        <v>14</v>
      </c>
      <c r="B16" s="2">
        <v>11</v>
      </c>
      <c r="C16" s="2">
        <v>10</v>
      </c>
      <c r="D16" s="2">
        <v>8</v>
      </c>
      <c r="E16" s="2">
        <v>7</v>
      </c>
      <c r="F16" s="2">
        <v>5</v>
      </c>
      <c r="G16" s="2">
        <v>3</v>
      </c>
      <c r="H16" s="2">
        <v>2</v>
      </c>
      <c r="I16" s="2">
        <v>1</v>
      </c>
      <c r="J16" s="2">
        <v>1</v>
      </c>
      <c r="K16" s="2">
        <v>1</v>
      </c>
    </row>
    <row r="17" spans="1:11" x14ac:dyDescent="0.2">
      <c r="A17" s="2">
        <v>15</v>
      </c>
      <c r="B17" s="2">
        <v>12</v>
      </c>
      <c r="C17" s="2">
        <v>10</v>
      </c>
      <c r="D17" s="2">
        <v>8</v>
      </c>
      <c r="E17" s="2">
        <v>7</v>
      </c>
      <c r="F17" s="2">
        <v>5</v>
      </c>
      <c r="G17" s="2">
        <v>3</v>
      </c>
      <c r="H17" s="2">
        <v>2</v>
      </c>
      <c r="I17" s="2">
        <v>1</v>
      </c>
      <c r="J17" s="2">
        <v>1</v>
      </c>
      <c r="K17" s="2">
        <v>1</v>
      </c>
    </row>
    <row r="18" spans="1:11" x14ac:dyDescent="0.2">
      <c r="A18" s="2">
        <v>16</v>
      </c>
      <c r="B18" s="2">
        <v>12</v>
      </c>
      <c r="C18" s="2">
        <v>11</v>
      </c>
      <c r="D18" s="2">
        <v>9</v>
      </c>
      <c r="E18" s="2">
        <v>7</v>
      </c>
      <c r="F18" s="2">
        <v>5</v>
      </c>
      <c r="G18" s="2">
        <v>4</v>
      </c>
      <c r="H18" s="2">
        <v>2</v>
      </c>
      <c r="I18" s="2">
        <v>1</v>
      </c>
      <c r="J18" s="2">
        <v>1</v>
      </c>
      <c r="K18" s="2">
        <v>1</v>
      </c>
    </row>
    <row r="19" spans="1:11" x14ac:dyDescent="0.2">
      <c r="A19" s="2">
        <v>17</v>
      </c>
      <c r="B19" s="2">
        <v>13</v>
      </c>
      <c r="C19" s="2">
        <v>11</v>
      </c>
      <c r="D19" s="2">
        <v>9</v>
      </c>
      <c r="E19" s="2">
        <v>7</v>
      </c>
      <c r="F19" s="2">
        <v>6</v>
      </c>
      <c r="G19" s="2">
        <v>4</v>
      </c>
      <c r="H19" s="2">
        <v>2</v>
      </c>
      <c r="I19" s="2">
        <v>1</v>
      </c>
      <c r="J19" s="2">
        <v>1</v>
      </c>
      <c r="K19" s="2">
        <v>1</v>
      </c>
    </row>
    <row r="20" spans="1:11" x14ac:dyDescent="0.2">
      <c r="A20" s="2">
        <v>18</v>
      </c>
      <c r="B20" s="2">
        <v>13</v>
      </c>
      <c r="C20" s="2">
        <v>12</v>
      </c>
      <c r="D20" s="2">
        <v>10</v>
      </c>
      <c r="E20" s="2">
        <v>8</v>
      </c>
      <c r="F20" s="2">
        <v>6</v>
      </c>
      <c r="G20" s="2">
        <v>4</v>
      </c>
      <c r="H20" s="2">
        <v>3</v>
      </c>
      <c r="I20" s="2">
        <v>1</v>
      </c>
      <c r="J20" s="2">
        <v>1</v>
      </c>
      <c r="K20" s="2">
        <v>1</v>
      </c>
    </row>
    <row r="21" spans="1:11" x14ac:dyDescent="0.2">
      <c r="A21" s="2">
        <v>19</v>
      </c>
      <c r="B21" s="2">
        <v>13</v>
      </c>
      <c r="C21" s="2">
        <v>12</v>
      </c>
      <c r="D21" s="2">
        <v>10</v>
      </c>
      <c r="E21" s="2">
        <v>8</v>
      </c>
      <c r="F21" s="2">
        <v>6</v>
      </c>
      <c r="G21" s="2">
        <v>4</v>
      </c>
      <c r="H21" s="2">
        <v>3</v>
      </c>
      <c r="I21" s="2">
        <v>1</v>
      </c>
      <c r="J21" s="2">
        <v>1</v>
      </c>
      <c r="K21" s="2">
        <v>1</v>
      </c>
    </row>
    <row r="22" spans="1:11" x14ac:dyDescent="0.2">
      <c r="A22" s="2">
        <v>20</v>
      </c>
      <c r="B22" s="2">
        <v>13</v>
      </c>
      <c r="C22" s="2">
        <v>13</v>
      </c>
      <c r="D22" s="2">
        <v>11</v>
      </c>
      <c r="E22" s="2">
        <v>8</v>
      </c>
      <c r="F22" s="2">
        <v>6</v>
      </c>
      <c r="G22" s="2">
        <v>4</v>
      </c>
      <c r="H22" s="2">
        <v>3</v>
      </c>
      <c r="I22" s="2">
        <v>2</v>
      </c>
      <c r="J22" s="2">
        <v>1</v>
      </c>
      <c r="K22" s="2">
        <v>1</v>
      </c>
    </row>
    <row r="23" spans="1:11" x14ac:dyDescent="0.2">
      <c r="A23" s="2">
        <v>21</v>
      </c>
      <c r="B23" s="2">
        <v>14</v>
      </c>
      <c r="C23" s="2">
        <v>13</v>
      </c>
      <c r="D23" s="2">
        <v>11</v>
      </c>
      <c r="E23" s="2">
        <v>9</v>
      </c>
      <c r="F23" s="2">
        <v>6</v>
      </c>
      <c r="G23" s="2">
        <v>5</v>
      </c>
      <c r="H23" s="2">
        <v>3</v>
      </c>
      <c r="I23" s="2">
        <v>2</v>
      </c>
      <c r="J23" s="2">
        <v>1</v>
      </c>
      <c r="K23" s="2">
        <v>1</v>
      </c>
    </row>
    <row r="24" spans="1:11" x14ac:dyDescent="0.2">
      <c r="A24" s="2">
        <v>22</v>
      </c>
      <c r="B24" s="2">
        <v>14</v>
      </c>
      <c r="C24" s="2">
        <v>13</v>
      </c>
      <c r="D24" s="2">
        <v>11</v>
      </c>
      <c r="E24" s="2">
        <v>9</v>
      </c>
      <c r="F24" s="2">
        <v>7</v>
      </c>
      <c r="G24" s="2">
        <v>5</v>
      </c>
      <c r="H24" s="2">
        <v>4</v>
      </c>
      <c r="I24" s="2">
        <v>2</v>
      </c>
      <c r="J24" s="2">
        <v>1</v>
      </c>
      <c r="K24" s="2">
        <v>1</v>
      </c>
    </row>
    <row r="25" spans="1:11" x14ac:dyDescent="0.2">
      <c r="A25" s="2">
        <v>23</v>
      </c>
      <c r="B25" s="2">
        <v>14</v>
      </c>
      <c r="C25" s="2">
        <v>14</v>
      </c>
      <c r="D25" s="2">
        <v>12</v>
      </c>
      <c r="E25" s="2">
        <v>9</v>
      </c>
      <c r="F25" s="2">
        <v>7</v>
      </c>
      <c r="G25" s="2">
        <v>5</v>
      </c>
      <c r="H25" s="2">
        <v>4</v>
      </c>
      <c r="I25" s="2">
        <v>3</v>
      </c>
      <c r="J25" s="2">
        <v>1</v>
      </c>
      <c r="K25" s="2">
        <v>1</v>
      </c>
    </row>
    <row r="26" spans="1:11" x14ac:dyDescent="0.2">
      <c r="A26" s="2">
        <v>24</v>
      </c>
      <c r="B26" s="2">
        <v>14</v>
      </c>
      <c r="C26" s="2">
        <v>14</v>
      </c>
      <c r="D26" s="2">
        <v>12</v>
      </c>
      <c r="E26" s="2">
        <v>10</v>
      </c>
      <c r="F26" s="2">
        <v>8</v>
      </c>
      <c r="G26" s="2">
        <v>5</v>
      </c>
      <c r="H26" s="2">
        <v>4</v>
      </c>
      <c r="I26" s="2">
        <v>3</v>
      </c>
      <c r="J26" s="2">
        <v>2</v>
      </c>
      <c r="K26" s="2">
        <v>1</v>
      </c>
    </row>
    <row r="27" spans="1:11" x14ac:dyDescent="0.2">
      <c r="A27" s="2">
        <v>25</v>
      </c>
      <c r="B27" s="2">
        <v>15</v>
      </c>
      <c r="C27" s="2">
        <v>14</v>
      </c>
      <c r="D27" s="2">
        <v>12</v>
      </c>
      <c r="E27" s="2">
        <v>10</v>
      </c>
      <c r="F27" s="2">
        <v>8</v>
      </c>
      <c r="G27" s="2">
        <v>6</v>
      </c>
      <c r="H27" s="2">
        <v>4</v>
      </c>
      <c r="I27" s="2">
        <v>3</v>
      </c>
      <c r="J27" s="2">
        <v>2</v>
      </c>
      <c r="K27" s="2">
        <v>2</v>
      </c>
    </row>
    <row r="28" spans="1:11" x14ac:dyDescent="0.2">
      <c r="A28" s="2">
        <v>26</v>
      </c>
      <c r="B28" s="2">
        <v>15</v>
      </c>
      <c r="C28" s="2">
        <v>14</v>
      </c>
      <c r="D28" s="2">
        <v>13</v>
      </c>
      <c r="E28" s="2">
        <v>10</v>
      </c>
      <c r="F28" s="2">
        <v>8</v>
      </c>
      <c r="G28" s="2">
        <v>6</v>
      </c>
      <c r="H28" s="2">
        <v>4</v>
      </c>
      <c r="I28" s="2">
        <v>3</v>
      </c>
      <c r="J28" s="2">
        <v>2</v>
      </c>
      <c r="K28" s="2">
        <v>2</v>
      </c>
    </row>
    <row r="29" spans="1:11" x14ac:dyDescent="0.2">
      <c r="A29" s="2">
        <v>27</v>
      </c>
      <c r="B29" s="2">
        <v>15</v>
      </c>
      <c r="C29" s="2">
        <v>15</v>
      </c>
      <c r="D29" s="2">
        <v>13</v>
      </c>
      <c r="E29" s="2">
        <v>10</v>
      </c>
      <c r="F29" s="2">
        <v>9</v>
      </c>
      <c r="G29" s="2">
        <v>6</v>
      </c>
      <c r="H29" s="2">
        <v>5</v>
      </c>
      <c r="I29" s="2">
        <v>4</v>
      </c>
      <c r="J29" s="2">
        <v>2</v>
      </c>
      <c r="K29" s="2">
        <v>2</v>
      </c>
    </row>
    <row r="30" spans="1:11" x14ac:dyDescent="0.2">
      <c r="A30" s="2">
        <v>28</v>
      </c>
      <c r="B30" s="2">
        <v>15</v>
      </c>
      <c r="C30" s="2">
        <v>15</v>
      </c>
      <c r="D30" s="2">
        <v>13</v>
      </c>
      <c r="E30" s="2">
        <v>11</v>
      </c>
      <c r="F30" s="2">
        <v>9</v>
      </c>
      <c r="G30" s="2">
        <v>6</v>
      </c>
      <c r="H30" s="2">
        <v>5</v>
      </c>
      <c r="I30" s="2">
        <v>4</v>
      </c>
      <c r="J30" s="2">
        <v>3</v>
      </c>
      <c r="K30" s="2">
        <v>2</v>
      </c>
    </row>
    <row r="31" spans="1:11" x14ac:dyDescent="0.2">
      <c r="A31" s="2">
        <v>29</v>
      </c>
      <c r="B31" s="2">
        <v>16</v>
      </c>
      <c r="C31" s="2">
        <v>15</v>
      </c>
      <c r="D31" s="2">
        <v>14</v>
      </c>
      <c r="E31" s="2">
        <v>11</v>
      </c>
      <c r="F31" s="2">
        <v>10</v>
      </c>
      <c r="G31" s="2">
        <v>7</v>
      </c>
      <c r="H31" s="2">
        <v>5</v>
      </c>
      <c r="I31" s="2">
        <v>4</v>
      </c>
      <c r="J31" s="2">
        <v>3</v>
      </c>
      <c r="K31" s="2">
        <v>3</v>
      </c>
    </row>
    <row r="32" spans="1:11" x14ac:dyDescent="0.2">
      <c r="A32" s="2">
        <v>30</v>
      </c>
      <c r="B32" s="2">
        <v>16</v>
      </c>
      <c r="C32" s="2">
        <v>16</v>
      </c>
      <c r="D32" s="2">
        <v>14</v>
      </c>
      <c r="E32" s="2">
        <v>11</v>
      </c>
      <c r="F32" s="2">
        <v>10</v>
      </c>
      <c r="G32" s="2">
        <v>7</v>
      </c>
      <c r="H32" s="2">
        <v>5</v>
      </c>
      <c r="I32" s="2">
        <v>5</v>
      </c>
      <c r="J32" s="2">
        <v>3</v>
      </c>
      <c r="K32" s="2">
        <v>3</v>
      </c>
    </row>
    <row r="33" spans="1:11" x14ac:dyDescent="0.2">
      <c r="A33" s="2">
        <v>31</v>
      </c>
      <c r="B33" s="2">
        <v>16</v>
      </c>
      <c r="C33" s="2">
        <v>16</v>
      </c>
      <c r="D33" s="2">
        <v>14</v>
      </c>
      <c r="E33" s="2">
        <v>12</v>
      </c>
      <c r="F33" s="2">
        <v>10</v>
      </c>
      <c r="G33" s="2">
        <v>7</v>
      </c>
      <c r="H33" s="2">
        <v>6</v>
      </c>
      <c r="I33" s="2">
        <v>5</v>
      </c>
      <c r="J33" s="2">
        <v>3</v>
      </c>
      <c r="K33" s="2">
        <v>3</v>
      </c>
    </row>
    <row r="34" spans="1:11" x14ac:dyDescent="0.2">
      <c r="A34" s="2">
        <v>32</v>
      </c>
      <c r="B34" s="2">
        <v>16</v>
      </c>
      <c r="C34" s="2">
        <v>16</v>
      </c>
      <c r="D34" s="2">
        <v>14</v>
      </c>
      <c r="E34" s="2">
        <v>12</v>
      </c>
      <c r="F34" s="2">
        <v>10</v>
      </c>
      <c r="G34" s="2">
        <v>8</v>
      </c>
      <c r="H34" s="2">
        <v>6</v>
      </c>
      <c r="I34" s="2">
        <v>5</v>
      </c>
      <c r="J34" s="2">
        <v>4</v>
      </c>
      <c r="K34" s="2">
        <v>3</v>
      </c>
    </row>
    <row r="35" spans="1:11" x14ac:dyDescent="0.2">
      <c r="A35" s="2">
        <v>33</v>
      </c>
      <c r="B35" s="2">
        <v>17</v>
      </c>
      <c r="C35" s="2">
        <v>16</v>
      </c>
      <c r="D35" s="2">
        <v>14</v>
      </c>
      <c r="E35" s="2">
        <v>12</v>
      </c>
      <c r="F35" s="2">
        <v>11</v>
      </c>
      <c r="G35" s="2">
        <v>8</v>
      </c>
      <c r="H35" s="2">
        <v>6</v>
      </c>
      <c r="I35" s="2">
        <v>6</v>
      </c>
      <c r="J35" s="2">
        <v>4</v>
      </c>
      <c r="K35" s="2">
        <v>4</v>
      </c>
    </row>
    <row r="36" spans="1:11" x14ac:dyDescent="0.2">
      <c r="A36" s="2">
        <v>34</v>
      </c>
      <c r="B36" s="2">
        <v>17</v>
      </c>
      <c r="C36" s="2">
        <v>16</v>
      </c>
      <c r="D36" s="2">
        <v>14</v>
      </c>
      <c r="E36" s="2">
        <v>13</v>
      </c>
      <c r="F36" s="2">
        <v>11</v>
      </c>
      <c r="G36" s="2">
        <v>9</v>
      </c>
      <c r="H36" s="2">
        <v>6</v>
      </c>
      <c r="I36" s="2">
        <v>6</v>
      </c>
      <c r="J36" s="2">
        <v>4</v>
      </c>
      <c r="K36" s="2">
        <v>4</v>
      </c>
    </row>
    <row r="37" spans="1:11" x14ac:dyDescent="0.2">
      <c r="A37" s="2">
        <v>35</v>
      </c>
      <c r="B37" s="2">
        <v>17</v>
      </c>
      <c r="C37" s="2">
        <v>16</v>
      </c>
      <c r="D37" s="2">
        <v>14</v>
      </c>
      <c r="E37" s="2">
        <v>13</v>
      </c>
      <c r="F37" s="2">
        <v>12</v>
      </c>
      <c r="G37" s="2">
        <v>9</v>
      </c>
      <c r="H37" s="2">
        <v>6</v>
      </c>
      <c r="I37" s="2">
        <v>6</v>
      </c>
      <c r="J37" s="2">
        <v>5</v>
      </c>
      <c r="K37" s="2">
        <v>4</v>
      </c>
    </row>
    <row r="38" spans="1:11" x14ac:dyDescent="0.2">
      <c r="A38" s="2">
        <v>36</v>
      </c>
      <c r="B38" s="2">
        <v>17</v>
      </c>
      <c r="C38" s="2">
        <v>17</v>
      </c>
      <c r="D38" s="2">
        <v>15</v>
      </c>
      <c r="E38" s="2">
        <v>13</v>
      </c>
      <c r="F38" s="2">
        <v>12</v>
      </c>
      <c r="G38" s="2">
        <v>10</v>
      </c>
      <c r="H38" s="2">
        <v>7</v>
      </c>
      <c r="I38" s="2">
        <v>6</v>
      </c>
      <c r="J38" s="2">
        <v>5</v>
      </c>
      <c r="K38" s="2">
        <v>4</v>
      </c>
    </row>
    <row r="39" spans="1:11" x14ac:dyDescent="0.2">
      <c r="A39" s="2">
        <v>37</v>
      </c>
      <c r="B39" s="2">
        <v>17</v>
      </c>
      <c r="C39" s="2">
        <v>17</v>
      </c>
      <c r="D39" s="2">
        <v>15</v>
      </c>
      <c r="E39" s="2">
        <v>14</v>
      </c>
      <c r="F39" s="2">
        <v>12</v>
      </c>
      <c r="G39" s="2">
        <v>10</v>
      </c>
      <c r="H39" s="2">
        <v>7</v>
      </c>
      <c r="I39" s="2">
        <v>6</v>
      </c>
      <c r="J39" s="2">
        <v>5</v>
      </c>
      <c r="K39" s="2">
        <v>5</v>
      </c>
    </row>
    <row r="40" spans="1:11" x14ac:dyDescent="0.2">
      <c r="A40" s="2">
        <v>38</v>
      </c>
      <c r="B40" s="2">
        <v>17</v>
      </c>
      <c r="C40" s="2">
        <v>17</v>
      </c>
      <c r="D40" s="2">
        <v>15</v>
      </c>
      <c r="E40" s="2">
        <v>14</v>
      </c>
      <c r="F40" s="2">
        <v>13</v>
      </c>
      <c r="G40" s="2">
        <v>10</v>
      </c>
      <c r="H40" s="2">
        <v>7</v>
      </c>
      <c r="I40" s="2">
        <v>7</v>
      </c>
      <c r="J40" s="2">
        <v>6</v>
      </c>
      <c r="K40" s="2">
        <v>5</v>
      </c>
    </row>
    <row r="41" spans="1:11" x14ac:dyDescent="0.2">
      <c r="A41" s="2">
        <v>39</v>
      </c>
      <c r="B41" s="2">
        <v>17</v>
      </c>
      <c r="C41" s="2">
        <v>17</v>
      </c>
      <c r="D41" s="2">
        <v>15</v>
      </c>
      <c r="E41" s="2">
        <v>14</v>
      </c>
      <c r="F41" s="2">
        <v>13</v>
      </c>
      <c r="G41" s="2">
        <v>11</v>
      </c>
      <c r="H41" s="2">
        <v>8</v>
      </c>
      <c r="I41" s="2">
        <v>7</v>
      </c>
      <c r="J41" s="2">
        <v>6</v>
      </c>
      <c r="K41" s="2">
        <v>5</v>
      </c>
    </row>
    <row r="42" spans="1:11" x14ac:dyDescent="0.2">
      <c r="A42" s="2">
        <v>40</v>
      </c>
      <c r="B42" s="2">
        <v>17</v>
      </c>
      <c r="C42" s="2">
        <v>17</v>
      </c>
      <c r="D42" s="2">
        <v>15</v>
      </c>
      <c r="E42" s="2">
        <v>15</v>
      </c>
      <c r="F42" s="2">
        <v>13</v>
      </c>
      <c r="G42" s="2">
        <v>11</v>
      </c>
      <c r="H42" s="2">
        <v>8</v>
      </c>
      <c r="I42" s="2">
        <v>7</v>
      </c>
      <c r="J42" s="2">
        <v>6</v>
      </c>
      <c r="K42" s="2">
        <v>6</v>
      </c>
    </row>
    <row r="43" spans="1:11" x14ac:dyDescent="0.2">
      <c r="A43" s="2">
        <v>41</v>
      </c>
      <c r="B43" s="2">
        <v>17</v>
      </c>
      <c r="C43" s="2">
        <v>17</v>
      </c>
      <c r="D43" s="2">
        <v>15</v>
      </c>
      <c r="E43" s="2">
        <v>15</v>
      </c>
      <c r="F43" s="2">
        <v>14</v>
      </c>
      <c r="G43" s="2">
        <v>11</v>
      </c>
      <c r="H43" s="2">
        <v>8</v>
      </c>
      <c r="I43" s="2">
        <v>8</v>
      </c>
      <c r="J43" s="2">
        <v>7</v>
      </c>
      <c r="K43" s="2">
        <v>6</v>
      </c>
    </row>
    <row r="44" spans="1:11" x14ac:dyDescent="0.2">
      <c r="A44" s="2">
        <v>42</v>
      </c>
      <c r="B44" s="2">
        <v>17</v>
      </c>
      <c r="C44" s="2">
        <v>17</v>
      </c>
      <c r="D44" s="2">
        <v>16</v>
      </c>
      <c r="E44" s="2">
        <v>15</v>
      </c>
      <c r="F44" s="2">
        <v>14</v>
      </c>
      <c r="G44" s="2">
        <v>11</v>
      </c>
      <c r="H44" s="2">
        <v>8</v>
      </c>
      <c r="I44" s="2">
        <v>8</v>
      </c>
      <c r="J44" s="2">
        <v>7</v>
      </c>
      <c r="K44" s="2">
        <v>6</v>
      </c>
    </row>
    <row r="45" spans="1:11" x14ac:dyDescent="0.2">
      <c r="A45" s="2">
        <v>43</v>
      </c>
      <c r="B45" s="2">
        <v>17</v>
      </c>
      <c r="C45" s="2">
        <v>17</v>
      </c>
      <c r="D45" s="2">
        <v>16</v>
      </c>
      <c r="E45" s="2">
        <v>15</v>
      </c>
      <c r="F45" s="2">
        <v>14</v>
      </c>
      <c r="G45" s="2">
        <v>12</v>
      </c>
      <c r="H45" s="2">
        <v>9</v>
      </c>
      <c r="I45" s="2">
        <v>8</v>
      </c>
      <c r="J45" s="2">
        <v>7</v>
      </c>
      <c r="K45" s="2">
        <v>6</v>
      </c>
    </row>
    <row r="46" spans="1:11" x14ac:dyDescent="0.2">
      <c r="A46" s="2">
        <v>44</v>
      </c>
      <c r="B46" s="2">
        <v>17</v>
      </c>
      <c r="C46" s="2">
        <v>17</v>
      </c>
      <c r="D46" s="2">
        <v>16</v>
      </c>
      <c r="E46" s="2">
        <v>16</v>
      </c>
      <c r="F46" s="2">
        <v>15</v>
      </c>
      <c r="G46" s="2">
        <v>12</v>
      </c>
      <c r="H46" s="2">
        <v>9</v>
      </c>
      <c r="I46" s="2">
        <v>8</v>
      </c>
      <c r="J46" s="2">
        <v>7</v>
      </c>
      <c r="K46" s="2">
        <v>7</v>
      </c>
    </row>
    <row r="47" spans="1:11" x14ac:dyDescent="0.2">
      <c r="A47" s="2">
        <v>45</v>
      </c>
      <c r="B47" s="2">
        <v>17</v>
      </c>
      <c r="C47" s="2">
        <v>17</v>
      </c>
      <c r="D47" s="2">
        <v>16</v>
      </c>
      <c r="E47" s="2">
        <v>16</v>
      </c>
      <c r="F47" s="2">
        <v>15</v>
      </c>
      <c r="G47" s="2">
        <v>12</v>
      </c>
      <c r="H47" s="2">
        <v>9</v>
      </c>
      <c r="I47" s="2">
        <v>9</v>
      </c>
      <c r="J47" s="2">
        <v>8</v>
      </c>
      <c r="K47" s="2">
        <v>7</v>
      </c>
    </row>
    <row r="48" spans="1:11" x14ac:dyDescent="0.2">
      <c r="A48" s="2">
        <v>46</v>
      </c>
      <c r="B48" s="2">
        <v>17</v>
      </c>
      <c r="C48" s="2">
        <v>17</v>
      </c>
      <c r="D48" s="2">
        <v>16</v>
      </c>
      <c r="E48" s="2">
        <v>16</v>
      </c>
      <c r="F48" s="2">
        <v>15</v>
      </c>
      <c r="G48" s="2">
        <v>12</v>
      </c>
      <c r="H48" s="2">
        <v>9</v>
      </c>
      <c r="I48" s="2">
        <v>9</v>
      </c>
      <c r="J48" s="2">
        <v>8</v>
      </c>
      <c r="K48" s="2">
        <v>7</v>
      </c>
    </row>
    <row r="49" spans="1:11" x14ac:dyDescent="0.2">
      <c r="A49" s="2">
        <v>47</v>
      </c>
      <c r="B49" s="2">
        <v>17</v>
      </c>
      <c r="C49" s="2">
        <v>17</v>
      </c>
      <c r="D49" s="2">
        <v>16</v>
      </c>
      <c r="E49" s="2">
        <v>16</v>
      </c>
      <c r="F49" s="2">
        <v>16</v>
      </c>
      <c r="G49" s="2">
        <v>12</v>
      </c>
      <c r="H49" s="2">
        <v>10</v>
      </c>
      <c r="I49" s="2">
        <v>9</v>
      </c>
      <c r="J49" s="2">
        <v>8</v>
      </c>
      <c r="K49" s="2">
        <v>8</v>
      </c>
    </row>
    <row r="50" spans="1:11" x14ac:dyDescent="0.2">
      <c r="A50" s="2">
        <v>48</v>
      </c>
      <c r="B50" s="2">
        <v>17</v>
      </c>
      <c r="C50" s="2">
        <v>17</v>
      </c>
      <c r="D50" s="2">
        <v>16</v>
      </c>
      <c r="E50" s="2">
        <v>16</v>
      </c>
      <c r="F50" s="2">
        <v>16</v>
      </c>
      <c r="G50" s="2">
        <v>12</v>
      </c>
      <c r="H50" s="2">
        <v>10</v>
      </c>
      <c r="I50" s="2">
        <v>9</v>
      </c>
      <c r="J50" s="2">
        <v>8</v>
      </c>
      <c r="K50" s="2">
        <v>8</v>
      </c>
    </row>
    <row r="51" spans="1:11" x14ac:dyDescent="0.2">
      <c r="A51" s="2">
        <v>49</v>
      </c>
      <c r="B51" s="2">
        <v>17</v>
      </c>
      <c r="C51" s="2">
        <v>17</v>
      </c>
      <c r="D51" s="2">
        <v>16</v>
      </c>
      <c r="E51" s="2">
        <v>16</v>
      </c>
      <c r="F51" s="2">
        <v>16</v>
      </c>
      <c r="G51" s="2">
        <v>13</v>
      </c>
      <c r="H51" s="2">
        <v>10</v>
      </c>
      <c r="I51" s="2">
        <v>10</v>
      </c>
      <c r="J51" s="2">
        <v>9</v>
      </c>
      <c r="K51" s="2">
        <v>8</v>
      </c>
    </row>
    <row r="52" spans="1:11" x14ac:dyDescent="0.2">
      <c r="A52" s="2">
        <v>50</v>
      </c>
      <c r="B52" s="2">
        <v>17</v>
      </c>
      <c r="C52" s="2">
        <v>17</v>
      </c>
      <c r="D52" s="2">
        <v>17</v>
      </c>
      <c r="E52" s="2">
        <v>16</v>
      </c>
      <c r="F52" s="2">
        <v>16</v>
      </c>
      <c r="G52" s="2">
        <v>13</v>
      </c>
      <c r="H52" s="2">
        <v>11</v>
      </c>
      <c r="I52" s="2">
        <v>10</v>
      </c>
      <c r="J52" s="2">
        <v>9</v>
      </c>
      <c r="K52" s="2">
        <v>8</v>
      </c>
    </row>
    <row r="53" spans="1:11" x14ac:dyDescent="0.2">
      <c r="A53" s="2">
        <v>51</v>
      </c>
      <c r="B53" s="2">
        <v>17</v>
      </c>
      <c r="C53" s="2">
        <v>17</v>
      </c>
      <c r="D53" s="2">
        <v>17</v>
      </c>
      <c r="E53" s="2">
        <v>16</v>
      </c>
      <c r="F53" s="2">
        <v>16</v>
      </c>
      <c r="G53" s="2">
        <v>13</v>
      </c>
      <c r="H53" s="2">
        <v>11</v>
      </c>
      <c r="I53" s="2">
        <v>10</v>
      </c>
      <c r="J53" s="2">
        <v>9</v>
      </c>
      <c r="K53" s="2">
        <v>9</v>
      </c>
    </row>
    <row r="54" spans="1:11" x14ac:dyDescent="0.2">
      <c r="A54" s="2">
        <v>52</v>
      </c>
      <c r="B54" s="2">
        <v>17</v>
      </c>
      <c r="C54" s="2">
        <v>17</v>
      </c>
      <c r="D54" s="2">
        <v>17</v>
      </c>
      <c r="E54" s="2">
        <v>17</v>
      </c>
      <c r="F54" s="2">
        <v>16</v>
      </c>
      <c r="G54" s="2">
        <v>13</v>
      </c>
      <c r="H54" s="2">
        <v>11</v>
      </c>
      <c r="I54" s="2">
        <v>11</v>
      </c>
      <c r="J54" s="2">
        <v>10</v>
      </c>
      <c r="K54" s="2">
        <v>9</v>
      </c>
    </row>
    <row r="55" spans="1:11" x14ac:dyDescent="0.2">
      <c r="A55" s="2">
        <v>53</v>
      </c>
      <c r="B55" s="2">
        <v>17</v>
      </c>
      <c r="C55" s="2">
        <v>17</v>
      </c>
      <c r="D55" s="2">
        <v>17</v>
      </c>
      <c r="E55" s="2">
        <v>17</v>
      </c>
      <c r="F55" s="2">
        <v>16</v>
      </c>
      <c r="G55" s="2">
        <v>13</v>
      </c>
      <c r="H55" s="2">
        <v>11</v>
      </c>
      <c r="I55" s="2">
        <v>11</v>
      </c>
      <c r="J55" s="2">
        <v>10</v>
      </c>
      <c r="K55" s="2">
        <v>9</v>
      </c>
    </row>
    <row r="56" spans="1:11" x14ac:dyDescent="0.2">
      <c r="A56" s="2">
        <v>54</v>
      </c>
      <c r="B56" s="2">
        <v>17</v>
      </c>
      <c r="C56" s="2">
        <v>17</v>
      </c>
      <c r="D56" s="2">
        <v>17</v>
      </c>
      <c r="E56" s="2">
        <v>17</v>
      </c>
      <c r="F56" s="2">
        <v>16</v>
      </c>
      <c r="G56" s="2">
        <v>14</v>
      </c>
      <c r="H56" s="2">
        <v>12</v>
      </c>
      <c r="I56" s="2">
        <v>11</v>
      </c>
      <c r="J56" s="2">
        <v>10</v>
      </c>
      <c r="K56" s="2">
        <v>9</v>
      </c>
    </row>
    <row r="57" spans="1:11" x14ac:dyDescent="0.2">
      <c r="A57" s="2">
        <v>55</v>
      </c>
      <c r="B57" s="2">
        <v>17</v>
      </c>
      <c r="C57" s="2">
        <v>17</v>
      </c>
      <c r="D57" s="2">
        <v>17</v>
      </c>
      <c r="E57" s="2">
        <v>17</v>
      </c>
      <c r="F57" s="2">
        <v>16</v>
      </c>
      <c r="G57" s="2">
        <v>14</v>
      </c>
      <c r="H57" s="2">
        <v>12</v>
      </c>
      <c r="I57" s="2">
        <v>11</v>
      </c>
      <c r="J57" s="2">
        <v>10</v>
      </c>
      <c r="K57" s="2">
        <v>10</v>
      </c>
    </row>
    <row r="58" spans="1:11" x14ac:dyDescent="0.2">
      <c r="A58" s="2">
        <v>56</v>
      </c>
      <c r="B58" s="2">
        <v>18</v>
      </c>
      <c r="C58" s="2">
        <v>17</v>
      </c>
      <c r="D58" s="2">
        <v>17</v>
      </c>
      <c r="E58" s="2">
        <v>17</v>
      </c>
      <c r="F58" s="2">
        <v>17</v>
      </c>
      <c r="G58" s="2">
        <v>14</v>
      </c>
      <c r="H58" s="2">
        <v>13</v>
      </c>
      <c r="I58" s="2">
        <v>12</v>
      </c>
      <c r="J58" s="2">
        <v>11</v>
      </c>
      <c r="K58" s="2">
        <v>10</v>
      </c>
    </row>
    <row r="59" spans="1:11" x14ac:dyDescent="0.2">
      <c r="A59" s="2">
        <v>57</v>
      </c>
      <c r="B59" s="2">
        <v>18</v>
      </c>
      <c r="C59" s="2">
        <v>17</v>
      </c>
      <c r="D59" s="2">
        <v>17</v>
      </c>
      <c r="E59" s="2">
        <v>17</v>
      </c>
      <c r="F59" s="2">
        <v>17</v>
      </c>
      <c r="G59" s="2">
        <v>14</v>
      </c>
      <c r="H59" s="2">
        <v>13</v>
      </c>
      <c r="I59" s="2">
        <v>12</v>
      </c>
      <c r="J59" s="2">
        <v>11</v>
      </c>
      <c r="K59" s="2">
        <v>10</v>
      </c>
    </row>
    <row r="60" spans="1:11" x14ac:dyDescent="0.2">
      <c r="A60" s="2">
        <v>58</v>
      </c>
      <c r="B60" s="2">
        <v>18</v>
      </c>
      <c r="C60" s="2">
        <v>17</v>
      </c>
      <c r="D60" s="2">
        <v>17</v>
      </c>
      <c r="E60" s="2">
        <v>17</v>
      </c>
      <c r="F60" s="2">
        <v>17</v>
      </c>
      <c r="G60" s="2">
        <v>14</v>
      </c>
      <c r="H60" s="2">
        <v>14</v>
      </c>
      <c r="I60" s="2">
        <v>12</v>
      </c>
      <c r="J60" s="2">
        <v>11</v>
      </c>
      <c r="K60" s="2">
        <v>11</v>
      </c>
    </row>
    <row r="61" spans="1:11" x14ac:dyDescent="0.2">
      <c r="A61" s="2">
        <v>59</v>
      </c>
      <c r="B61" s="2">
        <v>18</v>
      </c>
      <c r="C61" s="2">
        <v>17</v>
      </c>
      <c r="D61" s="2">
        <v>17</v>
      </c>
      <c r="E61" s="2">
        <v>17</v>
      </c>
      <c r="F61" s="2">
        <v>17</v>
      </c>
      <c r="G61" s="2">
        <v>15</v>
      </c>
      <c r="H61" s="2">
        <v>14</v>
      </c>
      <c r="I61" s="2">
        <v>12</v>
      </c>
      <c r="J61" s="2">
        <v>11</v>
      </c>
      <c r="K61" s="2">
        <v>11</v>
      </c>
    </row>
    <row r="62" spans="1:11" x14ac:dyDescent="0.2">
      <c r="A62" s="2">
        <v>60</v>
      </c>
      <c r="B62" s="2">
        <v>18</v>
      </c>
      <c r="C62" s="2">
        <v>17</v>
      </c>
      <c r="D62" s="2">
        <v>17</v>
      </c>
      <c r="E62" s="2">
        <v>17</v>
      </c>
      <c r="F62" s="2">
        <v>17</v>
      </c>
      <c r="G62" s="2">
        <v>15</v>
      </c>
      <c r="H62" s="2">
        <v>14</v>
      </c>
      <c r="I62" s="2">
        <v>13</v>
      </c>
      <c r="J62" s="2">
        <v>12</v>
      </c>
      <c r="K62" s="2">
        <v>11</v>
      </c>
    </row>
    <row r="63" spans="1:11" x14ac:dyDescent="0.2">
      <c r="A63" s="2">
        <v>61</v>
      </c>
      <c r="B63" s="2">
        <v>18</v>
      </c>
      <c r="C63" s="2">
        <v>18</v>
      </c>
      <c r="D63" s="2">
        <v>18</v>
      </c>
      <c r="E63" s="2">
        <v>18</v>
      </c>
      <c r="F63" s="2">
        <v>17</v>
      </c>
      <c r="G63" s="2">
        <v>15</v>
      </c>
      <c r="H63" s="2">
        <v>15</v>
      </c>
      <c r="I63" s="2">
        <v>13</v>
      </c>
      <c r="J63" s="2">
        <v>12</v>
      </c>
      <c r="K63" s="2">
        <v>11</v>
      </c>
    </row>
    <row r="64" spans="1:11" x14ac:dyDescent="0.2">
      <c r="A64" s="2">
        <v>62</v>
      </c>
      <c r="B64" s="2">
        <v>18</v>
      </c>
      <c r="C64" s="2">
        <v>18</v>
      </c>
      <c r="D64" s="2">
        <v>18</v>
      </c>
      <c r="E64" s="2">
        <v>18</v>
      </c>
      <c r="F64" s="2">
        <v>17</v>
      </c>
      <c r="G64" s="2">
        <v>15</v>
      </c>
      <c r="H64" s="2">
        <v>15</v>
      </c>
      <c r="I64" s="2">
        <v>13</v>
      </c>
      <c r="J64" s="2">
        <v>12</v>
      </c>
      <c r="K64" s="2">
        <v>12</v>
      </c>
    </row>
    <row r="65" spans="1:11" x14ac:dyDescent="0.2">
      <c r="A65" s="2">
        <v>63</v>
      </c>
      <c r="B65" s="2">
        <v>18</v>
      </c>
      <c r="C65" s="2">
        <v>18</v>
      </c>
      <c r="D65" s="2">
        <v>18</v>
      </c>
      <c r="E65" s="2">
        <v>18</v>
      </c>
      <c r="F65" s="2">
        <v>17</v>
      </c>
      <c r="G65" s="2">
        <v>16</v>
      </c>
      <c r="H65" s="2">
        <v>15</v>
      </c>
      <c r="I65" s="2">
        <v>13</v>
      </c>
      <c r="J65" s="2">
        <v>12</v>
      </c>
      <c r="K65" s="2">
        <v>12</v>
      </c>
    </row>
    <row r="66" spans="1:11" x14ac:dyDescent="0.2">
      <c r="A66" s="2">
        <v>64</v>
      </c>
      <c r="B66" s="2">
        <v>18</v>
      </c>
      <c r="C66" s="2">
        <v>18</v>
      </c>
      <c r="D66" s="2">
        <v>18</v>
      </c>
      <c r="E66" s="2">
        <v>18</v>
      </c>
      <c r="F66" s="2">
        <v>18</v>
      </c>
      <c r="G66" s="2">
        <v>16</v>
      </c>
      <c r="H66" s="2">
        <v>16</v>
      </c>
      <c r="I66" s="2">
        <v>14</v>
      </c>
      <c r="J66" s="2">
        <v>13</v>
      </c>
      <c r="K66" s="2">
        <v>12</v>
      </c>
    </row>
    <row r="67" spans="1:11" x14ac:dyDescent="0.2">
      <c r="A67" s="2">
        <v>65</v>
      </c>
      <c r="B67" s="2">
        <v>18</v>
      </c>
      <c r="C67" s="2">
        <v>18</v>
      </c>
      <c r="D67" s="2">
        <v>18</v>
      </c>
      <c r="E67" s="2">
        <v>18</v>
      </c>
      <c r="F67" s="2">
        <v>18</v>
      </c>
      <c r="G67" s="2">
        <v>16</v>
      </c>
      <c r="H67" s="2">
        <v>16</v>
      </c>
      <c r="I67" s="2">
        <v>14</v>
      </c>
      <c r="J67" s="2">
        <v>13</v>
      </c>
      <c r="K67" s="2">
        <v>13</v>
      </c>
    </row>
    <row r="68" spans="1:11" x14ac:dyDescent="0.2">
      <c r="A68" s="2">
        <v>66</v>
      </c>
      <c r="B68" s="2">
        <v>19</v>
      </c>
      <c r="C68" s="2">
        <v>18</v>
      </c>
      <c r="D68" s="2">
        <v>18</v>
      </c>
      <c r="E68" s="2">
        <v>18</v>
      </c>
      <c r="F68" s="2">
        <v>18</v>
      </c>
      <c r="G68" s="2">
        <v>16</v>
      </c>
      <c r="H68" s="2">
        <v>16</v>
      </c>
      <c r="I68" s="2">
        <v>14</v>
      </c>
      <c r="J68" s="2">
        <v>13</v>
      </c>
      <c r="K68" s="2">
        <v>13</v>
      </c>
    </row>
    <row r="69" spans="1:11" x14ac:dyDescent="0.2">
      <c r="A69" s="2">
        <v>67</v>
      </c>
      <c r="B69" s="2">
        <v>19</v>
      </c>
      <c r="C69" s="2">
        <v>18</v>
      </c>
      <c r="D69" s="2">
        <v>18</v>
      </c>
      <c r="E69" s="2">
        <v>18</v>
      </c>
      <c r="F69" s="2">
        <v>18</v>
      </c>
      <c r="G69" s="2">
        <v>17</v>
      </c>
      <c r="H69" s="2">
        <v>16</v>
      </c>
      <c r="I69" s="2">
        <v>15</v>
      </c>
      <c r="J69" s="2">
        <v>14</v>
      </c>
      <c r="K69" s="2">
        <v>13</v>
      </c>
    </row>
    <row r="70" spans="1:11" x14ac:dyDescent="0.2">
      <c r="A70" s="2">
        <v>68</v>
      </c>
      <c r="B70" s="2">
        <v>19</v>
      </c>
      <c r="C70" s="2">
        <v>18</v>
      </c>
      <c r="D70" s="2">
        <v>18</v>
      </c>
      <c r="E70" s="2">
        <v>18</v>
      </c>
      <c r="F70" s="2">
        <v>18</v>
      </c>
      <c r="G70" s="2">
        <v>17</v>
      </c>
      <c r="H70" s="2">
        <v>16</v>
      </c>
      <c r="I70" s="2">
        <v>15</v>
      </c>
      <c r="J70" s="2">
        <v>14</v>
      </c>
      <c r="K70" s="2">
        <v>14</v>
      </c>
    </row>
    <row r="71" spans="1:11" x14ac:dyDescent="0.2">
      <c r="A71" s="2">
        <v>69</v>
      </c>
      <c r="B71" s="2">
        <v>19</v>
      </c>
      <c r="C71" s="2">
        <v>18</v>
      </c>
      <c r="D71" s="2">
        <v>18</v>
      </c>
      <c r="E71" s="2">
        <v>18</v>
      </c>
      <c r="F71" s="2">
        <v>18</v>
      </c>
      <c r="G71" s="2">
        <v>17</v>
      </c>
      <c r="H71" s="2">
        <v>17</v>
      </c>
      <c r="I71" s="2">
        <v>15</v>
      </c>
      <c r="J71" s="2">
        <v>14</v>
      </c>
      <c r="K71" s="2">
        <v>14</v>
      </c>
    </row>
    <row r="72" spans="1:11" x14ac:dyDescent="0.2">
      <c r="A72" s="2">
        <v>70</v>
      </c>
      <c r="B72" s="2">
        <v>19</v>
      </c>
      <c r="C72" s="2">
        <v>18</v>
      </c>
      <c r="D72" s="2">
        <v>18</v>
      </c>
      <c r="E72" s="2">
        <v>18</v>
      </c>
      <c r="F72" s="2">
        <v>18</v>
      </c>
      <c r="G72" s="2">
        <v>17</v>
      </c>
      <c r="H72" s="2">
        <v>17</v>
      </c>
      <c r="I72" s="2">
        <v>16</v>
      </c>
      <c r="J72" s="2">
        <v>15</v>
      </c>
      <c r="K72" s="2">
        <v>14</v>
      </c>
    </row>
    <row r="73" spans="1:11" x14ac:dyDescent="0.2">
      <c r="A73" s="2">
        <v>71</v>
      </c>
      <c r="B73" s="2">
        <v>19</v>
      </c>
      <c r="C73" s="2">
        <v>19</v>
      </c>
      <c r="D73" s="2">
        <v>19</v>
      </c>
      <c r="E73" s="2">
        <v>19</v>
      </c>
      <c r="F73" s="2">
        <v>19</v>
      </c>
      <c r="G73" s="2">
        <v>17</v>
      </c>
      <c r="H73" s="2">
        <v>17</v>
      </c>
      <c r="I73" s="2">
        <v>16</v>
      </c>
      <c r="J73" s="2">
        <v>15</v>
      </c>
      <c r="K73" s="2">
        <v>14</v>
      </c>
    </row>
    <row r="74" spans="1:11" x14ac:dyDescent="0.2">
      <c r="A74" s="2">
        <v>72</v>
      </c>
      <c r="B74" s="2">
        <v>19</v>
      </c>
      <c r="C74" s="2">
        <v>19</v>
      </c>
      <c r="D74" s="2">
        <v>19</v>
      </c>
      <c r="E74" s="2">
        <v>19</v>
      </c>
      <c r="F74" s="2">
        <v>19</v>
      </c>
      <c r="G74" s="2">
        <v>17</v>
      </c>
      <c r="H74" s="2">
        <v>17</v>
      </c>
      <c r="I74" s="2">
        <v>17</v>
      </c>
      <c r="J74" s="2">
        <v>16</v>
      </c>
      <c r="K74" s="2">
        <v>15</v>
      </c>
    </row>
    <row r="75" spans="1:11" x14ac:dyDescent="0.2">
      <c r="A75" s="2">
        <v>73</v>
      </c>
      <c r="B75" s="2">
        <v>19</v>
      </c>
      <c r="C75" s="2">
        <v>19</v>
      </c>
      <c r="D75" s="2">
        <v>19</v>
      </c>
      <c r="E75" s="2">
        <v>19</v>
      </c>
      <c r="F75" s="2">
        <v>19</v>
      </c>
      <c r="G75" s="2">
        <v>17</v>
      </c>
      <c r="H75" s="2">
        <v>17</v>
      </c>
      <c r="I75" s="2">
        <v>17</v>
      </c>
      <c r="J75" s="2">
        <v>16</v>
      </c>
      <c r="K75" s="2">
        <v>15</v>
      </c>
    </row>
    <row r="76" spans="1:11" x14ac:dyDescent="0.2">
      <c r="A76" s="2">
        <v>74</v>
      </c>
      <c r="B76" s="2">
        <v>19</v>
      </c>
      <c r="C76" s="2">
        <v>19</v>
      </c>
      <c r="D76" s="2">
        <v>19</v>
      </c>
      <c r="E76" s="2">
        <v>19</v>
      </c>
      <c r="F76" s="2">
        <v>19</v>
      </c>
      <c r="G76" s="2">
        <v>18</v>
      </c>
      <c r="H76" s="2">
        <v>17</v>
      </c>
      <c r="I76" s="2">
        <v>17</v>
      </c>
      <c r="J76" s="2">
        <v>16</v>
      </c>
      <c r="K76" s="2">
        <v>16</v>
      </c>
    </row>
    <row r="77" spans="1:11" x14ac:dyDescent="0.2">
      <c r="A77" s="2">
        <v>75</v>
      </c>
      <c r="B77" s="2">
        <v>19</v>
      </c>
      <c r="C77" s="2">
        <v>19</v>
      </c>
      <c r="D77" s="2">
        <v>19</v>
      </c>
      <c r="E77" s="2">
        <v>19</v>
      </c>
      <c r="F77" s="2">
        <v>19</v>
      </c>
      <c r="G77" s="2">
        <v>18</v>
      </c>
      <c r="H77" s="2">
        <v>17</v>
      </c>
      <c r="I77" s="2">
        <v>17</v>
      </c>
      <c r="J77" s="2">
        <v>16</v>
      </c>
      <c r="K77" s="2">
        <v>16</v>
      </c>
    </row>
    <row r="78" spans="1:11" x14ac:dyDescent="0.2">
      <c r="A78" s="2">
        <v>76</v>
      </c>
      <c r="B78" s="2">
        <v>19</v>
      </c>
      <c r="C78" s="2">
        <v>19</v>
      </c>
      <c r="D78" s="2">
        <v>19</v>
      </c>
      <c r="E78" s="2">
        <v>19</v>
      </c>
      <c r="F78" s="2">
        <v>19</v>
      </c>
      <c r="G78" s="2">
        <v>18</v>
      </c>
      <c r="H78" s="2">
        <v>18</v>
      </c>
      <c r="I78" s="2">
        <v>17</v>
      </c>
      <c r="J78" s="2">
        <v>17</v>
      </c>
      <c r="K78" s="2">
        <v>16</v>
      </c>
    </row>
    <row r="79" spans="1:11" x14ac:dyDescent="0.2">
      <c r="A79" s="2">
        <v>77</v>
      </c>
      <c r="B79" s="2">
        <v>19</v>
      </c>
      <c r="C79" s="2">
        <v>19</v>
      </c>
      <c r="D79" s="2">
        <v>19</v>
      </c>
      <c r="E79" s="2">
        <v>19</v>
      </c>
      <c r="F79" s="2">
        <v>19</v>
      </c>
      <c r="G79" s="2">
        <v>18</v>
      </c>
      <c r="H79" s="2">
        <v>18</v>
      </c>
      <c r="I79" s="2">
        <v>17</v>
      </c>
      <c r="J79" s="2">
        <v>17</v>
      </c>
      <c r="K79" s="2">
        <v>16</v>
      </c>
    </row>
    <row r="80" spans="1:11" x14ac:dyDescent="0.2">
      <c r="A80" s="2">
        <v>78</v>
      </c>
      <c r="B80" s="2">
        <v>19</v>
      </c>
      <c r="C80" s="2">
        <v>19</v>
      </c>
      <c r="D80" s="2">
        <v>19</v>
      </c>
      <c r="E80" s="2">
        <v>19</v>
      </c>
      <c r="F80" s="2">
        <v>19</v>
      </c>
      <c r="G80" s="2">
        <v>18</v>
      </c>
      <c r="H80" s="2">
        <v>18</v>
      </c>
      <c r="I80" s="2">
        <v>18</v>
      </c>
      <c r="J80" s="2">
        <v>17</v>
      </c>
      <c r="K80" s="2">
        <v>17</v>
      </c>
    </row>
    <row r="81" spans="1:11" x14ac:dyDescent="0.2">
      <c r="A81" s="2">
        <v>79</v>
      </c>
      <c r="B81" s="2">
        <v>19</v>
      </c>
      <c r="C81" s="2">
        <v>19</v>
      </c>
      <c r="D81" s="2">
        <v>19</v>
      </c>
      <c r="E81" s="2">
        <v>19</v>
      </c>
      <c r="F81" s="2">
        <v>19</v>
      </c>
      <c r="G81" s="2">
        <v>19</v>
      </c>
      <c r="H81" s="2">
        <v>18</v>
      </c>
      <c r="I81" s="2">
        <v>18</v>
      </c>
      <c r="J81" s="2">
        <v>18</v>
      </c>
      <c r="K81" s="2">
        <v>17</v>
      </c>
    </row>
    <row r="82" spans="1:11" x14ac:dyDescent="0.2">
      <c r="A82" s="2">
        <v>80</v>
      </c>
      <c r="B82" s="2">
        <v>19</v>
      </c>
      <c r="C82" s="2">
        <v>19</v>
      </c>
      <c r="D82" s="2">
        <v>19</v>
      </c>
      <c r="E82" s="2">
        <v>19</v>
      </c>
      <c r="F82" s="2">
        <v>19</v>
      </c>
      <c r="G82" s="2">
        <v>19</v>
      </c>
      <c r="H82" s="2">
        <v>18</v>
      </c>
      <c r="I82" s="2">
        <v>18</v>
      </c>
      <c r="J82" s="2">
        <v>18</v>
      </c>
      <c r="K82" s="2">
        <v>18</v>
      </c>
    </row>
    <row r="83" spans="1:11" x14ac:dyDescent="0.2">
      <c r="A83" s="2">
        <v>81</v>
      </c>
      <c r="B83" s="2">
        <v>19</v>
      </c>
      <c r="C83" s="2">
        <v>19</v>
      </c>
      <c r="D83" s="2">
        <v>19</v>
      </c>
      <c r="E83" s="2">
        <v>19</v>
      </c>
      <c r="F83" s="2">
        <v>19</v>
      </c>
      <c r="G83" s="2">
        <v>19</v>
      </c>
      <c r="H83" s="2">
        <v>19</v>
      </c>
      <c r="I83" s="2">
        <v>19</v>
      </c>
      <c r="J83" s="2">
        <v>18</v>
      </c>
      <c r="K83" s="2">
        <v>18</v>
      </c>
    </row>
    <row r="84" spans="1:11" x14ac:dyDescent="0.2">
      <c r="A84" s="2">
        <v>82</v>
      </c>
      <c r="B84" s="2">
        <v>19</v>
      </c>
      <c r="C84" s="2">
        <v>19</v>
      </c>
      <c r="D84" s="2">
        <v>19</v>
      </c>
      <c r="E84" s="2">
        <v>19</v>
      </c>
      <c r="F84" s="2">
        <v>19</v>
      </c>
      <c r="G84" s="2">
        <v>19</v>
      </c>
      <c r="H84" s="2">
        <v>19</v>
      </c>
      <c r="I84" s="2">
        <v>19</v>
      </c>
      <c r="J84" s="2">
        <v>18</v>
      </c>
      <c r="K84" s="2">
        <v>18</v>
      </c>
    </row>
    <row r="85" spans="1:11" x14ac:dyDescent="0.2">
      <c r="A85" s="2">
        <v>83</v>
      </c>
      <c r="B85" s="2">
        <v>19</v>
      </c>
      <c r="C85" s="2">
        <v>19</v>
      </c>
      <c r="D85" s="2">
        <v>19</v>
      </c>
      <c r="E85" s="2">
        <v>19</v>
      </c>
      <c r="F85" s="2">
        <v>19</v>
      </c>
      <c r="G85" s="2">
        <v>19</v>
      </c>
      <c r="H85" s="2">
        <v>19</v>
      </c>
      <c r="I85" s="2">
        <v>19</v>
      </c>
      <c r="J85" s="2">
        <v>19</v>
      </c>
      <c r="K85" s="2">
        <v>19</v>
      </c>
    </row>
    <row r="86" spans="1:11" x14ac:dyDescent="0.2">
      <c r="A86" s="2">
        <v>84</v>
      </c>
      <c r="B86" s="2">
        <v>19</v>
      </c>
      <c r="C86" s="2">
        <v>19</v>
      </c>
      <c r="D86" s="2">
        <v>19</v>
      </c>
      <c r="E86" s="2">
        <v>19</v>
      </c>
      <c r="F86" s="2">
        <v>19</v>
      </c>
      <c r="G86" s="2">
        <v>19</v>
      </c>
      <c r="H86" s="2">
        <v>19</v>
      </c>
      <c r="I86" s="2">
        <v>19</v>
      </c>
      <c r="J86" s="2">
        <v>19</v>
      </c>
      <c r="K86" s="2">
        <v>19</v>
      </c>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3">
    <tabColor rgb="FF00FF00"/>
  </sheetPr>
  <dimension ref="A1:V46"/>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5</v>
      </c>
      <c r="C2" s="2">
        <v>2</v>
      </c>
      <c r="D2" s="2">
        <v>1</v>
      </c>
      <c r="E2" s="2">
        <v>1</v>
      </c>
      <c r="F2" s="2">
        <v>1</v>
      </c>
      <c r="G2" s="2">
        <v>1</v>
      </c>
      <c r="H2" s="2">
        <v>1</v>
      </c>
      <c r="I2" s="2">
        <v>1</v>
      </c>
      <c r="J2" s="2">
        <v>1</v>
      </c>
      <c r="K2" s="2">
        <v>1</v>
      </c>
      <c r="L2" s="2">
        <v>1</v>
      </c>
      <c r="M2" s="2">
        <v>1</v>
      </c>
      <c r="N2" s="2">
        <v>1</v>
      </c>
      <c r="O2" s="2">
        <v>1</v>
      </c>
      <c r="P2" s="2">
        <v>1</v>
      </c>
      <c r="Q2" s="2">
        <v>1</v>
      </c>
      <c r="R2" s="2">
        <v>1</v>
      </c>
      <c r="S2" s="2">
        <v>1</v>
      </c>
      <c r="T2" s="2">
        <v>1</v>
      </c>
      <c r="U2" s="2">
        <v>1</v>
      </c>
      <c r="V2" s="2">
        <v>1</v>
      </c>
    </row>
    <row r="3" spans="1:22" x14ac:dyDescent="0.2">
      <c r="A3" s="2">
        <v>1</v>
      </c>
      <c r="B3" s="2">
        <v>6</v>
      </c>
      <c r="C3" s="2">
        <v>4</v>
      </c>
      <c r="D3" s="2">
        <v>1</v>
      </c>
      <c r="E3" s="2">
        <v>1</v>
      </c>
      <c r="F3" s="2">
        <v>1</v>
      </c>
      <c r="G3" s="2">
        <v>1</v>
      </c>
      <c r="H3" s="2">
        <v>1</v>
      </c>
      <c r="I3" s="2">
        <v>1</v>
      </c>
      <c r="J3" s="2">
        <v>1</v>
      </c>
      <c r="K3" s="2">
        <v>1</v>
      </c>
      <c r="L3" s="2">
        <v>2</v>
      </c>
      <c r="M3" s="2">
        <v>2</v>
      </c>
      <c r="N3" s="2">
        <v>2</v>
      </c>
      <c r="O3" s="2">
        <v>2</v>
      </c>
      <c r="P3" s="2">
        <v>2</v>
      </c>
      <c r="Q3" s="2">
        <v>2</v>
      </c>
      <c r="R3" s="2">
        <v>2</v>
      </c>
      <c r="S3" s="2">
        <v>2</v>
      </c>
      <c r="T3" s="2">
        <v>2</v>
      </c>
      <c r="U3" s="2">
        <v>2</v>
      </c>
      <c r="V3" s="2">
        <v>2</v>
      </c>
    </row>
    <row r="4" spans="1:22" x14ac:dyDescent="0.2">
      <c r="A4" s="2">
        <v>2</v>
      </c>
      <c r="B4" s="2">
        <v>7</v>
      </c>
      <c r="C4" s="2">
        <v>6</v>
      </c>
      <c r="D4" s="2">
        <v>1</v>
      </c>
      <c r="E4" s="2">
        <v>1</v>
      </c>
      <c r="F4" s="2">
        <v>1</v>
      </c>
      <c r="G4" s="2">
        <v>1</v>
      </c>
      <c r="H4" s="2">
        <v>1</v>
      </c>
      <c r="I4" s="2">
        <v>1</v>
      </c>
      <c r="J4" s="2">
        <v>1</v>
      </c>
      <c r="K4" s="2">
        <v>1</v>
      </c>
    </row>
    <row r="5" spans="1:22" x14ac:dyDescent="0.2">
      <c r="A5" s="2">
        <v>3</v>
      </c>
      <c r="B5" s="2">
        <v>8</v>
      </c>
      <c r="C5" s="2">
        <v>7</v>
      </c>
      <c r="D5" s="2">
        <v>2</v>
      </c>
      <c r="E5" s="2">
        <v>1</v>
      </c>
      <c r="F5" s="2">
        <v>1</v>
      </c>
      <c r="G5" s="2">
        <v>1</v>
      </c>
      <c r="H5" s="2">
        <v>1</v>
      </c>
      <c r="I5" s="2">
        <v>1</v>
      </c>
      <c r="J5" s="2">
        <v>1</v>
      </c>
      <c r="K5" s="2">
        <v>1</v>
      </c>
    </row>
    <row r="6" spans="1:22" x14ac:dyDescent="0.2">
      <c r="A6" s="2">
        <v>4</v>
      </c>
      <c r="B6" s="2">
        <v>9</v>
      </c>
      <c r="C6" s="2">
        <v>7</v>
      </c>
      <c r="D6" s="2">
        <v>3</v>
      </c>
      <c r="E6" s="2">
        <v>1</v>
      </c>
      <c r="F6" s="2">
        <v>1</v>
      </c>
      <c r="G6" s="2">
        <v>1</v>
      </c>
      <c r="H6" s="2">
        <v>1</v>
      </c>
      <c r="I6" s="2">
        <v>1</v>
      </c>
      <c r="J6" s="2">
        <v>1</v>
      </c>
      <c r="K6" s="2">
        <v>1</v>
      </c>
    </row>
    <row r="7" spans="1:22" x14ac:dyDescent="0.2">
      <c r="A7" s="2">
        <v>5</v>
      </c>
      <c r="B7" s="2">
        <v>9</v>
      </c>
      <c r="C7" s="2">
        <v>8</v>
      </c>
      <c r="D7" s="2">
        <v>4</v>
      </c>
      <c r="E7" s="2">
        <v>2</v>
      </c>
      <c r="F7" s="2">
        <v>2</v>
      </c>
      <c r="G7" s="2">
        <v>1</v>
      </c>
      <c r="H7" s="2">
        <v>1</v>
      </c>
      <c r="I7" s="2">
        <v>1</v>
      </c>
      <c r="J7" s="2">
        <v>1</v>
      </c>
      <c r="K7" s="2">
        <v>1</v>
      </c>
    </row>
    <row r="8" spans="1:22" x14ac:dyDescent="0.2">
      <c r="A8" s="2">
        <v>6</v>
      </c>
      <c r="B8" s="2">
        <v>10</v>
      </c>
      <c r="C8" s="2">
        <v>8</v>
      </c>
      <c r="D8" s="2">
        <v>5</v>
      </c>
      <c r="E8" s="2">
        <v>2</v>
      </c>
      <c r="F8" s="2">
        <v>2</v>
      </c>
      <c r="G8" s="2">
        <v>1</v>
      </c>
      <c r="H8" s="2">
        <v>1</v>
      </c>
      <c r="I8" s="2">
        <v>1</v>
      </c>
      <c r="J8" s="2">
        <v>1</v>
      </c>
      <c r="K8" s="2">
        <v>1</v>
      </c>
    </row>
    <row r="9" spans="1:22" x14ac:dyDescent="0.2">
      <c r="A9" s="2">
        <v>7</v>
      </c>
      <c r="B9" s="2">
        <v>10</v>
      </c>
      <c r="C9" s="2">
        <v>9</v>
      </c>
      <c r="D9" s="2">
        <v>6</v>
      </c>
      <c r="E9" s="2">
        <v>3</v>
      </c>
      <c r="F9" s="2">
        <v>3</v>
      </c>
      <c r="G9" s="2">
        <v>1</v>
      </c>
      <c r="H9" s="2">
        <v>1</v>
      </c>
      <c r="I9" s="2">
        <v>1</v>
      </c>
      <c r="J9" s="2">
        <v>1</v>
      </c>
      <c r="K9" s="2">
        <v>1</v>
      </c>
    </row>
    <row r="10" spans="1:22" x14ac:dyDescent="0.2">
      <c r="A10" s="2">
        <v>8</v>
      </c>
      <c r="B10" s="2">
        <v>11</v>
      </c>
      <c r="C10" s="2">
        <v>9</v>
      </c>
      <c r="D10" s="2">
        <v>7</v>
      </c>
      <c r="E10" s="2">
        <v>3</v>
      </c>
      <c r="F10" s="2">
        <v>3</v>
      </c>
      <c r="G10" s="2">
        <v>1</v>
      </c>
      <c r="H10" s="2">
        <v>1</v>
      </c>
      <c r="I10" s="2">
        <v>1</v>
      </c>
      <c r="J10" s="2">
        <v>1</v>
      </c>
      <c r="K10" s="2">
        <v>1</v>
      </c>
    </row>
    <row r="11" spans="1:22" x14ac:dyDescent="0.2">
      <c r="A11" s="2">
        <v>9</v>
      </c>
      <c r="B11" s="2">
        <v>11</v>
      </c>
      <c r="C11" s="2">
        <v>10</v>
      </c>
      <c r="D11" s="2">
        <v>8</v>
      </c>
      <c r="E11" s="2">
        <v>4</v>
      </c>
      <c r="F11" s="2">
        <v>4</v>
      </c>
      <c r="G11" s="2">
        <v>2</v>
      </c>
      <c r="H11" s="2">
        <v>1</v>
      </c>
      <c r="I11" s="2">
        <v>1</v>
      </c>
      <c r="J11" s="2">
        <v>1</v>
      </c>
      <c r="K11" s="2">
        <v>1</v>
      </c>
    </row>
    <row r="12" spans="1:22" x14ac:dyDescent="0.2">
      <c r="A12" s="2">
        <v>10</v>
      </c>
      <c r="B12" s="2">
        <v>11</v>
      </c>
      <c r="C12" s="2">
        <v>11</v>
      </c>
      <c r="D12" s="2">
        <v>9</v>
      </c>
      <c r="E12" s="2">
        <v>5</v>
      </c>
      <c r="F12" s="2">
        <v>5</v>
      </c>
      <c r="G12" s="2">
        <v>3</v>
      </c>
      <c r="H12" s="2">
        <v>1</v>
      </c>
      <c r="I12" s="2">
        <v>1</v>
      </c>
      <c r="J12" s="2">
        <v>1</v>
      </c>
      <c r="K12" s="2">
        <v>1</v>
      </c>
    </row>
    <row r="13" spans="1:22" x14ac:dyDescent="0.2">
      <c r="A13" s="2">
        <v>11</v>
      </c>
      <c r="B13" s="2">
        <v>12</v>
      </c>
      <c r="C13" s="2">
        <v>11</v>
      </c>
      <c r="D13" s="2">
        <v>9</v>
      </c>
      <c r="E13" s="2">
        <v>6</v>
      </c>
      <c r="F13" s="2">
        <v>6</v>
      </c>
      <c r="G13" s="2">
        <v>3</v>
      </c>
      <c r="H13" s="2">
        <v>2</v>
      </c>
      <c r="I13" s="2">
        <v>1</v>
      </c>
      <c r="J13" s="2">
        <v>1</v>
      </c>
      <c r="K13" s="2">
        <v>1</v>
      </c>
    </row>
    <row r="14" spans="1:22" x14ac:dyDescent="0.2">
      <c r="A14" s="2">
        <v>12</v>
      </c>
      <c r="B14" s="2">
        <v>12</v>
      </c>
      <c r="C14" s="2">
        <v>11</v>
      </c>
      <c r="D14" s="2">
        <v>9</v>
      </c>
      <c r="E14" s="2">
        <v>7</v>
      </c>
      <c r="F14" s="2">
        <v>7</v>
      </c>
      <c r="G14" s="2">
        <v>4</v>
      </c>
      <c r="H14" s="2">
        <v>3</v>
      </c>
      <c r="I14" s="2">
        <v>2</v>
      </c>
      <c r="J14" s="2">
        <v>1</v>
      </c>
      <c r="K14" s="2">
        <v>1</v>
      </c>
    </row>
    <row r="15" spans="1:22" x14ac:dyDescent="0.2">
      <c r="A15" s="2">
        <v>13</v>
      </c>
      <c r="B15" s="2">
        <v>12</v>
      </c>
      <c r="C15" s="2">
        <v>12</v>
      </c>
      <c r="D15" s="2">
        <v>10</v>
      </c>
      <c r="E15" s="2">
        <v>8</v>
      </c>
      <c r="F15" s="2">
        <v>8</v>
      </c>
      <c r="G15" s="2">
        <v>5</v>
      </c>
      <c r="H15" s="2">
        <v>3</v>
      </c>
      <c r="I15" s="2">
        <v>3</v>
      </c>
      <c r="J15" s="2">
        <v>1</v>
      </c>
      <c r="K15" s="2">
        <v>1</v>
      </c>
    </row>
    <row r="16" spans="1:22" x14ac:dyDescent="0.2">
      <c r="A16" s="2">
        <v>14</v>
      </c>
      <c r="B16" s="2">
        <v>13</v>
      </c>
      <c r="C16" s="2">
        <v>12</v>
      </c>
      <c r="D16" s="2">
        <v>10</v>
      </c>
      <c r="E16" s="2">
        <v>8</v>
      </c>
      <c r="F16" s="2">
        <v>8</v>
      </c>
      <c r="G16" s="2">
        <v>5</v>
      </c>
      <c r="H16" s="2">
        <v>4</v>
      </c>
      <c r="I16" s="2">
        <v>3</v>
      </c>
      <c r="J16" s="2">
        <v>1</v>
      </c>
      <c r="K16" s="2">
        <v>1</v>
      </c>
    </row>
    <row r="17" spans="1:11" x14ac:dyDescent="0.2">
      <c r="A17" s="2">
        <v>15</v>
      </c>
      <c r="B17" s="2">
        <v>14</v>
      </c>
      <c r="C17" s="2">
        <v>13</v>
      </c>
      <c r="D17" s="2">
        <v>10</v>
      </c>
      <c r="E17" s="2">
        <v>9</v>
      </c>
      <c r="F17" s="2">
        <v>8</v>
      </c>
      <c r="G17" s="2">
        <v>6</v>
      </c>
      <c r="H17" s="2">
        <v>5</v>
      </c>
      <c r="I17" s="2">
        <v>4</v>
      </c>
      <c r="J17" s="2">
        <v>1</v>
      </c>
      <c r="K17" s="2">
        <v>1</v>
      </c>
    </row>
    <row r="18" spans="1:11" x14ac:dyDescent="0.2">
      <c r="A18" s="2">
        <v>16</v>
      </c>
      <c r="B18" s="2">
        <v>14</v>
      </c>
      <c r="C18" s="2">
        <v>13</v>
      </c>
      <c r="D18" s="2">
        <v>11</v>
      </c>
      <c r="E18" s="2">
        <v>9</v>
      </c>
      <c r="F18" s="2">
        <v>9</v>
      </c>
      <c r="G18" s="2">
        <v>7</v>
      </c>
      <c r="H18" s="2">
        <v>5</v>
      </c>
      <c r="I18" s="2">
        <v>5</v>
      </c>
      <c r="J18" s="2">
        <v>1</v>
      </c>
      <c r="K18" s="2">
        <v>1</v>
      </c>
    </row>
    <row r="19" spans="1:11" x14ac:dyDescent="0.2">
      <c r="A19" s="2">
        <v>17</v>
      </c>
      <c r="B19" s="2">
        <v>15</v>
      </c>
      <c r="C19" s="2">
        <v>13</v>
      </c>
      <c r="D19" s="2">
        <v>11</v>
      </c>
      <c r="E19" s="2">
        <v>10</v>
      </c>
      <c r="F19" s="2">
        <v>9</v>
      </c>
      <c r="G19" s="2">
        <v>8</v>
      </c>
      <c r="H19" s="2">
        <v>5</v>
      </c>
      <c r="I19" s="2">
        <v>5</v>
      </c>
      <c r="J19" s="2">
        <v>1</v>
      </c>
      <c r="K19" s="2">
        <v>1</v>
      </c>
    </row>
    <row r="20" spans="1:11" x14ac:dyDescent="0.2">
      <c r="A20" s="2">
        <v>18</v>
      </c>
      <c r="B20" s="2">
        <v>15</v>
      </c>
      <c r="C20" s="2">
        <v>14</v>
      </c>
      <c r="D20" s="2">
        <v>11</v>
      </c>
      <c r="E20" s="2">
        <v>10</v>
      </c>
      <c r="F20" s="2">
        <v>9</v>
      </c>
      <c r="G20" s="2">
        <v>8</v>
      </c>
      <c r="H20" s="2">
        <v>5</v>
      </c>
      <c r="I20" s="2">
        <v>5</v>
      </c>
      <c r="J20" s="2">
        <v>1</v>
      </c>
      <c r="K20" s="2">
        <v>1</v>
      </c>
    </row>
    <row r="21" spans="1:11" x14ac:dyDescent="0.2">
      <c r="A21" s="2">
        <v>19</v>
      </c>
      <c r="B21" s="2">
        <v>15</v>
      </c>
      <c r="C21" s="2">
        <v>14</v>
      </c>
      <c r="D21" s="2">
        <v>11</v>
      </c>
      <c r="E21" s="2">
        <v>11</v>
      </c>
      <c r="F21" s="2">
        <v>10</v>
      </c>
      <c r="G21" s="2">
        <v>8</v>
      </c>
      <c r="H21" s="2">
        <v>5</v>
      </c>
      <c r="I21" s="2">
        <v>5</v>
      </c>
      <c r="J21" s="2">
        <v>1</v>
      </c>
      <c r="K21" s="2">
        <v>1</v>
      </c>
    </row>
    <row r="22" spans="1:11" x14ac:dyDescent="0.2">
      <c r="A22" s="2">
        <v>20</v>
      </c>
      <c r="B22" s="2">
        <v>15</v>
      </c>
      <c r="C22" s="2">
        <v>15</v>
      </c>
      <c r="D22" s="2">
        <v>12</v>
      </c>
      <c r="E22" s="2">
        <v>11</v>
      </c>
      <c r="F22" s="2">
        <v>10</v>
      </c>
      <c r="G22" s="2">
        <v>8</v>
      </c>
      <c r="H22" s="2">
        <v>5</v>
      </c>
      <c r="I22" s="2">
        <v>5</v>
      </c>
      <c r="J22" s="2">
        <v>1</v>
      </c>
      <c r="K22" s="2">
        <v>1</v>
      </c>
    </row>
    <row r="23" spans="1:11" x14ac:dyDescent="0.2">
      <c r="A23" s="2">
        <v>21</v>
      </c>
      <c r="B23" s="2">
        <v>15</v>
      </c>
      <c r="C23" s="2">
        <v>15</v>
      </c>
      <c r="D23" s="2">
        <v>12</v>
      </c>
      <c r="E23" s="2">
        <v>11</v>
      </c>
      <c r="F23" s="2">
        <v>10</v>
      </c>
      <c r="G23" s="2">
        <v>8</v>
      </c>
      <c r="H23" s="2">
        <v>6</v>
      </c>
      <c r="I23" s="2">
        <v>6</v>
      </c>
      <c r="J23" s="2">
        <v>2</v>
      </c>
      <c r="K23" s="2">
        <v>2</v>
      </c>
    </row>
    <row r="24" spans="1:11" x14ac:dyDescent="0.2">
      <c r="A24" s="2">
        <v>22</v>
      </c>
      <c r="B24" s="2">
        <v>16</v>
      </c>
      <c r="C24" s="2">
        <v>15</v>
      </c>
      <c r="D24" s="2">
        <v>12</v>
      </c>
      <c r="E24" s="2">
        <v>12</v>
      </c>
      <c r="F24" s="2">
        <v>10</v>
      </c>
      <c r="G24" s="2">
        <v>9</v>
      </c>
      <c r="H24" s="2">
        <v>6</v>
      </c>
      <c r="I24" s="2">
        <v>6</v>
      </c>
      <c r="J24" s="2">
        <v>2</v>
      </c>
      <c r="K24" s="2">
        <v>2</v>
      </c>
    </row>
    <row r="25" spans="1:11" x14ac:dyDescent="0.2">
      <c r="A25" s="2">
        <v>23</v>
      </c>
      <c r="B25" s="2">
        <v>16</v>
      </c>
      <c r="C25" s="2">
        <v>15</v>
      </c>
      <c r="D25" s="2">
        <v>12</v>
      </c>
      <c r="E25" s="2">
        <v>12</v>
      </c>
      <c r="F25" s="2">
        <v>11</v>
      </c>
      <c r="G25" s="2">
        <v>9</v>
      </c>
      <c r="H25" s="2">
        <v>6</v>
      </c>
      <c r="I25" s="2">
        <v>6</v>
      </c>
      <c r="J25" s="2">
        <v>3</v>
      </c>
      <c r="K25" s="2">
        <v>3</v>
      </c>
    </row>
    <row r="26" spans="1:11" x14ac:dyDescent="0.2">
      <c r="A26" s="2">
        <v>24</v>
      </c>
      <c r="B26" s="2">
        <v>16</v>
      </c>
      <c r="C26" s="2">
        <v>15</v>
      </c>
      <c r="D26" s="2">
        <v>13</v>
      </c>
      <c r="E26" s="2">
        <v>12</v>
      </c>
      <c r="F26" s="2">
        <v>11</v>
      </c>
      <c r="G26" s="2">
        <v>9</v>
      </c>
      <c r="H26" s="2">
        <v>6</v>
      </c>
      <c r="I26" s="2">
        <v>6</v>
      </c>
      <c r="J26" s="2">
        <v>3</v>
      </c>
      <c r="K26" s="2">
        <v>3</v>
      </c>
    </row>
    <row r="27" spans="1:11" x14ac:dyDescent="0.2">
      <c r="A27" s="2">
        <v>25</v>
      </c>
      <c r="B27" s="2">
        <v>16</v>
      </c>
      <c r="C27" s="2">
        <v>15</v>
      </c>
      <c r="D27" s="2">
        <v>13</v>
      </c>
      <c r="E27" s="2">
        <v>12</v>
      </c>
      <c r="F27" s="2">
        <v>11</v>
      </c>
      <c r="G27" s="2">
        <v>10</v>
      </c>
      <c r="H27" s="2">
        <v>6</v>
      </c>
      <c r="I27" s="2">
        <v>6</v>
      </c>
      <c r="J27" s="2">
        <v>4</v>
      </c>
      <c r="K27" s="2">
        <v>4</v>
      </c>
    </row>
    <row r="28" spans="1:11" x14ac:dyDescent="0.2">
      <c r="A28" s="2">
        <v>26</v>
      </c>
      <c r="B28" s="2">
        <v>16</v>
      </c>
      <c r="C28" s="2">
        <v>16</v>
      </c>
      <c r="D28" s="2">
        <v>13</v>
      </c>
      <c r="E28" s="2">
        <v>12</v>
      </c>
      <c r="F28" s="2">
        <v>11</v>
      </c>
      <c r="G28" s="2">
        <v>10</v>
      </c>
      <c r="H28" s="2">
        <v>7</v>
      </c>
      <c r="I28" s="2">
        <v>7</v>
      </c>
      <c r="J28" s="2">
        <v>5</v>
      </c>
      <c r="K28" s="2">
        <v>5</v>
      </c>
    </row>
    <row r="29" spans="1:11" x14ac:dyDescent="0.2">
      <c r="A29" s="2">
        <v>27</v>
      </c>
      <c r="B29" s="2">
        <v>16</v>
      </c>
      <c r="C29" s="2">
        <v>16</v>
      </c>
      <c r="D29" s="2">
        <v>13</v>
      </c>
      <c r="E29" s="2">
        <v>13</v>
      </c>
      <c r="F29" s="2">
        <v>12</v>
      </c>
      <c r="G29" s="2">
        <v>10</v>
      </c>
      <c r="H29" s="2">
        <v>7</v>
      </c>
      <c r="I29" s="2">
        <v>7</v>
      </c>
      <c r="J29" s="2">
        <v>5</v>
      </c>
      <c r="K29" s="2">
        <v>5</v>
      </c>
    </row>
    <row r="30" spans="1:11" x14ac:dyDescent="0.2">
      <c r="A30" s="2">
        <v>28</v>
      </c>
      <c r="B30" s="2">
        <v>16</v>
      </c>
      <c r="C30" s="2">
        <v>16</v>
      </c>
      <c r="D30" s="2">
        <v>14</v>
      </c>
      <c r="E30" s="2">
        <v>13</v>
      </c>
      <c r="F30" s="2">
        <v>12</v>
      </c>
      <c r="G30" s="2">
        <v>10</v>
      </c>
      <c r="H30" s="2">
        <v>8</v>
      </c>
      <c r="I30" s="2">
        <v>7</v>
      </c>
      <c r="J30" s="2">
        <v>5</v>
      </c>
      <c r="K30" s="2">
        <v>5</v>
      </c>
    </row>
    <row r="31" spans="1:11" x14ac:dyDescent="0.2">
      <c r="A31" s="2">
        <v>29</v>
      </c>
      <c r="B31" s="2">
        <v>17</v>
      </c>
      <c r="C31" s="2">
        <v>16</v>
      </c>
      <c r="D31" s="2">
        <v>14</v>
      </c>
      <c r="E31" s="2">
        <v>13</v>
      </c>
      <c r="F31" s="2">
        <v>12</v>
      </c>
      <c r="G31" s="2">
        <v>11</v>
      </c>
      <c r="H31" s="2">
        <v>8</v>
      </c>
      <c r="I31" s="2">
        <v>8</v>
      </c>
      <c r="J31" s="2">
        <v>5</v>
      </c>
      <c r="K31" s="2">
        <v>5</v>
      </c>
    </row>
    <row r="32" spans="1:11" x14ac:dyDescent="0.2">
      <c r="A32" s="2">
        <v>30</v>
      </c>
      <c r="B32" s="2">
        <v>17</v>
      </c>
      <c r="C32" s="2">
        <v>16</v>
      </c>
      <c r="D32" s="2">
        <v>15</v>
      </c>
      <c r="E32" s="2">
        <v>13</v>
      </c>
      <c r="F32" s="2">
        <v>13</v>
      </c>
      <c r="G32" s="2">
        <v>11</v>
      </c>
      <c r="H32" s="2">
        <v>8</v>
      </c>
      <c r="I32" s="2">
        <v>8</v>
      </c>
      <c r="J32" s="2">
        <v>6</v>
      </c>
      <c r="K32" s="2">
        <v>6</v>
      </c>
    </row>
    <row r="33" spans="1:11" x14ac:dyDescent="0.2">
      <c r="A33" s="2">
        <v>31</v>
      </c>
      <c r="B33" s="2">
        <v>17</v>
      </c>
      <c r="C33" s="2">
        <v>16</v>
      </c>
      <c r="D33" s="2">
        <v>15</v>
      </c>
      <c r="E33" s="2">
        <v>14</v>
      </c>
      <c r="F33" s="2">
        <v>13</v>
      </c>
      <c r="G33" s="2">
        <v>11</v>
      </c>
      <c r="H33" s="2">
        <v>9</v>
      </c>
      <c r="I33" s="2">
        <v>8</v>
      </c>
      <c r="J33" s="2">
        <v>6</v>
      </c>
      <c r="K33" s="2">
        <v>6</v>
      </c>
    </row>
    <row r="34" spans="1:11" x14ac:dyDescent="0.2">
      <c r="A34" s="2">
        <v>32</v>
      </c>
      <c r="B34" s="2">
        <v>17</v>
      </c>
      <c r="C34" s="2">
        <v>17</v>
      </c>
      <c r="D34" s="2">
        <v>16</v>
      </c>
      <c r="E34" s="2">
        <v>14</v>
      </c>
      <c r="F34" s="2">
        <v>13</v>
      </c>
      <c r="G34" s="2">
        <v>12</v>
      </c>
      <c r="H34" s="2">
        <v>9</v>
      </c>
      <c r="I34" s="2">
        <v>9</v>
      </c>
      <c r="J34" s="2">
        <v>6</v>
      </c>
      <c r="K34" s="2">
        <v>6</v>
      </c>
    </row>
    <row r="35" spans="1:11" x14ac:dyDescent="0.2">
      <c r="A35" s="2">
        <v>33</v>
      </c>
      <c r="B35" s="2">
        <v>17</v>
      </c>
      <c r="C35" s="2">
        <v>17</v>
      </c>
      <c r="D35" s="2">
        <v>16</v>
      </c>
      <c r="E35" s="2">
        <v>14</v>
      </c>
      <c r="F35" s="2">
        <v>14</v>
      </c>
      <c r="G35" s="2">
        <v>12</v>
      </c>
      <c r="H35" s="2">
        <v>9</v>
      </c>
      <c r="I35" s="2">
        <v>9</v>
      </c>
      <c r="J35" s="2">
        <v>6</v>
      </c>
      <c r="K35" s="2">
        <v>6</v>
      </c>
    </row>
    <row r="36" spans="1:11" x14ac:dyDescent="0.2">
      <c r="A36" s="2">
        <v>34</v>
      </c>
      <c r="B36" s="2">
        <v>17</v>
      </c>
      <c r="C36" s="2">
        <v>17</v>
      </c>
      <c r="D36" s="2">
        <v>16</v>
      </c>
      <c r="E36" s="2">
        <v>15</v>
      </c>
      <c r="F36" s="2">
        <v>14</v>
      </c>
      <c r="G36" s="2">
        <v>13</v>
      </c>
      <c r="H36" s="2">
        <v>10</v>
      </c>
      <c r="I36" s="2">
        <v>9</v>
      </c>
      <c r="J36" s="2">
        <v>7</v>
      </c>
      <c r="K36" s="2">
        <v>7</v>
      </c>
    </row>
    <row r="37" spans="1:11" x14ac:dyDescent="0.2">
      <c r="A37" s="2">
        <v>35</v>
      </c>
      <c r="B37" s="2">
        <v>18</v>
      </c>
      <c r="C37" s="2">
        <v>17</v>
      </c>
      <c r="D37" s="2">
        <v>17</v>
      </c>
      <c r="E37" s="2">
        <v>15</v>
      </c>
      <c r="F37" s="2">
        <v>14</v>
      </c>
      <c r="G37" s="2">
        <v>13</v>
      </c>
      <c r="H37" s="2">
        <v>10</v>
      </c>
      <c r="I37" s="2">
        <v>10</v>
      </c>
      <c r="J37" s="2">
        <v>7</v>
      </c>
      <c r="K37" s="2">
        <v>7</v>
      </c>
    </row>
    <row r="38" spans="1:11" x14ac:dyDescent="0.2">
      <c r="A38" s="2">
        <v>36</v>
      </c>
      <c r="B38" s="2">
        <v>18</v>
      </c>
      <c r="C38" s="2">
        <v>17</v>
      </c>
      <c r="D38" s="2">
        <v>17</v>
      </c>
      <c r="E38" s="2">
        <v>16</v>
      </c>
      <c r="F38" s="2">
        <v>15</v>
      </c>
      <c r="G38" s="2">
        <v>13</v>
      </c>
      <c r="H38" s="2">
        <v>11</v>
      </c>
      <c r="I38" s="2">
        <v>10</v>
      </c>
      <c r="J38" s="2">
        <v>8</v>
      </c>
      <c r="K38" s="2">
        <v>8</v>
      </c>
    </row>
    <row r="39" spans="1:11" x14ac:dyDescent="0.2">
      <c r="A39" s="2">
        <v>37</v>
      </c>
      <c r="B39" s="2">
        <v>18</v>
      </c>
      <c r="C39" s="2">
        <v>17</v>
      </c>
      <c r="D39" s="2">
        <v>17</v>
      </c>
      <c r="E39" s="2">
        <v>16</v>
      </c>
      <c r="F39" s="2">
        <v>15</v>
      </c>
      <c r="G39" s="2">
        <v>14</v>
      </c>
      <c r="H39" s="2">
        <v>11</v>
      </c>
      <c r="I39" s="2">
        <v>10</v>
      </c>
      <c r="J39" s="2">
        <v>8</v>
      </c>
      <c r="K39" s="2">
        <v>8</v>
      </c>
    </row>
    <row r="40" spans="1:11" x14ac:dyDescent="0.2">
      <c r="A40" s="2">
        <v>38</v>
      </c>
      <c r="B40" s="2">
        <v>18</v>
      </c>
      <c r="C40" s="2">
        <v>17</v>
      </c>
      <c r="D40" s="2">
        <v>17</v>
      </c>
      <c r="E40" s="2">
        <v>17</v>
      </c>
      <c r="F40" s="2">
        <v>16</v>
      </c>
      <c r="G40" s="2">
        <v>14</v>
      </c>
      <c r="H40" s="2">
        <v>12</v>
      </c>
      <c r="I40" s="2">
        <v>11</v>
      </c>
      <c r="J40" s="2">
        <v>9</v>
      </c>
      <c r="K40" s="2">
        <v>9</v>
      </c>
    </row>
    <row r="41" spans="1:11" x14ac:dyDescent="0.2">
      <c r="A41" s="2">
        <v>39</v>
      </c>
      <c r="B41" s="2">
        <v>18</v>
      </c>
      <c r="C41" s="2">
        <v>18</v>
      </c>
      <c r="D41" s="2">
        <v>17</v>
      </c>
      <c r="E41" s="2">
        <v>17</v>
      </c>
      <c r="F41" s="2">
        <v>16</v>
      </c>
      <c r="G41" s="2">
        <v>14</v>
      </c>
      <c r="H41" s="2">
        <v>12</v>
      </c>
      <c r="I41" s="2">
        <v>12</v>
      </c>
      <c r="J41" s="2">
        <v>10</v>
      </c>
      <c r="K41" s="2">
        <v>10</v>
      </c>
    </row>
    <row r="42" spans="1:11" x14ac:dyDescent="0.2">
      <c r="A42" s="2">
        <v>40</v>
      </c>
      <c r="B42" s="2">
        <v>18</v>
      </c>
      <c r="C42" s="2">
        <v>18</v>
      </c>
      <c r="D42" s="2">
        <v>18</v>
      </c>
      <c r="E42" s="2">
        <v>17</v>
      </c>
      <c r="F42" s="2">
        <v>16</v>
      </c>
      <c r="G42" s="2">
        <v>15</v>
      </c>
      <c r="H42" s="2">
        <v>13</v>
      </c>
      <c r="I42" s="2">
        <v>12</v>
      </c>
      <c r="J42" s="2">
        <v>11</v>
      </c>
      <c r="K42" s="2">
        <v>11</v>
      </c>
    </row>
    <row r="43" spans="1:11" x14ac:dyDescent="0.2">
      <c r="A43" s="2">
        <v>41</v>
      </c>
      <c r="B43" s="2">
        <v>19</v>
      </c>
      <c r="C43" s="2">
        <v>18</v>
      </c>
      <c r="D43" s="2">
        <v>18</v>
      </c>
      <c r="E43" s="2">
        <v>17</v>
      </c>
      <c r="F43" s="2">
        <v>17</v>
      </c>
      <c r="G43" s="2">
        <v>15</v>
      </c>
      <c r="H43" s="2">
        <v>13</v>
      </c>
      <c r="I43" s="2">
        <v>13</v>
      </c>
      <c r="J43" s="2">
        <v>12</v>
      </c>
      <c r="K43" s="2">
        <v>12</v>
      </c>
    </row>
    <row r="44" spans="1:11" x14ac:dyDescent="0.2">
      <c r="A44" s="2">
        <v>42</v>
      </c>
      <c r="B44" s="2">
        <v>19</v>
      </c>
      <c r="C44" s="2">
        <v>18</v>
      </c>
      <c r="D44" s="2">
        <v>18</v>
      </c>
      <c r="E44" s="2">
        <v>17</v>
      </c>
      <c r="F44" s="2">
        <v>17</v>
      </c>
      <c r="G44" s="2">
        <v>16</v>
      </c>
      <c r="H44" s="2">
        <v>14</v>
      </c>
      <c r="I44" s="2">
        <v>13</v>
      </c>
      <c r="J44" s="2">
        <v>13</v>
      </c>
      <c r="K44" s="2">
        <v>13</v>
      </c>
    </row>
    <row r="45" spans="1:11" x14ac:dyDescent="0.2">
      <c r="A45" s="2">
        <v>43</v>
      </c>
      <c r="B45" s="2">
        <v>19</v>
      </c>
      <c r="C45" s="2">
        <v>19</v>
      </c>
      <c r="D45" s="2">
        <v>18</v>
      </c>
      <c r="E45" s="2">
        <v>18</v>
      </c>
      <c r="F45" s="2">
        <v>17</v>
      </c>
      <c r="G45" s="2">
        <v>16</v>
      </c>
      <c r="H45" s="2">
        <v>14</v>
      </c>
      <c r="I45" s="2">
        <v>14</v>
      </c>
      <c r="J45" s="2">
        <v>13</v>
      </c>
      <c r="K45" s="2">
        <v>13</v>
      </c>
    </row>
    <row r="46" spans="1:11" x14ac:dyDescent="0.2">
      <c r="A46" s="2">
        <v>44</v>
      </c>
      <c r="B46" s="2">
        <v>19</v>
      </c>
      <c r="C46" s="2">
        <v>19</v>
      </c>
      <c r="D46" s="2">
        <v>18</v>
      </c>
      <c r="E46" s="2">
        <v>18</v>
      </c>
      <c r="F46" s="2">
        <v>17</v>
      </c>
      <c r="G46" s="2">
        <v>16</v>
      </c>
      <c r="H46" s="2">
        <v>15</v>
      </c>
      <c r="I46" s="2">
        <v>15</v>
      </c>
      <c r="J46" s="2">
        <v>15</v>
      </c>
      <c r="K46" s="2">
        <v>15</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4">
    <tabColor rgb="FF00FF00"/>
  </sheetPr>
  <dimension ref="A1:V56"/>
  <sheetViews>
    <sheetView topLeftCell="A9"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v>1</v>
      </c>
      <c r="I2" s="2">
        <v>1</v>
      </c>
      <c r="J2" s="2">
        <v>1</v>
      </c>
      <c r="K2" s="2">
        <v>1</v>
      </c>
      <c r="L2" s="2">
        <v>1</v>
      </c>
      <c r="M2" s="2">
        <v>2</v>
      </c>
      <c r="N2" s="2">
        <v>2</v>
      </c>
      <c r="O2" s="2">
        <v>2</v>
      </c>
      <c r="P2" s="2">
        <v>2</v>
      </c>
      <c r="Q2" s="2">
        <v>2</v>
      </c>
      <c r="R2" s="2">
        <v>2</v>
      </c>
      <c r="S2" s="2">
        <v>2</v>
      </c>
      <c r="T2" s="2">
        <v>2</v>
      </c>
      <c r="U2" s="2">
        <v>2</v>
      </c>
      <c r="V2" s="2">
        <v>2</v>
      </c>
    </row>
    <row r="3" spans="1:22" x14ac:dyDescent="0.2">
      <c r="A3" s="2">
        <v>1</v>
      </c>
      <c r="B3" s="2">
        <v>1</v>
      </c>
      <c r="C3" s="2">
        <v>1</v>
      </c>
      <c r="D3" s="2">
        <v>1</v>
      </c>
      <c r="E3" s="2">
        <v>1</v>
      </c>
      <c r="F3" s="2">
        <v>1</v>
      </c>
      <c r="G3" s="2">
        <v>1</v>
      </c>
      <c r="H3" s="2">
        <v>1</v>
      </c>
      <c r="I3" s="2">
        <v>1</v>
      </c>
      <c r="J3" s="2">
        <v>1</v>
      </c>
      <c r="K3" s="2">
        <v>1</v>
      </c>
      <c r="L3" s="2">
        <v>2</v>
      </c>
      <c r="M3" s="2">
        <v>2</v>
      </c>
      <c r="N3" s="2">
        <v>2</v>
      </c>
      <c r="O3" s="2">
        <v>2</v>
      </c>
      <c r="P3" s="2">
        <v>2</v>
      </c>
      <c r="Q3" s="2">
        <v>2</v>
      </c>
      <c r="R3" s="2">
        <v>2</v>
      </c>
      <c r="S3" s="2">
        <v>2</v>
      </c>
      <c r="T3" s="2">
        <v>2</v>
      </c>
      <c r="U3" s="2">
        <v>2</v>
      </c>
      <c r="V3" s="2">
        <v>2</v>
      </c>
    </row>
    <row r="4" spans="1:22" x14ac:dyDescent="0.2">
      <c r="A4" s="2">
        <v>2</v>
      </c>
      <c r="B4" s="2">
        <v>2</v>
      </c>
      <c r="C4" s="2">
        <v>1</v>
      </c>
      <c r="D4" s="2">
        <v>1</v>
      </c>
      <c r="E4" s="2">
        <v>1</v>
      </c>
      <c r="F4" s="2">
        <v>1</v>
      </c>
      <c r="G4" s="2">
        <v>1</v>
      </c>
      <c r="H4" s="2">
        <v>1</v>
      </c>
      <c r="I4" s="2">
        <v>1</v>
      </c>
      <c r="J4" s="2">
        <v>1</v>
      </c>
      <c r="K4" s="2">
        <v>1</v>
      </c>
    </row>
    <row r="5" spans="1:22" x14ac:dyDescent="0.2">
      <c r="A5" s="2">
        <v>3</v>
      </c>
      <c r="B5" s="2">
        <v>2</v>
      </c>
      <c r="C5" s="2">
        <v>2</v>
      </c>
      <c r="D5" s="2">
        <v>1</v>
      </c>
      <c r="E5" s="2">
        <v>1</v>
      </c>
      <c r="F5" s="2">
        <v>1</v>
      </c>
      <c r="G5" s="2">
        <v>1</v>
      </c>
      <c r="H5" s="2">
        <v>1</v>
      </c>
      <c r="I5" s="2">
        <v>1</v>
      </c>
      <c r="J5" s="2">
        <v>1</v>
      </c>
      <c r="K5" s="2">
        <v>1</v>
      </c>
    </row>
    <row r="6" spans="1:22" x14ac:dyDescent="0.2">
      <c r="A6" s="2">
        <v>4</v>
      </c>
      <c r="B6" s="2">
        <v>3</v>
      </c>
      <c r="C6" s="2">
        <v>2</v>
      </c>
      <c r="D6" s="2">
        <v>2</v>
      </c>
      <c r="E6" s="2">
        <v>1</v>
      </c>
      <c r="F6" s="2">
        <v>1</v>
      </c>
      <c r="G6" s="2">
        <v>1</v>
      </c>
      <c r="H6" s="2">
        <v>1</v>
      </c>
      <c r="I6" s="2">
        <v>1</v>
      </c>
      <c r="J6" s="2">
        <v>1</v>
      </c>
      <c r="K6" s="2">
        <v>1</v>
      </c>
    </row>
    <row r="7" spans="1:22" x14ac:dyDescent="0.2">
      <c r="A7" s="2">
        <v>5</v>
      </c>
      <c r="B7" s="2">
        <v>3</v>
      </c>
      <c r="C7" s="2">
        <v>2</v>
      </c>
      <c r="D7" s="2">
        <v>2</v>
      </c>
      <c r="E7" s="2">
        <v>2</v>
      </c>
      <c r="F7" s="2">
        <v>1</v>
      </c>
      <c r="G7" s="2">
        <v>1</v>
      </c>
      <c r="H7" s="2">
        <v>1</v>
      </c>
      <c r="I7" s="2">
        <v>1</v>
      </c>
      <c r="J7" s="2">
        <v>1</v>
      </c>
      <c r="K7" s="2">
        <v>1</v>
      </c>
    </row>
    <row r="8" spans="1:22" x14ac:dyDescent="0.2">
      <c r="A8" s="2">
        <v>6</v>
      </c>
      <c r="B8" s="2">
        <v>4</v>
      </c>
      <c r="C8" s="2">
        <v>3</v>
      </c>
      <c r="D8" s="2">
        <v>2</v>
      </c>
      <c r="E8" s="2">
        <v>2</v>
      </c>
      <c r="F8" s="2">
        <v>1</v>
      </c>
      <c r="G8" s="2">
        <v>1</v>
      </c>
      <c r="H8" s="2">
        <v>1</v>
      </c>
      <c r="I8" s="2">
        <v>1</v>
      </c>
      <c r="J8" s="2">
        <v>1</v>
      </c>
      <c r="K8" s="2">
        <v>1</v>
      </c>
    </row>
    <row r="9" spans="1:22" x14ac:dyDescent="0.2">
      <c r="A9" s="2">
        <v>7</v>
      </c>
      <c r="B9" s="2">
        <v>4</v>
      </c>
      <c r="C9" s="2">
        <v>3</v>
      </c>
      <c r="D9" s="2">
        <v>3</v>
      </c>
      <c r="E9" s="2">
        <v>2</v>
      </c>
      <c r="F9" s="2">
        <v>2</v>
      </c>
      <c r="G9" s="2">
        <v>1</v>
      </c>
      <c r="H9" s="2">
        <v>1</v>
      </c>
      <c r="I9" s="2">
        <v>1</v>
      </c>
      <c r="J9" s="2">
        <v>1</v>
      </c>
      <c r="K9" s="2">
        <v>1</v>
      </c>
    </row>
    <row r="10" spans="1:22" x14ac:dyDescent="0.2">
      <c r="A10" s="2">
        <v>8</v>
      </c>
      <c r="B10" s="2">
        <v>5</v>
      </c>
      <c r="C10" s="2">
        <v>3</v>
      </c>
      <c r="D10" s="2">
        <v>3</v>
      </c>
      <c r="E10" s="2">
        <v>3</v>
      </c>
      <c r="F10" s="2">
        <v>2</v>
      </c>
      <c r="G10" s="2">
        <v>1</v>
      </c>
      <c r="H10" s="2">
        <v>1</v>
      </c>
      <c r="I10" s="2">
        <v>1</v>
      </c>
      <c r="J10" s="2">
        <v>1</v>
      </c>
      <c r="K10" s="2">
        <v>1</v>
      </c>
    </row>
    <row r="11" spans="1:22" x14ac:dyDescent="0.2">
      <c r="A11" s="2">
        <v>9</v>
      </c>
      <c r="B11" s="2">
        <v>5</v>
      </c>
      <c r="C11" s="2">
        <v>4</v>
      </c>
      <c r="D11" s="2">
        <v>3</v>
      </c>
      <c r="E11" s="2">
        <v>3</v>
      </c>
      <c r="F11" s="2">
        <v>3</v>
      </c>
      <c r="G11" s="2">
        <v>1</v>
      </c>
      <c r="H11" s="2">
        <v>1</v>
      </c>
      <c r="I11" s="2">
        <v>1</v>
      </c>
      <c r="J11" s="2">
        <v>1</v>
      </c>
      <c r="K11" s="2">
        <v>1</v>
      </c>
    </row>
    <row r="12" spans="1:22" x14ac:dyDescent="0.2">
      <c r="A12" s="2">
        <v>10</v>
      </c>
      <c r="B12" s="2">
        <v>6</v>
      </c>
      <c r="C12" s="2">
        <v>4</v>
      </c>
      <c r="D12" s="2">
        <v>4</v>
      </c>
      <c r="E12" s="2">
        <v>3</v>
      </c>
      <c r="F12" s="2">
        <v>3</v>
      </c>
      <c r="G12" s="2">
        <v>1</v>
      </c>
      <c r="H12" s="2">
        <v>1</v>
      </c>
      <c r="I12" s="2">
        <v>1</v>
      </c>
      <c r="J12" s="2">
        <v>1</v>
      </c>
      <c r="K12" s="2">
        <v>1</v>
      </c>
    </row>
    <row r="13" spans="1:22" x14ac:dyDescent="0.2">
      <c r="A13" s="2">
        <v>11</v>
      </c>
      <c r="B13" s="2">
        <v>6</v>
      </c>
      <c r="C13" s="2">
        <v>4</v>
      </c>
      <c r="D13" s="2">
        <v>4</v>
      </c>
      <c r="E13" s="2">
        <v>4</v>
      </c>
      <c r="F13" s="2">
        <v>3</v>
      </c>
      <c r="G13" s="2">
        <v>1</v>
      </c>
      <c r="H13" s="2">
        <v>1</v>
      </c>
      <c r="I13" s="2">
        <v>1</v>
      </c>
      <c r="J13" s="2">
        <v>1</v>
      </c>
      <c r="K13" s="2">
        <v>1</v>
      </c>
    </row>
    <row r="14" spans="1:22" x14ac:dyDescent="0.2">
      <c r="A14" s="2">
        <v>12</v>
      </c>
      <c r="B14" s="2">
        <v>7</v>
      </c>
      <c r="C14" s="2">
        <v>5</v>
      </c>
      <c r="D14" s="2">
        <v>4</v>
      </c>
      <c r="E14" s="2">
        <v>4</v>
      </c>
      <c r="F14" s="2">
        <v>4</v>
      </c>
      <c r="G14" s="2">
        <v>1</v>
      </c>
      <c r="H14" s="2">
        <v>1</v>
      </c>
      <c r="I14" s="2">
        <v>1</v>
      </c>
      <c r="J14" s="2">
        <v>1</v>
      </c>
      <c r="K14" s="2">
        <v>1</v>
      </c>
    </row>
    <row r="15" spans="1:22" x14ac:dyDescent="0.2">
      <c r="A15" s="2">
        <v>13</v>
      </c>
      <c r="B15" s="2">
        <v>7</v>
      </c>
      <c r="C15" s="2">
        <v>5</v>
      </c>
      <c r="D15" s="2">
        <v>5</v>
      </c>
      <c r="E15" s="2">
        <v>4</v>
      </c>
      <c r="F15" s="2">
        <v>4</v>
      </c>
      <c r="G15" s="2">
        <v>2</v>
      </c>
      <c r="H15" s="2">
        <v>1</v>
      </c>
      <c r="I15" s="2">
        <v>1</v>
      </c>
      <c r="J15" s="2">
        <v>1</v>
      </c>
      <c r="K15" s="2">
        <v>1</v>
      </c>
    </row>
    <row r="16" spans="1:22" x14ac:dyDescent="0.2">
      <c r="A16" s="2">
        <v>14</v>
      </c>
      <c r="B16" s="2">
        <v>7</v>
      </c>
      <c r="C16" s="2">
        <v>6</v>
      </c>
      <c r="D16" s="2">
        <v>5</v>
      </c>
      <c r="E16" s="2">
        <v>4</v>
      </c>
      <c r="F16" s="2">
        <v>4</v>
      </c>
      <c r="G16" s="2">
        <v>2</v>
      </c>
      <c r="H16" s="2">
        <v>2</v>
      </c>
      <c r="I16" s="2">
        <v>1</v>
      </c>
      <c r="J16" s="2">
        <v>1</v>
      </c>
      <c r="K16" s="2">
        <v>1</v>
      </c>
    </row>
    <row r="17" spans="1:11" x14ac:dyDescent="0.2">
      <c r="A17" s="2">
        <v>15</v>
      </c>
      <c r="B17" s="2">
        <v>7</v>
      </c>
      <c r="C17" s="2">
        <v>6</v>
      </c>
      <c r="D17" s="2">
        <v>5</v>
      </c>
      <c r="E17" s="2">
        <v>5</v>
      </c>
      <c r="F17" s="2">
        <v>4</v>
      </c>
      <c r="G17" s="2">
        <v>2</v>
      </c>
      <c r="H17" s="2">
        <v>2</v>
      </c>
      <c r="I17" s="2">
        <v>2</v>
      </c>
      <c r="J17" s="2">
        <v>1</v>
      </c>
      <c r="K17" s="2">
        <v>1</v>
      </c>
    </row>
    <row r="18" spans="1:11" x14ac:dyDescent="0.2">
      <c r="A18" s="2">
        <v>16</v>
      </c>
      <c r="B18" s="2">
        <v>8</v>
      </c>
      <c r="C18" s="2">
        <v>7</v>
      </c>
      <c r="D18" s="2">
        <v>6</v>
      </c>
      <c r="E18" s="2">
        <v>5</v>
      </c>
      <c r="F18" s="2">
        <v>5</v>
      </c>
      <c r="G18" s="2">
        <v>3</v>
      </c>
      <c r="H18" s="2">
        <v>2</v>
      </c>
      <c r="I18" s="2">
        <v>2</v>
      </c>
      <c r="J18" s="2">
        <v>1</v>
      </c>
      <c r="K18" s="2">
        <v>1</v>
      </c>
    </row>
    <row r="19" spans="1:11" x14ac:dyDescent="0.2">
      <c r="A19" s="2">
        <v>17</v>
      </c>
      <c r="B19" s="2">
        <v>8</v>
      </c>
      <c r="C19" s="2">
        <v>7</v>
      </c>
      <c r="D19" s="2">
        <v>6</v>
      </c>
      <c r="E19" s="2">
        <v>6</v>
      </c>
      <c r="F19" s="2">
        <v>5</v>
      </c>
      <c r="G19" s="2">
        <v>3</v>
      </c>
      <c r="H19" s="2">
        <v>3</v>
      </c>
      <c r="I19" s="2">
        <v>2</v>
      </c>
      <c r="J19" s="2">
        <v>1</v>
      </c>
      <c r="K19" s="2">
        <v>1</v>
      </c>
    </row>
    <row r="20" spans="1:11" x14ac:dyDescent="0.2">
      <c r="A20" s="2">
        <v>18</v>
      </c>
      <c r="B20" s="2">
        <v>9</v>
      </c>
      <c r="C20" s="2">
        <v>8</v>
      </c>
      <c r="D20" s="2">
        <v>6</v>
      </c>
      <c r="E20" s="2">
        <v>6</v>
      </c>
      <c r="F20" s="2">
        <v>5</v>
      </c>
      <c r="G20" s="2">
        <v>4</v>
      </c>
      <c r="H20" s="2">
        <v>3</v>
      </c>
      <c r="I20" s="2">
        <v>3</v>
      </c>
      <c r="J20" s="2">
        <v>2</v>
      </c>
      <c r="K20" s="2">
        <v>1</v>
      </c>
    </row>
    <row r="21" spans="1:11" x14ac:dyDescent="0.2">
      <c r="A21" s="2">
        <v>19</v>
      </c>
      <c r="B21" s="2">
        <v>9</v>
      </c>
      <c r="C21" s="2">
        <v>9</v>
      </c>
      <c r="D21" s="2">
        <v>7</v>
      </c>
      <c r="E21" s="2">
        <v>6</v>
      </c>
      <c r="F21" s="2">
        <v>6</v>
      </c>
      <c r="G21" s="2">
        <v>4</v>
      </c>
      <c r="H21" s="2">
        <v>4</v>
      </c>
      <c r="I21" s="2">
        <v>3</v>
      </c>
      <c r="J21" s="2">
        <v>2</v>
      </c>
      <c r="K21" s="2">
        <v>2</v>
      </c>
    </row>
    <row r="22" spans="1:11" x14ac:dyDescent="0.2">
      <c r="A22" s="2">
        <v>20</v>
      </c>
      <c r="B22" s="2">
        <v>9</v>
      </c>
      <c r="C22" s="2">
        <v>9</v>
      </c>
      <c r="D22" s="2">
        <v>7</v>
      </c>
      <c r="E22" s="2">
        <v>7</v>
      </c>
      <c r="F22" s="2">
        <v>6</v>
      </c>
      <c r="G22" s="2">
        <v>4</v>
      </c>
      <c r="H22" s="2">
        <v>4</v>
      </c>
      <c r="I22" s="2">
        <v>4</v>
      </c>
      <c r="J22" s="2">
        <v>2</v>
      </c>
      <c r="K22" s="2">
        <v>2</v>
      </c>
    </row>
    <row r="23" spans="1:11" x14ac:dyDescent="0.2">
      <c r="A23" s="2">
        <v>21</v>
      </c>
      <c r="B23" s="2">
        <v>10</v>
      </c>
      <c r="C23" s="2">
        <v>10</v>
      </c>
      <c r="D23" s="2">
        <v>8</v>
      </c>
      <c r="E23" s="2">
        <v>7</v>
      </c>
      <c r="F23" s="2">
        <v>7</v>
      </c>
      <c r="G23" s="2">
        <v>5</v>
      </c>
      <c r="H23" s="2">
        <v>4</v>
      </c>
      <c r="I23" s="2">
        <v>4</v>
      </c>
      <c r="J23" s="2">
        <v>3</v>
      </c>
      <c r="K23" s="2">
        <v>2</v>
      </c>
    </row>
    <row r="24" spans="1:11" x14ac:dyDescent="0.2">
      <c r="A24" s="2">
        <v>22</v>
      </c>
      <c r="B24" s="2">
        <v>11</v>
      </c>
      <c r="C24" s="2">
        <v>10</v>
      </c>
      <c r="D24" s="2">
        <v>8</v>
      </c>
      <c r="E24" s="2">
        <v>8</v>
      </c>
      <c r="F24" s="2">
        <v>7</v>
      </c>
      <c r="G24" s="2">
        <v>5</v>
      </c>
      <c r="H24" s="2">
        <v>5</v>
      </c>
      <c r="I24" s="2">
        <v>4</v>
      </c>
      <c r="J24" s="2">
        <v>3</v>
      </c>
      <c r="K24" s="2">
        <v>3</v>
      </c>
    </row>
    <row r="25" spans="1:11" x14ac:dyDescent="0.2">
      <c r="A25" s="2">
        <v>23</v>
      </c>
      <c r="B25" s="2">
        <v>12</v>
      </c>
      <c r="C25" s="2">
        <v>11</v>
      </c>
      <c r="D25" s="2">
        <v>9</v>
      </c>
      <c r="E25" s="2">
        <v>8</v>
      </c>
      <c r="F25" s="2">
        <v>7</v>
      </c>
      <c r="G25" s="2">
        <v>6</v>
      </c>
      <c r="H25" s="2">
        <v>5</v>
      </c>
      <c r="I25" s="2">
        <v>5</v>
      </c>
      <c r="J25" s="2">
        <v>4</v>
      </c>
      <c r="K25" s="2">
        <v>3</v>
      </c>
    </row>
    <row r="26" spans="1:11" x14ac:dyDescent="0.2">
      <c r="A26" s="2">
        <v>24</v>
      </c>
      <c r="B26" s="2">
        <v>12</v>
      </c>
      <c r="C26" s="2">
        <v>11</v>
      </c>
      <c r="D26" s="2">
        <v>9</v>
      </c>
      <c r="E26" s="2">
        <v>9</v>
      </c>
      <c r="F26" s="2">
        <v>8</v>
      </c>
      <c r="G26" s="2">
        <v>6</v>
      </c>
      <c r="H26" s="2">
        <v>6</v>
      </c>
      <c r="I26" s="2">
        <v>5</v>
      </c>
      <c r="J26" s="2">
        <v>4</v>
      </c>
      <c r="K26" s="2">
        <v>3</v>
      </c>
    </row>
    <row r="27" spans="1:11" x14ac:dyDescent="0.2">
      <c r="A27" s="2">
        <v>25</v>
      </c>
      <c r="B27" s="2">
        <v>12</v>
      </c>
      <c r="C27" s="2">
        <v>12</v>
      </c>
      <c r="D27" s="2">
        <v>10</v>
      </c>
      <c r="E27" s="2">
        <v>9</v>
      </c>
      <c r="F27" s="2">
        <v>8</v>
      </c>
      <c r="G27" s="2">
        <v>7</v>
      </c>
      <c r="H27" s="2">
        <v>6</v>
      </c>
      <c r="I27" s="2">
        <v>5</v>
      </c>
      <c r="J27" s="2">
        <v>5</v>
      </c>
      <c r="K27" s="2">
        <v>4</v>
      </c>
    </row>
    <row r="28" spans="1:11" x14ac:dyDescent="0.2">
      <c r="A28" s="2">
        <v>26</v>
      </c>
      <c r="B28" s="2">
        <v>13</v>
      </c>
      <c r="C28" s="2">
        <v>12</v>
      </c>
      <c r="D28" s="2">
        <v>10</v>
      </c>
      <c r="E28" s="2">
        <v>10</v>
      </c>
      <c r="F28" s="2">
        <v>9</v>
      </c>
      <c r="G28" s="2">
        <v>7</v>
      </c>
      <c r="H28" s="2">
        <v>7</v>
      </c>
      <c r="I28" s="2">
        <v>6</v>
      </c>
      <c r="J28" s="2">
        <v>5</v>
      </c>
      <c r="K28" s="2">
        <v>4</v>
      </c>
    </row>
    <row r="29" spans="1:11" x14ac:dyDescent="0.2">
      <c r="A29" s="2">
        <v>27</v>
      </c>
      <c r="B29" s="2">
        <v>14</v>
      </c>
      <c r="C29" s="2">
        <v>13</v>
      </c>
      <c r="D29" s="2">
        <v>11</v>
      </c>
      <c r="E29" s="2">
        <v>10</v>
      </c>
      <c r="F29" s="2">
        <v>10</v>
      </c>
      <c r="G29" s="2">
        <v>8</v>
      </c>
      <c r="H29" s="2">
        <v>7</v>
      </c>
      <c r="I29" s="2">
        <v>6</v>
      </c>
      <c r="J29" s="2">
        <v>6</v>
      </c>
      <c r="K29" s="2">
        <v>5</v>
      </c>
    </row>
    <row r="30" spans="1:11" x14ac:dyDescent="0.2">
      <c r="A30" s="2">
        <v>28</v>
      </c>
      <c r="B30" s="2">
        <v>15</v>
      </c>
      <c r="C30" s="2">
        <v>13</v>
      </c>
      <c r="D30" s="2">
        <v>11</v>
      </c>
      <c r="E30" s="2">
        <v>11</v>
      </c>
      <c r="F30" s="2">
        <v>10</v>
      </c>
      <c r="G30" s="2">
        <v>8</v>
      </c>
      <c r="H30" s="2">
        <v>8</v>
      </c>
      <c r="I30" s="2">
        <v>7</v>
      </c>
      <c r="J30" s="2">
        <v>6</v>
      </c>
      <c r="K30" s="2">
        <v>5</v>
      </c>
    </row>
    <row r="31" spans="1:11" x14ac:dyDescent="0.2">
      <c r="A31" s="2">
        <v>29</v>
      </c>
      <c r="B31" s="2">
        <v>15</v>
      </c>
      <c r="C31" s="2">
        <v>14</v>
      </c>
      <c r="D31" s="2">
        <v>12</v>
      </c>
      <c r="E31" s="2">
        <v>11</v>
      </c>
      <c r="F31" s="2">
        <v>10</v>
      </c>
      <c r="G31" s="2">
        <v>9</v>
      </c>
      <c r="H31" s="2">
        <v>8</v>
      </c>
      <c r="I31" s="2">
        <v>7</v>
      </c>
      <c r="J31" s="2">
        <v>7</v>
      </c>
      <c r="K31" s="2">
        <v>5</v>
      </c>
    </row>
    <row r="32" spans="1:11" x14ac:dyDescent="0.2">
      <c r="A32" s="2">
        <v>30</v>
      </c>
      <c r="B32" s="2">
        <v>15</v>
      </c>
      <c r="C32" s="2">
        <v>14</v>
      </c>
      <c r="D32" s="2">
        <v>12</v>
      </c>
      <c r="E32" s="2">
        <v>12</v>
      </c>
      <c r="F32" s="2">
        <v>11</v>
      </c>
      <c r="G32" s="2">
        <v>9</v>
      </c>
      <c r="H32" s="2">
        <v>9</v>
      </c>
      <c r="I32" s="2">
        <v>8</v>
      </c>
      <c r="J32" s="2">
        <v>7</v>
      </c>
      <c r="K32" s="2">
        <v>6</v>
      </c>
    </row>
    <row r="33" spans="1:11" x14ac:dyDescent="0.2">
      <c r="A33" s="2">
        <v>31</v>
      </c>
      <c r="B33" s="2">
        <v>15</v>
      </c>
      <c r="C33" s="2">
        <v>15</v>
      </c>
      <c r="D33" s="2">
        <v>12</v>
      </c>
      <c r="E33" s="2">
        <v>12</v>
      </c>
      <c r="F33" s="2">
        <v>11</v>
      </c>
      <c r="G33" s="2">
        <v>9</v>
      </c>
      <c r="H33" s="2">
        <v>9</v>
      </c>
      <c r="I33" s="2">
        <v>8</v>
      </c>
      <c r="J33" s="2">
        <v>8</v>
      </c>
      <c r="K33" s="2">
        <v>6</v>
      </c>
    </row>
    <row r="34" spans="1:11" x14ac:dyDescent="0.2">
      <c r="A34" s="2">
        <v>32</v>
      </c>
      <c r="B34" s="2">
        <v>15</v>
      </c>
      <c r="C34" s="2">
        <v>15</v>
      </c>
      <c r="D34" s="2">
        <v>13</v>
      </c>
      <c r="E34" s="2">
        <v>12</v>
      </c>
      <c r="F34" s="2">
        <v>12</v>
      </c>
      <c r="G34" s="2">
        <v>10</v>
      </c>
      <c r="H34" s="2">
        <v>9</v>
      </c>
      <c r="I34" s="2">
        <v>9</v>
      </c>
      <c r="J34" s="2">
        <v>8</v>
      </c>
      <c r="K34" s="2">
        <v>7</v>
      </c>
    </row>
    <row r="35" spans="1:11" x14ac:dyDescent="0.2">
      <c r="A35" s="2">
        <v>33</v>
      </c>
      <c r="B35" s="2">
        <v>16</v>
      </c>
      <c r="C35" s="2">
        <v>15</v>
      </c>
      <c r="D35" s="2">
        <v>13</v>
      </c>
      <c r="E35" s="2">
        <v>13</v>
      </c>
      <c r="F35" s="2">
        <v>12</v>
      </c>
      <c r="G35" s="2">
        <v>10</v>
      </c>
      <c r="H35" s="2">
        <v>10</v>
      </c>
      <c r="I35" s="2">
        <v>9</v>
      </c>
      <c r="J35" s="2">
        <v>8</v>
      </c>
      <c r="K35" s="2">
        <v>7</v>
      </c>
    </row>
    <row r="36" spans="1:11" x14ac:dyDescent="0.2">
      <c r="A36" s="2">
        <v>34</v>
      </c>
      <c r="B36" s="2">
        <v>16</v>
      </c>
      <c r="C36" s="2">
        <v>16</v>
      </c>
      <c r="D36" s="2">
        <v>14</v>
      </c>
      <c r="E36" s="2">
        <v>13</v>
      </c>
      <c r="F36" s="2">
        <v>12</v>
      </c>
      <c r="G36" s="2">
        <v>10</v>
      </c>
      <c r="H36" s="2">
        <v>10</v>
      </c>
      <c r="I36" s="2">
        <v>10</v>
      </c>
      <c r="J36" s="2">
        <v>9</v>
      </c>
      <c r="K36" s="2">
        <v>8</v>
      </c>
    </row>
    <row r="37" spans="1:11" x14ac:dyDescent="0.2">
      <c r="A37" s="2">
        <v>35</v>
      </c>
      <c r="B37" s="2">
        <v>16</v>
      </c>
      <c r="C37" s="2">
        <v>16</v>
      </c>
      <c r="D37" s="2">
        <v>15</v>
      </c>
      <c r="E37" s="2">
        <v>14</v>
      </c>
      <c r="F37" s="2">
        <v>13</v>
      </c>
      <c r="G37" s="2">
        <v>11</v>
      </c>
      <c r="H37" s="2">
        <v>10</v>
      </c>
      <c r="I37" s="2">
        <v>10</v>
      </c>
      <c r="J37" s="2">
        <v>9</v>
      </c>
      <c r="K37" s="2">
        <v>8</v>
      </c>
    </row>
    <row r="38" spans="1:11" x14ac:dyDescent="0.2">
      <c r="A38" s="2">
        <v>36</v>
      </c>
      <c r="B38" s="2">
        <v>16</v>
      </c>
      <c r="C38" s="2">
        <v>16</v>
      </c>
      <c r="D38" s="2">
        <v>15</v>
      </c>
      <c r="E38" s="2">
        <v>14</v>
      </c>
      <c r="F38" s="2">
        <v>13</v>
      </c>
      <c r="G38" s="2">
        <v>11</v>
      </c>
      <c r="H38" s="2">
        <v>11</v>
      </c>
      <c r="I38" s="2">
        <v>10</v>
      </c>
      <c r="J38" s="2">
        <v>9</v>
      </c>
      <c r="K38" s="2">
        <v>8</v>
      </c>
    </row>
    <row r="39" spans="1:11" x14ac:dyDescent="0.2">
      <c r="A39" s="2">
        <v>37</v>
      </c>
      <c r="B39" s="2">
        <v>17</v>
      </c>
      <c r="C39" s="2">
        <v>16</v>
      </c>
      <c r="D39" s="2">
        <v>16</v>
      </c>
      <c r="E39" s="2">
        <v>15</v>
      </c>
      <c r="F39" s="2">
        <v>13</v>
      </c>
      <c r="G39" s="2">
        <v>12</v>
      </c>
      <c r="H39" s="2">
        <v>11</v>
      </c>
      <c r="I39" s="2">
        <v>10</v>
      </c>
      <c r="J39" s="2">
        <v>10</v>
      </c>
      <c r="K39" s="2">
        <v>9</v>
      </c>
    </row>
    <row r="40" spans="1:11" x14ac:dyDescent="0.2">
      <c r="A40" s="2">
        <v>38</v>
      </c>
      <c r="B40" s="2">
        <v>17</v>
      </c>
      <c r="C40" s="2">
        <v>17</v>
      </c>
      <c r="D40" s="2">
        <v>16</v>
      </c>
      <c r="E40" s="2">
        <v>15</v>
      </c>
      <c r="F40" s="2">
        <v>14</v>
      </c>
      <c r="G40" s="2">
        <v>12</v>
      </c>
      <c r="H40" s="2">
        <v>11</v>
      </c>
      <c r="I40" s="2">
        <v>11</v>
      </c>
      <c r="J40" s="2">
        <v>10</v>
      </c>
      <c r="K40" s="2">
        <v>9</v>
      </c>
    </row>
    <row r="41" spans="1:11" x14ac:dyDescent="0.2">
      <c r="A41" s="2">
        <v>39</v>
      </c>
      <c r="B41" s="2">
        <v>17</v>
      </c>
      <c r="C41" s="2">
        <v>17</v>
      </c>
      <c r="D41" s="2">
        <v>17</v>
      </c>
      <c r="E41" s="2">
        <v>16</v>
      </c>
      <c r="F41" s="2">
        <v>14</v>
      </c>
      <c r="G41" s="2">
        <v>12</v>
      </c>
      <c r="H41" s="2">
        <v>12</v>
      </c>
      <c r="I41" s="2">
        <v>11</v>
      </c>
      <c r="J41" s="2">
        <v>10</v>
      </c>
      <c r="K41" s="2">
        <v>9</v>
      </c>
    </row>
    <row r="42" spans="1:11" x14ac:dyDescent="0.2">
      <c r="A42" s="2">
        <v>40</v>
      </c>
      <c r="B42" s="2">
        <v>17</v>
      </c>
      <c r="C42" s="2">
        <v>17</v>
      </c>
      <c r="D42" s="2">
        <v>17</v>
      </c>
      <c r="E42" s="2">
        <v>16</v>
      </c>
      <c r="F42" s="2">
        <v>14</v>
      </c>
      <c r="G42" s="2">
        <v>13</v>
      </c>
      <c r="H42" s="2">
        <v>12</v>
      </c>
      <c r="I42" s="2">
        <v>11</v>
      </c>
      <c r="J42" s="2">
        <v>10</v>
      </c>
      <c r="K42" s="2">
        <v>9</v>
      </c>
    </row>
    <row r="43" spans="1:11" x14ac:dyDescent="0.2">
      <c r="A43" s="2">
        <v>41</v>
      </c>
      <c r="B43" s="2">
        <v>18</v>
      </c>
      <c r="C43" s="2">
        <v>17</v>
      </c>
      <c r="D43" s="2">
        <v>17</v>
      </c>
      <c r="E43" s="2">
        <v>16</v>
      </c>
      <c r="F43" s="2">
        <v>14</v>
      </c>
      <c r="G43" s="2">
        <v>13</v>
      </c>
      <c r="H43" s="2">
        <v>12</v>
      </c>
      <c r="I43" s="2">
        <v>11</v>
      </c>
      <c r="J43" s="2">
        <v>11</v>
      </c>
      <c r="K43" s="2">
        <v>10</v>
      </c>
    </row>
    <row r="44" spans="1:11" x14ac:dyDescent="0.2">
      <c r="A44" s="2">
        <v>42</v>
      </c>
      <c r="B44" s="2">
        <v>18</v>
      </c>
      <c r="C44" s="2">
        <v>17</v>
      </c>
      <c r="D44" s="2">
        <v>17</v>
      </c>
      <c r="E44" s="2">
        <v>16</v>
      </c>
      <c r="F44" s="2">
        <v>15</v>
      </c>
      <c r="G44" s="2">
        <v>14</v>
      </c>
      <c r="H44" s="2">
        <v>13</v>
      </c>
      <c r="I44" s="2">
        <v>12</v>
      </c>
      <c r="J44" s="2">
        <v>11</v>
      </c>
      <c r="K44" s="2">
        <v>10</v>
      </c>
    </row>
    <row r="45" spans="1:11" x14ac:dyDescent="0.2">
      <c r="A45" s="2">
        <v>43</v>
      </c>
      <c r="B45" s="2">
        <v>18</v>
      </c>
      <c r="C45" s="2">
        <v>18</v>
      </c>
      <c r="D45" s="2">
        <v>17</v>
      </c>
      <c r="E45" s="2">
        <v>17</v>
      </c>
      <c r="F45" s="2">
        <v>15</v>
      </c>
      <c r="G45" s="2">
        <v>14</v>
      </c>
      <c r="H45" s="2">
        <v>13</v>
      </c>
      <c r="I45" s="2">
        <v>12</v>
      </c>
      <c r="J45" s="2">
        <v>11</v>
      </c>
      <c r="K45" s="2">
        <v>10</v>
      </c>
    </row>
    <row r="46" spans="1:11" x14ac:dyDescent="0.2">
      <c r="A46" s="2">
        <v>44</v>
      </c>
      <c r="B46" s="2">
        <v>18</v>
      </c>
      <c r="C46" s="2">
        <v>18</v>
      </c>
      <c r="D46" s="2">
        <v>18</v>
      </c>
      <c r="E46" s="2">
        <v>17</v>
      </c>
      <c r="F46" s="2">
        <v>15</v>
      </c>
      <c r="G46" s="2">
        <v>14</v>
      </c>
      <c r="H46" s="2">
        <v>14</v>
      </c>
      <c r="I46" s="2">
        <v>12</v>
      </c>
      <c r="J46" s="2">
        <v>12</v>
      </c>
      <c r="K46" s="2">
        <v>11</v>
      </c>
    </row>
    <row r="47" spans="1:11" x14ac:dyDescent="0.2">
      <c r="A47" s="2">
        <v>45</v>
      </c>
      <c r="B47" s="2">
        <v>18</v>
      </c>
      <c r="C47" s="2">
        <v>18</v>
      </c>
      <c r="D47" s="2">
        <v>18</v>
      </c>
      <c r="E47" s="2">
        <v>17</v>
      </c>
      <c r="F47" s="2">
        <v>16</v>
      </c>
      <c r="G47" s="2">
        <v>15</v>
      </c>
      <c r="H47" s="2">
        <v>14</v>
      </c>
      <c r="I47" s="2">
        <v>12</v>
      </c>
      <c r="J47" s="2">
        <v>12</v>
      </c>
      <c r="K47" s="2">
        <v>11</v>
      </c>
    </row>
    <row r="48" spans="1:11" x14ac:dyDescent="0.2">
      <c r="A48" s="2">
        <v>46</v>
      </c>
      <c r="B48" s="2">
        <v>18</v>
      </c>
      <c r="C48" s="2">
        <v>18</v>
      </c>
      <c r="D48" s="2">
        <v>18</v>
      </c>
      <c r="E48" s="2">
        <v>18</v>
      </c>
      <c r="F48" s="2">
        <v>16</v>
      </c>
      <c r="G48" s="2">
        <v>15</v>
      </c>
      <c r="H48" s="2">
        <v>14</v>
      </c>
      <c r="I48" s="2">
        <v>13</v>
      </c>
      <c r="J48" s="2">
        <v>12</v>
      </c>
      <c r="K48" s="2">
        <v>12</v>
      </c>
    </row>
    <row r="49" spans="1:11" x14ac:dyDescent="0.2">
      <c r="A49" s="2">
        <v>47</v>
      </c>
      <c r="B49" s="2">
        <v>19</v>
      </c>
      <c r="C49" s="2">
        <v>18</v>
      </c>
      <c r="D49" s="2">
        <v>18</v>
      </c>
      <c r="E49" s="2">
        <v>18</v>
      </c>
      <c r="F49" s="2">
        <v>16</v>
      </c>
      <c r="G49" s="2">
        <v>16</v>
      </c>
      <c r="H49" s="2">
        <v>15</v>
      </c>
      <c r="I49" s="2">
        <v>13</v>
      </c>
      <c r="J49" s="2">
        <v>13</v>
      </c>
      <c r="K49" s="2">
        <v>12</v>
      </c>
    </row>
    <row r="50" spans="1:11" x14ac:dyDescent="0.2">
      <c r="A50" s="2">
        <v>48</v>
      </c>
      <c r="B50" s="2">
        <v>19</v>
      </c>
      <c r="C50" s="2">
        <v>19</v>
      </c>
      <c r="D50" s="2">
        <v>18</v>
      </c>
      <c r="E50" s="2">
        <v>18</v>
      </c>
      <c r="F50" s="2">
        <v>17</v>
      </c>
      <c r="G50" s="2">
        <v>16</v>
      </c>
      <c r="H50" s="2">
        <v>15</v>
      </c>
      <c r="I50" s="2">
        <v>14</v>
      </c>
      <c r="J50" s="2">
        <v>13</v>
      </c>
      <c r="K50" s="2">
        <v>13</v>
      </c>
    </row>
    <row r="51" spans="1:11" x14ac:dyDescent="0.2">
      <c r="A51" s="2">
        <v>49</v>
      </c>
      <c r="B51" s="2">
        <v>19</v>
      </c>
      <c r="C51" s="2">
        <v>19</v>
      </c>
      <c r="D51" s="2">
        <v>19</v>
      </c>
      <c r="E51" s="2">
        <v>18</v>
      </c>
      <c r="F51" s="2">
        <v>17</v>
      </c>
      <c r="G51" s="2">
        <v>17</v>
      </c>
      <c r="H51" s="2">
        <v>15</v>
      </c>
      <c r="I51" s="2">
        <v>14</v>
      </c>
      <c r="J51" s="2">
        <v>14</v>
      </c>
      <c r="K51" s="2">
        <v>13</v>
      </c>
    </row>
    <row r="52" spans="1:11" x14ac:dyDescent="0.2">
      <c r="A52" s="2">
        <v>50</v>
      </c>
      <c r="B52" s="2">
        <v>19</v>
      </c>
      <c r="C52" s="2">
        <v>19</v>
      </c>
      <c r="D52" s="2">
        <v>19</v>
      </c>
      <c r="E52" s="2">
        <v>18</v>
      </c>
      <c r="F52" s="2">
        <v>18</v>
      </c>
      <c r="G52" s="2">
        <v>17</v>
      </c>
      <c r="H52" s="2">
        <v>16</v>
      </c>
      <c r="I52" s="2">
        <v>14</v>
      </c>
      <c r="J52" s="2">
        <v>14</v>
      </c>
      <c r="K52" s="2">
        <v>14</v>
      </c>
    </row>
    <row r="53" spans="1:11" x14ac:dyDescent="0.2">
      <c r="A53" s="2">
        <v>51</v>
      </c>
      <c r="B53" s="2">
        <v>19</v>
      </c>
      <c r="C53" s="2">
        <v>19</v>
      </c>
      <c r="D53" s="2">
        <v>19</v>
      </c>
      <c r="E53" s="2">
        <v>19</v>
      </c>
      <c r="F53" s="2">
        <v>18</v>
      </c>
      <c r="G53" s="2">
        <v>17</v>
      </c>
      <c r="H53" s="2">
        <v>16</v>
      </c>
      <c r="I53" s="2">
        <v>14</v>
      </c>
      <c r="J53" s="2">
        <v>14</v>
      </c>
      <c r="K53" s="2">
        <v>14</v>
      </c>
    </row>
    <row r="54" spans="1:11" x14ac:dyDescent="0.2">
      <c r="A54" s="2">
        <v>52</v>
      </c>
      <c r="B54" s="2">
        <v>19</v>
      </c>
      <c r="C54" s="2">
        <v>19</v>
      </c>
      <c r="D54" s="2">
        <v>19</v>
      </c>
      <c r="E54" s="2">
        <v>19</v>
      </c>
      <c r="F54" s="2">
        <v>18</v>
      </c>
      <c r="G54" s="2">
        <v>18</v>
      </c>
      <c r="H54" s="2">
        <v>16</v>
      </c>
      <c r="I54" s="2">
        <v>15</v>
      </c>
      <c r="J54" s="2">
        <v>15</v>
      </c>
      <c r="K54" s="2">
        <v>14</v>
      </c>
    </row>
    <row r="55" spans="1:11" x14ac:dyDescent="0.2">
      <c r="A55" s="2">
        <v>53</v>
      </c>
      <c r="B55" s="2">
        <v>19</v>
      </c>
      <c r="C55" s="2">
        <v>19</v>
      </c>
      <c r="D55" s="2">
        <v>19</v>
      </c>
      <c r="E55" s="2">
        <v>19</v>
      </c>
      <c r="F55" s="2">
        <v>19</v>
      </c>
      <c r="G55" s="2">
        <v>18</v>
      </c>
      <c r="H55" s="2">
        <v>17</v>
      </c>
      <c r="I55" s="2">
        <v>16</v>
      </c>
      <c r="J55" s="2">
        <v>15</v>
      </c>
      <c r="K55" s="2">
        <v>15</v>
      </c>
    </row>
    <row r="56" spans="1:11" x14ac:dyDescent="0.2">
      <c r="A56" s="2">
        <v>54</v>
      </c>
      <c r="B56" s="2">
        <v>19</v>
      </c>
      <c r="C56" s="2">
        <v>19</v>
      </c>
      <c r="D56" s="2">
        <v>19</v>
      </c>
      <c r="E56" s="2">
        <v>19</v>
      </c>
      <c r="F56" s="2">
        <v>19</v>
      </c>
      <c r="G56" s="2">
        <v>18</v>
      </c>
      <c r="H56" s="2">
        <v>17</v>
      </c>
      <c r="I56" s="2">
        <v>16</v>
      </c>
      <c r="J56" s="2">
        <v>16</v>
      </c>
      <c r="K56" s="2">
        <v>15</v>
      </c>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5">
    <tabColor rgb="FF00FF00"/>
  </sheetPr>
  <dimension ref="A1:V22"/>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v>1</v>
      </c>
      <c r="I2" s="2"/>
      <c r="J2" s="2"/>
      <c r="K2" s="2"/>
      <c r="L2" s="2">
        <v>1</v>
      </c>
      <c r="M2" s="2">
        <v>2</v>
      </c>
      <c r="N2" s="2">
        <v>2</v>
      </c>
      <c r="O2" s="2">
        <v>2</v>
      </c>
      <c r="P2" s="2">
        <v>2</v>
      </c>
      <c r="Q2" s="2">
        <v>2</v>
      </c>
      <c r="R2" s="2">
        <v>2</v>
      </c>
      <c r="S2" s="2">
        <v>2</v>
      </c>
    </row>
    <row r="3" spans="1:22" x14ac:dyDescent="0.2">
      <c r="A3" s="2">
        <v>1</v>
      </c>
      <c r="B3" s="2">
        <v>2</v>
      </c>
      <c r="C3" s="2">
        <v>1</v>
      </c>
      <c r="D3" s="2">
        <v>1</v>
      </c>
      <c r="E3" s="2">
        <v>1</v>
      </c>
      <c r="F3" s="2">
        <v>1</v>
      </c>
      <c r="G3" s="2">
        <v>1</v>
      </c>
      <c r="H3" s="2">
        <v>1</v>
      </c>
      <c r="I3" s="2"/>
      <c r="J3" s="2"/>
      <c r="K3" s="2"/>
      <c r="L3" s="2">
        <v>2</v>
      </c>
      <c r="M3" s="2">
        <v>3</v>
      </c>
      <c r="N3" s="2">
        <v>3</v>
      </c>
      <c r="O3" s="2">
        <v>3</v>
      </c>
      <c r="P3" s="2">
        <v>3</v>
      </c>
      <c r="Q3" s="2">
        <v>3</v>
      </c>
      <c r="R3" s="2">
        <v>3</v>
      </c>
      <c r="S3" s="2">
        <v>3</v>
      </c>
    </row>
    <row r="4" spans="1:22" x14ac:dyDescent="0.2">
      <c r="A4" s="2">
        <v>2</v>
      </c>
      <c r="B4" s="2">
        <v>3</v>
      </c>
      <c r="C4" s="2">
        <v>1</v>
      </c>
      <c r="D4" s="2">
        <v>1</v>
      </c>
      <c r="E4" s="2">
        <v>1</v>
      </c>
      <c r="F4" s="2">
        <v>1</v>
      </c>
      <c r="G4" s="2">
        <v>1</v>
      </c>
      <c r="H4" s="2">
        <v>1</v>
      </c>
      <c r="I4" s="2"/>
      <c r="J4" s="2"/>
      <c r="K4" s="2"/>
    </row>
    <row r="5" spans="1:22" x14ac:dyDescent="0.2">
      <c r="A5" s="2">
        <v>3</v>
      </c>
      <c r="B5" s="2">
        <v>4</v>
      </c>
      <c r="C5" s="2">
        <v>2</v>
      </c>
      <c r="D5" s="2">
        <v>2</v>
      </c>
      <c r="E5" s="2">
        <v>1</v>
      </c>
      <c r="F5" s="2">
        <v>1</v>
      </c>
      <c r="G5" s="2">
        <v>1</v>
      </c>
      <c r="H5" s="2">
        <v>1</v>
      </c>
      <c r="I5" s="2"/>
      <c r="J5" s="2"/>
      <c r="K5" s="2"/>
    </row>
    <row r="6" spans="1:22" x14ac:dyDescent="0.2">
      <c r="A6" s="2">
        <v>4</v>
      </c>
      <c r="B6" s="2">
        <v>5</v>
      </c>
      <c r="C6" s="2">
        <v>3</v>
      </c>
      <c r="D6" s="2">
        <v>2</v>
      </c>
      <c r="E6" s="2">
        <v>2</v>
      </c>
      <c r="F6" s="2">
        <v>1</v>
      </c>
      <c r="G6" s="2">
        <v>1</v>
      </c>
      <c r="H6" s="2">
        <v>1</v>
      </c>
      <c r="I6" s="2"/>
      <c r="J6" s="2"/>
      <c r="K6" s="2"/>
    </row>
    <row r="7" spans="1:22" x14ac:dyDescent="0.2">
      <c r="A7" s="2">
        <v>5</v>
      </c>
      <c r="B7" s="2">
        <v>6</v>
      </c>
      <c r="C7" s="2">
        <v>5</v>
      </c>
      <c r="D7" s="2">
        <v>3</v>
      </c>
      <c r="E7" s="2">
        <v>2</v>
      </c>
      <c r="F7" s="2">
        <v>2</v>
      </c>
      <c r="G7" s="2">
        <v>1</v>
      </c>
      <c r="H7" s="2">
        <v>1</v>
      </c>
      <c r="I7" s="2"/>
      <c r="J7" s="2"/>
      <c r="K7" s="2"/>
    </row>
    <row r="8" spans="1:22" x14ac:dyDescent="0.2">
      <c r="A8" s="2">
        <v>6</v>
      </c>
      <c r="B8" s="2">
        <v>7</v>
      </c>
      <c r="C8" s="2">
        <v>7</v>
      </c>
      <c r="D8" s="2">
        <v>4</v>
      </c>
      <c r="E8" s="2">
        <v>3</v>
      </c>
      <c r="F8" s="2">
        <v>2</v>
      </c>
      <c r="G8" s="2">
        <v>1</v>
      </c>
      <c r="H8" s="2">
        <v>1</v>
      </c>
      <c r="I8" s="2"/>
      <c r="J8" s="2"/>
      <c r="K8" s="2"/>
    </row>
    <row r="9" spans="1:22" x14ac:dyDescent="0.2">
      <c r="A9" s="2">
        <v>7</v>
      </c>
      <c r="B9" s="2">
        <v>9</v>
      </c>
      <c r="C9" s="2">
        <v>7</v>
      </c>
      <c r="D9" s="2">
        <v>6</v>
      </c>
      <c r="E9" s="2">
        <v>4</v>
      </c>
      <c r="F9" s="2">
        <v>3</v>
      </c>
      <c r="G9" s="2">
        <v>2</v>
      </c>
      <c r="H9" s="2">
        <v>1</v>
      </c>
      <c r="I9" s="2"/>
      <c r="J9" s="2"/>
      <c r="K9" s="2"/>
    </row>
    <row r="10" spans="1:22" x14ac:dyDescent="0.2">
      <c r="A10" s="2">
        <v>8</v>
      </c>
      <c r="B10" s="2">
        <v>10</v>
      </c>
      <c r="C10" s="2">
        <v>8</v>
      </c>
      <c r="D10" s="2">
        <v>7</v>
      </c>
      <c r="E10" s="2">
        <v>5</v>
      </c>
      <c r="F10" s="2">
        <v>4</v>
      </c>
      <c r="G10" s="2">
        <v>2</v>
      </c>
      <c r="H10" s="2">
        <v>2</v>
      </c>
      <c r="I10" s="2"/>
      <c r="J10" s="2"/>
      <c r="K10" s="2"/>
    </row>
    <row r="11" spans="1:22" x14ac:dyDescent="0.2">
      <c r="A11" s="2">
        <v>9</v>
      </c>
      <c r="B11" s="2">
        <v>11</v>
      </c>
      <c r="C11" s="2">
        <v>9</v>
      </c>
      <c r="D11" s="2">
        <v>8</v>
      </c>
      <c r="E11" s="2">
        <v>6</v>
      </c>
      <c r="F11" s="2">
        <v>4</v>
      </c>
      <c r="G11" s="2">
        <v>3</v>
      </c>
      <c r="H11" s="2">
        <v>3</v>
      </c>
      <c r="I11" s="2"/>
      <c r="J11" s="2"/>
      <c r="K11" s="2"/>
    </row>
    <row r="12" spans="1:22" x14ac:dyDescent="0.2">
      <c r="A12" s="2">
        <v>10</v>
      </c>
      <c r="B12" s="2">
        <v>11</v>
      </c>
      <c r="C12" s="2">
        <v>9</v>
      </c>
      <c r="D12" s="2">
        <v>9</v>
      </c>
      <c r="E12" s="2">
        <v>7</v>
      </c>
      <c r="F12" s="2">
        <v>6</v>
      </c>
      <c r="G12" s="2">
        <v>4</v>
      </c>
      <c r="H12" s="2">
        <v>4</v>
      </c>
      <c r="I12" s="2"/>
      <c r="J12" s="2"/>
      <c r="K12" s="2"/>
    </row>
    <row r="13" spans="1:22" x14ac:dyDescent="0.2">
      <c r="A13" s="2">
        <v>11</v>
      </c>
      <c r="B13" s="2">
        <v>12</v>
      </c>
      <c r="C13" s="2">
        <v>10</v>
      </c>
      <c r="D13" s="2">
        <v>9</v>
      </c>
      <c r="E13" s="2">
        <v>8</v>
      </c>
      <c r="F13" s="2">
        <v>7</v>
      </c>
      <c r="G13" s="2">
        <v>5</v>
      </c>
      <c r="H13" s="2">
        <v>5</v>
      </c>
      <c r="I13" s="2"/>
      <c r="J13" s="2"/>
      <c r="K13" s="2"/>
    </row>
    <row r="14" spans="1:22" x14ac:dyDescent="0.2">
      <c r="A14" s="2">
        <v>12</v>
      </c>
      <c r="B14" s="2">
        <v>12</v>
      </c>
      <c r="C14" s="2">
        <v>12</v>
      </c>
      <c r="D14" s="2">
        <v>10</v>
      </c>
      <c r="E14" s="2">
        <v>9</v>
      </c>
      <c r="F14" s="2">
        <v>8</v>
      </c>
      <c r="G14" s="2">
        <v>7</v>
      </c>
      <c r="H14" s="2">
        <v>6</v>
      </c>
      <c r="I14" s="2"/>
      <c r="J14" s="2"/>
      <c r="K14" s="2"/>
    </row>
    <row r="15" spans="1:22" x14ac:dyDescent="0.2">
      <c r="A15" s="2">
        <v>13</v>
      </c>
      <c r="B15" s="2">
        <v>13</v>
      </c>
      <c r="C15" s="2">
        <v>13</v>
      </c>
      <c r="D15" s="2">
        <v>11</v>
      </c>
      <c r="E15" s="2">
        <v>11</v>
      </c>
      <c r="F15" s="2">
        <v>9</v>
      </c>
      <c r="G15" s="2">
        <v>8</v>
      </c>
      <c r="H15" s="2">
        <v>7</v>
      </c>
      <c r="I15" s="2"/>
      <c r="J15" s="2"/>
      <c r="K15" s="2"/>
    </row>
    <row r="16" spans="1:22" x14ac:dyDescent="0.2">
      <c r="A16" s="2">
        <v>14</v>
      </c>
      <c r="B16" s="2">
        <v>15</v>
      </c>
      <c r="C16" s="2">
        <v>14</v>
      </c>
      <c r="D16" s="2">
        <v>13</v>
      </c>
      <c r="E16" s="2">
        <v>12</v>
      </c>
      <c r="F16" s="2">
        <v>10</v>
      </c>
      <c r="G16" s="2">
        <v>8</v>
      </c>
      <c r="H16" s="2">
        <v>7</v>
      </c>
      <c r="I16" s="2"/>
      <c r="J16" s="2"/>
      <c r="K16" s="2"/>
    </row>
    <row r="17" spans="1:11" x14ac:dyDescent="0.2">
      <c r="A17" s="2">
        <v>15</v>
      </c>
      <c r="B17" s="2">
        <v>16</v>
      </c>
      <c r="C17" s="2">
        <v>15</v>
      </c>
      <c r="D17" s="2">
        <v>14</v>
      </c>
      <c r="E17" s="2">
        <v>13</v>
      </c>
      <c r="F17" s="2">
        <v>11</v>
      </c>
      <c r="G17" s="2">
        <v>10</v>
      </c>
      <c r="H17" s="2">
        <v>8</v>
      </c>
      <c r="I17" s="2"/>
      <c r="J17" s="2"/>
      <c r="K17" s="2"/>
    </row>
    <row r="18" spans="1:11" x14ac:dyDescent="0.2">
      <c r="A18" s="2">
        <v>16</v>
      </c>
      <c r="B18" s="2">
        <v>17</v>
      </c>
      <c r="C18" s="2">
        <v>16</v>
      </c>
      <c r="D18" s="2">
        <v>15</v>
      </c>
      <c r="E18" s="2">
        <v>14</v>
      </c>
      <c r="F18" s="2">
        <v>13</v>
      </c>
      <c r="G18" s="2">
        <v>10</v>
      </c>
      <c r="H18" s="2">
        <v>9</v>
      </c>
      <c r="I18" s="2"/>
      <c r="J18" s="2"/>
      <c r="K18" s="2"/>
    </row>
    <row r="19" spans="1:11" x14ac:dyDescent="0.2">
      <c r="A19" s="2">
        <v>17</v>
      </c>
      <c r="B19" s="2">
        <v>18</v>
      </c>
      <c r="C19" s="2">
        <v>16</v>
      </c>
      <c r="D19" s="2">
        <v>16</v>
      </c>
      <c r="E19" s="2">
        <v>15</v>
      </c>
      <c r="F19" s="2">
        <v>14</v>
      </c>
      <c r="G19" s="2">
        <v>12</v>
      </c>
      <c r="H19" s="2">
        <v>11</v>
      </c>
      <c r="I19" s="2"/>
      <c r="J19" s="2"/>
      <c r="K19" s="2"/>
    </row>
    <row r="20" spans="1:11" x14ac:dyDescent="0.2">
      <c r="A20" s="2">
        <v>18</v>
      </c>
      <c r="B20" s="2">
        <v>18</v>
      </c>
      <c r="C20" s="2">
        <v>17</v>
      </c>
      <c r="D20" s="2">
        <v>16</v>
      </c>
      <c r="E20" s="2">
        <v>16</v>
      </c>
      <c r="F20" s="2">
        <v>14</v>
      </c>
      <c r="G20" s="2">
        <v>13</v>
      </c>
      <c r="H20" s="2">
        <v>12</v>
      </c>
      <c r="I20" s="2"/>
      <c r="J20" s="2"/>
      <c r="K20" s="2"/>
    </row>
    <row r="21" spans="1:11" x14ac:dyDescent="0.2">
      <c r="A21" s="2">
        <v>19</v>
      </c>
      <c r="B21" s="2">
        <v>19</v>
      </c>
      <c r="C21" s="2">
        <v>18</v>
      </c>
      <c r="D21" s="2">
        <v>18</v>
      </c>
      <c r="E21" s="2">
        <v>16</v>
      </c>
      <c r="F21" s="2">
        <v>15</v>
      </c>
      <c r="G21" s="2">
        <v>14</v>
      </c>
      <c r="H21" s="2">
        <v>13</v>
      </c>
      <c r="I21" s="2"/>
      <c r="J21" s="2"/>
      <c r="K21" s="2"/>
    </row>
    <row r="22" spans="1:11" x14ac:dyDescent="0.2">
      <c r="A22" s="2">
        <v>20</v>
      </c>
      <c r="B22" s="2">
        <v>19</v>
      </c>
      <c r="C22" s="2">
        <v>19</v>
      </c>
      <c r="D22" s="2">
        <v>18</v>
      </c>
      <c r="E22" s="2">
        <v>17</v>
      </c>
      <c r="F22" s="2">
        <v>16</v>
      </c>
      <c r="G22" s="2">
        <v>15</v>
      </c>
      <c r="H22" s="2">
        <v>15</v>
      </c>
      <c r="I22" s="2"/>
      <c r="J22" s="2"/>
      <c r="K22" s="2"/>
    </row>
  </sheetData>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6">
    <tabColor rgb="FF00FF00"/>
  </sheetPr>
  <dimension ref="A1:V28"/>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c r="I2" s="2"/>
      <c r="J2" s="2"/>
      <c r="K2" s="2"/>
      <c r="L2" s="2">
        <v>1</v>
      </c>
      <c r="M2" s="2">
        <v>3</v>
      </c>
      <c r="N2" s="2">
        <v>3</v>
      </c>
      <c r="O2" s="2">
        <v>3</v>
      </c>
      <c r="P2" s="2">
        <v>3</v>
      </c>
      <c r="Q2" s="2">
        <v>3</v>
      </c>
      <c r="R2" s="2">
        <v>3</v>
      </c>
    </row>
    <row r="3" spans="1:22" x14ac:dyDescent="0.2">
      <c r="A3" s="2">
        <v>1</v>
      </c>
      <c r="B3" s="2">
        <v>1</v>
      </c>
      <c r="C3" s="2">
        <v>1</v>
      </c>
      <c r="D3" s="2">
        <v>1</v>
      </c>
      <c r="E3" s="2">
        <v>1</v>
      </c>
      <c r="F3" s="2">
        <v>1</v>
      </c>
      <c r="G3" s="2">
        <v>1</v>
      </c>
      <c r="H3" s="2"/>
      <c r="I3" s="2"/>
      <c r="J3" s="2"/>
      <c r="K3" s="2"/>
      <c r="L3" s="2">
        <v>2</v>
      </c>
      <c r="M3" s="2">
        <v>3</v>
      </c>
      <c r="N3" s="2">
        <v>3</v>
      </c>
      <c r="O3" s="2">
        <v>3</v>
      </c>
      <c r="P3" s="2">
        <v>3</v>
      </c>
      <c r="Q3" s="2">
        <v>3</v>
      </c>
      <c r="R3" s="2">
        <v>3</v>
      </c>
    </row>
    <row r="4" spans="1:22" x14ac:dyDescent="0.2">
      <c r="A4" s="2">
        <v>2</v>
      </c>
      <c r="B4" s="2">
        <v>1</v>
      </c>
      <c r="C4" s="2">
        <v>1</v>
      </c>
      <c r="D4" s="2">
        <v>1</v>
      </c>
      <c r="E4" s="2">
        <v>1</v>
      </c>
      <c r="F4" s="2">
        <v>1</v>
      </c>
      <c r="G4" s="2">
        <v>1</v>
      </c>
      <c r="H4" s="2"/>
      <c r="I4" s="2"/>
      <c r="J4" s="2"/>
      <c r="K4" s="2"/>
    </row>
    <row r="5" spans="1:22" x14ac:dyDescent="0.2">
      <c r="A5" s="2">
        <v>3</v>
      </c>
      <c r="B5" s="2">
        <v>1</v>
      </c>
      <c r="C5" s="2">
        <v>1</v>
      </c>
      <c r="D5" s="2">
        <v>1</v>
      </c>
      <c r="E5" s="2">
        <v>1</v>
      </c>
      <c r="F5" s="2">
        <v>1</v>
      </c>
      <c r="G5" s="2">
        <v>1</v>
      </c>
      <c r="H5" s="2"/>
      <c r="I5" s="2"/>
      <c r="J5" s="2"/>
      <c r="K5" s="2"/>
    </row>
    <row r="6" spans="1:22" x14ac:dyDescent="0.2">
      <c r="A6" s="2">
        <v>4</v>
      </c>
      <c r="B6" s="2">
        <v>2</v>
      </c>
      <c r="C6" s="2">
        <v>1</v>
      </c>
      <c r="D6" s="2">
        <v>1</v>
      </c>
      <c r="E6" s="2">
        <v>1</v>
      </c>
      <c r="F6" s="2">
        <v>1</v>
      </c>
      <c r="G6" s="2">
        <v>1</v>
      </c>
      <c r="H6" s="2"/>
      <c r="I6" s="2"/>
      <c r="J6" s="2"/>
      <c r="K6" s="2"/>
    </row>
    <row r="7" spans="1:22" x14ac:dyDescent="0.2">
      <c r="A7" s="2">
        <v>5</v>
      </c>
      <c r="B7" s="2">
        <v>2</v>
      </c>
      <c r="C7" s="2">
        <v>2</v>
      </c>
      <c r="D7" s="2">
        <v>1</v>
      </c>
      <c r="E7" s="2">
        <v>1</v>
      </c>
      <c r="F7" s="2">
        <v>1</v>
      </c>
      <c r="G7" s="2">
        <v>1</v>
      </c>
      <c r="H7" s="2"/>
      <c r="I7" s="2"/>
      <c r="J7" s="2"/>
      <c r="K7" s="2"/>
    </row>
    <row r="8" spans="1:22" x14ac:dyDescent="0.2">
      <c r="A8" s="2">
        <v>6</v>
      </c>
      <c r="B8" s="2">
        <v>3</v>
      </c>
      <c r="C8" s="2">
        <v>2</v>
      </c>
      <c r="D8" s="2">
        <v>1</v>
      </c>
      <c r="E8" s="2">
        <v>1</v>
      </c>
      <c r="F8" s="2">
        <v>1</v>
      </c>
      <c r="G8" s="2">
        <v>1</v>
      </c>
      <c r="H8" s="2"/>
      <c r="I8" s="2"/>
      <c r="J8" s="2"/>
      <c r="K8" s="2"/>
    </row>
    <row r="9" spans="1:22" x14ac:dyDescent="0.2">
      <c r="A9" s="2">
        <v>7</v>
      </c>
      <c r="B9" s="2">
        <v>3</v>
      </c>
      <c r="C9" s="2">
        <v>3</v>
      </c>
      <c r="D9" s="2">
        <v>1</v>
      </c>
      <c r="E9" s="2">
        <v>1</v>
      </c>
      <c r="F9" s="2">
        <v>1</v>
      </c>
      <c r="G9" s="2">
        <v>1</v>
      </c>
      <c r="H9" s="2"/>
      <c r="I9" s="2"/>
      <c r="J9" s="2"/>
      <c r="K9" s="2"/>
    </row>
    <row r="10" spans="1:22" x14ac:dyDescent="0.2">
      <c r="A10" s="2">
        <v>8</v>
      </c>
      <c r="B10" s="2">
        <v>4</v>
      </c>
      <c r="C10" s="2">
        <v>3</v>
      </c>
      <c r="D10" s="2">
        <v>1</v>
      </c>
      <c r="E10" s="2">
        <v>1</v>
      </c>
      <c r="F10" s="2">
        <v>1</v>
      </c>
      <c r="G10" s="2">
        <v>1</v>
      </c>
      <c r="H10" s="2"/>
      <c r="I10" s="2"/>
      <c r="J10" s="2"/>
      <c r="K10" s="2"/>
    </row>
    <row r="11" spans="1:22" x14ac:dyDescent="0.2">
      <c r="A11" s="2">
        <v>9</v>
      </c>
      <c r="B11" s="2">
        <v>4</v>
      </c>
      <c r="C11" s="2">
        <v>4</v>
      </c>
      <c r="D11" s="2">
        <v>1</v>
      </c>
      <c r="E11" s="2">
        <v>1</v>
      </c>
      <c r="F11" s="2">
        <v>1</v>
      </c>
      <c r="G11" s="2">
        <v>1</v>
      </c>
      <c r="H11" s="2"/>
      <c r="I11" s="2"/>
      <c r="J11" s="2"/>
      <c r="K11" s="2"/>
    </row>
    <row r="12" spans="1:22" x14ac:dyDescent="0.2">
      <c r="A12" s="2">
        <v>10</v>
      </c>
      <c r="B12" s="2">
        <v>5</v>
      </c>
      <c r="C12" s="2">
        <v>4</v>
      </c>
      <c r="D12" s="2">
        <v>2</v>
      </c>
      <c r="E12" s="2">
        <v>1</v>
      </c>
      <c r="F12" s="2">
        <v>1</v>
      </c>
      <c r="G12" s="2">
        <v>1</v>
      </c>
      <c r="H12" s="2"/>
      <c r="I12" s="2"/>
      <c r="J12" s="2"/>
      <c r="K12" s="2"/>
    </row>
    <row r="13" spans="1:22" x14ac:dyDescent="0.2">
      <c r="A13" s="2">
        <v>11</v>
      </c>
      <c r="B13" s="2">
        <v>5</v>
      </c>
      <c r="C13" s="2">
        <v>4</v>
      </c>
      <c r="D13" s="2">
        <v>2</v>
      </c>
      <c r="E13" s="2">
        <v>2</v>
      </c>
      <c r="F13" s="2">
        <v>2</v>
      </c>
      <c r="G13" s="2">
        <v>1</v>
      </c>
      <c r="H13" s="2"/>
      <c r="I13" s="2"/>
      <c r="J13" s="2"/>
      <c r="K13" s="2"/>
    </row>
    <row r="14" spans="1:22" x14ac:dyDescent="0.2">
      <c r="A14" s="2">
        <v>12</v>
      </c>
      <c r="B14" s="2">
        <v>6</v>
      </c>
      <c r="C14" s="2">
        <v>5</v>
      </c>
      <c r="D14" s="2">
        <v>3</v>
      </c>
      <c r="E14" s="2">
        <v>2</v>
      </c>
      <c r="F14" s="2">
        <v>2</v>
      </c>
      <c r="G14" s="2">
        <v>2</v>
      </c>
      <c r="H14" s="2"/>
      <c r="I14" s="2"/>
      <c r="J14" s="2"/>
      <c r="K14" s="2"/>
    </row>
    <row r="15" spans="1:22" x14ac:dyDescent="0.2">
      <c r="A15" s="2">
        <v>13</v>
      </c>
      <c r="B15" s="2">
        <v>6</v>
      </c>
      <c r="C15" s="2">
        <v>5</v>
      </c>
      <c r="D15" s="2">
        <v>3</v>
      </c>
      <c r="E15" s="2">
        <v>2</v>
      </c>
      <c r="F15" s="2">
        <v>2</v>
      </c>
      <c r="G15" s="2">
        <v>2</v>
      </c>
      <c r="H15" s="2"/>
      <c r="I15" s="2"/>
      <c r="J15" s="2"/>
      <c r="K15" s="2"/>
    </row>
    <row r="16" spans="1:22" x14ac:dyDescent="0.2">
      <c r="A16" s="2">
        <v>14</v>
      </c>
      <c r="B16" s="2">
        <v>7</v>
      </c>
      <c r="C16" s="2">
        <v>6</v>
      </c>
      <c r="D16" s="2">
        <v>4</v>
      </c>
      <c r="E16" s="2">
        <v>3</v>
      </c>
      <c r="F16" s="2">
        <v>3</v>
      </c>
      <c r="G16" s="2">
        <v>2</v>
      </c>
      <c r="H16" s="2"/>
      <c r="I16" s="2"/>
      <c r="J16" s="2"/>
      <c r="K16" s="2"/>
    </row>
    <row r="17" spans="1:11" x14ac:dyDescent="0.2">
      <c r="A17" s="2">
        <v>15</v>
      </c>
      <c r="B17" s="2">
        <v>7</v>
      </c>
      <c r="C17" s="2">
        <v>6</v>
      </c>
      <c r="D17" s="2">
        <v>4</v>
      </c>
      <c r="E17" s="2">
        <v>3</v>
      </c>
      <c r="F17" s="2">
        <v>3</v>
      </c>
      <c r="G17" s="2">
        <v>3</v>
      </c>
      <c r="H17" s="2"/>
      <c r="I17" s="2"/>
      <c r="J17" s="2"/>
      <c r="K17" s="2"/>
    </row>
    <row r="18" spans="1:11" x14ac:dyDescent="0.2">
      <c r="A18" s="2">
        <v>16</v>
      </c>
      <c r="B18" s="2">
        <v>8</v>
      </c>
      <c r="C18" s="2">
        <v>7</v>
      </c>
      <c r="D18" s="2">
        <v>5</v>
      </c>
      <c r="E18" s="2">
        <v>4</v>
      </c>
      <c r="F18" s="2">
        <v>4</v>
      </c>
      <c r="G18" s="2">
        <v>3</v>
      </c>
      <c r="H18" s="2"/>
      <c r="I18" s="2"/>
      <c r="J18" s="2"/>
      <c r="K18" s="2"/>
    </row>
    <row r="19" spans="1:11" x14ac:dyDescent="0.2">
      <c r="A19" s="2">
        <v>17</v>
      </c>
      <c r="B19" s="2">
        <v>8</v>
      </c>
      <c r="C19" s="2">
        <v>7</v>
      </c>
      <c r="D19" s="2">
        <v>5</v>
      </c>
      <c r="E19" s="2">
        <v>4</v>
      </c>
      <c r="F19" s="2">
        <v>4</v>
      </c>
      <c r="G19" s="2">
        <v>3</v>
      </c>
      <c r="H19" s="2"/>
      <c r="I19" s="2"/>
      <c r="J19" s="2"/>
      <c r="K19" s="2"/>
    </row>
    <row r="20" spans="1:11" x14ac:dyDescent="0.2">
      <c r="A20" s="2">
        <v>18</v>
      </c>
      <c r="B20" s="2">
        <v>9</v>
      </c>
      <c r="C20" s="2">
        <v>8</v>
      </c>
      <c r="D20" s="2">
        <v>5</v>
      </c>
      <c r="E20" s="2">
        <v>5</v>
      </c>
      <c r="F20" s="2">
        <v>5</v>
      </c>
      <c r="G20" s="2">
        <v>4</v>
      </c>
      <c r="H20" s="2"/>
      <c r="I20" s="2"/>
      <c r="J20" s="2"/>
      <c r="K20" s="2"/>
    </row>
    <row r="21" spans="1:11" x14ac:dyDescent="0.2">
      <c r="A21" s="2">
        <v>19</v>
      </c>
      <c r="B21" s="2">
        <v>9</v>
      </c>
      <c r="C21" s="2">
        <v>9</v>
      </c>
      <c r="D21" s="2">
        <v>6</v>
      </c>
      <c r="E21" s="2">
        <v>5</v>
      </c>
      <c r="F21" s="2">
        <v>5</v>
      </c>
      <c r="G21" s="2">
        <v>4</v>
      </c>
      <c r="H21" s="2"/>
      <c r="I21" s="2"/>
      <c r="J21" s="2"/>
      <c r="K21" s="2"/>
    </row>
    <row r="22" spans="1:11" x14ac:dyDescent="0.2">
      <c r="A22" s="2">
        <v>20</v>
      </c>
      <c r="B22" s="2">
        <v>10</v>
      </c>
      <c r="C22" s="2">
        <v>9</v>
      </c>
      <c r="D22" s="2">
        <v>6</v>
      </c>
      <c r="E22" s="2">
        <v>6</v>
      </c>
      <c r="F22" s="2">
        <v>6</v>
      </c>
      <c r="G22" s="2">
        <v>4</v>
      </c>
      <c r="H22" s="2"/>
      <c r="I22" s="2"/>
      <c r="J22" s="2"/>
      <c r="K22" s="2"/>
    </row>
    <row r="23" spans="1:11" x14ac:dyDescent="0.2">
      <c r="A23" s="2">
        <v>21</v>
      </c>
      <c r="B23" s="2">
        <v>10</v>
      </c>
      <c r="C23" s="2">
        <v>10</v>
      </c>
      <c r="D23" s="2">
        <v>7</v>
      </c>
      <c r="E23" s="2">
        <v>6</v>
      </c>
      <c r="F23" s="2">
        <v>6</v>
      </c>
      <c r="G23" s="2">
        <v>5</v>
      </c>
      <c r="H23" s="2"/>
      <c r="I23" s="2"/>
      <c r="J23" s="2"/>
      <c r="K23" s="2"/>
    </row>
    <row r="24" spans="1:11" x14ac:dyDescent="0.2">
      <c r="A24" s="2">
        <v>22</v>
      </c>
      <c r="B24" s="2">
        <v>11</v>
      </c>
      <c r="C24" s="2">
        <v>10</v>
      </c>
      <c r="D24" s="2">
        <v>9</v>
      </c>
      <c r="E24" s="2">
        <v>8</v>
      </c>
      <c r="F24" s="2">
        <v>8</v>
      </c>
      <c r="G24" s="2">
        <v>6</v>
      </c>
      <c r="H24" s="2"/>
      <c r="I24" s="2"/>
      <c r="J24" s="2"/>
      <c r="K24" s="2"/>
    </row>
    <row r="25" spans="1:11" x14ac:dyDescent="0.2">
      <c r="A25" s="2">
        <v>23</v>
      </c>
      <c r="B25" s="2">
        <v>12</v>
      </c>
      <c r="C25" s="2">
        <v>11</v>
      </c>
      <c r="D25" s="2">
        <v>9</v>
      </c>
      <c r="E25" s="2">
        <v>9</v>
      </c>
      <c r="F25" s="2">
        <v>9</v>
      </c>
      <c r="G25" s="2">
        <v>7</v>
      </c>
      <c r="H25" s="2"/>
      <c r="I25" s="2"/>
      <c r="J25" s="2"/>
      <c r="K25" s="2"/>
    </row>
    <row r="26" spans="1:11" x14ac:dyDescent="0.2">
      <c r="A26" s="2">
        <v>24</v>
      </c>
      <c r="B26" s="2">
        <v>13</v>
      </c>
      <c r="C26" s="2">
        <v>12</v>
      </c>
      <c r="D26" s="2">
        <v>10</v>
      </c>
      <c r="E26" s="2">
        <v>10</v>
      </c>
      <c r="F26" s="2">
        <v>10</v>
      </c>
      <c r="G26" s="2">
        <v>10</v>
      </c>
      <c r="H26" s="2"/>
      <c r="I26" s="2"/>
      <c r="J26" s="2"/>
      <c r="K26" s="2"/>
    </row>
    <row r="27" spans="1:11" x14ac:dyDescent="0.2">
      <c r="A27" s="2">
        <v>25</v>
      </c>
      <c r="B27" s="2">
        <v>15</v>
      </c>
      <c r="C27" s="2">
        <v>14</v>
      </c>
      <c r="D27" s="2">
        <v>12</v>
      </c>
      <c r="E27" s="2">
        <v>11</v>
      </c>
      <c r="F27" s="2">
        <v>11</v>
      </c>
      <c r="G27" s="2">
        <v>11</v>
      </c>
      <c r="H27" s="2"/>
      <c r="I27" s="2"/>
      <c r="J27" s="2"/>
      <c r="K27" s="2"/>
    </row>
    <row r="28" spans="1:11" x14ac:dyDescent="0.2">
      <c r="A28" s="2">
        <v>26</v>
      </c>
      <c r="B28" s="2">
        <v>17</v>
      </c>
      <c r="C28" s="2">
        <v>15</v>
      </c>
      <c r="D28" s="2">
        <v>14</v>
      </c>
      <c r="E28" s="2">
        <v>13</v>
      </c>
      <c r="F28" s="2">
        <v>13</v>
      </c>
      <c r="G28" s="2">
        <v>13</v>
      </c>
      <c r="H28" s="2"/>
      <c r="I28" s="2"/>
      <c r="J28" s="2"/>
      <c r="K28" s="2"/>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7">
    <tabColor rgb="FF00FF00"/>
  </sheetPr>
  <dimension ref="A1:V202"/>
  <sheetViews>
    <sheetView topLeftCell="A154"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v>1</v>
      </c>
      <c r="I2" s="2">
        <v>1</v>
      </c>
      <c r="J2" s="2">
        <v>1</v>
      </c>
      <c r="K2" s="2">
        <v>1</v>
      </c>
      <c r="L2" s="2">
        <v>1</v>
      </c>
      <c r="M2" s="2">
        <v>1</v>
      </c>
      <c r="N2" s="2">
        <v>1</v>
      </c>
      <c r="O2" s="2">
        <v>1</v>
      </c>
      <c r="P2" s="2">
        <v>1</v>
      </c>
      <c r="Q2" s="2">
        <v>1</v>
      </c>
      <c r="R2" s="2">
        <v>1</v>
      </c>
      <c r="S2" s="2">
        <v>1</v>
      </c>
      <c r="T2" s="2">
        <v>1</v>
      </c>
      <c r="U2" s="2">
        <v>1</v>
      </c>
      <c r="V2" s="2">
        <v>1</v>
      </c>
    </row>
    <row r="3" spans="1:22" x14ac:dyDescent="0.2">
      <c r="A3" s="2">
        <v>1</v>
      </c>
      <c r="B3" s="2">
        <v>1</v>
      </c>
      <c r="C3" s="2">
        <v>1</v>
      </c>
      <c r="D3" s="2">
        <v>1</v>
      </c>
      <c r="E3" s="2">
        <v>1</v>
      </c>
      <c r="F3" s="2">
        <v>1</v>
      </c>
      <c r="G3" s="2">
        <v>1</v>
      </c>
      <c r="H3" s="2">
        <v>1</v>
      </c>
      <c r="I3" s="2">
        <v>1</v>
      </c>
      <c r="J3" s="2">
        <v>1</v>
      </c>
      <c r="K3" s="2">
        <v>1</v>
      </c>
      <c r="L3" s="2">
        <v>2</v>
      </c>
      <c r="M3" s="2">
        <v>1</v>
      </c>
      <c r="N3" s="2">
        <v>2</v>
      </c>
      <c r="O3" s="2">
        <v>1</v>
      </c>
      <c r="P3" s="2">
        <v>1</v>
      </c>
      <c r="Q3" s="2">
        <v>1</v>
      </c>
      <c r="R3" s="2">
        <v>2</v>
      </c>
      <c r="S3" s="2">
        <v>1</v>
      </c>
      <c r="T3" s="2">
        <v>1</v>
      </c>
      <c r="U3" s="2">
        <v>1</v>
      </c>
      <c r="V3" s="2">
        <v>1</v>
      </c>
    </row>
    <row r="4" spans="1:22" x14ac:dyDescent="0.2">
      <c r="A4" s="2">
        <v>2</v>
      </c>
      <c r="B4" s="2">
        <v>1</v>
      </c>
      <c r="C4" s="2">
        <v>1</v>
      </c>
      <c r="D4" s="2">
        <v>1</v>
      </c>
      <c r="E4" s="2">
        <v>1</v>
      </c>
      <c r="F4" s="2">
        <v>1</v>
      </c>
      <c r="G4" s="2">
        <v>1</v>
      </c>
      <c r="H4" s="2">
        <v>1</v>
      </c>
      <c r="I4" s="2">
        <v>1</v>
      </c>
      <c r="J4" s="2">
        <v>1</v>
      </c>
      <c r="K4" s="2">
        <v>1</v>
      </c>
    </row>
    <row r="5" spans="1:22" x14ac:dyDescent="0.2">
      <c r="A5" s="2">
        <v>3</v>
      </c>
      <c r="B5" s="2">
        <v>1</v>
      </c>
      <c r="C5" s="2">
        <v>1</v>
      </c>
      <c r="D5" s="2">
        <v>1</v>
      </c>
      <c r="E5" s="2">
        <v>1</v>
      </c>
      <c r="F5" s="2">
        <v>1</v>
      </c>
      <c r="G5" s="2">
        <v>1</v>
      </c>
      <c r="H5" s="2">
        <v>1</v>
      </c>
      <c r="I5" s="2">
        <v>1</v>
      </c>
      <c r="J5" s="2">
        <v>1</v>
      </c>
      <c r="K5" s="2">
        <v>1</v>
      </c>
    </row>
    <row r="6" spans="1:22" x14ac:dyDescent="0.2">
      <c r="A6" s="2">
        <v>4</v>
      </c>
      <c r="B6" s="2">
        <v>1</v>
      </c>
      <c r="C6" s="2">
        <v>1</v>
      </c>
      <c r="D6" s="2">
        <v>1</v>
      </c>
      <c r="E6" s="2">
        <v>1</v>
      </c>
      <c r="F6" s="2">
        <v>1</v>
      </c>
      <c r="G6" s="2">
        <v>1</v>
      </c>
      <c r="H6" s="2">
        <v>1</v>
      </c>
      <c r="I6" s="2">
        <v>1</v>
      </c>
      <c r="J6" s="2">
        <v>1</v>
      </c>
      <c r="K6" s="2">
        <v>1</v>
      </c>
    </row>
    <row r="7" spans="1:22" x14ac:dyDescent="0.2">
      <c r="A7" s="2">
        <v>5</v>
      </c>
      <c r="B7" s="2">
        <v>1</v>
      </c>
      <c r="C7" s="2">
        <v>1</v>
      </c>
      <c r="D7" s="2">
        <v>1</v>
      </c>
      <c r="E7" s="2">
        <v>1</v>
      </c>
      <c r="F7" s="2">
        <v>1</v>
      </c>
      <c r="G7" s="2">
        <v>1</v>
      </c>
      <c r="H7" s="2">
        <v>1</v>
      </c>
      <c r="I7" s="2">
        <v>1</v>
      </c>
      <c r="J7" s="2">
        <v>1</v>
      </c>
      <c r="K7" s="2">
        <v>1</v>
      </c>
    </row>
    <row r="8" spans="1:22" x14ac:dyDescent="0.2">
      <c r="A8" s="2">
        <v>6</v>
      </c>
      <c r="B8" s="2">
        <v>1</v>
      </c>
      <c r="C8" s="2">
        <v>1</v>
      </c>
      <c r="D8" s="2">
        <v>1</v>
      </c>
      <c r="E8" s="2">
        <v>1</v>
      </c>
      <c r="F8" s="2">
        <v>1</v>
      </c>
      <c r="G8" s="2">
        <v>1</v>
      </c>
      <c r="H8" s="2">
        <v>1</v>
      </c>
      <c r="I8" s="2">
        <v>1</v>
      </c>
      <c r="J8" s="2">
        <v>1</v>
      </c>
      <c r="K8" s="2">
        <v>1</v>
      </c>
    </row>
    <row r="9" spans="1:22" x14ac:dyDescent="0.2">
      <c r="A9" s="2">
        <v>7</v>
      </c>
      <c r="B9" s="2">
        <v>1</v>
      </c>
      <c r="C9" s="2">
        <v>1</v>
      </c>
      <c r="D9" s="2">
        <v>1</v>
      </c>
      <c r="E9" s="2">
        <v>1</v>
      </c>
      <c r="F9" s="2">
        <v>1</v>
      </c>
      <c r="G9" s="2">
        <v>1</v>
      </c>
      <c r="H9" s="2">
        <v>1</v>
      </c>
      <c r="I9" s="2">
        <v>1</v>
      </c>
      <c r="J9" s="2">
        <v>1</v>
      </c>
      <c r="K9" s="2">
        <v>1</v>
      </c>
    </row>
    <row r="10" spans="1:22" x14ac:dyDescent="0.2">
      <c r="A10" s="2">
        <v>8</v>
      </c>
      <c r="B10" s="2">
        <v>1</v>
      </c>
      <c r="C10" s="2">
        <v>1</v>
      </c>
      <c r="D10" s="2">
        <v>1</v>
      </c>
      <c r="E10" s="2">
        <v>1</v>
      </c>
      <c r="F10" s="2">
        <v>1</v>
      </c>
      <c r="G10" s="2">
        <v>1</v>
      </c>
      <c r="H10" s="2">
        <v>1</v>
      </c>
      <c r="I10" s="2">
        <v>1</v>
      </c>
      <c r="J10" s="2">
        <v>1</v>
      </c>
      <c r="K10" s="2">
        <v>1</v>
      </c>
    </row>
    <row r="11" spans="1:22" x14ac:dyDescent="0.2">
      <c r="A11" s="2">
        <v>9</v>
      </c>
      <c r="B11" s="2">
        <v>1</v>
      </c>
      <c r="C11" s="2">
        <v>1</v>
      </c>
      <c r="D11" s="2">
        <v>1</v>
      </c>
      <c r="E11" s="2">
        <v>1</v>
      </c>
      <c r="F11" s="2">
        <v>1</v>
      </c>
      <c r="G11" s="2">
        <v>1</v>
      </c>
      <c r="H11" s="2">
        <v>1</v>
      </c>
      <c r="I11" s="2">
        <v>1</v>
      </c>
      <c r="J11" s="2">
        <v>1</v>
      </c>
      <c r="K11" s="2">
        <v>1</v>
      </c>
    </row>
    <row r="12" spans="1:22" x14ac:dyDescent="0.2">
      <c r="A12" s="2">
        <v>10</v>
      </c>
      <c r="B12" s="2">
        <v>1</v>
      </c>
      <c r="C12" s="2">
        <v>1</v>
      </c>
      <c r="D12" s="2">
        <v>1</v>
      </c>
      <c r="E12" s="2">
        <v>1</v>
      </c>
      <c r="F12" s="2">
        <v>1</v>
      </c>
      <c r="G12" s="2">
        <v>1</v>
      </c>
      <c r="H12" s="2">
        <v>1</v>
      </c>
      <c r="I12" s="2">
        <v>1</v>
      </c>
      <c r="J12" s="2">
        <v>1</v>
      </c>
      <c r="K12" s="2">
        <v>1</v>
      </c>
    </row>
    <row r="13" spans="1:22" x14ac:dyDescent="0.2">
      <c r="A13" s="2">
        <v>11</v>
      </c>
      <c r="B13" s="2">
        <v>1</v>
      </c>
      <c r="C13" s="2">
        <v>1</v>
      </c>
      <c r="D13" s="2">
        <v>1</v>
      </c>
      <c r="E13" s="2">
        <v>1</v>
      </c>
      <c r="F13" s="2">
        <v>1</v>
      </c>
      <c r="G13" s="2">
        <v>1</v>
      </c>
      <c r="H13" s="2">
        <v>1</v>
      </c>
      <c r="I13" s="2">
        <v>1</v>
      </c>
      <c r="J13" s="2">
        <v>1</v>
      </c>
      <c r="K13" s="2">
        <v>1</v>
      </c>
    </row>
    <row r="14" spans="1:22" x14ac:dyDescent="0.2">
      <c r="A14" s="2">
        <v>12</v>
      </c>
      <c r="B14" s="2">
        <v>1</v>
      </c>
      <c r="C14" s="2">
        <v>1</v>
      </c>
      <c r="D14" s="2">
        <v>1</v>
      </c>
      <c r="E14" s="2">
        <v>1</v>
      </c>
      <c r="F14" s="2">
        <v>1</v>
      </c>
      <c r="G14" s="2">
        <v>1</v>
      </c>
      <c r="H14" s="2">
        <v>1</v>
      </c>
      <c r="I14" s="2">
        <v>1</v>
      </c>
      <c r="J14" s="2">
        <v>1</v>
      </c>
      <c r="K14" s="2">
        <v>1</v>
      </c>
    </row>
    <row r="15" spans="1:22" x14ac:dyDescent="0.2">
      <c r="A15" s="2">
        <v>13</v>
      </c>
      <c r="B15" s="2">
        <v>1</v>
      </c>
      <c r="C15" s="2">
        <v>1</v>
      </c>
      <c r="D15" s="2">
        <v>1</v>
      </c>
      <c r="E15" s="2">
        <v>1</v>
      </c>
      <c r="F15" s="2">
        <v>1</v>
      </c>
      <c r="G15" s="2">
        <v>1</v>
      </c>
      <c r="H15" s="2">
        <v>1</v>
      </c>
      <c r="I15" s="2">
        <v>1</v>
      </c>
      <c r="J15" s="2">
        <v>1</v>
      </c>
      <c r="K15" s="2">
        <v>1</v>
      </c>
    </row>
    <row r="16" spans="1:22" x14ac:dyDescent="0.2">
      <c r="A16" s="2">
        <v>14</v>
      </c>
      <c r="B16" s="2">
        <v>1</v>
      </c>
      <c r="C16" s="2">
        <v>1</v>
      </c>
      <c r="D16" s="2">
        <v>1</v>
      </c>
      <c r="E16" s="2">
        <v>1</v>
      </c>
      <c r="F16" s="2">
        <v>1</v>
      </c>
      <c r="G16" s="2">
        <v>1</v>
      </c>
      <c r="H16" s="2">
        <v>1</v>
      </c>
      <c r="I16" s="2">
        <v>1</v>
      </c>
      <c r="J16" s="2">
        <v>1</v>
      </c>
      <c r="K16" s="2">
        <v>1</v>
      </c>
    </row>
    <row r="17" spans="1:11" x14ac:dyDescent="0.2">
      <c r="A17" s="2">
        <v>15</v>
      </c>
      <c r="B17" s="2">
        <v>1</v>
      </c>
      <c r="C17" s="2">
        <v>1</v>
      </c>
      <c r="D17" s="2">
        <v>1</v>
      </c>
      <c r="E17" s="2">
        <v>1</v>
      </c>
      <c r="F17" s="2">
        <v>1</v>
      </c>
      <c r="G17" s="2">
        <v>1</v>
      </c>
      <c r="H17" s="2">
        <v>1</v>
      </c>
      <c r="I17" s="2">
        <v>1</v>
      </c>
      <c r="J17" s="2">
        <v>1</v>
      </c>
      <c r="K17" s="2">
        <v>1</v>
      </c>
    </row>
    <row r="18" spans="1:11" x14ac:dyDescent="0.2">
      <c r="A18" s="2">
        <v>16</v>
      </c>
      <c r="B18" s="2">
        <v>1</v>
      </c>
      <c r="C18" s="2">
        <v>1</v>
      </c>
      <c r="D18" s="2">
        <v>1</v>
      </c>
      <c r="E18" s="2">
        <v>1</v>
      </c>
      <c r="F18" s="2">
        <v>1</v>
      </c>
      <c r="G18" s="2">
        <v>1</v>
      </c>
      <c r="H18" s="2">
        <v>1</v>
      </c>
      <c r="I18" s="2">
        <v>1</v>
      </c>
      <c r="J18" s="2">
        <v>1</v>
      </c>
      <c r="K18" s="2">
        <v>1</v>
      </c>
    </row>
    <row r="19" spans="1:11" x14ac:dyDescent="0.2">
      <c r="A19" s="2">
        <v>17</v>
      </c>
      <c r="B19" s="2">
        <v>1</v>
      </c>
      <c r="C19" s="2">
        <v>1</v>
      </c>
      <c r="D19" s="2">
        <v>1</v>
      </c>
      <c r="E19" s="2">
        <v>1</v>
      </c>
      <c r="F19" s="2">
        <v>1</v>
      </c>
      <c r="G19" s="2">
        <v>1</v>
      </c>
      <c r="H19" s="2">
        <v>1</v>
      </c>
      <c r="I19" s="2">
        <v>1</v>
      </c>
      <c r="J19" s="2">
        <v>1</v>
      </c>
      <c r="K19" s="2">
        <v>1</v>
      </c>
    </row>
    <row r="20" spans="1:11" x14ac:dyDescent="0.2">
      <c r="A20" s="2">
        <v>18</v>
      </c>
      <c r="B20" s="2">
        <v>1</v>
      </c>
      <c r="C20" s="2">
        <v>1</v>
      </c>
      <c r="D20" s="2">
        <v>1</v>
      </c>
      <c r="E20" s="2">
        <v>1</v>
      </c>
      <c r="F20" s="2">
        <v>1</v>
      </c>
      <c r="G20" s="2">
        <v>1</v>
      </c>
      <c r="H20" s="2">
        <v>1</v>
      </c>
      <c r="I20" s="2">
        <v>1</v>
      </c>
      <c r="J20" s="2">
        <v>1</v>
      </c>
      <c r="K20" s="2">
        <v>1</v>
      </c>
    </row>
    <row r="21" spans="1:11" x14ac:dyDescent="0.2">
      <c r="A21" s="2">
        <v>19</v>
      </c>
      <c r="B21" s="2">
        <v>1</v>
      </c>
      <c r="C21" s="2">
        <v>1</v>
      </c>
      <c r="D21" s="2">
        <v>1</v>
      </c>
      <c r="E21" s="2">
        <v>1</v>
      </c>
      <c r="F21" s="2">
        <v>1</v>
      </c>
      <c r="G21" s="2">
        <v>1</v>
      </c>
      <c r="H21" s="2">
        <v>1</v>
      </c>
      <c r="I21" s="2">
        <v>1</v>
      </c>
      <c r="J21" s="2">
        <v>1</v>
      </c>
      <c r="K21" s="2">
        <v>1</v>
      </c>
    </row>
    <row r="22" spans="1:11" x14ac:dyDescent="0.2">
      <c r="A22" s="2">
        <v>20</v>
      </c>
      <c r="B22" s="2">
        <v>1</v>
      </c>
      <c r="C22" s="2">
        <v>1</v>
      </c>
      <c r="D22" s="2">
        <v>1</v>
      </c>
      <c r="E22" s="2">
        <v>1</v>
      </c>
      <c r="F22" s="2">
        <v>1</v>
      </c>
      <c r="G22" s="2">
        <v>1</v>
      </c>
      <c r="H22" s="2">
        <v>1</v>
      </c>
      <c r="I22" s="2">
        <v>1</v>
      </c>
      <c r="J22" s="2">
        <v>1</v>
      </c>
      <c r="K22" s="2">
        <v>1</v>
      </c>
    </row>
    <row r="23" spans="1:11" x14ac:dyDescent="0.2">
      <c r="A23" s="2">
        <v>21</v>
      </c>
      <c r="B23" s="2">
        <v>1</v>
      </c>
      <c r="C23" s="2">
        <v>1</v>
      </c>
      <c r="D23" s="2">
        <v>1</v>
      </c>
      <c r="E23" s="2">
        <v>1</v>
      </c>
      <c r="F23" s="2">
        <v>1</v>
      </c>
      <c r="G23" s="2">
        <v>1</v>
      </c>
      <c r="H23" s="2">
        <v>1</v>
      </c>
      <c r="I23" s="2">
        <v>1</v>
      </c>
      <c r="J23" s="2">
        <v>1</v>
      </c>
      <c r="K23" s="2">
        <v>1</v>
      </c>
    </row>
    <row r="24" spans="1:11" x14ac:dyDescent="0.2">
      <c r="A24" s="2">
        <v>22</v>
      </c>
      <c r="B24" s="2">
        <v>1</v>
      </c>
      <c r="C24" s="2">
        <v>1</v>
      </c>
      <c r="D24" s="2">
        <v>1</v>
      </c>
      <c r="E24" s="2">
        <v>1</v>
      </c>
      <c r="F24" s="2">
        <v>1</v>
      </c>
      <c r="G24" s="2">
        <v>1</v>
      </c>
      <c r="H24" s="2">
        <v>1</v>
      </c>
      <c r="I24" s="2">
        <v>1</v>
      </c>
      <c r="J24" s="2">
        <v>1</v>
      </c>
      <c r="K24" s="2">
        <v>1</v>
      </c>
    </row>
    <row r="25" spans="1:11" x14ac:dyDescent="0.2">
      <c r="A25" s="2">
        <v>23</v>
      </c>
      <c r="B25" s="2">
        <v>1</v>
      </c>
      <c r="C25" s="2">
        <v>1</v>
      </c>
      <c r="D25" s="2">
        <v>1</v>
      </c>
      <c r="E25" s="2">
        <v>1</v>
      </c>
      <c r="F25" s="2">
        <v>1</v>
      </c>
      <c r="G25" s="2">
        <v>1</v>
      </c>
      <c r="H25" s="2">
        <v>1</v>
      </c>
      <c r="I25" s="2">
        <v>1</v>
      </c>
      <c r="J25" s="2">
        <v>1</v>
      </c>
      <c r="K25" s="2">
        <v>1</v>
      </c>
    </row>
    <row r="26" spans="1:11" x14ac:dyDescent="0.2">
      <c r="A26" s="2">
        <v>24</v>
      </c>
      <c r="B26" s="2">
        <v>1</v>
      </c>
      <c r="C26" s="2">
        <v>1</v>
      </c>
      <c r="D26" s="2">
        <v>1</v>
      </c>
      <c r="E26" s="2">
        <v>1</v>
      </c>
      <c r="F26" s="2">
        <v>1</v>
      </c>
      <c r="G26" s="2">
        <v>1</v>
      </c>
      <c r="H26" s="2">
        <v>1</v>
      </c>
      <c r="I26" s="2">
        <v>1</v>
      </c>
      <c r="J26" s="2">
        <v>1</v>
      </c>
      <c r="K26" s="2">
        <v>1</v>
      </c>
    </row>
    <row r="27" spans="1:11" x14ac:dyDescent="0.2">
      <c r="A27" s="2">
        <v>25</v>
      </c>
      <c r="B27" s="2">
        <v>1</v>
      </c>
      <c r="C27" s="2">
        <v>1</v>
      </c>
      <c r="D27" s="2">
        <v>1</v>
      </c>
      <c r="E27" s="2">
        <v>1</v>
      </c>
      <c r="F27" s="2">
        <v>1</v>
      </c>
      <c r="G27" s="2">
        <v>1</v>
      </c>
      <c r="H27" s="2">
        <v>1</v>
      </c>
      <c r="I27" s="2">
        <v>1</v>
      </c>
      <c r="J27" s="2">
        <v>1</v>
      </c>
      <c r="K27" s="2">
        <v>1</v>
      </c>
    </row>
    <row r="28" spans="1:11" x14ac:dyDescent="0.2">
      <c r="A28" s="2">
        <v>26</v>
      </c>
      <c r="B28" s="2">
        <v>1</v>
      </c>
      <c r="C28" s="2">
        <v>1</v>
      </c>
      <c r="D28" s="2">
        <v>1</v>
      </c>
      <c r="E28" s="2">
        <v>1</v>
      </c>
      <c r="F28" s="2">
        <v>1</v>
      </c>
      <c r="G28" s="2">
        <v>1</v>
      </c>
      <c r="H28" s="2">
        <v>1</v>
      </c>
      <c r="I28" s="2">
        <v>1</v>
      </c>
      <c r="J28" s="2">
        <v>1</v>
      </c>
      <c r="K28" s="2">
        <v>1</v>
      </c>
    </row>
    <row r="29" spans="1:11" x14ac:dyDescent="0.2">
      <c r="A29" s="2">
        <v>27</v>
      </c>
      <c r="B29" s="2">
        <v>1</v>
      </c>
      <c r="C29" s="2">
        <v>1</v>
      </c>
      <c r="D29" s="2">
        <v>1</v>
      </c>
      <c r="E29" s="2">
        <v>1</v>
      </c>
      <c r="F29" s="2">
        <v>1</v>
      </c>
      <c r="G29" s="2">
        <v>1</v>
      </c>
      <c r="H29" s="2">
        <v>1</v>
      </c>
      <c r="I29" s="2">
        <v>1</v>
      </c>
      <c r="J29" s="2">
        <v>1</v>
      </c>
      <c r="K29" s="2">
        <v>1</v>
      </c>
    </row>
    <row r="30" spans="1:11" x14ac:dyDescent="0.2">
      <c r="A30" s="2">
        <v>28</v>
      </c>
      <c r="B30" s="2">
        <v>1</v>
      </c>
      <c r="C30" s="2">
        <v>1</v>
      </c>
      <c r="D30" s="2">
        <v>1</v>
      </c>
      <c r="E30" s="2">
        <v>1</v>
      </c>
      <c r="F30" s="2">
        <v>1</v>
      </c>
      <c r="G30" s="2">
        <v>1</v>
      </c>
      <c r="H30" s="2">
        <v>1</v>
      </c>
      <c r="I30" s="2">
        <v>1</v>
      </c>
      <c r="J30" s="2">
        <v>1</v>
      </c>
      <c r="K30" s="2">
        <v>1</v>
      </c>
    </row>
    <row r="31" spans="1:11" x14ac:dyDescent="0.2">
      <c r="A31" s="2">
        <v>29</v>
      </c>
      <c r="B31" s="2">
        <v>1</v>
      </c>
      <c r="C31" s="2">
        <v>1</v>
      </c>
      <c r="D31" s="2">
        <v>1</v>
      </c>
      <c r="E31" s="2">
        <v>1</v>
      </c>
      <c r="F31" s="2">
        <v>1</v>
      </c>
      <c r="G31" s="2">
        <v>1</v>
      </c>
      <c r="H31" s="2">
        <v>1</v>
      </c>
      <c r="I31" s="2">
        <v>1</v>
      </c>
      <c r="J31" s="2">
        <v>1</v>
      </c>
      <c r="K31" s="2">
        <v>1</v>
      </c>
    </row>
    <row r="32" spans="1:11" x14ac:dyDescent="0.2">
      <c r="A32" s="2">
        <v>30</v>
      </c>
      <c r="B32" s="2">
        <v>1</v>
      </c>
      <c r="C32" s="2">
        <v>1</v>
      </c>
      <c r="D32" s="2">
        <v>1</v>
      </c>
      <c r="E32" s="2">
        <v>1</v>
      </c>
      <c r="F32" s="2">
        <v>1</v>
      </c>
      <c r="G32" s="2">
        <v>1</v>
      </c>
      <c r="H32" s="2">
        <v>1</v>
      </c>
      <c r="I32" s="2">
        <v>1</v>
      </c>
      <c r="J32" s="2">
        <v>1</v>
      </c>
      <c r="K32" s="2">
        <v>1</v>
      </c>
    </row>
    <row r="33" spans="1:11" x14ac:dyDescent="0.2">
      <c r="A33" s="2">
        <v>31</v>
      </c>
      <c r="B33" s="2">
        <v>1</v>
      </c>
      <c r="C33" s="2">
        <v>1</v>
      </c>
      <c r="D33" s="2">
        <v>1</v>
      </c>
      <c r="E33" s="2">
        <v>1</v>
      </c>
      <c r="F33" s="2">
        <v>1</v>
      </c>
      <c r="G33" s="2">
        <v>1</v>
      </c>
      <c r="H33" s="2">
        <v>1</v>
      </c>
      <c r="I33" s="2">
        <v>1</v>
      </c>
      <c r="J33" s="2">
        <v>1</v>
      </c>
      <c r="K33" s="2">
        <v>1</v>
      </c>
    </row>
    <row r="34" spans="1:11" x14ac:dyDescent="0.2">
      <c r="A34" s="2">
        <v>32</v>
      </c>
      <c r="B34" s="2">
        <v>1</v>
      </c>
      <c r="C34" s="2">
        <v>1</v>
      </c>
      <c r="D34" s="2">
        <v>1</v>
      </c>
      <c r="E34" s="2">
        <v>1</v>
      </c>
      <c r="F34" s="2">
        <v>1</v>
      </c>
      <c r="G34" s="2">
        <v>1</v>
      </c>
      <c r="H34" s="2">
        <v>1</v>
      </c>
      <c r="I34" s="2">
        <v>1</v>
      </c>
      <c r="J34" s="2">
        <v>1</v>
      </c>
      <c r="K34" s="2">
        <v>1</v>
      </c>
    </row>
    <row r="35" spans="1:11" x14ac:dyDescent="0.2">
      <c r="A35" s="2">
        <v>33</v>
      </c>
      <c r="B35" s="2">
        <v>1</v>
      </c>
      <c r="C35" s="2">
        <v>1</v>
      </c>
      <c r="D35" s="2">
        <v>1</v>
      </c>
      <c r="E35" s="2">
        <v>1</v>
      </c>
      <c r="F35" s="2">
        <v>1</v>
      </c>
      <c r="G35" s="2">
        <v>1</v>
      </c>
      <c r="H35" s="2">
        <v>1</v>
      </c>
      <c r="I35" s="2">
        <v>1</v>
      </c>
      <c r="J35" s="2">
        <v>1</v>
      </c>
      <c r="K35" s="2">
        <v>1</v>
      </c>
    </row>
    <row r="36" spans="1:11" x14ac:dyDescent="0.2">
      <c r="A36" s="2">
        <v>34</v>
      </c>
      <c r="B36" s="2">
        <v>1</v>
      </c>
      <c r="C36" s="2">
        <v>1</v>
      </c>
      <c r="D36" s="2">
        <v>1</v>
      </c>
      <c r="E36" s="2">
        <v>1</v>
      </c>
      <c r="F36" s="2">
        <v>1</v>
      </c>
      <c r="G36" s="2">
        <v>1</v>
      </c>
      <c r="H36" s="2">
        <v>1</v>
      </c>
      <c r="I36" s="2">
        <v>1</v>
      </c>
      <c r="J36" s="2">
        <v>1</v>
      </c>
      <c r="K36" s="2">
        <v>1</v>
      </c>
    </row>
    <row r="37" spans="1:11" x14ac:dyDescent="0.2">
      <c r="A37" s="2">
        <v>35</v>
      </c>
      <c r="B37" s="2">
        <v>1</v>
      </c>
      <c r="C37" s="2">
        <v>1</v>
      </c>
      <c r="D37" s="2">
        <v>1</v>
      </c>
      <c r="E37" s="2">
        <v>1</v>
      </c>
      <c r="F37" s="2">
        <v>1</v>
      </c>
      <c r="G37" s="2">
        <v>1</v>
      </c>
      <c r="H37" s="2">
        <v>1</v>
      </c>
      <c r="I37" s="2">
        <v>1</v>
      </c>
      <c r="J37" s="2">
        <v>1</v>
      </c>
      <c r="K37" s="2">
        <v>1</v>
      </c>
    </row>
    <row r="38" spans="1:11" x14ac:dyDescent="0.2">
      <c r="A38" s="2">
        <v>36</v>
      </c>
      <c r="B38" s="2">
        <v>1</v>
      </c>
      <c r="C38" s="2">
        <v>1</v>
      </c>
      <c r="D38" s="2">
        <v>1</v>
      </c>
      <c r="E38" s="2">
        <v>1</v>
      </c>
      <c r="F38" s="2">
        <v>1</v>
      </c>
      <c r="G38" s="2">
        <v>1</v>
      </c>
      <c r="H38" s="2">
        <v>1</v>
      </c>
      <c r="I38" s="2">
        <v>1</v>
      </c>
      <c r="J38" s="2">
        <v>1</v>
      </c>
      <c r="K38" s="2">
        <v>1</v>
      </c>
    </row>
    <row r="39" spans="1:11" x14ac:dyDescent="0.2">
      <c r="A39" s="2">
        <v>37</v>
      </c>
      <c r="B39" s="2">
        <v>1</v>
      </c>
      <c r="C39" s="2">
        <v>1</v>
      </c>
      <c r="D39" s="2">
        <v>1</v>
      </c>
      <c r="E39" s="2">
        <v>1</v>
      </c>
      <c r="F39" s="2">
        <v>1</v>
      </c>
      <c r="G39" s="2">
        <v>1</v>
      </c>
      <c r="H39" s="2">
        <v>1</v>
      </c>
      <c r="I39" s="2">
        <v>1</v>
      </c>
      <c r="J39" s="2">
        <v>1</v>
      </c>
      <c r="K39" s="2">
        <v>1</v>
      </c>
    </row>
    <row r="40" spans="1:11" x14ac:dyDescent="0.2">
      <c r="A40" s="2">
        <v>38</v>
      </c>
      <c r="B40" s="2">
        <v>1</v>
      </c>
      <c r="C40" s="2">
        <v>1</v>
      </c>
      <c r="D40" s="2">
        <v>1</v>
      </c>
      <c r="E40" s="2">
        <v>1</v>
      </c>
      <c r="F40" s="2">
        <v>1</v>
      </c>
      <c r="G40" s="2">
        <v>1</v>
      </c>
      <c r="H40" s="2">
        <v>1</v>
      </c>
      <c r="I40" s="2">
        <v>1</v>
      </c>
      <c r="J40" s="2">
        <v>1</v>
      </c>
      <c r="K40" s="2">
        <v>1</v>
      </c>
    </row>
    <row r="41" spans="1:11" x14ac:dyDescent="0.2">
      <c r="A41" s="2">
        <v>39</v>
      </c>
      <c r="B41" s="2">
        <v>1</v>
      </c>
      <c r="C41" s="2">
        <v>1</v>
      </c>
      <c r="D41" s="2">
        <v>1</v>
      </c>
      <c r="E41" s="2">
        <v>1</v>
      </c>
      <c r="F41" s="2">
        <v>1</v>
      </c>
      <c r="G41" s="2">
        <v>1</v>
      </c>
      <c r="H41" s="2">
        <v>1</v>
      </c>
      <c r="I41" s="2">
        <v>1</v>
      </c>
      <c r="J41" s="2">
        <v>1</v>
      </c>
      <c r="K41" s="2">
        <v>1</v>
      </c>
    </row>
    <row r="42" spans="1:11" x14ac:dyDescent="0.2">
      <c r="A42" s="2">
        <v>40</v>
      </c>
      <c r="B42" s="2">
        <v>1</v>
      </c>
      <c r="C42" s="2">
        <v>1</v>
      </c>
      <c r="D42" s="2">
        <v>1</v>
      </c>
      <c r="E42" s="2">
        <v>1</v>
      </c>
      <c r="F42" s="2">
        <v>1</v>
      </c>
      <c r="G42" s="2">
        <v>1</v>
      </c>
      <c r="H42" s="2">
        <v>1</v>
      </c>
      <c r="I42" s="2">
        <v>1</v>
      </c>
      <c r="J42" s="2">
        <v>1</v>
      </c>
      <c r="K42" s="2">
        <v>1</v>
      </c>
    </row>
    <row r="43" spans="1:11" x14ac:dyDescent="0.2">
      <c r="A43" s="2">
        <v>41</v>
      </c>
      <c r="B43" s="2">
        <v>1</v>
      </c>
      <c r="C43" s="2">
        <v>1</v>
      </c>
      <c r="D43" s="2">
        <v>1</v>
      </c>
      <c r="E43" s="2">
        <v>1</v>
      </c>
      <c r="F43" s="2">
        <v>1</v>
      </c>
      <c r="G43" s="2">
        <v>1</v>
      </c>
      <c r="H43" s="2">
        <v>1</v>
      </c>
      <c r="I43" s="2">
        <v>1</v>
      </c>
      <c r="J43" s="2">
        <v>1</v>
      </c>
      <c r="K43" s="2">
        <v>1</v>
      </c>
    </row>
    <row r="44" spans="1:11" x14ac:dyDescent="0.2">
      <c r="A44" s="2">
        <v>42</v>
      </c>
      <c r="B44" s="2">
        <v>1</v>
      </c>
      <c r="C44" s="2">
        <v>1</v>
      </c>
      <c r="D44" s="2">
        <v>1</v>
      </c>
      <c r="E44" s="2">
        <v>1</v>
      </c>
      <c r="F44" s="2">
        <v>1</v>
      </c>
      <c r="G44" s="2">
        <v>1</v>
      </c>
      <c r="H44" s="2">
        <v>1</v>
      </c>
      <c r="I44" s="2">
        <v>1</v>
      </c>
      <c r="J44" s="2">
        <v>1</v>
      </c>
      <c r="K44" s="2">
        <v>1</v>
      </c>
    </row>
    <row r="45" spans="1:11" x14ac:dyDescent="0.2">
      <c r="A45" s="2">
        <v>43</v>
      </c>
      <c r="B45" s="2">
        <v>1</v>
      </c>
      <c r="C45" s="2">
        <v>1</v>
      </c>
      <c r="D45" s="2">
        <v>1</v>
      </c>
      <c r="E45" s="2">
        <v>1</v>
      </c>
      <c r="F45" s="2">
        <v>1</v>
      </c>
      <c r="G45" s="2">
        <v>1</v>
      </c>
      <c r="H45" s="2">
        <v>1</v>
      </c>
      <c r="I45" s="2">
        <v>1</v>
      </c>
      <c r="J45" s="2">
        <v>1</v>
      </c>
      <c r="K45" s="2">
        <v>1</v>
      </c>
    </row>
    <row r="46" spans="1:11" x14ac:dyDescent="0.2">
      <c r="A46" s="2">
        <v>44</v>
      </c>
      <c r="B46" s="2">
        <v>1</v>
      </c>
      <c r="C46" s="2">
        <v>1</v>
      </c>
      <c r="D46" s="2">
        <v>1</v>
      </c>
      <c r="E46" s="2">
        <v>1</v>
      </c>
      <c r="F46" s="2">
        <v>1</v>
      </c>
      <c r="G46" s="2">
        <v>1</v>
      </c>
      <c r="H46" s="2">
        <v>1</v>
      </c>
      <c r="I46" s="2">
        <v>1</v>
      </c>
      <c r="J46" s="2">
        <v>1</v>
      </c>
      <c r="K46" s="2">
        <v>1</v>
      </c>
    </row>
    <row r="47" spans="1:11" x14ac:dyDescent="0.2">
      <c r="A47" s="2">
        <v>45</v>
      </c>
      <c r="B47" s="2">
        <v>1</v>
      </c>
      <c r="C47" s="2">
        <v>1</v>
      </c>
      <c r="D47" s="2">
        <v>1</v>
      </c>
      <c r="E47" s="2">
        <v>1</v>
      </c>
      <c r="F47" s="2">
        <v>1</v>
      </c>
      <c r="G47" s="2">
        <v>1</v>
      </c>
      <c r="H47" s="2">
        <v>1</v>
      </c>
      <c r="I47" s="2">
        <v>1</v>
      </c>
      <c r="J47" s="2">
        <v>1</v>
      </c>
      <c r="K47" s="2">
        <v>1</v>
      </c>
    </row>
    <row r="48" spans="1:11" x14ac:dyDescent="0.2">
      <c r="A48" s="2">
        <v>46</v>
      </c>
      <c r="B48" s="2">
        <v>1</v>
      </c>
      <c r="C48" s="2">
        <v>1</v>
      </c>
      <c r="D48" s="2">
        <v>1</v>
      </c>
      <c r="E48" s="2">
        <v>1</v>
      </c>
      <c r="F48" s="2">
        <v>1</v>
      </c>
      <c r="G48" s="2">
        <v>1</v>
      </c>
      <c r="H48" s="2">
        <v>1</v>
      </c>
      <c r="I48" s="2">
        <v>1</v>
      </c>
      <c r="J48" s="2">
        <v>1</v>
      </c>
      <c r="K48" s="2">
        <v>1</v>
      </c>
    </row>
    <row r="49" spans="1:11" x14ac:dyDescent="0.2">
      <c r="A49" s="2">
        <v>47</v>
      </c>
      <c r="B49" s="2">
        <v>1</v>
      </c>
      <c r="C49" s="2">
        <v>1</v>
      </c>
      <c r="D49" s="2">
        <v>1</v>
      </c>
      <c r="E49" s="2">
        <v>1</v>
      </c>
      <c r="F49" s="2">
        <v>1</v>
      </c>
      <c r="G49" s="2">
        <v>1</v>
      </c>
      <c r="H49" s="2">
        <v>1</v>
      </c>
      <c r="I49" s="2">
        <v>1</v>
      </c>
      <c r="J49" s="2">
        <v>1</v>
      </c>
      <c r="K49" s="2">
        <v>1</v>
      </c>
    </row>
    <row r="50" spans="1:11" x14ac:dyDescent="0.2">
      <c r="A50" s="2">
        <v>48</v>
      </c>
      <c r="B50" s="2">
        <v>1</v>
      </c>
      <c r="C50" s="2">
        <v>1</v>
      </c>
      <c r="D50" s="2">
        <v>1</v>
      </c>
      <c r="E50" s="2">
        <v>1</v>
      </c>
      <c r="F50" s="2">
        <v>1</v>
      </c>
      <c r="G50" s="2">
        <v>1</v>
      </c>
      <c r="H50" s="2">
        <v>1</v>
      </c>
      <c r="I50" s="2">
        <v>1</v>
      </c>
      <c r="J50" s="2">
        <v>1</v>
      </c>
      <c r="K50" s="2">
        <v>1</v>
      </c>
    </row>
    <row r="51" spans="1:11" x14ac:dyDescent="0.2">
      <c r="A51" s="2">
        <v>49</v>
      </c>
      <c r="B51" s="2">
        <v>1</v>
      </c>
      <c r="C51" s="2">
        <v>1</v>
      </c>
      <c r="D51" s="2">
        <v>1</v>
      </c>
      <c r="E51" s="2">
        <v>1</v>
      </c>
      <c r="F51" s="2">
        <v>1</v>
      </c>
      <c r="G51" s="2">
        <v>1</v>
      </c>
      <c r="H51" s="2">
        <v>1</v>
      </c>
      <c r="I51" s="2">
        <v>1</v>
      </c>
      <c r="J51" s="2">
        <v>1</v>
      </c>
      <c r="K51" s="2">
        <v>1</v>
      </c>
    </row>
    <row r="52" spans="1:11" x14ac:dyDescent="0.2">
      <c r="A52" s="2">
        <v>50</v>
      </c>
      <c r="B52" s="2">
        <v>1</v>
      </c>
      <c r="C52" s="2">
        <v>1</v>
      </c>
      <c r="D52" s="2">
        <v>1</v>
      </c>
      <c r="E52" s="2">
        <v>1</v>
      </c>
      <c r="F52" s="2">
        <v>1</v>
      </c>
      <c r="G52" s="2">
        <v>1</v>
      </c>
      <c r="H52" s="2">
        <v>1</v>
      </c>
      <c r="I52" s="2">
        <v>1</v>
      </c>
      <c r="J52" s="2">
        <v>1</v>
      </c>
      <c r="K52" s="2">
        <v>1</v>
      </c>
    </row>
    <row r="53" spans="1:11" x14ac:dyDescent="0.2">
      <c r="A53" s="2">
        <v>51</v>
      </c>
      <c r="B53" s="2">
        <v>1</v>
      </c>
      <c r="C53" s="2">
        <v>1</v>
      </c>
      <c r="D53" s="2">
        <v>1</v>
      </c>
      <c r="E53" s="2">
        <v>1</v>
      </c>
      <c r="F53" s="2">
        <v>1</v>
      </c>
      <c r="G53" s="2">
        <v>1</v>
      </c>
      <c r="H53" s="2">
        <v>1</v>
      </c>
      <c r="I53" s="2">
        <v>1</v>
      </c>
      <c r="J53" s="2">
        <v>1</v>
      </c>
      <c r="K53" s="2">
        <v>1</v>
      </c>
    </row>
    <row r="54" spans="1:11" x14ac:dyDescent="0.2">
      <c r="A54" s="2">
        <v>52</v>
      </c>
      <c r="B54" s="2">
        <v>1</v>
      </c>
      <c r="C54" s="2">
        <v>1</v>
      </c>
      <c r="D54" s="2">
        <v>1</v>
      </c>
      <c r="E54" s="2">
        <v>1</v>
      </c>
      <c r="F54" s="2">
        <v>1</v>
      </c>
      <c r="G54" s="2">
        <v>1</v>
      </c>
      <c r="H54" s="2">
        <v>1</v>
      </c>
      <c r="I54" s="2">
        <v>1</v>
      </c>
      <c r="J54" s="2">
        <v>1</v>
      </c>
      <c r="K54" s="2">
        <v>1</v>
      </c>
    </row>
    <row r="55" spans="1:11" x14ac:dyDescent="0.2">
      <c r="A55" s="2">
        <v>53</v>
      </c>
      <c r="B55" s="2">
        <v>1</v>
      </c>
      <c r="C55" s="2">
        <v>1</v>
      </c>
      <c r="D55" s="2">
        <v>1</v>
      </c>
      <c r="E55" s="2">
        <v>1</v>
      </c>
      <c r="F55" s="2">
        <v>1</v>
      </c>
      <c r="G55" s="2">
        <v>1</v>
      </c>
      <c r="H55" s="2">
        <v>1</v>
      </c>
      <c r="I55" s="2">
        <v>1</v>
      </c>
      <c r="J55" s="2">
        <v>1</v>
      </c>
      <c r="K55" s="2">
        <v>1</v>
      </c>
    </row>
    <row r="56" spans="1:11" x14ac:dyDescent="0.2">
      <c r="A56" s="2">
        <v>54</v>
      </c>
      <c r="B56" s="2">
        <v>1</v>
      </c>
      <c r="C56" s="2">
        <v>1</v>
      </c>
      <c r="D56" s="2">
        <v>1</v>
      </c>
      <c r="E56" s="2">
        <v>1</v>
      </c>
      <c r="F56" s="2">
        <v>1</v>
      </c>
      <c r="G56" s="2">
        <v>1</v>
      </c>
      <c r="H56" s="2">
        <v>1</v>
      </c>
      <c r="I56" s="2">
        <v>1</v>
      </c>
      <c r="J56" s="2">
        <v>1</v>
      </c>
      <c r="K56" s="2">
        <v>1</v>
      </c>
    </row>
    <row r="57" spans="1:11" x14ac:dyDescent="0.2">
      <c r="A57" s="2">
        <v>55</v>
      </c>
      <c r="B57" s="2">
        <v>1</v>
      </c>
      <c r="C57" s="2">
        <v>1</v>
      </c>
      <c r="D57" s="2">
        <v>1</v>
      </c>
      <c r="E57" s="2">
        <v>1</v>
      </c>
      <c r="F57" s="2">
        <v>1</v>
      </c>
      <c r="G57" s="2">
        <v>1</v>
      </c>
      <c r="H57" s="2">
        <v>1</v>
      </c>
      <c r="I57" s="2">
        <v>1</v>
      </c>
      <c r="J57" s="2">
        <v>1</v>
      </c>
      <c r="K57" s="2">
        <v>1</v>
      </c>
    </row>
    <row r="58" spans="1:11" x14ac:dyDescent="0.2">
      <c r="A58" s="2">
        <v>56</v>
      </c>
      <c r="B58" s="2">
        <v>1</v>
      </c>
      <c r="C58" s="2">
        <v>1</v>
      </c>
      <c r="D58" s="2">
        <v>1</v>
      </c>
      <c r="E58" s="2">
        <v>1</v>
      </c>
      <c r="F58" s="2">
        <v>1</v>
      </c>
      <c r="G58" s="2">
        <v>1</v>
      </c>
      <c r="H58" s="2">
        <v>1</v>
      </c>
      <c r="I58" s="2">
        <v>1</v>
      </c>
      <c r="J58" s="2">
        <v>1</v>
      </c>
      <c r="K58" s="2">
        <v>1</v>
      </c>
    </row>
    <row r="59" spans="1:11" x14ac:dyDescent="0.2">
      <c r="A59" s="2">
        <v>57</v>
      </c>
      <c r="B59" s="2">
        <v>1</v>
      </c>
      <c r="C59" s="2">
        <v>1</v>
      </c>
      <c r="D59" s="2">
        <v>1</v>
      </c>
      <c r="E59" s="2">
        <v>1</v>
      </c>
      <c r="F59" s="2">
        <v>1</v>
      </c>
      <c r="G59" s="2">
        <v>1</v>
      </c>
      <c r="H59" s="2">
        <v>1</v>
      </c>
      <c r="I59" s="2">
        <v>1</v>
      </c>
      <c r="J59" s="2">
        <v>1</v>
      </c>
      <c r="K59" s="2">
        <v>1</v>
      </c>
    </row>
    <row r="60" spans="1:11" x14ac:dyDescent="0.2">
      <c r="A60" s="2">
        <v>58</v>
      </c>
      <c r="B60" s="2">
        <v>1</v>
      </c>
      <c r="C60" s="2">
        <v>1</v>
      </c>
      <c r="D60" s="2">
        <v>1</v>
      </c>
      <c r="E60" s="2">
        <v>1</v>
      </c>
      <c r="F60" s="2">
        <v>1</v>
      </c>
      <c r="G60" s="2">
        <v>1</v>
      </c>
      <c r="H60" s="2">
        <v>1</v>
      </c>
      <c r="I60" s="2">
        <v>1</v>
      </c>
      <c r="J60" s="2">
        <v>1</v>
      </c>
      <c r="K60" s="2">
        <v>1</v>
      </c>
    </row>
    <row r="61" spans="1:11" x14ac:dyDescent="0.2">
      <c r="A61" s="2">
        <v>59</v>
      </c>
      <c r="B61" s="2">
        <v>1</v>
      </c>
      <c r="C61" s="2">
        <v>1</v>
      </c>
      <c r="D61" s="2">
        <v>1</v>
      </c>
      <c r="E61" s="2">
        <v>1</v>
      </c>
      <c r="F61" s="2">
        <v>1</v>
      </c>
      <c r="G61" s="2">
        <v>1</v>
      </c>
      <c r="H61" s="2">
        <v>1</v>
      </c>
      <c r="I61" s="2">
        <v>1</v>
      </c>
      <c r="J61" s="2">
        <v>1</v>
      </c>
      <c r="K61" s="2">
        <v>1</v>
      </c>
    </row>
    <row r="62" spans="1:11" x14ac:dyDescent="0.2">
      <c r="A62" s="2">
        <v>60</v>
      </c>
      <c r="B62" s="2">
        <v>1</v>
      </c>
      <c r="C62" s="2">
        <v>1</v>
      </c>
      <c r="D62" s="2">
        <v>1</v>
      </c>
      <c r="E62" s="2">
        <v>1</v>
      </c>
      <c r="F62" s="2">
        <v>1</v>
      </c>
      <c r="G62" s="2">
        <v>1</v>
      </c>
      <c r="H62" s="2">
        <v>1</v>
      </c>
      <c r="I62" s="2">
        <v>1</v>
      </c>
      <c r="J62" s="2">
        <v>1</v>
      </c>
      <c r="K62" s="2">
        <v>1</v>
      </c>
    </row>
    <row r="63" spans="1:11" x14ac:dyDescent="0.2">
      <c r="A63" s="2">
        <v>61</v>
      </c>
      <c r="B63" s="2">
        <v>1</v>
      </c>
      <c r="C63" s="2">
        <v>1</v>
      </c>
      <c r="D63" s="2">
        <v>1</v>
      </c>
      <c r="E63" s="2">
        <v>1</v>
      </c>
      <c r="F63" s="2">
        <v>1</v>
      </c>
      <c r="G63" s="2">
        <v>1</v>
      </c>
      <c r="H63" s="2">
        <v>1</v>
      </c>
      <c r="I63" s="2">
        <v>1</v>
      </c>
      <c r="J63" s="2">
        <v>1</v>
      </c>
      <c r="K63" s="2">
        <v>1</v>
      </c>
    </row>
    <row r="64" spans="1:11" x14ac:dyDescent="0.2">
      <c r="A64" s="2">
        <v>62</v>
      </c>
      <c r="B64" s="2">
        <v>1</v>
      </c>
      <c r="C64" s="2">
        <v>1</v>
      </c>
      <c r="D64" s="2">
        <v>1</v>
      </c>
      <c r="E64" s="2">
        <v>1</v>
      </c>
      <c r="F64" s="2">
        <v>1</v>
      </c>
      <c r="G64" s="2">
        <v>1</v>
      </c>
      <c r="H64" s="2">
        <v>1</v>
      </c>
      <c r="I64" s="2">
        <v>1</v>
      </c>
      <c r="J64" s="2">
        <v>1</v>
      </c>
      <c r="K64" s="2">
        <v>1</v>
      </c>
    </row>
    <row r="65" spans="1:11" x14ac:dyDescent="0.2">
      <c r="A65" s="2">
        <v>63</v>
      </c>
      <c r="B65" s="2">
        <v>1</v>
      </c>
      <c r="C65" s="2">
        <v>1</v>
      </c>
      <c r="D65" s="2">
        <v>1</v>
      </c>
      <c r="E65" s="2">
        <v>1</v>
      </c>
      <c r="F65" s="2">
        <v>1</v>
      </c>
      <c r="G65" s="2">
        <v>1</v>
      </c>
      <c r="H65" s="2">
        <v>1</v>
      </c>
      <c r="I65" s="2">
        <v>1</v>
      </c>
      <c r="J65" s="2">
        <v>1</v>
      </c>
      <c r="K65" s="2">
        <v>1</v>
      </c>
    </row>
    <row r="66" spans="1:11" x14ac:dyDescent="0.2">
      <c r="A66" s="2">
        <v>64</v>
      </c>
      <c r="B66" s="2">
        <v>1</v>
      </c>
      <c r="C66" s="2">
        <v>1</v>
      </c>
      <c r="D66" s="2">
        <v>1</v>
      </c>
      <c r="E66" s="2">
        <v>1</v>
      </c>
      <c r="F66" s="2">
        <v>1</v>
      </c>
      <c r="G66" s="2">
        <v>1</v>
      </c>
      <c r="H66" s="2">
        <v>1</v>
      </c>
      <c r="I66" s="2">
        <v>1</v>
      </c>
      <c r="J66" s="2">
        <v>1</v>
      </c>
      <c r="K66" s="2">
        <v>1</v>
      </c>
    </row>
    <row r="67" spans="1:11" x14ac:dyDescent="0.2">
      <c r="A67" s="2">
        <v>65</v>
      </c>
      <c r="B67" s="2">
        <v>1</v>
      </c>
      <c r="C67" s="2">
        <v>1</v>
      </c>
      <c r="D67" s="2">
        <v>1</v>
      </c>
      <c r="E67" s="2">
        <v>1</v>
      </c>
      <c r="F67" s="2">
        <v>1</v>
      </c>
      <c r="G67" s="2">
        <v>1</v>
      </c>
      <c r="H67" s="2">
        <v>1</v>
      </c>
      <c r="I67" s="2">
        <v>1</v>
      </c>
      <c r="J67" s="2">
        <v>1</v>
      </c>
      <c r="K67" s="2">
        <v>1</v>
      </c>
    </row>
    <row r="68" spans="1:11" x14ac:dyDescent="0.2">
      <c r="A68" s="2">
        <v>66</v>
      </c>
      <c r="B68" s="2">
        <v>1</v>
      </c>
      <c r="C68" s="2">
        <v>1</v>
      </c>
      <c r="D68" s="2">
        <v>1</v>
      </c>
      <c r="E68" s="2">
        <v>1</v>
      </c>
      <c r="F68" s="2">
        <v>1</v>
      </c>
      <c r="G68" s="2">
        <v>1</v>
      </c>
      <c r="H68" s="2">
        <v>1</v>
      </c>
      <c r="I68" s="2">
        <v>1</v>
      </c>
      <c r="J68" s="2">
        <v>1</v>
      </c>
      <c r="K68" s="2">
        <v>1</v>
      </c>
    </row>
    <row r="69" spans="1:11" x14ac:dyDescent="0.2">
      <c r="A69" s="2">
        <v>67</v>
      </c>
      <c r="B69" s="2">
        <v>1</v>
      </c>
      <c r="C69" s="2">
        <v>1</v>
      </c>
      <c r="D69" s="2">
        <v>1</v>
      </c>
      <c r="E69" s="2">
        <v>1</v>
      </c>
      <c r="F69" s="2">
        <v>1</v>
      </c>
      <c r="G69" s="2">
        <v>1</v>
      </c>
      <c r="H69" s="2">
        <v>1</v>
      </c>
      <c r="I69" s="2">
        <v>1</v>
      </c>
      <c r="J69" s="2">
        <v>1</v>
      </c>
      <c r="K69" s="2">
        <v>1</v>
      </c>
    </row>
    <row r="70" spans="1:11" x14ac:dyDescent="0.2">
      <c r="A70" s="2">
        <v>68</v>
      </c>
      <c r="B70" s="2">
        <v>1</v>
      </c>
      <c r="C70" s="2">
        <v>1</v>
      </c>
      <c r="D70" s="2">
        <v>1</v>
      </c>
      <c r="E70" s="2">
        <v>1</v>
      </c>
      <c r="F70" s="2">
        <v>1</v>
      </c>
      <c r="G70" s="2">
        <v>1</v>
      </c>
      <c r="H70" s="2">
        <v>1</v>
      </c>
      <c r="I70" s="2">
        <v>1</v>
      </c>
      <c r="J70" s="2">
        <v>1</v>
      </c>
      <c r="K70" s="2">
        <v>1</v>
      </c>
    </row>
    <row r="71" spans="1:11" x14ac:dyDescent="0.2">
      <c r="A71" s="2">
        <v>69</v>
      </c>
      <c r="B71" s="2">
        <v>1</v>
      </c>
      <c r="C71" s="2">
        <v>1</v>
      </c>
      <c r="D71" s="2">
        <v>1</v>
      </c>
      <c r="E71" s="2">
        <v>1</v>
      </c>
      <c r="F71" s="2">
        <v>1</v>
      </c>
      <c r="G71" s="2">
        <v>1</v>
      </c>
      <c r="H71" s="2">
        <v>1</v>
      </c>
      <c r="I71" s="2">
        <v>1</v>
      </c>
      <c r="J71" s="2">
        <v>1</v>
      </c>
      <c r="K71" s="2">
        <v>1</v>
      </c>
    </row>
    <row r="72" spans="1:11" x14ac:dyDescent="0.2">
      <c r="A72" s="2">
        <v>70</v>
      </c>
      <c r="B72" s="2">
        <v>1</v>
      </c>
      <c r="C72" s="2">
        <v>1</v>
      </c>
      <c r="D72" s="2">
        <v>1</v>
      </c>
      <c r="E72" s="2">
        <v>1</v>
      </c>
      <c r="F72" s="2">
        <v>1</v>
      </c>
      <c r="G72" s="2">
        <v>1</v>
      </c>
      <c r="H72" s="2">
        <v>1</v>
      </c>
      <c r="I72" s="2">
        <v>1</v>
      </c>
      <c r="J72" s="2">
        <v>1</v>
      </c>
      <c r="K72" s="2">
        <v>1</v>
      </c>
    </row>
    <row r="73" spans="1:11" x14ac:dyDescent="0.2">
      <c r="A73" s="2">
        <v>71</v>
      </c>
      <c r="B73" s="2">
        <v>1</v>
      </c>
      <c r="C73" s="2">
        <v>1</v>
      </c>
      <c r="D73" s="2">
        <v>1</v>
      </c>
      <c r="E73" s="2">
        <v>1</v>
      </c>
      <c r="F73" s="2">
        <v>1</v>
      </c>
      <c r="G73" s="2">
        <v>1</v>
      </c>
      <c r="H73" s="2">
        <v>1</v>
      </c>
      <c r="I73" s="2">
        <v>1</v>
      </c>
      <c r="J73" s="2">
        <v>1</v>
      </c>
      <c r="K73" s="2">
        <v>1</v>
      </c>
    </row>
    <row r="74" spans="1:11" x14ac:dyDescent="0.2">
      <c r="A74" s="2">
        <v>72</v>
      </c>
      <c r="B74" s="2">
        <v>1</v>
      </c>
      <c r="C74" s="2">
        <v>1</v>
      </c>
      <c r="D74" s="2">
        <v>1</v>
      </c>
      <c r="E74" s="2">
        <v>1</v>
      </c>
      <c r="F74" s="2">
        <v>1</v>
      </c>
      <c r="G74" s="2">
        <v>1</v>
      </c>
      <c r="H74" s="2">
        <v>1</v>
      </c>
      <c r="I74" s="2">
        <v>1</v>
      </c>
      <c r="J74" s="2">
        <v>1</v>
      </c>
      <c r="K74" s="2">
        <v>1</v>
      </c>
    </row>
    <row r="75" spans="1:11" x14ac:dyDescent="0.2">
      <c r="A75" s="2">
        <v>73</v>
      </c>
      <c r="B75" s="2">
        <v>1</v>
      </c>
      <c r="C75" s="2">
        <v>1</v>
      </c>
      <c r="D75" s="2">
        <v>1</v>
      </c>
      <c r="E75" s="2">
        <v>1</v>
      </c>
      <c r="F75" s="2">
        <v>1</v>
      </c>
      <c r="G75" s="2">
        <v>1</v>
      </c>
      <c r="H75" s="2">
        <v>1</v>
      </c>
      <c r="I75" s="2">
        <v>1</v>
      </c>
      <c r="J75" s="2">
        <v>1</v>
      </c>
      <c r="K75" s="2">
        <v>1</v>
      </c>
    </row>
    <row r="76" spans="1:11" x14ac:dyDescent="0.2">
      <c r="A76" s="2">
        <v>74</v>
      </c>
      <c r="B76" s="2">
        <v>1</v>
      </c>
      <c r="C76" s="2">
        <v>1</v>
      </c>
      <c r="D76" s="2">
        <v>1</v>
      </c>
      <c r="E76" s="2">
        <v>1</v>
      </c>
      <c r="F76" s="2">
        <v>1</v>
      </c>
      <c r="G76" s="2">
        <v>1</v>
      </c>
      <c r="H76" s="2">
        <v>1</v>
      </c>
      <c r="I76" s="2">
        <v>1</v>
      </c>
      <c r="J76" s="2">
        <v>1</v>
      </c>
      <c r="K76" s="2">
        <v>1</v>
      </c>
    </row>
    <row r="77" spans="1:11" x14ac:dyDescent="0.2">
      <c r="A77" s="2">
        <v>75</v>
      </c>
      <c r="B77" s="2">
        <v>1</v>
      </c>
      <c r="C77" s="2">
        <v>1</v>
      </c>
      <c r="D77" s="2">
        <v>1</v>
      </c>
      <c r="E77" s="2">
        <v>1</v>
      </c>
      <c r="F77" s="2">
        <v>1</v>
      </c>
      <c r="G77" s="2">
        <v>1</v>
      </c>
      <c r="H77" s="2">
        <v>1</v>
      </c>
      <c r="I77" s="2">
        <v>1</v>
      </c>
      <c r="J77" s="2">
        <v>1</v>
      </c>
      <c r="K77" s="2">
        <v>1</v>
      </c>
    </row>
    <row r="78" spans="1:11" x14ac:dyDescent="0.2">
      <c r="A78" s="2">
        <v>76</v>
      </c>
      <c r="B78" s="2">
        <v>1</v>
      </c>
      <c r="C78" s="2">
        <v>1</v>
      </c>
      <c r="D78" s="2">
        <v>1</v>
      </c>
      <c r="E78" s="2">
        <v>1</v>
      </c>
      <c r="F78" s="2">
        <v>1</v>
      </c>
      <c r="G78" s="2">
        <v>1</v>
      </c>
      <c r="H78" s="2">
        <v>1</v>
      </c>
      <c r="I78" s="2">
        <v>1</v>
      </c>
      <c r="J78" s="2">
        <v>1</v>
      </c>
      <c r="K78" s="2">
        <v>1</v>
      </c>
    </row>
    <row r="79" spans="1:11" x14ac:dyDescent="0.2">
      <c r="A79" s="2">
        <v>77</v>
      </c>
      <c r="B79" s="2">
        <v>1</v>
      </c>
      <c r="C79" s="2">
        <v>1</v>
      </c>
      <c r="D79" s="2">
        <v>1</v>
      </c>
      <c r="E79" s="2">
        <v>1</v>
      </c>
      <c r="F79" s="2">
        <v>1</v>
      </c>
      <c r="G79" s="2">
        <v>1</v>
      </c>
      <c r="H79" s="2">
        <v>1</v>
      </c>
      <c r="I79" s="2">
        <v>1</v>
      </c>
      <c r="J79" s="2">
        <v>1</v>
      </c>
      <c r="K79" s="2">
        <v>1</v>
      </c>
    </row>
    <row r="80" spans="1:11" x14ac:dyDescent="0.2">
      <c r="A80" s="2">
        <v>78</v>
      </c>
      <c r="B80" s="2">
        <v>1</v>
      </c>
      <c r="C80" s="2">
        <v>1</v>
      </c>
      <c r="D80" s="2">
        <v>1</v>
      </c>
      <c r="E80" s="2">
        <v>1</v>
      </c>
      <c r="F80" s="2">
        <v>1</v>
      </c>
      <c r="G80" s="2">
        <v>1</v>
      </c>
      <c r="H80" s="2">
        <v>1</v>
      </c>
      <c r="I80" s="2">
        <v>1</v>
      </c>
      <c r="J80" s="2">
        <v>1</v>
      </c>
      <c r="K80" s="2">
        <v>1</v>
      </c>
    </row>
    <row r="81" spans="1:11" x14ac:dyDescent="0.2">
      <c r="A81" s="2">
        <v>79</v>
      </c>
      <c r="B81" s="2">
        <v>1</v>
      </c>
      <c r="C81" s="2">
        <v>1</v>
      </c>
      <c r="D81" s="2">
        <v>1</v>
      </c>
      <c r="E81" s="2">
        <v>1</v>
      </c>
      <c r="F81" s="2">
        <v>1</v>
      </c>
      <c r="G81" s="2">
        <v>1</v>
      </c>
      <c r="H81" s="2">
        <v>1</v>
      </c>
      <c r="I81" s="2">
        <v>1</v>
      </c>
      <c r="J81" s="2">
        <v>1</v>
      </c>
      <c r="K81" s="2">
        <v>1</v>
      </c>
    </row>
    <row r="82" spans="1:11" x14ac:dyDescent="0.2">
      <c r="A82" s="2">
        <v>80</v>
      </c>
      <c r="B82" s="2">
        <v>1</v>
      </c>
      <c r="C82" s="2">
        <v>1</v>
      </c>
      <c r="D82" s="2">
        <v>1</v>
      </c>
      <c r="E82" s="2">
        <v>1</v>
      </c>
      <c r="F82" s="2">
        <v>1</v>
      </c>
      <c r="G82" s="2">
        <v>1</v>
      </c>
      <c r="H82" s="2">
        <v>1</v>
      </c>
      <c r="I82" s="2">
        <v>1</v>
      </c>
      <c r="J82" s="2">
        <v>1</v>
      </c>
      <c r="K82" s="2">
        <v>1</v>
      </c>
    </row>
    <row r="83" spans="1:11" x14ac:dyDescent="0.2">
      <c r="A83" s="2">
        <v>81</v>
      </c>
      <c r="B83" s="2">
        <v>1</v>
      </c>
      <c r="C83" s="2">
        <v>1</v>
      </c>
      <c r="D83" s="2">
        <v>1</v>
      </c>
      <c r="E83" s="2">
        <v>1</v>
      </c>
      <c r="F83" s="2">
        <v>1</v>
      </c>
      <c r="G83" s="2">
        <v>1</v>
      </c>
      <c r="H83" s="2">
        <v>1</v>
      </c>
      <c r="I83" s="2">
        <v>1</v>
      </c>
      <c r="J83" s="2">
        <v>1</v>
      </c>
      <c r="K83" s="2">
        <v>1</v>
      </c>
    </row>
    <row r="84" spans="1:11" x14ac:dyDescent="0.2">
      <c r="A84" s="2">
        <v>82</v>
      </c>
      <c r="B84" s="2">
        <v>1</v>
      </c>
      <c r="C84" s="2">
        <v>1</v>
      </c>
      <c r="D84" s="2">
        <v>1</v>
      </c>
      <c r="E84" s="2">
        <v>1</v>
      </c>
      <c r="F84" s="2">
        <v>1</v>
      </c>
      <c r="G84" s="2">
        <v>1</v>
      </c>
      <c r="H84" s="2">
        <v>1</v>
      </c>
      <c r="I84" s="2">
        <v>1</v>
      </c>
      <c r="J84" s="2">
        <v>1</v>
      </c>
      <c r="K84" s="2">
        <v>1</v>
      </c>
    </row>
    <row r="85" spans="1:11" x14ac:dyDescent="0.2">
      <c r="A85" s="2">
        <v>83</v>
      </c>
      <c r="B85" s="2">
        <v>1</v>
      </c>
      <c r="C85" s="2">
        <v>1</v>
      </c>
      <c r="D85" s="2">
        <v>1</v>
      </c>
      <c r="E85" s="2">
        <v>1</v>
      </c>
      <c r="F85" s="2">
        <v>1</v>
      </c>
      <c r="G85" s="2">
        <v>1</v>
      </c>
      <c r="H85" s="2">
        <v>1</v>
      </c>
      <c r="I85" s="2">
        <v>1</v>
      </c>
      <c r="J85" s="2">
        <v>1</v>
      </c>
      <c r="K85" s="2">
        <v>1</v>
      </c>
    </row>
    <row r="86" spans="1:11" x14ac:dyDescent="0.2">
      <c r="A86" s="2">
        <v>84</v>
      </c>
      <c r="B86" s="2">
        <v>1</v>
      </c>
      <c r="C86" s="2">
        <v>1</v>
      </c>
      <c r="D86" s="2">
        <v>1</v>
      </c>
      <c r="E86" s="2">
        <v>1</v>
      </c>
      <c r="F86" s="2">
        <v>1</v>
      </c>
      <c r="G86" s="2">
        <v>1</v>
      </c>
      <c r="H86" s="2">
        <v>1</v>
      </c>
      <c r="I86" s="2">
        <v>1</v>
      </c>
      <c r="J86" s="2">
        <v>1</v>
      </c>
      <c r="K86" s="2">
        <v>1</v>
      </c>
    </row>
    <row r="87" spans="1:11" x14ac:dyDescent="0.2">
      <c r="A87" s="2">
        <v>85</v>
      </c>
      <c r="B87" s="2">
        <v>1</v>
      </c>
      <c r="C87" s="2">
        <v>1</v>
      </c>
      <c r="D87" s="2">
        <v>1</v>
      </c>
      <c r="E87" s="2">
        <v>1</v>
      </c>
      <c r="F87" s="2">
        <v>1</v>
      </c>
      <c r="G87" s="2">
        <v>1</v>
      </c>
      <c r="H87" s="2">
        <v>1</v>
      </c>
      <c r="I87" s="2">
        <v>1</v>
      </c>
      <c r="J87" s="2">
        <v>1</v>
      </c>
      <c r="K87" s="2">
        <v>1</v>
      </c>
    </row>
    <row r="88" spans="1:11" x14ac:dyDescent="0.2">
      <c r="A88" s="2">
        <v>86</v>
      </c>
      <c r="B88" s="2">
        <v>1</v>
      </c>
      <c r="C88" s="2">
        <v>1</v>
      </c>
      <c r="D88" s="2">
        <v>1</v>
      </c>
      <c r="E88" s="2">
        <v>1</v>
      </c>
      <c r="F88" s="2">
        <v>1</v>
      </c>
      <c r="G88" s="2">
        <v>1</v>
      </c>
      <c r="H88" s="2">
        <v>1</v>
      </c>
      <c r="I88" s="2">
        <v>1</v>
      </c>
      <c r="J88" s="2">
        <v>1</v>
      </c>
      <c r="K88" s="2">
        <v>1</v>
      </c>
    </row>
    <row r="89" spans="1:11" x14ac:dyDescent="0.2">
      <c r="A89" s="2">
        <v>87</v>
      </c>
      <c r="B89" s="2">
        <v>1</v>
      </c>
      <c r="C89" s="2">
        <v>1</v>
      </c>
      <c r="D89" s="2">
        <v>1</v>
      </c>
      <c r="E89" s="2">
        <v>1</v>
      </c>
      <c r="F89" s="2">
        <v>1</v>
      </c>
      <c r="G89" s="2">
        <v>1</v>
      </c>
      <c r="H89" s="2">
        <v>1</v>
      </c>
      <c r="I89" s="2">
        <v>1</v>
      </c>
      <c r="J89" s="2">
        <v>1</v>
      </c>
      <c r="K89" s="2">
        <v>1</v>
      </c>
    </row>
    <row r="90" spans="1:11" x14ac:dyDescent="0.2">
      <c r="A90" s="2">
        <v>88</v>
      </c>
      <c r="B90" s="2">
        <v>1</v>
      </c>
      <c r="C90" s="2">
        <v>1</v>
      </c>
      <c r="D90" s="2">
        <v>1</v>
      </c>
      <c r="E90" s="2">
        <v>1</v>
      </c>
      <c r="F90" s="2">
        <v>1</v>
      </c>
      <c r="G90" s="2">
        <v>1</v>
      </c>
      <c r="H90" s="2">
        <v>1</v>
      </c>
      <c r="I90" s="2">
        <v>1</v>
      </c>
      <c r="J90" s="2">
        <v>1</v>
      </c>
      <c r="K90" s="2">
        <v>1</v>
      </c>
    </row>
    <row r="91" spans="1:11" x14ac:dyDescent="0.2">
      <c r="A91" s="2">
        <v>89</v>
      </c>
      <c r="B91" s="2">
        <v>1</v>
      </c>
      <c r="C91" s="2">
        <v>1</v>
      </c>
      <c r="D91" s="2">
        <v>1</v>
      </c>
      <c r="E91" s="2">
        <v>1</v>
      </c>
      <c r="F91" s="2">
        <v>1</v>
      </c>
      <c r="G91" s="2">
        <v>1</v>
      </c>
      <c r="H91" s="2">
        <v>1</v>
      </c>
      <c r="I91" s="2">
        <v>1</v>
      </c>
      <c r="J91" s="2">
        <v>1</v>
      </c>
      <c r="K91" s="2">
        <v>1</v>
      </c>
    </row>
    <row r="92" spans="1:11" x14ac:dyDescent="0.2">
      <c r="A92" s="2">
        <v>90</v>
      </c>
      <c r="B92" s="2">
        <v>1</v>
      </c>
      <c r="C92" s="2">
        <v>1</v>
      </c>
      <c r="D92" s="2">
        <v>1</v>
      </c>
      <c r="E92" s="2">
        <v>1</v>
      </c>
      <c r="F92" s="2">
        <v>1</v>
      </c>
      <c r="G92" s="2">
        <v>1</v>
      </c>
      <c r="H92" s="2">
        <v>1</v>
      </c>
      <c r="I92" s="2">
        <v>1</v>
      </c>
      <c r="J92" s="2">
        <v>1</v>
      </c>
      <c r="K92" s="2">
        <v>1</v>
      </c>
    </row>
    <row r="93" spans="1:11" x14ac:dyDescent="0.2">
      <c r="A93" s="2">
        <v>91</v>
      </c>
      <c r="B93" s="2">
        <v>1</v>
      </c>
      <c r="C93" s="2">
        <v>1</v>
      </c>
      <c r="D93" s="2">
        <v>1</v>
      </c>
      <c r="E93" s="2">
        <v>1</v>
      </c>
      <c r="F93" s="2">
        <v>1</v>
      </c>
      <c r="G93" s="2">
        <v>1</v>
      </c>
      <c r="H93" s="2">
        <v>1</v>
      </c>
      <c r="I93" s="2">
        <v>1</v>
      </c>
      <c r="J93" s="2">
        <v>1</v>
      </c>
      <c r="K93" s="2">
        <v>1</v>
      </c>
    </row>
    <row r="94" spans="1:11" x14ac:dyDescent="0.2">
      <c r="A94" s="2">
        <v>92</v>
      </c>
      <c r="B94" s="2">
        <v>1</v>
      </c>
      <c r="C94" s="2">
        <v>1</v>
      </c>
      <c r="D94" s="2">
        <v>1</v>
      </c>
      <c r="E94" s="2">
        <v>1</v>
      </c>
      <c r="F94" s="2">
        <v>1</v>
      </c>
      <c r="G94" s="2">
        <v>1</v>
      </c>
      <c r="H94" s="2">
        <v>1</v>
      </c>
      <c r="I94" s="2">
        <v>1</v>
      </c>
      <c r="J94" s="2">
        <v>1</v>
      </c>
      <c r="K94" s="2">
        <v>1</v>
      </c>
    </row>
    <row r="95" spans="1:11" x14ac:dyDescent="0.2">
      <c r="A95" s="2">
        <v>93</v>
      </c>
      <c r="B95" s="2">
        <v>1</v>
      </c>
      <c r="C95" s="2">
        <v>1</v>
      </c>
      <c r="D95" s="2">
        <v>1</v>
      </c>
      <c r="E95" s="2">
        <v>1</v>
      </c>
      <c r="F95" s="2">
        <v>1</v>
      </c>
      <c r="G95" s="2">
        <v>1</v>
      </c>
      <c r="H95" s="2">
        <v>1</v>
      </c>
      <c r="I95" s="2">
        <v>1</v>
      </c>
      <c r="J95" s="2">
        <v>1</v>
      </c>
      <c r="K95" s="2">
        <v>1</v>
      </c>
    </row>
    <row r="96" spans="1:11" x14ac:dyDescent="0.2">
      <c r="A96" s="2">
        <v>94</v>
      </c>
      <c r="B96" s="2">
        <v>1</v>
      </c>
      <c r="C96" s="2">
        <v>1</v>
      </c>
      <c r="D96" s="2">
        <v>1</v>
      </c>
      <c r="E96" s="2">
        <v>1</v>
      </c>
      <c r="F96" s="2">
        <v>1</v>
      </c>
      <c r="G96" s="2">
        <v>1</v>
      </c>
      <c r="H96" s="2">
        <v>1</v>
      </c>
      <c r="I96" s="2">
        <v>1</v>
      </c>
      <c r="J96" s="2">
        <v>1</v>
      </c>
      <c r="K96" s="2">
        <v>1</v>
      </c>
    </row>
    <row r="97" spans="1:11" x14ac:dyDescent="0.2">
      <c r="A97" s="2">
        <v>95</v>
      </c>
      <c r="B97" s="2">
        <v>1</v>
      </c>
      <c r="C97" s="2">
        <v>1</v>
      </c>
      <c r="D97" s="2">
        <v>1</v>
      </c>
      <c r="E97" s="2">
        <v>1</v>
      </c>
      <c r="F97" s="2">
        <v>1</v>
      </c>
      <c r="G97" s="2">
        <v>1</v>
      </c>
      <c r="H97" s="2">
        <v>1</v>
      </c>
      <c r="I97" s="2">
        <v>1</v>
      </c>
      <c r="J97" s="2">
        <v>1</v>
      </c>
      <c r="K97" s="2">
        <v>1</v>
      </c>
    </row>
    <row r="98" spans="1:11" x14ac:dyDescent="0.2">
      <c r="A98" s="2">
        <v>96</v>
      </c>
      <c r="B98" s="2">
        <v>1</v>
      </c>
      <c r="C98" s="2">
        <v>1</v>
      </c>
      <c r="D98" s="2">
        <v>1</v>
      </c>
      <c r="E98" s="2">
        <v>1</v>
      </c>
      <c r="F98" s="2">
        <v>1</v>
      </c>
      <c r="G98" s="2">
        <v>1</v>
      </c>
      <c r="H98" s="2">
        <v>1</v>
      </c>
      <c r="I98" s="2">
        <v>1</v>
      </c>
      <c r="J98" s="2">
        <v>1</v>
      </c>
      <c r="K98" s="2">
        <v>1</v>
      </c>
    </row>
    <row r="99" spans="1:11" x14ac:dyDescent="0.2">
      <c r="A99" s="2">
        <v>97</v>
      </c>
      <c r="B99" s="2">
        <v>1</v>
      </c>
      <c r="C99" s="2">
        <v>1</v>
      </c>
      <c r="D99" s="2">
        <v>1</v>
      </c>
      <c r="E99" s="2">
        <v>1</v>
      </c>
      <c r="F99" s="2">
        <v>1</v>
      </c>
      <c r="G99" s="2">
        <v>1</v>
      </c>
      <c r="H99" s="2">
        <v>1</v>
      </c>
      <c r="I99" s="2">
        <v>1</v>
      </c>
      <c r="J99" s="2">
        <v>1</v>
      </c>
      <c r="K99" s="2">
        <v>1</v>
      </c>
    </row>
    <row r="100" spans="1:11" x14ac:dyDescent="0.2">
      <c r="A100" s="2">
        <v>98</v>
      </c>
      <c r="B100" s="2">
        <v>1</v>
      </c>
      <c r="C100" s="2">
        <v>1</v>
      </c>
      <c r="D100" s="2">
        <v>1</v>
      </c>
      <c r="E100" s="2">
        <v>1</v>
      </c>
      <c r="F100" s="2">
        <v>1</v>
      </c>
      <c r="G100" s="2">
        <v>1</v>
      </c>
      <c r="H100" s="2">
        <v>1</v>
      </c>
      <c r="I100" s="2">
        <v>1</v>
      </c>
      <c r="J100" s="2">
        <v>1</v>
      </c>
      <c r="K100" s="2">
        <v>1</v>
      </c>
    </row>
    <row r="101" spans="1:11" x14ac:dyDescent="0.2">
      <c r="A101" s="2">
        <v>99</v>
      </c>
      <c r="B101" s="2">
        <v>1</v>
      </c>
      <c r="C101" s="2">
        <v>1</v>
      </c>
      <c r="D101" s="2">
        <v>1</v>
      </c>
      <c r="E101" s="2">
        <v>1</v>
      </c>
      <c r="F101" s="2">
        <v>1</v>
      </c>
      <c r="G101" s="2">
        <v>1</v>
      </c>
      <c r="H101" s="2">
        <v>1</v>
      </c>
      <c r="I101" s="2">
        <v>1</v>
      </c>
      <c r="J101" s="2">
        <v>1</v>
      </c>
      <c r="K101" s="2">
        <v>1</v>
      </c>
    </row>
    <row r="102" spans="1:11" x14ac:dyDescent="0.2">
      <c r="A102" s="2">
        <v>100</v>
      </c>
      <c r="B102" s="2">
        <v>1</v>
      </c>
      <c r="C102" s="2">
        <v>1</v>
      </c>
      <c r="D102" s="2">
        <v>1</v>
      </c>
      <c r="E102" s="2">
        <v>1</v>
      </c>
      <c r="F102" s="2">
        <v>1</v>
      </c>
      <c r="G102" s="2">
        <v>1</v>
      </c>
      <c r="H102" s="2">
        <v>1</v>
      </c>
      <c r="I102" s="2">
        <v>1</v>
      </c>
      <c r="J102" s="2">
        <v>1</v>
      </c>
      <c r="K102" s="2">
        <v>1</v>
      </c>
    </row>
    <row r="103" spans="1:11" x14ac:dyDescent="0.2">
      <c r="A103" s="2">
        <v>101</v>
      </c>
      <c r="B103" s="2">
        <v>1</v>
      </c>
      <c r="C103" s="2">
        <v>1</v>
      </c>
      <c r="D103" s="2">
        <v>1</v>
      </c>
      <c r="E103" s="2">
        <v>1</v>
      </c>
      <c r="F103" s="2">
        <v>1</v>
      </c>
      <c r="G103" s="2">
        <v>1</v>
      </c>
      <c r="H103" s="2">
        <v>1</v>
      </c>
      <c r="I103" s="2">
        <v>1</v>
      </c>
      <c r="J103" s="2">
        <v>1</v>
      </c>
      <c r="K103" s="2">
        <v>1</v>
      </c>
    </row>
    <row r="104" spans="1:11" x14ac:dyDescent="0.2">
      <c r="A104" s="2">
        <v>102</v>
      </c>
      <c r="B104" s="2">
        <v>1</v>
      </c>
      <c r="C104" s="2">
        <v>1</v>
      </c>
      <c r="D104" s="2">
        <v>1</v>
      </c>
      <c r="E104" s="2">
        <v>1</v>
      </c>
      <c r="F104" s="2">
        <v>1</v>
      </c>
      <c r="G104" s="2">
        <v>1</v>
      </c>
      <c r="H104" s="2">
        <v>1</v>
      </c>
      <c r="I104" s="2">
        <v>1</v>
      </c>
      <c r="J104" s="2">
        <v>1</v>
      </c>
      <c r="K104" s="2">
        <v>1</v>
      </c>
    </row>
    <row r="105" spans="1:11" x14ac:dyDescent="0.2">
      <c r="A105" s="2">
        <v>103</v>
      </c>
      <c r="B105" s="2">
        <v>1</v>
      </c>
      <c r="C105" s="2">
        <v>1</v>
      </c>
      <c r="D105" s="2">
        <v>1</v>
      </c>
      <c r="E105" s="2">
        <v>1</v>
      </c>
      <c r="F105" s="2">
        <v>1</v>
      </c>
      <c r="G105" s="2">
        <v>1</v>
      </c>
      <c r="H105" s="2">
        <v>1</v>
      </c>
      <c r="I105" s="2">
        <v>1</v>
      </c>
      <c r="J105" s="2">
        <v>1</v>
      </c>
      <c r="K105" s="2">
        <v>1</v>
      </c>
    </row>
    <row r="106" spans="1:11" x14ac:dyDescent="0.2">
      <c r="A106" s="2">
        <v>104</v>
      </c>
      <c r="B106" s="2">
        <v>1</v>
      </c>
      <c r="C106" s="2">
        <v>1</v>
      </c>
      <c r="D106" s="2">
        <v>1</v>
      </c>
      <c r="E106" s="2">
        <v>1</v>
      </c>
      <c r="F106" s="2">
        <v>1</v>
      </c>
      <c r="G106" s="2">
        <v>1</v>
      </c>
      <c r="H106" s="2">
        <v>1</v>
      </c>
      <c r="I106" s="2">
        <v>1</v>
      </c>
      <c r="J106" s="2">
        <v>1</v>
      </c>
      <c r="K106" s="2">
        <v>1</v>
      </c>
    </row>
    <row r="107" spans="1:11" x14ac:dyDescent="0.2">
      <c r="A107" s="2">
        <v>105</v>
      </c>
      <c r="B107" s="2">
        <v>1</v>
      </c>
      <c r="C107" s="2">
        <v>1</v>
      </c>
      <c r="D107" s="2">
        <v>1</v>
      </c>
      <c r="E107" s="2">
        <v>1</v>
      </c>
      <c r="F107" s="2">
        <v>1</v>
      </c>
      <c r="G107" s="2">
        <v>1</v>
      </c>
      <c r="H107" s="2">
        <v>1</v>
      </c>
      <c r="I107" s="2">
        <v>1</v>
      </c>
      <c r="J107" s="2">
        <v>1</v>
      </c>
      <c r="K107" s="2">
        <v>1</v>
      </c>
    </row>
    <row r="108" spans="1:11" x14ac:dyDescent="0.2">
      <c r="A108" s="2">
        <v>106</v>
      </c>
      <c r="B108" s="2">
        <v>1</v>
      </c>
      <c r="C108" s="2">
        <v>1</v>
      </c>
      <c r="D108" s="2">
        <v>1</v>
      </c>
      <c r="E108" s="2">
        <v>1</v>
      </c>
      <c r="F108" s="2">
        <v>1</v>
      </c>
      <c r="G108" s="2">
        <v>1</v>
      </c>
      <c r="H108" s="2">
        <v>1</v>
      </c>
      <c r="I108" s="2">
        <v>1</v>
      </c>
      <c r="J108" s="2">
        <v>1</v>
      </c>
      <c r="K108" s="2">
        <v>1</v>
      </c>
    </row>
    <row r="109" spans="1:11" x14ac:dyDescent="0.2">
      <c r="A109" s="2">
        <v>107</v>
      </c>
      <c r="B109" s="2">
        <v>1</v>
      </c>
      <c r="C109" s="2">
        <v>1</v>
      </c>
      <c r="D109" s="2">
        <v>1</v>
      </c>
      <c r="E109" s="2">
        <v>1</v>
      </c>
      <c r="F109" s="2">
        <v>1</v>
      </c>
      <c r="G109" s="2">
        <v>1</v>
      </c>
      <c r="H109" s="2">
        <v>1</v>
      </c>
      <c r="I109" s="2">
        <v>1</v>
      </c>
      <c r="J109" s="2">
        <v>1</v>
      </c>
      <c r="K109" s="2">
        <v>1</v>
      </c>
    </row>
    <row r="110" spans="1:11" x14ac:dyDescent="0.2">
      <c r="A110" s="2">
        <v>108</v>
      </c>
      <c r="B110" s="2">
        <v>1</v>
      </c>
      <c r="C110" s="2">
        <v>1</v>
      </c>
      <c r="D110" s="2">
        <v>1</v>
      </c>
      <c r="E110" s="2">
        <v>1</v>
      </c>
      <c r="F110" s="2">
        <v>1</v>
      </c>
      <c r="G110" s="2">
        <v>1</v>
      </c>
      <c r="H110" s="2">
        <v>1</v>
      </c>
      <c r="I110" s="2">
        <v>1</v>
      </c>
      <c r="J110" s="2">
        <v>1</v>
      </c>
      <c r="K110" s="2">
        <v>1</v>
      </c>
    </row>
    <row r="111" spans="1:11" x14ac:dyDescent="0.2">
      <c r="A111" s="2">
        <v>109</v>
      </c>
      <c r="B111" s="2">
        <v>1</v>
      </c>
      <c r="C111" s="2">
        <v>1</v>
      </c>
      <c r="D111" s="2">
        <v>1</v>
      </c>
      <c r="E111" s="2">
        <v>1</v>
      </c>
      <c r="F111" s="2">
        <v>1</v>
      </c>
      <c r="G111" s="2">
        <v>1</v>
      </c>
      <c r="H111" s="2">
        <v>1</v>
      </c>
      <c r="I111" s="2">
        <v>1</v>
      </c>
      <c r="J111" s="2">
        <v>1</v>
      </c>
      <c r="K111" s="2">
        <v>1</v>
      </c>
    </row>
    <row r="112" spans="1:11" x14ac:dyDescent="0.2">
      <c r="A112" s="2">
        <v>110</v>
      </c>
      <c r="B112" s="2">
        <v>1</v>
      </c>
      <c r="C112" s="2">
        <v>1</v>
      </c>
      <c r="D112" s="2">
        <v>1</v>
      </c>
      <c r="E112" s="2">
        <v>1</v>
      </c>
      <c r="F112" s="2">
        <v>1</v>
      </c>
      <c r="G112" s="2">
        <v>1</v>
      </c>
      <c r="H112" s="2">
        <v>1</v>
      </c>
      <c r="I112" s="2">
        <v>1</v>
      </c>
      <c r="J112" s="2">
        <v>1</v>
      </c>
      <c r="K112" s="2">
        <v>1</v>
      </c>
    </row>
    <row r="113" spans="1:11" x14ac:dyDescent="0.2">
      <c r="A113" s="2">
        <v>111</v>
      </c>
      <c r="B113" s="2">
        <v>1</v>
      </c>
      <c r="C113" s="2">
        <v>1</v>
      </c>
      <c r="D113" s="2">
        <v>1</v>
      </c>
      <c r="E113" s="2">
        <v>1</v>
      </c>
      <c r="F113" s="2">
        <v>1</v>
      </c>
      <c r="G113" s="2">
        <v>1</v>
      </c>
      <c r="H113" s="2">
        <v>1</v>
      </c>
      <c r="I113" s="2">
        <v>1</v>
      </c>
      <c r="J113" s="2">
        <v>1</v>
      </c>
      <c r="K113" s="2">
        <v>1</v>
      </c>
    </row>
    <row r="114" spans="1:11" x14ac:dyDescent="0.2">
      <c r="A114" s="2">
        <v>112</v>
      </c>
      <c r="B114" s="2">
        <v>1</v>
      </c>
      <c r="C114" s="2">
        <v>1</v>
      </c>
      <c r="D114" s="2">
        <v>1</v>
      </c>
      <c r="E114" s="2">
        <v>1</v>
      </c>
      <c r="F114" s="2">
        <v>1</v>
      </c>
      <c r="G114" s="2">
        <v>1</v>
      </c>
      <c r="H114" s="2">
        <v>1</v>
      </c>
      <c r="I114" s="2">
        <v>1</v>
      </c>
      <c r="J114" s="2">
        <v>1</v>
      </c>
      <c r="K114" s="2">
        <v>1</v>
      </c>
    </row>
    <row r="115" spans="1:11" x14ac:dyDescent="0.2">
      <c r="A115" s="2">
        <v>113</v>
      </c>
      <c r="B115" s="2">
        <v>1</v>
      </c>
      <c r="C115" s="2">
        <v>1</v>
      </c>
      <c r="D115" s="2">
        <v>1</v>
      </c>
      <c r="E115" s="2">
        <v>1</v>
      </c>
      <c r="F115" s="2">
        <v>1</v>
      </c>
      <c r="G115" s="2">
        <v>1</v>
      </c>
      <c r="H115" s="2">
        <v>1</v>
      </c>
      <c r="I115" s="2">
        <v>1</v>
      </c>
      <c r="J115" s="2">
        <v>1</v>
      </c>
      <c r="K115" s="2">
        <v>1</v>
      </c>
    </row>
    <row r="116" spans="1:11" x14ac:dyDescent="0.2">
      <c r="A116" s="2">
        <v>114</v>
      </c>
      <c r="B116" s="2">
        <v>2</v>
      </c>
      <c r="C116" s="2">
        <v>2</v>
      </c>
      <c r="D116" s="2">
        <v>1</v>
      </c>
      <c r="E116" s="2">
        <v>1</v>
      </c>
      <c r="F116" s="2">
        <v>1</v>
      </c>
      <c r="G116" s="2">
        <v>1</v>
      </c>
      <c r="H116" s="2">
        <v>1</v>
      </c>
      <c r="I116" s="2">
        <v>1</v>
      </c>
      <c r="J116" s="2">
        <v>1</v>
      </c>
      <c r="K116" s="2">
        <v>1</v>
      </c>
    </row>
    <row r="117" spans="1:11" x14ac:dyDescent="0.2">
      <c r="A117" s="2">
        <v>115</v>
      </c>
      <c r="B117" s="2">
        <v>2</v>
      </c>
      <c r="C117" s="2">
        <v>2</v>
      </c>
      <c r="D117" s="2">
        <v>1</v>
      </c>
      <c r="E117" s="2">
        <v>1</v>
      </c>
      <c r="F117" s="2">
        <v>1</v>
      </c>
      <c r="G117" s="2">
        <v>1</v>
      </c>
      <c r="H117" s="2">
        <v>1</v>
      </c>
      <c r="I117" s="2">
        <v>1</v>
      </c>
      <c r="J117" s="2">
        <v>1</v>
      </c>
      <c r="K117" s="2">
        <v>1</v>
      </c>
    </row>
    <row r="118" spans="1:11" x14ac:dyDescent="0.2">
      <c r="A118" s="2">
        <v>116</v>
      </c>
      <c r="B118" s="2">
        <v>3</v>
      </c>
      <c r="C118" s="2">
        <v>3</v>
      </c>
      <c r="D118" s="2">
        <v>1</v>
      </c>
      <c r="E118" s="2">
        <v>1</v>
      </c>
      <c r="F118" s="2">
        <v>1</v>
      </c>
      <c r="G118" s="2">
        <v>1</v>
      </c>
      <c r="H118" s="2">
        <v>1</v>
      </c>
      <c r="I118" s="2">
        <v>1</v>
      </c>
      <c r="J118" s="2">
        <v>1</v>
      </c>
      <c r="K118" s="2">
        <v>1</v>
      </c>
    </row>
    <row r="119" spans="1:11" x14ac:dyDescent="0.2">
      <c r="A119" s="2">
        <v>117</v>
      </c>
      <c r="B119" s="2">
        <v>3</v>
      </c>
      <c r="C119" s="2">
        <v>3</v>
      </c>
      <c r="D119" s="2">
        <v>1</v>
      </c>
      <c r="E119" s="2">
        <v>1</v>
      </c>
      <c r="F119" s="2">
        <v>1</v>
      </c>
      <c r="G119" s="2">
        <v>1</v>
      </c>
      <c r="H119" s="2">
        <v>1</v>
      </c>
      <c r="I119" s="2">
        <v>1</v>
      </c>
      <c r="J119" s="2">
        <v>1</v>
      </c>
      <c r="K119" s="2">
        <v>1</v>
      </c>
    </row>
    <row r="120" spans="1:11" x14ac:dyDescent="0.2">
      <c r="A120" s="2">
        <v>118</v>
      </c>
      <c r="B120" s="2">
        <v>4</v>
      </c>
      <c r="C120" s="2">
        <v>4</v>
      </c>
      <c r="D120" s="2">
        <v>1</v>
      </c>
      <c r="E120" s="2">
        <v>1</v>
      </c>
      <c r="F120" s="2">
        <v>1</v>
      </c>
      <c r="G120" s="2">
        <v>1</v>
      </c>
      <c r="H120" s="2">
        <v>1</v>
      </c>
      <c r="I120" s="2">
        <v>1</v>
      </c>
      <c r="J120" s="2">
        <v>1</v>
      </c>
      <c r="K120" s="2">
        <v>1</v>
      </c>
    </row>
    <row r="121" spans="1:11" x14ac:dyDescent="0.2">
      <c r="A121" s="2">
        <v>119</v>
      </c>
      <c r="B121" s="2">
        <v>4</v>
      </c>
      <c r="C121" s="2">
        <v>4</v>
      </c>
      <c r="D121" s="2">
        <v>1</v>
      </c>
      <c r="E121" s="2">
        <v>1</v>
      </c>
      <c r="F121" s="2">
        <v>1</v>
      </c>
      <c r="G121" s="2">
        <v>1</v>
      </c>
      <c r="H121" s="2">
        <v>1</v>
      </c>
      <c r="I121" s="2">
        <v>1</v>
      </c>
      <c r="J121" s="2">
        <v>1</v>
      </c>
      <c r="K121" s="2">
        <v>1</v>
      </c>
    </row>
    <row r="122" spans="1:11" x14ac:dyDescent="0.2">
      <c r="A122" s="2">
        <v>120</v>
      </c>
      <c r="B122" s="2">
        <v>5</v>
      </c>
      <c r="C122" s="2">
        <v>5</v>
      </c>
      <c r="D122" s="2">
        <v>1</v>
      </c>
      <c r="E122" s="2">
        <v>1</v>
      </c>
      <c r="F122" s="2">
        <v>1</v>
      </c>
      <c r="G122" s="2">
        <v>1</v>
      </c>
      <c r="H122" s="2">
        <v>1</v>
      </c>
      <c r="I122" s="2">
        <v>1</v>
      </c>
      <c r="J122" s="2">
        <v>1</v>
      </c>
      <c r="K122" s="2">
        <v>1</v>
      </c>
    </row>
    <row r="123" spans="1:11" x14ac:dyDescent="0.2">
      <c r="A123" s="2">
        <v>121</v>
      </c>
      <c r="B123" s="2">
        <v>5</v>
      </c>
      <c r="C123" s="2">
        <v>5</v>
      </c>
      <c r="D123" s="2">
        <v>2</v>
      </c>
      <c r="E123" s="2">
        <v>2</v>
      </c>
      <c r="F123" s="2">
        <v>2</v>
      </c>
      <c r="G123" s="2">
        <v>2</v>
      </c>
      <c r="H123" s="2">
        <v>1</v>
      </c>
      <c r="I123" s="2">
        <v>1</v>
      </c>
      <c r="J123" s="2">
        <v>1</v>
      </c>
      <c r="K123" s="2">
        <v>1</v>
      </c>
    </row>
    <row r="124" spans="1:11" x14ac:dyDescent="0.2">
      <c r="A124" s="2">
        <v>122</v>
      </c>
      <c r="B124" s="2">
        <v>5</v>
      </c>
      <c r="C124" s="2">
        <v>5</v>
      </c>
      <c r="D124" s="2">
        <v>2</v>
      </c>
      <c r="E124" s="2">
        <v>2</v>
      </c>
      <c r="F124" s="2">
        <v>2</v>
      </c>
      <c r="G124" s="2">
        <v>2</v>
      </c>
      <c r="H124" s="2">
        <v>1</v>
      </c>
      <c r="I124" s="2">
        <v>1</v>
      </c>
      <c r="J124" s="2">
        <v>1</v>
      </c>
      <c r="K124" s="2">
        <v>1</v>
      </c>
    </row>
    <row r="125" spans="1:11" x14ac:dyDescent="0.2">
      <c r="A125" s="2">
        <v>123</v>
      </c>
      <c r="B125" s="2">
        <v>5</v>
      </c>
      <c r="C125" s="2">
        <v>5</v>
      </c>
      <c r="D125" s="2">
        <v>3</v>
      </c>
      <c r="E125" s="2">
        <v>3</v>
      </c>
      <c r="F125" s="2">
        <v>3</v>
      </c>
      <c r="G125" s="2">
        <v>3</v>
      </c>
      <c r="H125" s="2">
        <v>1</v>
      </c>
      <c r="I125" s="2">
        <v>1</v>
      </c>
      <c r="J125" s="2">
        <v>1</v>
      </c>
      <c r="K125" s="2">
        <v>1</v>
      </c>
    </row>
    <row r="126" spans="1:11" x14ac:dyDescent="0.2">
      <c r="A126" s="2">
        <v>124</v>
      </c>
      <c r="B126" s="2">
        <v>5</v>
      </c>
      <c r="C126" s="2">
        <v>5</v>
      </c>
      <c r="D126" s="2">
        <v>3</v>
      </c>
      <c r="E126" s="2">
        <v>3</v>
      </c>
      <c r="F126" s="2">
        <v>3</v>
      </c>
      <c r="G126" s="2">
        <v>3</v>
      </c>
      <c r="H126" s="2">
        <v>1</v>
      </c>
      <c r="I126" s="2">
        <v>1</v>
      </c>
      <c r="J126" s="2">
        <v>1</v>
      </c>
      <c r="K126" s="2">
        <v>1</v>
      </c>
    </row>
    <row r="127" spans="1:11" x14ac:dyDescent="0.2">
      <c r="A127" s="2">
        <v>125</v>
      </c>
      <c r="B127" s="2">
        <v>5</v>
      </c>
      <c r="C127" s="2">
        <v>5</v>
      </c>
      <c r="D127" s="2">
        <v>4</v>
      </c>
      <c r="E127" s="2">
        <v>4</v>
      </c>
      <c r="F127" s="2">
        <v>4</v>
      </c>
      <c r="G127" s="2">
        <v>4</v>
      </c>
      <c r="H127" s="2">
        <v>1</v>
      </c>
      <c r="I127" s="2">
        <v>1</v>
      </c>
      <c r="J127" s="2">
        <v>1</v>
      </c>
      <c r="K127" s="2">
        <v>1</v>
      </c>
    </row>
    <row r="128" spans="1:11" x14ac:dyDescent="0.2">
      <c r="A128" s="2">
        <v>126</v>
      </c>
      <c r="B128" s="2">
        <v>6</v>
      </c>
      <c r="C128" s="2">
        <v>6</v>
      </c>
      <c r="D128" s="2">
        <v>4</v>
      </c>
      <c r="E128" s="2">
        <v>4</v>
      </c>
      <c r="F128" s="2">
        <v>4</v>
      </c>
      <c r="G128" s="2">
        <v>4</v>
      </c>
      <c r="H128" s="2">
        <v>2</v>
      </c>
      <c r="I128" s="2">
        <v>1</v>
      </c>
      <c r="J128" s="2">
        <v>1</v>
      </c>
      <c r="K128" s="2">
        <v>1</v>
      </c>
    </row>
    <row r="129" spans="1:11" x14ac:dyDescent="0.2">
      <c r="A129" s="2">
        <v>127</v>
      </c>
      <c r="B129" s="2">
        <v>6</v>
      </c>
      <c r="C129" s="2">
        <v>6</v>
      </c>
      <c r="D129" s="2">
        <v>5</v>
      </c>
      <c r="E129" s="2">
        <v>5</v>
      </c>
      <c r="F129" s="2">
        <v>5</v>
      </c>
      <c r="G129" s="2">
        <v>5</v>
      </c>
      <c r="H129" s="2">
        <v>2</v>
      </c>
      <c r="I129" s="2">
        <v>2</v>
      </c>
      <c r="J129" s="2">
        <v>2</v>
      </c>
      <c r="K129" s="2">
        <v>2</v>
      </c>
    </row>
    <row r="130" spans="1:11" x14ac:dyDescent="0.2">
      <c r="A130" s="2">
        <v>128</v>
      </c>
      <c r="B130" s="2">
        <v>6</v>
      </c>
      <c r="C130" s="2">
        <v>6</v>
      </c>
      <c r="D130" s="2">
        <v>5</v>
      </c>
      <c r="E130" s="2">
        <v>5</v>
      </c>
      <c r="F130" s="2">
        <v>5</v>
      </c>
      <c r="G130" s="2">
        <v>5</v>
      </c>
      <c r="H130" s="2">
        <v>2</v>
      </c>
      <c r="I130" s="2">
        <v>2</v>
      </c>
      <c r="J130" s="2">
        <v>2</v>
      </c>
      <c r="K130" s="2">
        <v>2</v>
      </c>
    </row>
    <row r="131" spans="1:11" x14ac:dyDescent="0.2">
      <c r="A131" s="2">
        <v>129</v>
      </c>
      <c r="B131" s="2">
        <v>6</v>
      </c>
      <c r="C131" s="2">
        <v>6</v>
      </c>
      <c r="D131" s="2">
        <v>6</v>
      </c>
      <c r="E131" s="2">
        <v>6</v>
      </c>
      <c r="F131" s="2">
        <v>6</v>
      </c>
      <c r="G131" s="2">
        <v>6</v>
      </c>
      <c r="H131" s="2">
        <v>3</v>
      </c>
      <c r="I131" s="2">
        <v>2</v>
      </c>
      <c r="J131" s="2">
        <v>2</v>
      </c>
      <c r="K131" s="2">
        <v>2</v>
      </c>
    </row>
    <row r="132" spans="1:11" x14ac:dyDescent="0.2">
      <c r="A132" s="2">
        <v>130</v>
      </c>
      <c r="B132" s="2">
        <v>6</v>
      </c>
      <c r="C132" s="2">
        <v>6</v>
      </c>
      <c r="D132" s="2">
        <v>6</v>
      </c>
      <c r="E132" s="2">
        <v>6</v>
      </c>
      <c r="F132" s="2">
        <v>6</v>
      </c>
      <c r="G132" s="2">
        <v>6</v>
      </c>
      <c r="H132" s="2">
        <v>3</v>
      </c>
      <c r="I132" s="2">
        <v>3</v>
      </c>
      <c r="J132" s="2">
        <v>3</v>
      </c>
      <c r="K132" s="2">
        <v>3</v>
      </c>
    </row>
    <row r="133" spans="1:11" x14ac:dyDescent="0.2">
      <c r="A133" s="2">
        <v>131</v>
      </c>
      <c r="B133" s="2">
        <v>7</v>
      </c>
      <c r="C133" s="2">
        <v>7</v>
      </c>
      <c r="D133" s="2">
        <v>6</v>
      </c>
      <c r="E133" s="2">
        <v>6</v>
      </c>
      <c r="F133" s="2">
        <v>6</v>
      </c>
      <c r="G133" s="2">
        <v>6</v>
      </c>
      <c r="H133" s="2">
        <v>4</v>
      </c>
      <c r="I133" s="2">
        <v>3</v>
      </c>
      <c r="J133" s="2">
        <v>3</v>
      </c>
      <c r="K133" s="2">
        <v>3</v>
      </c>
    </row>
    <row r="134" spans="1:11" x14ac:dyDescent="0.2">
      <c r="A134" s="2">
        <v>132</v>
      </c>
      <c r="B134" s="2">
        <v>7</v>
      </c>
      <c r="C134" s="2">
        <v>7</v>
      </c>
      <c r="D134" s="2">
        <v>7</v>
      </c>
      <c r="E134" s="2">
        <v>7</v>
      </c>
      <c r="F134" s="2">
        <v>7</v>
      </c>
      <c r="G134" s="2">
        <v>7</v>
      </c>
      <c r="H134" s="2">
        <v>4</v>
      </c>
      <c r="I134" s="2">
        <v>4</v>
      </c>
      <c r="J134" s="2">
        <v>4</v>
      </c>
      <c r="K134" s="2">
        <v>4</v>
      </c>
    </row>
    <row r="135" spans="1:11" x14ac:dyDescent="0.2">
      <c r="A135" s="2">
        <v>133</v>
      </c>
      <c r="B135" s="2">
        <v>7</v>
      </c>
      <c r="C135" s="2">
        <v>7</v>
      </c>
      <c r="D135" s="2">
        <v>7</v>
      </c>
      <c r="E135" s="2">
        <v>7</v>
      </c>
      <c r="F135" s="2">
        <v>7</v>
      </c>
      <c r="G135" s="2">
        <v>7</v>
      </c>
      <c r="H135" s="2">
        <v>5</v>
      </c>
      <c r="I135" s="2">
        <v>4</v>
      </c>
      <c r="J135" s="2">
        <v>4</v>
      </c>
      <c r="K135" s="2">
        <v>4</v>
      </c>
    </row>
    <row r="136" spans="1:11" x14ac:dyDescent="0.2">
      <c r="A136" s="2">
        <v>134</v>
      </c>
      <c r="B136" s="2">
        <v>7</v>
      </c>
      <c r="C136" s="2">
        <v>7</v>
      </c>
      <c r="D136" s="2">
        <v>7</v>
      </c>
      <c r="E136" s="2">
        <v>7</v>
      </c>
      <c r="F136" s="2">
        <v>7</v>
      </c>
      <c r="G136" s="2">
        <v>7</v>
      </c>
      <c r="H136" s="2">
        <v>5</v>
      </c>
      <c r="I136" s="2">
        <v>5</v>
      </c>
      <c r="J136" s="2">
        <v>5</v>
      </c>
      <c r="K136" s="2">
        <v>5</v>
      </c>
    </row>
    <row r="137" spans="1:11" x14ac:dyDescent="0.2">
      <c r="A137" s="2">
        <v>135</v>
      </c>
      <c r="B137" s="2">
        <v>7</v>
      </c>
      <c r="C137" s="2">
        <v>7</v>
      </c>
      <c r="D137" s="2">
        <v>7</v>
      </c>
      <c r="E137" s="2">
        <v>7</v>
      </c>
      <c r="F137" s="2">
        <v>7</v>
      </c>
      <c r="G137" s="2">
        <v>7</v>
      </c>
      <c r="H137" s="2">
        <v>6</v>
      </c>
      <c r="I137" s="2">
        <v>5</v>
      </c>
      <c r="J137" s="2">
        <v>5</v>
      </c>
      <c r="K137" s="2">
        <v>5</v>
      </c>
    </row>
    <row r="138" spans="1:11" x14ac:dyDescent="0.2">
      <c r="A138" s="2">
        <v>136</v>
      </c>
      <c r="B138" s="2">
        <v>7</v>
      </c>
      <c r="C138" s="2">
        <v>7</v>
      </c>
      <c r="D138" s="2">
        <v>7</v>
      </c>
      <c r="E138" s="2">
        <v>7</v>
      </c>
      <c r="F138" s="2">
        <v>7</v>
      </c>
      <c r="G138" s="2">
        <v>7</v>
      </c>
      <c r="H138" s="2">
        <v>6</v>
      </c>
      <c r="I138" s="2">
        <v>5</v>
      </c>
      <c r="J138" s="2">
        <v>5</v>
      </c>
      <c r="K138" s="2">
        <v>5</v>
      </c>
    </row>
    <row r="139" spans="1:11" x14ac:dyDescent="0.2">
      <c r="A139" s="2">
        <v>137</v>
      </c>
      <c r="B139" s="2">
        <v>7</v>
      </c>
      <c r="C139" s="2">
        <v>7</v>
      </c>
      <c r="D139" s="2">
        <v>7</v>
      </c>
      <c r="E139" s="2">
        <v>7</v>
      </c>
      <c r="F139" s="2">
        <v>7</v>
      </c>
      <c r="G139" s="2">
        <v>7</v>
      </c>
      <c r="H139" s="2">
        <v>7</v>
      </c>
      <c r="I139" s="2">
        <v>5</v>
      </c>
      <c r="J139" s="2">
        <v>5</v>
      </c>
      <c r="K139" s="2">
        <v>5</v>
      </c>
    </row>
    <row r="140" spans="1:11" x14ac:dyDescent="0.2">
      <c r="A140" s="2">
        <v>138</v>
      </c>
      <c r="B140" s="2">
        <v>8</v>
      </c>
      <c r="C140" s="2">
        <v>8</v>
      </c>
      <c r="D140" s="2">
        <v>7</v>
      </c>
      <c r="E140" s="2">
        <v>7</v>
      </c>
      <c r="F140" s="2">
        <v>7</v>
      </c>
      <c r="G140" s="2">
        <v>7</v>
      </c>
      <c r="H140" s="2">
        <v>7</v>
      </c>
      <c r="I140" s="2">
        <v>5</v>
      </c>
      <c r="J140" s="2">
        <v>5</v>
      </c>
      <c r="K140" s="2">
        <v>5</v>
      </c>
    </row>
    <row r="141" spans="1:11" x14ac:dyDescent="0.2">
      <c r="A141" s="2">
        <v>139</v>
      </c>
      <c r="B141" s="2">
        <v>8</v>
      </c>
      <c r="C141" s="2">
        <v>8</v>
      </c>
      <c r="D141" s="2">
        <v>8</v>
      </c>
      <c r="E141" s="2">
        <v>8</v>
      </c>
      <c r="F141" s="2">
        <v>8</v>
      </c>
      <c r="G141" s="2">
        <v>8</v>
      </c>
      <c r="H141" s="2">
        <v>8</v>
      </c>
      <c r="I141" s="2">
        <v>5</v>
      </c>
      <c r="J141" s="2">
        <v>5</v>
      </c>
      <c r="K141" s="2">
        <v>5</v>
      </c>
    </row>
    <row r="142" spans="1:11" x14ac:dyDescent="0.2">
      <c r="A142" s="2">
        <v>140</v>
      </c>
      <c r="B142" s="2">
        <v>8</v>
      </c>
      <c r="C142" s="2">
        <v>8</v>
      </c>
      <c r="D142" s="2">
        <v>8</v>
      </c>
      <c r="E142" s="2">
        <v>8</v>
      </c>
      <c r="F142" s="2">
        <v>8</v>
      </c>
      <c r="G142" s="2">
        <v>8</v>
      </c>
      <c r="H142" s="2">
        <v>8</v>
      </c>
      <c r="I142" s="2">
        <v>6</v>
      </c>
      <c r="J142" s="2">
        <v>6</v>
      </c>
      <c r="K142" s="2">
        <v>6</v>
      </c>
    </row>
    <row r="143" spans="1:11" x14ac:dyDescent="0.2">
      <c r="A143" s="2">
        <v>141</v>
      </c>
      <c r="B143" s="2">
        <v>8</v>
      </c>
      <c r="C143" s="2">
        <v>8</v>
      </c>
      <c r="D143" s="2">
        <v>8</v>
      </c>
      <c r="E143" s="2">
        <v>8</v>
      </c>
      <c r="F143" s="2">
        <v>8</v>
      </c>
      <c r="G143" s="2">
        <v>8</v>
      </c>
      <c r="H143" s="2">
        <v>8</v>
      </c>
      <c r="I143" s="2">
        <v>6</v>
      </c>
      <c r="J143" s="2">
        <v>6</v>
      </c>
      <c r="K143" s="2">
        <v>6</v>
      </c>
    </row>
    <row r="144" spans="1:11" x14ac:dyDescent="0.2">
      <c r="A144" s="2">
        <v>142</v>
      </c>
      <c r="B144" s="2">
        <v>8</v>
      </c>
      <c r="C144" s="2">
        <v>8</v>
      </c>
      <c r="D144" s="2">
        <v>8</v>
      </c>
      <c r="E144" s="2">
        <v>8</v>
      </c>
      <c r="F144" s="2">
        <v>8</v>
      </c>
      <c r="G144" s="2">
        <v>8</v>
      </c>
      <c r="H144" s="2">
        <v>8</v>
      </c>
      <c r="I144" s="2">
        <v>6</v>
      </c>
      <c r="J144" s="2">
        <v>6</v>
      </c>
      <c r="K144" s="2">
        <v>6</v>
      </c>
    </row>
    <row r="145" spans="1:11" x14ac:dyDescent="0.2">
      <c r="A145" s="2">
        <v>143</v>
      </c>
      <c r="B145" s="2">
        <v>8</v>
      </c>
      <c r="C145" s="2">
        <v>8</v>
      </c>
      <c r="D145" s="2">
        <v>8</v>
      </c>
      <c r="E145" s="2">
        <v>8</v>
      </c>
      <c r="F145" s="2">
        <v>8</v>
      </c>
      <c r="G145" s="2">
        <v>8</v>
      </c>
      <c r="H145" s="2">
        <v>8</v>
      </c>
      <c r="I145" s="2">
        <v>6</v>
      </c>
      <c r="J145" s="2">
        <v>6</v>
      </c>
      <c r="K145" s="2">
        <v>6</v>
      </c>
    </row>
    <row r="146" spans="1:11" x14ac:dyDescent="0.2">
      <c r="A146" s="2">
        <v>144</v>
      </c>
      <c r="B146" s="2">
        <v>9</v>
      </c>
      <c r="C146" s="2">
        <v>9</v>
      </c>
      <c r="D146" s="2">
        <v>8</v>
      </c>
      <c r="E146" s="2">
        <v>8</v>
      </c>
      <c r="F146" s="2">
        <v>8</v>
      </c>
      <c r="G146" s="2">
        <v>8</v>
      </c>
      <c r="H146" s="2">
        <v>8</v>
      </c>
      <c r="I146" s="2">
        <v>6</v>
      </c>
      <c r="J146" s="2">
        <v>6</v>
      </c>
      <c r="K146" s="2">
        <v>6</v>
      </c>
    </row>
    <row r="147" spans="1:11" x14ac:dyDescent="0.2">
      <c r="A147" s="2">
        <v>145</v>
      </c>
      <c r="B147" s="2">
        <v>9</v>
      </c>
      <c r="C147" s="2">
        <v>9</v>
      </c>
      <c r="D147" s="2">
        <v>8</v>
      </c>
      <c r="E147" s="2">
        <v>8</v>
      </c>
      <c r="F147" s="2">
        <v>8</v>
      </c>
      <c r="G147" s="2">
        <v>8</v>
      </c>
      <c r="H147" s="2">
        <v>8</v>
      </c>
      <c r="I147" s="2">
        <v>6</v>
      </c>
      <c r="J147" s="2">
        <v>6</v>
      </c>
      <c r="K147" s="2">
        <v>6</v>
      </c>
    </row>
    <row r="148" spans="1:11" x14ac:dyDescent="0.2">
      <c r="A148" s="2">
        <v>146</v>
      </c>
      <c r="B148" s="2">
        <v>9</v>
      </c>
      <c r="C148" s="2">
        <v>9</v>
      </c>
      <c r="D148" s="2">
        <v>9</v>
      </c>
      <c r="E148" s="2">
        <v>9</v>
      </c>
      <c r="F148" s="2">
        <v>9</v>
      </c>
      <c r="G148" s="2">
        <v>9</v>
      </c>
      <c r="H148" s="2">
        <v>8</v>
      </c>
      <c r="I148" s="2">
        <v>7</v>
      </c>
      <c r="J148" s="2">
        <v>7</v>
      </c>
      <c r="K148" s="2">
        <v>7</v>
      </c>
    </row>
    <row r="149" spans="1:11" x14ac:dyDescent="0.2">
      <c r="A149" s="2">
        <v>147</v>
      </c>
      <c r="B149" s="2">
        <v>10</v>
      </c>
      <c r="C149" s="2">
        <v>10</v>
      </c>
      <c r="D149" s="2">
        <v>9</v>
      </c>
      <c r="E149" s="2">
        <v>9</v>
      </c>
      <c r="F149" s="2">
        <v>9</v>
      </c>
      <c r="G149" s="2">
        <v>9</v>
      </c>
      <c r="H149" s="2">
        <v>8</v>
      </c>
      <c r="I149" s="2">
        <v>7</v>
      </c>
      <c r="J149" s="2">
        <v>7</v>
      </c>
      <c r="K149" s="2">
        <v>7</v>
      </c>
    </row>
    <row r="150" spans="1:11" x14ac:dyDescent="0.2">
      <c r="A150" s="2">
        <v>148</v>
      </c>
      <c r="B150" s="2">
        <v>10</v>
      </c>
      <c r="C150" s="2">
        <v>10</v>
      </c>
      <c r="D150" s="2">
        <v>9</v>
      </c>
      <c r="E150" s="2">
        <v>9</v>
      </c>
      <c r="F150" s="2">
        <v>9</v>
      </c>
      <c r="G150" s="2">
        <v>9</v>
      </c>
      <c r="H150" s="2">
        <v>9</v>
      </c>
      <c r="I150" s="2">
        <v>7</v>
      </c>
      <c r="J150" s="2">
        <v>7</v>
      </c>
      <c r="K150" s="2">
        <v>7</v>
      </c>
    </row>
    <row r="151" spans="1:11" x14ac:dyDescent="0.2">
      <c r="A151" s="2">
        <v>149</v>
      </c>
      <c r="B151" s="2">
        <v>10</v>
      </c>
      <c r="C151" s="2">
        <v>10</v>
      </c>
      <c r="D151" s="2">
        <v>9</v>
      </c>
      <c r="E151" s="2">
        <v>9</v>
      </c>
      <c r="F151" s="2">
        <v>9</v>
      </c>
      <c r="G151" s="2">
        <v>9</v>
      </c>
      <c r="H151" s="2">
        <v>9</v>
      </c>
      <c r="I151" s="2">
        <v>7</v>
      </c>
      <c r="J151" s="2">
        <v>7</v>
      </c>
      <c r="K151" s="2">
        <v>7</v>
      </c>
    </row>
    <row r="152" spans="1:11" x14ac:dyDescent="0.2">
      <c r="A152" s="2">
        <v>150</v>
      </c>
      <c r="B152" s="2">
        <v>10</v>
      </c>
      <c r="C152" s="2">
        <v>10</v>
      </c>
      <c r="D152" s="2">
        <v>9</v>
      </c>
      <c r="E152" s="2">
        <v>9</v>
      </c>
      <c r="F152" s="2">
        <v>9</v>
      </c>
      <c r="G152" s="2">
        <v>9</v>
      </c>
      <c r="H152" s="2">
        <v>9</v>
      </c>
      <c r="I152" s="2">
        <v>7</v>
      </c>
      <c r="J152" s="2">
        <v>7</v>
      </c>
      <c r="K152" s="2">
        <v>7</v>
      </c>
    </row>
    <row r="153" spans="1:11" x14ac:dyDescent="0.2">
      <c r="A153" s="2">
        <v>151</v>
      </c>
      <c r="B153" s="2">
        <v>10</v>
      </c>
      <c r="C153" s="2">
        <v>10</v>
      </c>
      <c r="D153" s="2">
        <v>10</v>
      </c>
      <c r="E153" s="2">
        <v>10</v>
      </c>
      <c r="F153" s="2">
        <v>10</v>
      </c>
      <c r="G153" s="2">
        <v>10</v>
      </c>
      <c r="H153" s="2">
        <v>9</v>
      </c>
      <c r="I153" s="2">
        <v>7</v>
      </c>
      <c r="J153" s="2">
        <v>7</v>
      </c>
      <c r="K153" s="2">
        <v>7</v>
      </c>
    </row>
    <row r="154" spans="1:11" x14ac:dyDescent="0.2">
      <c r="A154" s="2">
        <v>152</v>
      </c>
      <c r="B154" s="2">
        <v>11</v>
      </c>
      <c r="C154" s="2">
        <v>11</v>
      </c>
      <c r="D154" s="2">
        <v>10</v>
      </c>
      <c r="E154" s="2">
        <v>10</v>
      </c>
      <c r="F154" s="2">
        <v>10</v>
      </c>
      <c r="G154" s="2">
        <v>10</v>
      </c>
      <c r="H154" s="2">
        <v>9</v>
      </c>
      <c r="I154" s="2">
        <v>8</v>
      </c>
      <c r="J154" s="2">
        <v>8</v>
      </c>
      <c r="K154" s="2">
        <v>8</v>
      </c>
    </row>
    <row r="155" spans="1:11" x14ac:dyDescent="0.2">
      <c r="A155" s="2">
        <v>153</v>
      </c>
      <c r="B155" s="2">
        <v>11</v>
      </c>
      <c r="C155" s="2">
        <v>11</v>
      </c>
      <c r="D155" s="2">
        <v>10</v>
      </c>
      <c r="E155" s="2">
        <v>10</v>
      </c>
      <c r="F155" s="2">
        <v>10</v>
      </c>
      <c r="G155" s="2">
        <v>10</v>
      </c>
      <c r="H155" s="2">
        <v>9</v>
      </c>
      <c r="I155" s="2">
        <v>8</v>
      </c>
      <c r="J155" s="2">
        <v>8</v>
      </c>
      <c r="K155" s="2">
        <v>8</v>
      </c>
    </row>
    <row r="156" spans="1:11" x14ac:dyDescent="0.2">
      <c r="A156" s="2">
        <v>154</v>
      </c>
      <c r="B156" s="2">
        <v>11</v>
      </c>
      <c r="C156" s="2">
        <v>11</v>
      </c>
      <c r="D156" s="2">
        <v>10</v>
      </c>
      <c r="E156" s="2">
        <v>10</v>
      </c>
      <c r="F156" s="2">
        <v>10</v>
      </c>
      <c r="G156" s="2">
        <v>10</v>
      </c>
      <c r="H156" s="2">
        <v>10</v>
      </c>
      <c r="I156" s="2">
        <v>8</v>
      </c>
      <c r="J156" s="2">
        <v>8</v>
      </c>
      <c r="K156" s="2">
        <v>8</v>
      </c>
    </row>
    <row r="157" spans="1:11" x14ac:dyDescent="0.2">
      <c r="A157" s="2">
        <v>155</v>
      </c>
      <c r="B157" s="2">
        <v>11</v>
      </c>
      <c r="C157" s="2">
        <v>11</v>
      </c>
      <c r="D157" s="2">
        <v>10</v>
      </c>
      <c r="E157" s="2">
        <v>10</v>
      </c>
      <c r="F157" s="2">
        <v>10</v>
      </c>
      <c r="G157" s="2">
        <v>10</v>
      </c>
      <c r="H157" s="2">
        <v>10</v>
      </c>
      <c r="I157" s="2">
        <v>8</v>
      </c>
      <c r="J157" s="2">
        <v>8</v>
      </c>
      <c r="K157" s="2">
        <v>8</v>
      </c>
    </row>
    <row r="158" spans="1:11" x14ac:dyDescent="0.2">
      <c r="A158" s="2">
        <v>156</v>
      </c>
      <c r="B158" s="2">
        <v>11</v>
      </c>
      <c r="C158" s="2">
        <v>11</v>
      </c>
      <c r="D158" s="2">
        <v>10</v>
      </c>
      <c r="E158" s="2">
        <v>10</v>
      </c>
      <c r="F158" s="2">
        <v>10</v>
      </c>
      <c r="G158" s="2">
        <v>10</v>
      </c>
      <c r="H158" s="2">
        <v>10</v>
      </c>
      <c r="I158" s="2">
        <v>8</v>
      </c>
      <c r="J158" s="2">
        <v>8</v>
      </c>
      <c r="K158" s="2">
        <v>8</v>
      </c>
    </row>
    <row r="159" spans="1:11" x14ac:dyDescent="0.2">
      <c r="A159" s="2">
        <v>157</v>
      </c>
      <c r="B159" s="2">
        <v>11</v>
      </c>
      <c r="C159" s="2">
        <v>11</v>
      </c>
      <c r="D159" s="2">
        <v>11</v>
      </c>
      <c r="E159" s="2">
        <v>11</v>
      </c>
      <c r="F159" s="2">
        <v>11</v>
      </c>
      <c r="G159" s="2">
        <v>11</v>
      </c>
      <c r="H159" s="2">
        <v>10</v>
      </c>
      <c r="I159" s="2">
        <v>8</v>
      </c>
      <c r="J159" s="2">
        <v>8</v>
      </c>
      <c r="K159" s="2">
        <v>8</v>
      </c>
    </row>
    <row r="160" spans="1:11" x14ac:dyDescent="0.2">
      <c r="A160" s="2">
        <v>158</v>
      </c>
      <c r="B160" s="2">
        <v>11</v>
      </c>
      <c r="C160" s="2">
        <v>11</v>
      </c>
      <c r="D160" s="2">
        <v>11</v>
      </c>
      <c r="E160" s="2">
        <v>11</v>
      </c>
      <c r="F160" s="2">
        <v>11</v>
      </c>
      <c r="G160" s="2">
        <v>11</v>
      </c>
      <c r="H160" s="2">
        <v>10</v>
      </c>
      <c r="I160" s="2">
        <v>9</v>
      </c>
      <c r="J160" s="2">
        <v>9</v>
      </c>
      <c r="K160" s="2">
        <v>9</v>
      </c>
    </row>
    <row r="161" spans="1:11" x14ac:dyDescent="0.2">
      <c r="A161" s="2">
        <v>159</v>
      </c>
      <c r="B161" s="2">
        <v>11</v>
      </c>
      <c r="C161" s="2">
        <v>11</v>
      </c>
      <c r="D161" s="2">
        <v>11</v>
      </c>
      <c r="E161" s="2">
        <v>11</v>
      </c>
      <c r="F161" s="2">
        <v>11</v>
      </c>
      <c r="G161" s="2">
        <v>11</v>
      </c>
      <c r="H161" s="2">
        <v>10</v>
      </c>
      <c r="I161" s="2">
        <v>9</v>
      </c>
      <c r="J161" s="2">
        <v>9</v>
      </c>
      <c r="K161" s="2">
        <v>9</v>
      </c>
    </row>
    <row r="162" spans="1:11" x14ac:dyDescent="0.2">
      <c r="A162" s="2">
        <v>160</v>
      </c>
      <c r="B162" s="2">
        <v>11</v>
      </c>
      <c r="C162" s="2">
        <v>11</v>
      </c>
      <c r="D162" s="2">
        <v>11</v>
      </c>
      <c r="E162" s="2">
        <v>11</v>
      </c>
      <c r="F162" s="2">
        <v>11</v>
      </c>
      <c r="G162" s="2">
        <v>11</v>
      </c>
      <c r="H162" s="2">
        <v>10</v>
      </c>
      <c r="I162" s="2">
        <v>9</v>
      </c>
      <c r="J162" s="2">
        <v>9</v>
      </c>
      <c r="K162" s="2">
        <v>9</v>
      </c>
    </row>
    <row r="163" spans="1:11" x14ac:dyDescent="0.2">
      <c r="A163" s="2">
        <v>161</v>
      </c>
      <c r="B163" s="2">
        <v>12</v>
      </c>
      <c r="C163" s="2">
        <v>12</v>
      </c>
      <c r="D163" s="2">
        <v>11</v>
      </c>
      <c r="E163" s="2">
        <v>11</v>
      </c>
      <c r="F163" s="2">
        <v>11</v>
      </c>
      <c r="G163" s="2">
        <v>11</v>
      </c>
      <c r="H163" s="2">
        <v>10</v>
      </c>
      <c r="I163" s="2">
        <v>9</v>
      </c>
      <c r="J163" s="2">
        <v>9</v>
      </c>
      <c r="K163" s="2">
        <v>9</v>
      </c>
    </row>
    <row r="164" spans="1:11" x14ac:dyDescent="0.2">
      <c r="A164" s="2">
        <v>162</v>
      </c>
      <c r="B164" s="2">
        <v>12</v>
      </c>
      <c r="C164" s="2">
        <v>12</v>
      </c>
      <c r="D164" s="2">
        <v>11</v>
      </c>
      <c r="E164" s="2">
        <v>11</v>
      </c>
      <c r="F164" s="2">
        <v>11</v>
      </c>
      <c r="G164" s="2">
        <v>11</v>
      </c>
      <c r="H164" s="2">
        <v>11</v>
      </c>
      <c r="I164" s="2">
        <v>9</v>
      </c>
      <c r="J164" s="2">
        <v>9</v>
      </c>
      <c r="K164" s="2">
        <v>9</v>
      </c>
    </row>
    <row r="165" spans="1:11" x14ac:dyDescent="0.2">
      <c r="A165" s="2">
        <v>163</v>
      </c>
      <c r="B165" s="2">
        <v>12</v>
      </c>
      <c r="C165" s="2">
        <v>12</v>
      </c>
      <c r="D165" s="2">
        <v>12</v>
      </c>
      <c r="E165" s="2">
        <v>12</v>
      </c>
      <c r="F165" s="2">
        <v>12</v>
      </c>
      <c r="G165" s="2">
        <v>12</v>
      </c>
      <c r="H165" s="2">
        <v>11</v>
      </c>
      <c r="I165" s="2">
        <v>9</v>
      </c>
      <c r="J165" s="2">
        <v>9</v>
      </c>
      <c r="K165" s="2">
        <v>9</v>
      </c>
    </row>
    <row r="166" spans="1:11" x14ac:dyDescent="0.2">
      <c r="A166" s="2">
        <v>164</v>
      </c>
      <c r="B166" s="2">
        <v>12</v>
      </c>
      <c r="C166" s="2">
        <v>12</v>
      </c>
      <c r="D166" s="2">
        <v>12</v>
      </c>
      <c r="E166" s="2">
        <v>12</v>
      </c>
      <c r="F166" s="2">
        <v>12</v>
      </c>
      <c r="G166" s="2">
        <v>12</v>
      </c>
      <c r="H166" s="2">
        <v>11</v>
      </c>
      <c r="I166" s="2">
        <v>9</v>
      </c>
      <c r="J166" s="2">
        <v>9</v>
      </c>
      <c r="K166" s="2">
        <v>9</v>
      </c>
    </row>
    <row r="167" spans="1:11" x14ac:dyDescent="0.2">
      <c r="A167" s="2">
        <v>165</v>
      </c>
      <c r="B167" s="2">
        <v>12</v>
      </c>
      <c r="C167" s="2">
        <v>12</v>
      </c>
      <c r="D167" s="2">
        <v>12</v>
      </c>
      <c r="E167" s="2">
        <v>12</v>
      </c>
      <c r="F167" s="2">
        <v>12</v>
      </c>
      <c r="G167" s="2">
        <v>12</v>
      </c>
      <c r="H167" s="2">
        <v>11</v>
      </c>
      <c r="I167" s="2">
        <v>10</v>
      </c>
      <c r="J167" s="2">
        <v>10</v>
      </c>
      <c r="K167" s="2">
        <v>10</v>
      </c>
    </row>
    <row r="168" spans="1:11" x14ac:dyDescent="0.2">
      <c r="A168" s="2">
        <v>166</v>
      </c>
      <c r="B168" s="2">
        <v>12</v>
      </c>
      <c r="C168" s="2">
        <v>12</v>
      </c>
      <c r="D168" s="2">
        <v>12</v>
      </c>
      <c r="E168" s="2">
        <v>12</v>
      </c>
      <c r="F168" s="2">
        <v>12</v>
      </c>
      <c r="G168" s="2">
        <v>12</v>
      </c>
      <c r="H168" s="2">
        <v>11</v>
      </c>
      <c r="I168" s="2">
        <v>10</v>
      </c>
      <c r="J168" s="2">
        <v>10</v>
      </c>
      <c r="K168" s="2">
        <v>10</v>
      </c>
    </row>
    <row r="169" spans="1:11" x14ac:dyDescent="0.2">
      <c r="A169" s="2">
        <v>167</v>
      </c>
      <c r="B169" s="2">
        <v>12</v>
      </c>
      <c r="C169" s="2">
        <v>12</v>
      </c>
      <c r="D169" s="2">
        <v>12</v>
      </c>
      <c r="E169" s="2">
        <v>12</v>
      </c>
      <c r="F169" s="2">
        <v>12</v>
      </c>
      <c r="G169" s="2">
        <v>12</v>
      </c>
      <c r="H169" s="2">
        <v>11</v>
      </c>
      <c r="I169" s="2">
        <v>10</v>
      </c>
      <c r="J169" s="2">
        <v>10</v>
      </c>
      <c r="K169" s="2">
        <v>10</v>
      </c>
    </row>
    <row r="170" spans="1:11" x14ac:dyDescent="0.2">
      <c r="A170" s="2">
        <v>168</v>
      </c>
      <c r="B170" s="2">
        <v>13</v>
      </c>
      <c r="C170" s="2">
        <v>13</v>
      </c>
      <c r="D170" s="2">
        <v>12</v>
      </c>
      <c r="E170" s="2">
        <v>12</v>
      </c>
      <c r="F170" s="2">
        <v>12</v>
      </c>
      <c r="G170" s="2">
        <v>12</v>
      </c>
      <c r="H170" s="2">
        <v>11</v>
      </c>
      <c r="I170" s="2">
        <v>10</v>
      </c>
      <c r="J170" s="2">
        <v>10</v>
      </c>
      <c r="K170" s="2">
        <v>10</v>
      </c>
    </row>
    <row r="171" spans="1:11" x14ac:dyDescent="0.2">
      <c r="A171" s="2">
        <v>169</v>
      </c>
      <c r="B171" s="2">
        <v>13</v>
      </c>
      <c r="C171" s="2">
        <v>13</v>
      </c>
      <c r="D171" s="2">
        <v>12</v>
      </c>
      <c r="E171" s="2">
        <v>12</v>
      </c>
      <c r="F171" s="2">
        <v>12</v>
      </c>
      <c r="G171" s="2">
        <v>12</v>
      </c>
      <c r="H171" s="2">
        <v>11</v>
      </c>
      <c r="I171" s="2">
        <v>10</v>
      </c>
      <c r="J171" s="2">
        <v>10</v>
      </c>
      <c r="K171" s="2">
        <v>10</v>
      </c>
    </row>
    <row r="172" spans="1:11" x14ac:dyDescent="0.2">
      <c r="A172" s="2">
        <v>170</v>
      </c>
      <c r="B172" s="2">
        <v>13</v>
      </c>
      <c r="C172" s="2">
        <v>13</v>
      </c>
      <c r="D172" s="2">
        <v>13</v>
      </c>
      <c r="E172" s="2">
        <v>13</v>
      </c>
      <c r="F172" s="2">
        <v>13</v>
      </c>
      <c r="G172" s="2">
        <v>13</v>
      </c>
      <c r="H172" s="2">
        <v>11</v>
      </c>
      <c r="I172" s="2">
        <v>10</v>
      </c>
      <c r="J172" s="2">
        <v>10</v>
      </c>
      <c r="K172" s="2">
        <v>10</v>
      </c>
    </row>
    <row r="173" spans="1:11" x14ac:dyDescent="0.2">
      <c r="A173" s="2">
        <v>171</v>
      </c>
      <c r="B173" s="2">
        <v>13</v>
      </c>
      <c r="C173" s="2">
        <v>13</v>
      </c>
      <c r="D173" s="2">
        <v>13</v>
      </c>
      <c r="E173" s="2">
        <v>13</v>
      </c>
      <c r="F173" s="2">
        <v>13</v>
      </c>
      <c r="G173" s="2">
        <v>13</v>
      </c>
      <c r="H173" s="2">
        <v>12</v>
      </c>
      <c r="I173" s="2">
        <v>10</v>
      </c>
      <c r="J173" s="2">
        <v>10</v>
      </c>
      <c r="K173" s="2">
        <v>10</v>
      </c>
    </row>
    <row r="174" spans="1:11" x14ac:dyDescent="0.2">
      <c r="A174" s="2">
        <v>172</v>
      </c>
      <c r="B174" s="2">
        <v>13</v>
      </c>
      <c r="C174" s="2">
        <v>13</v>
      </c>
      <c r="D174" s="2">
        <v>13</v>
      </c>
      <c r="E174" s="2">
        <v>13</v>
      </c>
      <c r="F174" s="2">
        <v>13</v>
      </c>
      <c r="G174" s="2">
        <v>13</v>
      </c>
      <c r="H174" s="2">
        <v>12</v>
      </c>
      <c r="I174" s="2">
        <v>11</v>
      </c>
      <c r="J174" s="2">
        <v>11</v>
      </c>
      <c r="K174" s="2">
        <v>11</v>
      </c>
    </row>
    <row r="175" spans="1:11" x14ac:dyDescent="0.2">
      <c r="A175" s="2">
        <v>173</v>
      </c>
      <c r="B175" s="2">
        <v>13</v>
      </c>
      <c r="C175" s="2">
        <v>13</v>
      </c>
      <c r="D175" s="2">
        <v>13</v>
      </c>
      <c r="E175" s="2">
        <v>13</v>
      </c>
      <c r="F175" s="2">
        <v>13</v>
      </c>
      <c r="G175" s="2">
        <v>13</v>
      </c>
      <c r="H175" s="2">
        <v>12</v>
      </c>
      <c r="I175" s="2">
        <v>11</v>
      </c>
      <c r="J175" s="2">
        <v>11</v>
      </c>
      <c r="K175" s="2">
        <v>11</v>
      </c>
    </row>
    <row r="176" spans="1:11" x14ac:dyDescent="0.2">
      <c r="A176" s="2">
        <v>174</v>
      </c>
      <c r="B176" s="2">
        <v>14</v>
      </c>
      <c r="C176" s="2">
        <v>14</v>
      </c>
      <c r="D176" s="2">
        <v>13</v>
      </c>
      <c r="E176" s="2">
        <v>13</v>
      </c>
      <c r="F176" s="2">
        <v>13</v>
      </c>
      <c r="G176" s="2">
        <v>13</v>
      </c>
      <c r="H176" s="2">
        <v>12</v>
      </c>
      <c r="I176" s="2">
        <v>11</v>
      </c>
      <c r="J176" s="2">
        <v>11</v>
      </c>
      <c r="K176" s="2">
        <v>11</v>
      </c>
    </row>
    <row r="177" spans="1:11" x14ac:dyDescent="0.2">
      <c r="A177" s="2">
        <v>175</v>
      </c>
      <c r="B177" s="2">
        <v>14</v>
      </c>
      <c r="C177" s="2">
        <v>14</v>
      </c>
      <c r="D177" s="2">
        <v>13</v>
      </c>
      <c r="E177" s="2">
        <v>13</v>
      </c>
      <c r="F177" s="2">
        <v>13</v>
      </c>
      <c r="G177" s="2">
        <v>13</v>
      </c>
      <c r="H177" s="2">
        <v>12</v>
      </c>
      <c r="I177" s="2">
        <v>11</v>
      </c>
      <c r="J177" s="2">
        <v>11</v>
      </c>
      <c r="K177" s="2">
        <v>11</v>
      </c>
    </row>
    <row r="178" spans="1:11" x14ac:dyDescent="0.2">
      <c r="A178" s="2">
        <v>176</v>
      </c>
      <c r="B178" s="2">
        <v>14</v>
      </c>
      <c r="C178" s="2">
        <v>14</v>
      </c>
      <c r="D178" s="2">
        <v>13</v>
      </c>
      <c r="E178" s="2">
        <v>13</v>
      </c>
      <c r="F178" s="2">
        <v>13</v>
      </c>
      <c r="G178" s="2">
        <v>13</v>
      </c>
      <c r="H178" s="2">
        <v>12</v>
      </c>
      <c r="I178" s="2">
        <v>11</v>
      </c>
      <c r="J178" s="2">
        <v>11</v>
      </c>
      <c r="K178" s="2">
        <v>11</v>
      </c>
    </row>
    <row r="179" spans="1:11" x14ac:dyDescent="0.2">
      <c r="A179" s="2">
        <v>177</v>
      </c>
      <c r="B179" s="2">
        <v>14</v>
      </c>
      <c r="C179" s="2">
        <v>14</v>
      </c>
      <c r="D179" s="2">
        <v>13</v>
      </c>
      <c r="E179" s="2">
        <v>13</v>
      </c>
      <c r="F179" s="2">
        <v>13</v>
      </c>
      <c r="G179" s="2">
        <v>13</v>
      </c>
      <c r="H179" s="2">
        <v>12</v>
      </c>
      <c r="I179" s="2">
        <v>11</v>
      </c>
      <c r="J179" s="2">
        <v>11</v>
      </c>
      <c r="K179" s="2">
        <v>11</v>
      </c>
    </row>
    <row r="180" spans="1:11" x14ac:dyDescent="0.2">
      <c r="A180" s="2">
        <v>178</v>
      </c>
      <c r="B180" s="2">
        <v>14</v>
      </c>
      <c r="C180" s="2">
        <v>14</v>
      </c>
      <c r="D180" s="2">
        <v>13</v>
      </c>
      <c r="E180" s="2">
        <v>13</v>
      </c>
      <c r="F180" s="2">
        <v>13</v>
      </c>
      <c r="G180" s="2">
        <v>13</v>
      </c>
      <c r="H180" s="2">
        <v>12</v>
      </c>
      <c r="I180" s="2">
        <v>11</v>
      </c>
      <c r="J180" s="2">
        <v>11</v>
      </c>
      <c r="K180" s="2">
        <v>11</v>
      </c>
    </row>
    <row r="181" spans="1:11" x14ac:dyDescent="0.2">
      <c r="A181" s="2">
        <v>179</v>
      </c>
      <c r="B181" s="2">
        <v>14</v>
      </c>
      <c r="C181" s="2">
        <v>14</v>
      </c>
      <c r="D181" s="2">
        <v>13</v>
      </c>
      <c r="E181" s="2">
        <v>13</v>
      </c>
      <c r="F181" s="2">
        <v>13</v>
      </c>
      <c r="G181" s="2">
        <v>13</v>
      </c>
      <c r="H181" s="2">
        <v>13</v>
      </c>
      <c r="I181" s="2">
        <v>11</v>
      </c>
      <c r="J181" s="2">
        <v>11</v>
      </c>
      <c r="K181" s="2">
        <v>11</v>
      </c>
    </row>
    <row r="182" spans="1:11" x14ac:dyDescent="0.2">
      <c r="A182" s="2">
        <v>180</v>
      </c>
      <c r="B182" s="2">
        <v>14</v>
      </c>
      <c r="C182" s="2">
        <v>14</v>
      </c>
      <c r="D182" s="2">
        <v>13</v>
      </c>
      <c r="E182" s="2">
        <v>13</v>
      </c>
      <c r="F182" s="2">
        <v>13</v>
      </c>
      <c r="G182" s="2">
        <v>13</v>
      </c>
      <c r="H182" s="2">
        <v>13</v>
      </c>
      <c r="I182" s="2">
        <v>11</v>
      </c>
      <c r="J182" s="2">
        <v>11</v>
      </c>
      <c r="K182" s="2">
        <v>11</v>
      </c>
    </row>
    <row r="183" spans="1:11" x14ac:dyDescent="0.2">
      <c r="A183" s="2">
        <v>181</v>
      </c>
      <c r="B183" s="2">
        <v>14</v>
      </c>
      <c r="C183" s="2">
        <v>14</v>
      </c>
      <c r="D183" s="2">
        <v>13</v>
      </c>
      <c r="E183" s="2">
        <v>13</v>
      </c>
      <c r="F183" s="2">
        <v>13</v>
      </c>
      <c r="G183" s="2">
        <v>13</v>
      </c>
      <c r="H183" s="2">
        <v>13</v>
      </c>
      <c r="I183" s="2">
        <v>12</v>
      </c>
      <c r="J183" s="2">
        <v>12</v>
      </c>
      <c r="K183" s="2">
        <v>12</v>
      </c>
    </row>
    <row r="184" spans="1:11" x14ac:dyDescent="0.2">
      <c r="A184" s="2">
        <v>182</v>
      </c>
      <c r="B184" s="2">
        <v>14</v>
      </c>
      <c r="C184" s="2">
        <v>14</v>
      </c>
      <c r="D184" s="2">
        <v>13</v>
      </c>
      <c r="E184" s="2">
        <v>13</v>
      </c>
      <c r="F184" s="2">
        <v>13</v>
      </c>
      <c r="G184" s="2">
        <v>13</v>
      </c>
      <c r="H184" s="2">
        <v>13</v>
      </c>
      <c r="I184" s="2">
        <v>12</v>
      </c>
      <c r="J184" s="2">
        <v>12</v>
      </c>
      <c r="K184" s="2">
        <v>12</v>
      </c>
    </row>
    <row r="185" spans="1:11" x14ac:dyDescent="0.2">
      <c r="A185" s="2">
        <v>183</v>
      </c>
      <c r="B185" s="2">
        <v>14</v>
      </c>
      <c r="C185" s="2">
        <v>14</v>
      </c>
      <c r="D185" s="2">
        <v>13</v>
      </c>
      <c r="E185" s="2">
        <v>13</v>
      </c>
      <c r="F185" s="2">
        <v>13</v>
      </c>
      <c r="G185" s="2">
        <v>13</v>
      </c>
      <c r="H185" s="2">
        <v>13</v>
      </c>
      <c r="I185" s="2">
        <v>12</v>
      </c>
      <c r="J185" s="2">
        <v>12</v>
      </c>
      <c r="K185" s="2">
        <v>12</v>
      </c>
    </row>
    <row r="186" spans="1:11" x14ac:dyDescent="0.2">
      <c r="A186" s="2">
        <v>184</v>
      </c>
      <c r="B186" s="2">
        <v>15</v>
      </c>
      <c r="C186" s="2">
        <v>15</v>
      </c>
      <c r="D186" s="2">
        <v>14</v>
      </c>
      <c r="E186" s="2">
        <v>14</v>
      </c>
      <c r="F186" s="2">
        <v>14</v>
      </c>
      <c r="G186" s="2">
        <v>14</v>
      </c>
      <c r="H186" s="2">
        <v>13</v>
      </c>
      <c r="I186" s="2">
        <v>12</v>
      </c>
      <c r="J186" s="2">
        <v>12</v>
      </c>
      <c r="K186" s="2">
        <v>12</v>
      </c>
    </row>
    <row r="187" spans="1:11" x14ac:dyDescent="0.2">
      <c r="A187" s="2">
        <v>185</v>
      </c>
      <c r="B187" s="2">
        <v>15</v>
      </c>
      <c r="C187" s="2">
        <v>15</v>
      </c>
      <c r="D187" s="2">
        <v>14</v>
      </c>
      <c r="E187" s="2">
        <v>14</v>
      </c>
      <c r="F187" s="2">
        <v>14</v>
      </c>
      <c r="G187" s="2">
        <v>14</v>
      </c>
      <c r="H187" s="2">
        <v>13</v>
      </c>
      <c r="I187" s="2">
        <v>12</v>
      </c>
      <c r="J187" s="2">
        <v>12</v>
      </c>
      <c r="K187" s="2">
        <v>12</v>
      </c>
    </row>
    <row r="188" spans="1:11" x14ac:dyDescent="0.2">
      <c r="A188" s="2">
        <v>186</v>
      </c>
      <c r="B188" s="2">
        <v>15</v>
      </c>
      <c r="C188" s="2">
        <v>15</v>
      </c>
      <c r="D188" s="2">
        <v>14</v>
      </c>
      <c r="E188" s="2">
        <v>14</v>
      </c>
      <c r="F188" s="2">
        <v>14</v>
      </c>
      <c r="G188" s="2">
        <v>14</v>
      </c>
      <c r="H188" s="2">
        <v>13</v>
      </c>
      <c r="I188" s="2">
        <v>12</v>
      </c>
      <c r="J188" s="2">
        <v>12</v>
      </c>
      <c r="K188" s="2">
        <v>12</v>
      </c>
    </row>
    <row r="189" spans="1:11" x14ac:dyDescent="0.2">
      <c r="A189" s="2">
        <v>187</v>
      </c>
      <c r="B189" s="2">
        <v>15</v>
      </c>
      <c r="C189" s="2">
        <v>15</v>
      </c>
      <c r="D189" s="2">
        <v>14</v>
      </c>
      <c r="E189" s="2">
        <v>14</v>
      </c>
      <c r="F189" s="2">
        <v>14</v>
      </c>
      <c r="G189" s="2">
        <v>14</v>
      </c>
      <c r="H189" s="2">
        <v>13</v>
      </c>
      <c r="I189" s="2">
        <v>12</v>
      </c>
      <c r="J189" s="2">
        <v>12</v>
      </c>
      <c r="K189" s="2">
        <v>12</v>
      </c>
    </row>
    <row r="190" spans="1:11" x14ac:dyDescent="0.2">
      <c r="A190" s="2">
        <v>188</v>
      </c>
      <c r="B190" s="2">
        <v>15</v>
      </c>
      <c r="C190" s="2">
        <v>15</v>
      </c>
      <c r="D190" s="2">
        <v>14</v>
      </c>
      <c r="E190" s="2">
        <v>14</v>
      </c>
      <c r="F190" s="2">
        <v>14</v>
      </c>
      <c r="G190" s="2">
        <v>14</v>
      </c>
      <c r="H190" s="2">
        <v>13</v>
      </c>
      <c r="I190" s="2">
        <v>13</v>
      </c>
      <c r="J190" s="2">
        <v>13</v>
      </c>
      <c r="K190" s="2">
        <v>13</v>
      </c>
    </row>
    <row r="191" spans="1:11" x14ac:dyDescent="0.2">
      <c r="A191" s="2">
        <v>189</v>
      </c>
      <c r="B191" s="2">
        <v>15</v>
      </c>
      <c r="C191" s="2">
        <v>15</v>
      </c>
      <c r="D191" s="2">
        <v>14</v>
      </c>
      <c r="E191" s="2">
        <v>14</v>
      </c>
      <c r="F191" s="2">
        <v>14</v>
      </c>
      <c r="G191" s="2">
        <v>14</v>
      </c>
      <c r="H191" s="2">
        <v>14</v>
      </c>
      <c r="I191" s="2">
        <v>13</v>
      </c>
      <c r="J191" s="2">
        <v>13</v>
      </c>
      <c r="K191" s="2">
        <v>13</v>
      </c>
    </row>
    <row r="192" spans="1:11" x14ac:dyDescent="0.2">
      <c r="A192" s="2">
        <v>190</v>
      </c>
      <c r="B192" s="2">
        <v>16</v>
      </c>
      <c r="C192" s="2">
        <v>16</v>
      </c>
      <c r="D192" s="2">
        <v>14</v>
      </c>
      <c r="E192" s="2">
        <v>14</v>
      </c>
      <c r="F192" s="2">
        <v>14</v>
      </c>
      <c r="G192" s="2">
        <v>14</v>
      </c>
      <c r="H192" s="2">
        <v>14</v>
      </c>
      <c r="I192" s="2">
        <v>13</v>
      </c>
      <c r="J192" s="2">
        <v>13</v>
      </c>
      <c r="K192" s="2">
        <v>13</v>
      </c>
    </row>
    <row r="193" spans="1:11" x14ac:dyDescent="0.2">
      <c r="A193" s="2">
        <v>191</v>
      </c>
      <c r="B193" s="2">
        <v>16</v>
      </c>
      <c r="C193" s="2">
        <v>16</v>
      </c>
      <c r="D193" s="2">
        <v>14</v>
      </c>
      <c r="E193" s="2">
        <v>14</v>
      </c>
      <c r="F193" s="2">
        <v>14</v>
      </c>
      <c r="G193" s="2">
        <v>14</v>
      </c>
      <c r="H193" s="2">
        <v>14</v>
      </c>
      <c r="I193" s="2">
        <v>13</v>
      </c>
      <c r="J193" s="2">
        <v>13</v>
      </c>
      <c r="K193" s="2">
        <v>13</v>
      </c>
    </row>
    <row r="194" spans="1:11" x14ac:dyDescent="0.2">
      <c r="A194" s="2">
        <v>192</v>
      </c>
      <c r="B194" s="2">
        <v>16</v>
      </c>
      <c r="C194" s="2">
        <v>16</v>
      </c>
      <c r="D194" s="2">
        <v>15</v>
      </c>
      <c r="E194" s="2">
        <v>15</v>
      </c>
      <c r="F194" s="2">
        <v>15</v>
      </c>
      <c r="G194" s="2">
        <v>15</v>
      </c>
      <c r="H194" s="2">
        <v>14</v>
      </c>
      <c r="I194" s="2">
        <v>14</v>
      </c>
      <c r="J194" s="2">
        <v>14</v>
      </c>
      <c r="K194" s="2">
        <v>14</v>
      </c>
    </row>
    <row r="195" spans="1:11" x14ac:dyDescent="0.2">
      <c r="A195" s="2">
        <v>193</v>
      </c>
      <c r="B195" s="2">
        <v>17</v>
      </c>
      <c r="C195" s="2">
        <v>17</v>
      </c>
      <c r="D195" s="2">
        <v>15</v>
      </c>
      <c r="E195" s="2">
        <v>15</v>
      </c>
      <c r="F195" s="2">
        <v>15</v>
      </c>
      <c r="G195" s="2">
        <v>15</v>
      </c>
      <c r="H195" s="2">
        <v>15</v>
      </c>
      <c r="I195" s="2">
        <v>14</v>
      </c>
      <c r="J195" s="2">
        <v>14</v>
      </c>
      <c r="K195" s="2">
        <v>14</v>
      </c>
    </row>
    <row r="196" spans="1:11" x14ac:dyDescent="0.2">
      <c r="A196" s="2">
        <v>194</v>
      </c>
      <c r="B196" s="2">
        <v>17</v>
      </c>
      <c r="C196" s="2">
        <v>17</v>
      </c>
      <c r="D196" s="2">
        <v>15</v>
      </c>
      <c r="E196" s="2">
        <v>15</v>
      </c>
      <c r="F196" s="2">
        <v>15</v>
      </c>
      <c r="G196" s="2">
        <v>15</v>
      </c>
      <c r="H196" s="2">
        <v>15</v>
      </c>
      <c r="I196" s="2">
        <v>14</v>
      </c>
      <c r="J196" s="2">
        <v>14</v>
      </c>
      <c r="K196" s="2">
        <v>14</v>
      </c>
    </row>
    <row r="197" spans="1:11" x14ac:dyDescent="0.2">
      <c r="A197" s="2">
        <v>195</v>
      </c>
      <c r="B197" s="2">
        <v>18</v>
      </c>
      <c r="C197" s="2">
        <v>18</v>
      </c>
      <c r="D197" s="2">
        <v>15</v>
      </c>
      <c r="E197" s="2">
        <v>15</v>
      </c>
      <c r="F197" s="2">
        <v>15</v>
      </c>
      <c r="G197" s="2">
        <v>15</v>
      </c>
      <c r="H197" s="2">
        <v>15</v>
      </c>
      <c r="I197" s="2">
        <v>14</v>
      </c>
      <c r="J197" s="2">
        <v>14</v>
      </c>
      <c r="K197" s="2">
        <v>14</v>
      </c>
    </row>
    <row r="198" spans="1:11" x14ac:dyDescent="0.2">
      <c r="A198" s="2">
        <v>196</v>
      </c>
      <c r="B198" s="2">
        <v>18</v>
      </c>
      <c r="C198" s="2">
        <v>18</v>
      </c>
      <c r="D198" s="2">
        <v>16</v>
      </c>
      <c r="E198" s="2">
        <v>16</v>
      </c>
      <c r="F198" s="2">
        <v>16</v>
      </c>
      <c r="G198" s="2">
        <v>16</v>
      </c>
      <c r="H198" s="2">
        <v>15</v>
      </c>
      <c r="I198" s="2">
        <v>15</v>
      </c>
      <c r="J198" s="2">
        <v>15</v>
      </c>
      <c r="K198" s="2">
        <v>15</v>
      </c>
    </row>
    <row r="199" spans="1:11" x14ac:dyDescent="0.2">
      <c r="A199" s="2">
        <v>197</v>
      </c>
      <c r="B199" s="2">
        <v>19</v>
      </c>
      <c r="C199" s="2">
        <v>19</v>
      </c>
      <c r="D199" s="2">
        <v>17</v>
      </c>
      <c r="E199" s="2">
        <v>17</v>
      </c>
      <c r="F199" s="2">
        <v>17</v>
      </c>
      <c r="G199" s="2">
        <v>17</v>
      </c>
      <c r="H199" s="2">
        <v>16</v>
      </c>
      <c r="I199" s="2">
        <v>16</v>
      </c>
      <c r="J199" s="2">
        <v>16</v>
      </c>
      <c r="K199" s="2">
        <v>16</v>
      </c>
    </row>
    <row r="200" spans="1:11" x14ac:dyDescent="0.2">
      <c r="A200" s="2">
        <v>198</v>
      </c>
      <c r="B200" s="2">
        <v>19</v>
      </c>
      <c r="C200" s="2">
        <v>19</v>
      </c>
      <c r="D200" s="2">
        <v>18</v>
      </c>
      <c r="E200" s="2">
        <v>18</v>
      </c>
      <c r="F200" s="2">
        <v>18</v>
      </c>
      <c r="G200" s="2">
        <v>18</v>
      </c>
      <c r="H200" s="2">
        <v>17</v>
      </c>
      <c r="I200" s="2">
        <v>16</v>
      </c>
      <c r="J200" s="2">
        <v>16</v>
      </c>
      <c r="K200" s="2">
        <v>16</v>
      </c>
    </row>
    <row r="201" spans="1:11" x14ac:dyDescent="0.2">
      <c r="A201" s="2">
        <v>199</v>
      </c>
      <c r="B201" s="2">
        <v>19</v>
      </c>
      <c r="C201" s="2">
        <v>19</v>
      </c>
      <c r="D201" s="2">
        <v>19</v>
      </c>
      <c r="E201" s="2">
        <v>19</v>
      </c>
      <c r="F201" s="2">
        <v>19</v>
      </c>
      <c r="G201" s="2">
        <v>19</v>
      </c>
      <c r="H201" s="2">
        <v>17</v>
      </c>
      <c r="I201" s="2">
        <v>17</v>
      </c>
      <c r="J201" s="2">
        <v>17</v>
      </c>
      <c r="K201" s="2">
        <v>17</v>
      </c>
    </row>
    <row r="202" spans="1:11" x14ac:dyDescent="0.2">
      <c r="A202" s="2">
        <v>200</v>
      </c>
      <c r="B202" s="2">
        <v>19</v>
      </c>
      <c r="C202" s="2">
        <v>19</v>
      </c>
      <c r="D202" s="2">
        <v>19</v>
      </c>
      <c r="E202" s="2">
        <v>19</v>
      </c>
      <c r="F202" s="2">
        <v>19</v>
      </c>
      <c r="G202" s="2">
        <v>19</v>
      </c>
      <c r="H202" s="2">
        <v>18</v>
      </c>
      <c r="I202" s="2">
        <v>18</v>
      </c>
      <c r="J202" s="2">
        <v>18</v>
      </c>
      <c r="K202" s="2">
        <v>18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Blad1"/>
  <dimension ref="A1:FV256"/>
  <sheetViews>
    <sheetView zoomScaleNormal="100" workbookViewId="0">
      <pane xSplit="1" ySplit="5" topLeftCell="B6" activePane="bottomRight" state="frozen"/>
      <selection pane="topRight" activeCell="B1" sqref="B1"/>
      <selection pane="bottomLeft" activeCell="A6" sqref="A6"/>
      <selection pane="bottomRight" activeCell="A6" sqref="A6"/>
    </sheetView>
  </sheetViews>
  <sheetFormatPr defaultRowHeight="12.75" x14ac:dyDescent="0.2"/>
  <cols>
    <col min="1" max="1" width="18.28515625" style="37" customWidth="1"/>
    <col min="2" max="2" width="20.42578125" style="37" customWidth="1"/>
    <col min="3" max="3" width="11.5703125" style="37" customWidth="1"/>
    <col min="4" max="4" width="13" style="37" customWidth="1"/>
    <col min="5" max="5" width="10.140625" style="37" customWidth="1"/>
    <col min="6" max="6" width="18.28515625" style="37" customWidth="1"/>
    <col min="7" max="7" width="9.140625" style="37"/>
    <col min="8" max="8" width="18.28515625" style="37" customWidth="1"/>
    <col min="9" max="9" width="18" style="37" customWidth="1"/>
    <col min="10" max="11" width="11.140625" style="18" customWidth="1"/>
    <col min="12" max="13" width="9.140625" style="4"/>
    <col min="14" max="14" width="9.140625" style="54"/>
    <col min="15" max="35" width="9.140625" style="4"/>
    <col min="36" max="93" width="9.140625" style="4" hidden="1" customWidth="1"/>
    <col min="94" max="96" width="21.5703125" style="4" hidden="1" customWidth="1"/>
    <col min="97" max="121" width="9.140625" style="4" hidden="1" customWidth="1"/>
    <col min="122" max="178" width="9.140625" style="9" hidden="1" customWidth="1"/>
  </cols>
  <sheetData>
    <row r="1" spans="1:178" s="1" customFormat="1" ht="139.5" customHeight="1" x14ac:dyDescent="0.2">
      <c r="A1" s="66" t="s">
        <v>223</v>
      </c>
      <c r="B1" s="67"/>
      <c r="C1" s="67"/>
      <c r="D1" s="67"/>
      <c r="E1" s="67"/>
      <c r="F1" s="67"/>
      <c r="G1" s="67"/>
      <c r="H1" s="67"/>
      <c r="I1" s="67"/>
      <c r="J1" s="68"/>
      <c r="K1" s="68"/>
      <c r="L1" s="69"/>
      <c r="M1" s="69"/>
      <c r="N1" s="69"/>
      <c r="O1" s="128" t="s">
        <v>363</v>
      </c>
      <c r="P1" s="128"/>
      <c r="Q1" s="128"/>
      <c r="R1" s="128"/>
      <c r="S1" s="128"/>
      <c r="T1" s="128"/>
      <c r="U1" s="128"/>
      <c r="V1" s="128"/>
      <c r="W1" s="79"/>
      <c r="X1" s="79"/>
      <c r="Y1" s="79"/>
      <c r="Z1" s="79"/>
      <c r="AA1" s="79"/>
      <c r="AB1" s="127" t="s">
        <v>397</v>
      </c>
      <c r="AC1" s="79"/>
      <c r="AD1" s="79"/>
      <c r="AE1" s="79"/>
      <c r="AF1" s="79"/>
      <c r="AG1" s="79"/>
      <c r="AH1" s="79"/>
      <c r="AI1" s="79"/>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9"/>
      <c r="DS1" s="9"/>
      <c r="DT1" s="9"/>
      <c r="DU1" s="9"/>
      <c r="DV1" s="9"/>
      <c r="DW1" s="9"/>
      <c r="DX1" s="9"/>
      <c r="DY1" s="9"/>
      <c r="DZ1" s="9"/>
      <c r="EA1" s="9"/>
      <c r="EB1" s="9"/>
      <c r="EC1" s="9"/>
      <c r="ED1" s="9"/>
      <c r="EE1" s="9"/>
      <c r="EF1" s="9"/>
      <c r="EG1" s="9"/>
      <c r="EH1" s="9"/>
      <c r="EI1" s="9"/>
      <c r="EJ1" s="9"/>
      <c r="EK1" s="9"/>
      <c r="EL1" s="9"/>
      <c r="EM1" s="9"/>
      <c r="EN1" s="9"/>
      <c r="EO1" s="9"/>
      <c r="EP1" s="9"/>
      <c r="EQ1" s="9"/>
      <c r="ER1" s="9"/>
      <c r="ES1" s="9"/>
      <c r="ET1" s="9"/>
      <c r="EU1" s="9"/>
      <c r="EV1" s="9"/>
      <c r="EW1" s="9"/>
      <c r="EX1" s="9"/>
      <c r="EY1" s="9"/>
      <c r="EZ1" s="9"/>
      <c r="FA1" s="9"/>
      <c r="FB1" s="9"/>
      <c r="FC1" s="9"/>
      <c r="FD1" s="9"/>
      <c r="FE1" s="9"/>
      <c r="FF1" s="9"/>
      <c r="FG1" s="9"/>
      <c r="FH1" s="9"/>
      <c r="FI1" s="9"/>
      <c r="FJ1" s="9"/>
      <c r="FK1" s="9"/>
      <c r="FL1" s="9"/>
      <c r="FM1" s="9"/>
      <c r="FN1" s="9"/>
      <c r="FO1" s="9"/>
      <c r="FP1" s="9"/>
      <c r="FQ1" s="9"/>
      <c r="FR1" s="9"/>
      <c r="FS1" s="9"/>
      <c r="FT1" s="9"/>
      <c r="FU1" s="9"/>
      <c r="FV1" s="9"/>
    </row>
    <row r="2" spans="1:178" ht="75" customHeight="1" x14ac:dyDescent="0.2">
      <c r="A2" s="62" t="s">
        <v>345</v>
      </c>
      <c r="B2" s="63" t="s">
        <v>346</v>
      </c>
      <c r="C2" s="63" t="s">
        <v>346</v>
      </c>
      <c r="D2" s="63" t="s">
        <v>346</v>
      </c>
      <c r="E2" s="63" t="s">
        <v>346</v>
      </c>
      <c r="F2" s="63" t="s">
        <v>346</v>
      </c>
      <c r="G2" s="63" t="s">
        <v>346</v>
      </c>
      <c r="H2" s="63" t="s">
        <v>346</v>
      </c>
      <c r="I2" s="63" t="s">
        <v>346</v>
      </c>
      <c r="J2" s="65" t="s">
        <v>350</v>
      </c>
      <c r="K2" s="65" t="s">
        <v>350</v>
      </c>
      <c r="L2" s="63" t="s">
        <v>346</v>
      </c>
      <c r="M2" s="63" t="s">
        <v>346</v>
      </c>
      <c r="N2" s="60"/>
      <c r="O2" s="64" t="s">
        <v>105</v>
      </c>
      <c r="P2" s="64" t="s">
        <v>109</v>
      </c>
      <c r="Q2" s="64" t="s">
        <v>122</v>
      </c>
      <c r="R2" s="64" t="s">
        <v>422</v>
      </c>
      <c r="S2" s="64" t="s">
        <v>423</v>
      </c>
      <c r="T2" s="64" t="s">
        <v>113</v>
      </c>
      <c r="U2" s="64" t="s">
        <v>108</v>
      </c>
      <c r="V2" s="64" t="s">
        <v>110</v>
      </c>
      <c r="W2" s="64" t="s">
        <v>123</v>
      </c>
      <c r="X2" s="64" t="s">
        <v>124</v>
      </c>
      <c r="Y2" s="64" t="s">
        <v>114</v>
      </c>
      <c r="Z2" s="64" t="s">
        <v>107</v>
      </c>
      <c r="AA2" s="64" t="s">
        <v>106</v>
      </c>
      <c r="AB2" s="64" t="s">
        <v>398</v>
      </c>
      <c r="AC2" s="64" t="s">
        <v>393</v>
      </c>
      <c r="AD2" s="64" t="s">
        <v>112</v>
      </c>
      <c r="AE2" s="64" t="s">
        <v>111</v>
      </c>
      <c r="AF2" s="64" t="s">
        <v>394</v>
      </c>
      <c r="AG2" s="64" t="s">
        <v>395</v>
      </c>
      <c r="AH2" s="64" t="s">
        <v>396</v>
      </c>
      <c r="AI2" s="64" t="s">
        <v>224</v>
      </c>
    </row>
    <row r="3" spans="1:178" x14ac:dyDescent="0.2">
      <c r="A3" s="74" t="s">
        <v>223</v>
      </c>
      <c r="B3" s="75"/>
      <c r="C3" s="75"/>
      <c r="D3" s="75"/>
      <c r="E3" s="75"/>
      <c r="F3" s="75"/>
      <c r="G3" s="75"/>
      <c r="H3" s="75"/>
      <c r="I3" s="75"/>
      <c r="J3" s="76"/>
      <c r="K3" s="76"/>
      <c r="L3" s="77"/>
      <c r="M3" s="77"/>
      <c r="N3" s="78" t="s">
        <v>364</v>
      </c>
      <c r="O3" s="61" t="s">
        <v>23</v>
      </c>
      <c r="P3" s="61" t="s">
        <v>24</v>
      </c>
      <c r="Q3" s="61" t="s">
        <v>25</v>
      </c>
      <c r="R3" s="61" t="s">
        <v>23</v>
      </c>
      <c r="S3" s="61" t="s">
        <v>23</v>
      </c>
      <c r="T3" s="61" t="s">
        <v>23</v>
      </c>
      <c r="U3" s="61" t="s">
        <v>24</v>
      </c>
      <c r="V3" s="61" t="s">
        <v>24</v>
      </c>
      <c r="W3" s="61" t="s">
        <v>25</v>
      </c>
      <c r="X3" s="61" t="s">
        <v>25</v>
      </c>
      <c r="Y3" s="61" t="s">
        <v>23</v>
      </c>
      <c r="Z3" s="61" t="s">
        <v>23</v>
      </c>
      <c r="AA3" s="61" t="s">
        <v>23</v>
      </c>
      <c r="AB3" s="61" t="s">
        <v>23</v>
      </c>
      <c r="AC3" s="61" t="s">
        <v>23</v>
      </c>
      <c r="AD3" s="61" t="s">
        <v>26</v>
      </c>
      <c r="AE3" s="61" t="s">
        <v>24</v>
      </c>
      <c r="AF3" s="59" t="s">
        <v>30</v>
      </c>
      <c r="AG3" s="59" t="s">
        <v>30</v>
      </c>
      <c r="AH3" s="59" t="s">
        <v>30</v>
      </c>
      <c r="AI3" s="61" t="s">
        <v>23</v>
      </c>
    </row>
    <row r="4" spans="1:178" x14ac:dyDescent="0.2">
      <c r="A4" s="71" t="s">
        <v>349</v>
      </c>
      <c r="B4" s="71" t="s">
        <v>0</v>
      </c>
      <c r="C4" s="71" t="s">
        <v>292</v>
      </c>
      <c r="D4" s="71" t="s">
        <v>3</v>
      </c>
      <c r="E4" s="71" t="s">
        <v>2</v>
      </c>
      <c r="F4" s="71" t="s">
        <v>421</v>
      </c>
      <c r="G4" s="71" t="s">
        <v>272</v>
      </c>
      <c r="H4" s="71" t="s">
        <v>4</v>
      </c>
      <c r="I4" s="71" t="s">
        <v>420</v>
      </c>
      <c r="J4" s="72" t="s">
        <v>374</v>
      </c>
      <c r="K4" s="72" t="s">
        <v>375</v>
      </c>
      <c r="L4" s="73" t="s">
        <v>5</v>
      </c>
      <c r="M4" s="73" t="s">
        <v>6</v>
      </c>
      <c r="N4" s="88" t="s">
        <v>83</v>
      </c>
      <c r="O4" s="70" t="s">
        <v>7</v>
      </c>
      <c r="P4" s="70" t="s">
        <v>8</v>
      </c>
      <c r="Q4" s="70" t="s">
        <v>17</v>
      </c>
      <c r="R4" s="70" t="s">
        <v>19</v>
      </c>
      <c r="S4" s="70" t="s">
        <v>20</v>
      </c>
      <c r="T4" s="70" t="s">
        <v>18</v>
      </c>
      <c r="U4" s="70" t="s">
        <v>11</v>
      </c>
      <c r="V4" s="70" t="s">
        <v>12</v>
      </c>
      <c r="W4" s="70" t="s">
        <v>13</v>
      </c>
      <c r="X4" s="70" t="s">
        <v>14</v>
      </c>
      <c r="Y4" s="70" t="s">
        <v>21</v>
      </c>
      <c r="Z4" s="70" t="s">
        <v>10</v>
      </c>
      <c r="AA4" s="70" t="s">
        <v>9</v>
      </c>
      <c r="AB4" s="70" t="s">
        <v>49</v>
      </c>
      <c r="AC4" s="70" t="s">
        <v>50</v>
      </c>
      <c r="AD4" s="70" t="s">
        <v>16</v>
      </c>
      <c r="AE4" s="70" t="s">
        <v>15</v>
      </c>
      <c r="AF4" s="70" t="s">
        <v>27</v>
      </c>
      <c r="AG4" s="70" t="s">
        <v>28</v>
      </c>
      <c r="AH4" s="70" t="s">
        <v>29</v>
      </c>
      <c r="AI4" s="70" t="s">
        <v>22</v>
      </c>
      <c r="AJ4" s="4" t="s">
        <v>31</v>
      </c>
      <c r="AK4" s="4" t="s">
        <v>32</v>
      </c>
      <c r="AL4" s="4" t="s">
        <v>33</v>
      </c>
      <c r="AM4" s="4" t="s">
        <v>34</v>
      </c>
      <c r="AN4" s="4" t="s">
        <v>35</v>
      </c>
      <c r="AO4" s="4" t="s">
        <v>36</v>
      </c>
      <c r="AP4" s="4" t="s">
        <v>37</v>
      </c>
      <c r="AQ4" s="4" t="s">
        <v>38</v>
      </c>
      <c r="AR4" s="4" t="s">
        <v>39</v>
      </c>
      <c r="AS4" s="4" t="s">
        <v>40</v>
      </c>
      <c r="AT4" s="4" t="s">
        <v>41</v>
      </c>
      <c r="AU4" s="4" t="s">
        <v>42</v>
      </c>
      <c r="AV4" s="4" t="s">
        <v>43</v>
      </c>
      <c r="AW4" s="4" t="s">
        <v>44</v>
      </c>
      <c r="AX4" s="4" t="s">
        <v>45</v>
      </c>
      <c r="AY4" s="4" t="s">
        <v>46</v>
      </c>
      <c r="AZ4" s="4" t="s">
        <v>47</v>
      </c>
      <c r="BA4" s="4" t="s">
        <v>48</v>
      </c>
      <c r="BB4" s="4" t="s">
        <v>66</v>
      </c>
      <c r="BC4" s="4" t="s">
        <v>67</v>
      </c>
      <c r="BD4" s="4" t="s">
        <v>68</v>
      </c>
      <c r="BE4" s="4" t="s">
        <v>69</v>
      </c>
      <c r="BF4" s="4" t="s">
        <v>70</v>
      </c>
      <c r="BG4" s="4" t="s">
        <v>71</v>
      </c>
      <c r="BH4" s="4" t="s">
        <v>72</v>
      </c>
      <c r="BI4" s="4" t="s">
        <v>73</v>
      </c>
      <c r="BJ4" s="4" t="s">
        <v>97</v>
      </c>
      <c r="BK4" s="4" t="s">
        <v>98</v>
      </c>
      <c r="BL4" s="4" t="s">
        <v>99</v>
      </c>
      <c r="BM4" s="4" t="s">
        <v>100</v>
      </c>
      <c r="BN4" s="4" t="s">
        <v>101</v>
      </c>
      <c r="BO4" s="4" t="s">
        <v>102</v>
      </c>
      <c r="BP4" s="4" t="s">
        <v>103</v>
      </c>
      <c r="BQ4" s="4" t="s">
        <v>128</v>
      </c>
      <c r="BR4" s="4" t="s">
        <v>129</v>
      </c>
      <c r="BS4" s="4" t="s">
        <v>130</v>
      </c>
      <c r="BT4" s="4" t="s">
        <v>131</v>
      </c>
      <c r="BU4" s="4" t="s">
        <v>132</v>
      </c>
      <c r="BV4" s="4" t="s">
        <v>133</v>
      </c>
      <c r="BW4" s="4" t="s">
        <v>134</v>
      </c>
      <c r="BX4" s="4" t="s">
        <v>135</v>
      </c>
      <c r="BY4" s="4" t="s">
        <v>136</v>
      </c>
      <c r="BZ4" s="4" t="s">
        <v>137</v>
      </c>
      <c r="CA4" s="4" t="s">
        <v>138</v>
      </c>
      <c r="CB4" s="4" t="s">
        <v>139</v>
      </c>
      <c r="CC4" s="4" t="s">
        <v>140</v>
      </c>
      <c r="CD4" s="4" t="s">
        <v>141</v>
      </c>
      <c r="CE4" s="4" t="s">
        <v>142</v>
      </c>
      <c r="CF4" s="4" t="s">
        <v>143</v>
      </c>
      <c r="CG4" s="4" t="s">
        <v>144</v>
      </c>
      <c r="CH4" s="4" t="s">
        <v>145</v>
      </c>
      <c r="CI4" s="4" t="s">
        <v>146</v>
      </c>
      <c r="CJ4" s="4" t="s">
        <v>147</v>
      </c>
      <c r="CK4" s="4" t="s">
        <v>148</v>
      </c>
      <c r="CL4" s="4" t="s">
        <v>149</v>
      </c>
      <c r="CM4" s="4" t="s">
        <v>150</v>
      </c>
      <c r="CN4" s="4" t="s">
        <v>151</v>
      </c>
      <c r="CO4" s="4" t="s">
        <v>152</v>
      </c>
      <c r="CP4" s="4" t="s">
        <v>84</v>
      </c>
      <c r="CQ4" s="4" t="s">
        <v>86</v>
      </c>
      <c r="CR4" s="4" t="s">
        <v>85</v>
      </c>
      <c r="CS4" s="4" t="s">
        <v>76</v>
      </c>
      <c r="CT4" s="4" t="s">
        <v>158</v>
      </c>
      <c r="CU4" s="4" t="s">
        <v>159</v>
      </c>
      <c r="CV4" s="4" t="s">
        <v>160</v>
      </c>
      <c r="CW4" s="4" t="s">
        <v>161</v>
      </c>
      <c r="CX4" s="4" t="s">
        <v>162</v>
      </c>
      <c r="CY4" s="4" t="s">
        <v>87</v>
      </c>
      <c r="CZ4" s="4" t="s">
        <v>163</v>
      </c>
      <c r="DA4" s="4" t="s">
        <v>164</v>
      </c>
      <c r="DB4" s="4" t="s">
        <v>165</v>
      </c>
      <c r="DC4" s="4" t="s">
        <v>166</v>
      </c>
      <c r="DD4" s="4" t="s">
        <v>156</v>
      </c>
      <c r="DE4" s="4" t="s">
        <v>88</v>
      </c>
      <c r="DF4" s="4" t="s">
        <v>167</v>
      </c>
      <c r="DG4" s="4" t="s">
        <v>168</v>
      </c>
      <c r="DH4" s="4" t="s">
        <v>169</v>
      </c>
      <c r="DI4" s="4" t="s">
        <v>170</v>
      </c>
      <c r="DJ4" s="4" t="s">
        <v>157</v>
      </c>
      <c r="DK4" s="4" t="s">
        <v>96</v>
      </c>
      <c r="DL4" s="4" t="s">
        <v>90</v>
      </c>
      <c r="DM4" s="4" t="s">
        <v>91</v>
      </c>
      <c r="DN4" s="4" t="s">
        <v>92</v>
      </c>
      <c r="DO4" s="4" t="s">
        <v>93</v>
      </c>
      <c r="DP4" s="4" t="s">
        <v>94</v>
      </c>
      <c r="DQ4" s="4" t="s">
        <v>95</v>
      </c>
      <c r="DR4" s="4" t="s">
        <v>273</v>
      </c>
      <c r="DS4" s="4" t="s">
        <v>274</v>
      </c>
      <c r="DT4" s="4" t="s">
        <v>275</v>
      </c>
      <c r="DU4" s="4" t="s">
        <v>276</v>
      </c>
      <c r="DV4" s="4" t="s">
        <v>277</v>
      </c>
      <c r="DW4" s="4" t="s">
        <v>278</v>
      </c>
      <c r="DX4" s="4" t="s">
        <v>279</v>
      </c>
      <c r="DY4" s="4" t="s">
        <v>293</v>
      </c>
      <c r="DZ4" s="4" t="s">
        <v>294</v>
      </c>
      <c r="EA4" s="4" t="s">
        <v>295</v>
      </c>
      <c r="EB4" s="4" t="s">
        <v>296</v>
      </c>
      <c r="EC4" s="4" t="s">
        <v>297</v>
      </c>
      <c r="ED4" s="4" t="s">
        <v>298</v>
      </c>
      <c r="EE4" s="4" t="s">
        <v>299</v>
      </c>
      <c r="EF4" s="4" t="s">
        <v>300</v>
      </c>
      <c r="EG4" s="4" t="s">
        <v>301</v>
      </c>
      <c r="EH4" s="4" t="s">
        <v>302</v>
      </c>
      <c r="EI4" s="4" t="s">
        <v>303</v>
      </c>
      <c r="EJ4" s="4" t="s">
        <v>304</v>
      </c>
      <c r="EK4" s="4" t="s">
        <v>305</v>
      </c>
      <c r="EL4" s="4" t="s">
        <v>306</v>
      </c>
      <c r="EM4" s="4" t="s">
        <v>307</v>
      </c>
      <c r="EN4" s="4" t="s">
        <v>308</v>
      </c>
      <c r="EO4" s="4" t="s">
        <v>309</v>
      </c>
      <c r="EP4" s="4" t="s">
        <v>310</v>
      </c>
      <c r="EQ4" s="4" t="s">
        <v>330</v>
      </c>
      <c r="ER4" s="4" t="s">
        <v>331</v>
      </c>
      <c r="ES4" s="4" t="s">
        <v>332</v>
      </c>
      <c r="ET4" s="4" t="s">
        <v>333</v>
      </c>
      <c r="EU4" s="4" t="s">
        <v>329</v>
      </c>
      <c r="EV4" s="4" t="s">
        <v>334</v>
      </c>
      <c r="EW4" s="4" t="s">
        <v>335</v>
      </c>
      <c r="EX4" s="4" t="s">
        <v>311</v>
      </c>
      <c r="EY4" s="4" t="s">
        <v>312</v>
      </c>
      <c r="EZ4" s="4" t="s">
        <v>313</v>
      </c>
      <c r="FA4" s="4" t="s">
        <v>314</v>
      </c>
      <c r="FB4" s="4" t="s">
        <v>315</v>
      </c>
      <c r="FC4" s="4" t="s">
        <v>316</v>
      </c>
      <c r="FD4" s="4" t="s">
        <v>317</v>
      </c>
      <c r="FE4" s="4" t="s">
        <v>318</v>
      </c>
      <c r="FF4" s="4" t="s">
        <v>319</v>
      </c>
      <c r="FG4" s="4" t="s">
        <v>320</v>
      </c>
      <c r="FH4" s="4" t="s">
        <v>321</v>
      </c>
      <c r="FI4" s="4" t="s">
        <v>322</v>
      </c>
      <c r="FJ4" s="4" t="s">
        <v>323</v>
      </c>
      <c r="FK4" s="4" t="s">
        <v>324</v>
      </c>
      <c r="FL4" s="4" t="s">
        <v>325</v>
      </c>
      <c r="FM4" s="4" t="s">
        <v>326</v>
      </c>
      <c r="FN4" s="4" t="s">
        <v>327</v>
      </c>
      <c r="FO4" s="4" t="s">
        <v>328</v>
      </c>
      <c r="FP4" s="4" t="s">
        <v>336</v>
      </c>
      <c r="FQ4" s="4" t="s">
        <v>337</v>
      </c>
      <c r="FR4" s="4" t="s">
        <v>338</v>
      </c>
      <c r="FS4" s="4" t="s">
        <v>339</v>
      </c>
      <c r="FT4" s="4" t="s">
        <v>340</v>
      </c>
      <c r="FU4" s="4" t="s">
        <v>341</v>
      </c>
      <c r="FV4" s="4" t="s">
        <v>342</v>
      </c>
    </row>
    <row r="5" spans="1:178" s="1" customFormat="1" hidden="1" x14ac:dyDescent="0.2">
      <c r="A5" s="37" t="s">
        <v>175</v>
      </c>
      <c r="B5" s="37" t="s">
        <v>176</v>
      </c>
      <c r="C5" s="37" t="s">
        <v>1</v>
      </c>
      <c r="D5" s="37" t="s">
        <v>177</v>
      </c>
      <c r="E5" s="37" t="s">
        <v>181</v>
      </c>
      <c r="F5" s="37" t="s">
        <v>178</v>
      </c>
      <c r="G5" s="37" t="s">
        <v>272</v>
      </c>
      <c r="H5" s="37" t="s">
        <v>180</v>
      </c>
      <c r="I5" s="37" t="s">
        <v>179</v>
      </c>
      <c r="J5" s="18" t="s">
        <v>182</v>
      </c>
      <c r="K5" s="18" t="s">
        <v>183</v>
      </c>
      <c r="L5" s="4" t="s">
        <v>5</v>
      </c>
      <c r="M5" s="4" t="s">
        <v>184</v>
      </c>
      <c r="N5" s="58" t="s">
        <v>185</v>
      </c>
      <c r="O5" s="4" t="s">
        <v>202</v>
      </c>
      <c r="P5" s="4" t="s">
        <v>203</v>
      </c>
      <c r="Q5" s="4" t="s">
        <v>204</v>
      </c>
      <c r="R5" s="4" t="s">
        <v>205</v>
      </c>
      <c r="S5" s="4" t="s">
        <v>206</v>
      </c>
      <c r="T5" s="4" t="s">
        <v>207</v>
      </c>
      <c r="U5" s="4" t="s">
        <v>208</v>
      </c>
      <c r="V5" s="4" t="s">
        <v>209</v>
      </c>
      <c r="W5" s="4" t="s">
        <v>210</v>
      </c>
      <c r="X5" s="4" t="s">
        <v>211</v>
      </c>
      <c r="Y5" s="4" t="s">
        <v>212</v>
      </c>
      <c r="Z5" s="4" t="s">
        <v>213</v>
      </c>
      <c r="AA5" s="4" t="s">
        <v>214</v>
      </c>
      <c r="AB5" s="4" t="s">
        <v>215</v>
      </c>
      <c r="AC5" s="4" t="s">
        <v>216</v>
      </c>
      <c r="AD5" s="4" t="s">
        <v>217</v>
      </c>
      <c r="AE5" s="4" t="s">
        <v>218</v>
      </c>
      <c r="AF5" s="4" t="s">
        <v>219</v>
      </c>
      <c r="AG5" s="4" t="s">
        <v>220</v>
      </c>
      <c r="AH5" s="4" t="s">
        <v>221</v>
      </c>
      <c r="AI5" s="4" t="s">
        <v>222</v>
      </c>
      <c r="AJ5" s="4" t="s">
        <v>186</v>
      </c>
      <c r="AK5" s="4" t="s">
        <v>347</v>
      </c>
      <c r="AL5" s="4" t="s">
        <v>187</v>
      </c>
      <c r="AM5" s="4" t="s">
        <v>188</v>
      </c>
      <c r="AN5" s="4" t="s">
        <v>189</v>
      </c>
      <c r="AO5" s="4" t="s">
        <v>190</v>
      </c>
      <c r="AP5" s="4" t="s">
        <v>191</v>
      </c>
      <c r="AQ5" s="4" t="s">
        <v>192</v>
      </c>
      <c r="AR5" s="4" t="s">
        <v>193</v>
      </c>
      <c r="AS5" s="4" t="s">
        <v>194</v>
      </c>
      <c r="AT5" s="4" t="s">
        <v>201</v>
      </c>
      <c r="AU5" s="4" t="s">
        <v>195</v>
      </c>
      <c r="AV5" s="4" t="s">
        <v>196</v>
      </c>
      <c r="AW5" s="4" t="s">
        <v>197</v>
      </c>
      <c r="AX5" s="4" t="s">
        <v>198</v>
      </c>
      <c r="AY5" s="4" t="s">
        <v>199</v>
      </c>
      <c r="AZ5" s="4" t="s">
        <v>348</v>
      </c>
      <c r="BA5" s="4" t="s">
        <v>200</v>
      </c>
      <c r="BB5" s="4" t="s">
        <v>66</v>
      </c>
      <c r="BC5" s="4" t="s">
        <v>67</v>
      </c>
      <c r="BD5" s="4" t="s">
        <v>68</v>
      </c>
      <c r="BE5" s="4" t="s">
        <v>69</v>
      </c>
      <c r="BF5" s="4" t="s">
        <v>70</v>
      </c>
      <c r="BG5" s="4" t="s">
        <v>71</v>
      </c>
      <c r="BH5" s="4" t="s">
        <v>72</v>
      </c>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9"/>
      <c r="DS5" s="9"/>
      <c r="DT5" s="9"/>
      <c r="DU5" s="9"/>
      <c r="DV5" s="9"/>
      <c r="DW5" s="9"/>
      <c r="DX5" s="9"/>
      <c r="DY5" s="9"/>
      <c r="DZ5" s="9"/>
      <c r="EA5" s="9"/>
      <c r="EB5" s="9"/>
      <c r="EC5" s="9"/>
      <c r="ED5" s="9"/>
      <c r="EE5" s="9"/>
      <c r="EF5" s="9"/>
      <c r="EG5" s="9"/>
      <c r="EH5" s="9"/>
      <c r="EI5" s="9"/>
      <c r="EJ5" s="9"/>
      <c r="EK5" s="9"/>
      <c r="EL5" s="9"/>
      <c r="EM5" s="9"/>
      <c r="EN5" s="9"/>
      <c r="EO5" s="9"/>
      <c r="EP5" s="9"/>
      <c r="EQ5" s="9"/>
      <c r="ER5" s="9"/>
      <c r="ES5" s="9"/>
      <c r="ET5" s="9"/>
      <c r="EU5" s="9"/>
      <c r="EV5" s="9"/>
      <c r="EW5" s="9"/>
      <c r="EX5" s="9"/>
      <c r="EY5" s="9"/>
      <c r="EZ5" s="9"/>
      <c r="FA5" s="9"/>
      <c r="FB5" s="9"/>
      <c r="FC5" s="9"/>
      <c r="FD5" s="9"/>
      <c r="FE5" s="9"/>
      <c r="FF5" s="9"/>
      <c r="FG5" s="9"/>
      <c r="FH5" s="9"/>
      <c r="FI5" s="9"/>
      <c r="FJ5" s="9"/>
      <c r="FK5" s="9"/>
      <c r="FL5" s="9"/>
      <c r="FM5" s="9"/>
      <c r="FN5" s="9"/>
      <c r="FO5" s="9"/>
      <c r="FP5" s="9"/>
      <c r="FQ5" s="9"/>
      <c r="FR5" s="9"/>
      <c r="FS5" s="9"/>
      <c r="FT5" s="9"/>
      <c r="FU5" s="9"/>
      <c r="FV5" s="9"/>
    </row>
    <row r="6" spans="1:178" x14ac:dyDescent="0.2">
      <c r="A6" s="51" t="s">
        <v>381</v>
      </c>
      <c r="B6" s="51" t="s">
        <v>382</v>
      </c>
      <c r="C6" s="51" t="s">
        <v>383</v>
      </c>
      <c r="D6" s="51" t="s">
        <v>384</v>
      </c>
      <c r="E6" s="51" t="s">
        <v>385</v>
      </c>
      <c r="F6" s="51" t="s">
        <v>386</v>
      </c>
      <c r="G6" s="51" t="s">
        <v>387</v>
      </c>
      <c r="H6" s="51" t="s">
        <v>388</v>
      </c>
      <c r="I6" s="51" t="s">
        <v>389</v>
      </c>
      <c r="J6" s="52">
        <v>41425</v>
      </c>
      <c r="K6" s="52">
        <v>37773</v>
      </c>
      <c r="L6" s="53" t="s">
        <v>390</v>
      </c>
      <c r="M6" s="53" t="s">
        <v>391</v>
      </c>
      <c r="N6" s="58">
        <f t="shared" ref="N6:N69" si="0">IF(OR(J6="",K6=""),"",IF((DM6*12+DN6)&lt;60,"Ald&lt;5:0",IF((DM6*12+DN6)&gt;155,"Ald&gt;12:11",DM6*12+DN6)))</f>
        <v>119</v>
      </c>
      <c r="O6" s="53">
        <v>25</v>
      </c>
      <c r="P6" s="53"/>
      <c r="Q6" s="53">
        <v>13</v>
      </c>
      <c r="R6" s="53">
        <v>6</v>
      </c>
      <c r="S6" s="53">
        <v>4</v>
      </c>
      <c r="T6" s="53">
        <v>10</v>
      </c>
      <c r="U6" s="53"/>
      <c r="V6" s="53"/>
      <c r="W6" s="53">
        <v>6</v>
      </c>
      <c r="X6" s="53">
        <v>9</v>
      </c>
      <c r="Y6" s="53">
        <v>44</v>
      </c>
      <c r="Z6" s="53">
        <v>22</v>
      </c>
      <c r="AA6" s="53">
        <v>23</v>
      </c>
      <c r="AB6" s="53">
        <v>122</v>
      </c>
      <c r="AC6" s="53">
        <v>3</v>
      </c>
      <c r="AD6" s="53">
        <v>15</v>
      </c>
      <c r="AE6" s="53"/>
      <c r="AF6" s="53">
        <v>16</v>
      </c>
      <c r="AG6" s="53">
        <v>1</v>
      </c>
      <c r="AH6" s="53">
        <v>1</v>
      </c>
      <c r="AI6" s="53">
        <v>140</v>
      </c>
      <c r="AJ6" s="4">
        <f>IF(O6="","",IF(ISNUMBER(N6),VLOOKUP(O6,NyFi!$A$2:$K$40,DK6),""))</f>
        <v>5</v>
      </c>
      <c r="AK6" s="4" t="str">
        <f>IF(P6="","",IF(AND(ISNUMBER(N6),DK6&lt;8),VLOOKUP(P6,NyGs!$A$2:$G$41,DK6),""))</f>
        <v/>
      </c>
      <c r="AL6" s="4">
        <f>IF(AA6="","",IF(ISNUMBER(N6),VLOOKUP(AA6,NyRm!$A$2:$K$56,DK6),""))</f>
        <v>5</v>
      </c>
      <c r="AM6" s="4">
        <f>IF(Z6="","",IF(ISNUMBER(N6),VLOOKUP(Z6,NyFm!$A$2:$K$46,DK6),""))</f>
        <v>6</v>
      </c>
      <c r="AN6" s="4" t="str">
        <f>IF(U6="","",IF(AND(ISNUMBER(N6),DK6&lt;8),VLOOKUP(U6,NyLi1R!$A$2:$G$20,DK6),""))</f>
        <v/>
      </c>
      <c r="AO6" s="4" t="str">
        <f>IF(V6="","",IF(AND(ISNUMBER(N6),DK6&lt;8),VLOOKUP(V6,NyLi1E!$A$2:$G$20,DK6),""))</f>
        <v/>
      </c>
      <c r="AP6" s="4" t="str">
        <f>IF(AND(ISNUMBER(N6),ISNUMBER(AN6),ISNUMBER(AO6),DK6&lt;8),VLOOKUP(AN6+AO6,NyLi1T!$A$2:$G$40,DK6),"")</f>
        <v/>
      </c>
      <c r="AQ6" s="4">
        <f>IF(W6="","",IF(AND(ISNUMBER(N6),DK6&gt;7),VLOOKUP(W6,NyLi2R!$A$2:$K$20,DK6),""))</f>
        <v>5</v>
      </c>
      <c r="AR6" s="4">
        <f>IF(X6="","",IF(AND(ISNUMBER(N6),DK6&gt;7),VLOOKUP(X6,NyLi2E!$A$2:$K$20,DK6),""))</f>
        <v>11</v>
      </c>
      <c r="AS6" s="4">
        <f>IF(AND(ISNUMBER(N6),ISNUMBER(AQ6),ISNUMBER(AR6),DK6&gt;7),VLOOKUP(AQ6+AR6,NyLi2T!$A$2:$K$40,DK6),"")</f>
        <v>8</v>
      </c>
      <c r="AT6" s="4" t="str">
        <f>IF(AE6="","",IF(AND(ISNUMBER(N6),DK6&lt;8),VLOOKUP(AE6,NySs!$A$2:$G$28,DK6),""))</f>
        <v/>
      </c>
      <c r="AU6" s="4">
        <f>IF(AD6="","",IF(AND(ISNUMBER(N6),DK6&lt;9),VLOOKUP(AD6,NyEo!$A$2:$H$22,DK6),""))</f>
        <v>8</v>
      </c>
      <c r="AV6" s="4">
        <f>IF(Q6="","",IF(AND(ISNUMBER(N6),DK6&gt;7),VLOOKUP(Q6,NyHt!$A$2:$K$17,DK6),""))</f>
        <v>11</v>
      </c>
      <c r="AW6" s="4">
        <f>IF(R6="","",IF(ISNUMBER(N6),VLOOKUP(R6,NySiF!$A$2:$K$18,DK6),""))</f>
        <v>6</v>
      </c>
      <c r="AX6" s="4">
        <f>IF(S6="","",IF(ISNUMBER(N6),VLOOKUP(S6,NySiB!$A$2:$K$16,DK6),""))</f>
        <v>9</v>
      </c>
      <c r="AY6" s="4">
        <f>IF(T6="","",IF(ISNUMBER(N6),VLOOKUP(T6,NySiT!$A$2:$K$32,DK6),""))</f>
        <v>5</v>
      </c>
      <c r="AZ6" s="4">
        <f>IF(Y6="","",IF(ISNUMBER(N6),VLOOKUP(Y6,NyVs!$A$2:$K$86,DK6),""))</f>
        <v>9</v>
      </c>
      <c r="BA6" s="4">
        <f>IF(AI6="","",IF(ISNUMBER(N6),VLOOKUP(AI6,NyPp!$A$2:$K$202,DK6),""))</f>
        <v>8</v>
      </c>
      <c r="BB6" s="4">
        <f>IF(AND(ISNUMBER(AJ6),ISNUMBER(AK6),ISNUMBER(AL6),ISNUMBER(AM6),DK6&lt;8),IF(COUNTIF(O6,0)+COUNTIF(P6,0)+COUNTIF(AA6,0)+COUNTIF(Z6,0)&gt;1,"",VLOOKUP(AJ6+AK6+AL6+AM6,NyIGS!$A$2:$K$78,DK6)),IF(AND(ISNUMBER(AJ6),ISNUMBER(AL6),ISNUMBER(AM6),ISNUMBER(AS6),DK6&gt;7),IF(COUNTIF(O6,0)+COUNTIF(AA6,0)+COUNTIF(Z6,0)+AND(COUNTIF(W6,0),COUNTIF(X6,0))&gt;1,"",VLOOKUP(AJ6+AL6+AM6+AS6,NyIGS!$A$2:$K$78,DK6)),""))</f>
        <v>73</v>
      </c>
      <c r="BC6" s="4">
        <f>IF(AND(ISNUMBER(AJ6),ISNUMBER(AN6),ISNUMBER(AT6),DK6&lt;8),IF(COUNTIF(O6,0)+COUNTIF(U6,0)+COUNTIF(AE6,0)&gt;1,"",VLOOKUP(AJ6+AN6+AT6,NyIRS!$A$2:$K$59,DK6)),IF(AND(ISNUMBER(AJ6),ISNUMBER(AQ6),DK6&gt;7),IF(COUNTIF(O6,0)+COUNTIF(W6,0)&gt;1,"",VLOOKUP(AJ6+AQ6,NyIRS!$A$2:$K$59,DK6)),""))</f>
        <v>72</v>
      </c>
      <c r="BD6" s="4">
        <f>IF(AND(ISNUMBER(AK6),ISNUMBER(AL6),ISNUMBER(AM6),DK6&lt;8),IF(COUNTIF(P6,0)+COUNTIF(AA6,0)+COUNTIF(Z6,0)&gt;1,"",VLOOKUP(AK6+AL6+AM6,NyIES!$A$2:$K$59,DK6)),IF(AND(ISNUMBER(AL6),ISNUMBER(AM6),ISNUMBER(AR6),DK6&gt;7),IF(COUNTIF(AA6,0)+COUNTIF(Z6,0)+COUNTIF(X6,0)&gt;1,"",VLOOKUP(AL6+AM6+AR6,NyIES!$A$2:$K$59,DK6)),""))</f>
        <v>83</v>
      </c>
      <c r="BE6" s="4">
        <f>IF(AND(ISNUMBER(AJ6),ISNUMBER(AP6),ISNUMBER(AU6),DK6&lt;8),IF(COUNTIF(O6,0)+AND(COUNTIF(U6,0),COUNTIF(V6,0))+COUNTIF(AD6,0)&gt;1,"",VLOOKUP(AJ6+AP6+AU6,NyISI!$A$2:$K$59,DK6)),IF(AND(ISNUMBER(AS6),ISNUMBER(AU6),ISNUMBER(AV6),DK6=8),IF(COUNTIF(AD6,0)+COUNTIF(Q6,0)+AND(COUNTIF(W6,0),COUNTIF(X6,0))&gt;1,"",VLOOKUP(AS6+AU6+AV6,NyISI!$A$2:$K$59,DK6)),IF(AND(ISNUMBER(AS6),ISNUMBER(AV6),DK6&gt;8),IF(COUNTIF(Q6,0)+AND(COUNTIF(W6,0),COUNTIF(X6,0))&gt;1,"",VLOOKUP(AS6+AV6,NyISI!$A$2:$K$59,DK6)),"")))</f>
        <v>93</v>
      </c>
      <c r="BF6" s="4" t="str">
        <f>IF(AND(ISNUMBER(AT6),ISNUMBER(AK6),ISNUMBER(AL6),ISNUMBER(AM6),DK6&lt;8),IF(COUNTIF(P6,0)+COUNTIF(AA6,0)+COUNTIF(Z6,0)+COUNTIF(AE6,0)&gt;1,"",VLOOKUP(AT6+AK6+AL6+AM6,NyISS!$A$2:$G$78,DK6)),"")</f>
        <v/>
      </c>
      <c r="BG6" s="4">
        <f>IF(AND(ISNUMBER(AJ6),ISNUMBER(AL6),ISNUMBER(AM6),DK6&gt;7),IF(COUNTIF(O6,0)+COUNTIF(AA6,0)+COUNTIF(Z6,0)&gt;1,"",VLOOKUP(AJ6+AL6+AM6,NyISM!$A$2:$K$59,DK6)),"")</f>
        <v>71</v>
      </c>
      <c r="BH6" s="4">
        <f>IF(AND(ISNUMBER(AY6),ISNUMBER(AZ6)),IF(COUNTIF(T6,0)+COUNTIF(Y6,0)&gt;1,"",VLOOKUP(AY6+AZ6,NyIAM!$A$2:$K$40,DK6)),"")</f>
        <v>83</v>
      </c>
      <c r="BI6" s="4">
        <v>2</v>
      </c>
      <c r="BJ6" s="4">
        <f>IF(ISNUMBER(BB6),VLOOKUP(BB6,Percentil!$A$2:$B$122,2,1),"")</f>
        <v>4</v>
      </c>
      <c r="BK6" s="4">
        <f>IF(ISNUMBER(BC6),VLOOKUP(BC6,Percentil!$A$2:$B$122,2,1),"")</f>
        <v>3</v>
      </c>
      <c r="BL6" s="4">
        <f>IF(ISNUMBER(BD6),VLOOKUP(BD6,Percentil!$A$2:$B$122,2,1),"")</f>
        <v>13</v>
      </c>
      <c r="BM6" s="4">
        <f>IF(ISNUMBER(BE6),VLOOKUP(BE6,Percentil!$A$2:$B$122,2,1),"")</f>
        <v>32</v>
      </c>
      <c r="BN6" s="4" t="str">
        <f>IF(ISNUMBER(BF6),VLOOKUP(BF6,Percentil!$A$2:$B$122,2,1),"")</f>
        <v/>
      </c>
      <c r="BO6" s="4">
        <f>IF(ISNUMBER(BG6),VLOOKUP(BG6,Percentil!$A$2:$B$122,2,1),"")</f>
        <v>3</v>
      </c>
      <c r="BP6" s="4">
        <f>IF(ISNUMBER(BH6),VLOOKUP(BH6,Percentil!$A$2:$B$122,2,1),"")</f>
        <v>13</v>
      </c>
      <c r="BQ6" s="4" t="str">
        <f>IF(AND(ISNUMBER(AJ6),ISNUMBER(DK6)),IF(AJ6-VLOOKUP(BI6,NyFi!$L$2:$V$4,DK6,1)&lt;1,1 &amp; " - " &amp; AJ6+VLOOKUP(BI6,NyFi!$L$2:$V$4,DK6,1),IF(AJ6+VLOOKUP(BI6,NyFi!$L$2:$V$4,DK6,1)&gt;19,AJ6-VLOOKUP(BI6,NyFi!$L$2:$V$4,DK6,1) &amp; " - " &amp; 19,AJ6-VLOOKUP(BI6,NyFi!$L$2:$V$4,DK6,1) &amp; " - " &amp; AJ6+VLOOKUP(BI6,NyFi!$L$2:$V$4,DK6,1))),"")</f>
        <v>3 - 7</v>
      </c>
      <c r="BR6" s="4" t="str">
        <f>IF(AND(ISNUMBER(DK6),DK6&lt;8),IF(AND(ISNUMBER(AK6),ISNUMBER(DK6)),IF(AK6-VLOOKUP(BI6,NyGs!$L$2:$V$4,DK6,1)&lt;1,1 &amp; " - " &amp; AK6+VLOOKUP(BI6,NyGs!$L$2:$V$4,DK6,1),IF(AK6+VLOOKUP(BI6,NyGs!$L$2:$V$4,DK6,1)&gt;19,AK6-VLOOKUP(BI6,NyGs!$L$2:$V$4,DK6,1) &amp; " - " &amp; 19,AK6-VLOOKUP(BI6,NyGs!$L$2:$V$4,DK6,1) &amp; " - " &amp; AK6+VLOOKUP(BI6,NyGs!$L$2:$V$4,DK6,1))),""),"")</f>
        <v/>
      </c>
      <c r="BS6" s="4" t="str">
        <f>IF(AND(ISNUMBER(AL6),ISNUMBER(DK6)),IF(AL6-VLOOKUP(BI6,NyRm!$L$2:$V$4,DK6,1)&lt;1,1 &amp; " - " &amp; AL6+VLOOKUP(BI6,NyRm!$L$2:$V$4,DK6,1),IF(AL6+VLOOKUP(BI6,NyRm!$L$2:$V$4,DK6,1)&gt;19,AL6-VLOOKUP(BI6,NyRm!$L$2:$V$4,DK6,1) &amp; " - " &amp; 19,AL6-VLOOKUP(BI6,NyRm!$L$2:$V$4,DK6,1) &amp; " - " &amp; AL6+VLOOKUP(BI6,NyRm!$L$2:$V$4,DK6,1))),"")</f>
        <v>3 - 7</v>
      </c>
      <c r="BT6" s="4" t="str">
        <f>IF(AND(ISNUMBER(AM6),ISNUMBER(DK6)),IF(AM6-VLOOKUP(BI6,NyFm!$L$2:$V$4,DK6,1)&lt;1,1 &amp; " - " &amp; AM6+VLOOKUP(BI6,NyFm!$L$2:$V$4,DK6,1),IF(AM6+VLOOKUP(BI6,NyFm!$L$2:$V$4,DK6,1)&gt;19,AM6-VLOOKUP(BI6,NyFm!$L$2:$V$4,DK6,1) &amp; " - " &amp; 19,AM6-VLOOKUP(BI6,NyFm!$L$2:$V$4,DK6,1) &amp; " - " &amp; AM6+VLOOKUP(BI6,NyFm!$L$2:$V$4,DK6,1))),"")</f>
        <v>4 - 8</v>
      </c>
      <c r="BU6" s="4" t="str">
        <f>IF(AND(ISNUMBER(DK6),DK6&lt;8),IF(AND(ISNUMBER(AN6),ISNUMBER(DK6)),IF(AN6-VLOOKUP(BI6,NyLi1R!$L$2:$V$4,DK6,1)&lt;1,1 &amp; " - " &amp; AN6+VLOOKUP(BI6,NyLi1R!$L$2:$V$4,DK6,1),IF(AN6+VLOOKUP(BI6,NyLi1R!$L$2:$V$4,DK6,1)&gt;19,AN6-VLOOKUP(BI6,NyLi1R!$L$2:$V$4,DK6,1) &amp; " - " &amp; 19,AN6-VLOOKUP(BI6,NyLi1R!$L$2:$V$4,DK6,1) &amp; " - " &amp; AN6+VLOOKUP(BI6,NyLi1R!$L$2:$V$4,DK6,1))),""),"")</f>
        <v/>
      </c>
      <c r="BV6" s="4" t="str">
        <f>IF(AND(ISNUMBER(DK6),DK6&lt;8),IF(AND(ISNUMBER(AO6),ISNUMBER(DK6)),IF(AO6-VLOOKUP(BI6,NyLi1E!$L$2:$V$4,DK6,1)&lt;1,1 &amp; " - " &amp; AO6+VLOOKUP(BI6,NyLi1E!$L$2:$V$4,DK6,1),IF(AO6+VLOOKUP(BI6,NyLi1E!$L$2:$V$4,DK6,1)&gt;19,AO6-VLOOKUP(BI6,NyLi1E!$L$2:$V$4,DK6,1) &amp; " - " &amp; 19,AO6-VLOOKUP(BI6,NyLi1E!$L$2:$V$4,DK6,1) &amp; " - " &amp; AO6+VLOOKUP(BI6,NyLi1E!$L$2:$V$4,DK6,1))),""),"")</f>
        <v/>
      </c>
      <c r="BW6" s="4" t="str">
        <f>IF(AND(ISNUMBER(DK6),DK6&lt;8),IF(AND(ISNUMBER(AP6),ISNUMBER(DK6)),IF(AP6-VLOOKUP(BI6,NyLi1T!$L$2:$V$4,DK6,1)&lt;1,1 &amp; " - " &amp; AP6+VLOOKUP(BI6,NyLi1T!$L$2:$V$4,DK6,1),IF(AP6+VLOOKUP(BI6,NyLi1T!$L$2:$V$4,DK6,1)&gt;19,AP6-VLOOKUP(BI6,NyLi1T!$L$2:$V$4,DK6,1) &amp; " - " &amp; 19,AP6-VLOOKUP(BI6,NyLi1T!$L$2:$V$4,DK6,1) &amp; " - " &amp; AP6+VLOOKUP(BI6,NyLi1T!$L$2:$V$4,DK6,1))),""),"")</f>
        <v/>
      </c>
      <c r="BX6" s="4" t="str">
        <f>IF(AND(ISNUMBER(DK6),DK6&gt;7),IF(AND(ISNUMBER(AQ6),ISNUMBER(DK6)),IF(AQ6-VLOOKUP(BI6,NyLi2R!$L$2:$V$4,DK6,1)&lt;1,1 &amp; " - " &amp; AQ6+VLOOKUP(BI6,NyLi2R!$L$2:$V$4,DK6,1),IF(AQ6+VLOOKUP(BI6,NyLi2R!$L$2:$V$4,DK6,1)&gt;19,AQ6-VLOOKUP(BI6,NyLi2R!$L$2:$V$4,DK6,1) &amp; " - " &amp; 19,AQ6-VLOOKUP(BI6,NyLi2R!$L$2:$V$4,DK6,1) &amp; " - " &amp; AQ6+VLOOKUP(BI6,NyLi2R!$L$2:$V$4,DK6,1))),""),"")</f>
        <v>2 - 8</v>
      </c>
      <c r="BY6" s="4" t="str">
        <f>IF(AND(ISNUMBER(DK6),DK6&gt;7),IF(AND(ISNUMBER(AR6),ISNUMBER(DK6)),IF(AR6-VLOOKUP(BI6,NyLi2E!$L$2:$V$4,DK6,1)&lt;1,1 &amp; " - " &amp; AR6+VLOOKUP(BI6,NyLi2E!$L$2:$V$4,DK6,1),IF(AR6+VLOOKUP(BI6,NyLi2E!$L$2:$V$4,DK6,1)&gt;19,AR6-VLOOKUP(BI6,NyLi2E!$L$2:$V$4,DK6,1) &amp; " - " &amp; 19,AR6-VLOOKUP(BI6,NyLi2E!$L$2:$V$4,DK6,1) &amp; " - " &amp; AR6+VLOOKUP(BI6,NyLi2E!$L$2:$V$4,DK6,1))),""),"")</f>
        <v>8 - 14</v>
      </c>
      <c r="BZ6" s="4" t="str">
        <f>IF(AND(ISNUMBER(DK6),DK6&gt;7),IF(AND(ISNUMBER(AS6),ISNUMBER(DK6)),IF(AS6-VLOOKUP(BI6,NyLi2T!$L$2:$V$4,DK6,1)&lt;1,1 &amp; " - " &amp; AS6+VLOOKUP(BI6,NyLi2T!$L$2:$V$4,DK6,1),IF(AS6+VLOOKUP(BI6,NyLi2T!$L$2:$V$4,DK6,1)&gt;19,AS6-VLOOKUP(BI6,NyLi2T!$L$2:$V$4,DK6,1) &amp; " - " &amp; 19,AS6-VLOOKUP(BI6,NyLi2T!$L$2:$V$4,DK6,1) &amp; " - " &amp; AS6+VLOOKUP(BI6,NyLi2T!$L$2:$V$4,DK6,1))),""),"")</f>
        <v>6 - 10</v>
      </c>
      <c r="CA6" s="4" t="str">
        <f>IF(AND(ISNUMBER(DK6),DK6&lt;8),IF(AND(ISNUMBER(AT6),ISNUMBER(DK6)),IF(AT6-VLOOKUP(BI6,NySs!$L$2:$V$4,DK6,1)&lt;1,1 &amp; " - " &amp; AT6+VLOOKUP(BI6,NySs!$L$2:$V$4,DK6,1),IF(AT6+VLOOKUP(BI6,NySs!$L$2:$V$4,DK6,1)&gt;19,AT6-VLOOKUP(BI6,NySs!$L$2:$V$4,DK6,1) &amp; " - " &amp; 19,AT6-VLOOKUP(BI6,NySs!$L$2:$V$4,DK6,1) &amp; " - " &amp; AT6+VLOOKUP(BI6,NySs!$L$2:$V$4,DK6,1))),""),"")</f>
        <v/>
      </c>
      <c r="CB6" s="4" t="str">
        <f>IF(AND(ISNUMBER(DK6),DK6&lt;9),IF(AND(ISNUMBER(AU6),ISNUMBER(DK6)),IF(AU6-VLOOKUP(BI6,NyEo!$L$2:$V$4,DK6,1)&lt;1,1 &amp; " - " &amp; AU6+VLOOKUP(BI6,NyEo!$L$2:$V$4,DK6,1),IF(AU6+VLOOKUP(BI6,NyEo!$L$2:$V$4,DK6,1)&gt;19,AU6-VLOOKUP(BI6,NyEo!$L$2:$V$4,DK6,1) &amp; " - " &amp; 19,AU6-VLOOKUP(BI6,NyEo!$L$2:$V$4,DK6,1) &amp; " - " &amp; AU6+VLOOKUP(BI6,NyEo!$L$2:$V$4,DK6,1))),""),"")</f>
        <v>5 - 11</v>
      </c>
      <c r="CC6" s="4" t="str">
        <f>IF(AND(ISNUMBER(DK6),DK6&gt;7),IF(AND(ISNUMBER(AV6),ISNUMBER(DK6)),IF(AV6-VLOOKUP(BI6,NyHt!$L$2:$V$4,DK6,1)&lt;1,1 &amp; " - " &amp; AV6+VLOOKUP(BI6,NyHt!$L$2:$V$4,DK6,1),IF(AV6+VLOOKUP(BI6,NyHt!$L$2:$V$4,DK6,1)&gt;19,AV6-VLOOKUP(BI6,NyHt!$L$2:$V$4,DK6,1) &amp; " - " &amp; 19,AV6-VLOOKUP(BI6,NyHt!$L$2:$V$4,DK6,1) &amp; " - " &amp; AV6+VLOOKUP(BI6,NyHt!$L$2:$V$4,DK6,1))),""),"")</f>
        <v>8 - 14</v>
      </c>
      <c r="CD6" s="4" t="str">
        <f>IF(AND(ISNUMBER(AW6),ISNUMBER(DK6)),IF(AW6-VLOOKUP(BI6,NySiF!$L$2:$V$4,DK6,1)&lt;1,1 &amp; " - " &amp; AW6+VLOOKUP(BI6,NySiF!$L$2:$V$4,DK6,1),IF(AW6+VLOOKUP(BI6,NySiF!$L$2:$V$4,DK6,1)&gt;19,AW6-VLOOKUP(BI6,NySiF!$L$2:$V$4,DK6,1) &amp; " - " &amp; 19,AW6-VLOOKUP(BI6,NySiF!$L$2:$V$4,DK6,1) &amp; " - " &amp; AW6+VLOOKUP(BI6,NySiF!$L$2:$V$4,DK6,1))),"")</f>
        <v>3 - 9</v>
      </c>
      <c r="CE6" s="4" t="str">
        <f>IF(AND(ISNUMBER(AX6),ISNUMBER(DK6)),IF(AX6-VLOOKUP(BI6,NySiB!$L$2:$V$4,DK6,1)&lt;1,1 &amp; " - " &amp; AX6+VLOOKUP(BI6,NySiB!$L$2:$V$4,DK6,1),IF(AX6+VLOOKUP(BI6,NySiB!$L$2:$V$4,DK6,1)&gt;19,AX6-VLOOKUP(BI6,NySiB!$L$2:$V$4,DK6,1) &amp; " - " &amp; 19,AX6-VLOOKUP(BI6,NySiB!$L$2:$V$4,DK6,1) &amp; " - " &amp; AX6+VLOOKUP(BI6,NySiB!$L$2:$V$4,DK6,1))),"")</f>
        <v>6 - 12</v>
      </c>
      <c r="CF6" s="4" t="str">
        <f>IF(AND(ISNUMBER(AY6),ISNUMBER(DK6)),IF(AY6-VLOOKUP(BI6,NySiT!$L$2:$V$4,DK6,1)&lt;1,1 &amp; " - " &amp; AY6+VLOOKUP(BI6,NySiT!$L$2:$V$4,DK6,1),IF(AY6+VLOOKUP(BI6,NySiT!$L$2:$V$4,DK6,1)&gt;19,AY6-VLOOKUP(BI6,NySiT!$L$2:$V$4,DK6,1) &amp; " - " &amp; 19,AY6-VLOOKUP(BI6,NySiT!$L$2:$V$4,DK6,1) &amp; " - " &amp; AY6+VLOOKUP(BI6,NySiT!$L$2:$V$4,DK6,1))),"")</f>
        <v>2 - 8</v>
      </c>
      <c r="CG6" s="4" t="str">
        <f>IF(AND(ISNUMBER(AZ6),ISNUMBER(DK6)),IF(AZ6-VLOOKUP(BI6,NyVs!$L$2:$V$4,DK6,1)&lt;1,1 &amp; " - " &amp; AZ6+VLOOKUP(BI6,NyVs!$L$2:$V$4,DK6,1),IF(AZ6+VLOOKUP(BI6,NyVs!$L$2:$V$4,DK6,1)&gt;19,AZ6-VLOOKUP(BI6,NyVs!$L$2:$V$4,DK6,1) &amp; " - " &amp; 19,AZ6-VLOOKUP(BI6,NyVs!$L$2:$V$4,DK6,1) &amp; " - " &amp; AZ6+VLOOKUP(BI6,NyVs!$L$2:$V$4,DK6,1))),"")</f>
        <v>7 - 11</v>
      </c>
      <c r="CH6" s="4" t="str">
        <f>IF(AND(ISNUMBER(BA6),ISNUMBER(DK6)),IF(BA6-VLOOKUP(BI6,NyPp!$L$2:$V$4,DK6,1)&lt;1,1 &amp; " - " &amp; BA6+VLOOKUP(BI6,NyPp!$L$2:$V$4,DK6,1),IF(BA6+VLOOKUP(BI6,NyPp!$L$2:$V$4,DK6,1)&gt;19,BA6-VLOOKUP(BI6,NyPp!$L$2:$V$4,DK6,1) &amp; " - " &amp; 19,BA6-VLOOKUP(BI6,NyPp!$L$2:$V$4,DK6,1) &amp; " - " &amp; BA6+VLOOKUP(BI6,NyPp!$L$2:$V$4,DK6,1))),"")</f>
        <v>7 - 9</v>
      </c>
      <c r="CI6" s="4" t="str">
        <f>IF(AND(ISNUMBER(BB6),ISNUMBER(DK6)),IF(BB6-VLOOKUP(BI6,NyIGS!$L$2:$V$4,DK6,1)&lt;40,40 &amp; " - " &amp; BB6+VLOOKUP(BI6,NyIGS!$L$2:$V$4,DK6,1),IF(BB6+VLOOKUP(BI6,NyIGS!$L$2:$V$4,DK6,1)&gt;160,BB6-VLOOKUP(BI6,NyIGS!$L$2:$V$4,DK6,1) &amp; " - " &amp; 160,BB6-VLOOKUP(BI6,NyIGS!$L$2:$V$4,DK6,1) &amp; " - " &amp; BB6+VLOOKUP(BI6,NyIGS!$L$2:$V$4,DK6,1))),"")</f>
        <v>63 - 83</v>
      </c>
      <c r="CJ6" s="4" t="str">
        <f>IF(AND(ISNUMBER(BC6),ISNUMBER(DK6)),IF(BC6-VLOOKUP(BI6,NyIRS!$L$2:$V$4,DK6,1)&lt;40,40 &amp; " - " &amp; BC6+VLOOKUP(BI6,NyIRS!$L$2:$V$4,DK6,1),IF(BC6+VLOOKUP(BI6,NyIRS!$L$2:$V$4,DK6,1)&gt;160,BC6-VLOOKUP(BI6,NyIRS!$L$2:$V$4,DK6,1) &amp; " - " &amp; 160,BC6-VLOOKUP(BI6,NyIRS!$L$2:$V$4,DK6,1) &amp; " - " &amp; BC6+VLOOKUP(BI6,NyIRS!$L$2:$V$4,DK6,1))),"")</f>
        <v>59 - 85</v>
      </c>
      <c r="CK6" s="4" t="str">
        <f>IF(AND(ISNUMBER(BD6),ISNUMBER(DK6)),IF(BD6-VLOOKUP(BI6,NyIES!$L$2:$V$4,DK6,1)&lt;40,40 &amp; " - " &amp; BD6+VLOOKUP(BI6,NyIES!$L$2:$V$4,DK6,1),IF(BD6+VLOOKUP(BI6,NyIES!$L$2:$V$4,DK6,1)&gt;160,BD6-VLOOKUP(BI6,NyIES!$L$2:$V$4,DK6,1) &amp; " - " &amp; 160,BD6-VLOOKUP(BI6,NyIES!$L$2:$V$4,DK6,1) &amp; " - " &amp; BD6+VLOOKUP(BI6,NyIES!$L$2:$V$4,DK6,1))),"")</f>
        <v>73 - 93</v>
      </c>
      <c r="CL6" s="4" t="str">
        <f>IF(AND(ISNUMBER(BE6),ISNUMBER(DK6)),IF(BE6-VLOOKUP(BI6,NyISI!$L$2:$V$4,DK6,1)&lt;40,40 &amp; " - " &amp; BE6+VLOOKUP(BI6,NyISI!$L$2:$V$4,DK6,1),IF(BE6+VLOOKUP(BI6,NyISI!$L$2:$V$4,DK6,1)&gt;160,BE6-VLOOKUP(BI6,NyISI!$L$2:$V$4,DK6,1) &amp; " - " &amp; 160,BE6-VLOOKUP(BI6,NyISI!$L$2:$V$4,DK6,1) &amp; " - " &amp; BE6+VLOOKUP(BI6,NyISI!$L$2:$V$4,DK6,1))),"")</f>
        <v>79 - 107</v>
      </c>
      <c r="CM6" s="4" t="str">
        <f>IF(AND(ISNUMBER(DK6),DK6&lt;8),IF(AND(ISNUMBER(BF6),ISNUMBER(DK6)),IF(BF6-VLOOKUP(BI6,NyISS!$L$2:$V$4,DK6,1)&lt;40,40 &amp; " - " &amp; BF6+VLOOKUP(BI6,NyISS!$L$2:$V$4,DK6,1),IF(BF6+VLOOKUP(BI6,NyISS!$L$2:$V$4,DK6,1)&gt;160,BF6-VLOOKUP(BI6,NyISS!$L$2:$V$4,DK6,1) &amp; " - " &amp; 160,BF6-VLOOKUP(BI6,NyISS!$L$2:$V$4,DK6,1) &amp; " - " &amp; BF6+VLOOKUP(BI6,NyISS!$L$2:$V$4,DK6,1))),""),"")</f>
        <v/>
      </c>
      <c r="CN6" s="4" t="str">
        <f>IF(AND(ISNUMBER(DK6),DK6&gt;7),IF(AND(ISNUMBER(BG6),ISNUMBER(DK6)),IF(BG6-VLOOKUP(BI6,NyISM!$L$2:$V$4,DK6,1)&lt;40,40 &amp; " - " &amp; BG6+VLOOKUP(BI6,NyISM!$L$2:$V$4,DK6,1),IF(BG6+VLOOKUP(BI6,NyISM!$L$2:$V$4,DK6,1)&gt;160,BG6-VLOOKUP(BI6,NyISM!$L$2:$V$4,DK6,1) &amp; " - " &amp; 160,BG6-VLOOKUP(BI6,NyISM!$L$2:$V$4,DK6,1) &amp; " - " &amp; BG6+VLOOKUP(BI6,NyISM!$L$2:$V$4,DK6,1))),""),"")</f>
        <v>62 - 80</v>
      </c>
      <c r="CO6" s="4" t="str">
        <f>IF(AND(ISNUMBER(BH6),ISNUMBER(DK6)),IF(BH6-VLOOKUP(BI6,NyIAM!$L$2:$V$4,DK6,1)&lt;40,40 &amp; " - " &amp; BH6+VLOOKUP(BI6,NyIAM!$L$2:$V$4,DK6,1),IF(BH6+VLOOKUP(BI6,NyIAM!$L$2:$V$4,DK6,1)&gt;160,BH6-VLOOKUP(BI6,NyIAM!$L$2:$V$4,DK6,1) &amp; " - " &amp; 160,BH6-VLOOKUP(BI6,NyIAM!$L$2:$V$4,DK6,1) &amp; " - " &amp; BH6+VLOOKUP(BI6,NyIAM!$L$2:$V$4,DK6,1))),"")</f>
        <v>67 - 99</v>
      </c>
      <c r="CP6" s="4" t="str">
        <f>IF(AF6="","",IF(AND(ISNUMBER(AF6),ISNUMBER(DK6)),IF(VLOOKUP(AF6,NyOm!$A$2:$K$30,DK6,1)=1,"Onormalt få ord",IF(VLOOKUP(AF6,NyOm!$A$2:$K$30,DK6,1)=2,"Färre antal ord än normalt",IF(VLOOKUP(AF6,NyOm!$A$2:$K$30,DK6,1)=3,"Normalt antal ord","")))))</f>
        <v>Färre antal ord än normalt</v>
      </c>
      <c r="CQ6" s="4" t="str">
        <f>IF(AB6="","",IF(AND(ISNUMBER(AB6),ISNUMBER(DK6)),IF(VLOOKUP(AB6,NyPbTid!$A$2:$K$218,DK6,1)=1,"Onormalt lång tidsåtgång",IF(VLOOKUP(AB6,NyPbTid!$A$2:$K$218,DK6,1)=2,"Långsammare än normalt",IF(VLOOKUP(AB6,NyPbTid!$A$2:$K$218,DK6,1)=3,"Normal tidsåtgång","")))))</f>
        <v>Långsammare än normalt</v>
      </c>
      <c r="CR6" s="4" t="str">
        <f>IF(AC6="","",IF(AND(ISNUMBER(AC6),ISNUMBER(DK6)),IF(VLOOKUP(AC6,NyPbFel!$A$2:$K$18,DK6,1)=1,"Onormalt antal fel",IF(VLOOKUP(AC6,NyPbFel!$A$2:$K$18,DK6,1)=2,"Fler fel än normalt",IF(VLOOKUP(AC6,NyPbFel!$A$2:$K$18,DK6,1)=3,"Normalt antal fel","")))))</f>
        <v>Fler fel än normalt</v>
      </c>
      <c r="CS6" s="4">
        <f>IF(AND(ISNUMBER(BC6),ISNUMBER(BD6),ISNUMBER(DK6)),IF(BC6-BD6=0,BC6-BD6 &amp; "**",BC6-BD6),"")</f>
        <v>-11</v>
      </c>
      <c r="CT6" s="4">
        <f>IF(OR(ISNUMBER(CS6),CS6="0**"),IF(ISNUMBER(CS6),CS6/ABS(CS6)*VLOOKUP(1,SignDiff!$A$3:$K$4,DK6,1),VLOOKUP(1,SignDiff!$A$3:$K$4,DK6,1)),"")</f>
        <v>-13</v>
      </c>
      <c r="CU6" s="4">
        <f>IF(OR(ISNUMBER(CS6),CS6="0**"),IF(ISNUMBER(CS6),CS6/ABS(CS6)*VLOOKUP(1,SignDiff!$A$7:$K$8,DK6,1),VLOOKUP(1,SignDiff!$A$7:$K$8,DK6,1)),"")</f>
        <v>-17</v>
      </c>
      <c r="CV6" s="4" t="str">
        <f>IF(AND(OR(ISNUMBER(CS6),CS6="0**"),ISNUMBER(CT6)),IF(CS6="0**","N",IF(ABS(CS6)&lt;ABS(CT6),"N","J")),"")</f>
        <v>N</v>
      </c>
      <c r="CW6" s="4" t="str">
        <f>IF(AND(OR(ISNUMBER(CS6),CS6="0**"),ISNUMBER(CU6)),IF(CS6="0**","N",IF(ABS(CS6)&lt;ABS(CU6),"N","J")),"")</f>
        <v>N</v>
      </c>
      <c r="CX6" s="4">
        <f>IF(OR(ISNUMBER(CS6),CS6="0**"),IF(CS6="0**",VLOOKUP(0,'IRS-IES'!$A$2:$C$43,2,1),IF(CS6&lt;0,VLOOKUP(ABS(CS6),'IRS-IES'!$A$2:$C$43,2,1),VLOOKUP(ABS(CS6),'IRS-IES'!$A$2:$C$43,3,1))),"")</f>
        <v>21.7</v>
      </c>
      <c r="CY6" s="4" t="str">
        <f>IF(AND(ISNUMBER(BE6),ISNUMBER(BF6),ISNUMBER(DK6),DK6&lt;8),IF(BE6-BF6=0,BE6-BF6 &amp; "**",BE6-BF6),"")</f>
        <v/>
      </c>
      <c r="CZ6" s="4" t="str">
        <f>IF(OR(ISNUMBER(CY6),CY6="0**"),IF(ISNUMBER(CY6),CY6/ABS(CY6)*VLOOKUP(2,SignDiff!$A$3:$K$4,DK6,1),VLOOKUP(2,SignDiff!$A$3:$K$4,DK6,1)),"")</f>
        <v/>
      </c>
      <c r="DA6" s="4" t="str">
        <f>IF(OR(ISNUMBER(CY6),CY6="0**"),IF(ISNUMBER(CY6),CY6/ABS(CY6)*VLOOKUP(2,SignDiff!$A$7:$K$8,DK6,1),VLOOKUP(2,SignDiff!$A$7:$K$8,DK6,1)),"")</f>
        <v/>
      </c>
      <c r="DB6" s="4" t="str">
        <f>IF(AND(OR(ISNUMBER(CY6),CY6="0**"),ISNUMBER(CZ6)),IF(CY6="0**","N",IF(ABS(CY6)&lt;ABS(CZ6),"N","J")),"")</f>
        <v/>
      </c>
      <c r="DC6" s="4" t="str">
        <f>IF(AND(OR(ISNUMBER(CY6),CY6="0**"),ISNUMBER(DA6)),IF(CY6="0**","N",IF(ABS(CY6)&lt;ABS(DA6),"N","J")),"")</f>
        <v/>
      </c>
      <c r="DD6" s="4" t="str">
        <f>IF(OR(ISNUMBER(CY6),CY6="0**"),IF(CY6="0**",VLOOKUP(0,'ISI-ISS'!$A$2:$C$43,2,1),IF(CY6&lt;0,VLOOKUP(ABS(CY6),'ISI-ISS'!$A$2:$C$43,2,1),VLOOKUP(ABS(CY6),'ISI-ISS'!$A$2:$C$43,3,1))),"")</f>
        <v/>
      </c>
      <c r="DE6" s="4">
        <f>IF(AND(ISNUMBER(BE6),ISNUMBER(BG6),ISNUMBER(DK6),DK6&gt;7),IF(BE6-BG6=0,BE6-BG6 &amp; "**",BE6-BG6),"")</f>
        <v>22</v>
      </c>
      <c r="DF6" s="4">
        <f>IF(OR(ISNUMBER(DE6),DE6="0**"),IF(ISNUMBER(DE6),DE6/ABS(DE6)*VLOOKUP(2,SignDiff!$A$3:$K$4,DK6,1),VLOOKUP(2,SignDiff!$A$3:$K$4,DK6,1)),"")</f>
        <v>13</v>
      </c>
      <c r="DG6" s="4">
        <f>IF(OR(ISNUMBER(DE6),DE6="0**"),IF(ISNUMBER(DE6),DE6/ABS(DE6)*VLOOKUP(2,SignDiff!$A$7:$K$8,DK6,1),VLOOKUP(2,SignDiff!$A$7:$K$8,DK6,1)),"")</f>
        <v>18</v>
      </c>
      <c r="DH6" s="4" t="str">
        <f>IF(AND(OR(ISNUMBER(DE6),DE6="0**"),ISNUMBER(DF6)),IF(DE6="0**","N",IF(ABS(DE6)&lt;ABS(DF6),"N","J")),"")</f>
        <v>J</v>
      </c>
      <c r="DI6" s="4" t="str">
        <f>IF(AND(OR(ISNUMBER(DE6),DE6="0**"),ISNUMBER(DG6)),IF(DE6="0**","N",IF(ABS(DE6)&lt;ABS(DG6),"N","J")),"")</f>
        <v>J</v>
      </c>
      <c r="DJ6" s="4">
        <f>IF(OR(ISNUMBER(DE6),DE6="0**"),IF(DE6="0**",VLOOKUP(0,'ISI-ISM'!$A$2:$C$43,2,1),IF(DE6&lt;0,VLOOKUP(ABS(DE6),'ISI-ISM'!$A$2:$C$43,2,1),VLOOKUP(ABS(DE6),'ISI-ISM'!$A$2:$C$43,3,1))),"")</f>
        <v>4.5</v>
      </c>
      <c r="DK6" s="4">
        <f>IF(ISERROR(VLOOKUP(N6,age!$A$2:$C$11,2,1)),"",VLOOKUP(N6,age!$A$2:$C$11,2,1))</f>
        <v>8</v>
      </c>
      <c r="DL6" s="4" t="str">
        <f>IF(ISERROR(VLOOKUP(N6,age!$A$2:$C$11,3,1)),"",VLOOKUP(N6,age!$A$2:$C$11,3,1))</f>
        <v>9:0-9:11</v>
      </c>
      <c r="DM6" s="4">
        <f t="shared" ref="DM6:DM69" si="1">YEAR(J6)-YEAR(K6)-DP6</f>
        <v>9</v>
      </c>
      <c r="DN6" s="4">
        <f t="shared" ref="DN6:DN69" si="2">IF(MONTH(J6)-MONTH(K6)-DQ6&lt;0,12+MONTH(J6)-MONTH(K6)-DQ6,MONTH(J6)-MONTH(K6)-DQ6)</f>
        <v>11</v>
      </c>
      <c r="DO6" s="4">
        <f t="shared" ref="DO6:DO69" si="3">IF(DAY(J6)-DAY(K6)&lt;0,30+DAY(J6)-DAY(K6),DAY(J6)-DAY(K6))</f>
        <v>30</v>
      </c>
      <c r="DP6" s="4">
        <f t="shared" ref="DP6:DP69" si="4">IF(MONTH(J6)-MONTH(K6)-DQ6&lt;0,1,0)</f>
        <v>1</v>
      </c>
      <c r="DQ6" s="4">
        <f t="shared" ref="DQ6:DQ69" si="5">IF(DAY(J6)-DAY(K6)&lt;0,1,0)</f>
        <v>0</v>
      </c>
      <c r="DR6" s="9">
        <f>IF(AND(ISNUMBER(AJ6),ISNUMBER(AK6),ISNUMBER(AL6),ISNUMBER(AM6),DK6&lt;8),AJ6+AK6+AL6+AM6,IF(AND(ISNUMBER(AJ6),ISNUMBER(AL6),ISNUMBER(AM6),ISNUMBER(AS6),DK6&gt;7),AJ6+AL6+AM6+AS6,""))</f>
        <v>24</v>
      </c>
      <c r="DS6" s="9">
        <f>IF(AND(ISNUMBER(AJ6),ISNUMBER(AN6),ISNUMBER(AT6),DK6&lt;8),AJ6+AN6+AT6,IF(AND(ISNUMBER(AJ6),ISNUMBER(AQ6),DK6&gt;7),AJ6+AQ6,""))</f>
        <v>10</v>
      </c>
      <c r="DT6" s="9">
        <f>IF(AND(ISNUMBER(AK6),ISNUMBER(AL6),ISNUMBER(AM6),DK6&lt;8),AK6+AL6+AM6,IF(AND(ISNUMBER(AL6),ISNUMBER(AM6),ISNUMBER(AR6),DK6&gt;7),AL6+AM6+AR6,""))</f>
        <v>22</v>
      </c>
      <c r="DU6" s="9">
        <f>IF(AND(ISNUMBER(AJ6),ISNUMBER(AP6),ISNUMBER(AU6),DK6&lt;8),AJ6+AP6+AU6,IF(AND(ISNUMBER(AS6),ISNUMBER(AU6),ISNUMBER(AV6),DK6=8),AS6+AU6+AV6,IF(AND(ISNUMBER(AS6),ISNUMBER(AV6),DK6&gt;8),AS6+AV6,"")))</f>
        <v>27</v>
      </c>
      <c r="DV6" s="9" t="str">
        <f>IF(AND(ISNUMBER(AT6),ISNUMBER(AK6),ISNUMBER(AL6),ISNUMBER(AM6),DK6&lt;8),AT6+AK6+AL6+AM6,"")</f>
        <v/>
      </c>
      <c r="DW6" s="9">
        <f>IF(AND(ISNUMBER(AJ6),ISNUMBER(AL6),ISNUMBER(AM6),DK6&gt;7),AJ6+AL6+AM6,"")</f>
        <v>16</v>
      </c>
      <c r="DX6" s="9">
        <f>IF(AND(ISNUMBER(AY6),ISNUMBER(AZ6)),AY6+AZ6,"")</f>
        <v>14</v>
      </c>
      <c r="DY6" s="9">
        <f>IF(AND(ISNUMBER(AJ6),ISNUMBER(DK6)),IF(AJ6-VLOOKUP(BI6,NyFi!$L$2:$V$4,DK6,1)&lt;1,1,AJ6-VLOOKUP(BI6,NyFi!$L$2:$V$4,DK6,1)),"")</f>
        <v>3</v>
      </c>
      <c r="DZ6" s="9" t="str">
        <f>IF(AND(ISNUMBER(DK6),DK6&lt;8),IF(AND(ISNUMBER(AK6),ISNUMBER(DK6)),IF(AK6-VLOOKUP(BI6,NyGs!$L$2:$V$4,DK6,1)&lt;1,1,AK6-VLOOKUP(BI6,NyGs!$L$2:$V$4,DK6,1)),""),"")</f>
        <v/>
      </c>
      <c r="EA6" s="9">
        <f>IF(AND(ISNUMBER(AL6),ISNUMBER(DK6)),IF(AL6-VLOOKUP(BI6,NyRm!$L$2:$V$4,DK6,1)&lt;1,1,AL6-VLOOKUP(BI6,NyRm!$L$2:$V$4,DK6,1)),"")</f>
        <v>3</v>
      </c>
      <c r="EB6" s="9">
        <f>IF(AND(ISNUMBER(AM6),ISNUMBER(DK6)),IF(AM6-VLOOKUP(BI6,NyFm!$L$2:$V$4,DK6,1)&lt;1,1,AM6-VLOOKUP(BI6,NyFm!$L$2:$V$4,DK6,1)),"")</f>
        <v>4</v>
      </c>
      <c r="EC6" s="9" t="str">
        <f>IF(AND(ISNUMBER(DK6),DK6&lt;8),IF(AND(ISNUMBER(AN6),ISNUMBER(DK6)),IF(AN6-VLOOKUP(BI6,NyLi1R!$L$2:$V$4,DK6,1)&lt;1,1,AN6-VLOOKUP(BI6,NyLi1R!$L$2:$V$4,DK6,1)),""),"")</f>
        <v/>
      </c>
      <c r="ED6" s="9" t="str">
        <f>IF(AND(ISNUMBER(DK6),DK6&lt;8),IF(AND(ISNUMBER(AO6),ISNUMBER(DK6)),IF(AO6-VLOOKUP(BI6,NyLi1E!$L$2:$V$4,DK6,1)&lt;1,1,AO6-VLOOKUP(BI6,NyLi1E!$L$2:$V$4,DK6,1)),""),"")</f>
        <v/>
      </c>
      <c r="EE6" s="9" t="str">
        <f>IF(AND(ISNUMBER(DK6),DK6&lt;8),IF(AND(ISNUMBER(AP6),ISNUMBER(DK6)),IF(AP6-VLOOKUP(BI6,NyLi1T!$L$2:$V$4,DK6,1)&lt;1,1,AP6-VLOOKUP(BI6,NyLi1T!$L$2:$V$4,DK6,1)),""),"")</f>
        <v/>
      </c>
      <c r="EF6" s="9">
        <f>IF(AND(ISNUMBER(DK6),DK6&gt;7),IF(AND(ISNUMBER(AQ6),ISNUMBER(DK6)),IF(AQ6-VLOOKUP(BI6,NyLi2R!$L$2:$V$4,DK6,1)&lt;1,1,AQ6-VLOOKUP(BI6,NyLi2R!$L$2:$V$4,DK6,1)),""),"")</f>
        <v>2</v>
      </c>
      <c r="EG6" s="9">
        <f>IF(AND(ISNUMBER(DK6),DK6&gt;7),IF(AND(ISNUMBER(AR6),ISNUMBER(DK6)),IF(AR6-VLOOKUP(BI6,NyLi2E!$L$2:$V$4,DK6,1)&lt;1,1,AR6-VLOOKUP(BI6,NyLi2E!$L$2:$V$4,DK6,1)),""),"")</f>
        <v>8</v>
      </c>
      <c r="EH6" s="9">
        <f>IF(AND(ISNUMBER(DK6),DK6&gt;7),IF(AND(ISNUMBER(AS6),ISNUMBER(DK6)),IF(AS6-VLOOKUP(BI6,NyLi2T!$L$2:$V$4,DK6,1)&lt;1,1,AS6-VLOOKUP(BI6,NyLi2T!$L$2:$V$4,DK6,1)),""),"")</f>
        <v>6</v>
      </c>
      <c r="EI6" s="9" t="str">
        <f>IF(AND(ISNUMBER(DK6),DK6&lt;8),IF(AND(ISNUMBER(AT6),ISNUMBER(DK6)),IF(AT6-VLOOKUP(BI6,NySs!$L$2:$V$4,DK6,1)&lt;1,1,AT6-VLOOKUP(BI6,NySs!$L$2:$V$4,DK6,1)),""),"")</f>
        <v/>
      </c>
      <c r="EJ6" s="9">
        <f>IF(AND(ISNUMBER(DK6),DK6&lt;9),IF(AND(ISNUMBER(AU6),ISNUMBER(DK6)),IF(AU6-VLOOKUP(BI6,NyEo!$L$2:$V$4,DK6,1)&lt;1,1,AU6-VLOOKUP(BI6,NyEo!$L$2:$V$4,DK6,1)),""),"")</f>
        <v>5</v>
      </c>
      <c r="EK6" s="9">
        <f>IF(AND(ISNUMBER(DK6),DK6&gt;7),IF(AND(ISNUMBER(AV6),ISNUMBER(DK6)),IF(AV6-VLOOKUP(BI6,NyHt!$L$2:$V$4,DK6,1)&lt;1,1,AV6-VLOOKUP(BI6,NyHt!$L$2:$V$4,DK6,1)),""),"")</f>
        <v>8</v>
      </c>
      <c r="EL6" s="9">
        <f>IF(AND(ISNUMBER(AW6),ISNUMBER(DK6)),IF(AW6-VLOOKUP(BI6,NySiF!$L$2:$V$4,DK6,1)&lt;1,1,AW6-VLOOKUP(BI6,NySiF!$L$2:$V$4,DK6,1)),"")</f>
        <v>3</v>
      </c>
      <c r="EM6" s="9">
        <f>IF(AND(ISNUMBER(AX6),ISNUMBER(DK6)),IF(AX6-VLOOKUP(BI6,NySiB!$L$2:$V$4,DK6,1)&lt;1,1,AX6-VLOOKUP(BI6,NySiB!$L$2:$V$4,DK6,1)),"")</f>
        <v>6</v>
      </c>
      <c r="EN6" s="9">
        <f>IF(AND(ISNUMBER(AY6),ISNUMBER(DK6)),IF(AY6-VLOOKUP(BI6,NySiT!$L$2:$V$4,DK6,1)&lt;1,1,AY6-VLOOKUP(BI6,NySiT!$L$2:$V$4,DK6,1)),"")</f>
        <v>2</v>
      </c>
      <c r="EO6" s="9">
        <f>IF(AND(ISNUMBER(AZ6),ISNUMBER(DK6)),IF(AZ6-VLOOKUP(BI6,NyVs!$L$2:$V$4,DK6,1)&lt;1,1,AZ6-VLOOKUP(BI6,NyVs!$L$2:$V$4,DK6,1)),"")</f>
        <v>7</v>
      </c>
      <c r="EP6" s="9">
        <f>IF(AND(ISNUMBER(BA6),ISNUMBER(DK6)),IF(BA6-VLOOKUP(BI6,NyPp!$L$2:$V$4,DK6,1)&lt;1,1,BA6-VLOOKUP(BI6,NyPp!$L$2:$V$4,DK6,1)),"")</f>
        <v>7</v>
      </c>
      <c r="EQ6" s="9">
        <f>IF(AND(ISNUMBER(BB6),ISNUMBER(DK6)),IF(BB6-VLOOKUP(BI6,NyIGS!$L$2:$V$4,DK6,1)&lt;40,40,BB6-VLOOKUP(BI6,NyIGS!$L$2:$V$4,DK6,1)),"")</f>
        <v>63</v>
      </c>
      <c r="ER6" s="9">
        <f>IF(AND(ISNUMBER(BC6),ISNUMBER(DK6)),IF(BC6-VLOOKUP(BI6,NyIRS!$L$2:$V$4,DK6,1)&lt;40,40,BC6-VLOOKUP(BI6,NyIRS!$L$2:$V$4,DK6,1)),"")</f>
        <v>59</v>
      </c>
      <c r="ES6" s="9">
        <f>IF(AND(ISNUMBER(BD6),ISNUMBER(DK6)),IF(BD6-VLOOKUP(BI6,NyIES!$L$2:$V$4,DK6,1)&lt;40,40,BD6-VLOOKUP(BI6,NyIES!$L$2:$V$4,DK6,1)),"")</f>
        <v>73</v>
      </c>
      <c r="ET6" s="9">
        <f>IF(AND(ISNUMBER(BE6),ISNUMBER(DK6)),IF(BE6-VLOOKUP(BI6,NyISI!$L$2:$V$4,DK6,1)&lt;40,40,BE6-VLOOKUP(BI6,NyISI!$L$2:$V$4,DK6,1)),"")</f>
        <v>79</v>
      </c>
      <c r="EU6" s="9" t="str">
        <f>IF(AND(ISNUMBER(DK6),DK6&lt;8),IF(AND(ISNUMBER(BF6),ISNUMBER(DK6)),IF(BF6-VLOOKUP(BI6,NyISS!$L$2:$V$4,DK6,1)&lt;40,40,BF6-VLOOKUP(BI6,NyISS!$L$2:$V$4,DK6,1)),""),"")</f>
        <v/>
      </c>
      <c r="EV6" s="9">
        <f>IF(AND(ISNUMBER(DK6),DK6&gt;7),IF(AND(ISNUMBER(BG6),ISNUMBER(DK6)),IF(BG6-VLOOKUP(BI6,NyISM!$L$2:$V$4,DK6,1)&lt;40,40,BG6-VLOOKUP(BI6,NyISM!$L$2:$V$4,DK6,1)),""),"")</f>
        <v>62</v>
      </c>
      <c r="EW6" s="9">
        <f>IF(AND(ISNUMBER(BH6),ISNUMBER(DK6)),IF(BH6-VLOOKUP(BI6,NyIAM!$L$2:$V$4,DK6,1)&lt;40,40,BH6-VLOOKUP(BI6,NyIAM!$L$2:$V$4,DK6,1)),"")</f>
        <v>67</v>
      </c>
      <c r="EX6" s="9">
        <f>IF(AND(ISNUMBER(AJ6),ISNUMBER(DK6)),IF(AJ6+VLOOKUP(BI6,NyFi!$L$2:$V$4,DK6,1)&gt;19,19,AJ6+VLOOKUP(BI6,NyFi!$L$2:$V$4,DK6,1)),"")</f>
        <v>7</v>
      </c>
      <c r="EY6" s="9" t="str">
        <f>IF(AND(ISNUMBER(DK6),DK6&lt;8),IF(AND(ISNUMBER(AK6),ISNUMBER(DK6)),IF(AK6+VLOOKUP(BI6,NyGs!$L$2:$V$4,DK6,1)&gt;19,19,AK6+VLOOKUP(BI6,NyGs!$L$2:$V$4,DK6,1)),""),"")</f>
        <v/>
      </c>
      <c r="EZ6" s="9">
        <f>IF(AND(ISNUMBER(AL6),ISNUMBER(DK6)),IF(AL6+VLOOKUP(BI6,NyRm!$L$2:$V$4,DK6,1)&gt;19,19,AL6+VLOOKUP(BI6,NyRm!$L$2:$V$4,DK6,1)),"")</f>
        <v>7</v>
      </c>
      <c r="FA6" s="9">
        <f>IF(AND(ISNUMBER(AM6),ISNUMBER(DK6)),IF(AM6+VLOOKUP(BI6,NyFm!$L$2:$V$4,DK6,1)&gt;19,19,AM6+VLOOKUP(BI6,NyFm!$L$2:$V$4,DK6,1)),"")</f>
        <v>8</v>
      </c>
      <c r="FB6" s="9" t="str">
        <f>IF(AND(ISNUMBER(DK6),DK6&lt;8),IF(AND(ISNUMBER(AN6),ISNUMBER(DK6)),IF(AN6+VLOOKUP(BI6,NyLi1R!$L$2:$V$4,DK6,1)&gt;19,19,AN6+VLOOKUP(BI6,NyLi1R!$L$2:$V$4,DK6,1)),""),"")</f>
        <v/>
      </c>
      <c r="FC6" s="9" t="str">
        <f>IF(AND(ISNUMBER(DK6),DK6&lt;8),IF(AND(ISNUMBER(AO6),ISNUMBER(DK6)),IF(AO6+VLOOKUP(BI6,NyLi1E!$L$2:$V$4,DK6,1)&gt;19,19,AO6+VLOOKUP(BI6,NyLi1E!$L$2:$V$4,DK6,1)),""),"")</f>
        <v/>
      </c>
      <c r="FD6" s="9" t="str">
        <f>IF(AND(ISNUMBER(DK6),DK6&lt;8),IF(AND(ISNUMBER(AP6),ISNUMBER(DK6)),IF(AP6+VLOOKUP(BI6,NyLi1T!$L$2:$V$4,DK6,1)&gt;19,19,AP6+VLOOKUP(BI6,NyLi1T!$L$2:$V$4,DK6,1)),""),"")</f>
        <v/>
      </c>
      <c r="FE6" s="9">
        <f>IF(AND(ISNUMBER(DK6),DK6&gt;7),IF(AND(ISNUMBER(AQ6),ISNUMBER(DK6)),IF(AQ6+VLOOKUP(BI6,NyLi2R!$L$2:$V$4,DK6,1)&gt;19,19,AQ6+VLOOKUP(BI6,NyLi2R!$L$2:$V$4,DK6,1)),""),"")</f>
        <v>8</v>
      </c>
      <c r="FF6" s="9">
        <f>IF(AND(ISNUMBER(DK6),DK6&gt;7),IF(AND(ISNUMBER(AR6),ISNUMBER(DK6)),IF(AR6+VLOOKUP(BI6,NyLi2E!$L$2:$V$4,DK6,1)&gt;19,19,AR6+VLOOKUP(BI6,NyLi2E!$L$2:$V$4,DK6,1)),""),"")</f>
        <v>14</v>
      </c>
      <c r="FG6" s="9">
        <f>IF(AND(ISNUMBER(DK6),DK6&gt;7),IF(AND(ISNUMBER(AS6),ISNUMBER(DK6)),IF(AS6+VLOOKUP(BI6,NyLi2T!$L$2:$V$4,DK6,1)&gt;19,19,AS6+VLOOKUP(BI6,NyLi2T!$L$2:$V$4,DK6,1)),""),"")</f>
        <v>10</v>
      </c>
      <c r="FH6" s="9" t="str">
        <f>IF(AND(ISNUMBER(DK6),DK6&lt;8),IF(AND(ISNUMBER(AT6),ISNUMBER(DK6)),IF(AT6+VLOOKUP(BI6,NySs!$L$2:$V$4,DK6,1)&gt;19,19,AT6+VLOOKUP(BI6,NySs!$L$2:$V$4,DK6,1)),""),"")</f>
        <v/>
      </c>
      <c r="FI6" s="9">
        <f>IF(AND(ISNUMBER(DK6),DK6&lt;9),IF(AND(ISNUMBER(AU6),ISNUMBER(DK6)),IF(AU6+VLOOKUP(BI6,NyEo!$L$2:$V$4,DK6,1)&gt;19,19,AU6+VLOOKUP(BI6,NyEo!$L$2:$V$4,DK6,1)),""),"")</f>
        <v>11</v>
      </c>
      <c r="FJ6" s="9">
        <f>IF(AND(ISNUMBER(DK6),DK6&gt;7),IF(AND(ISNUMBER(AV6),ISNUMBER(DK6)),IF(AV6+VLOOKUP(BI6,NyHt!$L$2:$V$4,DK6,1)&gt;19,19,AV6+VLOOKUP(BI6,NyHt!$L$2:$V$4,DK6,1)),""),"")</f>
        <v>14</v>
      </c>
      <c r="FK6" s="9">
        <f>IF(AND(ISNUMBER(AW6),ISNUMBER(DK6)),IF(AW6+VLOOKUP(BI6,NySiF!$L$2:$V$4,DK6,1)&gt;19,19,AW6+VLOOKUP(BI6,NySiF!$L$2:$V$4,DK6,1)),"")</f>
        <v>9</v>
      </c>
      <c r="FL6" s="9">
        <f>IF(AND(ISNUMBER(AX6),ISNUMBER(DK6)),IF(AX6+VLOOKUP(BI6,NySiB!$L$2:$V$4,DK6,1)&gt;19,19,AX6+VLOOKUP(BI6,NySiB!$L$2:$V$4,DK6,1)),"")</f>
        <v>12</v>
      </c>
      <c r="FM6" s="9">
        <f>IF(AND(ISNUMBER(AY6),ISNUMBER(DK6)),IF(AY6+VLOOKUP(BI6,NySiT!$L$2:$V$4,DK6,1)&gt;19,19,AY6+VLOOKUP(BI6,NySiT!$L$2:$V$4,DK6,1)),"")</f>
        <v>8</v>
      </c>
      <c r="FN6" s="9">
        <f>IF(AND(ISNUMBER(AZ6),ISNUMBER(DK6)),IF(AZ6+VLOOKUP(BI6,NyVs!$L$2:$V$4,DK6,1)&gt;19,19,AZ6+VLOOKUP(BI6,NyVs!$L$2:$V$4,DK6,1)),"")</f>
        <v>11</v>
      </c>
      <c r="FO6" s="9">
        <f>IF(AND(ISNUMBER(BA6),ISNUMBER(DK6)),IF(BA6+VLOOKUP(BI6,NyPp!$L$2:$V$4,DK6,1)&gt;19,19,BA6+VLOOKUP(BI6,NyPp!$L$2:$V$4,DK6,1)),"")</f>
        <v>9</v>
      </c>
      <c r="FP6" s="9">
        <f>IF(AND(ISNUMBER(BB6),ISNUMBER(DK6)),IF(BB6+VLOOKUP(BI6,NyIGS!$L$2:$V$4,DK6,1)&gt;160,160,BB6+VLOOKUP(BI6,NyIGS!$L$2:$V$4,DK6,1)),"")</f>
        <v>83</v>
      </c>
      <c r="FQ6" s="9">
        <f>IF(AND(ISNUMBER(BC6),ISNUMBER(DK6)),IF(BC6+VLOOKUP(BI6,NyIRS!$L$2:$V$4,DK6,1)&gt;160,160,BC6+VLOOKUP(BI6,NyIRS!$L$2:$V$4,DK6,1)),"")</f>
        <v>85</v>
      </c>
      <c r="FR6" s="9">
        <f>IF(AND(ISNUMBER(BD6),ISNUMBER(DK6)),IF(BD6+VLOOKUP(BI6,NyIES!$L$2:$V$4,DK6,1)&gt;160,160, BD6+VLOOKUP(BI6,NyIES!$L$2:$V$4,DK6,1)),"")</f>
        <v>93</v>
      </c>
      <c r="FS6" s="9">
        <f>IF(AND(ISNUMBER(BE6),ISNUMBER(DK6)),IF(BE6+VLOOKUP(BI6,NyISI!$L$2:$V$4,DK6,1)&gt;160,160,BE6+VLOOKUP(BI6,NyISI!$L$2:$V$4,DK6,1)),"")</f>
        <v>107</v>
      </c>
      <c r="FT6" s="9" t="str">
        <f>IF(AND(ISNUMBER(DK6),DK6&lt;8),IF(AND(ISNUMBER(BF6),ISNUMBER(DK6)),IF(BF6+VLOOKUP(BI6,NyISS!$L$2:$V$4,DK6,1)&gt;160,160,BF6+VLOOKUP(BI6,NyISS!$L$2:$V$4,DK6,1)),""),"")</f>
        <v/>
      </c>
      <c r="FU6" s="9">
        <f>IF(AND(ISNUMBER(DK6),DK6&gt;7),IF(AND(ISNUMBER(BG6),ISNUMBER(DK6)),IF(BG6+VLOOKUP(BI6,NyISM!$L$2:$V$4,DK6,1)&gt;160,160,BG6+VLOOKUP(BI6,NyISM!$L$2:$V$4,DK6,1)),""),"")</f>
        <v>80</v>
      </c>
      <c r="FV6" s="9">
        <f>IF(AND(ISNUMBER(BH6),ISNUMBER(DK6)),IF(BH6+VLOOKUP(BI6,NyIAM!$L$2:$V$4,DK6,1)&gt;160,160,BH6+VLOOKUP(BI6,NyIAM!$L$2:$V$4,DK6,1)),"")</f>
        <v>99</v>
      </c>
    </row>
    <row r="7" spans="1:178" x14ac:dyDescent="0.2">
      <c r="A7" s="51"/>
      <c r="B7" s="51"/>
      <c r="C7" s="51"/>
      <c r="D7" s="51"/>
      <c r="E7" s="51"/>
      <c r="F7" s="51"/>
      <c r="G7" s="51"/>
      <c r="H7" s="51"/>
      <c r="I7" s="51"/>
      <c r="J7" s="52"/>
      <c r="K7" s="52"/>
      <c r="L7" s="53"/>
      <c r="M7" s="53"/>
      <c r="N7" s="58" t="str">
        <f t="shared" si="0"/>
        <v/>
      </c>
      <c r="O7" s="53"/>
      <c r="P7" s="53"/>
      <c r="Q7" s="53"/>
      <c r="R7" s="53"/>
      <c r="S7" s="53"/>
      <c r="T7" s="53"/>
      <c r="U7" s="53"/>
      <c r="V7" s="53"/>
      <c r="W7" s="53"/>
      <c r="X7" s="53"/>
      <c r="Y7" s="53"/>
      <c r="Z7" s="53"/>
      <c r="AA7" s="53"/>
      <c r="AB7" s="53"/>
      <c r="AC7" s="53"/>
      <c r="AD7" s="53"/>
      <c r="AE7" s="53"/>
      <c r="AF7" s="53"/>
      <c r="AG7" s="53"/>
      <c r="AH7" s="53"/>
      <c r="AI7" s="53"/>
      <c r="AJ7" s="4" t="str">
        <f>IF(O7="","",IF(ISNUMBER(N7),VLOOKUP(O7,NyFi!$A$2:$K$40,DK7),""))</f>
        <v/>
      </c>
      <c r="AK7" s="4" t="str">
        <f>IF(P7="","",IF(AND(ISNUMBER(N7),DK7&lt;8),VLOOKUP(P7,NyGs!$A$2:$G$41,DK7),""))</f>
        <v/>
      </c>
      <c r="AL7" s="4" t="str">
        <f>IF(AA7="","",IF(ISNUMBER(N7),VLOOKUP(AA7,NyRm!$A$2:$K$56,DK7),""))</f>
        <v/>
      </c>
      <c r="AM7" s="4" t="str">
        <f>IF(Z7="","",IF(ISNUMBER(N7),VLOOKUP(Z7,NyFm!$A$2:$K$46,DK7),""))</f>
        <v/>
      </c>
      <c r="AN7" s="4" t="str">
        <f>IF(U7="","",IF(AND(ISNUMBER(N7),DK7&lt;8),VLOOKUP(U7,NyLi1R!$A$2:$G$20,DK7),""))</f>
        <v/>
      </c>
      <c r="AO7" s="4" t="str">
        <f>IF(V7="","",IF(AND(ISNUMBER(N7),DK7&lt;8),VLOOKUP(V7,NyLi1E!$A$2:$G$20,DK7),""))</f>
        <v/>
      </c>
      <c r="AP7" s="4" t="str">
        <f>IF(AND(ISNUMBER(N7),ISNUMBER(AN7),ISNUMBER(AO7),DK7&lt;8),VLOOKUP(AN7+AO7,NyLi1T!$A$2:$G$40,DK7),"")</f>
        <v/>
      </c>
      <c r="AQ7" s="4" t="str">
        <f>IF(W7="","",IF(AND(ISNUMBER(N7),DK7&gt;7),VLOOKUP(W7,NyLi2R!$A$2:$K$20,DK7),""))</f>
        <v/>
      </c>
      <c r="AR7" s="4" t="str">
        <f>IF(X7="","",IF(AND(ISNUMBER(N7),DK7&gt;7),VLOOKUP(X7,NyLi2E!$A$2:$K$20,DK7),""))</f>
        <v/>
      </c>
      <c r="AS7" s="4" t="str">
        <f>IF(AND(ISNUMBER(N7),ISNUMBER(AQ7),ISNUMBER(AR7),DK7&gt;7),VLOOKUP(AQ7+AR7,NyLi2T!$A$2:$K$40,DK7),"")</f>
        <v/>
      </c>
      <c r="AT7" s="4" t="str">
        <f>IF(AE7="","",IF(AND(ISNUMBER(N7),DK7&lt;8),VLOOKUP(AE7,NySs!$A$2:$G$28,DK7),""))</f>
        <v/>
      </c>
      <c r="AU7" s="4" t="str">
        <f>IF(AD7="","",IF(AND(ISNUMBER(N7),DK7&lt;9),VLOOKUP(AD7,NyEo!$A$2:$H$22,DK7),""))</f>
        <v/>
      </c>
      <c r="AV7" s="4" t="str">
        <f>IF(Q7="","",IF(AND(ISNUMBER(N7),DK7&gt;7),VLOOKUP(Q7,NyHt!$A$2:$K$17,DK7),""))</f>
        <v/>
      </c>
      <c r="AW7" s="4" t="str">
        <f>IF(R7="","",IF(ISNUMBER(N7),VLOOKUP(R7,NySiF!$A$2:$K$18,DK7),""))</f>
        <v/>
      </c>
      <c r="AX7" s="4" t="str">
        <f>IF(S7="","",IF(ISNUMBER(N7),VLOOKUP(S7,NySiB!$A$2:$K$16,DK7),""))</f>
        <v/>
      </c>
      <c r="AY7" s="4" t="str">
        <f>IF(T7="","",IF(ISNUMBER(N7),VLOOKUP(T7,NySiT!$A$2:$K$32,DK7),""))</f>
        <v/>
      </c>
      <c r="AZ7" s="4" t="str">
        <f>IF(Y7="","",IF(ISNUMBER(N7),VLOOKUP(Y7,NyVs!$A$2:$K$86,DK7),""))</f>
        <v/>
      </c>
      <c r="BA7" s="4" t="str">
        <f>IF(AI7="","",IF(ISNUMBER(N7),VLOOKUP(AI7,NyPp!$A$2:$K$202,DK7),""))</f>
        <v/>
      </c>
      <c r="BB7" s="4" t="str">
        <f>IF(AND(ISNUMBER(AJ7),ISNUMBER(AK7),ISNUMBER(AL7),ISNUMBER(AM7),DK7&lt;8),IF(COUNTIF(O7,0)+COUNTIF(P7,0)+COUNTIF(AA7,0)+COUNTIF(Z7,0)&gt;1,"",VLOOKUP(AJ7+AK7+AL7+AM7,NyIGS!$A$2:$K$78,DK7)),IF(AND(ISNUMBER(AJ7),ISNUMBER(AL7),ISNUMBER(AM7),ISNUMBER(AS7),DK7&gt;7),IF(COUNTIF(O7,0)+COUNTIF(AA7,0)+COUNTIF(Z7,0)+AND(COUNTIF(W7,0),COUNTIF(X7,0))&gt;1,"",VLOOKUP(AJ7+AL7+AM7+AS7,NyIGS!$A$2:$K$78,DK7)),""))</f>
        <v/>
      </c>
      <c r="BC7" s="4" t="str">
        <f>IF(AND(ISNUMBER(AJ7),ISNUMBER(AN7),ISNUMBER(AT7),DK7&lt;8),IF(COUNTIF(O7,0)+COUNTIF(U7,0)+COUNTIF(AE7,0)&gt;1,"",VLOOKUP(AJ7+AN7+AT7,NyIRS!$A$2:$K$59,DK7)),IF(AND(ISNUMBER(AJ7),ISNUMBER(AQ7),DK7&gt;7),IF(COUNTIF(O7,0)+COUNTIF(W7,0)&gt;1,"",VLOOKUP(AJ7+AQ7,NyIRS!$A$2:$K$59,DK7)),""))</f>
        <v/>
      </c>
      <c r="BD7" s="4" t="str">
        <f>IF(AND(ISNUMBER(AK7),ISNUMBER(AL7),ISNUMBER(AM7),DK7&lt;8),IF(COUNTIF(P7,0)+COUNTIF(AA7,0)+COUNTIF(Z7,0)&gt;1,"",VLOOKUP(AK7+AL7+AM7,NyIES!$A$2:$K$59,DK7)),IF(AND(ISNUMBER(AL7),ISNUMBER(AM7),ISNUMBER(AR7),DK7&gt;7),IF(COUNTIF(AA7,0)+COUNTIF(Z7,0)+COUNTIF(X7,0)&gt;1,"",VLOOKUP(AL7+AM7+AR7,NyIES!$A$2:$K$59,DK7)),""))</f>
        <v/>
      </c>
      <c r="BE7" s="4" t="str">
        <f>IF(AND(ISNUMBER(AJ7),ISNUMBER(AP7),ISNUMBER(AU7),DK7&lt;8),IF(COUNTIF(O7,0)+AND(COUNTIF(U7,0),COUNTIF(V7,0))+COUNTIF(AD7,0)&gt;1,"",VLOOKUP(AJ7+AP7+AU7,NyISI!$A$2:$K$59,DK7)),IF(AND(ISNUMBER(AS7),ISNUMBER(AU7),ISNUMBER(AV7),DK7=8),IF(COUNTIF(AD7,0)+COUNTIF(Q7,0)+AND(COUNTIF(W7,0),COUNTIF(X7,0))&gt;1,"",VLOOKUP(AS7+AU7+AV7,NyISI!$A$2:$K$59,DK7)),IF(AND(ISNUMBER(AS7),ISNUMBER(AV7),DK7&gt;8),IF(COUNTIF(Q7,0)+AND(COUNTIF(W7,0),COUNTIF(X7,0))&gt;1,"",VLOOKUP(AS7+AV7,NyISI!$A$2:$K$59,DK7)),"")))</f>
        <v/>
      </c>
      <c r="BF7" s="4" t="str">
        <f>IF(AND(ISNUMBER(AT7),ISNUMBER(AK7),ISNUMBER(AL7),ISNUMBER(AM7),DK7&lt;8),IF(COUNTIF(P7,0)+COUNTIF(AA7,0)+COUNTIF(Z7,0)+COUNTIF(AE7,0)&gt;1,"",VLOOKUP(AT7+AK7+AL7+AM7,NyISS!$A$2:$G$78,DK7)),"")</f>
        <v/>
      </c>
      <c r="BG7" s="4" t="str">
        <f>IF(AND(ISNUMBER(AJ7),ISNUMBER(AL7),ISNUMBER(AM7),DK7&gt;7),IF(COUNTIF(O7,0)+COUNTIF(AA7,0)+COUNTIF(Z7,0)&gt;1,"",VLOOKUP(AJ7+AL7+AM7,NyISM!$A$2:$K$59,DK7)),"")</f>
        <v/>
      </c>
      <c r="BH7" s="4" t="str">
        <f>IF(AND(ISNUMBER(AY7),ISNUMBER(AZ7)),IF(COUNTIF(T7,0)+COUNTIF(Y7,0)&gt;1,"",VLOOKUP(AY7+AZ7,NyIAM!$A$2:$K$40,DK7)),"")</f>
        <v/>
      </c>
      <c r="BI7" s="4">
        <v>2</v>
      </c>
      <c r="BJ7" s="4" t="str">
        <f>IF(ISNUMBER(BB7),VLOOKUP(BB7,Percentil!$A$2:$B$122,2,1),"")</f>
        <v/>
      </c>
      <c r="BK7" s="4" t="str">
        <f>IF(ISNUMBER(BC7),VLOOKUP(BC7,Percentil!$A$2:$B$122,2,1),"")</f>
        <v/>
      </c>
      <c r="BL7" s="4" t="str">
        <f>IF(ISNUMBER(BD7),VLOOKUP(BD7,Percentil!$A$2:$B$122,2,1),"")</f>
        <v/>
      </c>
      <c r="BM7" s="4" t="str">
        <f>IF(ISNUMBER(BE7),VLOOKUP(BE7,Percentil!$A$2:$B$122,2,1),"")</f>
        <v/>
      </c>
      <c r="BN7" s="4" t="str">
        <f>IF(ISNUMBER(BF7),VLOOKUP(BF7,Percentil!$A$2:$B$122,2,1),"")</f>
        <v/>
      </c>
      <c r="BO7" s="4" t="str">
        <f>IF(ISNUMBER(BG7),VLOOKUP(BG7,Percentil!$A$2:$B$122,2,1),"")</f>
        <v/>
      </c>
      <c r="BP7" s="4" t="str">
        <f>IF(ISNUMBER(BH7),VLOOKUP(BH7,Percentil!$A$2:$B$122,2,1),"")</f>
        <v/>
      </c>
      <c r="BQ7" s="4" t="str">
        <f>IF(AND(ISNUMBER(AJ7),ISNUMBER(DK7)),IF(AJ7-VLOOKUP(BI7,NyFi!$L$2:$V$4,DK7,1)&lt;1,1 &amp; " - " &amp; AJ7+VLOOKUP(BI7,NyFi!$L$2:$V$4,DK7,1),IF(AJ7+VLOOKUP(BI7,NyFi!$L$2:$V$4,DK7,1)&gt;19,AJ7-VLOOKUP(BI7,NyFi!$L$2:$V$4,DK7,1) &amp; " - " &amp; 19,AJ7-VLOOKUP(BI7,NyFi!$L$2:$V$4,DK7,1) &amp; " - " &amp; AJ7+VLOOKUP(BI7,NyFi!$L$2:$V$4,DK7,1))),"")</f>
        <v/>
      </c>
      <c r="BR7" s="4" t="str">
        <f>IF(AND(ISNUMBER(DK7),DK7&lt;8),IF(AND(ISNUMBER(AK7),ISNUMBER(DK7)),IF(AK7-VLOOKUP(BI7,NyGs!$L$2:$V$4,DK7,1)&lt;1,1 &amp; " - " &amp; AK7+VLOOKUP(BI7,NyGs!$L$2:$V$4,DK7,1),IF(AK7+VLOOKUP(BI7,NyGs!$L$2:$V$4,DK7,1)&gt;19,AK7-VLOOKUP(BI7,NyGs!$L$2:$V$4,DK7,1) &amp; " - " &amp; 19,AK7-VLOOKUP(BI7,NyGs!$L$2:$V$4,DK7,1) &amp; " - " &amp; AK7+VLOOKUP(BI7,NyGs!$L$2:$V$4,DK7,1))),""),"")</f>
        <v/>
      </c>
      <c r="BS7" s="4" t="str">
        <f>IF(AND(ISNUMBER(AL7),ISNUMBER(DK7)),IF(AL7-VLOOKUP(BI7,NyRm!$L$2:$V$4,DK7,1)&lt;1,1 &amp; " - " &amp; AL7+VLOOKUP(BI7,NyRm!$L$2:$V$4,DK7,1),IF(AL7+VLOOKUP(BI7,NyRm!$L$2:$V$4,DK7,1)&gt;19,AL7-VLOOKUP(BI7,NyRm!$L$2:$V$4,DK7,1) &amp; " - " &amp; 19,AL7-VLOOKUP(BI7,NyRm!$L$2:$V$4,DK7,1) &amp; " - " &amp; AL7+VLOOKUP(BI7,NyRm!$L$2:$V$4,DK7,1))),"")</f>
        <v/>
      </c>
      <c r="BT7" s="4" t="str">
        <f>IF(AND(ISNUMBER(AM7),ISNUMBER(DK7)),IF(AM7-VLOOKUP(BI7,NyFm!$L$2:$V$4,DK7,1)&lt;1,1 &amp; " - " &amp; AM7+VLOOKUP(BI7,NyFm!$L$2:$V$4,DK7,1),IF(AM7+VLOOKUP(BI7,NyFm!$L$2:$V$4,DK7,1)&gt;19,AM7-VLOOKUP(BI7,NyFm!$L$2:$V$4,DK7,1) &amp; " - " &amp; 19,AM7-VLOOKUP(BI7,NyFm!$L$2:$V$4,DK7,1) &amp; " - " &amp; AM7+VLOOKUP(BI7,NyFm!$L$2:$V$4,DK7,1))),"")</f>
        <v/>
      </c>
      <c r="BU7" s="4" t="str">
        <f>IF(AND(ISNUMBER(DK7),DK7&lt;8),IF(AND(ISNUMBER(AN7),ISNUMBER(DK7)),IF(AN7-VLOOKUP(BI7,NyLi1R!$L$2:$V$4,DK7,1)&lt;1,1 &amp; " - " &amp; AN7+VLOOKUP(BI7,NyLi1R!$L$2:$V$4,DK7,1),IF(AN7+VLOOKUP(BI7,NyLi1R!$L$2:$V$4,DK7,1)&gt;19,AN7-VLOOKUP(BI7,NyLi1R!$L$2:$V$4,DK7,1) &amp; " - " &amp; 19,AN7-VLOOKUP(BI7,NyLi1R!$L$2:$V$4,DK7,1) &amp; " - " &amp; AN7+VLOOKUP(BI7,NyLi1R!$L$2:$V$4,DK7,1))),""),"")</f>
        <v/>
      </c>
      <c r="BV7" s="4" t="str">
        <f>IF(AND(ISNUMBER(DK7),DK7&lt;8),IF(AND(ISNUMBER(AO7),ISNUMBER(DK7)),IF(AO7-VLOOKUP(BI7,NyLi1E!$L$2:$V$4,DK7,1)&lt;1,1 &amp; " - " &amp; AO7+VLOOKUP(BI7,NyLi1E!$L$2:$V$4,DK7,1),IF(AO7+VLOOKUP(BI7,NyLi1E!$L$2:$V$4,DK7,1)&gt;19,AO7-VLOOKUP(BI7,NyLi1E!$L$2:$V$4,DK7,1) &amp; " - " &amp; 19,AO7-VLOOKUP(BI7,NyLi1E!$L$2:$V$4,DK7,1) &amp; " - " &amp; AO7+VLOOKUP(BI7,NyLi1E!$L$2:$V$4,DK7,1))),""),"")</f>
        <v/>
      </c>
      <c r="BW7" s="4" t="str">
        <f>IF(AND(ISNUMBER(DK7),DK7&lt;8),IF(AND(ISNUMBER(AP7),ISNUMBER(DK7)),IF(AP7-VLOOKUP(BI7,NyLi1T!$L$2:$V$4,DK7,1)&lt;1,1 &amp; " - " &amp; AP7+VLOOKUP(BI7,NyLi1T!$L$2:$V$4,DK7,1),IF(AP7+VLOOKUP(BI7,NyLi1T!$L$2:$V$4,DK7,1)&gt;19,AP7-VLOOKUP(BI7,NyLi1T!$L$2:$V$4,DK7,1) &amp; " - " &amp; 19,AP7-VLOOKUP(BI7,NyLi1T!$L$2:$V$4,DK7,1) &amp; " - " &amp; AP7+VLOOKUP(BI7,NyLi1T!$L$2:$V$4,DK7,1))),""),"")</f>
        <v/>
      </c>
      <c r="BX7" s="4" t="str">
        <f>IF(AND(ISNUMBER(DK7),DK7&gt;7),IF(AND(ISNUMBER(AQ7),ISNUMBER(DK7)),IF(AQ7-VLOOKUP(BI7,NyLi2R!$L$2:$V$4,DK7,1)&lt;1,1 &amp; " - " &amp; AQ7+VLOOKUP(BI7,NyLi2R!$L$2:$V$4,DK7,1),IF(AQ7+VLOOKUP(BI7,NyLi2R!$L$2:$V$4,DK7,1)&gt;19,AQ7-VLOOKUP(BI7,NyLi2R!$L$2:$V$4,DK7,1) &amp; " - " &amp; 19,AQ7-VLOOKUP(BI7,NyLi2R!$L$2:$V$4,DK7,1) &amp; " - " &amp; AQ7+VLOOKUP(BI7,NyLi2R!$L$2:$V$4,DK7,1))),""),"")</f>
        <v/>
      </c>
      <c r="BY7" s="4" t="str">
        <f>IF(AND(ISNUMBER(DK7),DK7&gt;7),IF(AND(ISNUMBER(AR7),ISNUMBER(DK7)),IF(AR7-VLOOKUP(BI7,NyLi2E!$L$2:$V$4,DK7,1)&lt;1,1 &amp; " - " &amp; AR7+VLOOKUP(BI7,NyLi2E!$L$2:$V$4,DK7,1),IF(AR7+VLOOKUP(BI7,NyLi2E!$L$2:$V$4,DK7,1)&gt;19,AR7-VLOOKUP(BI7,NyLi2E!$L$2:$V$4,DK7,1) &amp; " - " &amp; 19,AR7-VLOOKUP(BI7,NyLi2E!$L$2:$V$4,DK7,1) &amp; " - " &amp; AR7+VLOOKUP(BI7,NyLi2E!$L$2:$V$4,DK7,1))),""),"")</f>
        <v/>
      </c>
      <c r="BZ7" s="4" t="str">
        <f>IF(AND(ISNUMBER(DK7),DK7&gt;7),IF(AND(ISNUMBER(AS7),ISNUMBER(DK7)),IF(AS7-VLOOKUP(BI7,NyLi2T!$L$2:$V$4,DK7,1)&lt;1,1 &amp; " - " &amp; AS7+VLOOKUP(BI7,NyLi2T!$L$2:$V$4,DK7,1),IF(AS7+VLOOKUP(BI7,NyLi2T!$L$2:$V$4,DK7,1)&gt;19,AS7-VLOOKUP(BI7,NyLi2T!$L$2:$V$4,DK7,1) &amp; " - " &amp; 19,AS7-VLOOKUP(BI7,NyLi2T!$L$2:$V$4,DK7,1) &amp; " - " &amp; AS7+VLOOKUP(BI7,NyLi2T!$L$2:$V$4,DK7,1))),""),"")</f>
        <v/>
      </c>
      <c r="CA7" s="4" t="str">
        <f>IF(AND(ISNUMBER(DK7),DK7&lt;8),IF(AND(ISNUMBER(AT7),ISNUMBER(DK7)),IF(AT7-VLOOKUP(BI7,NySs!$L$2:$V$4,DK7,1)&lt;1,1 &amp; " - " &amp; AT7+VLOOKUP(BI7,NySs!$L$2:$V$4,DK7,1),IF(AT7+VLOOKUP(BI7,NySs!$L$2:$V$4,DK7,1)&gt;19,AT7-VLOOKUP(BI7,NySs!$L$2:$V$4,DK7,1) &amp; " - " &amp; 19,AT7-VLOOKUP(BI7,NySs!$L$2:$V$4,DK7,1) &amp; " - " &amp; AT7+VLOOKUP(BI7,NySs!$L$2:$V$4,DK7,1))),""),"")</f>
        <v/>
      </c>
      <c r="CB7" s="4" t="str">
        <f>IF(AND(ISNUMBER(DK7),DK7&lt;9),IF(AND(ISNUMBER(AU7),ISNUMBER(DK7)),IF(AU7-VLOOKUP(BI7,NyEo!$L$2:$V$4,DK7,1)&lt;1,1 &amp; " - " &amp; AU7+VLOOKUP(BI7,NyEo!$L$2:$V$4,DK7,1),IF(AU7+VLOOKUP(BI7,NyEo!$L$2:$V$4,DK7,1)&gt;19,AU7-VLOOKUP(BI7,NyEo!$L$2:$V$4,DK7,1) &amp; " - " &amp; 19,AU7-VLOOKUP(BI7,NyEo!$L$2:$V$4,DK7,1) &amp; " - " &amp; AU7+VLOOKUP(BI7,NyEo!$L$2:$V$4,DK7,1))),""),"")</f>
        <v/>
      </c>
      <c r="CC7" s="4" t="str">
        <f>IF(AND(ISNUMBER(DK7),DK7&gt;7),IF(AND(ISNUMBER(AV7),ISNUMBER(DK7)),IF(AV7-VLOOKUP(BI7,NyHt!$L$2:$V$4,DK7,1)&lt;1,1 &amp; " - " &amp; AV7+VLOOKUP(BI7,NyHt!$L$2:$V$4,DK7,1),IF(AV7+VLOOKUP(BI7,NyHt!$L$2:$V$4,DK7,1)&gt;19,AV7-VLOOKUP(BI7,NyHt!$L$2:$V$4,DK7,1) &amp; " - " &amp; 19,AV7-VLOOKUP(BI7,NyHt!$L$2:$V$4,DK7,1) &amp; " - " &amp; AV7+VLOOKUP(BI7,NyHt!$L$2:$V$4,DK7,1))),""),"")</f>
        <v/>
      </c>
      <c r="CD7" s="4" t="str">
        <f>IF(AND(ISNUMBER(AW7),ISNUMBER(DK7)),IF(AW7-VLOOKUP(BI7,NySiF!$L$2:$V$4,DK7,1)&lt;1,1 &amp; " - " &amp; AW7+VLOOKUP(BI7,NySiF!$L$2:$V$4,DK7,1),IF(AW7+VLOOKUP(BI7,NySiF!$L$2:$V$4,DK7,1)&gt;19,AW7-VLOOKUP(BI7,NySiF!$L$2:$V$4,DK7,1) &amp; " - " &amp; 19,AW7-VLOOKUP(BI7,NySiF!$L$2:$V$4,DK7,1) &amp; " - " &amp; AW7+VLOOKUP(BI7,NySiF!$L$2:$V$4,DK7,1))),"")</f>
        <v/>
      </c>
      <c r="CE7" s="4" t="str">
        <f>IF(AND(ISNUMBER(AX7),ISNUMBER(DK7)),IF(AX7-VLOOKUP(BI7,NySiB!$L$2:$V$4,DK7,1)&lt;1,1 &amp; " - " &amp; AX7+VLOOKUP(BI7,NySiB!$L$2:$V$4,DK7,1),IF(AX7+VLOOKUP(BI7,NySiB!$L$2:$V$4,DK7,1)&gt;19,AX7-VLOOKUP(BI7,NySiB!$L$2:$V$4,DK7,1) &amp; " - " &amp; 19,AX7-VLOOKUP(BI7,NySiB!$L$2:$V$4,DK7,1) &amp; " - " &amp; AX7+VLOOKUP(BI7,NySiB!$L$2:$V$4,DK7,1))),"")</f>
        <v/>
      </c>
      <c r="CF7" s="4" t="str">
        <f>IF(AND(ISNUMBER(AY7),ISNUMBER(DK7)),IF(AY7-VLOOKUP(BI7,NySiT!$L$2:$V$4,DK7,1)&lt;1,1 &amp; " - " &amp; AY7+VLOOKUP(BI7,NySiT!$L$2:$V$4,DK7,1),IF(AY7+VLOOKUP(BI7,NySiT!$L$2:$V$4,DK7,1)&gt;19,AY7-VLOOKUP(BI7,NySiT!$L$2:$V$4,DK7,1) &amp; " - " &amp; 19,AY7-VLOOKUP(BI7,NySiT!$L$2:$V$4,DK7,1) &amp; " - " &amp; AY7+VLOOKUP(BI7,NySiT!$L$2:$V$4,DK7,1))),"")</f>
        <v/>
      </c>
      <c r="CG7" s="4" t="str">
        <f>IF(AND(ISNUMBER(AZ7),ISNUMBER(DK7)),IF(AZ7-VLOOKUP(BI7,NyVs!$L$2:$V$4,DK7,1)&lt;1,1 &amp; " - " &amp; AZ7+VLOOKUP(BI7,NyVs!$L$2:$V$4,DK7,1),IF(AZ7+VLOOKUP(BI7,NyVs!$L$2:$V$4,DK7,1)&gt;19,AZ7-VLOOKUP(BI7,NyVs!$L$2:$V$4,DK7,1) &amp; " - " &amp; 19,AZ7-VLOOKUP(BI7,NyVs!$L$2:$V$4,DK7,1) &amp; " - " &amp; AZ7+VLOOKUP(BI7,NyVs!$L$2:$V$4,DK7,1))),"")</f>
        <v/>
      </c>
      <c r="CH7" s="4" t="str">
        <f>IF(AND(ISNUMBER(BA7),ISNUMBER(DK7)),IF(BA7-VLOOKUP(BI7,NyPp!$L$2:$V$4,DK7,1)&lt;1,1 &amp; " - " &amp; BA7+VLOOKUP(BI7,NyPp!$L$2:$V$4,DK7,1),IF(BA7+VLOOKUP(BI7,NyPp!$L$2:$V$4,DK7,1)&gt;19,BA7-VLOOKUP(BI7,NyPp!$L$2:$V$4,DK7,1) &amp; " - " &amp; 19,BA7-VLOOKUP(BI7,NyPp!$L$2:$V$4,DK7,1) &amp; " - " &amp; BA7+VLOOKUP(BI7,NyPp!$L$2:$V$4,DK7,1))),"")</f>
        <v/>
      </c>
      <c r="CI7" s="4" t="str">
        <f>IF(AND(ISNUMBER(BB7),ISNUMBER(DK7)),IF(BB7-VLOOKUP(BI7,NyIGS!$L$2:$V$4,DK7,1)&lt;40,40 &amp; " - " &amp; BB7+VLOOKUP(BI7,NyIGS!$L$2:$V$4,DK7,1),IF(BB7+VLOOKUP(BI7,NyIGS!$L$2:$V$4,DK7,1)&gt;160,BB7-VLOOKUP(BI7,NyIGS!$L$2:$V$4,DK7,1) &amp; " - " &amp; 160,BB7-VLOOKUP(BI7,NyIGS!$L$2:$V$4,DK7,1) &amp; " - " &amp; BB7+VLOOKUP(BI7,NyIGS!$L$2:$V$4,DK7,1))),"")</f>
        <v/>
      </c>
      <c r="CJ7" s="4" t="str">
        <f>IF(AND(ISNUMBER(BC7),ISNUMBER(DK7)),IF(BC7-VLOOKUP(BI7,NyIRS!$L$2:$V$4,DK7,1)&lt;40,40 &amp; " - " &amp; BC7+VLOOKUP(BI7,NyIRS!$L$2:$V$4,DK7,1),IF(BC7+VLOOKUP(BI7,NyIRS!$L$2:$V$4,DK7,1)&gt;160,BC7-VLOOKUP(BI7,NyIRS!$L$2:$V$4,DK7,1) &amp; " - " &amp; 160,BC7-VLOOKUP(BI7,NyIRS!$L$2:$V$4,DK7,1) &amp; " - " &amp; BC7+VLOOKUP(BI7,NyIRS!$L$2:$V$4,DK7,1))),"")</f>
        <v/>
      </c>
      <c r="CK7" s="4" t="str">
        <f>IF(AND(ISNUMBER(BD7),ISNUMBER(DK7)),IF(BD7-VLOOKUP(BI7,NyIES!$L$2:$V$4,DK7,1)&lt;40,40 &amp; " - " &amp; BD7+VLOOKUP(BI7,NyIES!$L$2:$V$4,DK7,1),IF(BD7+VLOOKUP(BI7,NyIES!$L$2:$V$4,DK7,1)&gt;160,BD7-VLOOKUP(BI7,NyIES!$L$2:$V$4,DK7,1) &amp; " - " &amp; 160,BD7-VLOOKUP(BI7,NyIES!$L$2:$V$4,DK7,1) &amp; " - " &amp; BD7+VLOOKUP(BI7,NyIES!$L$2:$V$4,DK7,1))),"")</f>
        <v/>
      </c>
      <c r="CL7" s="4" t="str">
        <f>IF(AND(ISNUMBER(BE7),ISNUMBER(DK7)),IF(BE7-VLOOKUP(BI7,NyISI!$L$2:$V$4,DK7,1)&lt;40,40 &amp; " - " &amp; BE7+VLOOKUP(BI7,NyISI!$L$2:$V$4,DK7,1),IF(BE7+VLOOKUP(BI7,NyISI!$L$2:$V$4,DK7,1)&gt;160,BE7-VLOOKUP(BI7,NyISI!$L$2:$V$4,DK7,1) &amp; " - " &amp; 160,BE7-VLOOKUP(BI7,NyISI!$L$2:$V$4,DK7,1) &amp; " - " &amp; BE7+VLOOKUP(BI7,NyISI!$L$2:$V$4,DK7,1))),"")</f>
        <v/>
      </c>
      <c r="CM7" s="4" t="str">
        <f>IF(AND(ISNUMBER(DK7),DK7&lt;8),IF(AND(ISNUMBER(BF7),ISNUMBER(DK7)),IF(BF7-VLOOKUP(BI7,NyISS!$L$2:$V$4,DK7,1)&lt;40,40 &amp; " - " &amp; BF7+VLOOKUP(BI7,NyISS!$L$2:$V$4,DK7,1),IF(BF7+VLOOKUP(BI7,NyISS!$L$2:$V$4,DK7,1)&gt;160,BF7-VLOOKUP(BI7,NyISS!$L$2:$V$4,DK7,1) &amp; " - " &amp; 160,BF7-VLOOKUP(BI7,NyISS!$L$2:$V$4,DK7,1) &amp; " - " &amp; BF7+VLOOKUP(BI7,NyISS!$L$2:$V$4,DK7,1))),""),"")</f>
        <v/>
      </c>
      <c r="CN7" s="4" t="str">
        <f>IF(AND(ISNUMBER(DK7),DK7&gt;7),IF(AND(ISNUMBER(BG7),ISNUMBER(DK7)),IF(BG7-VLOOKUP(BI7,NyISM!$L$2:$V$4,DK7,1)&lt;40,40 &amp; " - " &amp; BG7+VLOOKUP(BI7,NyISM!$L$2:$V$4,DK7,1),IF(BG7+VLOOKUP(BI7,NyISM!$L$2:$V$4,DK7,1)&gt;160,BG7-VLOOKUP(BI7,NyISM!$L$2:$V$4,DK7,1) &amp; " - " &amp; 160,BG7-VLOOKUP(BI7,NyISM!$L$2:$V$4,DK7,1) &amp; " - " &amp; BG7+VLOOKUP(BI7,NyISM!$L$2:$V$4,DK7,1))),""),"")</f>
        <v/>
      </c>
      <c r="CO7" s="4" t="str">
        <f>IF(AND(ISNUMBER(BH7),ISNUMBER(DK7)),IF(BH7-VLOOKUP(BI7,NyIAM!$L$2:$V$4,DK7,1)&lt;40,40 &amp; " - " &amp; BH7+VLOOKUP(BI7,NyIAM!$L$2:$V$4,DK7,1),IF(BH7+VLOOKUP(BI7,NyIAM!$L$2:$V$4,DK7,1)&gt;160,BH7-VLOOKUP(BI7,NyIAM!$L$2:$V$4,DK7,1) &amp; " - " &amp; 160,BH7-VLOOKUP(BI7,NyIAM!$L$2:$V$4,DK7,1) &amp; " - " &amp; BH7+VLOOKUP(BI7,NyIAM!$L$2:$V$4,DK7,1))),"")</f>
        <v/>
      </c>
      <c r="CP7" s="4" t="str">
        <f>IF(AF7="","",IF(AND(ISNUMBER(AF7),ISNUMBER(DK7)),IF(VLOOKUP(AF7,NyOm!$A$2:$K$30,DK7,1)=1,"Onormalt få ord",IF(VLOOKUP(AF7,NyOm!$A$2:$K$30,DK7,1)=2,"Färre antal ord än normalt",IF(VLOOKUP(AF7,NyOm!$A$2:$K$30,DK7,1)=3,"Normalt antal ord","")))))</f>
        <v/>
      </c>
      <c r="CQ7" s="4" t="str">
        <f>IF(AB7="","",IF(AND(ISNUMBER(AB7),ISNUMBER(DK7)),IF(VLOOKUP(AB7,NyPbTid!$A$2:$K$218,DK7,1)=1,"Onormalt lång tidsåtgång",IF(VLOOKUP(AB7,NyPbTid!$A$2:$K$218,DK7,1)=2,"Långsammare än normalt",IF(VLOOKUP(AB7,NyPbTid!$A$2:$K$218,DK7,1)=3,"Normal tidsåtgång","")))))</f>
        <v/>
      </c>
      <c r="CR7" s="4" t="str">
        <f>IF(AC7="","",IF(AND(ISNUMBER(AC7),ISNUMBER(DK7)),IF(VLOOKUP(AC7,NyPbFel!$A$2:$K$18,DK7,1)=1,"Onormalt antal fel",IF(VLOOKUP(AC7,NyPbFel!$A$2:$K$18,DK7,1)=2,"Fler fel än normalt",IF(VLOOKUP(AC7,NyPbFel!$A$2:$K$18,DK7,1)=3,"Normalt antal fel","")))))</f>
        <v/>
      </c>
      <c r="CS7" s="4" t="str">
        <f t="shared" ref="CS7:CS70" si="6">IF(AND(ISNUMBER(BC7),ISNUMBER(BD7),ISNUMBER(DK7)),IF(BC7-BD7=0,BC7-BD7 &amp; "**",BC7-BD7),"")</f>
        <v/>
      </c>
      <c r="CT7" s="4" t="str">
        <f>IF(OR(ISNUMBER(CS7),CS7="0**"),IF(ISNUMBER(CS7),CS7/ABS(CS7)*VLOOKUP(1,SignDiff!$A$3:$K$4,DK7,1),VLOOKUP(1,SignDiff!$A$3:$K$4,DK7,1)),"")</f>
        <v/>
      </c>
      <c r="CU7" s="4" t="str">
        <f>IF(OR(ISNUMBER(CS7),CS7="0**"),IF(ISNUMBER(CS7),CS7/ABS(CS7)*VLOOKUP(1,SignDiff!$A$7:$K$8,DK7,1),VLOOKUP(1,SignDiff!$A$7:$K$8,DK7,1)),"")</f>
        <v/>
      </c>
      <c r="CV7" s="4" t="str">
        <f t="shared" ref="CV7:CV70" si="7">IF(AND(OR(ISNUMBER(CS7),CS7="0**"),ISNUMBER(CT7)),IF(CS7="0**","N",IF(ABS(CS7)&lt;ABS(CT7),"N","J")),"")</f>
        <v/>
      </c>
      <c r="CW7" s="4" t="str">
        <f t="shared" ref="CW7:CW70" si="8">IF(AND(OR(ISNUMBER(CS7),CS7="0**"),ISNUMBER(CU7)),IF(CS7="0**","N",IF(ABS(CS7)&lt;ABS(CU7),"N","J")),"")</f>
        <v/>
      </c>
      <c r="CX7" s="4" t="str">
        <f>IF(OR(ISNUMBER(CS7),CS7="0**"),IF(CS7="0**",VLOOKUP(0,'IRS-IES'!$A$2:$C$43,2,1),IF(CS7&lt;0,VLOOKUP(ABS(CS7),'IRS-IES'!$A$2:$C$43,2,1),VLOOKUP(ABS(CS7),'IRS-IES'!$A$2:$C$43,3,1))),"")</f>
        <v/>
      </c>
      <c r="CY7" s="4" t="str">
        <f t="shared" ref="CY7:CY70" si="9">IF(AND(ISNUMBER(BE7),ISNUMBER(BF7),ISNUMBER(DK7),DK7&lt;8),IF(BE7-BF7=0,BE7-BF7 &amp; "**",BE7-BF7),"")</f>
        <v/>
      </c>
      <c r="CZ7" s="4" t="str">
        <f>IF(OR(ISNUMBER(CY7),CY7="0**"),IF(ISNUMBER(CY7),CY7/ABS(CY7)*VLOOKUP(2,SignDiff!$A$3:$K$4,DK7,1),VLOOKUP(2,SignDiff!$A$3:$K$4,DK7,1)),"")</f>
        <v/>
      </c>
      <c r="DA7" s="4" t="str">
        <f>IF(OR(ISNUMBER(CY7),CY7="0**"),IF(ISNUMBER(CY7),CY7/ABS(CY7)*VLOOKUP(2,SignDiff!$A$7:$K$8,DK7,1),VLOOKUP(2,SignDiff!$A$7:$K$8,DK7,1)),"")</f>
        <v/>
      </c>
      <c r="DB7" s="4" t="str">
        <f t="shared" ref="DB7:DB70" si="10">IF(AND(OR(ISNUMBER(CY7),CY7="0**"),ISNUMBER(CZ7)),IF(CY7="0**","N",IF(ABS(CY7)&lt;ABS(CZ7),"N","J")),"")</f>
        <v/>
      </c>
      <c r="DC7" s="4" t="str">
        <f t="shared" ref="DC7:DC70" si="11">IF(AND(OR(ISNUMBER(CY7),CY7="0**"),ISNUMBER(DA7)),IF(CY7="0**","N",IF(ABS(CY7)&lt;ABS(DA7),"N","J")),"")</f>
        <v/>
      </c>
      <c r="DD7" s="4" t="str">
        <f>IF(OR(ISNUMBER(CY7),CY7="0**"),IF(CY7="0**",VLOOKUP(0,'ISI-ISS'!$A$2:$C$43,2,1),IF(CY7&lt;0,VLOOKUP(ABS(CY7),'ISI-ISS'!$A$2:$C$43,2,1),VLOOKUP(ABS(CY7),'ISI-ISS'!$A$2:$C$43,3,1))),"")</f>
        <v/>
      </c>
      <c r="DE7" s="4" t="str">
        <f t="shared" ref="DE7:DE70" si="12">IF(AND(ISNUMBER(BE7),ISNUMBER(BG7),ISNUMBER(DK7),DK7&gt;7),IF(BE7-BG7=0,BE7-BG7 &amp; "**",BE7-BG7),"")</f>
        <v/>
      </c>
      <c r="DF7" s="4" t="str">
        <f>IF(OR(ISNUMBER(DE7),DE7="0**"),IF(ISNUMBER(DE7),DE7/ABS(DE7)*VLOOKUP(2,SignDiff!$A$3:$K$4,DK7,1),VLOOKUP(2,SignDiff!$A$3:$K$4,DK7,1)),"")</f>
        <v/>
      </c>
      <c r="DG7" s="4" t="str">
        <f>IF(OR(ISNUMBER(DE7),DE7="0**"),IF(ISNUMBER(DE7),DE7/ABS(DE7)*VLOOKUP(2,SignDiff!$A$7:$K$8,DK7,1),VLOOKUP(2,SignDiff!$A$7:$K$8,DK7,1)),"")</f>
        <v/>
      </c>
      <c r="DH7" s="4" t="str">
        <f t="shared" ref="DH7:DH70" si="13">IF(AND(OR(ISNUMBER(DE7),DE7="0**"),ISNUMBER(DF7)),IF(DE7="0**","N",IF(ABS(DE7)&lt;ABS(DF7),"N","J")),"")</f>
        <v/>
      </c>
      <c r="DI7" s="4" t="str">
        <f t="shared" ref="DI7:DI70" si="14">IF(AND(OR(ISNUMBER(DE7),DE7="0**"),ISNUMBER(DG7)),IF(DE7="0**","N",IF(ABS(DE7)&lt;ABS(DG7),"N","J")),"")</f>
        <v/>
      </c>
      <c r="DJ7" s="4" t="str">
        <f>IF(OR(ISNUMBER(DE7),DE7="0**"),IF(DE7="0**",VLOOKUP(0,'ISI-ISM'!$A$2:$C$43,2,1),IF(DE7&lt;0,VLOOKUP(ABS(DE7),'ISI-ISM'!$A$2:$C$43,2,1),VLOOKUP(ABS(DE7),'ISI-ISM'!$A$2:$C$43,3,1))),"")</f>
        <v/>
      </c>
      <c r="DK7" s="4" t="str">
        <f>IF(ISERROR(VLOOKUP(N7,age!$A$2:$C$11,2,1)),"",VLOOKUP(N7,age!$A$2:$C$11,2,1))</f>
        <v/>
      </c>
      <c r="DL7" s="4" t="str">
        <f>IF(ISERROR(VLOOKUP(N7,age!$A$2:$C$11,3,1)),"",VLOOKUP(N7,age!$A$2:$C$11,3,1))</f>
        <v/>
      </c>
      <c r="DM7" s="4">
        <f t="shared" si="1"/>
        <v>0</v>
      </c>
      <c r="DN7" s="4">
        <f t="shared" si="2"/>
        <v>0</v>
      </c>
      <c r="DO7" s="4">
        <f t="shared" si="3"/>
        <v>0</v>
      </c>
      <c r="DP7" s="4">
        <f t="shared" si="4"/>
        <v>0</v>
      </c>
      <c r="DQ7" s="4">
        <f t="shared" si="5"/>
        <v>0</v>
      </c>
      <c r="DR7" s="9" t="str">
        <f t="shared" ref="DR7:DR70" si="15">IF(AND(ISNUMBER(AJ7),ISNUMBER(AK7),ISNUMBER(AL7),ISNUMBER(AM7),DK7&lt;8),AJ7+AK7+AL7+AM7,IF(AND(ISNUMBER(AJ7),ISNUMBER(AL7),ISNUMBER(AM7),ISNUMBER(AS7),DK7&gt;7),AJ7+AL7+AM7+AS7,""))</f>
        <v/>
      </c>
      <c r="DS7" s="9" t="str">
        <f t="shared" ref="DS7:DS70" si="16">IF(AND(ISNUMBER(AJ7),ISNUMBER(AN7),ISNUMBER(AT7),DK7&lt;8),AJ7+AN7+AT7,IF(AND(ISNUMBER(AJ7),ISNUMBER(AQ7),DK7&gt;7),AJ7+AQ7,""))</f>
        <v/>
      </c>
      <c r="DT7" s="9" t="str">
        <f t="shared" ref="DT7:DT70" si="17">IF(AND(ISNUMBER(AK7),ISNUMBER(AL7),ISNUMBER(AM7),DK7&lt;8),AK7+AL7+AM7,IF(AND(ISNUMBER(AL7),ISNUMBER(AM7),ISNUMBER(AR7),DK7&gt;7),AL7+AM7+AR7,""))</f>
        <v/>
      </c>
      <c r="DU7" s="9" t="str">
        <f t="shared" ref="DU7:DU70" si="18">IF(AND(ISNUMBER(AJ7),ISNUMBER(AP7),ISNUMBER(AU7),DK7&lt;8),AJ7+AP7+AU7,IF(AND(ISNUMBER(AS7),ISNUMBER(AU7),ISNUMBER(AV7),DK7=8),AS7+AU7+AV7,IF(AND(ISNUMBER(AS7),ISNUMBER(AV7),DK7&gt;8),AS7+AV7,"")))</f>
        <v/>
      </c>
      <c r="DV7" s="9" t="str">
        <f t="shared" ref="DV7:DV70" si="19">IF(AND(ISNUMBER(AT7),ISNUMBER(AK7),ISNUMBER(AL7),ISNUMBER(AM7),DK7&lt;8),AT7+AK7+AL7+AM7,"")</f>
        <v/>
      </c>
      <c r="DW7" s="9" t="str">
        <f t="shared" ref="DW7:DW70" si="20">IF(AND(ISNUMBER(AJ7),ISNUMBER(AL7),ISNUMBER(AM7),DK7&gt;7),AJ7+AL7+AM7,"")</f>
        <v/>
      </c>
      <c r="DX7" s="9" t="str">
        <f t="shared" ref="DX7:DX70" si="21">IF(AND(ISNUMBER(AY7),ISNUMBER(AZ7)),AY7+AZ7,"")</f>
        <v/>
      </c>
      <c r="DY7" s="9" t="str">
        <f>IF(AND(ISNUMBER(AJ7),ISNUMBER(DK7)),IF(AJ7-VLOOKUP(BI7,NyFi!$L$2:$V$4,DK7,1)&lt;1,1,AJ7-VLOOKUP(BI7,NyFi!$L$2:$V$4,DK7,1)),"")</f>
        <v/>
      </c>
      <c r="DZ7" s="9" t="str">
        <f>IF(AND(ISNUMBER(DK7),DK7&lt;8),IF(AND(ISNUMBER(AK7),ISNUMBER(DK7)),IF(AK7-VLOOKUP(BI7,NyGs!$L$2:$V$4,DK7,1)&lt;1,1,AK7-VLOOKUP(BI7,NyGs!$L$2:$V$4,DK7,1)),""),"")</f>
        <v/>
      </c>
      <c r="EA7" s="9" t="str">
        <f>IF(AND(ISNUMBER(AL7),ISNUMBER(DK7)),IF(AL7-VLOOKUP(BI7,NyRm!$L$2:$V$4,DK7,1)&lt;1,1,AL7-VLOOKUP(BI7,NyRm!$L$2:$V$4,DK7,1)),"")</f>
        <v/>
      </c>
      <c r="EB7" s="9" t="str">
        <f>IF(AND(ISNUMBER(AM7),ISNUMBER(DK7)),IF(AM7-VLOOKUP(BI7,NyFm!$L$2:$V$4,DK7,1)&lt;1,1,AM7-VLOOKUP(BI7,NyFm!$L$2:$V$4,DK7,1)),"")</f>
        <v/>
      </c>
      <c r="EC7" s="9" t="str">
        <f>IF(AND(ISNUMBER(DK7),DK7&lt;8),IF(AND(ISNUMBER(AN7),ISNUMBER(DK7)),IF(AN7-VLOOKUP(BI7,NyLi1R!$L$2:$V$4,DK7,1)&lt;1,1,AN7-VLOOKUP(BI7,NyLi1R!$L$2:$V$4,DK7,1)),""),"")</f>
        <v/>
      </c>
      <c r="ED7" s="9" t="str">
        <f>IF(AND(ISNUMBER(DK7),DK7&lt;8),IF(AND(ISNUMBER(AO7),ISNUMBER(DK7)),IF(AO7-VLOOKUP(BI7,NyLi1E!$L$2:$V$4,DK7,1)&lt;1,1,AO7-VLOOKUP(BI7,NyLi1E!$L$2:$V$4,DK7,1)),""),"")</f>
        <v/>
      </c>
      <c r="EE7" s="9" t="str">
        <f>IF(AND(ISNUMBER(DK7),DK7&lt;8),IF(AND(ISNUMBER(AP7),ISNUMBER(DK7)),IF(AP7-VLOOKUP(BI7,NyLi1T!$L$2:$V$4,DK7,1)&lt;1,1,AP7-VLOOKUP(BI7,NyLi1T!$L$2:$V$4,DK7,1)),""),"")</f>
        <v/>
      </c>
      <c r="EF7" s="9" t="str">
        <f>IF(AND(ISNUMBER(DK7),DK7&gt;7),IF(AND(ISNUMBER(AQ7),ISNUMBER(DK7)),IF(AQ7-VLOOKUP(BI7,NyLi2R!$L$2:$V$4,DK7,1)&lt;1,1,AQ7-VLOOKUP(BI7,NyLi2R!$L$2:$V$4,DK7,1)),""),"")</f>
        <v/>
      </c>
      <c r="EG7" s="9" t="str">
        <f>IF(AND(ISNUMBER(DK7),DK7&gt;7),IF(AND(ISNUMBER(AR7),ISNUMBER(DK7)),IF(AR7-VLOOKUP(BI7,NyLi2E!$L$2:$V$4,DK7,1)&lt;1,1,AR7-VLOOKUP(BI7,NyLi2E!$L$2:$V$4,DK7,1)),""),"")</f>
        <v/>
      </c>
      <c r="EH7" s="9" t="str">
        <f>IF(AND(ISNUMBER(DK7),DK7&gt;7),IF(AND(ISNUMBER(AS7),ISNUMBER(DK7)),IF(AS7-VLOOKUP(BI7,NyLi2T!$L$2:$V$4,DK7,1)&lt;1,1,AS7-VLOOKUP(BI7,NyLi2T!$L$2:$V$4,DK7,1)),""),"")</f>
        <v/>
      </c>
      <c r="EI7" s="9" t="str">
        <f>IF(AND(ISNUMBER(DK7),DK7&lt;8),IF(AND(ISNUMBER(AT7),ISNUMBER(DK7)),IF(AT7-VLOOKUP(BI7,NySs!$L$2:$V$4,DK7,1)&lt;1,1,AT7-VLOOKUP(BI7,NySs!$L$2:$V$4,DK7,1)),""),"")</f>
        <v/>
      </c>
      <c r="EJ7" s="9" t="str">
        <f>IF(AND(ISNUMBER(DK7),DK7&lt;9),IF(AND(ISNUMBER(AU7),ISNUMBER(DK7)),IF(AU7-VLOOKUP(BI7,NyEo!$L$2:$V$4,DK7,1)&lt;1,1,AU7-VLOOKUP(BI7,NyEo!$L$2:$V$4,DK7,1)),""),"")</f>
        <v/>
      </c>
      <c r="EK7" s="9" t="str">
        <f>IF(AND(ISNUMBER(DK7),DK7&gt;7),IF(AND(ISNUMBER(AV7),ISNUMBER(DK7)),IF(AV7-VLOOKUP(BI7,NyHt!$L$2:$V$4,DK7,1)&lt;1,1,AV7-VLOOKUP(BI7,NyHt!$L$2:$V$4,DK7,1)),""),"")</f>
        <v/>
      </c>
      <c r="EL7" s="9" t="str">
        <f>IF(AND(ISNUMBER(AW7),ISNUMBER(DK7)),IF(AW7-VLOOKUP(BI7,NySiF!$L$2:$V$4,DK7,1)&lt;1,1,AW7-VLOOKUP(BI7,NySiF!$L$2:$V$4,DK7,1)),"")</f>
        <v/>
      </c>
      <c r="EM7" s="9" t="str">
        <f>IF(AND(ISNUMBER(AX7),ISNUMBER(DK7)),IF(AX7-VLOOKUP(BI7,NySiB!$L$2:$V$4,DK7,1)&lt;1,1,AX7-VLOOKUP(BI7,NySiB!$L$2:$V$4,DK7,1)),"")</f>
        <v/>
      </c>
      <c r="EN7" s="9" t="str">
        <f>IF(AND(ISNUMBER(AY7),ISNUMBER(DK7)),IF(AY7-VLOOKUP(BI7,NySiT!$L$2:$V$4,DK7,1)&lt;1,1,AY7-VLOOKUP(BI7,NySiT!$L$2:$V$4,DK7,1)),"")</f>
        <v/>
      </c>
      <c r="EO7" s="9" t="str">
        <f>IF(AND(ISNUMBER(AZ7),ISNUMBER(DK7)),IF(AZ7-VLOOKUP(BI7,NyVs!$L$2:$V$4,DK7,1)&lt;1,1,AZ7-VLOOKUP(BI7,NyVs!$L$2:$V$4,DK7,1)),"")</f>
        <v/>
      </c>
      <c r="EP7" s="9" t="str">
        <f>IF(AND(ISNUMBER(BA7),ISNUMBER(DK7)),IF(BA7-VLOOKUP(BI7,NyPp!$L$2:$V$4,DK7,1)&lt;1,1,BA7-VLOOKUP(BI7,NyPp!$L$2:$V$4,DK7,1)),"")</f>
        <v/>
      </c>
      <c r="EQ7" s="9" t="str">
        <f>IF(AND(ISNUMBER(BB7),ISNUMBER(DK7)),IF(BB7-VLOOKUP(BI7,NyIGS!$L$2:$V$4,DK7,1)&lt;40,40,BB7-VLOOKUP(BI7,NyIGS!$L$2:$V$4,DK7,1)),"")</f>
        <v/>
      </c>
      <c r="ER7" s="9" t="str">
        <f>IF(AND(ISNUMBER(BC7),ISNUMBER(DK7)),IF(BC7-VLOOKUP(BI7,NyIRS!$L$2:$V$4,DK7,1)&lt;40,40,BC7-VLOOKUP(BI7,NyIRS!$L$2:$V$4,DK7,1)),"")</f>
        <v/>
      </c>
      <c r="ES7" s="9" t="str">
        <f>IF(AND(ISNUMBER(BD7),ISNUMBER(DK7)),IF(BD7-VLOOKUP(BI7,NyIES!$L$2:$V$4,DK7,1)&lt;40,40,BD7-VLOOKUP(BI7,NyIES!$L$2:$V$4,DK7,1)),"")</f>
        <v/>
      </c>
      <c r="ET7" s="9" t="str">
        <f>IF(AND(ISNUMBER(BE7),ISNUMBER(DK7)),IF(BE7-VLOOKUP(BI7,NyISI!$L$2:$V$4,DK7,1)&lt;40,40,BE7-VLOOKUP(BI7,NyISI!$L$2:$V$4,DK7,1)),"")</f>
        <v/>
      </c>
      <c r="EU7" s="9" t="str">
        <f>IF(AND(ISNUMBER(DK7),DK7&lt;8),IF(AND(ISNUMBER(BF7),ISNUMBER(DK7)),IF(BF7-VLOOKUP(BI7,NyISS!$L$2:$V$4,DK7,1)&lt;40,40,BF7-VLOOKUP(BI7,NyISS!$L$2:$V$4,DK7,1)),""),"")</f>
        <v/>
      </c>
      <c r="EV7" s="9" t="str">
        <f>IF(AND(ISNUMBER(DK7),DK7&gt;7),IF(AND(ISNUMBER(BG7),ISNUMBER(DK7)),IF(BG7-VLOOKUP(BI7,NyISM!$L$2:$V$4,DK7,1)&lt;40,40,BG7-VLOOKUP(BI7,NyISM!$L$2:$V$4,DK7,1)),""),"")</f>
        <v/>
      </c>
      <c r="EW7" s="9" t="str">
        <f>IF(AND(ISNUMBER(BH7),ISNUMBER(DK7)),IF(BH7-VLOOKUP(BI7,NyIAM!$L$2:$V$4,DK7,1)&lt;40,40,BH7-VLOOKUP(BI7,NyIAM!$L$2:$V$4,DK7,1)),"")</f>
        <v/>
      </c>
      <c r="EX7" s="9" t="str">
        <f>IF(AND(ISNUMBER(AJ7),ISNUMBER(DK7)),IF(AJ7+VLOOKUP(BI7,NyFi!$L$2:$V$4,DK7,1)&gt;19,19,AJ7+VLOOKUP(BI7,NyFi!$L$2:$V$4,DK7,1)),"")</f>
        <v/>
      </c>
      <c r="EY7" s="9" t="str">
        <f>IF(AND(ISNUMBER(DK7),DK7&lt;8),IF(AND(ISNUMBER(AK7),ISNUMBER(DK7)),IF(AK7+VLOOKUP(BI7,NyGs!$L$2:$V$4,DK7,1)&gt;19,19,AK7+VLOOKUP(BI7,NyGs!$L$2:$V$4,DK7,1)),""),"")</f>
        <v/>
      </c>
      <c r="EZ7" s="9" t="str">
        <f>IF(AND(ISNUMBER(AL7),ISNUMBER(DK7)),IF(AL7+VLOOKUP(BI7,NyRm!$L$2:$V$4,DK7,1)&gt;19,19,AL7+VLOOKUP(BI7,NyRm!$L$2:$V$4,DK7,1)),"")</f>
        <v/>
      </c>
      <c r="FA7" s="9" t="str">
        <f>IF(AND(ISNUMBER(AM7),ISNUMBER(DK7)),IF(AM7+VLOOKUP(BI7,NyFm!$L$2:$V$4,DK7,1)&gt;19,19,AM7+VLOOKUP(BI7,NyFm!$L$2:$V$4,DK7,1)),"")</f>
        <v/>
      </c>
      <c r="FB7" s="9" t="str">
        <f>IF(AND(ISNUMBER(DK7),DK7&lt;8),IF(AND(ISNUMBER(AN7),ISNUMBER(DK7)),IF(AN7+VLOOKUP(BI7,NyLi1R!$L$2:$V$4,DK7,1)&gt;19,19,AN7+VLOOKUP(BI7,NyLi1R!$L$2:$V$4,DK7,1)),""),"")</f>
        <v/>
      </c>
      <c r="FC7" s="9" t="str">
        <f>IF(AND(ISNUMBER(DK7),DK7&lt;8),IF(AND(ISNUMBER(AO7),ISNUMBER(DK7)),IF(AO7+VLOOKUP(BI7,NyLi1E!$L$2:$V$4,DK7,1)&gt;19,19,AO7+VLOOKUP(BI7,NyLi1E!$L$2:$V$4,DK7,1)),""),"")</f>
        <v/>
      </c>
      <c r="FD7" s="9" t="str">
        <f>IF(AND(ISNUMBER(DK7),DK7&lt;8),IF(AND(ISNUMBER(AP7),ISNUMBER(DK7)),IF(AP7+VLOOKUP(BI7,NyLi1T!$L$2:$V$4,DK7,1)&gt;19,19,AP7+VLOOKUP(BI7,NyLi1T!$L$2:$V$4,DK7,1)),""),"")</f>
        <v/>
      </c>
      <c r="FE7" s="9" t="str">
        <f>IF(AND(ISNUMBER(DK7),DK7&gt;7),IF(AND(ISNUMBER(AQ7),ISNUMBER(DK7)),IF(AQ7+VLOOKUP(BI7,NyLi2R!$L$2:$V$4,DK7,1)&gt;19,19,AQ7+VLOOKUP(BI7,NyLi2R!$L$2:$V$4,DK7,1)),""),"")</f>
        <v/>
      </c>
      <c r="FF7" s="9" t="str">
        <f>IF(AND(ISNUMBER(DK7),DK7&gt;7),IF(AND(ISNUMBER(AR7),ISNUMBER(DK7)),IF(AR7+VLOOKUP(BI7,NyLi2E!$L$2:$V$4,DK7,1)&gt;19,19,AR7+VLOOKUP(BI7,NyLi2E!$L$2:$V$4,DK7,1)),""),"")</f>
        <v/>
      </c>
      <c r="FG7" s="9" t="str">
        <f>IF(AND(ISNUMBER(DK7),DK7&gt;7),IF(AND(ISNUMBER(AS7),ISNUMBER(DK7)),IF(AS7+VLOOKUP(BI7,NyLi2T!$L$2:$V$4,DK7,1)&gt;19,19,AS7+VLOOKUP(BI7,NyLi2T!$L$2:$V$4,DK7,1)),""),"")</f>
        <v/>
      </c>
      <c r="FH7" s="9" t="str">
        <f>IF(AND(ISNUMBER(DK7),DK7&lt;8),IF(AND(ISNUMBER(AT7),ISNUMBER(DK7)),IF(AT7+VLOOKUP(BI7,NySs!$L$2:$V$4,DK7,1)&gt;19,19,AT7+VLOOKUP(BI7,NySs!$L$2:$V$4,DK7,1)),""),"")</f>
        <v/>
      </c>
      <c r="FI7" s="9" t="str">
        <f>IF(AND(ISNUMBER(DK7),DK7&lt;9),IF(AND(ISNUMBER(AU7),ISNUMBER(DK7)),IF(AU7+VLOOKUP(BI7,NyEo!$L$2:$V$4,DK7,1)&gt;19,19,AU7+VLOOKUP(BI7,NyEo!$L$2:$V$4,DK7,1)),""),"")</f>
        <v/>
      </c>
      <c r="FJ7" s="9" t="str">
        <f>IF(AND(ISNUMBER(DK7),DK7&gt;7),IF(AND(ISNUMBER(AV7),ISNUMBER(DK7)),IF(AV7+VLOOKUP(BI7,NyHt!$L$2:$V$4,DK7,1)&gt;19,19,AV7+VLOOKUP(BI7,NyHt!$L$2:$V$4,DK7,1)),""),"")</f>
        <v/>
      </c>
      <c r="FK7" s="9" t="str">
        <f>IF(AND(ISNUMBER(AW7),ISNUMBER(DK7)),IF(AW7+VLOOKUP(BI7,NySiF!$L$2:$V$4,DK7,1)&gt;19,19,AW7+VLOOKUP(BI7,NySiF!$L$2:$V$4,DK7,1)),"")</f>
        <v/>
      </c>
      <c r="FL7" s="9" t="str">
        <f>IF(AND(ISNUMBER(AX7),ISNUMBER(DK7)),IF(AX7+VLOOKUP(BI7,NySiB!$L$2:$V$4,DK7,1)&gt;19,19,AX7+VLOOKUP(BI7,NySiB!$L$2:$V$4,DK7,1)),"")</f>
        <v/>
      </c>
      <c r="FM7" s="9" t="str">
        <f>IF(AND(ISNUMBER(AY7),ISNUMBER(DK7)),IF(AY7+VLOOKUP(BI7,NySiT!$L$2:$V$4,DK7,1)&gt;19,19,AY7+VLOOKUP(BI7,NySiT!$L$2:$V$4,DK7,1)),"")</f>
        <v/>
      </c>
      <c r="FN7" s="9" t="str">
        <f>IF(AND(ISNUMBER(AZ7),ISNUMBER(DK7)),IF(AZ7+VLOOKUP(BI7,NyVs!$L$2:$V$4,DK7,1)&gt;19,19,AZ7+VLOOKUP(BI7,NyVs!$L$2:$V$4,DK7,1)),"")</f>
        <v/>
      </c>
      <c r="FO7" s="9" t="str">
        <f>IF(AND(ISNUMBER(BA7),ISNUMBER(DK7)),IF(BA7+VLOOKUP(BI7,NyPp!$L$2:$V$4,DK7,1)&gt;19,19,BA7+VLOOKUP(BI7,NyPp!$L$2:$V$4,DK7,1)),"")</f>
        <v/>
      </c>
      <c r="FP7" s="9" t="str">
        <f>IF(AND(ISNUMBER(BB7),ISNUMBER(DK7)),IF(BB7+VLOOKUP(BI7,NyIGS!$L$2:$V$4,DK7,1)&gt;160,160,BB7+VLOOKUP(BI7,NyIGS!$L$2:$V$4,DK7,1)),"")</f>
        <v/>
      </c>
      <c r="FQ7" s="9" t="str">
        <f>IF(AND(ISNUMBER(BC7),ISNUMBER(DK7)),IF(BC7+VLOOKUP(BI7,NyIRS!$L$2:$V$4,DK7,1)&gt;160,160,BC7+VLOOKUP(BI7,NyIRS!$L$2:$V$4,DK7,1)),"")</f>
        <v/>
      </c>
      <c r="FR7" s="9" t="str">
        <f>IF(AND(ISNUMBER(BD7),ISNUMBER(DK7)),IF(BD7+VLOOKUP(BI7,NyIES!$L$2:$V$4,DK7,1)&gt;160,160, BD7+VLOOKUP(BI7,NyIES!$L$2:$V$4,DK7,1)),"")</f>
        <v/>
      </c>
      <c r="FS7" s="9" t="str">
        <f>IF(AND(ISNUMBER(BE7),ISNUMBER(DK7)),IF(BE7+VLOOKUP(BI7,NyISI!$L$2:$V$4,DK7,1)&gt;160,160,BE7+VLOOKUP(BI7,NyISI!$L$2:$V$4,DK7,1)),"")</f>
        <v/>
      </c>
      <c r="FT7" s="9" t="str">
        <f>IF(AND(ISNUMBER(DK7),DK7&lt;8),IF(AND(ISNUMBER(BF7),ISNUMBER(DK7)),IF(BF7+VLOOKUP(BI7,NyISS!$L$2:$V$4,DK7,1)&gt;160,160,BF7+VLOOKUP(BI7,NyISS!$L$2:$V$4,DK7,1)),""),"")</f>
        <v/>
      </c>
      <c r="FU7" s="9" t="str">
        <f>IF(AND(ISNUMBER(DK7),DK7&gt;7),IF(AND(ISNUMBER(BG7),ISNUMBER(DK7)),IF(BG7+VLOOKUP(BI7,NyISM!$L$2:$V$4,DK7,1)&gt;160,160,BG7+VLOOKUP(BI7,NyISM!$L$2:$V$4,DK7,1)),""),"")</f>
        <v/>
      </c>
      <c r="FV7" s="9" t="str">
        <f>IF(AND(ISNUMBER(BH7),ISNUMBER(DK7)),IF(BH7+VLOOKUP(BI7,NyIAM!$L$2:$V$4,DK7,1)&gt;160,160,BH7+VLOOKUP(BI7,NyIAM!$L$2:$V$4,DK7,1)),"")</f>
        <v/>
      </c>
    </row>
    <row r="8" spans="1:178" x14ac:dyDescent="0.2">
      <c r="A8" s="51"/>
      <c r="B8" s="51"/>
      <c r="C8" s="51"/>
      <c r="D8" s="51"/>
      <c r="E8" s="51"/>
      <c r="F8" s="51"/>
      <c r="G8" s="51"/>
      <c r="H8" s="51"/>
      <c r="I8" s="51"/>
      <c r="J8" s="52"/>
      <c r="K8" s="52"/>
      <c r="L8" s="53"/>
      <c r="M8" s="53"/>
      <c r="N8" s="58" t="str">
        <f t="shared" si="0"/>
        <v/>
      </c>
      <c r="O8" s="53"/>
      <c r="P8" s="53"/>
      <c r="Q8" s="53"/>
      <c r="R8" s="53"/>
      <c r="S8" s="53"/>
      <c r="T8" s="53"/>
      <c r="U8" s="53"/>
      <c r="V8" s="53"/>
      <c r="W8" s="53"/>
      <c r="X8" s="53"/>
      <c r="Y8" s="53"/>
      <c r="Z8" s="53"/>
      <c r="AA8" s="53"/>
      <c r="AB8" s="53"/>
      <c r="AC8" s="53"/>
      <c r="AD8" s="53"/>
      <c r="AE8" s="53"/>
      <c r="AF8" s="53"/>
      <c r="AG8" s="53"/>
      <c r="AH8" s="53"/>
      <c r="AI8" s="53"/>
      <c r="AJ8" s="4" t="str">
        <f>IF(O8="","",IF(ISNUMBER(N8),VLOOKUP(O8,NyFi!$A$2:$K$40,DK8),""))</f>
        <v/>
      </c>
      <c r="AK8" s="4" t="str">
        <f>IF(P8="","",IF(AND(ISNUMBER(N8),DK8&lt;8),VLOOKUP(P8,NyGs!$A$2:$G$41,DK8),""))</f>
        <v/>
      </c>
      <c r="AL8" s="4" t="str">
        <f>IF(AA8="","",IF(ISNUMBER(N8),VLOOKUP(AA8,NyRm!$A$2:$K$56,DK8),""))</f>
        <v/>
      </c>
      <c r="AM8" s="4" t="str">
        <f>IF(Z8="","",IF(ISNUMBER(N8),VLOOKUP(Z8,NyFm!$A$2:$K$46,DK8),""))</f>
        <v/>
      </c>
      <c r="AN8" s="4" t="str">
        <f>IF(U8="","",IF(AND(ISNUMBER(N8),DK8&lt;8),VLOOKUP(U8,NyLi1R!$A$2:$G$20,DK8),""))</f>
        <v/>
      </c>
      <c r="AO8" s="4" t="str">
        <f>IF(V8="","",IF(AND(ISNUMBER(N8),DK8&lt;8),VLOOKUP(V8,NyLi1E!$A$2:$G$20,DK8),""))</f>
        <v/>
      </c>
      <c r="AP8" s="4" t="str">
        <f>IF(AND(ISNUMBER(N8),ISNUMBER(AN8),ISNUMBER(AO8),DK8&lt;8),VLOOKUP(AN8+AO8,NyLi1T!$A$2:$G$40,DK8),"")</f>
        <v/>
      </c>
      <c r="AQ8" s="4" t="str">
        <f>IF(W8="","",IF(AND(ISNUMBER(N8),DK8&gt;7),VLOOKUP(W8,NyLi2R!$A$2:$K$20,DK8),""))</f>
        <v/>
      </c>
      <c r="AR8" s="4" t="str">
        <f>IF(X8="","",IF(AND(ISNUMBER(N8),DK8&gt;7),VLOOKUP(X8,NyLi2E!$A$2:$K$20,DK8),""))</f>
        <v/>
      </c>
      <c r="AS8" s="4" t="str">
        <f>IF(AND(ISNUMBER(N8),ISNUMBER(AQ8),ISNUMBER(AR8),DK8&gt;7),VLOOKUP(AQ8+AR8,NyLi2T!$A$2:$K$40,DK8),"")</f>
        <v/>
      </c>
      <c r="AT8" s="4" t="str">
        <f>IF(AE8="","",IF(AND(ISNUMBER(N8),DK8&lt;8),VLOOKUP(AE8,NySs!$A$2:$G$28,DK8),""))</f>
        <v/>
      </c>
      <c r="AU8" s="4" t="str">
        <f>IF(AD8="","",IF(AND(ISNUMBER(N8),DK8&lt;9),VLOOKUP(AD8,NyEo!$A$2:$H$22,DK8),""))</f>
        <v/>
      </c>
      <c r="AV8" s="4" t="str">
        <f>IF(Q8="","",IF(AND(ISNUMBER(N8),DK8&gt;7),VLOOKUP(Q8,NyHt!$A$2:$K$17,DK8),""))</f>
        <v/>
      </c>
      <c r="AW8" s="4" t="str">
        <f>IF(R8="","",IF(ISNUMBER(N8),VLOOKUP(R8,NySiF!$A$2:$K$18,DK8),""))</f>
        <v/>
      </c>
      <c r="AX8" s="4" t="str">
        <f>IF(S8="","",IF(ISNUMBER(N8),VLOOKUP(S8,NySiB!$A$2:$K$16,DK8),""))</f>
        <v/>
      </c>
      <c r="AY8" s="4" t="str">
        <f>IF(T8="","",IF(ISNUMBER(N8),VLOOKUP(T8,NySiT!$A$2:$K$32,DK8),""))</f>
        <v/>
      </c>
      <c r="AZ8" s="4" t="str">
        <f>IF(Y8="","",IF(ISNUMBER(N8),VLOOKUP(Y8,NyVs!$A$2:$K$86,DK8),""))</f>
        <v/>
      </c>
      <c r="BA8" s="4" t="str">
        <f>IF(AI8="","",IF(ISNUMBER(N8),VLOOKUP(AI8,NyPp!$A$2:$K$202,DK8),""))</f>
        <v/>
      </c>
      <c r="BB8" s="4" t="str">
        <f>IF(AND(ISNUMBER(AJ8),ISNUMBER(AK8),ISNUMBER(AL8),ISNUMBER(AM8),DK8&lt;8),IF(COUNTIF(O8,0)+COUNTIF(P8,0)+COUNTIF(AA8,0)+COUNTIF(Z8,0)&gt;1,"",VLOOKUP(AJ8+AK8+AL8+AM8,NyIGS!$A$2:$K$78,DK8)),IF(AND(ISNUMBER(AJ8),ISNUMBER(AL8),ISNUMBER(AM8),ISNUMBER(AS8),DK8&gt;7),IF(COUNTIF(O8,0)+COUNTIF(AA8,0)+COUNTIF(Z8,0)+AND(COUNTIF(W8,0),COUNTIF(X8,0))&gt;1,"",VLOOKUP(AJ8+AL8+AM8+AS8,NyIGS!$A$2:$K$78,DK8)),""))</f>
        <v/>
      </c>
      <c r="BC8" s="4" t="str">
        <f>IF(AND(ISNUMBER(AJ8),ISNUMBER(AN8),ISNUMBER(AT8),DK8&lt;8),IF(COUNTIF(O8,0)+COUNTIF(U8,0)+COUNTIF(AE8,0)&gt;1,"",VLOOKUP(AJ8+AN8+AT8,NyIRS!$A$2:$K$59,DK8)),IF(AND(ISNUMBER(AJ8),ISNUMBER(AQ8),DK8&gt;7),IF(COUNTIF(O8,0)+COUNTIF(W8,0)&gt;1,"",VLOOKUP(AJ8+AQ8,NyIRS!$A$2:$K$59,DK8)),""))</f>
        <v/>
      </c>
      <c r="BD8" s="4" t="str">
        <f>IF(AND(ISNUMBER(AK8),ISNUMBER(AL8),ISNUMBER(AM8),DK8&lt;8),IF(COUNTIF(P8,0)+COUNTIF(AA8,0)+COUNTIF(Z8,0)&gt;1,"",VLOOKUP(AK8+AL8+AM8,NyIES!$A$2:$K$59,DK8)),IF(AND(ISNUMBER(AL8),ISNUMBER(AM8),ISNUMBER(AR8),DK8&gt;7),IF(COUNTIF(AA8,0)+COUNTIF(Z8,0)+COUNTIF(X8,0)&gt;1,"",VLOOKUP(AL8+AM8+AR8,NyIES!$A$2:$K$59,DK8)),""))</f>
        <v/>
      </c>
      <c r="BE8" s="4" t="str">
        <f>IF(AND(ISNUMBER(AJ8),ISNUMBER(AP8),ISNUMBER(AU8),DK8&lt;8),IF(COUNTIF(O8,0)+AND(COUNTIF(U8,0),COUNTIF(V8,0))+COUNTIF(AD8,0)&gt;1,"",VLOOKUP(AJ8+AP8+AU8,NyISI!$A$2:$K$59,DK8)),IF(AND(ISNUMBER(AS8),ISNUMBER(AU8),ISNUMBER(AV8),DK8=8),IF(COUNTIF(AD8,0)+COUNTIF(Q8,0)+AND(COUNTIF(W8,0),COUNTIF(X8,0))&gt;1,"",VLOOKUP(AS8+AU8+AV8,NyISI!$A$2:$K$59,DK8)),IF(AND(ISNUMBER(AS8),ISNUMBER(AV8),DK8&gt;8),IF(COUNTIF(Q8,0)+AND(COUNTIF(W8,0),COUNTIF(X8,0))&gt;1,"",VLOOKUP(AS8+AV8,NyISI!$A$2:$K$59,DK8)),"")))</f>
        <v/>
      </c>
      <c r="BF8" s="4" t="str">
        <f>IF(AND(ISNUMBER(AT8),ISNUMBER(AK8),ISNUMBER(AL8),ISNUMBER(AM8),DK8&lt;8),IF(COUNTIF(P8,0)+COUNTIF(AA8,0)+COUNTIF(Z8,0)+COUNTIF(AE8,0)&gt;1,"",VLOOKUP(AT8+AK8+AL8+AM8,NyISS!$A$2:$G$78,DK8)),"")</f>
        <v/>
      </c>
      <c r="BG8" s="4" t="str">
        <f>IF(AND(ISNUMBER(AJ8),ISNUMBER(AL8),ISNUMBER(AM8),DK8&gt;7),IF(COUNTIF(O8,0)+COUNTIF(AA8,0)+COUNTIF(Z8,0)&gt;1,"",VLOOKUP(AJ8+AL8+AM8,NyISM!$A$2:$K$59,DK8)),"")</f>
        <v/>
      </c>
      <c r="BH8" s="4" t="str">
        <f>IF(AND(ISNUMBER(AY8),ISNUMBER(AZ8)),IF(COUNTIF(T8,0)+COUNTIF(Y8,0)&gt;1,"",VLOOKUP(AY8+AZ8,NyIAM!$A$2:$K$40,DK8)),"")</f>
        <v/>
      </c>
      <c r="BI8" s="4">
        <v>2</v>
      </c>
      <c r="BJ8" s="4" t="str">
        <f>IF(ISNUMBER(BB8),VLOOKUP(BB8,Percentil!$A$2:$B$122,2,1),"")</f>
        <v/>
      </c>
      <c r="BK8" s="4" t="str">
        <f>IF(ISNUMBER(BC8),VLOOKUP(BC8,Percentil!$A$2:$B$122,2,1),"")</f>
        <v/>
      </c>
      <c r="BL8" s="4" t="str">
        <f>IF(ISNUMBER(BD8),VLOOKUP(BD8,Percentil!$A$2:$B$122,2,1),"")</f>
        <v/>
      </c>
      <c r="BM8" s="4" t="str">
        <f>IF(ISNUMBER(BE8),VLOOKUP(BE8,Percentil!$A$2:$B$122,2,1),"")</f>
        <v/>
      </c>
      <c r="BN8" s="4" t="str">
        <f>IF(ISNUMBER(BF8),VLOOKUP(BF8,Percentil!$A$2:$B$122,2,1),"")</f>
        <v/>
      </c>
      <c r="BO8" s="4" t="str">
        <f>IF(ISNUMBER(BG8),VLOOKUP(BG8,Percentil!$A$2:$B$122,2,1),"")</f>
        <v/>
      </c>
      <c r="BP8" s="4" t="str">
        <f>IF(ISNUMBER(BH8),VLOOKUP(BH8,Percentil!$A$2:$B$122,2,1),"")</f>
        <v/>
      </c>
      <c r="BQ8" s="4" t="str">
        <f>IF(AND(ISNUMBER(AJ8),ISNUMBER(DK8)),IF(AJ8-VLOOKUP(BI8,NyFi!$L$2:$V$4,DK8,1)&lt;1,1 &amp; " - " &amp; AJ8+VLOOKUP(BI8,NyFi!$L$2:$V$4,DK8,1),IF(AJ8+VLOOKUP(BI8,NyFi!$L$2:$V$4,DK8,1)&gt;19,AJ8-VLOOKUP(BI8,NyFi!$L$2:$V$4,DK8,1) &amp; " - " &amp; 19,AJ8-VLOOKUP(BI8,NyFi!$L$2:$V$4,DK8,1) &amp; " - " &amp; AJ8+VLOOKUP(BI8,NyFi!$L$2:$V$4,DK8,1))),"")</f>
        <v/>
      </c>
      <c r="BR8" s="4" t="str">
        <f>IF(AND(ISNUMBER(DK8),DK8&lt;8),IF(AND(ISNUMBER(AK8),ISNUMBER(DK8)),IF(AK8-VLOOKUP(BI8,NyGs!$L$2:$V$4,DK8,1)&lt;1,1 &amp; " - " &amp; AK8+VLOOKUP(BI8,NyGs!$L$2:$V$4,DK8,1),IF(AK8+VLOOKUP(BI8,NyGs!$L$2:$V$4,DK8,1)&gt;19,AK8-VLOOKUP(BI8,NyGs!$L$2:$V$4,DK8,1) &amp; " - " &amp; 19,AK8-VLOOKUP(BI8,NyGs!$L$2:$V$4,DK8,1) &amp; " - " &amp; AK8+VLOOKUP(BI8,NyGs!$L$2:$V$4,DK8,1))),""),"")</f>
        <v/>
      </c>
      <c r="BS8" s="4" t="str">
        <f>IF(AND(ISNUMBER(AL8),ISNUMBER(DK8)),IF(AL8-VLOOKUP(BI8,NyRm!$L$2:$V$4,DK8,1)&lt;1,1 &amp; " - " &amp; AL8+VLOOKUP(BI8,NyRm!$L$2:$V$4,DK8,1),IF(AL8+VLOOKUP(BI8,NyRm!$L$2:$V$4,DK8,1)&gt;19,AL8-VLOOKUP(BI8,NyRm!$L$2:$V$4,DK8,1) &amp; " - " &amp; 19,AL8-VLOOKUP(BI8,NyRm!$L$2:$V$4,DK8,1) &amp; " - " &amp; AL8+VLOOKUP(BI8,NyRm!$L$2:$V$4,DK8,1))),"")</f>
        <v/>
      </c>
      <c r="BT8" s="4" t="str">
        <f>IF(AND(ISNUMBER(AM8),ISNUMBER(DK8)),IF(AM8-VLOOKUP(BI8,NyFm!$L$2:$V$4,DK8,1)&lt;1,1 &amp; " - " &amp; AM8+VLOOKUP(BI8,NyFm!$L$2:$V$4,DK8,1),IF(AM8+VLOOKUP(BI8,NyFm!$L$2:$V$4,DK8,1)&gt;19,AM8-VLOOKUP(BI8,NyFm!$L$2:$V$4,DK8,1) &amp; " - " &amp; 19,AM8-VLOOKUP(BI8,NyFm!$L$2:$V$4,DK8,1) &amp; " - " &amp; AM8+VLOOKUP(BI8,NyFm!$L$2:$V$4,DK8,1))),"")</f>
        <v/>
      </c>
      <c r="BU8" s="4" t="str">
        <f>IF(AND(ISNUMBER(DK8),DK8&lt;8),IF(AND(ISNUMBER(AN8),ISNUMBER(DK8)),IF(AN8-VLOOKUP(BI8,NyLi1R!$L$2:$V$4,DK8,1)&lt;1,1 &amp; " - " &amp; AN8+VLOOKUP(BI8,NyLi1R!$L$2:$V$4,DK8,1),IF(AN8+VLOOKUP(BI8,NyLi1R!$L$2:$V$4,DK8,1)&gt;19,AN8-VLOOKUP(BI8,NyLi1R!$L$2:$V$4,DK8,1) &amp; " - " &amp; 19,AN8-VLOOKUP(BI8,NyLi1R!$L$2:$V$4,DK8,1) &amp; " - " &amp; AN8+VLOOKUP(BI8,NyLi1R!$L$2:$V$4,DK8,1))),""),"")</f>
        <v/>
      </c>
      <c r="BV8" s="4" t="str">
        <f>IF(AND(ISNUMBER(DK8),DK8&lt;8),IF(AND(ISNUMBER(AO8),ISNUMBER(DK8)),IF(AO8-VLOOKUP(BI8,NyLi1E!$L$2:$V$4,DK8,1)&lt;1,1 &amp; " - " &amp; AO8+VLOOKUP(BI8,NyLi1E!$L$2:$V$4,DK8,1),IF(AO8+VLOOKUP(BI8,NyLi1E!$L$2:$V$4,DK8,1)&gt;19,AO8-VLOOKUP(BI8,NyLi1E!$L$2:$V$4,DK8,1) &amp; " - " &amp; 19,AO8-VLOOKUP(BI8,NyLi1E!$L$2:$V$4,DK8,1) &amp; " - " &amp; AO8+VLOOKUP(BI8,NyLi1E!$L$2:$V$4,DK8,1))),""),"")</f>
        <v/>
      </c>
      <c r="BW8" s="4" t="str">
        <f>IF(AND(ISNUMBER(DK8),DK8&lt;8),IF(AND(ISNUMBER(AP8),ISNUMBER(DK8)),IF(AP8-VLOOKUP(BI8,NyLi1T!$L$2:$V$4,DK8,1)&lt;1,1 &amp; " - " &amp; AP8+VLOOKUP(BI8,NyLi1T!$L$2:$V$4,DK8,1),IF(AP8+VLOOKUP(BI8,NyLi1T!$L$2:$V$4,DK8,1)&gt;19,AP8-VLOOKUP(BI8,NyLi1T!$L$2:$V$4,DK8,1) &amp; " - " &amp; 19,AP8-VLOOKUP(BI8,NyLi1T!$L$2:$V$4,DK8,1) &amp; " - " &amp; AP8+VLOOKUP(BI8,NyLi1T!$L$2:$V$4,DK8,1))),""),"")</f>
        <v/>
      </c>
      <c r="BX8" s="4" t="str">
        <f>IF(AND(ISNUMBER(DK8),DK8&gt;7),IF(AND(ISNUMBER(AQ8),ISNUMBER(DK8)),IF(AQ8-VLOOKUP(BI8,NyLi2R!$L$2:$V$4,DK8,1)&lt;1,1 &amp; " - " &amp; AQ8+VLOOKUP(BI8,NyLi2R!$L$2:$V$4,DK8,1),IF(AQ8+VLOOKUP(BI8,NyLi2R!$L$2:$V$4,DK8,1)&gt;19,AQ8-VLOOKUP(BI8,NyLi2R!$L$2:$V$4,DK8,1) &amp; " - " &amp; 19,AQ8-VLOOKUP(BI8,NyLi2R!$L$2:$V$4,DK8,1) &amp; " - " &amp; AQ8+VLOOKUP(BI8,NyLi2R!$L$2:$V$4,DK8,1))),""),"")</f>
        <v/>
      </c>
      <c r="BY8" s="4" t="str">
        <f>IF(AND(ISNUMBER(DK8),DK8&gt;7),IF(AND(ISNUMBER(AR8),ISNUMBER(DK8)),IF(AR8-VLOOKUP(BI8,NyLi2E!$L$2:$V$4,DK8,1)&lt;1,1 &amp; " - " &amp; AR8+VLOOKUP(BI8,NyLi2E!$L$2:$V$4,DK8,1),IF(AR8+VLOOKUP(BI8,NyLi2E!$L$2:$V$4,DK8,1)&gt;19,AR8-VLOOKUP(BI8,NyLi2E!$L$2:$V$4,DK8,1) &amp; " - " &amp; 19,AR8-VLOOKUP(BI8,NyLi2E!$L$2:$V$4,DK8,1) &amp; " - " &amp; AR8+VLOOKUP(BI8,NyLi2E!$L$2:$V$4,DK8,1))),""),"")</f>
        <v/>
      </c>
      <c r="BZ8" s="4" t="str">
        <f>IF(AND(ISNUMBER(DK8),DK8&gt;7),IF(AND(ISNUMBER(AS8),ISNUMBER(DK8)),IF(AS8-VLOOKUP(BI8,NyLi2T!$L$2:$V$4,DK8,1)&lt;1,1 &amp; " - " &amp; AS8+VLOOKUP(BI8,NyLi2T!$L$2:$V$4,DK8,1),IF(AS8+VLOOKUP(BI8,NyLi2T!$L$2:$V$4,DK8,1)&gt;19,AS8-VLOOKUP(BI8,NyLi2T!$L$2:$V$4,DK8,1) &amp; " - " &amp; 19,AS8-VLOOKUP(BI8,NyLi2T!$L$2:$V$4,DK8,1) &amp; " - " &amp; AS8+VLOOKUP(BI8,NyLi2T!$L$2:$V$4,DK8,1))),""),"")</f>
        <v/>
      </c>
      <c r="CA8" s="4" t="str">
        <f>IF(AND(ISNUMBER(DK8),DK8&lt;8),IF(AND(ISNUMBER(AT8),ISNUMBER(DK8)),IF(AT8-VLOOKUP(BI8,NySs!$L$2:$V$4,DK8,1)&lt;1,1 &amp; " - " &amp; AT8+VLOOKUP(BI8,NySs!$L$2:$V$4,DK8,1),IF(AT8+VLOOKUP(BI8,NySs!$L$2:$V$4,DK8,1)&gt;19,AT8-VLOOKUP(BI8,NySs!$L$2:$V$4,DK8,1) &amp; " - " &amp; 19,AT8-VLOOKUP(BI8,NySs!$L$2:$V$4,DK8,1) &amp; " - " &amp; AT8+VLOOKUP(BI8,NySs!$L$2:$V$4,DK8,1))),""),"")</f>
        <v/>
      </c>
      <c r="CB8" s="4" t="str">
        <f>IF(AND(ISNUMBER(DK8),DK8&lt;9),IF(AND(ISNUMBER(AU8),ISNUMBER(DK8)),IF(AU8-VLOOKUP(BI8,NyEo!$L$2:$V$4,DK8,1)&lt;1,1 &amp; " - " &amp; AU8+VLOOKUP(BI8,NyEo!$L$2:$V$4,DK8,1),IF(AU8+VLOOKUP(BI8,NyEo!$L$2:$V$4,DK8,1)&gt;19,AU8-VLOOKUP(BI8,NyEo!$L$2:$V$4,DK8,1) &amp; " - " &amp; 19,AU8-VLOOKUP(BI8,NyEo!$L$2:$V$4,DK8,1) &amp; " - " &amp; AU8+VLOOKUP(BI8,NyEo!$L$2:$V$4,DK8,1))),""),"")</f>
        <v/>
      </c>
      <c r="CC8" s="4" t="str">
        <f>IF(AND(ISNUMBER(DK8),DK8&gt;7),IF(AND(ISNUMBER(AV8),ISNUMBER(DK8)),IF(AV8-VLOOKUP(BI8,NyHt!$L$2:$V$4,DK8,1)&lt;1,1 &amp; " - " &amp; AV8+VLOOKUP(BI8,NyHt!$L$2:$V$4,DK8,1),IF(AV8+VLOOKUP(BI8,NyHt!$L$2:$V$4,DK8,1)&gt;19,AV8-VLOOKUP(BI8,NyHt!$L$2:$V$4,DK8,1) &amp; " - " &amp; 19,AV8-VLOOKUP(BI8,NyHt!$L$2:$V$4,DK8,1) &amp; " - " &amp; AV8+VLOOKUP(BI8,NyHt!$L$2:$V$4,DK8,1))),""),"")</f>
        <v/>
      </c>
      <c r="CD8" s="4" t="str">
        <f>IF(AND(ISNUMBER(AW8),ISNUMBER(DK8)),IF(AW8-VLOOKUP(BI8,NySiF!$L$2:$V$4,DK8,1)&lt;1,1 &amp; " - " &amp; AW8+VLOOKUP(BI8,NySiF!$L$2:$V$4,DK8,1),IF(AW8+VLOOKUP(BI8,NySiF!$L$2:$V$4,DK8,1)&gt;19,AW8-VLOOKUP(BI8,NySiF!$L$2:$V$4,DK8,1) &amp; " - " &amp; 19,AW8-VLOOKUP(BI8,NySiF!$L$2:$V$4,DK8,1) &amp; " - " &amp; AW8+VLOOKUP(BI8,NySiF!$L$2:$V$4,DK8,1))),"")</f>
        <v/>
      </c>
      <c r="CE8" s="4" t="str">
        <f>IF(AND(ISNUMBER(AX8),ISNUMBER(DK8)),IF(AX8-VLOOKUP(BI8,NySiB!$L$2:$V$4,DK8,1)&lt;1,1 &amp; " - " &amp; AX8+VLOOKUP(BI8,NySiB!$L$2:$V$4,DK8,1),IF(AX8+VLOOKUP(BI8,NySiB!$L$2:$V$4,DK8,1)&gt;19,AX8-VLOOKUP(BI8,NySiB!$L$2:$V$4,DK8,1) &amp; " - " &amp; 19,AX8-VLOOKUP(BI8,NySiB!$L$2:$V$4,DK8,1) &amp; " - " &amp; AX8+VLOOKUP(BI8,NySiB!$L$2:$V$4,DK8,1))),"")</f>
        <v/>
      </c>
      <c r="CF8" s="4" t="str">
        <f>IF(AND(ISNUMBER(AY8),ISNUMBER(DK8)),IF(AY8-VLOOKUP(BI8,NySiT!$L$2:$V$4,DK8,1)&lt;1,1 &amp; " - " &amp; AY8+VLOOKUP(BI8,NySiT!$L$2:$V$4,DK8,1),IF(AY8+VLOOKUP(BI8,NySiT!$L$2:$V$4,DK8,1)&gt;19,AY8-VLOOKUP(BI8,NySiT!$L$2:$V$4,DK8,1) &amp; " - " &amp; 19,AY8-VLOOKUP(BI8,NySiT!$L$2:$V$4,DK8,1) &amp; " - " &amp; AY8+VLOOKUP(BI8,NySiT!$L$2:$V$4,DK8,1))),"")</f>
        <v/>
      </c>
      <c r="CG8" s="4" t="str">
        <f>IF(AND(ISNUMBER(AZ8),ISNUMBER(DK8)),IF(AZ8-VLOOKUP(BI8,NyVs!$L$2:$V$4,DK8,1)&lt;1,1 &amp; " - " &amp; AZ8+VLOOKUP(BI8,NyVs!$L$2:$V$4,DK8,1),IF(AZ8+VLOOKUP(BI8,NyVs!$L$2:$V$4,DK8,1)&gt;19,AZ8-VLOOKUP(BI8,NyVs!$L$2:$V$4,DK8,1) &amp; " - " &amp; 19,AZ8-VLOOKUP(BI8,NyVs!$L$2:$V$4,DK8,1) &amp; " - " &amp; AZ8+VLOOKUP(BI8,NyVs!$L$2:$V$4,DK8,1))),"")</f>
        <v/>
      </c>
      <c r="CH8" s="4" t="str">
        <f>IF(AND(ISNUMBER(BA8),ISNUMBER(DK8)),IF(BA8-VLOOKUP(BI8,NyPp!$L$2:$V$4,DK8,1)&lt;1,1 &amp; " - " &amp; BA8+VLOOKUP(BI8,NyPp!$L$2:$V$4,DK8,1),IF(BA8+VLOOKUP(BI8,NyPp!$L$2:$V$4,DK8,1)&gt;19,BA8-VLOOKUP(BI8,NyPp!$L$2:$V$4,DK8,1) &amp; " - " &amp; 19,BA8-VLOOKUP(BI8,NyPp!$L$2:$V$4,DK8,1) &amp; " - " &amp; BA8+VLOOKUP(BI8,NyPp!$L$2:$V$4,DK8,1))),"")</f>
        <v/>
      </c>
      <c r="CI8" s="4" t="str">
        <f>IF(AND(ISNUMBER(BB8),ISNUMBER(DK8)),IF(BB8-VLOOKUP(BI8,NyIGS!$L$2:$V$4,DK8,1)&lt;40,40 &amp; " - " &amp; BB8+VLOOKUP(BI8,NyIGS!$L$2:$V$4,DK8,1),IF(BB8+VLOOKUP(BI8,NyIGS!$L$2:$V$4,DK8,1)&gt;160,BB8-VLOOKUP(BI8,NyIGS!$L$2:$V$4,DK8,1) &amp; " - " &amp; 160,BB8-VLOOKUP(BI8,NyIGS!$L$2:$V$4,DK8,1) &amp; " - " &amp; BB8+VLOOKUP(BI8,NyIGS!$L$2:$V$4,DK8,1))),"")</f>
        <v/>
      </c>
      <c r="CJ8" s="4" t="str">
        <f>IF(AND(ISNUMBER(BC8),ISNUMBER(DK8)),IF(BC8-VLOOKUP(BI8,NyIRS!$L$2:$V$4,DK8,1)&lt;40,40 &amp; " - " &amp; BC8+VLOOKUP(BI8,NyIRS!$L$2:$V$4,DK8,1),IF(BC8+VLOOKUP(BI8,NyIRS!$L$2:$V$4,DK8,1)&gt;160,BC8-VLOOKUP(BI8,NyIRS!$L$2:$V$4,DK8,1) &amp; " - " &amp; 160,BC8-VLOOKUP(BI8,NyIRS!$L$2:$V$4,DK8,1) &amp; " - " &amp; BC8+VLOOKUP(BI8,NyIRS!$L$2:$V$4,DK8,1))),"")</f>
        <v/>
      </c>
      <c r="CK8" s="4" t="str">
        <f>IF(AND(ISNUMBER(BD8),ISNUMBER(DK8)),IF(BD8-VLOOKUP(BI8,NyIES!$L$2:$V$4,DK8,1)&lt;40,40 &amp; " - " &amp; BD8+VLOOKUP(BI8,NyIES!$L$2:$V$4,DK8,1),IF(BD8+VLOOKUP(BI8,NyIES!$L$2:$V$4,DK8,1)&gt;160,BD8-VLOOKUP(BI8,NyIES!$L$2:$V$4,DK8,1) &amp; " - " &amp; 160,BD8-VLOOKUP(BI8,NyIES!$L$2:$V$4,DK8,1) &amp; " - " &amp; BD8+VLOOKUP(BI8,NyIES!$L$2:$V$4,DK8,1))),"")</f>
        <v/>
      </c>
      <c r="CL8" s="4" t="str">
        <f>IF(AND(ISNUMBER(BE8),ISNUMBER(DK8)),IF(BE8-VLOOKUP(BI8,NyISI!$L$2:$V$4,DK8,1)&lt;40,40 &amp; " - " &amp; BE8+VLOOKUP(BI8,NyISI!$L$2:$V$4,DK8,1),IF(BE8+VLOOKUP(BI8,NyISI!$L$2:$V$4,DK8,1)&gt;160,BE8-VLOOKUP(BI8,NyISI!$L$2:$V$4,DK8,1) &amp; " - " &amp; 160,BE8-VLOOKUP(BI8,NyISI!$L$2:$V$4,DK8,1) &amp; " - " &amp; BE8+VLOOKUP(BI8,NyISI!$L$2:$V$4,DK8,1))),"")</f>
        <v/>
      </c>
      <c r="CM8" s="4" t="str">
        <f>IF(AND(ISNUMBER(DK8),DK8&lt;8),IF(AND(ISNUMBER(BF8),ISNUMBER(DK8)),IF(BF8-VLOOKUP(BI8,NyISS!$L$2:$V$4,DK8,1)&lt;40,40 &amp; " - " &amp; BF8+VLOOKUP(BI8,NyISS!$L$2:$V$4,DK8,1),IF(BF8+VLOOKUP(BI8,NyISS!$L$2:$V$4,DK8,1)&gt;160,BF8-VLOOKUP(BI8,NyISS!$L$2:$V$4,DK8,1) &amp; " - " &amp; 160,BF8-VLOOKUP(BI8,NyISS!$L$2:$V$4,DK8,1) &amp; " - " &amp; BF8+VLOOKUP(BI8,NyISS!$L$2:$V$4,DK8,1))),""),"")</f>
        <v/>
      </c>
      <c r="CN8" s="4" t="str">
        <f>IF(AND(ISNUMBER(DK8),DK8&gt;7),IF(AND(ISNUMBER(BG8),ISNUMBER(DK8)),IF(BG8-VLOOKUP(BI8,NyISM!$L$2:$V$4,DK8,1)&lt;40,40 &amp; " - " &amp; BG8+VLOOKUP(BI8,NyISM!$L$2:$V$4,DK8,1),IF(BG8+VLOOKUP(BI8,NyISM!$L$2:$V$4,DK8,1)&gt;160,BG8-VLOOKUP(BI8,NyISM!$L$2:$V$4,DK8,1) &amp; " - " &amp; 160,BG8-VLOOKUP(BI8,NyISM!$L$2:$V$4,DK8,1) &amp; " - " &amp; BG8+VLOOKUP(BI8,NyISM!$L$2:$V$4,DK8,1))),""),"")</f>
        <v/>
      </c>
      <c r="CO8" s="4" t="str">
        <f>IF(AND(ISNUMBER(BH8),ISNUMBER(DK8)),IF(BH8-VLOOKUP(BI8,NyIAM!$L$2:$V$4,DK8,1)&lt;40,40 &amp; " - " &amp; BH8+VLOOKUP(BI8,NyIAM!$L$2:$V$4,DK8,1),IF(BH8+VLOOKUP(BI8,NyIAM!$L$2:$V$4,DK8,1)&gt;160,BH8-VLOOKUP(BI8,NyIAM!$L$2:$V$4,DK8,1) &amp; " - " &amp; 160,BH8-VLOOKUP(BI8,NyIAM!$L$2:$V$4,DK8,1) &amp; " - " &amp; BH8+VLOOKUP(BI8,NyIAM!$L$2:$V$4,DK8,1))),"")</f>
        <v/>
      </c>
      <c r="CP8" s="4" t="str">
        <f>IF(AF8="","",IF(AND(ISNUMBER(AF8),ISNUMBER(DK8)),IF(VLOOKUP(AF8,NyOm!$A$2:$K$30,DK8,1)=1,"Onormalt få ord",IF(VLOOKUP(AF8,NyOm!$A$2:$K$30,DK8,1)=2,"Färre antal ord än normalt",IF(VLOOKUP(AF8,NyOm!$A$2:$K$30,DK8,1)=3,"Normalt antal ord","")))))</f>
        <v/>
      </c>
      <c r="CQ8" s="4" t="str">
        <f>IF(AB8="","",IF(AND(ISNUMBER(AB8),ISNUMBER(DK8)),IF(VLOOKUP(AB8,NyPbTid!$A$2:$K$218,DK8,1)=1,"Onormalt lång tidsåtgång",IF(VLOOKUP(AB8,NyPbTid!$A$2:$K$218,DK8,1)=2,"Långsammare än normalt",IF(VLOOKUP(AB8,NyPbTid!$A$2:$K$218,DK8,1)=3,"Normal tidsåtgång","")))))</f>
        <v/>
      </c>
      <c r="CR8" s="4" t="str">
        <f>IF(AC8="","",IF(AND(ISNUMBER(AC8),ISNUMBER(DK8)),IF(VLOOKUP(AC8,NyPbFel!$A$2:$K$18,DK8,1)=1,"Onormalt antal fel",IF(VLOOKUP(AC8,NyPbFel!$A$2:$K$18,DK8,1)=2,"Fler fel än normalt",IF(VLOOKUP(AC8,NyPbFel!$A$2:$K$18,DK8,1)=3,"Normalt antal fel","")))))</f>
        <v/>
      </c>
      <c r="CS8" s="4" t="str">
        <f t="shared" si="6"/>
        <v/>
      </c>
      <c r="CT8" s="4" t="str">
        <f>IF(OR(ISNUMBER(CS8),CS8="0**"),IF(ISNUMBER(CS8),CS8/ABS(CS8)*VLOOKUP(1,SignDiff!$A$3:$K$4,DK8,1),VLOOKUP(1,SignDiff!$A$3:$K$4,DK8,1)),"")</f>
        <v/>
      </c>
      <c r="CU8" s="4" t="str">
        <f>IF(OR(ISNUMBER(CS8),CS8="0**"),IF(ISNUMBER(CS8),CS8/ABS(CS8)*VLOOKUP(1,SignDiff!$A$7:$K$8,DK8,1),VLOOKUP(1,SignDiff!$A$7:$K$8,DK8,1)),"")</f>
        <v/>
      </c>
      <c r="CV8" s="4" t="str">
        <f t="shared" si="7"/>
        <v/>
      </c>
      <c r="CW8" s="4" t="str">
        <f t="shared" si="8"/>
        <v/>
      </c>
      <c r="CX8" s="4" t="str">
        <f>IF(OR(ISNUMBER(CS8),CS8="0**"),IF(CS8="0**",VLOOKUP(0,'IRS-IES'!$A$2:$C$43,2,1),IF(CS8&lt;0,VLOOKUP(ABS(CS8),'IRS-IES'!$A$2:$C$43,2,1),VLOOKUP(ABS(CS8),'IRS-IES'!$A$2:$C$43,3,1))),"")</f>
        <v/>
      </c>
      <c r="CY8" s="4" t="str">
        <f t="shared" si="9"/>
        <v/>
      </c>
      <c r="CZ8" s="4" t="str">
        <f>IF(OR(ISNUMBER(CY8),CY8="0**"),IF(ISNUMBER(CY8),CY8/ABS(CY8)*VLOOKUP(2,SignDiff!$A$3:$K$4,DK8,1),VLOOKUP(2,SignDiff!$A$3:$K$4,DK8,1)),"")</f>
        <v/>
      </c>
      <c r="DA8" s="4" t="str">
        <f>IF(OR(ISNUMBER(CY8),CY8="0**"),IF(ISNUMBER(CY8),CY8/ABS(CY8)*VLOOKUP(2,SignDiff!$A$7:$K$8,DK8,1),VLOOKUP(2,SignDiff!$A$7:$K$8,DK8,1)),"")</f>
        <v/>
      </c>
      <c r="DB8" s="4" t="str">
        <f t="shared" si="10"/>
        <v/>
      </c>
      <c r="DC8" s="4" t="str">
        <f t="shared" si="11"/>
        <v/>
      </c>
      <c r="DD8" s="4" t="str">
        <f>IF(OR(ISNUMBER(CY8),CY8="0**"),IF(CY8="0**",VLOOKUP(0,'ISI-ISS'!$A$2:$C$43,2,1),IF(CY8&lt;0,VLOOKUP(ABS(CY8),'ISI-ISS'!$A$2:$C$43,2,1),VLOOKUP(ABS(CY8),'ISI-ISS'!$A$2:$C$43,3,1))),"")</f>
        <v/>
      </c>
      <c r="DE8" s="4" t="str">
        <f t="shared" si="12"/>
        <v/>
      </c>
      <c r="DF8" s="4" t="str">
        <f>IF(OR(ISNUMBER(DE8),DE8="0**"),IF(ISNUMBER(DE8),DE8/ABS(DE8)*VLOOKUP(2,SignDiff!$A$3:$K$4,DK8,1),VLOOKUP(2,SignDiff!$A$3:$K$4,DK8,1)),"")</f>
        <v/>
      </c>
      <c r="DG8" s="4" t="str">
        <f>IF(OR(ISNUMBER(DE8),DE8="0**"),IF(ISNUMBER(DE8),DE8/ABS(DE8)*VLOOKUP(2,SignDiff!$A$7:$K$8,DK8,1),VLOOKUP(2,SignDiff!$A$7:$K$8,DK8,1)),"")</f>
        <v/>
      </c>
      <c r="DH8" s="4" t="str">
        <f t="shared" si="13"/>
        <v/>
      </c>
      <c r="DI8" s="4" t="str">
        <f t="shared" si="14"/>
        <v/>
      </c>
      <c r="DJ8" s="4" t="str">
        <f>IF(OR(ISNUMBER(DE8),DE8="0**"),IF(DE8="0**",VLOOKUP(0,'ISI-ISM'!$A$2:$C$43,2,1),IF(DE8&lt;0,VLOOKUP(ABS(DE8),'ISI-ISM'!$A$2:$C$43,2,1),VLOOKUP(ABS(DE8),'ISI-ISM'!$A$2:$C$43,3,1))),"")</f>
        <v/>
      </c>
      <c r="DK8" s="4" t="str">
        <f>IF(ISERROR(VLOOKUP(N8,age!$A$2:$C$11,2,1)),"",VLOOKUP(N8,age!$A$2:$C$11,2,1))</f>
        <v/>
      </c>
      <c r="DL8" s="4" t="str">
        <f>IF(ISERROR(VLOOKUP(N8,age!$A$2:$C$11,3,1)),"",VLOOKUP(N8,age!$A$2:$C$11,3,1))</f>
        <v/>
      </c>
      <c r="DM8" s="4">
        <f t="shared" si="1"/>
        <v>0</v>
      </c>
      <c r="DN8" s="4">
        <f t="shared" si="2"/>
        <v>0</v>
      </c>
      <c r="DO8" s="4">
        <f t="shared" si="3"/>
        <v>0</v>
      </c>
      <c r="DP8" s="4">
        <f t="shared" si="4"/>
        <v>0</v>
      </c>
      <c r="DQ8" s="4">
        <f t="shared" si="5"/>
        <v>0</v>
      </c>
      <c r="DR8" s="9" t="str">
        <f t="shared" si="15"/>
        <v/>
      </c>
      <c r="DS8" s="9" t="str">
        <f t="shared" si="16"/>
        <v/>
      </c>
      <c r="DT8" s="9" t="str">
        <f t="shared" si="17"/>
        <v/>
      </c>
      <c r="DU8" s="9" t="str">
        <f t="shared" si="18"/>
        <v/>
      </c>
      <c r="DV8" s="9" t="str">
        <f t="shared" si="19"/>
        <v/>
      </c>
      <c r="DW8" s="9" t="str">
        <f t="shared" si="20"/>
        <v/>
      </c>
      <c r="DX8" s="9" t="str">
        <f t="shared" si="21"/>
        <v/>
      </c>
      <c r="DY8" s="9" t="str">
        <f>IF(AND(ISNUMBER(AJ8),ISNUMBER(DK8)),IF(AJ8-VLOOKUP(BI8,NyFi!$L$2:$V$4,DK8,1)&lt;1,1,AJ8-VLOOKUP(BI8,NyFi!$L$2:$V$4,DK8,1)),"")</f>
        <v/>
      </c>
      <c r="DZ8" s="9" t="str">
        <f>IF(AND(ISNUMBER(DK8),DK8&lt;8),IF(AND(ISNUMBER(AK8),ISNUMBER(DK8)),IF(AK8-VLOOKUP(BI8,NyGs!$L$2:$V$4,DK8,1)&lt;1,1,AK8-VLOOKUP(BI8,NyGs!$L$2:$V$4,DK8,1)),""),"")</f>
        <v/>
      </c>
      <c r="EA8" s="9" t="str">
        <f>IF(AND(ISNUMBER(AL8),ISNUMBER(DK8)),IF(AL8-VLOOKUP(BI8,NyRm!$L$2:$V$4,DK8,1)&lt;1,1,AL8-VLOOKUP(BI8,NyRm!$L$2:$V$4,DK8,1)),"")</f>
        <v/>
      </c>
      <c r="EB8" s="9" t="str">
        <f>IF(AND(ISNUMBER(AM8),ISNUMBER(DK8)),IF(AM8-VLOOKUP(BI8,NyFm!$L$2:$V$4,DK8,1)&lt;1,1,AM8-VLOOKUP(BI8,NyFm!$L$2:$V$4,DK8,1)),"")</f>
        <v/>
      </c>
      <c r="EC8" s="9" t="str">
        <f>IF(AND(ISNUMBER(DK8),DK8&lt;8),IF(AND(ISNUMBER(AN8),ISNUMBER(DK8)),IF(AN8-VLOOKUP(BI8,NyLi1R!$L$2:$V$4,DK8,1)&lt;1,1,AN8-VLOOKUP(BI8,NyLi1R!$L$2:$V$4,DK8,1)),""),"")</f>
        <v/>
      </c>
      <c r="ED8" s="9" t="str">
        <f>IF(AND(ISNUMBER(DK8),DK8&lt;8),IF(AND(ISNUMBER(AO8),ISNUMBER(DK8)),IF(AO8-VLOOKUP(BI8,NyLi1E!$L$2:$V$4,DK8,1)&lt;1,1,AO8-VLOOKUP(BI8,NyLi1E!$L$2:$V$4,DK8,1)),""),"")</f>
        <v/>
      </c>
      <c r="EE8" s="9" t="str">
        <f>IF(AND(ISNUMBER(DK8),DK8&lt;8),IF(AND(ISNUMBER(AP8),ISNUMBER(DK8)),IF(AP8-VLOOKUP(BI8,NyLi1T!$L$2:$V$4,DK8,1)&lt;1,1,AP8-VLOOKUP(BI8,NyLi1T!$L$2:$V$4,DK8,1)),""),"")</f>
        <v/>
      </c>
      <c r="EF8" s="9" t="str">
        <f>IF(AND(ISNUMBER(DK8),DK8&gt;7),IF(AND(ISNUMBER(AQ8),ISNUMBER(DK8)),IF(AQ8-VLOOKUP(BI8,NyLi2R!$L$2:$V$4,DK8,1)&lt;1,1,AQ8-VLOOKUP(BI8,NyLi2R!$L$2:$V$4,DK8,1)),""),"")</f>
        <v/>
      </c>
      <c r="EG8" s="9" t="str">
        <f>IF(AND(ISNUMBER(DK8),DK8&gt;7),IF(AND(ISNUMBER(AR8),ISNUMBER(DK8)),IF(AR8-VLOOKUP(BI8,NyLi2E!$L$2:$V$4,DK8,1)&lt;1,1,AR8-VLOOKUP(BI8,NyLi2E!$L$2:$V$4,DK8,1)),""),"")</f>
        <v/>
      </c>
      <c r="EH8" s="9" t="str">
        <f>IF(AND(ISNUMBER(DK8),DK8&gt;7),IF(AND(ISNUMBER(AS8),ISNUMBER(DK8)),IF(AS8-VLOOKUP(BI8,NyLi2T!$L$2:$V$4,DK8,1)&lt;1,1,AS8-VLOOKUP(BI8,NyLi2T!$L$2:$V$4,DK8,1)),""),"")</f>
        <v/>
      </c>
      <c r="EI8" s="9" t="str">
        <f>IF(AND(ISNUMBER(DK8),DK8&lt;8),IF(AND(ISNUMBER(AT8),ISNUMBER(DK8)),IF(AT8-VLOOKUP(BI8,NySs!$L$2:$V$4,DK8,1)&lt;1,1,AT8-VLOOKUP(BI8,NySs!$L$2:$V$4,DK8,1)),""),"")</f>
        <v/>
      </c>
      <c r="EJ8" s="9" t="str">
        <f>IF(AND(ISNUMBER(DK8),DK8&lt;9),IF(AND(ISNUMBER(AU8),ISNUMBER(DK8)),IF(AU8-VLOOKUP(BI8,NyEo!$L$2:$V$4,DK8,1)&lt;1,1,AU8-VLOOKUP(BI8,NyEo!$L$2:$V$4,DK8,1)),""),"")</f>
        <v/>
      </c>
      <c r="EK8" s="9" t="str">
        <f>IF(AND(ISNUMBER(DK8),DK8&gt;7),IF(AND(ISNUMBER(AV8),ISNUMBER(DK8)),IF(AV8-VLOOKUP(BI8,NyHt!$L$2:$V$4,DK8,1)&lt;1,1,AV8-VLOOKUP(BI8,NyHt!$L$2:$V$4,DK8,1)),""),"")</f>
        <v/>
      </c>
      <c r="EL8" s="9" t="str">
        <f>IF(AND(ISNUMBER(AW8),ISNUMBER(DK8)),IF(AW8-VLOOKUP(BI8,NySiF!$L$2:$V$4,DK8,1)&lt;1,1,AW8-VLOOKUP(BI8,NySiF!$L$2:$V$4,DK8,1)),"")</f>
        <v/>
      </c>
      <c r="EM8" s="9" t="str">
        <f>IF(AND(ISNUMBER(AX8),ISNUMBER(DK8)),IF(AX8-VLOOKUP(BI8,NySiB!$L$2:$V$4,DK8,1)&lt;1,1,AX8-VLOOKUP(BI8,NySiB!$L$2:$V$4,DK8,1)),"")</f>
        <v/>
      </c>
      <c r="EN8" s="9" t="str">
        <f>IF(AND(ISNUMBER(AY8),ISNUMBER(DK8)),IF(AY8-VLOOKUP(BI8,NySiT!$L$2:$V$4,DK8,1)&lt;1,1,AY8-VLOOKUP(BI8,NySiT!$L$2:$V$4,DK8,1)),"")</f>
        <v/>
      </c>
      <c r="EO8" s="9" t="str">
        <f>IF(AND(ISNUMBER(AZ8),ISNUMBER(DK8)),IF(AZ8-VLOOKUP(BI8,NyVs!$L$2:$V$4,DK8,1)&lt;1,1,AZ8-VLOOKUP(BI8,NyVs!$L$2:$V$4,DK8,1)),"")</f>
        <v/>
      </c>
      <c r="EP8" s="9" t="str">
        <f>IF(AND(ISNUMBER(BA8),ISNUMBER(DK8)),IF(BA8-VLOOKUP(BI8,NyPp!$L$2:$V$4,DK8,1)&lt;1,1,BA8-VLOOKUP(BI8,NyPp!$L$2:$V$4,DK8,1)),"")</f>
        <v/>
      </c>
      <c r="EQ8" s="9" t="str">
        <f>IF(AND(ISNUMBER(BB8),ISNUMBER(DK8)),IF(BB8-VLOOKUP(BI8,NyIGS!$L$2:$V$4,DK8,1)&lt;40,40,BB8-VLOOKUP(BI8,NyIGS!$L$2:$V$4,DK8,1)),"")</f>
        <v/>
      </c>
      <c r="ER8" s="9" t="str">
        <f>IF(AND(ISNUMBER(BC8),ISNUMBER(DK8)),IF(BC8-VLOOKUP(BI8,NyIRS!$L$2:$V$4,DK8,1)&lt;40,40,BC8-VLOOKUP(BI8,NyIRS!$L$2:$V$4,DK8,1)),"")</f>
        <v/>
      </c>
      <c r="ES8" s="9" t="str">
        <f>IF(AND(ISNUMBER(BD8),ISNUMBER(DK8)),IF(BD8-VLOOKUP(BI8,NyIES!$L$2:$V$4,DK8,1)&lt;40,40,BD8-VLOOKUP(BI8,NyIES!$L$2:$V$4,DK8,1)),"")</f>
        <v/>
      </c>
      <c r="ET8" s="9" t="str">
        <f>IF(AND(ISNUMBER(BE8),ISNUMBER(DK8)),IF(BE8-VLOOKUP(BI8,NyISI!$L$2:$V$4,DK8,1)&lt;40,40,BE8-VLOOKUP(BI8,NyISI!$L$2:$V$4,DK8,1)),"")</f>
        <v/>
      </c>
      <c r="EU8" s="9" t="str">
        <f>IF(AND(ISNUMBER(DK8),DK8&lt;8),IF(AND(ISNUMBER(BF8),ISNUMBER(DK8)),IF(BF8-VLOOKUP(BI8,NyISS!$L$2:$V$4,DK8,1)&lt;40,40,BF8-VLOOKUP(BI8,NyISS!$L$2:$V$4,DK8,1)),""),"")</f>
        <v/>
      </c>
      <c r="EV8" s="9" t="str">
        <f>IF(AND(ISNUMBER(DK8),DK8&gt;7),IF(AND(ISNUMBER(BG8),ISNUMBER(DK8)),IF(BG8-VLOOKUP(BI8,NyISM!$L$2:$V$4,DK8,1)&lt;40,40,BG8-VLOOKUP(BI8,NyISM!$L$2:$V$4,DK8,1)),""),"")</f>
        <v/>
      </c>
      <c r="EW8" s="9" t="str">
        <f>IF(AND(ISNUMBER(BH8),ISNUMBER(DK8)),IF(BH8-VLOOKUP(BI8,NyIAM!$L$2:$V$4,DK8,1)&lt;40,40,BH8-VLOOKUP(BI8,NyIAM!$L$2:$V$4,DK8,1)),"")</f>
        <v/>
      </c>
      <c r="EX8" s="9" t="str">
        <f>IF(AND(ISNUMBER(AJ8),ISNUMBER(DK8)),IF(AJ8+VLOOKUP(BI8,NyFi!$L$2:$V$4,DK8,1)&gt;19,19,AJ8+VLOOKUP(BI8,NyFi!$L$2:$V$4,DK8,1)),"")</f>
        <v/>
      </c>
      <c r="EY8" s="9" t="str">
        <f>IF(AND(ISNUMBER(DK8),DK8&lt;8),IF(AND(ISNUMBER(AK8),ISNUMBER(DK8)),IF(AK8+VLOOKUP(BI8,NyGs!$L$2:$V$4,DK8,1)&gt;19,19,AK8+VLOOKUP(BI8,NyGs!$L$2:$V$4,DK8,1)),""),"")</f>
        <v/>
      </c>
      <c r="EZ8" s="9" t="str">
        <f>IF(AND(ISNUMBER(AL8),ISNUMBER(DK8)),IF(AL8+VLOOKUP(BI8,NyRm!$L$2:$V$4,DK8,1)&gt;19,19,AL8+VLOOKUP(BI8,NyRm!$L$2:$V$4,DK8,1)),"")</f>
        <v/>
      </c>
      <c r="FA8" s="9" t="str">
        <f>IF(AND(ISNUMBER(AM8),ISNUMBER(DK8)),IF(AM8+VLOOKUP(BI8,NyFm!$L$2:$V$4,DK8,1)&gt;19,19,AM8+VLOOKUP(BI8,NyFm!$L$2:$V$4,DK8,1)),"")</f>
        <v/>
      </c>
      <c r="FB8" s="9" t="str">
        <f>IF(AND(ISNUMBER(DK8),DK8&lt;8),IF(AND(ISNUMBER(AN8),ISNUMBER(DK8)),IF(AN8+VLOOKUP(BI8,NyLi1R!$L$2:$V$4,DK8,1)&gt;19,19,AN8+VLOOKUP(BI8,NyLi1R!$L$2:$V$4,DK8,1)),""),"")</f>
        <v/>
      </c>
      <c r="FC8" s="9" t="str">
        <f>IF(AND(ISNUMBER(DK8),DK8&lt;8),IF(AND(ISNUMBER(AO8),ISNUMBER(DK8)),IF(AO8+VLOOKUP(BI8,NyLi1E!$L$2:$V$4,DK8,1)&gt;19,19,AO8+VLOOKUP(BI8,NyLi1E!$L$2:$V$4,DK8,1)),""),"")</f>
        <v/>
      </c>
      <c r="FD8" s="9" t="str">
        <f>IF(AND(ISNUMBER(DK8),DK8&lt;8),IF(AND(ISNUMBER(AP8),ISNUMBER(DK8)),IF(AP8+VLOOKUP(BI8,NyLi1T!$L$2:$V$4,DK8,1)&gt;19,19,AP8+VLOOKUP(BI8,NyLi1T!$L$2:$V$4,DK8,1)),""),"")</f>
        <v/>
      </c>
      <c r="FE8" s="9" t="str">
        <f>IF(AND(ISNUMBER(DK8),DK8&gt;7),IF(AND(ISNUMBER(AQ8),ISNUMBER(DK8)),IF(AQ8+VLOOKUP(BI8,NyLi2R!$L$2:$V$4,DK8,1)&gt;19,19,AQ8+VLOOKUP(BI8,NyLi2R!$L$2:$V$4,DK8,1)),""),"")</f>
        <v/>
      </c>
      <c r="FF8" s="9" t="str">
        <f>IF(AND(ISNUMBER(DK8),DK8&gt;7),IF(AND(ISNUMBER(AR8),ISNUMBER(DK8)),IF(AR8+VLOOKUP(BI8,NyLi2E!$L$2:$V$4,DK8,1)&gt;19,19,AR8+VLOOKUP(BI8,NyLi2E!$L$2:$V$4,DK8,1)),""),"")</f>
        <v/>
      </c>
      <c r="FG8" s="9" t="str">
        <f>IF(AND(ISNUMBER(DK8),DK8&gt;7),IF(AND(ISNUMBER(AS8),ISNUMBER(DK8)),IF(AS8+VLOOKUP(BI8,NyLi2T!$L$2:$V$4,DK8,1)&gt;19,19,AS8+VLOOKUP(BI8,NyLi2T!$L$2:$V$4,DK8,1)),""),"")</f>
        <v/>
      </c>
      <c r="FH8" s="9" t="str">
        <f>IF(AND(ISNUMBER(DK8),DK8&lt;8),IF(AND(ISNUMBER(AT8),ISNUMBER(DK8)),IF(AT8+VLOOKUP(BI8,NySs!$L$2:$V$4,DK8,1)&gt;19,19,AT8+VLOOKUP(BI8,NySs!$L$2:$V$4,DK8,1)),""),"")</f>
        <v/>
      </c>
      <c r="FI8" s="9" t="str">
        <f>IF(AND(ISNUMBER(DK8),DK8&lt;9),IF(AND(ISNUMBER(AU8),ISNUMBER(DK8)),IF(AU8+VLOOKUP(BI8,NyEo!$L$2:$V$4,DK8,1)&gt;19,19,AU8+VLOOKUP(BI8,NyEo!$L$2:$V$4,DK8,1)),""),"")</f>
        <v/>
      </c>
      <c r="FJ8" s="9" t="str">
        <f>IF(AND(ISNUMBER(DK8),DK8&gt;7),IF(AND(ISNUMBER(AV8),ISNUMBER(DK8)),IF(AV8+VLOOKUP(BI8,NyHt!$L$2:$V$4,DK8,1)&gt;19,19,AV8+VLOOKUP(BI8,NyHt!$L$2:$V$4,DK8,1)),""),"")</f>
        <v/>
      </c>
      <c r="FK8" s="9" t="str">
        <f>IF(AND(ISNUMBER(AW8),ISNUMBER(DK8)),IF(AW8+VLOOKUP(BI8,NySiF!$L$2:$V$4,DK8,1)&gt;19,19,AW8+VLOOKUP(BI8,NySiF!$L$2:$V$4,DK8,1)),"")</f>
        <v/>
      </c>
      <c r="FL8" s="9" t="str">
        <f>IF(AND(ISNUMBER(AX8),ISNUMBER(DK8)),IF(AX8+VLOOKUP(BI8,NySiB!$L$2:$V$4,DK8,1)&gt;19,19,AX8+VLOOKUP(BI8,NySiB!$L$2:$V$4,DK8,1)),"")</f>
        <v/>
      </c>
      <c r="FM8" s="9" t="str">
        <f>IF(AND(ISNUMBER(AY8),ISNUMBER(DK8)),IF(AY8+VLOOKUP(BI8,NySiT!$L$2:$V$4,DK8,1)&gt;19,19,AY8+VLOOKUP(BI8,NySiT!$L$2:$V$4,DK8,1)),"")</f>
        <v/>
      </c>
      <c r="FN8" s="9" t="str">
        <f>IF(AND(ISNUMBER(AZ8),ISNUMBER(DK8)),IF(AZ8+VLOOKUP(BI8,NyVs!$L$2:$V$4,DK8,1)&gt;19,19,AZ8+VLOOKUP(BI8,NyVs!$L$2:$V$4,DK8,1)),"")</f>
        <v/>
      </c>
      <c r="FO8" s="9" t="str">
        <f>IF(AND(ISNUMBER(BA8),ISNUMBER(DK8)),IF(BA8+VLOOKUP(BI8,NyPp!$L$2:$V$4,DK8,1)&gt;19,19,BA8+VLOOKUP(BI8,NyPp!$L$2:$V$4,DK8,1)),"")</f>
        <v/>
      </c>
      <c r="FP8" s="9" t="str">
        <f>IF(AND(ISNUMBER(BB8),ISNUMBER(DK8)),IF(BB8+VLOOKUP(BI8,NyIGS!$L$2:$V$4,DK8,1)&gt;160,160,BB8+VLOOKUP(BI8,NyIGS!$L$2:$V$4,DK8,1)),"")</f>
        <v/>
      </c>
      <c r="FQ8" s="9" t="str">
        <f>IF(AND(ISNUMBER(BC8),ISNUMBER(DK8)),IF(BC8+VLOOKUP(BI8,NyIRS!$L$2:$V$4,DK8,1)&gt;160,160,BC8+VLOOKUP(BI8,NyIRS!$L$2:$V$4,DK8,1)),"")</f>
        <v/>
      </c>
      <c r="FR8" s="9" t="str">
        <f>IF(AND(ISNUMBER(BD8),ISNUMBER(DK8)),IF(BD8+VLOOKUP(BI8,NyIES!$L$2:$V$4,DK8,1)&gt;160,160, BD8+VLOOKUP(BI8,NyIES!$L$2:$V$4,DK8,1)),"")</f>
        <v/>
      </c>
      <c r="FS8" s="9" t="str">
        <f>IF(AND(ISNUMBER(BE8),ISNUMBER(DK8)),IF(BE8+VLOOKUP(BI8,NyISI!$L$2:$V$4,DK8,1)&gt;160,160,BE8+VLOOKUP(BI8,NyISI!$L$2:$V$4,DK8,1)),"")</f>
        <v/>
      </c>
      <c r="FT8" s="9" t="str">
        <f>IF(AND(ISNUMBER(DK8),DK8&lt;8),IF(AND(ISNUMBER(BF8),ISNUMBER(DK8)),IF(BF8+VLOOKUP(BI8,NyISS!$L$2:$V$4,DK8,1)&gt;160,160,BF8+VLOOKUP(BI8,NyISS!$L$2:$V$4,DK8,1)),""),"")</f>
        <v/>
      </c>
      <c r="FU8" s="9" t="str">
        <f>IF(AND(ISNUMBER(DK8),DK8&gt;7),IF(AND(ISNUMBER(BG8),ISNUMBER(DK8)),IF(BG8+VLOOKUP(BI8,NyISM!$L$2:$V$4,DK8,1)&gt;160,160,BG8+VLOOKUP(BI8,NyISM!$L$2:$V$4,DK8,1)),""),"")</f>
        <v/>
      </c>
      <c r="FV8" s="9" t="str">
        <f>IF(AND(ISNUMBER(BH8),ISNUMBER(DK8)),IF(BH8+VLOOKUP(BI8,NyIAM!$L$2:$V$4,DK8,1)&gt;160,160,BH8+VLOOKUP(BI8,NyIAM!$L$2:$V$4,DK8,1)),"")</f>
        <v/>
      </c>
    </row>
    <row r="9" spans="1:178" x14ac:dyDescent="0.2">
      <c r="A9" s="51"/>
      <c r="B9" s="51"/>
      <c r="C9" s="51"/>
      <c r="D9" s="51"/>
      <c r="E9" s="51"/>
      <c r="F9" s="51"/>
      <c r="G9" s="51"/>
      <c r="H9" s="51"/>
      <c r="I9" s="51"/>
      <c r="J9" s="52"/>
      <c r="K9" s="52"/>
      <c r="L9" s="53"/>
      <c r="M9" s="53"/>
      <c r="N9" s="58" t="str">
        <f t="shared" si="0"/>
        <v/>
      </c>
      <c r="O9" s="53"/>
      <c r="P9" s="53"/>
      <c r="Q9" s="53"/>
      <c r="R9" s="53"/>
      <c r="S9" s="53"/>
      <c r="T9" s="53"/>
      <c r="U9" s="53"/>
      <c r="V9" s="53"/>
      <c r="W9" s="53"/>
      <c r="X9" s="53"/>
      <c r="Y9" s="53"/>
      <c r="Z9" s="53"/>
      <c r="AA9" s="53"/>
      <c r="AB9" s="53"/>
      <c r="AC9" s="53"/>
      <c r="AD9" s="53"/>
      <c r="AE9" s="53"/>
      <c r="AF9" s="53"/>
      <c r="AG9" s="53"/>
      <c r="AH9" s="53"/>
      <c r="AI9" s="53"/>
      <c r="AJ9" s="4" t="str">
        <f>IF(O9="","",IF(ISNUMBER(N9),VLOOKUP(O9,NyFi!$A$2:$K$40,DK9),""))</f>
        <v/>
      </c>
      <c r="AK9" s="4" t="str">
        <f>IF(P9="","",IF(AND(ISNUMBER(N9),DK9&lt;8),VLOOKUP(P9,NyGs!$A$2:$G$41,DK9),""))</f>
        <v/>
      </c>
      <c r="AL9" s="4" t="str">
        <f>IF(AA9="","",IF(ISNUMBER(N9),VLOOKUP(AA9,NyRm!$A$2:$K$56,DK9),""))</f>
        <v/>
      </c>
      <c r="AM9" s="4" t="str">
        <f>IF(Z9="","",IF(ISNUMBER(N9),VLOOKUP(Z9,NyFm!$A$2:$K$46,DK9),""))</f>
        <v/>
      </c>
      <c r="AN9" s="4" t="str">
        <f>IF(U9="","",IF(AND(ISNUMBER(N9),DK9&lt;8),VLOOKUP(U9,NyLi1R!$A$2:$G$20,DK9),""))</f>
        <v/>
      </c>
      <c r="AO9" s="4" t="str">
        <f>IF(V9="","",IF(AND(ISNUMBER(N9),DK9&lt;8),VLOOKUP(V9,NyLi1E!$A$2:$G$20,DK9),""))</f>
        <v/>
      </c>
      <c r="AP9" s="4" t="str">
        <f>IF(AND(ISNUMBER(N9),ISNUMBER(AN9),ISNUMBER(AO9),DK9&lt;8),VLOOKUP(AN9+AO9,NyLi1T!$A$2:$G$40,DK9),"")</f>
        <v/>
      </c>
      <c r="AQ9" s="4" t="str">
        <f>IF(W9="","",IF(AND(ISNUMBER(N9),DK9&gt;7),VLOOKUP(W9,NyLi2R!$A$2:$K$20,DK9),""))</f>
        <v/>
      </c>
      <c r="AR9" s="4" t="str">
        <f>IF(X9="","",IF(AND(ISNUMBER(N9),DK9&gt;7),VLOOKUP(X9,NyLi2E!$A$2:$K$20,DK9),""))</f>
        <v/>
      </c>
      <c r="AS9" s="4" t="str">
        <f>IF(AND(ISNUMBER(N9),ISNUMBER(AQ9),ISNUMBER(AR9),DK9&gt;7),VLOOKUP(AQ9+AR9,NyLi2T!$A$2:$K$40,DK9),"")</f>
        <v/>
      </c>
      <c r="AT9" s="4" t="str">
        <f>IF(AE9="","",IF(AND(ISNUMBER(N9),DK9&lt;8),VLOOKUP(AE9,NySs!$A$2:$G$28,DK9),""))</f>
        <v/>
      </c>
      <c r="AU9" s="4" t="str">
        <f>IF(AD9="","",IF(AND(ISNUMBER(N9),DK9&lt;9),VLOOKUP(AD9,NyEo!$A$2:$H$22,DK9),""))</f>
        <v/>
      </c>
      <c r="AV9" s="4" t="str">
        <f>IF(Q9="","",IF(AND(ISNUMBER(N9),DK9&gt;7),VLOOKUP(Q9,NyHt!$A$2:$K$17,DK9),""))</f>
        <v/>
      </c>
      <c r="AW9" s="4" t="str">
        <f>IF(R9="","",IF(ISNUMBER(N9),VLOOKUP(R9,NySiF!$A$2:$K$18,DK9),""))</f>
        <v/>
      </c>
      <c r="AX9" s="4" t="str">
        <f>IF(S9="","",IF(ISNUMBER(N9),VLOOKUP(S9,NySiB!$A$2:$K$16,DK9),""))</f>
        <v/>
      </c>
      <c r="AY9" s="4" t="str">
        <f>IF(T9="","",IF(ISNUMBER(N9),VLOOKUP(T9,NySiT!$A$2:$K$32,DK9),""))</f>
        <v/>
      </c>
      <c r="AZ9" s="4" t="str">
        <f>IF(Y9="","",IF(ISNUMBER(N9),VLOOKUP(Y9,NyVs!$A$2:$K$86,DK9),""))</f>
        <v/>
      </c>
      <c r="BA9" s="4" t="str">
        <f>IF(AI9="","",IF(ISNUMBER(N9),VLOOKUP(AI9,NyPp!$A$2:$K$202,DK9),""))</f>
        <v/>
      </c>
      <c r="BB9" s="4" t="str">
        <f>IF(AND(ISNUMBER(AJ9),ISNUMBER(AK9),ISNUMBER(AL9),ISNUMBER(AM9),DK9&lt;8),IF(COUNTIF(O9,0)+COUNTIF(P9,0)+COUNTIF(AA9,0)+COUNTIF(Z9,0)&gt;1,"",VLOOKUP(AJ9+AK9+AL9+AM9,NyIGS!$A$2:$K$78,DK9)),IF(AND(ISNUMBER(AJ9),ISNUMBER(AL9),ISNUMBER(AM9),ISNUMBER(AS9),DK9&gt;7),IF(COUNTIF(O9,0)+COUNTIF(AA9,0)+COUNTIF(Z9,0)+AND(COUNTIF(W9,0),COUNTIF(X9,0))&gt;1,"",VLOOKUP(AJ9+AL9+AM9+AS9,NyIGS!$A$2:$K$78,DK9)),""))</f>
        <v/>
      </c>
      <c r="BC9" s="4" t="str">
        <f>IF(AND(ISNUMBER(AJ9),ISNUMBER(AN9),ISNUMBER(AT9),DK9&lt;8),IF(COUNTIF(O9,0)+COUNTIF(U9,0)+COUNTIF(AE9,0)&gt;1,"",VLOOKUP(AJ9+AN9+AT9,NyIRS!$A$2:$K$59,DK9)),IF(AND(ISNUMBER(AJ9),ISNUMBER(AQ9),DK9&gt;7),IF(COUNTIF(O9,0)+COUNTIF(W9,0)&gt;1,"",VLOOKUP(AJ9+AQ9,NyIRS!$A$2:$K$59,DK9)),""))</f>
        <v/>
      </c>
      <c r="BD9" s="4" t="str">
        <f>IF(AND(ISNUMBER(AK9),ISNUMBER(AL9),ISNUMBER(AM9),DK9&lt;8),IF(COUNTIF(P9,0)+COUNTIF(AA9,0)+COUNTIF(Z9,0)&gt;1,"",VLOOKUP(AK9+AL9+AM9,NyIES!$A$2:$K$59,DK9)),IF(AND(ISNUMBER(AL9),ISNUMBER(AM9),ISNUMBER(AR9),DK9&gt;7),IF(COUNTIF(AA9,0)+COUNTIF(Z9,0)+COUNTIF(X9,0)&gt;1,"",VLOOKUP(AL9+AM9+AR9,NyIES!$A$2:$K$59,DK9)),""))</f>
        <v/>
      </c>
      <c r="BE9" s="4" t="str">
        <f>IF(AND(ISNUMBER(AJ9),ISNUMBER(AP9),ISNUMBER(AU9),DK9&lt;8),IF(COUNTIF(O9,0)+AND(COUNTIF(U9,0),COUNTIF(V9,0))+COUNTIF(AD9,0)&gt;1,"",VLOOKUP(AJ9+AP9+AU9,NyISI!$A$2:$K$59,DK9)),IF(AND(ISNUMBER(AS9),ISNUMBER(AU9),ISNUMBER(AV9),DK9=8),IF(COUNTIF(AD9,0)+COUNTIF(Q9,0)+AND(COUNTIF(W9,0),COUNTIF(X9,0))&gt;1,"",VLOOKUP(AS9+AU9+AV9,NyISI!$A$2:$K$59,DK9)),IF(AND(ISNUMBER(AS9),ISNUMBER(AV9),DK9&gt;8),IF(COUNTIF(Q9,0)+AND(COUNTIF(W9,0),COUNTIF(X9,0))&gt;1,"",VLOOKUP(AS9+AV9,NyISI!$A$2:$K$59,DK9)),"")))</f>
        <v/>
      </c>
      <c r="BF9" s="4" t="str">
        <f>IF(AND(ISNUMBER(AT9),ISNUMBER(AK9),ISNUMBER(AL9),ISNUMBER(AM9),DK9&lt;8),IF(COUNTIF(P9,0)+COUNTIF(AA9,0)+COUNTIF(Z9,0)+COUNTIF(AE9,0)&gt;1,"",VLOOKUP(AT9+AK9+AL9+AM9,NyISS!$A$2:$G$78,DK9)),"")</f>
        <v/>
      </c>
      <c r="BG9" s="4" t="str">
        <f>IF(AND(ISNUMBER(AJ9),ISNUMBER(AL9),ISNUMBER(AM9),DK9&gt;7),IF(COUNTIF(O9,0)+COUNTIF(AA9,0)+COUNTIF(Z9,0)&gt;1,"",VLOOKUP(AJ9+AL9+AM9,NyISM!$A$2:$K$59,DK9)),"")</f>
        <v/>
      </c>
      <c r="BH9" s="4" t="str">
        <f>IF(AND(ISNUMBER(AY9),ISNUMBER(AZ9)),IF(COUNTIF(T9,0)+COUNTIF(Y9,0)&gt;1,"",VLOOKUP(AY9+AZ9,NyIAM!$A$2:$K$40,DK9)),"")</f>
        <v/>
      </c>
      <c r="BI9" s="4">
        <v>2</v>
      </c>
      <c r="BJ9" s="4" t="str">
        <f>IF(ISNUMBER(BB9),VLOOKUP(BB9,Percentil!$A$2:$B$122,2,1),"")</f>
        <v/>
      </c>
      <c r="BK9" s="4" t="str">
        <f>IF(ISNUMBER(BC9),VLOOKUP(BC9,Percentil!$A$2:$B$122,2,1),"")</f>
        <v/>
      </c>
      <c r="BL9" s="4" t="str">
        <f>IF(ISNUMBER(BD9),VLOOKUP(BD9,Percentil!$A$2:$B$122,2,1),"")</f>
        <v/>
      </c>
      <c r="BM9" s="4" t="str">
        <f>IF(ISNUMBER(BE9),VLOOKUP(BE9,Percentil!$A$2:$B$122,2,1),"")</f>
        <v/>
      </c>
      <c r="BN9" s="4" t="str">
        <f>IF(ISNUMBER(BF9),VLOOKUP(BF9,Percentil!$A$2:$B$122,2,1),"")</f>
        <v/>
      </c>
      <c r="BO9" s="4" t="str">
        <f>IF(ISNUMBER(BG9),VLOOKUP(BG9,Percentil!$A$2:$B$122,2,1),"")</f>
        <v/>
      </c>
      <c r="BP9" s="4" t="str">
        <f>IF(ISNUMBER(BH9),VLOOKUP(BH9,Percentil!$A$2:$B$122,2,1),"")</f>
        <v/>
      </c>
      <c r="BQ9" s="4" t="str">
        <f>IF(AND(ISNUMBER(AJ9),ISNUMBER(DK9)),IF(AJ9-VLOOKUP(BI9,NyFi!$L$2:$V$4,DK9,1)&lt;1,1 &amp; " - " &amp; AJ9+VLOOKUP(BI9,NyFi!$L$2:$V$4,DK9,1),IF(AJ9+VLOOKUP(BI9,NyFi!$L$2:$V$4,DK9,1)&gt;19,AJ9-VLOOKUP(BI9,NyFi!$L$2:$V$4,DK9,1) &amp; " - " &amp; 19,AJ9-VLOOKUP(BI9,NyFi!$L$2:$V$4,DK9,1) &amp; " - " &amp; AJ9+VLOOKUP(BI9,NyFi!$L$2:$V$4,DK9,1))),"")</f>
        <v/>
      </c>
      <c r="BR9" s="4" t="str">
        <f>IF(AND(ISNUMBER(DK9),DK9&lt;8),IF(AND(ISNUMBER(AK9),ISNUMBER(DK9)),IF(AK9-VLOOKUP(BI9,NyGs!$L$2:$V$4,DK9,1)&lt;1,1 &amp; " - " &amp; AK9+VLOOKUP(BI9,NyGs!$L$2:$V$4,DK9,1),IF(AK9+VLOOKUP(BI9,NyGs!$L$2:$V$4,DK9,1)&gt;19,AK9-VLOOKUP(BI9,NyGs!$L$2:$V$4,DK9,1) &amp; " - " &amp; 19,AK9-VLOOKUP(BI9,NyGs!$L$2:$V$4,DK9,1) &amp; " - " &amp; AK9+VLOOKUP(BI9,NyGs!$L$2:$V$4,DK9,1))),""),"")</f>
        <v/>
      </c>
      <c r="BS9" s="4" t="str">
        <f>IF(AND(ISNUMBER(AL9),ISNUMBER(DK9)),IF(AL9-VLOOKUP(BI9,NyRm!$L$2:$V$4,DK9,1)&lt;1,1 &amp; " - " &amp; AL9+VLOOKUP(BI9,NyRm!$L$2:$V$4,DK9,1),IF(AL9+VLOOKUP(BI9,NyRm!$L$2:$V$4,DK9,1)&gt;19,AL9-VLOOKUP(BI9,NyRm!$L$2:$V$4,DK9,1) &amp; " - " &amp; 19,AL9-VLOOKUP(BI9,NyRm!$L$2:$V$4,DK9,1) &amp; " - " &amp; AL9+VLOOKUP(BI9,NyRm!$L$2:$V$4,DK9,1))),"")</f>
        <v/>
      </c>
      <c r="BT9" s="4" t="str">
        <f>IF(AND(ISNUMBER(AM9),ISNUMBER(DK9)),IF(AM9-VLOOKUP(BI9,NyFm!$L$2:$V$4,DK9,1)&lt;1,1 &amp; " - " &amp; AM9+VLOOKUP(BI9,NyFm!$L$2:$V$4,DK9,1),IF(AM9+VLOOKUP(BI9,NyFm!$L$2:$V$4,DK9,1)&gt;19,AM9-VLOOKUP(BI9,NyFm!$L$2:$V$4,DK9,1) &amp; " - " &amp; 19,AM9-VLOOKUP(BI9,NyFm!$L$2:$V$4,DK9,1) &amp; " - " &amp; AM9+VLOOKUP(BI9,NyFm!$L$2:$V$4,DK9,1))),"")</f>
        <v/>
      </c>
      <c r="BU9" s="4" t="str">
        <f>IF(AND(ISNUMBER(DK9),DK9&lt;8),IF(AND(ISNUMBER(AN9),ISNUMBER(DK9)),IF(AN9-VLOOKUP(BI9,NyLi1R!$L$2:$V$4,DK9,1)&lt;1,1 &amp; " - " &amp; AN9+VLOOKUP(BI9,NyLi1R!$L$2:$V$4,DK9,1),IF(AN9+VLOOKUP(BI9,NyLi1R!$L$2:$V$4,DK9,1)&gt;19,AN9-VLOOKUP(BI9,NyLi1R!$L$2:$V$4,DK9,1) &amp; " - " &amp; 19,AN9-VLOOKUP(BI9,NyLi1R!$L$2:$V$4,DK9,1) &amp; " - " &amp; AN9+VLOOKUP(BI9,NyLi1R!$L$2:$V$4,DK9,1))),""),"")</f>
        <v/>
      </c>
      <c r="BV9" s="4" t="str">
        <f>IF(AND(ISNUMBER(DK9),DK9&lt;8),IF(AND(ISNUMBER(AO9),ISNUMBER(DK9)),IF(AO9-VLOOKUP(BI9,NyLi1E!$L$2:$V$4,DK9,1)&lt;1,1 &amp; " - " &amp; AO9+VLOOKUP(BI9,NyLi1E!$L$2:$V$4,DK9,1),IF(AO9+VLOOKUP(BI9,NyLi1E!$L$2:$V$4,DK9,1)&gt;19,AO9-VLOOKUP(BI9,NyLi1E!$L$2:$V$4,DK9,1) &amp; " - " &amp; 19,AO9-VLOOKUP(BI9,NyLi1E!$L$2:$V$4,DK9,1) &amp; " - " &amp; AO9+VLOOKUP(BI9,NyLi1E!$L$2:$V$4,DK9,1))),""),"")</f>
        <v/>
      </c>
      <c r="BW9" s="4" t="str">
        <f>IF(AND(ISNUMBER(DK9),DK9&lt;8),IF(AND(ISNUMBER(AP9),ISNUMBER(DK9)),IF(AP9-VLOOKUP(BI9,NyLi1T!$L$2:$V$4,DK9,1)&lt;1,1 &amp; " - " &amp; AP9+VLOOKUP(BI9,NyLi1T!$L$2:$V$4,DK9,1),IF(AP9+VLOOKUP(BI9,NyLi1T!$L$2:$V$4,DK9,1)&gt;19,AP9-VLOOKUP(BI9,NyLi1T!$L$2:$V$4,DK9,1) &amp; " - " &amp; 19,AP9-VLOOKUP(BI9,NyLi1T!$L$2:$V$4,DK9,1) &amp; " - " &amp; AP9+VLOOKUP(BI9,NyLi1T!$L$2:$V$4,DK9,1))),""),"")</f>
        <v/>
      </c>
      <c r="BX9" s="4" t="str">
        <f>IF(AND(ISNUMBER(DK9),DK9&gt;7),IF(AND(ISNUMBER(AQ9),ISNUMBER(DK9)),IF(AQ9-VLOOKUP(BI9,NyLi2R!$L$2:$V$4,DK9,1)&lt;1,1 &amp; " - " &amp; AQ9+VLOOKUP(BI9,NyLi2R!$L$2:$V$4,DK9,1),IF(AQ9+VLOOKUP(BI9,NyLi2R!$L$2:$V$4,DK9,1)&gt;19,AQ9-VLOOKUP(BI9,NyLi2R!$L$2:$V$4,DK9,1) &amp; " - " &amp; 19,AQ9-VLOOKUP(BI9,NyLi2R!$L$2:$V$4,DK9,1) &amp; " - " &amp; AQ9+VLOOKUP(BI9,NyLi2R!$L$2:$V$4,DK9,1))),""),"")</f>
        <v/>
      </c>
      <c r="BY9" s="4" t="str">
        <f>IF(AND(ISNUMBER(DK9),DK9&gt;7),IF(AND(ISNUMBER(AR9),ISNUMBER(DK9)),IF(AR9-VLOOKUP(BI9,NyLi2E!$L$2:$V$4,DK9,1)&lt;1,1 &amp; " - " &amp; AR9+VLOOKUP(BI9,NyLi2E!$L$2:$V$4,DK9,1),IF(AR9+VLOOKUP(BI9,NyLi2E!$L$2:$V$4,DK9,1)&gt;19,AR9-VLOOKUP(BI9,NyLi2E!$L$2:$V$4,DK9,1) &amp; " - " &amp; 19,AR9-VLOOKUP(BI9,NyLi2E!$L$2:$V$4,DK9,1) &amp; " - " &amp; AR9+VLOOKUP(BI9,NyLi2E!$L$2:$V$4,DK9,1))),""),"")</f>
        <v/>
      </c>
      <c r="BZ9" s="4" t="str">
        <f>IF(AND(ISNUMBER(DK9),DK9&gt;7),IF(AND(ISNUMBER(AS9),ISNUMBER(DK9)),IF(AS9-VLOOKUP(BI9,NyLi2T!$L$2:$V$4,DK9,1)&lt;1,1 &amp; " - " &amp; AS9+VLOOKUP(BI9,NyLi2T!$L$2:$V$4,DK9,1),IF(AS9+VLOOKUP(BI9,NyLi2T!$L$2:$V$4,DK9,1)&gt;19,AS9-VLOOKUP(BI9,NyLi2T!$L$2:$V$4,DK9,1) &amp; " - " &amp; 19,AS9-VLOOKUP(BI9,NyLi2T!$L$2:$V$4,DK9,1) &amp; " - " &amp; AS9+VLOOKUP(BI9,NyLi2T!$L$2:$V$4,DK9,1))),""),"")</f>
        <v/>
      </c>
      <c r="CA9" s="4" t="str">
        <f>IF(AND(ISNUMBER(DK9),DK9&lt;8),IF(AND(ISNUMBER(AT9),ISNUMBER(DK9)),IF(AT9-VLOOKUP(BI9,NySs!$L$2:$V$4,DK9,1)&lt;1,1 &amp; " - " &amp; AT9+VLOOKUP(BI9,NySs!$L$2:$V$4,DK9,1),IF(AT9+VLOOKUP(BI9,NySs!$L$2:$V$4,DK9,1)&gt;19,AT9-VLOOKUP(BI9,NySs!$L$2:$V$4,DK9,1) &amp; " - " &amp; 19,AT9-VLOOKUP(BI9,NySs!$L$2:$V$4,DK9,1) &amp; " - " &amp; AT9+VLOOKUP(BI9,NySs!$L$2:$V$4,DK9,1))),""),"")</f>
        <v/>
      </c>
      <c r="CB9" s="4" t="str">
        <f>IF(AND(ISNUMBER(DK9),DK9&lt;9),IF(AND(ISNUMBER(AU9),ISNUMBER(DK9)),IF(AU9-VLOOKUP(BI9,NyEo!$L$2:$V$4,DK9,1)&lt;1,1 &amp; " - " &amp; AU9+VLOOKUP(BI9,NyEo!$L$2:$V$4,DK9,1),IF(AU9+VLOOKUP(BI9,NyEo!$L$2:$V$4,DK9,1)&gt;19,AU9-VLOOKUP(BI9,NyEo!$L$2:$V$4,DK9,1) &amp; " - " &amp; 19,AU9-VLOOKUP(BI9,NyEo!$L$2:$V$4,DK9,1) &amp; " - " &amp; AU9+VLOOKUP(BI9,NyEo!$L$2:$V$4,DK9,1))),""),"")</f>
        <v/>
      </c>
      <c r="CC9" s="4" t="str">
        <f>IF(AND(ISNUMBER(DK9),DK9&gt;7),IF(AND(ISNUMBER(AV9),ISNUMBER(DK9)),IF(AV9-VLOOKUP(BI9,NyHt!$L$2:$V$4,DK9,1)&lt;1,1 &amp; " - " &amp; AV9+VLOOKUP(BI9,NyHt!$L$2:$V$4,DK9,1),IF(AV9+VLOOKUP(BI9,NyHt!$L$2:$V$4,DK9,1)&gt;19,AV9-VLOOKUP(BI9,NyHt!$L$2:$V$4,DK9,1) &amp; " - " &amp; 19,AV9-VLOOKUP(BI9,NyHt!$L$2:$V$4,DK9,1) &amp; " - " &amp; AV9+VLOOKUP(BI9,NyHt!$L$2:$V$4,DK9,1))),""),"")</f>
        <v/>
      </c>
      <c r="CD9" s="4" t="str">
        <f>IF(AND(ISNUMBER(AW9),ISNUMBER(DK9)),IF(AW9-VLOOKUP(BI9,NySiF!$L$2:$V$4,DK9,1)&lt;1,1 &amp; " - " &amp; AW9+VLOOKUP(BI9,NySiF!$L$2:$V$4,DK9,1),IF(AW9+VLOOKUP(BI9,NySiF!$L$2:$V$4,DK9,1)&gt;19,AW9-VLOOKUP(BI9,NySiF!$L$2:$V$4,DK9,1) &amp; " - " &amp; 19,AW9-VLOOKUP(BI9,NySiF!$L$2:$V$4,DK9,1) &amp; " - " &amp; AW9+VLOOKUP(BI9,NySiF!$L$2:$V$4,DK9,1))),"")</f>
        <v/>
      </c>
      <c r="CE9" s="4" t="str">
        <f>IF(AND(ISNUMBER(AX9),ISNUMBER(DK9)),IF(AX9-VLOOKUP(BI9,NySiB!$L$2:$V$4,DK9,1)&lt;1,1 &amp; " - " &amp; AX9+VLOOKUP(BI9,NySiB!$L$2:$V$4,DK9,1),IF(AX9+VLOOKUP(BI9,NySiB!$L$2:$V$4,DK9,1)&gt;19,AX9-VLOOKUP(BI9,NySiB!$L$2:$V$4,DK9,1) &amp; " - " &amp; 19,AX9-VLOOKUP(BI9,NySiB!$L$2:$V$4,DK9,1) &amp; " - " &amp; AX9+VLOOKUP(BI9,NySiB!$L$2:$V$4,DK9,1))),"")</f>
        <v/>
      </c>
      <c r="CF9" s="4" t="str">
        <f>IF(AND(ISNUMBER(AY9),ISNUMBER(DK9)),IF(AY9-VLOOKUP(BI9,NySiT!$L$2:$V$4,DK9,1)&lt;1,1 &amp; " - " &amp; AY9+VLOOKUP(BI9,NySiT!$L$2:$V$4,DK9,1),IF(AY9+VLOOKUP(BI9,NySiT!$L$2:$V$4,DK9,1)&gt;19,AY9-VLOOKUP(BI9,NySiT!$L$2:$V$4,DK9,1) &amp; " - " &amp; 19,AY9-VLOOKUP(BI9,NySiT!$L$2:$V$4,DK9,1) &amp; " - " &amp; AY9+VLOOKUP(BI9,NySiT!$L$2:$V$4,DK9,1))),"")</f>
        <v/>
      </c>
      <c r="CG9" s="4" t="str">
        <f>IF(AND(ISNUMBER(AZ9),ISNUMBER(DK9)),IF(AZ9-VLOOKUP(BI9,NyVs!$L$2:$V$4,DK9,1)&lt;1,1 &amp; " - " &amp; AZ9+VLOOKUP(BI9,NyVs!$L$2:$V$4,DK9,1),IF(AZ9+VLOOKUP(BI9,NyVs!$L$2:$V$4,DK9,1)&gt;19,AZ9-VLOOKUP(BI9,NyVs!$L$2:$V$4,DK9,1) &amp; " - " &amp; 19,AZ9-VLOOKUP(BI9,NyVs!$L$2:$V$4,DK9,1) &amp; " - " &amp; AZ9+VLOOKUP(BI9,NyVs!$L$2:$V$4,DK9,1))),"")</f>
        <v/>
      </c>
      <c r="CH9" s="4" t="str">
        <f>IF(AND(ISNUMBER(BA9),ISNUMBER(DK9)),IF(BA9-VLOOKUP(BI9,NyPp!$L$2:$V$4,DK9,1)&lt;1,1 &amp; " - " &amp; BA9+VLOOKUP(BI9,NyPp!$L$2:$V$4,DK9,1),IF(BA9+VLOOKUP(BI9,NyPp!$L$2:$V$4,DK9,1)&gt;19,BA9-VLOOKUP(BI9,NyPp!$L$2:$V$4,DK9,1) &amp; " - " &amp; 19,BA9-VLOOKUP(BI9,NyPp!$L$2:$V$4,DK9,1) &amp; " - " &amp; BA9+VLOOKUP(BI9,NyPp!$L$2:$V$4,DK9,1))),"")</f>
        <v/>
      </c>
      <c r="CI9" s="4" t="str">
        <f>IF(AND(ISNUMBER(BB9),ISNUMBER(DK9)),IF(BB9-VLOOKUP(BI9,NyIGS!$L$2:$V$4,DK9,1)&lt;40,40 &amp; " - " &amp; BB9+VLOOKUP(BI9,NyIGS!$L$2:$V$4,DK9,1),IF(BB9+VLOOKUP(BI9,NyIGS!$L$2:$V$4,DK9,1)&gt;160,BB9-VLOOKUP(BI9,NyIGS!$L$2:$V$4,DK9,1) &amp; " - " &amp; 160,BB9-VLOOKUP(BI9,NyIGS!$L$2:$V$4,DK9,1) &amp; " - " &amp; BB9+VLOOKUP(BI9,NyIGS!$L$2:$V$4,DK9,1))),"")</f>
        <v/>
      </c>
      <c r="CJ9" s="4" t="str">
        <f>IF(AND(ISNUMBER(BC9),ISNUMBER(DK9)),IF(BC9-VLOOKUP(BI9,NyIRS!$L$2:$V$4,DK9,1)&lt;40,40 &amp; " - " &amp; BC9+VLOOKUP(BI9,NyIRS!$L$2:$V$4,DK9,1),IF(BC9+VLOOKUP(BI9,NyIRS!$L$2:$V$4,DK9,1)&gt;160,BC9-VLOOKUP(BI9,NyIRS!$L$2:$V$4,DK9,1) &amp; " - " &amp; 160,BC9-VLOOKUP(BI9,NyIRS!$L$2:$V$4,DK9,1) &amp; " - " &amp; BC9+VLOOKUP(BI9,NyIRS!$L$2:$V$4,DK9,1))),"")</f>
        <v/>
      </c>
      <c r="CK9" s="4" t="str">
        <f>IF(AND(ISNUMBER(BD9),ISNUMBER(DK9)),IF(BD9-VLOOKUP(BI9,NyIES!$L$2:$V$4,DK9,1)&lt;40,40 &amp; " - " &amp; BD9+VLOOKUP(BI9,NyIES!$L$2:$V$4,DK9,1),IF(BD9+VLOOKUP(BI9,NyIES!$L$2:$V$4,DK9,1)&gt;160,BD9-VLOOKUP(BI9,NyIES!$L$2:$V$4,DK9,1) &amp; " - " &amp; 160,BD9-VLOOKUP(BI9,NyIES!$L$2:$V$4,DK9,1) &amp; " - " &amp; BD9+VLOOKUP(BI9,NyIES!$L$2:$V$4,DK9,1))),"")</f>
        <v/>
      </c>
      <c r="CL9" s="4" t="str">
        <f>IF(AND(ISNUMBER(BE9),ISNUMBER(DK9)),IF(BE9-VLOOKUP(BI9,NyISI!$L$2:$V$4,DK9,1)&lt;40,40 &amp; " - " &amp; BE9+VLOOKUP(BI9,NyISI!$L$2:$V$4,DK9,1),IF(BE9+VLOOKUP(BI9,NyISI!$L$2:$V$4,DK9,1)&gt;160,BE9-VLOOKUP(BI9,NyISI!$L$2:$V$4,DK9,1) &amp; " - " &amp; 160,BE9-VLOOKUP(BI9,NyISI!$L$2:$V$4,DK9,1) &amp; " - " &amp; BE9+VLOOKUP(BI9,NyISI!$L$2:$V$4,DK9,1))),"")</f>
        <v/>
      </c>
      <c r="CM9" s="4" t="str">
        <f>IF(AND(ISNUMBER(DK9),DK9&lt;8),IF(AND(ISNUMBER(BF9),ISNUMBER(DK9)),IF(BF9-VLOOKUP(BI9,NyISS!$L$2:$V$4,DK9,1)&lt;40,40 &amp; " - " &amp; BF9+VLOOKUP(BI9,NyISS!$L$2:$V$4,DK9,1),IF(BF9+VLOOKUP(BI9,NyISS!$L$2:$V$4,DK9,1)&gt;160,BF9-VLOOKUP(BI9,NyISS!$L$2:$V$4,DK9,1) &amp; " - " &amp; 160,BF9-VLOOKUP(BI9,NyISS!$L$2:$V$4,DK9,1) &amp; " - " &amp; BF9+VLOOKUP(BI9,NyISS!$L$2:$V$4,DK9,1))),""),"")</f>
        <v/>
      </c>
      <c r="CN9" s="4" t="str">
        <f>IF(AND(ISNUMBER(DK9),DK9&gt;7),IF(AND(ISNUMBER(BG9),ISNUMBER(DK9)),IF(BG9-VLOOKUP(BI9,NyISM!$L$2:$V$4,DK9,1)&lt;40,40 &amp; " - " &amp; BG9+VLOOKUP(BI9,NyISM!$L$2:$V$4,DK9,1),IF(BG9+VLOOKUP(BI9,NyISM!$L$2:$V$4,DK9,1)&gt;160,BG9-VLOOKUP(BI9,NyISM!$L$2:$V$4,DK9,1) &amp; " - " &amp; 160,BG9-VLOOKUP(BI9,NyISM!$L$2:$V$4,DK9,1) &amp; " - " &amp; BG9+VLOOKUP(BI9,NyISM!$L$2:$V$4,DK9,1))),""),"")</f>
        <v/>
      </c>
      <c r="CO9" s="4" t="str">
        <f>IF(AND(ISNUMBER(BH9),ISNUMBER(DK9)),IF(BH9-VLOOKUP(BI9,NyIAM!$L$2:$V$4,DK9,1)&lt;40,40 &amp; " - " &amp; BH9+VLOOKUP(BI9,NyIAM!$L$2:$V$4,DK9,1),IF(BH9+VLOOKUP(BI9,NyIAM!$L$2:$V$4,DK9,1)&gt;160,BH9-VLOOKUP(BI9,NyIAM!$L$2:$V$4,DK9,1) &amp; " - " &amp; 160,BH9-VLOOKUP(BI9,NyIAM!$L$2:$V$4,DK9,1) &amp; " - " &amp; BH9+VLOOKUP(BI9,NyIAM!$L$2:$V$4,DK9,1))),"")</f>
        <v/>
      </c>
      <c r="CP9" s="4" t="str">
        <f>IF(AF9="","",IF(AND(ISNUMBER(AF9),ISNUMBER(DK9)),IF(VLOOKUP(AF9,NyOm!$A$2:$K$30,DK9,1)=1,"Onormalt få ord",IF(VLOOKUP(AF9,NyOm!$A$2:$K$30,DK9,1)=2,"Färre antal ord än normalt",IF(VLOOKUP(AF9,NyOm!$A$2:$K$30,DK9,1)=3,"Normalt antal ord","")))))</f>
        <v/>
      </c>
      <c r="CQ9" s="4" t="str">
        <f>IF(AB9="","",IF(AND(ISNUMBER(AB9),ISNUMBER(DK9)),IF(VLOOKUP(AB9,NyPbTid!$A$2:$K$218,DK9,1)=1,"Onormalt lång tidsåtgång",IF(VLOOKUP(AB9,NyPbTid!$A$2:$K$218,DK9,1)=2,"Långsammare än normalt",IF(VLOOKUP(AB9,NyPbTid!$A$2:$K$218,DK9,1)=3,"Normal tidsåtgång","")))))</f>
        <v/>
      </c>
      <c r="CR9" s="4" t="str">
        <f>IF(AC9="","",IF(AND(ISNUMBER(AC9),ISNUMBER(DK9)),IF(VLOOKUP(AC9,NyPbFel!$A$2:$K$18,DK9,1)=1,"Onormalt antal fel",IF(VLOOKUP(AC9,NyPbFel!$A$2:$K$18,DK9,1)=2,"Fler fel än normalt",IF(VLOOKUP(AC9,NyPbFel!$A$2:$K$18,DK9,1)=3,"Normalt antal fel","")))))</f>
        <v/>
      </c>
      <c r="CS9" s="4" t="str">
        <f t="shared" si="6"/>
        <v/>
      </c>
      <c r="CT9" s="4" t="str">
        <f>IF(OR(ISNUMBER(CS9),CS9="0**"),IF(ISNUMBER(CS9),CS9/ABS(CS9)*VLOOKUP(1,SignDiff!$A$3:$K$4,DK9,1),VLOOKUP(1,SignDiff!$A$3:$K$4,DK9,1)),"")</f>
        <v/>
      </c>
      <c r="CU9" s="4" t="str">
        <f>IF(OR(ISNUMBER(CS9),CS9="0**"),IF(ISNUMBER(CS9),CS9/ABS(CS9)*VLOOKUP(1,SignDiff!$A$7:$K$8,DK9,1),VLOOKUP(1,SignDiff!$A$7:$K$8,DK9,1)),"")</f>
        <v/>
      </c>
      <c r="CV9" s="4" t="str">
        <f t="shared" si="7"/>
        <v/>
      </c>
      <c r="CW9" s="4" t="str">
        <f t="shared" si="8"/>
        <v/>
      </c>
      <c r="CX9" s="4" t="str">
        <f>IF(OR(ISNUMBER(CS9),CS9="0**"),IF(CS9="0**",VLOOKUP(0,'IRS-IES'!$A$2:$C$43,2,1),IF(CS9&lt;0,VLOOKUP(ABS(CS9),'IRS-IES'!$A$2:$C$43,2,1),VLOOKUP(ABS(CS9),'IRS-IES'!$A$2:$C$43,3,1))),"")</f>
        <v/>
      </c>
      <c r="CY9" s="4" t="str">
        <f t="shared" si="9"/>
        <v/>
      </c>
      <c r="CZ9" s="4" t="str">
        <f>IF(OR(ISNUMBER(CY9),CY9="0**"),IF(ISNUMBER(CY9),CY9/ABS(CY9)*VLOOKUP(2,SignDiff!$A$3:$K$4,DK9,1),VLOOKUP(2,SignDiff!$A$3:$K$4,DK9,1)),"")</f>
        <v/>
      </c>
      <c r="DA9" s="4" t="str">
        <f>IF(OR(ISNUMBER(CY9),CY9="0**"),IF(ISNUMBER(CY9),CY9/ABS(CY9)*VLOOKUP(2,SignDiff!$A$7:$K$8,DK9,1),VLOOKUP(2,SignDiff!$A$7:$K$8,DK9,1)),"")</f>
        <v/>
      </c>
      <c r="DB9" s="4" t="str">
        <f t="shared" si="10"/>
        <v/>
      </c>
      <c r="DC9" s="4" t="str">
        <f t="shared" si="11"/>
        <v/>
      </c>
      <c r="DD9" s="4" t="str">
        <f>IF(OR(ISNUMBER(CY9),CY9="0**"),IF(CY9="0**",VLOOKUP(0,'ISI-ISS'!$A$2:$C$43,2,1),IF(CY9&lt;0,VLOOKUP(ABS(CY9),'ISI-ISS'!$A$2:$C$43,2,1),VLOOKUP(ABS(CY9),'ISI-ISS'!$A$2:$C$43,3,1))),"")</f>
        <v/>
      </c>
      <c r="DE9" s="4" t="str">
        <f t="shared" si="12"/>
        <v/>
      </c>
      <c r="DF9" s="4" t="str">
        <f>IF(OR(ISNUMBER(DE9),DE9="0**"),IF(ISNUMBER(DE9),DE9/ABS(DE9)*VLOOKUP(2,SignDiff!$A$3:$K$4,DK9,1),VLOOKUP(2,SignDiff!$A$3:$K$4,DK9,1)),"")</f>
        <v/>
      </c>
      <c r="DG9" s="4" t="str">
        <f>IF(OR(ISNUMBER(DE9),DE9="0**"),IF(ISNUMBER(DE9),DE9/ABS(DE9)*VLOOKUP(2,SignDiff!$A$7:$K$8,DK9,1),VLOOKUP(2,SignDiff!$A$7:$K$8,DK9,1)),"")</f>
        <v/>
      </c>
      <c r="DH9" s="4" t="str">
        <f t="shared" si="13"/>
        <v/>
      </c>
      <c r="DI9" s="4" t="str">
        <f t="shared" si="14"/>
        <v/>
      </c>
      <c r="DJ9" s="4" t="str">
        <f>IF(OR(ISNUMBER(DE9),DE9="0**"),IF(DE9="0**",VLOOKUP(0,'ISI-ISM'!$A$2:$C$43,2,1),IF(DE9&lt;0,VLOOKUP(ABS(DE9),'ISI-ISM'!$A$2:$C$43,2,1),VLOOKUP(ABS(DE9),'ISI-ISM'!$A$2:$C$43,3,1))),"")</f>
        <v/>
      </c>
      <c r="DK9" s="4" t="str">
        <f>IF(ISERROR(VLOOKUP(N9,age!$A$2:$C$11,2,1)),"",VLOOKUP(N9,age!$A$2:$C$11,2,1))</f>
        <v/>
      </c>
      <c r="DL9" s="4" t="str">
        <f>IF(ISERROR(VLOOKUP(N9,age!$A$2:$C$11,3,1)),"",VLOOKUP(N9,age!$A$2:$C$11,3,1))</f>
        <v/>
      </c>
      <c r="DM9" s="4">
        <f t="shared" si="1"/>
        <v>0</v>
      </c>
      <c r="DN9" s="4">
        <f t="shared" si="2"/>
        <v>0</v>
      </c>
      <c r="DO9" s="4">
        <f t="shared" si="3"/>
        <v>0</v>
      </c>
      <c r="DP9" s="4">
        <f t="shared" si="4"/>
        <v>0</v>
      </c>
      <c r="DQ9" s="4">
        <f t="shared" si="5"/>
        <v>0</v>
      </c>
      <c r="DR9" s="9" t="str">
        <f t="shared" si="15"/>
        <v/>
      </c>
      <c r="DS9" s="9" t="str">
        <f t="shared" si="16"/>
        <v/>
      </c>
      <c r="DT9" s="9" t="str">
        <f t="shared" si="17"/>
        <v/>
      </c>
      <c r="DU9" s="9" t="str">
        <f t="shared" si="18"/>
        <v/>
      </c>
      <c r="DV9" s="9" t="str">
        <f t="shared" si="19"/>
        <v/>
      </c>
      <c r="DW9" s="9" t="str">
        <f t="shared" si="20"/>
        <v/>
      </c>
      <c r="DX9" s="9" t="str">
        <f t="shared" si="21"/>
        <v/>
      </c>
      <c r="DY9" s="9" t="str">
        <f>IF(AND(ISNUMBER(AJ9),ISNUMBER(DK9)),IF(AJ9-VLOOKUP(BI9,NyFi!$L$2:$V$4,DK9,1)&lt;1,1,AJ9-VLOOKUP(BI9,NyFi!$L$2:$V$4,DK9,1)),"")</f>
        <v/>
      </c>
      <c r="DZ9" s="9" t="str">
        <f>IF(AND(ISNUMBER(DK9),DK9&lt;8),IF(AND(ISNUMBER(AK9),ISNUMBER(DK9)),IF(AK9-VLOOKUP(BI9,NyGs!$L$2:$V$4,DK9,1)&lt;1,1,AK9-VLOOKUP(BI9,NyGs!$L$2:$V$4,DK9,1)),""),"")</f>
        <v/>
      </c>
      <c r="EA9" s="9" t="str">
        <f>IF(AND(ISNUMBER(AL9),ISNUMBER(DK9)),IF(AL9-VLOOKUP(BI9,NyRm!$L$2:$V$4,DK9,1)&lt;1,1,AL9-VLOOKUP(BI9,NyRm!$L$2:$V$4,DK9,1)),"")</f>
        <v/>
      </c>
      <c r="EB9" s="9" t="str">
        <f>IF(AND(ISNUMBER(AM9),ISNUMBER(DK9)),IF(AM9-VLOOKUP(BI9,NyFm!$L$2:$V$4,DK9,1)&lt;1,1,AM9-VLOOKUP(BI9,NyFm!$L$2:$V$4,DK9,1)),"")</f>
        <v/>
      </c>
      <c r="EC9" s="9" t="str">
        <f>IF(AND(ISNUMBER(DK9),DK9&lt;8),IF(AND(ISNUMBER(AN9),ISNUMBER(DK9)),IF(AN9-VLOOKUP(BI9,NyLi1R!$L$2:$V$4,DK9,1)&lt;1,1,AN9-VLOOKUP(BI9,NyLi1R!$L$2:$V$4,DK9,1)),""),"")</f>
        <v/>
      </c>
      <c r="ED9" s="9" t="str">
        <f>IF(AND(ISNUMBER(DK9),DK9&lt;8),IF(AND(ISNUMBER(AO9),ISNUMBER(DK9)),IF(AO9-VLOOKUP(BI9,NyLi1E!$L$2:$V$4,DK9,1)&lt;1,1,AO9-VLOOKUP(BI9,NyLi1E!$L$2:$V$4,DK9,1)),""),"")</f>
        <v/>
      </c>
      <c r="EE9" s="9" t="str">
        <f>IF(AND(ISNUMBER(DK9),DK9&lt;8),IF(AND(ISNUMBER(AP9),ISNUMBER(DK9)),IF(AP9-VLOOKUP(BI9,NyLi1T!$L$2:$V$4,DK9,1)&lt;1,1,AP9-VLOOKUP(BI9,NyLi1T!$L$2:$V$4,DK9,1)),""),"")</f>
        <v/>
      </c>
      <c r="EF9" s="9" t="str">
        <f>IF(AND(ISNUMBER(DK9),DK9&gt;7),IF(AND(ISNUMBER(AQ9),ISNUMBER(DK9)),IF(AQ9-VLOOKUP(BI9,NyLi2R!$L$2:$V$4,DK9,1)&lt;1,1,AQ9-VLOOKUP(BI9,NyLi2R!$L$2:$V$4,DK9,1)),""),"")</f>
        <v/>
      </c>
      <c r="EG9" s="9" t="str">
        <f>IF(AND(ISNUMBER(DK9),DK9&gt;7),IF(AND(ISNUMBER(AR9),ISNUMBER(DK9)),IF(AR9-VLOOKUP(BI9,NyLi2E!$L$2:$V$4,DK9,1)&lt;1,1,AR9-VLOOKUP(BI9,NyLi2E!$L$2:$V$4,DK9,1)),""),"")</f>
        <v/>
      </c>
      <c r="EH9" s="9" t="str">
        <f>IF(AND(ISNUMBER(DK9),DK9&gt;7),IF(AND(ISNUMBER(AS9),ISNUMBER(DK9)),IF(AS9-VLOOKUP(BI9,NyLi2T!$L$2:$V$4,DK9,1)&lt;1,1,AS9-VLOOKUP(BI9,NyLi2T!$L$2:$V$4,DK9,1)),""),"")</f>
        <v/>
      </c>
      <c r="EI9" s="9" t="str">
        <f>IF(AND(ISNUMBER(DK9),DK9&lt;8),IF(AND(ISNUMBER(AT9),ISNUMBER(DK9)),IF(AT9-VLOOKUP(BI9,NySs!$L$2:$V$4,DK9,1)&lt;1,1,AT9-VLOOKUP(BI9,NySs!$L$2:$V$4,DK9,1)),""),"")</f>
        <v/>
      </c>
      <c r="EJ9" s="9" t="str">
        <f>IF(AND(ISNUMBER(DK9),DK9&lt;9),IF(AND(ISNUMBER(AU9),ISNUMBER(DK9)),IF(AU9-VLOOKUP(BI9,NyEo!$L$2:$V$4,DK9,1)&lt;1,1,AU9-VLOOKUP(BI9,NyEo!$L$2:$V$4,DK9,1)),""),"")</f>
        <v/>
      </c>
      <c r="EK9" s="9" t="str">
        <f>IF(AND(ISNUMBER(DK9),DK9&gt;7),IF(AND(ISNUMBER(AV9),ISNUMBER(DK9)),IF(AV9-VLOOKUP(BI9,NyHt!$L$2:$V$4,DK9,1)&lt;1,1,AV9-VLOOKUP(BI9,NyHt!$L$2:$V$4,DK9,1)),""),"")</f>
        <v/>
      </c>
      <c r="EL9" s="9" t="str">
        <f>IF(AND(ISNUMBER(AW9),ISNUMBER(DK9)),IF(AW9-VLOOKUP(BI9,NySiF!$L$2:$V$4,DK9,1)&lt;1,1,AW9-VLOOKUP(BI9,NySiF!$L$2:$V$4,DK9,1)),"")</f>
        <v/>
      </c>
      <c r="EM9" s="9" t="str">
        <f>IF(AND(ISNUMBER(AX9),ISNUMBER(DK9)),IF(AX9-VLOOKUP(BI9,NySiB!$L$2:$V$4,DK9,1)&lt;1,1,AX9-VLOOKUP(BI9,NySiB!$L$2:$V$4,DK9,1)),"")</f>
        <v/>
      </c>
      <c r="EN9" s="9" t="str">
        <f>IF(AND(ISNUMBER(AY9),ISNUMBER(DK9)),IF(AY9-VLOOKUP(BI9,NySiT!$L$2:$V$4,DK9,1)&lt;1,1,AY9-VLOOKUP(BI9,NySiT!$L$2:$V$4,DK9,1)),"")</f>
        <v/>
      </c>
      <c r="EO9" s="9" t="str">
        <f>IF(AND(ISNUMBER(AZ9),ISNUMBER(DK9)),IF(AZ9-VLOOKUP(BI9,NyVs!$L$2:$V$4,DK9,1)&lt;1,1,AZ9-VLOOKUP(BI9,NyVs!$L$2:$V$4,DK9,1)),"")</f>
        <v/>
      </c>
      <c r="EP9" s="9" t="str">
        <f>IF(AND(ISNUMBER(BA9),ISNUMBER(DK9)),IF(BA9-VLOOKUP(BI9,NyPp!$L$2:$V$4,DK9,1)&lt;1,1,BA9-VLOOKUP(BI9,NyPp!$L$2:$V$4,DK9,1)),"")</f>
        <v/>
      </c>
      <c r="EQ9" s="9" t="str">
        <f>IF(AND(ISNUMBER(BB9),ISNUMBER(DK9)),IF(BB9-VLOOKUP(BI9,NyIGS!$L$2:$V$4,DK9,1)&lt;40,40,BB9-VLOOKUP(BI9,NyIGS!$L$2:$V$4,DK9,1)),"")</f>
        <v/>
      </c>
      <c r="ER9" s="9" t="str">
        <f>IF(AND(ISNUMBER(BC9),ISNUMBER(DK9)),IF(BC9-VLOOKUP(BI9,NyIRS!$L$2:$V$4,DK9,1)&lt;40,40,BC9-VLOOKUP(BI9,NyIRS!$L$2:$V$4,DK9,1)),"")</f>
        <v/>
      </c>
      <c r="ES9" s="9" t="str">
        <f>IF(AND(ISNUMBER(BD9),ISNUMBER(DK9)),IF(BD9-VLOOKUP(BI9,NyIES!$L$2:$V$4,DK9,1)&lt;40,40,BD9-VLOOKUP(BI9,NyIES!$L$2:$V$4,DK9,1)),"")</f>
        <v/>
      </c>
      <c r="ET9" s="9" t="str">
        <f>IF(AND(ISNUMBER(BE9),ISNUMBER(DK9)),IF(BE9-VLOOKUP(BI9,NyISI!$L$2:$V$4,DK9,1)&lt;40,40,BE9-VLOOKUP(BI9,NyISI!$L$2:$V$4,DK9,1)),"")</f>
        <v/>
      </c>
      <c r="EU9" s="9" t="str">
        <f>IF(AND(ISNUMBER(DK9),DK9&lt;8),IF(AND(ISNUMBER(BF9),ISNUMBER(DK9)),IF(BF9-VLOOKUP(BI9,NyISS!$L$2:$V$4,DK9,1)&lt;40,40,BF9-VLOOKUP(BI9,NyISS!$L$2:$V$4,DK9,1)),""),"")</f>
        <v/>
      </c>
      <c r="EV9" s="9" t="str">
        <f>IF(AND(ISNUMBER(DK9),DK9&gt;7),IF(AND(ISNUMBER(BG9),ISNUMBER(DK9)),IF(BG9-VLOOKUP(BI9,NyISM!$L$2:$V$4,DK9,1)&lt;40,40,BG9-VLOOKUP(BI9,NyISM!$L$2:$V$4,DK9,1)),""),"")</f>
        <v/>
      </c>
      <c r="EW9" s="9" t="str">
        <f>IF(AND(ISNUMBER(BH9),ISNUMBER(DK9)),IF(BH9-VLOOKUP(BI9,NyIAM!$L$2:$V$4,DK9,1)&lt;40,40,BH9-VLOOKUP(BI9,NyIAM!$L$2:$V$4,DK9,1)),"")</f>
        <v/>
      </c>
      <c r="EX9" s="9" t="str">
        <f>IF(AND(ISNUMBER(AJ9),ISNUMBER(DK9)),IF(AJ9+VLOOKUP(BI9,NyFi!$L$2:$V$4,DK9,1)&gt;19,19,AJ9+VLOOKUP(BI9,NyFi!$L$2:$V$4,DK9,1)),"")</f>
        <v/>
      </c>
      <c r="EY9" s="9" t="str">
        <f>IF(AND(ISNUMBER(DK9),DK9&lt;8),IF(AND(ISNUMBER(AK9),ISNUMBER(DK9)),IF(AK9+VLOOKUP(BI9,NyGs!$L$2:$V$4,DK9,1)&gt;19,19,AK9+VLOOKUP(BI9,NyGs!$L$2:$V$4,DK9,1)),""),"")</f>
        <v/>
      </c>
      <c r="EZ9" s="9" t="str">
        <f>IF(AND(ISNUMBER(AL9),ISNUMBER(DK9)),IF(AL9+VLOOKUP(BI9,NyRm!$L$2:$V$4,DK9,1)&gt;19,19,AL9+VLOOKUP(BI9,NyRm!$L$2:$V$4,DK9,1)),"")</f>
        <v/>
      </c>
      <c r="FA9" s="9" t="str">
        <f>IF(AND(ISNUMBER(AM9),ISNUMBER(DK9)),IF(AM9+VLOOKUP(BI9,NyFm!$L$2:$V$4,DK9,1)&gt;19,19,AM9+VLOOKUP(BI9,NyFm!$L$2:$V$4,DK9,1)),"")</f>
        <v/>
      </c>
      <c r="FB9" s="9" t="str">
        <f>IF(AND(ISNUMBER(DK9),DK9&lt;8),IF(AND(ISNUMBER(AN9),ISNUMBER(DK9)),IF(AN9+VLOOKUP(BI9,NyLi1R!$L$2:$V$4,DK9,1)&gt;19,19,AN9+VLOOKUP(BI9,NyLi1R!$L$2:$V$4,DK9,1)),""),"")</f>
        <v/>
      </c>
      <c r="FC9" s="9" t="str">
        <f>IF(AND(ISNUMBER(DK9),DK9&lt;8),IF(AND(ISNUMBER(AO9),ISNUMBER(DK9)),IF(AO9+VLOOKUP(BI9,NyLi1E!$L$2:$V$4,DK9,1)&gt;19,19,AO9+VLOOKUP(BI9,NyLi1E!$L$2:$V$4,DK9,1)),""),"")</f>
        <v/>
      </c>
      <c r="FD9" s="9" t="str">
        <f>IF(AND(ISNUMBER(DK9),DK9&lt;8),IF(AND(ISNUMBER(AP9),ISNUMBER(DK9)),IF(AP9+VLOOKUP(BI9,NyLi1T!$L$2:$V$4,DK9,1)&gt;19,19,AP9+VLOOKUP(BI9,NyLi1T!$L$2:$V$4,DK9,1)),""),"")</f>
        <v/>
      </c>
      <c r="FE9" s="9" t="str">
        <f>IF(AND(ISNUMBER(DK9),DK9&gt;7),IF(AND(ISNUMBER(AQ9),ISNUMBER(DK9)),IF(AQ9+VLOOKUP(BI9,NyLi2R!$L$2:$V$4,DK9,1)&gt;19,19,AQ9+VLOOKUP(BI9,NyLi2R!$L$2:$V$4,DK9,1)),""),"")</f>
        <v/>
      </c>
      <c r="FF9" s="9" t="str">
        <f>IF(AND(ISNUMBER(DK9),DK9&gt;7),IF(AND(ISNUMBER(AR9),ISNUMBER(DK9)),IF(AR9+VLOOKUP(BI9,NyLi2E!$L$2:$V$4,DK9,1)&gt;19,19,AR9+VLOOKUP(BI9,NyLi2E!$L$2:$V$4,DK9,1)),""),"")</f>
        <v/>
      </c>
      <c r="FG9" s="9" t="str">
        <f>IF(AND(ISNUMBER(DK9),DK9&gt;7),IF(AND(ISNUMBER(AS9),ISNUMBER(DK9)),IF(AS9+VLOOKUP(BI9,NyLi2T!$L$2:$V$4,DK9,1)&gt;19,19,AS9+VLOOKUP(BI9,NyLi2T!$L$2:$V$4,DK9,1)),""),"")</f>
        <v/>
      </c>
      <c r="FH9" s="9" t="str">
        <f>IF(AND(ISNUMBER(DK9),DK9&lt;8),IF(AND(ISNUMBER(AT9),ISNUMBER(DK9)),IF(AT9+VLOOKUP(BI9,NySs!$L$2:$V$4,DK9,1)&gt;19,19,AT9+VLOOKUP(BI9,NySs!$L$2:$V$4,DK9,1)),""),"")</f>
        <v/>
      </c>
      <c r="FI9" s="9" t="str">
        <f>IF(AND(ISNUMBER(DK9),DK9&lt;9),IF(AND(ISNUMBER(AU9),ISNUMBER(DK9)),IF(AU9+VLOOKUP(BI9,NyEo!$L$2:$V$4,DK9,1)&gt;19,19,AU9+VLOOKUP(BI9,NyEo!$L$2:$V$4,DK9,1)),""),"")</f>
        <v/>
      </c>
      <c r="FJ9" s="9" t="str">
        <f>IF(AND(ISNUMBER(DK9),DK9&gt;7),IF(AND(ISNUMBER(AV9),ISNUMBER(DK9)),IF(AV9+VLOOKUP(BI9,NyHt!$L$2:$V$4,DK9,1)&gt;19,19,AV9+VLOOKUP(BI9,NyHt!$L$2:$V$4,DK9,1)),""),"")</f>
        <v/>
      </c>
      <c r="FK9" s="9" t="str">
        <f>IF(AND(ISNUMBER(AW9),ISNUMBER(DK9)),IF(AW9+VLOOKUP(BI9,NySiF!$L$2:$V$4,DK9,1)&gt;19,19,AW9+VLOOKUP(BI9,NySiF!$L$2:$V$4,DK9,1)),"")</f>
        <v/>
      </c>
      <c r="FL9" s="9" t="str">
        <f>IF(AND(ISNUMBER(AX9),ISNUMBER(DK9)),IF(AX9+VLOOKUP(BI9,NySiB!$L$2:$V$4,DK9,1)&gt;19,19,AX9+VLOOKUP(BI9,NySiB!$L$2:$V$4,DK9,1)),"")</f>
        <v/>
      </c>
      <c r="FM9" s="9" t="str">
        <f>IF(AND(ISNUMBER(AY9),ISNUMBER(DK9)),IF(AY9+VLOOKUP(BI9,NySiT!$L$2:$V$4,DK9,1)&gt;19,19,AY9+VLOOKUP(BI9,NySiT!$L$2:$V$4,DK9,1)),"")</f>
        <v/>
      </c>
      <c r="FN9" s="9" t="str">
        <f>IF(AND(ISNUMBER(AZ9),ISNUMBER(DK9)),IF(AZ9+VLOOKUP(BI9,NyVs!$L$2:$V$4,DK9,1)&gt;19,19,AZ9+VLOOKUP(BI9,NyVs!$L$2:$V$4,DK9,1)),"")</f>
        <v/>
      </c>
      <c r="FO9" s="9" t="str">
        <f>IF(AND(ISNUMBER(BA9),ISNUMBER(DK9)),IF(BA9+VLOOKUP(BI9,NyPp!$L$2:$V$4,DK9,1)&gt;19,19,BA9+VLOOKUP(BI9,NyPp!$L$2:$V$4,DK9,1)),"")</f>
        <v/>
      </c>
      <c r="FP9" s="9" t="str">
        <f>IF(AND(ISNUMBER(BB9),ISNUMBER(DK9)),IF(BB9+VLOOKUP(BI9,NyIGS!$L$2:$V$4,DK9,1)&gt;160,160,BB9+VLOOKUP(BI9,NyIGS!$L$2:$V$4,DK9,1)),"")</f>
        <v/>
      </c>
      <c r="FQ9" s="9" t="str">
        <f>IF(AND(ISNUMBER(BC9),ISNUMBER(DK9)),IF(BC9+VLOOKUP(BI9,NyIRS!$L$2:$V$4,DK9,1)&gt;160,160,BC9+VLOOKUP(BI9,NyIRS!$L$2:$V$4,DK9,1)),"")</f>
        <v/>
      </c>
      <c r="FR9" s="9" t="str">
        <f>IF(AND(ISNUMBER(BD9),ISNUMBER(DK9)),IF(BD9+VLOOKUP(BI9,NyIES!$L$2:$V$4,DK9,1)&gt;160,160, BD9+VLOOKUP(BI9,NyIES!$L$2:$V$4,DK9,1)),"")</f>
        <v/>
      </c>
      <c r="FS9" s="9" t="str">
        <f>IF(AND(ISNUMBER(BE9),ISNUMBER(DK9)),IF(BE9+VLOOKUP(BI9,NyISI!$L$2:$V$4,DK9,1)&gt;160,160,BE9+VLOOKUP(BI9,NyISI!$L$2:$V$4,DK9,1)),"")</f>
        <v/>
      </c>
      <c r="FT9" s="9" t="str">
        <f>IF(AND(ISNUMBER(DK9),DK9&lt;8),IF(AND(ISNUMBER(BF9),ISNUMBER(DK9)),IF(BF9+VLOOKUP(BI9,NyISS!$L$2:$V$4,DK9,1)&gt;160,160,BF9+VLOOKUP(BI9,NyISS!$L$2:$V$4,DK9,1)),""),"")</f>
        <v/>
      </c>
      <c r="FU9" s="9" t="str">
        <f>IF(AND(ISNUMBER(DK9),DK9&gt;7),IF(AND(ISNUMBER(BG9),ISNUMBER(DK9)),IF(BG9+VLOOKUP(BI9,NyISM!$L$2:$V$4,DK9,1)&gt;160,160,BG9+VLOOKUP(BI9,NyISM!$L$2:$V$4,DK9,1)),""),"")</f>
        <v/>
      </c>
      <c r="FV9" s="9" t="str">
        <f>IF(AND(ISNUMBER(BH9),ISNUMBER(DK9)),IF(BH9+VLOOKUP(BI9,NyIAM!$L$2:$V$4,DK9,1)&gt;160,160,BH9+VLOOKUP(BI9,NyIAM!$L$2:$V$4,DK9,1)),"")</f>
        <v/>
      </c>
    </row>
    <row r="10" spans="1:178" x14ac:dyDescent="0.2">
      <c r="A10" s="51"/>
      <c r="B10" s="51"/>
      <c r="C10" s="51"/>
      <c r="D10" s="51"/>
      <c r="E10" s="51"/>
      <c r="F10" s="51"/>
      <c r="G10" s="51"/>
      <c r="H10" s="51"/>
      <c r="I10" s="51"/>
      <c r="J10" s="52"/>
      <c r="K10" s="52"/>
      <c r="L10" s="53"/>
      <c r="M10" s="53"/>
      <c r="N10" s="58" t="str">
        <f t="shared" si="0"/>
        <v/>
      </c>
      <c r="O10" s="53"/>
      <c r="P10" s="53"/>
      <c r="Q10" s="53"/>
      <c r="R10" s="53"/>
      <c r="S10" s="53"/>
      <c r="T10" s="53"/>
      <c r="U10" s="53"/>
      <c r="V10" s="53"/>
      <c r="W10" s="53"/>
      <c r="X10" s="53"/>
      <c r="Y10" s="53"/>
      <c r="Z10" s="53"/>
      <c r="AA10" s="53"/>
      <c r="AB10" s="53"/>
      <c r="AC10" s="53"/>
      <c r="AD10" s="53"/>
      <c r="AE10" s="53"/>
      <c r="AF10" s="53"/>
      <c r="AG10" s="53"/>
      <c r="AH10" s="53"/>
      <c r="AI10" s="53"/>
      <c r="AJ10" s="4" t="str">
        <f>IF(O10="","",IF(ISNUMBER(N10),VLOOKUP(O10,NyFi!$A$2:$K$40,DK10),""))</f>
        <v/>
      </c>
      <c r="AK10" s="4" t="str">
        <f>IF(P10="","",IF(AND(ISNUMBER(N10),DK10&lt;8),VLOOKUP(P10,NyGs!$A$2:$G$41,DK10),""))</f>
        <v/>
      </c>
      <c r="AL10" s="4" t="str">
        <f>IF(AA10="","",IF(ISNUMBER(N10),VLOOKUP(AA10,NyRm!$A$2:$K$56,DK10),""))</f>
        <v/>
      </c>
      <c r="AM10" s="4" t="str">
        <f>IF(Z10="","",IF(ISNUMBER(N10),VLOOKUP(Z10,NyFm!$A$2:$K$46,DK10),""))</f>
        <v/>
      </c>
      <c r="AN10" s="4" t="str">
        <f>IF(U10="","",IF(AND(ISNUMBER(N10),DK10&lt;8),VLOOKUP(U10,NyLi1R!$A$2:$G$20,DK10),""))</f>
        <v/>
      </c>
      <c r="AO10" s="4" t="str">
        <f>IF(V10="","",IF(AND(ISNUMBER(N10),DK10&lt;8),VLOOKUP(V10,NyLi1E!$A$2:$G$20,DK10),""))</f>
        <v/>
      </c>
      <c r="AP10" s="4" t="str">
        <f>IF(AND(ISNUMBER(N10),ISNUMBER(AN10),ISNUMBER(AO10),DK10&lt;8),VLOOKUP(AN10+AO10,NyLi1T!$A$2:$G$40,DK10),"")</f>
        <v/>
      </c>
      <c r="AQ10" s="4" t="str">
        <f>IF(W10="","",IF(AND(ISNUMBER(N10),DK10&gt;7),VLOOKUP(W10,NyLi2R!$A$2:$K$20,DK10),""))</f>
        <v/>
      </c>
      <c r="AR10" s="4" t="str">
        <f>IF(X10="","",IF(AND(ISNUMBER(N10),DK10&gt;7),VLOOKUP(X10,NyLi2E!$A$2:$K$20,DK10),""))</f>
        <v/>
      </c>
      <c r="AS10" s="4" t="str">
        <f>IF(AND(ISNUMBER(N10),ISNUMBER(AQ10),ISNUMBER(AR10),DK10&gt;7),VLOOKUP(AQ10+AR10,NyLi2T!$A$2:$K$40,DK10),"")</f>
        <v/>
      </c>
      <c r="AT10" s="4" t="str">
        <f>IF(AE10="","",IF(AND(ISNUMBER(N10),DK10&lt;8),VLOOKUP(AE10,NySs!$A$2:$G$28,DK10),""))</f>
        <v/>
      </c>
      <c r="AU10" s="4" t="str">
        <f>IF(AD10="","",IF(AND(ISNUMBER(N10),DK10&lt;9),VLOOKUP(AD10,NyEo!$A$2:$H$22,DK10),""))</f>
        <v/>
      </c>
      <c r="AV10" s="4" t="str">
        <f>IF(Q10="","",IF(AND(ISNUMBER(N10),DK10&gt;7),VLOOKUP(Q10,NyHt!$A$2:$K$17,DK10),""))</f>
        <v/>
      </c>
      <c r="AW10" s="4" t="str">
        <f>IF(R10="","",IF(ISNUMBER(N10),VLOOKUP(R10,NySiF!$A$2:$K$18,DK10),""))</f>
        <v/>
      </c>
      <c r="AX10" s="4" t="str">
        <f>IF(S10="","",IF(ISNUMBER(N10),VLOOKUP(S10,NySiB!$A$2:$K$16,DK10),""))</f>
        <v/>
      </c>
      <c r="AY10" s="4" t="str">
        <f>IF(T10="","",IF(ISNUMBER(N10),VLOOKUP(T10,NySiT!$A$2:$K$32,DK10),""))</f>
        <v/>
      </c>
      <c r="AZ10" s="4" t="str">
        <f>IF(Y10="","",IF(ISNUMBER(N10),VLOOKUP(Y10,NyVs!$A$2:$K$86,DK10),""))</f>
        <v/>
      </c>
      <c r="BA10" s="4" t="str">
        <f>IF(AI10="","",IF(ISNUMBER(N10),VLOOKUP(AI10,NyPp!$A$2:$K$202,DK10),""))</f>
        <v/>
      </c>
      <c r="BB10" s="4" t="str">
        <f>IF(AND(ISNUMBER(AJ10),ISNUMBER(AK10),ISNUMBER(AL10),ISNUMBER(AM10),DK10&lt;8),IF(COUNTIF(O10,0)+COUNTIF(P10,0)+COUNTIF(AA10,0)+COUNTIF(Z10,0)&gt;1,"",VLOOKUP(AJ10+AK10+AL10+AM10,NyIGS!$A$2:$K$78,DK10)),IF(AND(ISNUMBER(AJ10),ISNUMBER(AL10),ISNUMBER(AM10),ISNUMBER(AS10),DK10&gt;7),IF(COUNTIF(O10,0)+COUNTIF(AA10,0)+COUNTIF(Z10,0)+AND(COUNTIF(W10,0),COUNTIF(X10,0))&gt;1,"",VLOOKUP(AJ10+AL10+AM10+AS10,NyIGS!$A$2:$K$78,DK10)),""))</f>
        <v/>
      </c>
      <c r="BC10" s="4" t="str">
        <f>IF(AND(ISNUMBER(AJ10),ISNUMBER(AN10),ISNUMBER(AT10),DK10&lt;8),IF(COUNTIF(O10,0)+COUNTIF(U10,0)+COUNTIF(AE10,0)&gt;1,"",VLOOKUP(AJ10+AN10+AT10,NyIRS!$A$2:$K$59,DK10)),IF(AND(ISNUMBER(AJ10),ISNUMBER(AQ10),DK10&gt;7),IF(COUNTIF(O10,0)+COUNTIF(W10,0)&gt;1,"",VLOOKUP(AJ10+AQ10,NyIRS!$A$2:$K$59,DK10)),""))</f>
        <v/>
      </c>
      <c r="BD10" s="4" t="str">
        <f>IF(AND(ISNUMBER(AK10),ISNUMBER(AL10),ISNUMBER(AM10),DK10&lt;8),IF(COUNTIF(P10,0)+COUNTIF(AA10,0)+COUNTIF(Z10,0)&gt;1,"",VLOOKUP(AK10+AL10+AM10,NyIES!$A$2:$K$59,DK10)),IF(AND(ISNUMBER(AL10),ISNUMBER(AM10),ISNUMBER(AR10),DK10&gt;7),IF(COUNTIF(AA10,0)+COUNTIF(Z10,0)+COUNTIF(X10,0)&gt;1,"",VLOOKUP(AL10+AM10+AR10,NyIES!$A$2:$K$59,DK10)),""))</f>
        <v/>
      </c>
      <c r="BE10" s="4" t="str">
        <f>IF(AND(ISNUMBER(AJ10),ISNUMBER(AP10),ISNUMBER(AU10),DK10&lt;8),IF(COUNTIF(O10,0)+AND(COUNTIF(U10,0),COUNTIF(V10,0))+COUNTIF(AD10,0)&gt;1,"",VLOOKUP(AJ10+AP10+AU10,NyISI!$A$2:$K$59,DK10)),IF(AND(ISNUMBER(AS10),ISNUMBER(AU10),ISNUMBER(AV10),DK10=8),IF(COUNTIF(AD10,0)+COUNTIF(Q10,0)+AND(COUNTIF(W10,0),COUNTIF(X10,0))&gt;1,"",VLOOKUP(AS10+AU10+AV10,NyISI!$A$2:$K$59,DK10)),IF(AND(ISNUMBER(AS10),ISNUMBER(AV10),DK10&gt;8),IF(COUNTIF(Q10,0)+AND(COUNTIF(W10,0),COUNTIF(X10,0))&gt;1,"",VLOOKUP(AS10+AV10,NyISI!$A$2:$K$59,DK10)),"")))</f>
        <v/>
      </c>
      <c r="BF10" s="4" t="str">
        <f>IF(AND(ISNUMBER(AT10),ISNUMBER(AK10),ISNUMBER(AL10),ISNUMBER(AM10),DK10&lt;8),IF(COUNTIF(P10,0)+COUNTIF(AA10,0)+COUNTIF(Z10,0)+COUNTIF(AE10,0)&gt;1,"",VLOOKUP(AT10+AK10+AL10+AM10,NyISS!$A$2:$G$78,DK10)),"")</f>
        <v/>
      </c>
      <c r="BG10" s="4" t="str">
        <f>IF(AND(ISNUMBER(AJ10),ISNUMBER(AL10),ISNUMBER(AM10),DK10&gt;7),IF(COUNTIF(O10,0)+COUNTIF(AA10,0)+COUNTIF(Z10,0)&gt;1,"",VLOOKUP(AJ10+AL10+AM10,NyISM!$A$2:$K$59,DK10)),"")</f>
        <v/>
      </c>
      <c r="BH10" s="4" t="str">
        <f>IF(AND(ISNUMBER(AY10),ISNUMBER(AZ10)),IF(COUNTIF(T10,0)+COUNTIF(Y10,0)&gt;1,"",VLOOKUP(AY10+AZ10,NyIAM!$A$2:$K$40,DK10)),"")</f>
        <v/>
      </c>
      <c r="BI10" s="4">
        <v>2</v>
      </c>
      <c r="BJ10" s="4" t="str">
        <f>IF(ISNUMBER(BB10),VLOOKUP(BB10,Percentil!$A$2:$B$122,2,1),"")</f>
        <v/>
      </c>
      <c r="BK10" s="4" t="str">
        <f>IF(ISNUMBER(BC10),VLOOKUP(BC10,Percentil!$A$2:$B$122,2,1),"")</f>
        <v/>
      </c>
      <c r="BL10" s="4" t="str">
        <f>IF(ISNUMBER(BD10),VLOOKUP(BD10,Percentil!$A$2:$B$122,2,1),"")</f>
        <v/>
      </c>
      <c r="BM10" s="4" t="str">
        <f>IF(ISNUMBER(BE10),VLOOKUP(BE10,Percentil!$A$2:$B$122,2,1),"")</f>
        <v/>
      </c>
      <c r="BN10" s="4" t="str">
        <f>IF(ISNUMBER(BF10),VLOOKUP(BF10,Percentil!$A$2:$B$122,2,1),"")</f>
        <v/>
      </c>
      <c r="BO10" s="4" t="str">
        <f>IF(ISNUMBER(BG10),VLOOKUP(BG10,Percentil!$A$2:$B$122,2,1),"")</f>
        <v/>
      </c>
      <c r="BP10" s="4" t="str">
        <f>IF(ISNUMBER(BH10),VLOOKUP(BH10,Percentil!$A$2:$B$122,2,1),"")</f>
        <v/>
      </c>
      <c r="BQ10" s="4" t="str">
        <f>IF(AND(ISNUMBER(AJ10),ISNUMBER(DK10)),IF(AJ10-VLOOKUP(BI10,NyFi!$L$2:$V$4,DK10,1)&lt;1,1 &amp; " - " &amp; AJ10+VLOOKUP(BI10,NyFi!$L$2:$V$4,DK10,1),IF(AJ10+VLOOKUP(BI10,NyFi!$L$2:$V$4,DK10,1)&gt;19,AJ10-VLOOKUP(BI10,NyFi!$L$2:$V$4,DK10,1) &amp; " - " &amp; 19,AJ10-VLOOKUP(BI10,NyFi!$L$2:$V$4,DK10,1) &amp; " - " &amp; AJ10+VLOOKUP(BI10,NyFi!$L$2:$V$4,DK10,1))),"")</f>
        <v/>
      </c>
      <c r="BR10" s="4" t="str">
        <f>IF(AND(ISNUMBER(DK10),DK10&lt;8),IF(AND(ISNUMBER(AK10),ISNUMBER(DK10)),IF(AK10-VLOOKUP(BI10,NyGs!$L$2:$V$4,DK10,1)&lt;1,1 &amp; " - " &amp; AK10+VLOOKUP(BI10,NyGs!$L$2:$V$4,DK10,1),IF(AK10+VLOOKUP(BI10,NyGs!$L$2:$V$4,DK10,1)&gt;19,AK10-VLOOKUP(BI10,NyGs!$L$2:$V$4,DK10,1) &amp; " - " &amp; 19,AK10-VLOOKUP(BI10,NyGs!$L$2:$V$4,DK10,1) &amp; " - " &amp; AK10+VLOOKUP(BI10,NyGs!$L$2:$V$4,DK10,1))),""),"")</f>
        <v/>
      </c>
      <c r="BS10" s="4" t="str">
        <f>IF(AND(ISNUMBER(AL10),ISNUMBER(DK10)),IF(AL10-VLOOKUP(BI10,NyRm!$L$2:$V$4,DK10,1)&lt;1,1 &amp; " - " &amp; AL10+VLOOKUP(BI10,NyRm!$L$2:$V$4,DK10,1),IF(AL10+VLOOKUP(BI10,NyRm!$L$2:$V$4,DK10,1)&gt;19,AL10-VLOOKUP(BI10,NyRm!$L$2:$V$4,DK10,1) &amp; " - " &amp; 19,AL10-VLOOKUP(BI10,NyRm!$L$2:$V$4,DK10,1) &amp; " - " &amp; AL10+VLOOKUP(BI10,NyRm!$L$2:$V$4,DK10,1))),"")</f>
        <v/>
      </c>
      <c r="BT10" s="4" t="str">
        <f>IF(AND(ISNUMBER(AM10),ISNUMBER(DK10)),IF(AM10-VLOOKUP(BI10,NyFm!$L$2:$V$4,DK10,1)&lt;1,1 &amp; " - " &amp; AM10+VLOOKUP(BI10,NyFm!$L$2:$V$4,DK10,1),IF(AM10+VLOOKUP(BI10,NyFm!$L$2:$V$4,DK10,1)&gt;19,AM10-VLOOKUP(BI10,NyFm!$L$2:$V$4,DK10,1) &amp; " - " &amp; 19,AM10-VLOOKUP(BI10,NyFm!$L$2:$V$4,DK10,1) &amp; " - " &amp; AM10+VLOOKUP(BI10,NyFm!$L$2:$V$4,DK10,1))),"")</f>
        <v/>
      </c>
      <c r="BU10" s="4" t="str">
        <f>IF(AND(ISNUMBER(DK10),DK10&lt;8),IF(AND(ISNUMBER(AN10),ISNUMBER(DK10)),IF(AN10-VLOOKUP(BI10,NyLi1R!$L$2:$V$4,DK10,1)&lt;1,1 &amp; " - " &amp; AN10+VLOOKUP(BI10,NyLi1R!$L$2:$V$4,DK10,1),IF(AN10+VLOOKUP(BI10,NyLi1R!$L$2:$V$4,DK10,1)&gt;19,AN10-VLOOKUP(BI10,NyLi1R!$L$2:$V$4,DK10,1) &amp; " - " &amp; 19,AN10-VLOOKUP(BI10,NyLi1R!$L$2:$V$4,DK10,1) &amp; " - " &amp; AN10+VLOOKUP(BI10,NyLi1R!$L$2:$V$4,DK10,1))),""),"")</f>
        <v/>
      </c>
      <c r="BV10" s="4" t="str">
        <f>IF(AND(ISNUMBER(DK10),DK10&lt;8),IF(AND(ISNUMBER(AO10),ISNUMBER(DK10)),IF(AO10-VLOOKUP(BI10,NyLi1E!$L$2:$V$4,DK10,1)&lt;1,1 &amp; " - " &amp; AO10+VLOOKUP(BI10,NyLi1E!$L$2:$V$4,DK10,1),IF(AO10+VLOOKUP(BI10,NyLi1E!$L$2:$V$4,DK10,1)&gt;19,AO10-VLOOKUP(BI10,NyLi1E!$L$2:$V$4,DK10,1) &amp; " - " &amp; 19,AO10-VLOOKUP(BI10,NyLi1E!$L$2:$V$4,DK10,1) &amp; " - " &amp; AO10+VLOOKUP(BI10,NyLi1E!$L$2:$V$4,DK10,1))),""),"")</f>
        <v/>
      </c>
      <c r="BW10" s="4" t="str">
        <f>IF(AND(ISNUMBER(DK10),DK10&lt;8),IF(AND(ISNUMBER(AP10),ISNUMBER(DK10)),IF(AP10-VLOOKUP(BI10,NyLi1T!$L$2:$V$4,DK10,1)&lt;1,1 &amp; " - " &amp; AP10+VLOOKUP(BI10,NyLi1T!$L$2:$V$4,DK10,1),IF(AP10+VLOOKUP(BI10,NyLi1T!$L$2:$V$4,DK10,1)&gt;19,AP10-VLOOKUP(BI10,NyLi1T!$L$2:$V$4,DK10,1) &amp; " - " &amp; 19,AP10-VLOOKUP(BI10,NyLi1T!$L$2:$V$4,DK10,1) &amp; " - " &amp; AP10+VLOOKUP(BI10,NyLi1T!$L$2:$V$4,DK10,1))),""),"")</f>
        <v/>
      </c>
      <c r="BX10" s="4" t="str">
        <f>IF(AND(ISNUMBER(DK10),DK10&gt;7),IF(AND(ISNUMBER(AQ10),ISNUMBER(DK10)),IF(AQ10-VLOOKUP(BI10,NyLi2R!$L$2:$V$4,DK10,1)&lt;1,1 &amp; " - " &amp; AQ10+VLOOKUP(BI10,NyLi2R!$L$2:$V$4,DK10,1),IF(AQ10+VLOOKUP(BI10,NyLi2R!$L$2:$V$4,DK10,1)&gt;19,AQ10-VLOOKUP(BI10,NyLi2R!$L$2:$V$4,DK10,1) &amp; " - " &amp; 19,AQ10-VLOOKUP(BI10,NyLi2R!$L$2:$V$4,DK10,1) &amp; " - " &amp; AQ10+VLOOKUP(BI10,NyLi2R!$L$2:$V$4,DK10,1))),""),"")</f>
        <v/>
      </c>
      <c r="BY10" s="4" t="str">
        <f>IF(AND(ISNUMBER(DK10),DK10&gt;7),IF(AND(ISNUMBER(AR10),ISNUMBER(DK10)),IF(AR10-VLOOKUP(BI10,NyLi2E!$L$2:$V$4,DK10,1)&lt;1,1 &amp; " - " &amp; AR10+VLOOKUP(BI10,NyLi2E!$L$2:$V$4,DK10,1),IF(AR10+VLOOKUP(BI10,NyLi2E!$L$2:$V$4,DK10,1)&gt;19,AR10-VLOOKUP(BI10,NyLi2E!$L$2:$V$4,DK10,1) &amp; " - " &amp; 19,AR10-VLOOKUP(BI10,NyLi2E!$L$2:$V$4,DK10,1) &amp; " - " &amp; AR10+VLOOKUP(BI10,NyLi2E!$L$2:$V$4,DK10,1))),""),"")</f>
        <v/>
      </c>
      <c r="BZ10" s="4" t="str">
        <f>IF(AND(ISNUMBER(DK10),DK10&gt;7),IF(AND(ISNUMBER(AS10),ISNUMBER(DK10)),IF(AS10-VLOOKUP(BI10,NyLi2T!$L$2:$V$4,DK10,1)&lt;1,1 &amp; " - " &amp; AS10+VLOOKUP(BI10,NyLi2T!$L$2:$V$4,DK10,1),IF(AS10+VLOOKUP(BI10,NyLi2T!$L$2:$V$4,DK10,1)&gt;19,AS10-VLOOKUP(BI10,NyLi2T!$L$2:$V$4,DK10,1) &amp; " - " &amp; 19,AS10-VLOOKUP(BI10,NyLi2T!$L$2:$V$4,DK10,1) &amp; " - " &amp; AS10+VLOOKUP(BI10,NyLi2T!$L$2:$V$4,DK10,1))),""),"")</f>
        <v/>
      </c>
      <c r="CA10" s="4" t="str">
        <f>IF(AND(ISNUMBER(DK10),DK10&lt;8),IF(AND(ISNUMBER(AT10),ISNUMBER(DK10)),IF(AT10-VLOOKUP(BI10,NySs!$L$2:$V$4,DK10,1)&lt;1,1 &amp; " - " &amp; AT10+VLOOKUP(BI10,NySs!$L$2:$V$4,DK10,1),IF(AT10+VLOOKUP(BI10,NySs!$L$2:$V$4,DK10,1)&gt;19,AT10-VLOOKUP(BI10,NySs!$L$2:$V$4,DK10,1) &amp; " - " &amp; 19,AT10-VLOOKUP(BI10,NySs!$L$2:$V$4,DK10,1) &amp; " - " &amp; AT10+VLOOKUP(BI10,NySs!$L$2:$V$4,DK10,1))),""),"")</f>
        <v/>
      </c>
      <c r="CB10" s="4" t="str">
        <f>IF(AND(ISNUMBER(DK10),DK10&lt;9),IF(AND(ISNUMBER(AU10),ISNUMBER(DK10)),IF(AU10-VLOOKUP(BI10,NyEo!$L$2:$V$4,DK10,1)&lt;1,1 &amp; " - " &amp; AU10+VLOOKUP(BI10,NyEo!$L$2:$V$4,DK10,1),IF(AU10+VLOOKUP(BI10,NyEo!$L$2:$V$4,DK10,1)&gt;19,AU10-VLOOKUP(BI10,NyEo!$L$2:$V$4,DK10,1) &amp; " - " &amp; 19,AU10-VLOOKUP(BI10,NyEo!$L$2:$V$4,DK10,1) &amp; " - " &amp; AU10+VLOOKUP(BI10,NyEo!$L$2:$V$4,DK10,1))),""),"")</f>
        <v/>
      </c>
      <c r="CC10" s="4" t="str">
        <f>IF(AND(ISNUMBER(DK10),DK10&gt;7),IF(AND(ISNUMBER(AV10),ISNUMBER(DK10)),IF(AV10-VLOOKUP(BI10,NyHt!$L$2:$V$4,DK10,1)&lt;1,1 &amp; " - " &amp; AV10+VLOOKUP(BI10,NyHt!$L$2:$V$4,DK10,1),IF(AV10+VLOOKUP(BI10,NyHt!$L$2:$V$4,DK10,1)&gt;19,AV10-VLOOKUP(BI10,NyHt!$L$2:$V$4,DK10,1) &amp; " - " &amp; 19,AV10-VLOOKUP(BI10,NyHt!$L$2:$V$4,DK10,1) &amp; " - " &amp; AV10+VLOOKUP(BI10,NyHt!$L$2:$V$4,DK10,1))),""),"")</f>
        <v/>
      </c>
      <c r="CD10" s="4" t="str">
        <f>IF(AND(ISNUMBER(AW10),ISNUMBER(DK10)),IF(AW10-VLOOKUP(BI10,NySiF!$L$2:$V$4,DK10,1)&lt;1,1 &amp; " - " &amp; AW10+VLOOKUP(BI10,NySiF!$L$2:$V$4,DK10,1),IF(AW10+VLOOKUP(BI10,NySiF!$L$2:$V$4,DK10,1)&gt;19,AW10-VLOOKUP(BI10,NySiF!$L$2:$V$4,DK10,1) &amp; " - " &amp; 19,AW10-VLOOKUP(BI10,NySiF!$L$2:$V$4,DK10,1) &amp; " - " &amp; AW10+VLOOKUP(BI10,NySiF!$L$2:$V$4,DK10,1))),"")</f>
        <v/>
      </c>
      <c r="CE10" s="4" t="str">
        <f>IF(AND(ISNUMBER(AX10),ISNUMBER(DK10)),IF(AX10-VLOOKUP(BI10,NySiB!$L$2:$V$4,DK10,1)&lt;1,1 &amp; " - " &amp; AX10+VLOOKUP(BI10,NySiB!$L$2:$V$4,DK10,1),IF(AX10+VLOOKUP(BI10,NySiB!$L$2:$V$4,DK10,1)&gt;19,AX10-VLOOKUP(BI10,NySiB!$L$2:$V$4,DK10,1) &amp; " - " &amp; 19,AX10-VLOOKUP(BI10,NySiB!$L$2:$V$4,DK10,1) &amp; " - " &amp; AX10+VLOOKUP(BI10,NySiB!$L$2:$V$4,DK10,1))),"")</f>
        <v/>
      </c>
      <c r="CF10" s="4" t="str">
        <f>IF(AND(ISNUMBER(AY10),ISNUMBER(DK10)),IF(AY10-VLOOKUP(BI10,NySiT!$L$2:$V$4,DK10,1)&lt;1,1 &amp; " - " &amp; AY10+VLOOKUP(BI10,NySiT!$L$2:$V$4,DK10,1),IF(AY10+VLOOKUP(BI10,NySiT!$L$2:$V$4,DK10,1)&gt;19,AY10-VLOOKUP(BI10,NySiT!$L$2:$V$4,DK10,1) &amp; " - " &amp; 19,AY10-VLOOKUP(BI10,NySiT!$L$2:$V$4,DK10,1) &amp; " - " &amp; AY10+VLOOKUP(BI10,NySiT!$L$2:$V$4,DK10,1))),"")</f>
        <v/>
      </c>
      <c r="CG10" s="4" t="str">
        <f>IF(AND(ISNUMBER(AZ10),ISNUMBER(DK10)),IF(AZ10-VLOOKUP(BI10,NyVs!$L$2:$V$4,DK10,1)&lt;1,1 &amp; " - " &amp; AZ10+VLOOKUP(BI10,NyVs!$L$2:$V$4,DK10,1),IF(AZ10+VLOOKUP(BI10,NyVs!$L$2:$V$4,DK10,1)&gt;19,AZ10-VLOOKUP(BI10,NyVs!$L$2:$V$4,DK10,1) &amp; " - " &amp; 19,AZ10-VLOOKUP(BI10,NyVs!$L$2:$V$4,DK10,1) &amp; " - " &amp; AZ10+VLOOKUP(BI10,NyVs!$L$2:$V$4,DK10,1))),"")</f>
        <v/>
      </c>
      <c r="CH10" s="4" t="str">
        <f>IF(AND(ISNUMBER(BA10),ISNUMBER(DK10)),IF(BA10-VLOOKUP(BI10,NyPp!$L$2:$V$4,DK10,1)&lt;1,1 &amp; " - " &amp; BA10+VLOOKUP(BI10,NyPp!$L$2:$V$4,DK10,1),IF(BA10+VLOOKUP(BI10,NyPp!$L$2:$V$4,DK10,1)&gt;19,BA10-VLOOKUP(BI10,NyPp!$L$2:$V$4,DK10,1) &amp; " - " &amp; 19,BA10-VLOOKUP(BI10,NyPp!$L$2:$V$4,DK10,1) &amp; " - " &amp; BA10+VLOOKUP(BI10,NyPp!$L$2:$V$4,DK10,1))),"")</f>
        <v/>
      </c>
      <c r="CI10" s="4" t="str">
        <f>IF(AND(ISNUMBER(BB10),ISNUMBER(DK10)),IF(BB10-VLOOKUP(BI10,NyIGS!$L$2:$V$4,DK10,1)&lt;40,40 &amp; " - " &amp; BB10+VLOOKUP(BI10,NyIGS!$L$2:$V$4,DK10,1),IF(BB10+VLOOKUP(BI10,NyIGS!$L$2:$V$4,DK10,1)&gt;160,BB10-VLOOKUP(BI10,NyIGS!$L$2:$V$4,DK10,1) &amp; " - " &amp; 160,BB10-VLOOKUP(BI10,NyIGS!$L$2:$V$4,DK10,1) &amp; " - " &amp; BB10+VLOOKUP(BI10,NyIGS!$L$2:$V$4,DK10,1))),"")</f>
        <v/>
      </c>
      <c r="CJ10" s="4" t="str">
        <f>IF(AND(ISNUMBER(BC10),ISNUMBER(DK10)),IF(BC10-VLOOKUP(BI10,NyIRS!$L$2:$V$4,DK10,1)&lt;40,40 &amp; " - " &amp; BC10+VLOOKUP(BI10,NyIRS!$L$2:$V$4,DK10,1),IF(BC10+VLOOKUP(BI10,NyIRS!$L$2:$V$4,DK10,1)&gt;160,BC10-VLOOKUP(BI10,NyIRS!$L$2:$V$4,DK10,1) &amp; " - " &amp; 160,BC10-VLOOKUP(BI10,NyIRS!$L$2:$V$4,DK10,1) &amp; " - " &amp; BC10+VLOOKUP(BI10,NyIRS!$L$2:$V$4,DK10,1))),"")</f>
        <v/>
      </c>
      <c r="CK10" s="4" t="str">
        <f>IF(AND(ISNUMBER(BD10),ISNUMBER(DK10)),IF(BD10-VLOOKUP(BI10,NyIES!$L$2:$V$4,DK10,1)&lt;40,40 &amp; " - " &amp; BD10+VLOOKUP(BI10,NyIES!$L$2:$V$4,DK10,1),IF(BD10+VLOOKUP(BI10,NyIES!$L$2:$V$4,DK10,1)&gt;160,BD10-VLOOKUP(BI10,NyIES!$L$2:$V$4,DK10,1) &amp; " - " &amp; 160,BD10-VLOOKUP(BI10,NyIES!$L$2:$V$4,DK10,1) &amp; " - " &amp; BD10+VLOOKUP(BI10,NyIES!$L$2:$V$4,DK10,1))),"")</f>
        <v/>
      </c>
      <c r="CL10" s="4" t="str">
        <f>IF(AND(ISNUMBER(BE10),ISNUMBER(DK10)),IF(BE10-VLOOKUP(BI10,NyISI!$L$2:$V$4,DK10,1)&lt;40,40 &amp; " - " &amp; BE10+VLOOKUP(BI10,NyISI!$L$2:$V$4,DK10,1),IF(BE10+VLOOKUP(BI10,NyISI!$L$2:$V$4,DK10,1)&gt;160,BE10-VLOOKUP(BI10,NyISI!$L$2:$V$4,DK10,1) &amp; " - " &amp; 160,BE10-VLOOKUP(BI10,NyISI!$L$2:$V$4,DK10,1) &amp; " - " &amp; BE10+VLOOKUP(BI10,NyISI!$L$2:$V$4,DK10,1))),"")</f>
        <v/>
      </c>
      <c r="CM10" s="4" t="str">
        <f>IF(AND(ISNUMBER(DK10),DK10&lt;8),IF(AND(ISNUMBER(BF10),ISNUMBER(DK10)),IF(BF10-VLOOKUP(BI10,NyISS!$L$2:$V$4,DK10,1)&lt;40,40 &amp; " - " &amp; BF10+VLOOKUP(BI10,NyISS!$L$2:$V$4,DK10,1),IF(BF10+VLOOKUP(BI10,NyISS!$L$2:$V$4,DK10,1)&gt;160,BF10-VLOOKUP(BI10,NyISS!$L$2:$V$4,DK10,1) &amp; " - " &amp; 160,BF10-VLOOKUP(BI10,NyISS!$L$2:$V$4,DK10,1) &amp; " - " &amp; BF10+VLOOKUP(BI10,NyISS!$L$2:$V$4,DK10,1))),""),"")</f>
        <v/>
      </c>
      <c r="CN10" s="4" t="str">
        <f>IF(AND(ISNUMBER(DK10),DK10&gt;7),IF(AND(ISNUMBER(BG10),ISNUMBER(DK10)),IF(BG10-VLOOKUP(BI10,NyISM!$L$2:$V$4,DK10,1)&lt;40,40 &amp; " - " &amp; BG10+VLOOKUP(BI10,NyISM!$L$2:$V$4,DK10,1),IF(BG10+VLOOKUP(BI10,NyISM!$L$2:$V$4,DK10,1)&gt;160,BG10-VLOOKUP(BI10,NyISM!$L$2:$V$4,DK10,1) &amp; " - " &amp; 160,BG10-VLOOKUP(BI10,NyISM!$L$2:$V$4,DK10,1) &amp; " - " &amp; BG10+VLOOKUP(BI10,NyISM!$L$2:$V$4,DK10,1))),""),"")</f>
        <v/>
      </c>
      <c r="CO10" s="4" t="str">
        <f>IF(AND(ISNUMBER(BH10),ISNUMBER(DK10)),IF(BH10-VLOOKUP(BI10,NyIAM!$L$2:$V$4,DK10,1)&lt;40,40 &amp; " - " &amp; BH10+VLOOKUP(BI10,NyIAM!$L$2:$V$4,DK10,1),IF(BH10+VLOOKUP(BI10,NyIAM!$L$2:$V$4,DK10,1)&gt;160,BH10-VLOOKUP(BI10,NyIAM!$L$2:$V$4,DK10,1) &amp; " - " &amp; 160,BH10-VLOOKUP(BI10,NyIAM!$L$2:$V$4,DK10,1) &amp; " - " &amp; BH10+VLOOKUP(BI10,NyIAM!$L$2:$V$4,DK10,1))),"")</f>
        <v/>
      </c>
      <c r="CP10" s="4" t="str">
        <f>IF(AF10="","",IF(AND(ISNUMBER(AF10),ISNUMBER(DK10)),IF(VLOOKUP(AF10,NyOm!$A$2:$K$30,DK10,1)=1,"Onormalt få ord",IF(VLOOKUP(AF10,NyOm!$A$2:$K$30,DK10,1)=2,"Färre antal ord än normalt",IF(VLOOKUP(AF10,NyOm!$A$2:$K$30,DK10,1)=3,"Normalt antal ord","")))))</f>
        <v/>
      </c>
      <c r="CQ10" s="4" t="str">
        <f>IF(AB10="","",IF(AND(ISNUMBER(AB10),ISNUMBER(DK10)),IF(VLOOKUP(AB10,NyPbTid!$A$2:$K$218,DK10,1)=1,"Onormalt lång tidsåtgång",IF(VLOOKUP(AB10,NyPbTid!$A$2:$K$218,DK10,1)=2,"Långsammare än normalt",IF(VLOOKUP(AB10,NyPbTid!$A$2:$K$218,DK10,1)=3,"Normal tidsåtgång","")))))</f>
        <v/>
      </c>
      <c r="CR10" s="4" t="str">
        <f>IF(AC10="","",IF(AND(ISNUMBER(AC10),ISNUMBER(DK10)),IF(VLOOKUP(AC10,NyPbFel!$A$2:$K$18,DK10,1)=1,"Onormalt antal fel",IF(VLOOKUP(AC10,NyPbFel!$A$2:$K$18,DK10,1)=2,"Fler fel än normalt",IF(VLOOKUP(AC10,NyPbFel!$A$2:$K$18,DK10,1)=3,"Normalt antal fel","")))))</f>
        <v/>
      </c>
      <c r="CS10" s="4" t="str">
        <f t="shared" si="6"/>
        <v/>
      </c>
      <c r="CT10" s="4" t="str">
        <f>IF(OR(ISNUMBER(CS10),CS10="0**"),IF(ISNUMBER(CS10),CS10/ABS(CS10)*VLOOKUP(1,SignDiff!$A$3:$K$4,DK10,1),VLOOKUP(1,SignDiff!$A$3:$K$4,DK10,1)),"")</f>
        <v/>
      </c>
      <c r="CU10" s="4" t="str">
        <f>IF(OR(ISNUMBER(CS10),CS10="0**"),IF(ISNUMBER(CS10),CS10/ABS(CS10)*VLOOKUP(1,SignDiff!$A$7:$K$8,DK10,1),VLOOKUP(1,SignDiff!$A$7:$K$8,DK10,1)),"")</f>
        <v/>
      </c>
      <c r="CV10" s="4" t="str">
        <f t="shared" si="7"/>
        <v/>
      </c>
      <c r="CW10" s="4" t="str">
        <f t="shared" si="8"/>
        <v/>
      </c>
      <c r="CX10" s="4" t="str">
        <f>IF(OR(ISNUMBER(CS10),CS10="0**"),IF(CS10="0**",VLOOKUP(0,'IRS-IES'!$A$2:$C$43,2,1),IF(CS10&lt;0,VLOOKUP(ABS(CS10),'IRS-IES'!$A$2:$C$43,2,1),VLOOKUP(ABS(CS10),'IRS-IES'!$A$2:$C$43,3,1))),"")</f>
        <v/>
      </c>
      <c r="CY10" s="4" t="str">
        <f t="shared" si="9"/>
        <v/>
      </c>
      <c r="CZ10" s="4" t="str">
        <f>IF(OR(ISNUMBER(CY10),CY10="0**"),IF(ISNUMBER(CY10),CY10/ABS(CY10)*VLOOKUP(2,SignDiff!$A$3:$K$4,DK10,1),VLOOKUP(2,SignDiff!$A$3:$K$4,DK10,1)),"")</f>
        <v/>
      </c>
      <c r="DA10" s="4" t="str">
        <f>IF(OR(ISNUMBER(CY10),CY10="0**"),IF(ISNUMBER(CY10),CY10/ABS(CY10)*VLOOKUP(2,SignDiff!$A$7:$K$8,DK10,1),VLOOKUP(2,SignDiff!$A$7:$K$8,DK10,1)),"")</f>
        <v/>
      </c>
      <c r="DB10" s="4" t="str">
        <f t="shared" si="10"/>
        <v/>
      </c>
      <c r="DC10" s="4" t="str">
        <f t="shared" si="11"/>
        <v/>
      </c>
      <c r="DD10" s="4" t="str">
        <f>IF(OR(ISNUMBER(CY10),CY10="0**"),IF(CY10="0**",VLOOKUP(0,'ISI-ISS'!$A$2:$C$43,2,1),IF(CY10&lt;0,VLOOKUP(ABS(CY10),'ISI-ISS'!$A$2:$C$43,2,1),VLOOKUP(ABS(CY10),'ISI-ISS'!$A$2:$C$43,3,1))),"")</f>
        <v/>
      </c>
      <c r="DE10" s="4" t="str">
        <f t="shared" si="12"/>
        <v/>
      </c>
      <c r="DF10" s="4" t="str">
        <f>IF(OR(ISNUMBER(DE10),DE10="0**"),IF(ISNUMBER(DE10),DE10/ABS(DE10)*VLOOKUP(2,SignDiff!$A$3:$K$4,DK10,1),VLOOKUP(2,SignDiff!$A$3:$K$4,DK10,1)),"")</f>
        <v/>
      </c>
      <c r="DG10" s="4" t="str">
        <f>IF(OR(ISNUMBER(DE10),DE10="0**"),IF(ISNUMBER(DE10),DE10/ABS(DE10)*VLOOKUP(2,SignDiff!$A$7:$K$8,DK10,1),VLOOKUP(2,SignDiff!$A$7:$K$8,DK10,1)),"")</f>
        <v/>
      </c>
      <c r="DH10" s="4" t="str">
        <f t="shared" si="13"/>
        <v/>
      </c>
      <c r="DI10" s="4" t="str">
        <f t="shared" si="14"/>
        <v/>
      </c>
      <c r="DJ10" s="4" t="str">
        <f>IF(OR(ISNUMBER(DE10),DE10="0**"),IF(DE10="0**",VLOOKUP(0,'ISI-ISM'!$A$2:$C$43,2,1),IF(DE10&lt;0,VLOOKUP(ABS(DE10),'ISI-ISM'!$A$2:$C$43,2,1),VLOOKUP(ABS(DE10),'ISI-ISM'!$A$2:$C$43,3,1))),"")</f>
        <v/>
      </c>
      <c r="DK10" s="4" t="str">
        <f>IF(ISERROR(VLOOKUP(N10,age!$A$2:$C$11,2,1)),"",VLOOKUP(N10,age!$A$2:$C$11,2,1))</f>
        <v/>
      </c>
      <c r="DL10" s="4" t="str">
        <f>IF(ISERROR(VLOOKUP(N10,age!$A$2:$C$11,3,1)),"",VLOOKUP(N10,age!$A$2:$C$11,3,1))</f>
        <v/>
      </c>
      <c r="DM10" s="4">
        <f t="shared" si="1"/>
        <v>0</v>
      </c>
      <c r="DN10" s="4">
        <f t="shared" si="2"/>
        <v>0</v>
      </c>
      <c r="DO10" s="4">
        <f t="shared" si="3"/>
        <v>0</v>
      </c>
      <c r="DP10" s="4">
        <f t="shared" si="4"/>
        <v>0</v>
      </c>
      <c r="DQ10" s="4">
        <f t="shared" si="5"/>
        <v>0</v>
      </c>
      <c r="DR10" s="9" t="str">
        <f t="shared" si="15"/>
        <v/>
      </c>
      <c r="DS10" s="9" t="str">
        <f t="shared" si="16"/>
        <v/>
      </c>
      <c r="DT10" s="9" t="str">
        <f t="shared" si="17"/>
        <v/>
      </c>
      <c r="DU10" s="9" t="str">
        <f t="shared" si="18"/>
        <v/>
      </c>
      <c r="DV10" s="9" t="str">
        <f t="shared" si="19"/>
        <v/>
      </c>
      <c r="DW10" s="9" t="str">
        <f t="shared" si="20"/>
        <v/>
      </c>
      <c r="DX10" s="9" t="str">
        <f t="shared" si="21"/>
        <v/>
      </c>
      <c r="DY10" s="9" t="str">
        <f>IF(AND(ISNUMBER(AJ10),ISNUMBER(DK10)),IF(AJ10-VLOOKUP(BI10,NyFi!$L$2:$V$4,DK10,1)&lt;1,1,AJ10-VLOOKUP(BI10,NyFi!$L$2:$V$4,DK10,1)),"")</f>
        <v/>
      </c>
      <c r="DZ10" s="9" t="str">
        <f>IF(AND(ISNUMBER(DK10),DK10&lt;8),IF(AND(ISNUMBER(AK10),ISNUMBER(DK10)),IF(AK10-VLOOKUP(BI10,NyGs!$L$2:$V$4,DK10,1)&lt;1,1,AK10-VLOOKUP(BI10,NyGs!$L$2:$V$4,DK10,1)),""),"")</f>
        <v/>
      </c>
      <c r="EA10" s="9" t="str">
        <f>IF(AND(ISNUMBER(AL10),ISNUMBER(DK10)),IF(AL10-VLOOKUP(BI10,NyRm!$L$2:$V$4,DK10,1)&lt;1,1,AL10-VLOOKUP(BI10,NyRm!$L$2:$V$4,DK10,1)),"")</f>
        <v/>
      </c>
      <c r="EB10" s="9" t="str">
        <f>IF(AND(ISNUMBER(AM10),ISNUMBER(DK10)),IF(AM10-VLOOKUP(BI10,NyFm!$L$2:$V$4,DK10,1)&lt;1,1,AM10-VLOOKUP(BI10,NyFm!$L$2:$V$4,DK10,1)),"")</f>
        <v/>
      </c>
      <c r="EC10" s="9" t="str">
        <f>IF(AND(ISNUMBER(DK10),DK10&lt;8),IF(AND(ISNUMBER(AN10),ISNUMBER(DK10)),IF(AN10-VLOOKUP(BI10,NyLi1R!$L$2:$V$4,DK10,1)&lt;1,1,AN10-VLOOKUP(BI10,NyLi1R!$L$2:$V$4,DK10,1)),""),"")</f>
        <v/>
      </c>
      <c r="ED10" s="9" t="str">
        <f>IF(AND(ISNUMBER(DK10),DK10&lt;8),IF(AND(ISNUMBER(AO10),ISNUMBER(DK10)),IF(AO10-VLOOKUP(BI10,NyLi1E!$L$2:$V$4,DK10,1)&lt;1,1,AO10-VLOOKUP(BI10,NyLi1E!$L$2:$V$4,DK10,1)),""),"")</f>
        <v/>
      </c>
      <c r="EE10" s="9" t="str">
        <f>IF(AND(ISNUMBER(DK10),DK10&lt;8),IF(AND(ISNUMBER(AP10),ISNUMBER(DK10)),IF(AP10-VLOOKUP(BI10,NyLi1T!$L$2:$V$4,DK10,1)&lt;1,1,AP10-VLOOKUP(BI10,NyLi1T!$L$2:$V$4,DK10,1)),""),"")</f>
        <v/>
      </c>
      <c r="EF10" s="9" t="str">
        <f>IF(AND(ISNUMBER(DK10),DK10&gt;7),IF(AND(ISNUMBER(AQ10),ISNUMBER(DK10)),IF(AQ10-VLOOKUP(BI10,NyLi2R!$L$2:$V$4,DK10,1)&lt;1,1,AQ10-VLOOKUP(BI10,NyLi2R!$L$2:$V$4,DK10,1)),""),"")</f>
        <v/>
      </c>
      <c r="EG10" s="9" t="str">
        <f>IF(AND(ISNUMBER(DK10),DK10&gt;7),IF(AND(ISNUMBER(AR10),ISNUMBER(DK10)),IF(AR10-VLOOKUP(BI10,NyLi2E!$L$2:$V$4,DK10,1)&lt;1,1,AR10-VLOOKUP(BI10,NyLi2E!$L$2:$V$4,DK10,1)),""),"")</f>
        <v/>
      </c>
      <c r="EH10" s="9" t="str">
        <f>IF(AND(ISNUMBER(DK10),DK10&gt;7),IF(AND(ISNUMBER(AS10),ISNUMBER(DK10)),IF(AS10-VLOOKUP(BI10,NyLi2T!$L$2:$V$4,DK10,1)&lt;1,1,AS10-VLOOKUP(BI10,NyLi2T!$L$2:$V$4,DK10,1)),""),"")</f>
        <v/>
      </c>
      <c r="EI10" s="9" t="str">
        <f>IF(AND(ISNUMBER(DK10),DK10&lt;8),IF(AND(ISNUMBER(AT10),ISNUMBER(DK10)),IF(AT10-VLOOKUP(BI10,NySs!$L$2:$V$4,DK10,1)&lt;1,1,AT10-VLOOKUP(BI10,NySs!$L$2:$V$4,DK10,1)),""),"")</f>
        <v/>
      </c>
      <c r="EJ10" s="9" t="str">
        <f>IF(AND(ISNUMBER(DK10),DK10&lt;9),IF(AND(ISNUMBER(AU10),ISNUMBER(DK10)),IF(AU10-VLOOKUP(BI10,NyEo!$L$2:$V$4,DK10,1)&lt;1,1,AU10-VLOOKUP(BI10,NyEo!$L$2:$V$4,DK10,1)),""),"")</f>
        <v/>
      </c>
      <c r="EK10" s="9" t="str">
        <f>IF(AND(ISNUMBER(DK10),DK10&gt;7),IF(AND(ISNUMBER(AV10),ISNUMBER(DK10)),IF(AV10-VLOOKUP(BI10,NyHt!$L$2:$V$4,DK10,1)&lt;1,1,AV10-VLOOKUP(BI10,NyHt!$L$2:$V$4,DK10,1)),""),"")</f>
        <v/>
      </c>
      <c r="EL10" s="9" t="str">
        <f>IF(AND(ISNUMBER(AW10),ISNUMBER(DK10)),IF(AW10-VLOOKUP(BI10,NySiF!$L$2:$V$4,DK10,1)&lt;1,1,AW10-VLOOKUP(BI10,NySiF!$L$2:$V$4,DK10,1)),"")</f>
        <v/>
      </c>
      <c r="EM10" s="9" t="str">
        <f>IF(AND(ISNUMBER(AX10),ISNUMBER(DK10)),IF(AX10-VLOOKUP(BI10,NySiB!$L$2:$V$4,DK10,1)&lt;1,1,AX10-VLOOKUP(BI10,NySiB!$L$2:$V$4,DK10,1)),"")</f>
        <v/>
      </c>
      <c r="EN10" s="9" t="str">
        <f>IF(AND(ISNUMBER(AY10),ISNUMBER(DK10)),IF(AY10-VLOOKUP(BI10,NySiT!$L$2:$V$4,DK10,1)&lt;1,1,AY10-VLOOKUP(BI10,NySiT!$L$2:$V$4,DK10,1)),"")</f>
        <v/>
      </c>
      <c r="EO10" s="9" t="str">
        <f>IF(AND(ISNUMBER(AZ10),ISNUMBER(DK10)),IF(AZ10-VLOOKUP(BI10,NyVs!$L$2:$V$4,DK10,1)&lt;1,1,AZ10-VLOOKUP(BI10,NyVs!$L$2:$V$4,DK10,1)),"")</f>
        <v/>
      </c>
      <c r="EP10" s="9" t="str">
        <f>IF(AND(ISNUMBER(BA10),ISNUMBER(DK10)),IF(BA10-VLOOKUP(BI10,NyPp!$L$2:$V$4,DK10,1)&lt;1,1,BA10-VLOOKUP(BI10,NyPp!$L$2:$V$4,DK10,1)),"")</f>
        <v/>
      </c>
      <c r="EQ10" s="9" t="str">
        <f>IF(AND(ISNUMBER(BB10),ISNUMBER(DK10)),IF(BB10-VLOOKUP(BI10,NyIGS!$L$2:$V$4,DK10,1)&lt;40,40,BB10-VLOOKUP(BI10,NyIGS!$L$2:$V$4,DK10,1)),"")</f>
        <v/>
      </c>
      <c r="ER10" s="9" t="str">
        <f>IF(AND(ISNUMBER(BC10),ISNUMBER(DK10)),IF(BC10-VLOOKUP(BI10,NyIRS!$L$2:$V$4,DK10,1)&lt;40,40,BC10-VLOOKUP(BI10,NyIRS!$L$2:$V$4,DK10,1)),"")</f>
        <v/>
      </c>
      <c r="ES10" s="9" t="str">
        <f>IF(AND(ISNUMBER(BD10),ISNUMBER(DK10)),IF(BD10-VLOOKUP(BI10,NyIES!$L$2:$V$4,DK10,1)&lt;40,40,BD10-VLOOKUP(BI10,NyIES!$L$2:$V$4,DK10,1)),"")</f>
        <v/>
      </c>
      <c r="ET10" s="9" t="str">
        <f>IF(AND(ISNUMBER(BE10),ISNUMBER(DK10)),IF(BE10-VLOOKUP(BI10,NyISI!$L$2:$V$4,DK10,1)&lt;40,40,BE10-VLOOKUP(BI10,NyISI!$L$2:$V$4,DK10,1)),"")</f>
        <v/>
      </c>
      <c r="EU10" s="9" t="str">
        <f>IF(AND(ISNUMBER(DK10),DK10&lt;8),IF(AND(ISNUMBER(BF10),ISNUMBER(DK10)),IF(BF10-VLOOKUP(BI10,NyISS!$L$2:$V$4,DK10,1)&lt;40,40,BF10-VLOOKUP(BI10,NyISS!$L$2:$V$4,DK10,1)),""),"")</f>
        <v/>
      </c>
      <c r="EV10" s="9" t="str">
        <f>IF(AND(ISNUMBER(DK10),DK10&gt;7),IF(AND(ISNUMBER(BG10),ISNUMBER(DK10)),IF(BG10-VLOOKUP(BI10,NyISM!$L$2:$V$4,DK10,1)&lt;40,40,BG10-VLOOKUP(BI10,NyISM!$L$2:$V$4,DK10,1)),""),"")</f>
        <v/>
      </c>
      <c r="EW10" s="9" t="str">
        <f>IF(AND(ISNUMBER(BH10),ISNUMBER(DK10)),IF(BH10-VLOOKUP(BI10,NyIAM!$L$2:$V$4,DK10,1)&lt;40,40,BH10-VLOOKUP(BI10,NyIAM!$L$2:$V$4,DK10,1)),"")</f>
        <v/>
      </c>
      <c r="EX10" s="9" t="str">
        <f>IF(AND(ISNUMBER(AJ10),ISNUMBER(DK10)),IF(AJ10+VLOOKUP(BI10,NyFi!$L$2:$V$4,DK10,1)&gt;19,19,AJ10+VLOOKUP(BI10,NyFi!$L$2:$V$4,DK10,1)),"")</f>
        <v/>
      </c>
      <c r="EY10" s="9" t="str">
        <f>IF(AND(ISNUMBER(DK10),DK10&lt;8),IF(AND(ISNUMBER(AK10),ISNUMBER(DK10)),IF(AK10+VLOOKUP(BI10,NyGs!$L$2:$V$4,DK10,1)&gt;19,19,AK10+VLOOKUP(BI10,NyGs!$L$2:$V$4,DK10,1)),""),"")</f>
        <v/>
      </c>
      <c r="EZ10" s="9" t="str">
        <f>IF(AND(ISNUMBER(AL10),ISNUMBER(DK10)),IF(AL10+VLOOKUP(BI10,NyRm!$L$2:$V$4,DK10,1)&gt;19,19,AL10+VLOOKUP(BI10,NyRm!$L$2:$V$4,DK10,1)),"")</f>
        <v/>
      </c>
      <c r="FA10" s="9" t="str">
        <f>IF(AND(ISNUMBER(AM10),ISNUMBER(DK10)),IF(AM10+VLOOKUP(BI10,NyFm!$L$2:$V$4,DK10,1)&gt;19,19,AM10+VLOOKUP(BI10,NyFm!$L$2:$V$4,DK10,1)),"")</f>
        <v/>
      </c>
      <c r="FB10" s="9" t="str">
        <f>IF(AND(ISNUMBER(DK10),DK10&lt;8),IF(AND(ISNUMBER(AN10),ISNUMBER(DK10)),IF(AN10+VLOOKUP(BI10,NyLi1R!$L$2:$V$4,DK10,1)&gt;19,19,AN10+VLOOKUP(BI10,NyLi1R!$L$2:$V$4,DK10,1)),""),"")</f>
        <v/>
      </c>
      <c r="FC10" s="9" t="str">
        <f>IF(AND(ISNUMBER(DK10),DK10&lt;8),IF(AND(ISNUMBER(AO10),ISNUMBER(DK10)),IF(AO10+VLOOKUP(BI10,NyLi1E!$L$2:$V$4,DK10,1)&gt;19,19,AO10+VLOOKUP(BI10,NyLi1E!$L$2:$V$4,DK10,1)),""),"")</f>
        <v/>
      </c>
      <c r="FD10" s="9" t="str">
        <f>IF(AND(ISNUMBER(DK10),DK10&lt;8),IF(AND(ISNUMBER(AP10),ISNUMBER(DK10)),IF(AP10+VLOOKUP(BI10,NyLi1T!$L$2:$V$4,DK10,1)&gt;19,19,AP10+VLOOKUP(BI10,NyLi1T!$L$2:$V$4,DK10,1)),""),"")</f>
        <v/>
      </c>
      <c r="FE10" s="9" t="str">
        <f>IF(AND(ISNUMBER(DK10),DK10&gt;7),IF(AND(ISNUMBER(AQ10),ISNUMBER(DK10)),IF(AQ10+VLOOKUP(BI10,NyLi2R!$L$2:$V$4,DK10,1)&gt;19,19,AQ10+VLOOKUP(BI10,NyLi2R!$L$2:$V$4,DK10,1)),""),"")</f>
        <v/>
      </c>
      <c r="FF10" s="9" t="str">
        <f>IF(AND(ISNUMBER(DK10),DK10&gt;7),IF(AND(ISNUMBER(AR10),ISNUMBER(DK10)),IF(AR10+VLOOKUP(BI10,NyLi2E!$L$2:$V$4,DK10,1)&gt;19,19,AR10+VLOOKUP(BI10,NyLi2E!$L$2:$V$4,DK10,1)),""),"")</f>
        <v/>
      </c>
      <c r="FG10" s="9" t="str">
        <f>IF(AND(ISNUMBER(DK10),DK10&gt;7),IF(AND(ISNUMBER(AS10),ISNUMBER(DK10)),IF(AS10+VLOOKUP(BI10,NyLi2T!$L$2:$V$4,DK10,1)&gt;19,19,AS10+VLOOKUP(BI10,NyLi2T!$L$2:$V$4,DK10,1)),""),"")</f>
        <v/>
      </c>
      <c r="FH10" s="9" t="str">
        <f>IF(AND(ISNUMBER(DK10),DK10&lt;8),IF(AND(ISNUMBER(AT10),ISNUMBER(DK10)),IF(AT10+VLOOKUP(BI10,NySs!$L$2:$V$4,DK10,1)&gt;19,19,AT10+VLOOKUP(BI10,NySs!$L$2:$V$4,DK10,1)),""),"")</f>
        <v/>
      </c>
      <c r="FI10" s="9" t="str">
        <f>IF(AND(ISNUMBER(DK10),DK10&lt;9),IF(AND(ISNUMBER(AU10),ISNUMBER(DK10)),IF(AU10+VLOOKUP(BI10,NyEo!$L$2:$V$4,DK10,1)&gt;19,19,AU10+VLOOKUP(BI10,NyEo!$L$2:$V$4,DK10,1)),""),"")</f>
        <v/>
      </c>
      <c r="FJ10" s="9" t="str">
        <f>IF(AND(ISNUMBER(DK10),DK10&gt;7),IF(AND(ISNUMBER(AV10),ISNUMBER(DK10)),IF(AV10+VLOOKUP(BI10,NyHt!$L$2:$V$4,DK10,1)&gt;19,19,AV10+VLOOKUP(BI10,NyHt!$L$2:$V$4,DK10,1)),""),"")</f>
        <v/>
      </c>
      <c r="FK10" s="9" t="str">
        <f>IF(AND(ISNUMBER(AW10),ISNUMBER(DK10)),IF(AW10+VLOOKUP(BI10,NySiF!$L$2:$V$4,DK10,1)&gt;19,19,AW10+VLOOKUP(BI10,NySiF!$L$2:$V$4,DK10,1)),"")</f>
        <v/>
      </c>
      <c r="FL10" s="9" t="str">
        <f>IF(AND(ISNUMBER(AX10),ISNUMBER(DK10)),IF(AX10+VLOOKUP(BI10,NySiB!$L$2:$V$4,DK10,1)&gt;19,19,AX10+VLOOKUP(BI10,NySiB!$L$2:$V$4,DK10,1)),"")</f>
        <v/>
      </c>
      <c r="FM10" s="9" t="str">
        <f>IF(AND(ISNUMBER(AY10),ISNUMBER(DK10)),IF(AY10+VLOOKUP(BI10,NySiT!$L$2:$V$4,DK10,1)&gt;19,19,AY10+VLOOKUP(BI10,NySiT!$L$2:$V$4,DK10,1)),"")</f>
        <v/>
      </c>
      <c r="FN10" s="9" t="str">
        <f>IF(AND(ISNUMBER(AZ10),ISNUMBER(DK10)),IF(AZ10+VLOOKUP(BI10,NyVs!$L$2:$V$4,DK10,1)&gt;19,19,AZ10+VLOOKUP(BI10,NyVs!$L$2:$V$4,DK10,1)),"")</f>
        <v/>
      </c>
      <c r="FO10" s="9" t="str">
        <f>IF(AND(ISNUMBER(BA10),ISNUMBER(DK10)),IF(BA10+VLOOKUP(BI10,NyPp!$L$2:$V$4,DK10,1)&gt;19,19,BA10+VLOOKUP(BI10,NyPp!$L$2:$V$4,DK10,1)),"")</f>
        <v/>
      </c>
      <c r="FP10" s="9" t="str">
        <f>IF(AND(ISNUMBER(BB10),ISNUMBER(DK10)),IF(BB10+VLOOKUP(BI10,NyIGS!$L$2:$V$4,DK10,1)&gt;160,160,BB10+VLOOKUP(BI10,NyIGS!$L$2:$V$4,DK10,1)),"")</f>
        <v/>
      </c>
      <c r="FQ10" s="9" t="str">
        <f>IF(AND(ISNUMBER(BC10),ISNUMBER(DK10)),IF(BC10+VLOOKUP(BI10,NyIRS!$L$2:$V$4,DK10,1)&gt;160,160,BC10+VLOOKUP(BI10,NyIRS!$L$2:$V$4,DK10,1)),"")</f>
        <v/>
      </c>
      <c r="FR10" s="9" t="str">
        <f>IF(AND(ISNUMBER(BD10),ISNUMBER(DK10)),IF(BD10+VLOOKUP(BI10,NyIES!$L$2:$V$4,DK10,1)&gt;160,160, BD10+VLOOKUP(BI10,NyIES!$L$2:$V$4,DK10,1)),"")</f>
        <v/>
      </c>
      <c r="FS10" s="9" t="str">
        <f>IF(AND(ISNUMBER(BE10),ISNUMBER(DK10)),IF(BE10+VLOOKUP(BI10,NyISI!$L$2:$V$4,DK10,1)&gt;160,160,BE10+VLOOKUP(BI10,NyISI!$L$2:$V$4,DK10,1)),"")</f>
        <v/>
      </c>
      <c r="FT10" s="9" t="str">
        <f>IF(AND(ISNUMBER(DK10),DK10&lt;8),IF(AND(ISNUMBER(BF10),ISNUMBER(DK10)),IF(BF10+VLOOKUP(BI10,NyISS!$L$2:$V$4,DK10,1)&gt;160,160,BF10+VLOOKUP(BI10,NyISS!$L$2:$V$4,DK10,1)),""),"")</f>
        <v/>
      </c>
      <c r="FU10" s="9" t="str">
        <f>IF(AND(ISNUMBER(DK10),DK10&gt;7),IF(AND(ISNUMBER(BG10),ISNUMBER(DK10)),IF(BG10+VLOOKUP(BI10,NyISM!$L$2:$V$4,DK10,1)&gt;160,160,BG10+VLOOKUP(BI10,NyISM!$L$2:$V$4,DK10,1)),""),"")</f>
        <v/>
      </c>
      <c r="FV10" s="9" t="str">
        <f>IF(AND(ISNUMBER(BH10),ISNUMBER(DK10)),IF(BH10+VLOOKUP(BI10,NyIAM!$L$2:$V$4,DK10,1)&gt;160,160,BH10+VLOOKUP(BI10,NyIAM!$L$2:$V$4,DK10,1)),"")</f>
        <v/>
      </c>
    </row>
    <row r="11" spans="1:178" x14ac:dyDescent="0.2">
      <c r="A11" s="51"/>
      <c r="B11" s="51"/>
      <c r="C11" s="51"/>
      <c r="D11" s="51"/>
      <c r="E11" s="51"/>
      <c r="F11" s="51"/>
      <c r="G11" s="51"/>
      <c r="H11" s="51"/>
      <c r="I11" s="51"/>
      <c r="J11" s="52"/>
      <c r="K11" s="52"/>
      <c r="L11" s="53"/>
      <c r="M11" s="53"/>
      <c r="N11" s="58" t="str">
        <f t="shared" si="0"/>
        <v/>
      </c>
      <c r="O11" s="53"/>
      <c r="P11" s="53"/>
      <c r="Q11" s="53"/>
      <c r="R11" s="53"/>
      <c r="S11" s="53"/>
      <c r="T11" s="53"/>
      <c r="U11" s="53"/>
      <c r="V11" s="53"/>
      <c r="W11" s="53"/>
      <c r="X11" s="53"/>
      <c r="Y11" s="53"/>
      <c r="Z11" s="53"/>
      <c r="AA11" s="53"/>
      <c r="AB11" s="53"/>
      <c r="AC11" s="53"/>
      <c r="AD11" s="53"/>
      <c r="AE11" s="53"/>
      <c r="AF11" s="53"/>
      <c r="AG11" s="53"/>
      <c r="AH11" s="53"/>
      <c r="AI11" s="53"/>
      <c r="AJ11" s="4" t="str">
        <f>IF(O11="","",IF(ISNUMBER(N11),VLOOKUP(O11,NyFi!$A$2:$K$40,DK11),""))</f>
        <v/>
      </c>
      <c r="AK11" s="4" t="str">
        <f>IF(P11="","",IF(AND(ISNUMBER(N11),DK11&lt;8),VLOOKUP(P11,NyGs!$A$2:$G$41,DK11),""))</f>
        <v/>
      </c>
      <c r="AL11" s="4" t="str">
        <f>IF(AA11="","",IF(ISNUMBER(N11),VLOOKUP(AA11,NyRm!$A$2:$K$56,DK11),""))</f>
        <v/>
      </c>
      <c r="AM11" s="4" t="str">
        <f>IF(Z11="","",IF(ISNUMBER(N11),VLOOKUP(Z11,NyFm!$A$2:$K$46,DK11),""))</f>
        <v/>
      </c>
      <c r="AN11" s="4" t="str">
        <f>IF(U11="","",IF(AND(ISNUMBER(N11),DK11&lt;8),VLOOKUP(U11,NyLi1R!$A$2:$G$20,DK11),""))</f>
        <v/>
      </c>
      <c r="AO11" s="4" t="str">
        <f>IF(V11="","",IF(AND(ISNUMBER(N11),DK11&lt;8),VLOOKUP(V11,NyLi1E!$A$2:$G$20,DK11),""))</f>
        <v/>
      </c>
      <c r="AP11" s="4" t="str">
        <f>IF(AND(ISNUMBER(N11),ISNUMBER(AN11),ISNUMBER(AO11),DK11&lt;8),VLOOKUP(AN11+AO11,NyLi1T!$A$2:$G$40,DK11),"")</f>
        <v/>
      </c>
      <c r="AQ11" s="4" t="str">
        <f>IF(W11="","",IF(AND(ISNUMBER(N11),DK11&gt;7),VLOOKUP(W11,NyLi2R!$A$2:$K$20,DK11),""))</f>
        <v/>
      </c>
      <c r="AR11" s="4" t="str">
        <f>IF(X11="","",IF(AND(ISNUMBER(N11),DK11&gt;7),VLOOKUP(X11,NyLi2E!$A$2:$K$20,DK11),""))</f>
        <v/>
      </c>
      <c r="AS11" s="4" t="str">
        <f>IF(AND(ISNUMBER(N11),ISNUMBER(AQ11),ISNUMBER(AR11),DK11&gt;7),VLOOKUP(AQ11+AR11,NyLi2T!$A$2:$K$40,DK11),"")</f>
        <v/>
      </c>
      <c r="AT11" s="4" t="str">
        <f>IF(AE11="","",IF(AND(ISNUMBER(N11),DK11&lt;8),VLOOKUP(AE11,NySs!$A$2:$G$28,DK11),""))</f>
        <v/>
      </c>
      <c r="AU11" s="4" t="str">
        <f>IF(AD11="","",IF(AND(ISNUMBER(N11),DK11&lt;9),VLOOKUP(AD11,NyEo!$A$2:$H$22,DK11),""))</f>
        <v/>
      </c>
      <c r="AV11" s="4" t="str">
        <f>IF(Q11="","",IF(AND(ISNUMBER(N11),DK11&gt;7),VLOOKUP(Q11,NyHt!$A$2:$K$17,DK11),""))</f>
        <v/>
      </c>
      <c r="AW11" s="4" t="str">
        <f>IF(R11="","",IF(ISNUMBER(N11),VLOOKUP(R11,NySiF!$A$2:$K$18,DK11),""))</f>
        <v/>
      </c>
      <c r="AX11" s="4" t="str">
        <f>IF(S11="","",IF(ISNUMBER(N11),VLOOKUP(S11,NySiB!$A$2:$K$16,DK11),""))</f>
        <v/>
      </c>
      <c r="AY11" s="4" t="str">
        <f>IF(T11="","",IF(ISNUMBER(N11),VLOOKUP(T11,NySiT!$A$2:$K$32,DK11),""))</f>
        <v/>
      </c>
      <c r="AZ11" s="4" t="str">
        <f>IF(Y11="","",IF(ISNUMBER(N11),VLOOKUP(Y11,NyVs!$A$2:$K$86,DK11),""))</f>
        <v/>
      </c>
      <c r="BA11" s="4" t="str">
        <f>IF(AI11="","",IF(ISNUMBER(N11),VLOOKUP(AI11,NyPp!$A$2:$K$202,DK11),""))</f>
        <v/>
      </c>
      <c r="BB11" s="4" t="str">
        <f>IF(AND(ISNUMBER(AJ11),ISNUMBER(AK11),ISNUMBER(AL11),ISNUMBER(AM11),DK11&lt;8),IF(COUNTIF(O11,0)+COUNTIF(P11,0)+COUNTIF(AA11,0)+COUNTIF(Z11,0)&gt;1,"",VLOOKUP(AJ11+AK11+AL11+AM11,NyIGS!$A$2:$K$78,DK11)),IF(AND(ISNUMBER(AJ11),ISNUMBER(AL11),ISNUMBER(AM11),ISNUMBER(AS11),DK11&gt;7),IF(COUNTIF(O11,0)+COUNTIF(AA11,0)+COUNTIF(Z11,0)+AND(COUNTIF(W11,0),COUNTIF(X11,0))&gt;1,"",VLOOKUP(AJ11+AL11+AM11+AS11,NyIGS!$A$2:$K$78,DK11)),""))</f>
        <v/>
      </c>
      <c r="BC11" s="4" t="str">
        <f>IF(AND(ISNUMBER(AJ11),ISNUMBER(AN11),ISNUMBER(AT11),DK11&lt;8),IF(COUNTIF(O11,0)+COUNTIF(U11,0)+COUNTIF(AE11,0)&gt;1,"",VLOOKUP(AJ11+AN11+AT11,NyIRS!$A$2:$K$59,DK11)),IF(AND(ISNUMBER(AJ11),ISNUMBER(AQ11),DK11&gt;7),IF(COUNTIF(O11,0)+COUNTIF(W11,0)&gt;1,"",VLOOKUP(AJ11+AQ11,NyIRS!$A$2:$K$59,DK11)),""))</f>
        <v/>
      </c>
      <c r="BD11" s="4" t="str">
        <f>IF(AND(ISNUMBER(AK11),ISNUMBER(AL11),ISNUMBER(AM11),DK11&lt;8),IF(COUNTIF(P11,0)+COUNTIF(AA11,0)+COUNTIF(Z11,0)&gt;1,"",VLOOKUP(AK11+AL11+AM11,NyIES!$A$2:$K$59,DK11)),IF(AND(ISNUMBER(AL11),ISNUMBER(AM11),ISNUMBER(AR11),DK11&gt;7),IF(COUNTIF(AA11,0)+COUNTIF(Z11,0)+COUNTIF(X11,0)&gt;1,"",VLOOKUP(AL11+AM11+AR11,NyIES!$A$2:$K$59,DK11)),""))</f>
        <v/>
      </c>
      <c r="BE11" s="4" t="str">
        <f>IF(AND(ISNUMBER(AJ11),ISNUMBER(AP11),ISNUMBER(AU11),DK11&lt;8),IF(COUNTIF(O11,0)+AND(COUNTIF(U11,0),COUNTIF(V11,0))+COUNTIF(AD11,0)&gt;1,"",VLOOKUP(AJ11+AP11+AU11,NyISI!$A$2:$K$59,DK11)),IF(AND(ISNUMBER(AS11),ISNUMBER(AU11),ISNUMBER(AV11),DK11=8),IF(COUNTIF(AD11,0)+COUNTIF(Q11,0)+AND(COUNTIF(W11,0),COUNTIF(X11,0))&gt;1,"",VLOOKUP(AS11+AU11+AV11,NyISI!$A$2:$K$59,DK11)),IF(AND(ISNUMBER(AS11),ISNUMBER(AV11),DK11&gt;8),IF(COUNTIF(Q11,0)+AND(COUNTIF(W11,0),COUNTIF(X11,0))&gt;1,"",VLOOKUP(AS11+AV11,NyISI!$A$2:$K$59,DK11)),"")))</f>
        <v/>
      </c>
      <c r="BF11" s="4" t="str">
        <f>IF(AND(ISNUMBER(AT11),ISNUMBER(AK11),ISNUMBER(AL11),ISNUMBER(AM11),DK11&lt;8),IF(COUNTIF(P11,0)+COUNTIF(AA11,0)+COUNTIF(Z11,0)+COUNTIF(AE11,0)&gt;1,"",VLOOKUP(AT11+AK11+AL11+AM11,NyISS!$A$2:$G$78,DK11)),"")</f>
        <v/>
      </c>
      <c r="BG11" s="4" t="str">
        <f>IF(AND(ISNUMBER(AJ11),ISNUMBER(AL11),ISNUMBER(AM11),DK11&gt;7),IF(COUNTIF(O11,0)+COUNTIF(AA11,0)+COUNTIF(Z11,0)&gt;1,"",VLOOKUP(AJ11+AL11+AM11,NyISM!$A$2:$K$59,DK11)),"")</f>
        <v/>
      </c>
      <c r="BH11" s="4" t="str">
        <f>IF(AND(ISNUMBER(AY11),ISNUMBER(AZ11)),IF(COUNTIF(T11,0)+COUNTIF(Y11,0)&gt;1,"",VLOOKUP(AY11+AZ11,NyIAM!$A$2:$K$40,DK11)),"")</f>
        <v/>
      </c>
      <c r="BI11" s="4">
        <v>2</v>
      </c>
      <c r="BJ11" s="4" t="str">
        <f>IF(ISNUMBER(BB11),VLOOKUP(BB11,Percentil!$A$2:$B$122,2,1),"")</f>
        <v/>
      </c>
      <c r="BK11" s="4" t="str">
        <f>IF(ISNUMBER(BC11),VLOOKUP(BC11,Percentil!$A$2:$B$122,2,1),"")</f>
        <v/>
      </c>
      <c r="BL11" s="4" t="str">
        <f>IF(ISNUMBER(BD11),VLOOKUP(BD11,Percentil!$A$2:$B$122,2,1),"")</f>
        <v/>
      </c>
      <c r="BM11" s="4" t="str">
        <f>IF(ISNUMBER(BE11),VLOOKUP(BE11,Percentil!$A$2:$B$122,2,1),"")</f>
        <v/>
      </c>
      <c r="BN11" s="4" t="str">
        <f>IF(ISNUMBER(BF11),VLOOKUP(BF11,Percentil!$A$2:$B$122,2,1),"")</f>
        <v/>
      </c>
      <c r="BO11" s="4" t="str">
        <f>IF(ISNUMBER(BG11),VLOOKUP(BG11,Percentil!$A$2:$B$122,2,1),"")</f>
        <v/>
      </c>
      <c r="BP11" s="4" t="str">
        <f>IF(ISNUMBER(BH11),VLOOKUP(BH11,Percentil!$A$2:$B$122,2,1),"")</f>
        <v/>
      </c>
      <c r="BQ11" s="4" t="str">
        <f>IF(AND(ISNUMBER(AJ11),ISNUMBER(DK11)),IF(AJ11-VLOOKUP(BI11,NyFi!$L$2:$V$4,DK11,1)&lt;1,1 &amp; " - " &amp; AJ11+VLOOKUP(BI11,NyFi!$L$2:$V$4,DK11,1),IF(AJ11+VLOOKUP(BI11,NyFi!$L$2:$V$4,DK11,1)&gt;19,AJ11-VLOOKUP(BI11,NyFi!$L$2:$V$4,DK11,1) &amp; " - " &amp; 19,AJ11-VLOOKUP(BI11,NyFi!$L$2:$V$4,DK11,1) &amp; " - " &amp; AJ11+VLOOKUP(BI11,NyFi!$L$2:$V$4,DK11,1))),"")</f>
        <v/>
      </c>
      <c r="BR11" s="4" t="str">
        <f>IF(AND(ISNUMBER(DK11),DK11&lt;8),IF(AND(ISNUMBER(AK11),ISNUMBER(DK11)),IF(AK11-VLOOKUP(BI11,NyGs!$L$2:$V$4,DK11,1)&lt;1,1 &amp; " - " &amp; AK11+VLOOKUP(BI11,NyGs!$L$2:$V$4,DK11,1),IF(AK11+VLOOKUP(BI11,NyGs!$L$2:$V$4,DK11,1)&gt;19,AK11-VLOOKUP(BI11,NyGs!$L$2:$V$4,DK11,1) &amp; " - " &amp; 19,AK11-VLOOKUP(BI11,NyGs!$L$2:$V$4,DK11,1) &amp; " - " &amp; AK11+VLOOKUP(BI11,NyGs!$L$2:$V$4,DK11,1))),""),"")</f>
        <v/>
      </c>
      <c r="BS11" s="4" t="str">
        <f>IF(AND(ISNUMBER(AL11),ISNUMBER(DK11)),IF(AL11-VLOOKUP(BI11,NyRm!$L$2:$V$4,DK11,1)&lt;1,1 &amp; " - " &amp; AL11+VLOOKUP(BI11,NyRm!$L$2:$V$4,DK11,1),IF(AL11+VLOOKUP(BI11,NyRm!$L$2:$V$4,DK11,1)&gt;19,AL11-VLOOKUP(BI11,NyRm!$L$2:$V$4,DK11,1) &amp; " - " &amp; 19,AL11-VLOOKUP(BI11,NyRm!$L$2:$V$4,DK11,1) &amp; " - " &amp; AL11+VLOOKUP(BI11,NyRm!$L$2:$V$4,DK11,1))),"")</f>
        <v/>
      </c>
      <c r="BT11" s="4" t="str">
        <f>IF(AND(ISNUMBER(AM11),ISNUMBER(DK11)),IF(AM11-VLOOKUP(BI11,NyFm!$L$2:$V$4,DK11,1)&lt;1,1 &amp; " - " &amp; AM11+VLOOKUP(BI11,NyFm!$L$2:$V$4,DK11,1),IF(AM11+VLOOKUP(BI11,NyFm!$L$2:$V$4,DK11,1)&gt;19,AM11-VLOOKUP(BI11,NyFm!$L$2:$V$4,DK11,1) &amp; " - " &amp; 19,AM11-VLOOKUP(BI11,NyFm!$L$2:$V$4,DK11,1) &amp; " - " &amp; AM11+VLOOKUP(BI11,NyFm!$L$2:$V$4,DK11,1))),"")</f>
        <v/>
      </c>
      <c r="BU11" s="4" t="str">
        <f>IF(AND(ISNUMBER(DK11),DK11&lt;8),IF(AND(ISNUMBER(AN11),ISNUMBER(DK11)),IF(AN11-VLOOKUP(BI11,NyLi1R!$L$2:$V$4,DK11,1)&lt;1,1 &amp; " - " &amp; AN11+VLOOKUP(BI11,NyLi1R!$L$2:$V$4,DK11,1),IF(AN11+VLOOKUP(BI11,NyLi1R!$L$2:$V$4,DK11,1)&gt;19,AN11-VLOOKUP(BI11,NyLi1R!$L$2:$V$4,DK11,1) &amp; " - " &amp; 19,AN11-VLOOKUP(BI11,NyLi1R!$L$2:$V$4,DK11,1) &amp; " - " &amp; AN11+VLOOKUP(BI11,NyLi1R!$L$2:$V$4,DK11,1))),""),"")</f>
        <v/>
      </c>
      <c r="BV11" s="4" t="str">
        <f>IF(AND(ISNUMBER(DK11),DK11&lt;8),IF(AND(ISNUMBER(AO11),ISNUMBER(DK11)),IF(AO11-VLOOKUP(BI11,NyLi1E!$L$2:$V$4,DK11,1)&lt;1,1 &amp; " - " &amp; AO11+VLOOKUP(BI11,NyLi1E!$L$2:$V$4,DK11,1),IF(AO11+VLOOKUP(BI11,NyLi1E!$L$2:$V$4,DK11,1)&gt;19,AO11-VLOOKUP(BI11,NyLi1E!$L$2:$V$4,DK11,1) &amp; " - " &amp; 19,AO11-VLOOKUP(BI11,NyLi1E!$L$2:$V$4,DK11,1) &amp; " - " &amp; AO11+VLOOKUP(BI11,NyLi1E!$L$2:$V$4,DK11,1))),""),"")</f>
        <v/>
      </c>
      <c r="BW11" s="4" t="str">
        <f>IF(AND(ISNUMBER(DK11),DK11&lt;8),IF(AND(ISNUMBER(AP11),ISNUMBER(DK11)),IF(AP11-VLOOKUP(BI11,NyLi1T!$L$2:$V$4,DK11,1)&lt;1,1 &amp; " - " &amp; AP11+VLOOKUP(BI11,NyLi1T!$L$2:$V$4,DK11,1),IF(AP11+VLOOKUP(BI11,NyLi1T!$L$2:$V$4,DK11,1)&gt;19,AP11-VLOOKUP(BI11,NyLi1T!$L$2:$V$4,DK11,1) &amp; " - " &amp; 19,AP11-VLOOKUP(BI11,NyLi1T!$L$2:$V$4,DK11,1) &amp; " - " &amp; AP11+VLOOKUP(BI11,NyLi1T!$L$2:$V$4,DK11,1))),""),"")</f>
        <v/>
      </c>
      <c r="BX11" s="4" t="str">
        <f>IF(AND(ISNUMBER(DK11),DK11&gt;7),IF(AND(ISNUMBER(AQ11),ISNUMBER(DK11)),IF(AQ11-VLOOKUP(BI11,NyLi2R!$L$2:$V$4,DK11,1)&lt;1,1 &amp; " - " &amp; AQ11+VLOOKUP(BI11,NyLi2R!$L$2:$V$4,DK11,1),IF(AQ11+VLOOKUP(BI11,NyLi2R!$L$2:$V$4,DK11,1)&gt;19,AQ11-VLOOKUP(BI11,NyLi2R!$L$2:$V$4,DK11,1) &amp; " - " &amp; 19,AQ11-VLOOKUP(BI11,NyLi2R!$L$2:$V$4,DK11,1) &amp; " - " &amp; AQ11+VLOOKUP(BI11,NyLi2R!$L$2:$V$4,DK11,1))),""),"")</f>
        <v/>
      </c>
      <c r="BY11" s="4" t="str">
        <f>IF(AND(ISNUMBER(DK11),DK11&gt;7),IF(AND(ISNUMBER(AR11),ISNUMBER(DK11)),IF(AR11-VLOOKUP(BI11,NyLi2E!$L$2:$V$4,DK11,1)&lt;1,1 &amp; " - " &amp; AR11+VLOOKUP(BI11,NyLi2E!$L$2:$V$4,DK11,1),IF(AR11+VLOOKUP(BI11,NyLi2E!$L$2:$V$4,DK11,1)&gt;19,AR11-VLOOKUP(BI11,NyLi2E!$L$2:$V$4,DK11,1) &amp; " - " &amp; 19,AR11-VLOOKUP(BI11,NyLi2E!$L$2:$V$4,DK11,1) &amp; " - " &amp; AR11+VLOOKUP(BI11,NyLi2E!$L$2:$V$4,DK11,1))),""),"")</f>
        <v/>
      </c>
      <c r="BZ11" s="4" t="str">
        <f>IF(AND(ISNUMBER(DK11),DK11&gt;7),IF(AND(ISNUMBER(AS11),ISNUMBER(DK11)),IF(AS11-VLOOKUP(BI11,NyLi2T!$L$2:$V$4,DK11,1)&lt;1,1 &amp; " - " &amp; AS11+VLOOKUP(BI11,NyLi2T!$L$2:$V$4,DK11,1),IF(AS11+VLOOKUP(BI11,NyLi2T!$L$2:$V$4,DK11,1)&gt;19,AS11-VLOOKUP(BI11,NyLi2T!$L$2:$V$4,DK11,1) &amp; " - " &amp; 19,AS11-VLOOKUP(BI11,NyLi2T!$L$2:$V$4,DK11,1) &amp; " - " &amp; AS11+VLOOKUP(BI11,NyLi2T!$L$2:$V$4,DK11,1))),""),"")</f>
        <v/>
      </c>
      <c r="CA11" s="4" t="str">
        <f>IF(AND(ISNUMBER(DK11),DK11&lt;8),IF(AND(ISNUMBER(AT11),ISNUMBER(DK11)),IF(AT11-VLOOKUP(BI11,NySs!$L$2:$V$4,DK11,1)&lt;1,1 &amp; " - " &amp; AT11+VLOOKUP(BI11,NySs!$L$2:$V$4,DK11,1),IF(AT11+VLOOKUP(BI11,NySs!$L$2:$V$4,DK11,1)&gt;19,AT11-VLOOKUP(BI11,NySs!$L$2:$V$4,DK11,1) &amp; " - " &amp; 19,AT11-VLOOKUP(BI11,NySs!$L$2:$V$4,DK11,1) &amp; " - " &amp; AT11+VLOOKUP(BI11,NySs!$L$2:$V$4,DK11,1))),""),"")</f>
        <v/>
      </c>
      <c r="CB11" s="4" t="str">
        <f>IF(AND(ISNUMBER(DK11),DK11&lt;9),IF(AND(ISNUMBER(AU11),ISNUMBER(DK11)),IF(AU11-VLOOKUP(BI11,NyEo!$L$2:$V$4,DK11,1)&lt;1,1 &amp; " - " &amp; AU11+VLOOKUP(BI11,NyEo!$L$2:$V$4,DK11,1),IF(AU11+VLOOKUP(BI11,NyEo!$L$2:$V$4,DK11,1)&gt;19,AU11-VLOOKUP(BI11,NyEo!$L$2:$V$4,DK11,1) &amp; " - " &amp; 19,AU11-VLOOKUP(BI11,NyEo!$L$2:$V$4,DK11,1) &amp; " - " &amp; AU11+VLOOKUP(BI11,NyEo!$L$2:$V$4,DK11,1))),""),"")</f>
        <v/>
      </c>
      <c r="CC11" s="4" t="str">
        <f>IF(AND(ISNUMBER(DK11),DK11&gt;7),IF(AND(ISNUMBER(AV11),ISNUMBER(DK11)),IF(AV11-VLOOKUP(BI11,NyHt!$L$2:$V$4,DK11,1)&lt;1,1 &amp; " - " &amp; AV11+VLOOKUP(BI11,NyHt!$L$2:$V$4,DK11,1),IF(AV11+VLOOKUP(BI11,NyHt!$L$2:$V$4,DK11,1)&gt;19,AV11-VLOOKUP(BI11,NyHt!$L$2:$V$4,DK11,1) &amp; " - " &amp; 19,AV11-VLOOKUP(BI11,NyHt!$L$2:$V$4,DK11,1) &amp; " - " &amp; AV11+VLOOKUP(BI11,NyHt!$L$2:$V$4,DK11,1))),""),"")</f>
        <v/>
      </c>
      <c r="CD11" s="4" t="str">
        <f>IF(AND(ISNUMBER(AW11),ISNUMBER(DK11)),IF(AW11-VLOOKUP(BI11,NySiF!$L$2:$V$4,DK11,1)&lt;1,1 &amp; " - " &amp; AW11+VLOOKUP(BI11,NySiF!$L$2:$V$4,DK11,1),IF(AW11+VLOOKUP(BI11,NySiF!$L$2:$V$4,DK11,1)&gt;19,AW11-VLOOKUP(BI11,NySiF!$L$2:$V$4,DK11,1) &amp; " - " &amp; 19,AW11-VLOOKUP(BI11,NySiF!$L$2:$V$4,DK11,1) &amp; " - " &amp; AW11+VLOOKUP(BI11,NySiF!$L$2:$V$4,DK11,1))),"")</f>
        <v/>
      </c>
      <c r="CE11" s="4" t="str">
        <f>IF(AND(ISNUMBER(AX11),ISNUMBER(DK11)),IF(AX11-VLOOKUP(BI11,NySiB!$L$2:$V$4,DK11,1)&lt;1,1 &amp; " - " &amp; AX11+VLOOKUP(BI11,NySiB!$L$2:$V$4,DK11,1),IF(AX11+VLOOKUP(BI11,NySiB!$L$2:$V$4,DK11,1)&gt;19,AX11-VLOOKUP(BI11,NySiB!$L$2:$V$4,DK11,1) &amp; " - " &amp; 19,AX11-VLOOKUP(BI11,NySiB!$L$2:$V$4,DK11,1) &amp; " - " &amp; AX11+VLOOKUP(BI11,NySiB!$L$2:$V$4,DK11,1))),"")</f>
        <v/>
      </c>
      <c r="CF11" s="4" t="str">
        <f>IF(AND(ISNUMBER(AY11),ISNUMBER(DK11)),IF(AY11-VLOOKUP(BI11,NySiT!$L$2:$V$4,DK11,1)&lt;1,1 &amp; " - " &amp; AY11+VLOOKUP(BI11,NySiT!$L$2:$V$4,DK11,1),IF(AY11+VLOOKUP(BI11,NySiT!$L$2:$V$4,DK11,1)&gt;19,AY11-VLOOKUP(BI11,NySiT!$L$2:$V$4,DK11,1) &amp; " - " &amp; 19,AY11-VLOOKUP(BI11,NySiT!$L$2:$V$4,DK11,1) &amp; " - " &amp; AY11+VLOOKUP(BI11,NySiT!$L$2:$V$4,DK11,1))),"")</f>
        <v/>
      </c>
      <c r="CG11" s="4" t="str">
        <f>IF(AND(ISNUMBER(AZ11),ISNUMBER(DK11)),IF(AZ11-VLOOKUP(BI11,NyVs!$L$2:$V$4,DK11,1)&lt;1,1 &amp; " - " &amp; AZ11+VLOOKUP(BI11,NyVs!$L$2:$V$4,DK11,1),IF(AZ11+VLOOKUP(BI11,NyVs!$L$2:$V$4,DK11,1)&gt;19,AZ11-VLOOKUP(BI11,NyVs!$L$2:$V$4,DK11,1) &amp; " - " &amp; 19,AZ11-VLOOKUP(BI11,NyVs!$L$2:$V$4,DK11,1) &amp; " - " &amp; AZ11+VLOOKUP(BI11,NyVs!$L$2:$V$4,DK11,1))),"")</f>
        <v/>
      </c>
      <c r="CH11" s="4" t="str">
        <f>IF(AND(ISNUMBER(BA11),ISNUMBER(DK11)),IF(BA11-VLOOKUP(BI11,NyPp!$L$2:$V$4,DK11,1)&lt;1,1 &amp; " - " &amp; BA11+VLOOKUP(BI11,NyPp!$L$2:$V$4,DK11,1),IF(BA11+VLOOKUP(BI11,NyPp!$L$2:$V$4,DK11,1)&gt;19,BA11-VLOOKUP(BI11,NyPp!$L$2:$V$4,DK11,1) &amp; " - " &amp; 19,BA11-VLOOKUP(BI11,NyPp!$L$2:$V$4,DK11,1) &amp; " - " &amp; BA11+VLOOKUP(BI11,NyPp!$L$2:$V$4,DK11,1))),"")</f>
        <v/>
      </c>
      <c r="CI11" s="4" t="str">
        <f>IF(AND(ISNUMBER(BB11),ISNUMBER(DK11)),IF(BB11-VLOOKUP(BI11,NyIGS!$L$2:$V$4,DK11,1)&lt;40,40 &amp; " - " &amp; BB11+VLOOKUP(BI11,NyIGS!$L$2:$V$4,DK11,1),IF(BB11+VLOOKUP(BI11,NyIGS!$L$2:$V$4,DK11,1)&gt;160,BB11-VLOOKUP(BI11,NyIGS!$L$2:$V$4,DK11,1) &amp; " - " &amp; 160,BB11-VLOOKUP(BI11,NyIGS!$L$2:$V$4,DK11,1) &amp; " - " &amp; BB11+VLOOKUP(BI11,NyIGS!$L$2:$V$4,DK11,1))),"")</f>
        <v/>
      </c>
      <c r="CJ11" s="4" t="str">
        <f>IF(AND(ISNUMBER(BC11),ISNUMBER(DK11)),IF(BC11-VLOOKUP(BI11,NyIRS!$L$2:$V$4,DK11,1)&lt;40,40 &amp; " - " &amp; BC11+VLOOKUP(BI11,NyIRS!$L$2:$V$4,DK11,1),IF(BC11+VLOOKUP(BI11,NyIRS!$L$2:$V$4,DK11,1)&gt;160,BC11-VLOOKUP(BI11,NyIRS!$L$2:$V$4,DK11,1) &amp; " - " &amp; 160,BC11-VLOOKUP(BI11,NyIRS!$L$2:$V$4,DK11,1) &amp; " - " &amp; BC11+VLOOKUP(BI11,NyIRS!$L$2:$V$4,DK11,1))),"")</f>
        <v/>
      </c>
      <c r="CK11" s="4" t="str">
        <f>IF(AND(ISNUMBER(BD11),ISNUMBER(DK11)),IF(BD11-VLOOKUP(BI11,NyIES!$L$2:$V$4,DK11,1)&lt;40,40 &amp; " - " &amp; BD11+VLOOKUP(BI11,NyIES!$L$2:$V$4,DK11,1),IF(BD11+VLOOKUP(BI11,NyIES!$L$2:$V$4,DK11,1)&gt;160,BD11-VLOOKUP(BI11,NyIES!$L$2:$V$4,DK11,1) &amp; " - " &amp; 160,BD11-VLOOKUP(BI11,NyIES!$L$2:$V$4,DK11,1) &amp; " - " &amp; BD11+VLOOKUP(BI11,NyIES!$L$2:$V$4,DK11,1))),"")</f>
        <v/>
      </c>
      <c r="CL11" s="4" t="str">
        <f>IF(AND(ISNUMBER(BE11),ISNUMBER(DK11)),IF(BE11-VLOOKUP(BI11,NyISI!$L$2:$V$4,DK11,1)&lt;40,40 &amp; " - " &amp; BE11+VLOOKUP(BI11,NyISI!$L$2:$V$4,DK11,1),IF(BE11+VLOOKUP(BI11,NyISI!$L$2:$V$4,DK11,1)&gt;160,BE11-VLOOKUP(BI11,NyISI!$L$2:$V$4,DK11,1) &amp; " - " &amp; 160,BE11-VLOOKUP(BI11,NyISI!$L$2:$V$4,DK11,1) &amp; " - " &amp; BE11+VLOOKUP(BI11,NyISI!$L$2:$V$4,DK11,1))),"")</f>
        <v/>
      </c>
      <c r="CM11" s="4" t="str">
        <f>IF(AND(ISNUMBER(DK11),DK11&lt;8),IF(AND(ISNUMBER(BF11),ISNUMBER(DK11)),IF(BF11-VLOOKUP(BI11,NyISS!$L$2:$V$4,DK11,1)&lt;40,40 &amp; " - " &amp; BF11+VLOOKUP(BI11,NyISS!$L$2:$V$4,DK11,1),IF(BF11+VLOOKUP(BI11,NyISS!$L$2:$V$4,DK11,1)&gt;160,BF11-VLOOKUP(BI11,NyISS!$L$2:$V$4,DK11,1) &amp; " - " &amp; 160,BF11-VLOOKUP(BI11,NyISS!$L$2:$V$4,DK11,1) &amp; " - " &amp; BF11+VLOOKUP(BI11,NyISS!$L$2:$V$4,DK11,1))),""),"")</f>
        <v/>
      </c>
      <c r="CN11" s="4" t="str">
        <f>IF(AND(ISNUMBER(DK11),DK11&gt;7),IF(AND(ISNUMBER(BG11),ISNUMBER(DK11)),IF(BG11-VLOOKUP(BI11,NyISM!$L$2:$V$4,DK11,1)&lt;40,40 &amp; " - " &amp; BG11+VLOOKUP(BI11,NyISM!$L$2:$V$4,DK11,1),IF(BG11+VLOOKUP(BI11,NyISM!$L$2:$V$4,DK11,1)&gt;160,BG11-VLOOKUP(BI11,NyISM!$L$2:$V$4,DK11,1) &amp; " - " &amp; 160,BG11-VLOOKUP(BI11,NyISM!$L$2:$V$4,DK11,1) &amp; " - " &amp; BG11+VLOOKUP(BI11,NyISM!$L$2:$V$4,DK11,1))),""),"")</f>
        <v/>
      </c>
      <c r="CO11" s="4" t="str">
        <f>IF(AND(ISNUMBER(BH11),ISNUMBER(DK11)),IF(BH11-VLOOKUP(BI11,NyIAM!$L$2:$V$4,DK11,1)&lt;40,40 &amp; " - " &amp; BH11+VLOOKUP(BI11,NyIAM!$L$2:$V$4,DK11,1),IF(BH11+VLOOKUP(BI11,NyIAM!$L$2:$V$4,DK11,1)&gt;160,BH11-VLOOKUP(BI11,NyIAM!$L$2:$V$4,DK11,1) &amp; " - " &amp; 160,BH11-VLOOKUP(BI11,NyIAM!$L$2:$V$4,DK11,1) &amp; " - " &amp; BH11+VLOOKUP(BI11,NyIAM!$L$2:$V$4,DK11,1))),"")</f>
        <v/>
      </c>
      <c r="CP11" s="4" t="str">
        <f>IF(AF11="","",IF(AND(ISNUMBER(AF11),ISNUMBER(DK11)),IF(VLOOKUP(AF11,NyOm!$A$2:$K$30,DK11,1)=1,"Onormalt få ord",IF(VLOOKUP(AF11,NyOm!$A$2:$K$30,DK11,1)=2,"Färre antal ord än normalt",IF(VLOOKUP(AF11,NyOm!$A$2:$K$30,DK11,1)=3,"Normalt antal ord","")))))</f>
        <v/>
      </c>
      <c r="CQ11" s="4" t="str">
        <f>IF(AB11="","",IF(AND(ISNUMBER(AB11),ISNUMBER(DK11)),IF(VLOOKUP(AB11,NyPbTid!$A$2:$K$218,DK11,1)=1,"Onormalt lång tidsåtgång",IF(VLOOKUP(AB11,NyPbTid!$A$2:$K$218,DK11,1)=2,"Långsammare än normalt",IF(VLOOKUP(AB11,NyPbTid!$A$2:$K$218,DK11,1)=3,"Normal tidsåtgång","")))))</f>
        <v/>
      </c>
      <c r="CR11" s="4" t="str">
        <f>IF(AC11="","",IF(AND(ISNUMBER(AC11),ISNUMBER(DK11)),IF(VLOOKUP(AC11,NyPbFel!$A$2:$K$18,DK11,1)=1,"Onormalt antal fel",IF(VLOOKUP(AC11,NyPbFel!$A$2:$K$18,DK11,1)=2,"Fler fel än normalt",IF(VLOOKUP(AC11,NyPbFel!$A$2:$K$18,DK11,1)=3,"Normalt antal fel","")))))</f>
        <v/>
      </c>
      <c r="CS11" s="4" t="str">
        <f t="shared" si="6"/>
        <v/>
      </c>
      <c r="CT11" s="4" t="str">
        <f>IF(OR(ISNUMBER(CS11),CS11="0**"),IF(ISNUMBER(CS11),CS11/ABS(CS11)*VLOOKUP(1,SignDiff!$A$3:$K$4,DK11,1),VLOOKUP(1,SignDiff!$A$3:$K$4,DK11,1)),"")</f>
        <v/>
      </c>
      <c r="CU11" s="4" t="str">
        <f>IF(OR(ISNUMBER(CS11),CS11="0**"),IF(ISNUMBER(CS11),CS11/ABS(CS11)*VLOOKUP(1,SignDiff!$A$7:$K$8,DK11,1),VLOOKUP(1,SignDiff!$A$7:$K$8,DK11,1)),"")</f>
        <v/>
      </c>
      <c r="CV11" s="4" t="str">
        <f t="shared" si="7"/>
        <v/>
      </c>
      <c r="CW11" s="4" t="str">
        <f t="shared" si="8"/>
        <v/>
      </c>
      <c r="CX11" s="4" t="str">
        <f>IF(OR(ISNUMBER(CS11),CS11="0**"),IF(CS11="0**",VLOOKUP(0,'IRS-IES'!$A$2:$C$43,2,1),IF(CS11&lt;0,VLOOKUP(ABS(CS11),'IRS-IES'!$A$2:$C$43,2,1),VLOOKUP(ABS(CS11),'IRS-IES'!$A$2:$C$43,3,1))),"")</f>
        <v/>
      </c>
      <c r="CY11" s="4" t="str">
        <f t="shared" si="9"/>
        <v/>
      </c>
      <c r="CZ11" s="4" t="str">
        <f>IF(OR(ISNUMBER(CY11),CY11="0**"),IF(ISNUMBER(CY11),CY11/ABS(CY11)*VLOOKUP(2,SignDiff!$A$3:$K$4,DK11,1),VLOOKUP(2,SignDiff!$A$3:$K$4,DK11,1)),"")</f>
        <v/>
      </c>
      <c r="DA11" s="4" t="str">
        <f>IF(OR(ISNUMBER(CY11),CY11="0**"),IF(ISNUMBER(CY11),CY11/ABS(CY11)*VLOOKUP(2,SignDiff!$A$7:$K$8,DK11,1),VLOOKUP(2,SignDiff!$A$7:$K$8,DK11,1)),"")</f>
        <v/>
      </c>
      <c r="DB11" s="4" t="str">
        <f t="shared" si="10"/>
        <v/>
      </c>
      <c r="DC11" s="4" t="str">
        <f t="shared" si="11"/>
        <v/>
      </c>
      <c r="DD11" s="4" t="str">
        <f>IF(OR(ISNUMBER(CY11),CY11="0**"),IF(CY11="0**",VLOOKUP(0,'ISI-ISS'!$A$2:$C$43,2,1),IF(CY11&lt;0,VLOOKUP(ABS(CY11),'ISI-ISS'!$A$2:$C$43,2,1),VLOOKUP(ABS(CY11),'ISI-ISS'!$A$2:$C$43,3,1))),"")</f>
        <v/>
      </c>
      <c r="DE11" s="4" t="str">
        <f t="shared" si="12"/>
        <v/>
      </c>
      <c r="DF11" s="4" t="str">
        <f>IF(OR(ISNUMBER(DE11),DE11="0**"),IF(ISNUMBER(DE11),DE11/ABS(DE11)*VLOOKUP(2,SignDiff!$A$3:$K$4,DK11,1),VLOOKUP(2,SignDiff!$A$3:$K$4,DK11,1)),"")</f>
        <v/>
      </c>
      <c r="DG11" s="4" t="str">
        <f>IF(OR(ISNUMBER(DE11),DE11="0**"),IF(ISNUMBER(DE11),DE11/ABS(DE11)*VLOOKUP(2,SignDiff!$A$7:$K$8,DK11,1),VLOOKUP(2,SignDiff!$A$7:$K$8,DK11,1)),"")</f>
        <v/>
      </c>
      <c r="DH11" s="4" t="str">
        <f t="shared" si="13"/>
        <v/>
      </c>
      <c r="DI11" s="4" t="str">
        <f t="shared" si="14"/>
        <v/>
      </c>
      <c r="DJ11" s="4" t="str">
        <f>IF(OR(ISNUMBER(DE11),DE11="0**"),IF(DE11="0**",VLOOKUP(0,'ISI-ISM'!$A$2:$C$43,2,1),IF(DE11&lt;0,VLOOKUP(ABS(DE11),'ISI-ISM'!$A$2:$C$43,2,1),VLOOKUP(ABS(DE11),'ISI-ISM'!$A$2:$C$43,3,1))),"")</f>
        <v/>
      </c>
      <c r="DK11" s="4" t="str">
        <f>IF(ISERROR(VLOOKUP(N11,age!$A$2:$C$11,2,1)),"",VLOOKUP(N11,age!$A$2:$C$11,2,1))</f>
        <v/>
      </c>
      <c r="DL11" s="4" t="str">
        <f>IF(ISERROR(VLOOKUP(N11,age!$A$2:$C$11,3,1)),"",VLOOKUP(N11,age!$A$2:$C$11,3,1))</f>
        <v/>
      </c>
      <c r="DM11" s="4">
        <f t="shared" si="1"/>
        <v>0</v>
      </c>
      <c r="DN11" s="4">
        <f t="shared" si="2"/>
        <v>0</v>
      </c>
      <c r="DO11" s="4">
        <f t="shared" si="3"/>
        <v>0</v>
      </c>
      <c r="DP11" s="4">
        <f t="shared" si="4"/>
        <v>0</v>
      </c>
      <c r="DQ11" s="4">
        <f t="shared" si="5"/>
        <v>0</v>
      </c>
      <c r="DR11" s="9" t="str">
        <f t="shared" si="15"/>
        <v/>
      </c>
      <c r="DS11" s="9" t="str">
        <f t="shared" si="16"/>
        <v/>
      </c>
      <c r="DT11" s="9" t="str">
        <f t="shared" si="17"/>
        <v/>
      </c>
      <c r="DU11" s="9" t="str">
        <f t="shared" si="18"/>
        <v/>
      </c>
      <c r="DV11" s="9" t="str">
        <f t="shared" si="19"/>
        <v/>
      </c>
      <c r="DW11" s="9" t="str">
        <f t="shared" si="20"/>
        <v/>
      </c>
      <c r="DX11" s="9" t="str">
        <f t="shared" si="21"/>
        <v/>
      </c>
      <c r="DY11" s="9" t="str">
        <f>IF(AND(ISNUMBER(AJ11),ISNUMBER(DK11)),IF(AJ11-VLOOKUP(BI11,NyFi!$L$2:$V$4,DK11,1)&lt;1,1,AJ11-VLOOKUP(BI11,NyFi!$L$2:$V$4,DK11,1)),"")</f>
        <v/>
      </c>
      <c r="DZ11" s="9" t="str">
        <f>IF(AND(ISNUMBER(DK11),DK11&lt;8),IF(AND(ISNUMBER(AK11),ISNUMBER(DK11)),IF(AK11-VLOOKUP(BI11,NyGs!$L$2:$V$4,DK11,1)&lt;1,1,AK11-VLOOKUP(BI11,NyGs!$L$2:$V$4,DK11,1)),""),"")</f>
        <v/>
      </c>
      <c r="EA11" s="9" t="str">
        <f>IF(AND(ISNUMBER(AL11),ISNUMBER(DK11)),IF(AL11-VLOOKUP(BI11,NyRm!$L$2:$V$4,DK11,1)&lt;1,1,AL11-VLOOKUP(BI11,NyRm!$L$2:$V$4,DK11,1)),"")</f>
        <v/>
      </c>
      <c r="EB11" s="9" t="str">
        <f>IF(AND(ISNUMBER(AM11),ISNUMBER(DK11)),IF(AM11-VLOOKUP(BI11,NyFm!$L$2:$V$4,DK11,1)&lt;1,1,AM11-VLOOKUP(BI11,NyFm!$L$2:$V$4,DK11,1)),"")</f>
        <v/>
      </c>
      <c r="EC11" s="9" t="str">
        <f>IF(AND(ISNUMBER(DK11),DK11&lt;8),IF(AND(ISNUMBER(AN11),ISNUMBER(DK11)),IF(AN11-VLOOKUP(BI11,NyLi1R!$L$2:$V$4,DK11,1)&lt;1,1,AN11-VLOOKUP(BI11,NyLi1R!$L$2:$V$4,DK11,1)),""),"")</f>
        <v/>
      </c>
      <c r="ED11" s="9" t="str">
        <f>IF(AND(ISNUMBER(DK11),DK11&lt;8),IF(AND(ISNUMBER(AO11),ISNUMBER(DK11)),IF(AO11-VLOOKUP(BI11,NyLi1E!$L$2:$V$4,DK11,1)&lt;1,1,AO11-VLOOKUP(BI11,NyLi1E!$L$2:$V$4,DK11,1)),""),"")</f>
        <v/>
      </c>
      <c r="EE11" s="9" t="str">
        <f>IF(AND(ISNUMBER(DK11),DK11&lt;8),IF(AND(ISNUMBER(AP11),ISNUMBER(DK11)),IF(AP11-VLOOKUP(BI11,NyLi1T!$L$2:$V$4,DK11,1)&lt;1,1,AP11-VLOOKUP(BI11,NyLi1T!$L$2:$V$4,DK11,1)),""),"")</f>
        <v/>
      </c>
      <c r="EF11" s="9" t="str">
        <f>IF(AND(ISNUMBER(DK11),DK11&gt;7),IF(AND(ISNUMBER(AQ11),ISNUMBER(DK11)),IF(AQ11-VLOOKUP(BI11,NyLi2R!$L$2:$V$4,DK11,1)&lt;1,1,AQ11-VLOOKUP(BI11,NyLi2R!$L$2:$V$4,DK11,1)),""),"")</f>
        <v/>
      </c>
      <c r="EG11" s="9" t="str">
        <f>IF(AND(ISNUMBER(DK11),DK11&gt;7),IF(AND(ISNUMBER(AR11),ISNUMBER(DK11)),IF(AR11-VLOOKUP(BI11,NyLi2E!$L$2:$V$4,DK11,1)&lt;1,1,AR11-VLOOKUP(BI11,NyLi2E!$L$2:$V$4,DK11,1)),""),"")</f>
        <v/>
      </c>
      <c r="EH11" s="9" t="str">
        <f>IF(AND(ISNUMBER(DK11),DK11&gt;7),IF(AND(ISNUMBER(AS11),ISNUMBER(DK11)),IF(AS11-VLOOKUP(BI11,NyLi2T!$L$2:$V$4,DK11,1)&lt;1,1,AS11-VLOOKUP(BI11,NyLi2T!$L$2:$V$4,DK11,1)),""),"")</f>
        <v/>
      </c>
      <c r="EI11" s="9" t="str">
        <f>IF(AND(ISNUMBER(DK11),DK11&lt;8),IF(AND(ISNUMBER(AT11),ISNUMBER(DK11)),IF(AT11-VLOOKUP(BI11,NySs!$L$2:$V$4,DK11,1)&lt;1,1,AT11-VLOOKUP(BI11,NySs!$L$2:$V$4,DK11,1)),""),"")</f>
        <v/>
      </c>
      <c r="EJ11" s="9" t="str">
        <f>IF(AND(ISNUMBER(DK11),DK11&lt;9),IF(AND(ISNUMBER(AU11),ISNUMBER(DK11)),IF(AU11-VLOOKUP(BI11,NyEo!$L$2:$V$4,DK11,1)&lt;1,1,AU11-VLOOKUP(BI11,NyEo!$L$2:$V$4,DK11,1)),""),"")</f>
        <v/>
      </c>
      <c r="EK11" s="9" t="str">
        <f>IF(AND(ISNUMBER(DK11),DK11&gt;7),IF(AND(ISNUMBER(AV11),ISNUMBER(DK11)),IF(AV11-VLOOKUP(BI11,NyHt!$L$2:$V$4,DK11,1)&lt;1,1,AV11-VLOOKUP(BI11,NyHt!$L$2:$V$4,DK11,1)),""),"")</f>
        <v/>
      </c>
      <c r="EL11" s="9" t="str">
        <f>IF(AND(ISNUMBER(AW11),ISNUMBER(DK11)),IF(AW11-VLOOKUP(BI11,NySiF!$L$2:$V$4,DK11,1)&lt;1,1,AW11-VLOOKUP(BI11,NySiF!$L$2:$V$4,DK11,1)),"")</f>
        <v/>
      </c>
      <c r="EM11" s="9" t="str">
        <f>IF(AND(ISNUMBER(AX11),ISNUMBER(DK11)),IF(AX11-VLOOKUP(BI11,NySiB!$L$2:$V$4,DK11,1)&lt;1,1,AX11-VLOOKUP(BI11,NySiB!$L$2:$V$4,DK11,1)),"")</f>
        <v/>
      </c>
      <c r="EN11" s="9" t="str">
        <f>IF(AND(ISNUMBER(AY11),ISNUMBER(DK11)),IF(AY11-VLOOKUP(BI11,NySiT!$L$2:$V$4,DK11,1)&lt;1,1,AY11-VLOOKUP(BI11,NySiT!$L$2:$V$4,DK11,1)),"")</f>
        <v/>
      </c>
      <c r="EO11" s="9" t="str">
        <f>IF(AND(ISNUMBER(AZ11),ISNUMBER(DK11)),IF(AZ11-VLOOKUP(BI11,NyVs!$L$2:$V$4,DK11,1)&lt;1,1,AZ11-VLOOKUP(BI11,NyVs!$L$2:$V$4,DK11,1)),"")</f>
        <v/>
      </c>
      <c r="EP11" s="9" t="str">
        <f>IF(AND(ISNUMBER(BA11),ISNUMBER(DK11)),IF(BA11-VLOOKUP(BI11,NyPp!$L$2:$V$4,DK11,1)&lt;1,1,BA11-VLOOKUP(BI11,NyPp!$L$2:$V$4,DK11,1)),"")</f>
        <v/>
      </c>
      <c r="EQ11" s="9" t="str">
        <f>IF(AND(ISNUMBER(BB11),ISNUMBER(DK11)),IF(BB11-VLOOKUP(BI11,NyIGS!$L$2:$V$4,DK11,1)&lt;40,40,BB11-VLOOKUP(BI11,NyIGS!$L$2:$V$4,DK11,1)),"")</f>
        <v/>
      </c>
      <c r="ER11" s="9" t="str">
        <f>IF(AND(ISNUMBER(BC11),ISNUMBER(DK11)),IF(BC11-VLOOKUP(BI11,NyIRS!$L$2:$V$4,DK11,1)&lt;40,40,BC11-VLOOKUP(BI11,NyIRS!$L$2:$V$4,DK11,1)),"")</f>
        <v/>
      </c>
      <c r="ES11" s="9" t="str">
        <f>IF(AND(ISNUMBER(BD11),ISNUMBER(DK11)),IF(BD11-VLOOKUP(BI11,NyIES!$L$2:$V$4,DK11,1)&lt;40,40,BD11-VLOOKUP(BI11,NyIES!$L$2:$V$4,DK11,1)),"")</f>
        <v/>
      </c>
      <c r="ET11" s="9" t="str">
        <f>IF(AND(ISNUMBER(BE11),ISNUMBER(DK11)),IF(BE11-VLOOKUP(BI11,NyISI!$L$2:$V$4,DK11,1)&lt;40,40,BE11-VLOOKUP(BI11,NyISI!$L$2:$V$4,DK11,1)),"")</f>
        <v/>
      </c>
      <c r="EU11" s="9" t="str">
        <f>IF(AND(ISNUMBER(DK11),DK11&lt;8),IF(AND(ISNUMBER(BF11),ISNUMBER(DK11)),IF(BF11-VLOOKUP(BI11,NyISS!$L$2:$V$4,DK11,1)&lt;40,40,BF11-VLOOKUP(BI11,NyISS!$L$2:$V$4,DK11,1)),""),"")</f>
        <v/>
      </c>
      <c r="EV11" s="9" t="str">
        <f>IF(AND(ISNUMBER(DK11),DK11&gt;7),IF(AND(ISNUMBER(BG11),ISNUMBER(DK11)),IF(BG11-VLOOKUP(BI11,NyISM!$L$2:$V$4,DK11,1)&lt;40,40,BG11-VLOOKUP(BI11,NyISM!$L$2:$V$4,DK11,1)),""),"")</f>
        <v/>
      </c>
      <c r="EW11" s="9" t="str">
        <f>IF(AND(ISNUMBER(BH11),ISNUMBER(DK11)),IF(BH11-VLOOKUP(BI11,NyIAM!$L$2:$V$4,DK11,1)&lt;40,40,BH11-VLOOKUP(BI11,NyIAM!$L$2:$V$4,DK11,1)),"")</f>
        <v/>
      </c>
      <c r="EX11" s="9" t="str">
        <f>IF(AND(ISNUMBER(AJ11),ISNUMBER(DK11)),IF(AJ11+VLOOKUP(BI11,NyFi!$L$2:$V$4,DK11,1)&gt;19,19,AJ11+VLOOKUP(BI11,NyFi!$L$2:$V$4,DK11,1)),"")</f>
        <v/>
      </c>
      <c r="EY11" s="9" t="str">
        <f>IF(AND(ISNUMBER(DK11),DK11&lt;8),IF(AND(ISNUMBER(AK11),ISNUMBER(DK11)),IF(AK11+VLOOKUP(BI11,NyGs!$L$2:$V$4,DK11,1)&gt;19,19,AK11+VLOOKUP(BI11,NyGs!$L$2:$V$4,DK11,1)),""),"")</f>
        <v/>
      </c>
      <c r="EZ11" s="9" t="str">
        <f>IF(AND(ISNUMBER(AL11),ISNUMBER(DK11)),IF(AL11+VLOOKUP(BI11,NyRm!$L$2:$V$4,DK11,1)&gt;19,19,AL11+VLOOKUP(BI11,NyRm!$L$2:$V$4,DK11,1)),"")</f>
        <v/>
      </c>
      <c r="FA11" s="9" t="str">
        <f>IF(AND(ISNUMBER(AM11),ISNUMBER(DK11)),IF(AM11+VLOOKUP(BI11,NyFm!$L$2:$V$4,DK11,1)&gt;19,19,AM11+VLOOKUP(BI11,NyFm!$L$2:$V$4,DK11,1)),"")</f>
        <v/>
      </c>
      <c r="FB11" s="9" t="str">
        <f>IF(AND(ISNUMBER(DK11),DK11&lt;8),IF(AND(ISNUMBER(AN11),ISNUMBER(DK11)),IF(AN11+VLOOKUP(BI11,NyLi1R!$L$2:$V$4,DK11,1)&gt;19,19,AN11+VLOOKUP(BI11,NyLi1R!$L$2:$V$4,DK11,1)),""),"")</f>
        <v/>
      </c>
      <c r="FC11" s="9" t="str">
        <f>IF(AND(ISNUMBER(DK11),DK11&lt;8),IF(AND(ISNUMBER(AO11),ISNUMBER(DK11)),IF(AO11+VLOOKUP(BI11,NyLi1E!$L$2:$V$4,DK11,1)&gt;19,19,AO11+VLOOKUP(BI11,NyLi1E!$L$2:$V$4,DK11,1)),""),"")</f>
        <v/>
      </c>
      <c r="FD11" s="9" t="str">
        <f>IF(AND(ISNUMBER(DK11),DK11&lt;8),IF(AND(ISNUMBER(AP11),ISNUMBER(DK11)),IF(AP11+VLOOKUP(BI11,NyLi1T!$L$2:$V$4,DK11,1)&gt;19,19,AP11+VLOOKUP(BI11,NyLi1T!$L$2:$V$4,DK11,1)),""),"")</f>
        <v/>
      </c>
      <c r="FE11" s="9" t="str">
        <f>IF(AND(ISNUMBER(DK11),DK11&gt;7),IF(AND(ISNUMBER(AQ11),ISNUMBER(DK11)),IF(AQ11+VLOOKUP(BI11,NyLi2R!$L$2:$V$4,DK11,1)&gt;19,19,AQ11+VLOOKUP(BI11,NyLi2R!$L$2:$V$4,DK11,1)),""),"")</f>
        <v/>
      </c>
      <c r="FF11" s="9" t="str">
        <f>IF(AND(ISNUMBER(DK11),DK11&gt;7),IF(AND(ISNUMBER(AR11),ISNUMBER(DK11)),IF(AR11+VLOOKUP(BI11,NyLi2E!$L$2:$V$4,DK11,1)&gt;19,19,AR11+VLOOKUP(BI11,NyLi2E!$L$2:$V$4,DK11,1)),""),"")</f>
        <v/>
      </c>
      <c r="FG11" s="9" t="str">
        <f>IF(AND(ISNUMBER(DK11),DK11&gt;7),IF(AND(ISNUMBER(AS11),ISNUMBER(DK11)),IF(AS11+VLOOKUP(BI11,NyLi2T!$L$2:$V$4,DK11,1)&gt;19,19,AS11+VLOOKUP(BI11,NyLi2T!$L$2:$V$4,DK11,1)),""),"")</f>
        <v/>
      </c>
      <c r="FH11" s="9" t="str">
        <f>IF(AND(ISNUMBER(DK11),DK11&lt;8),IF(AND(ISNUMBER(AT11),ISNUMBER(DK11)),IF(AT11+VLOOKUP(BI11,NySs!$L$2:$V$4,DK11,1)&gt;19,19,AT11+VLOOKUP(BI11,NySs!$L$2:$V$4,DK11,1)),""),"")</f>
        <v/>
      </c>
      <c r="FI11" s="9" t="str">
        <f>IF(AND(ISNUMBER(DK11),DK11&lt;9),IF(AND(ISNUMBER(AU11),ISNUMBER(DK11)),IF(AU11+VLOOKUP(BI11,NyEo!$L$2:$V$4,DK11,1)&gt;19,19,AU11+VLOOKUP(BI11,NyEo!$L$2:$V$4,DK11,1)),""),"")</f>
        <v/>
      </c>
      <c r="FJ11" s="9" t="str">
        <f>IF(AND(ISNUMBER(DK11),DK11&gt;7),IF(AND(ISNUMBER(AV11),ISNUMBER(DK11)),IF(AV11+VLOOKUP(BI11,NyHt!$L$2:$V$4,DK11,1)&gt;19,19,AV11+VLOOKUP(BI11,NyHt!$L$2:$V$4,DK11,1)),""),"")</f>
        <v/>
      </c>
      <c r="FK11" s="9" t="str">
        <f>IF(AND(ISNUMBER(AW11),ISNUMBER(DK11)),IF(AW11+VLOOKUP(BI11,NySiF!$L$2:$V$4,DK11,1)&gt;19,19,AW11+VLOOKUP(BI11,NySiF!$L$2:$V$4,DK11,1)),"")</f>
        <v/>
      </c>
      <c r="FL11" s="9" t="str">
        <f>IF(AND(ISNUMBER(AX11),ISNUMBER(DK11)),IF(AX11+VLOOKUP(BI11,NySiB!$L$2:$V$4,DK11,1)&gt;19,19,AX11+VLOOKUP(BI11,NySiB!$L$2:$V$4,DK11,1)),"")</f>
        <v/>
      </c>
      <c r="FM11" s="9" t="str">
        <f>IF(AND(ISNUMBER(AY11),ISNUMBER(DK11)),IF(AY11+VLOOKUP(BI11,NySiT!$L$2:$V$4,DK11,1)&gt;19,19,AY11+VLOOKUP(BI11,NySiT!$L$2:$V$4,DK11,1)),"")</f>
        <v/>
      </c>
      <c r="FN11" s="9" t="str">
        <f>IF(AND(ISNUMBER(AZ11),ISNUMBER(DK11)),IF(AZ11+VLOOKUP(BI11,NyVs!$L$2:$V$4,DK11,1)&gt;19,19,AZ11+VLOOKUP(BI11,NyVs!$L$2:$V$4,DK11,1)),"")</f>
        <v/>
      </c>
      <c r="FO11" s="9" t="str">
        <f>IF(AND(ISNUMBER(BA11),ISNUMBER(DK11)),IF(BA11+VLOOKUP(BI11,NyPp!$L$2:$V$4,DK11,1)&gt;19,19,BA11+VLOOKUP(BI11,NyPp!$L$2:$V$4,DK11,1)),"")</f>
        <v/>
      </c>
      <c r="FP11" s="9" t="str">
        <f>IF(AND(ISNUMBER(BB11),ISNUMBER(DK11)),IF(BB11+VLOOKUP(BI11,NyIGS!$L$2:$V$4,DK11,1)&gt;160,160,BB11+VLOOKUP(BI11,NyIGS!$L$2:$V$4,DK11,1)),"")</f>
        <v/>
      </c>
      <c r="FQ11" s="9" t="str">
        <f>IF(AND(ISNUMBER(BC11),ISNUMBER(DK11)),IF(BC11+VLOOKUP(BI11,NyIRS!$L$2:$V$4,DK11,1)&gt;160,160,BC11+VLOOKUP(BI11,NyIRS!$L$2:$V$4,DK11,1)),"")</f>
        <v/>
      </c>
      <c r="FR11" s="9" t="str">
        <f>IF(AND(ISNUMBER(BD11),ISNUMBER(DK11)),IF(BD11+VLOOKUP(BI11,NyIES!$L$2:$V$4,DK11,1)&gt;160,160, BD11+VLOOKUP(BI11,NyIES!$L$2:$V$4,DK11,1)),"")</f>
        <v/>
      </c>
      <c r="FS11" s="9" t="str">
        <f>IF(AND(ISNUMBER(BE11),ISNUMBER(DK11)),IF(BE11+VLOOKUP(BI11,NyISI!$L$2:$V$4,DK11,1)&gt;160,160,BE11+VLOOKUP(BI11,NyISI!$L$2:$V$4,DK11,1)),"")</f>
        <v/>
      </c>
      <c r="FT11" s="9" t="str">
        <f>IF(AND(ISNUMBER(DK11),DK11&lt;8),IF(AND(ISNUMBER(BF11),ISNUMBER(DK11)),IF(BF11+VLOOKUP(BI11,NyISS!$L$2:$V$4,DK11,1)&gt;160,160,BF11+VLOOKUP(BI11,NyISS!$L$2:$V$4,DK11,1)),""),"")</f>
        <v/>
      </c>
      <c r="FU11" s="9" t="str">
        <f>IF(AND(ISNUMBER(DK11),DK11&gt;7),IF(AND(ISNUMBER(BG11),ISNUMBER(DK11)),IF(BG11+VLOOKUP(BI11,NyISM!$L$2:$V$4,DK11,1)&gt;160,160,BG11+VLOOKUP(BI11,NyISM!$L$2:$V$4,DK11,1)),""),"")</f>
        <v/>
      </c>
      <c r="FV11" s="9" t="str">
        <f>IF(AND(ISNUMBER(BH11),ISNUMBER(DK11)),IF(BH11+VLOOKUP(BI11,NyIAM!$L$2:$V$4,DK11,1)&gt;160,160,BH11+VLOOKUP(BI11,NyIAM!$L$2:$V$4,DK11,1)),"")</f>
        <v/>
      </c>
    </row>
    <row r="12" spans="1:178" x14ac:dyDescent="0.2">
      <c r="A12" s="51"/>
      <c r="B12" s="51"/>
      <c r="C12" s="51"/>
      <c r="D12" s="51"/>
      <c r="E12" s="51"/>
      <c r="F12" s="51"/>
      <c r="G12" s="51"/>
      <c r="H12" s="51"/>
      <c r="I12" s="51"/>
      <c r="J12" s="52"/>
      <c r="K12" s="52"/>
      <c r="L12" s="53"/>
      <c r="M12" s="53"/>
      <c r="N12" s="58" t="str">
        <f t="shared" si="0"/>
        <v/>
      </c>
      <c r="O12" s="53"/>
      <c r="P12" s="53"/>
      <c r="Q12" s="53"/>
      <c r="R12" s="53"/>
      <c r="S12" s="53"/>
      <c r="T12" s="53"/>
      <c r="U12" s="53"/>
      <c r="V12" s="53"/>
      <c r="W12" s="53"/>
      <c r="X12" s="53"/>
      <c r="Y12" s="53"/>
      <c r="Z12" s="53"/>
      <c r="AA12" s="53"/>
      <c r="AB12" s="53"/>
      <c r="AC12" s="53"/>
      <c r="AD12" s="53"/>
      <c r="AE12" s="53"/>
      <c r="AF12" s="53"/>
      <c r="AG12" s="53"/>
      <c r="AH12" s="53"/>
      <c r="AI12" s="53"/>
      <c r="AJ12" s="4" t="str">
        <f>IF(O12="","",IF(ISNUMBER(N12),VLOOKUP(O12,NyFi!$A$2:$K$40,DK12),""))</f>
        <v/>
      </c>
      <c r="AK12" s="4" t="str">
        <f>IF(P12="","",IF(AND(ISNUMBER(N12),DK12&lt;8),VLOOKUP(P12,NyGs!$A$2:$G$41,DK12),""))</f>
        <v/>
      </c>
      <c r="AL12" s="4" t="str">
        <f>IF(AA12="","",IF(ISNUMBER(N12),VLOOKUP(AA12,NyRm!$A$2:$K$56,DK12),""))</f>
        <v/>
      </c>
      <c r="AM12" s="4" t="str">
        <f>IF(Z12="","",IF(ISNUMBER(N12),VLOOKUP(Z12,NyFm!$A$2:$K$46,DK12),""))</f>
        <v/>
      </c>
      <c r="AN12" s="4" t="str">
        <f>IF(U12="","",IF(AND(ISNUMBER(N12),DK12&lt;8),VLOOKUP(U12,NyLi1R!$A$2:$G$20,DK12),""))</f>
        <v/>
      </c>
      <c r="AO12" s="4" t="str">
        <f>IF(V12="","",IF(AND(ISNUMBER(N12),DK12&lt;8),VLOOKUP(V12,NyLi1E!$A$2:$G$20,DK12),""))</f>
        <v/>
      </c>
      <c r="AP12" s="4" t="str">
        <f>IF(AND(ISNUMBER(N12),ISNUMBER(AN12),ISNUMBER(AO12),DK12&lt;8),VLOOKUP(AN12+AO12,NyLi1T!$A$2:$G$40,DK12),"")</f>
        <v/>
      </c>
      <c r="AQ12" s="4" t="str">
        <f>IF(W12="","",IF(AND(ISNUMBER(N12),DK12&gt;7),VLOOKUP(W12,NyLi2R!$A$2:$K$20,DK12),""))</f>
        <v/>
      </c>
      <c r="AR12" s="4" t="str">
        <f>IF(X12="","",IF(AND(ISNUMBER(N12),DK12&gt;7),VLOOKUP(X12,NyLi2E!$A$2:$K$20,DK12),""))</f>
        <v/>
      </c>
      <c r="AS12" s="4" t="str">
        <f>IF(AND(ISNUMBER(N12),ISNUMBER(AQ12),ISNUMBER(AR12),DK12&gt;7),VLOOKUP(AQ12+AR12,NyLi2T!$A$2:$K$40,DK12),"")</f>
        <v/>
      </c>
      <c r="AT12" s="4" t="str">
        <f>IF(AE12="","",IF(AND(ISNUMBER(N12),DK12&lt;8),VLOOKUP(AE12,NySs!$A$2:$G$28,DK12),""))</f>
        <v/>
      </c>
      <c r="AU12" s="4" t="str">
        <f>IF(AD12="","",IF(AND(ISNUMBER(N12),DK12&lt;9),VLOOKUP(AD12,NyEo!$A$2:$H$22,DK12),""))</f>
        <v/>
      </c>
      <c r="AV12" s="4" t="str">
        <f>IF(Q12="","",IF(AND(ISNUMBER(N12),DK12&gt;7),VLOOKUP(Q12,NyHt!$A$2:$K$17,DK12),""))</f>
        <v/>
      </c>
      <c r="AW12" s="4" t="str">
        <f>IF(R12="","",IF(ISNUMBER(N12),VLOOKUP(R12,NySiF!$A$2:$K$18,DK12),""))</f>
        <v/>
      </c>
      <c r="AX12" s="4" t="str">
        <f>IF(S12="","",IF(ISNUMBER(N12),VLOOKUP(S12,NySiB!$A$2:$K$16,DK12),""))</f>
        <v/>
      </c>
      <c r="AY12" s="4" t="str">
        <f>IF(T12="","",IF(ISNUMBER(N12),VLOOKUP(T12,NySiT!$A$2:$K$32,DK12),""))</f>
        <v/>
      </c>
      <c r="AZ12" s="4" t="str">
        <f>IF(Y12="","",IF(ISNUMBER(N12),VLOOKUP(Y12,NyVs!$A$2:$K$86,DK12),""))</f>
        <v/>
      </c>
      <c r="BA12" s="4" t="str">
        <f>IF(AI12="","",IF(ISNUMBER(N12),VLOOKUP(AI12,NyPp!$A$2:$K$202,DK12),""))</f>
        <v/>
      </c>
      <c r="BB12" s="4" t="str">
        <f>IF(AND(ISNUMBER(AJ12),ISNUMBER(AK12),ISNUMBER(AL12),ISNUMBER(AM12),DK12&lt;8),IF(COUNTIF(O12,0)+COUNTIF(P12,0)+COUNTIF(AA12,0)+COUNTIF(Z12,0)&gt;1,"",VLOOKUP(AJ12+AK12+AL12+AM12,NyIGS!$A$2:$K$78,DK12)),IF(AND(ISNUMBER(AJ12),ISNUMBER(AL12),ISNUMBER(AM12),ISNUMBER(AS12),DK12&gt;7),IF(COUNTIF(O12,0)+COUNTIF(AA12,0)+COUNTIF(Z12,0)+AND(COUNTIF(W12,0),COUNTIF(X12,0))&gt;1,"",VLOOKUP(AJ12+AL12+AM12+AS12,NyIGS!$A$2:$K$78,DK12)),""))</f>
        <v/>
      </c>
      <c r="BC12" s="4" t="str">
        <f>IF(AND(ISNUMBER(AJ12),ISNUMBER(AN12),ISNUMBER(AT12),DK12&lt;8),IF(COUNTIF(O12,0)+COUNTIF(U12,0)+COUNTIF(AE12,0)&gt;1,"",VLOOKUP(AJ12+AN12+AT12,NyIRS!$A$2:$K$59,DK12)),IF(AND(ISNUMBER(AJ12),ISNUMBER(AQ12),DK12&gt;7),IF(COUNTIF(O12,0)+COUNTIF(W12,0)&gt;1,"",VLOOKUP(AJ12+AQ12,NyIRS!$A$2:$K$59,DK12)),""))</f>
        <v/>
      </c>
      <c r="BD12" s="4" t="str">
        <f>IF(AND(ISNUMBER(AK12),ISNUMBER(AL12),ISNUMBER(AM12),DK12&lt;8),IF(COUNTIF(P12,0)+COUNTIF(AA12,0)+COUNTIF(Z12,0)&gt;1,"",VLOOKUP(AK12+AL12+AM12,NyIES!$A$2:$K$59,DK12)),IF(AND(ISNUMBER(AL12),ISNUMBER(AM12),ISNUMBER(AR12),DK12&gt;7),IF(COUNTIF(AA12,0)+COUNTIF(Z12,0)+COUNTIF(X12,0)&gt;1,"",VLOOKUP(AL12+AM12+AR12,NyIES!$A$2:$K$59,DK12)),""))</f>
        <v/>
      </c>
      <c r="BE12" s="4" t="str">
        <f>IF(AND(ISNUMBER(AJ12),ISNUMBER(AP12),ISNUMBER(AU12),DK12&lt;8),IF(COUNTIF(O12,0)+AND(COUNTIF(U12,0),COUNTIF(V12,0))+COUNTIF(AD12,0)&gt;1,"",VLOOKUP(AJ12+AP12+AU12,NyISI!$A$2:$K$59,DK12)),IF(AND(ISNUMBER(AS12),ISNUMBER(AU12),ISNUMBER(AV12),DK12=8),IF(COUNTIF(AD12,0)+COUNTIF(Q12,0)+AND(COUNTIF(W12,0),COUNTIF(X12,0))&gt;1,"",VLOOKUP(AS12+AU12+AV12,NyISI!$A$2:$K$59,DK12)),IF(AND(ISNUMBER(AS12),ISNUMBER(AV12),DK12&gt;8),IF(COUNTIF(Q12,0)+AND(COUNTIF(W12,0),COUNTIF(X12,0))&gt;1,"",VLOOKUP(AS12+AV12,NyISI!$A$2:$K$59,DK12)),"")))</f>
        <v/>
      </c>
      <c r="BF12" s="4" t="str">
        <f>IF(AND(ISNUMBER(AT12),ISNUMBER(AK12),ISNUMBER(AL12),ISNUMBER(AM12),DK12&lt;8),IF(COUNTIF(P12,0)+COUNTIF(AA12,0)+COUNTIF(Z12,0)+COUNTIF(AE12,0)&gt;1,"",VLOOKUP(AT12+AK12+AL12+AM12,NyISS!$A$2:$G$78,DK12)),"")</f>
        <v/>
      </c>
      <c r="BG12" s="4" t="str">
        <f>IF(AND(ISNUMBER(AJ12),ISNUMBER(AL12),ISNUMBER(AM12),DK12&gt;7),IF(COUNTIF(O12,0)+COUNTIF(AA12,0)+COUNTIF(Z12,0)&gt;1,"",VLOOKUP(AJ12+AL12+AM12,NyISM!$A$2:$K$59,DK12)),"")</f>
        <v/>
      </c>
      <c r="BH12" s="4" t="str">
        <f>IF(AND(ISNUMBER(AY12),ISNUMBER(AZ12)),IF(COUNTIF(T12,0)+COUNTIF(Y12,0)&gt;1,"",VLOOKUP(AY12+AZ12,NyIAM!$A$2:$K$40,DK12)),"")</f>
        <v/>
      </c>
      <c r="BI12" s="4">
        <v>2</v>
      </c>
      <c r="BJ12" s="4" t="str">
        <f>IF(ISNUMBER(BB12),VLOOKUP(BB12,Percentil!$A$2:$B$122,2,1),"")</f>
        <v/>
      </c>
      <c r="BK12" s="4" t="str">
        <f>IF(ISNUMBER(BC12),VLOOKUP(BC12,Percentil!$A$2:$B$122,2,1),"")</f>
        <v/>
      </c>
      <c r="BL12" s="4" t="str">
        <f>IF(ISNUMBER(BD12),VLOOKUP(BD12,Percentil!$A$2:$B$122,2,1),"")</f>
        <v/>
      </c>
      <c r="BM12" s="4" t="str">
        <f>IF(ISNUMBER(BE12),VLOOKUP(BE12,Percentil!$A$2:$B$122,2,1),"")</f>
        <v/>
      </c>
      <c r="BN12" s="4" t="str">
        <f>IF(ISNUMBER(BF12),VLOOKUP(BF12,Percentil!$A$2:$B$122,2,1),"")</f>
        <v/>
      </c>
      <c r="BO12" s="4" t="str">
        <f>IF(ISNUMBER(BG12),VLOOKUP(BG12,Percentil!$A$2:$B$122,2,1),"")</f>
        <v/>
      </c>
      <c r="BP12" s="4" t="str">
        <f>IF(ISNUMBER(BH12),VLOOKUP(BH12,Percentil!$A$2:$B$122,2,1),"")</f>
        <v/>
      </c>
      <c r="BQ12" s="4" t="str">
        <f>IF(AND(ISNUMBER(AJ12),ISNUMBER(DK12)),IF(AJ12-VLOOKUP(BI12,NyFi!$L$2:$V$4,DK12,1)&lt;1,1 &amp; " - " &amp; AJ12+VLOOKUP(BI12,NyFi!$L$2:$V$4,DK12,1),IF(AJ12+VLOOKUP(BI12,NyFi!$L$2:$V$4,DK12,1)&gt;19,AJ12-VLOOKUP(BI12,NyFi!$L$2:$V$4,DK12,1) &amp; " - " &amp; 19,AJ12-VLOOKUP(BI12,NyFi!$L$2:$V$4,DK12,1) &amp; " - " &amp; AJ12+VLOOKUP(BI12,NyFi!$L$2:$V$4,DK12,1))),"")</f>
        <v/>
      </c>
      <c r="BR12" s="4" t="str">
        <f>IF(AND(ISNUMBER(DK12),DK12&lt;8),IF(AND(ISNUMBER(AK12),ISNUMBER(DK12)),IF(AK12-VLOOKUP(BI12,NyGs!$L$2:$V$4,DK12,1)&lt;1,1 &amp; " - " &amp; AK12+VLOOKUP(BI12,NyGs!$L$2:$V$4,DK12,1),IF(AK12+VLOOKUP(BI12,NyGs!$L$2:$V$4,DK12,1)&gt;19,AK12-VLOOKUP(BI12,NyGs!$L$2:$V$4,DK12,1) &amp; " - " &amp; 19,AK12-VLOOKUP(BI12,NyGs!$L$2:$V$4,DK12,1) &amp; " - " &amp; AK12+VLOOKUP(BI12,NyGs!$L$2:$V$4,DK12,1))),""),"")</f>
        <v/>
      </c>
      <c r="BS12" s="4" t="str">
        <f>IF(AND(ISNUMBER(AL12),ISNUMBER(DK12)),IF(AL12-VLOOKUP(BI12,NyRm!$L$2:$V$4,DK12,1)&lt;1,1 &amp; " - " &amp; AL12+VLOOKUP(BI12,NyRm!$L$2:$V$4,DK12,1),IF(AL12+VLOOKUP(BI12,NyRm!$L$2:$V$4,DK12,1)&gt;19,AL12-VLOOKUP(BI12,NyRm!$L$2:$V$4,DK12,1) &amp; " - " &amp; 19,AL12-VLOOKUP(BI12,NyRm!$L$2:$V$4,DK12,1) &amp; " - " &amp; AL12+VLOOKUP(BI12,NyRm!$L$2:$V$4,DK12,1))),"")</f>
        <v/>
      </c>
      <c r="BT12" s="4" t="str">
        <f>IF(AND(ISNUMBER(AM12),ISNUMBER(DK12)),IF(AM12-VLOOKUP(BI12,NyFm!$L$2:$V$4,DK12,1)&lt;1,1 &amp; " - " &amp; AM12+VLOOKUP(BI12,NyFm!$L$2:$V$4,DK12,1),IF(AM12+VLOOKUP(BI12,NyFm!$L$2:$V$4,DK12,1)&gt;19,AM12-VLOOKUP(BI12,NyFm!$L$2:$V$4,DK12,1) &amp; " - " &amp; 19,AM12-VLOOKUP(BI12,NyFm!$L$2:$V$4,DK12,1) &amp; " - " &amp; AM12+VLOOKUP(BI12,NyFm!$L$2:$V$4,DK12,1))),"")</f>
        <v/>
      </c>
      <c r="BU12" s="4" t="str">
        <f>IF(AND(ISNUMBER(DK12),DK12&lt;8),IF(AND(ISNUMBER(AN12),ISNUMBER(DK12)),IF(AN12-VLOOKUP(BI12,NyLi1R!$L$2:$V$4,DK12,1)&lt;1,1 &amp; " - " &amp; AN12+VLOOKUP(BI12,NyLi1R!$L$2:$V$4,DK12,1),IF(AN12+VLOOKUP(BI12,NyLi1R!$L$2:$V$4,DK12,1)&gt;19,AN12-VLOOKUP(BI12,NyLi1R!$L$2:$V$4,DK12,1) &amp; " - " &amp; 19,AN12-VLOOKUP(BI12,NyLi1R!$L$2:$V$4,DK12,1) &amp; " - " &amp; AN12+VLOOKUP(BI12,NyLi1R!$L$2:$V$4,DK12,1))),""),"")</f>
        <v/>
      </c>
      <c r="BV12" s="4" t="str">
        <f>IF(AND(ISNUMBER(DK12),DK12&lt;8),IF(AND(ISNUMBER(AO12),ISNUMBER(DK12)),IF(AO12-VLOOKUP(BI12,NyLi1E!$L$2:$V$4,DK12,1)&lt;1,1 &amp; " - " &amp; AO12+VLOOKUP(BI12,NyLi1E!$L$2:$V$4,DK12,1),IF(AO12+VLOOKUP(BI12,NyLi1E!$L$2:$V$4,DK12,1)&gt;19,AO12-VLOOKUP(BI12,NyLi1E!$L$2:$V$4,DK12,1) &amp; " - " &amp; 19,AO12-VLOOKUP(BI12,NyLi1E!$L$2:$V$4,DK12,1) &amp; " - " &amp; AO12+VLOOKUP(BI12,NyLi1E!$L$2:$V$4,DK12,1))),""),"")</f>
        <v/>
      </c>
      <c r="BW12" s="4" t="str">
        <f>IF(AND(ISNUMBER(DK12),DK12&lt;8),IF(AND(ISNUMBER(AP12),ISNUMBER(DK12)),IF(AP12-VLOOKUP(BI12,NyLi1T!$L$2:$V$4,DK12,1)&lt;1,1 &amp; " - " &amp; AP12+VLOOKUP(BI12,NyLi1T!$L$2:$V$4,DK12,1),IF(AP12+VLOOKUP(BI12,NyLi1T!$L$2:$V$4,DK12,1)&gt;19,AP12-VLOOKUP(BI12,NyLi1T!$L$2:$V$4,DK12,1) &amp; " - " &amp; 19,AP12-VLOOKUP(BI12,NyLi1T!$L$2:$V$4,DK12,1) &amp; " - " &amp; AP12+VLOOKUP(BI12,NyLi1T!$L$2:$V$4,DK12,1))),""),"")</f>
        <v/>
      </c>
      <c r="BX12" s="4" t="str">
        <f>IF(AND(ISNUMBER(DK12),DK12&gt;7),IF(AND(ISNUMBER(AQ12),ISNUMBER(DK12)),IF(AQ12-VLOOKUP(BI12,NyLi2R!$L$2:$V$4,DK12,1)&lt;1,1 &amp; " - " &amp; AQ12+VLOOKUP(BI12,NyLi2R!$L$2:$V$4,DK12,1),IF(AQ12+VLOOKUP(BI12,NyLi2R!$L$2:$V$4,DK12,1)&gt;19,AQ12-VLOOKUP(BI12,NyLi2R!$L$2:$V$4,DK12,1) &amp; " - " &amp; 19,AQ12-VLOOKUP(BI12,NyLi2R!$L$2:$V$4,DK12,1) &amp; " - " &amp; AQ12+VLOOKUP(BI12,NyLi2R!$L$2:$V$4,DK12,1))),""),"")</f>
        <v/>
      </c>
      <c r="BY12" s="4" t="str">
        <f>IF(AND(ISNUMBER(DK12),DK12&gt;7),IF(AND(ISNUMBER(AR12),ISNUMBER(DK12)),IF(AR12-VLOOKUP(BI12,NyLi2E!$L$2:$V$4,DK12,1)&lt;1,1 &amp; " - " &amp; AR12+VLOOKUP(BI12,NyLi2E!$L$2:$V$4,DK12,1),IF(AR12+VLOOKUP(BI12,NyLi2E!$L$2:$V$4,DK12,1)&gt;19,AR12-VLOOKUP(BI12,NyLi2E!$L$2:$V$4,DK12,1) &amp; " - " &amp; 19,AR12-VLOOKUP(BI12,NyLi2E!$L$2:$V$4,DK12,1) &amp; " - " &amp; AR12+VLOOKUP(BI12,NyLi2E!$L$2:$V$4,DK12,1))),""),"")</f>
        <v/>
      </c>
      <c r="BZ12" s="4" t="str">
        <f>IF(AND(ISNUMBER(DK12),DK12&gt;7),IF(AND(ISNUMBER(AS12),ISNUMBER(DK12)),IF(AS12-VLOOKUP(BI12,NyLi2T!$L$2:$V$4,DK12,1)&lt;1,1 &amp; " - " &amp; AS12+VLOOKUP(BI12,NyLi2T!$L$2:$V$4,DK12,1),IF(AS12+VLOOKUP(BI12,NyLi2T!$L$2:$V$4,DK12,1)&gt;19,AS12-VLOOKUP(BI12,NyLi2T!$L$2:$V$4,DK12,1) &amp; " - " &amp; 19,AS12-VLOOKUP(BI12,NyLi2T!$L$2:$V$4,DK12,1) &amp; " - " &amp; AS12+VLOOKUP(BI12,NyLi2T!$L$2:$V$4,DK12,1))),""),"")</f>
        <v/>
      </c>
      <c r="CA12" s="4" t="str">
        <f>IF(AND(ISNUMBER(DK12),DK12&lt;8),IF(AND(ISNUMBER(AT12),ISNUMBER(DK12)),IF(AT12-VLOOKUP(BI12,NySs!$L$2:$V$4,DK12,1)&lt;1,1 &amp; " - " &amp; AT12+VLOOKUP(BI12,NySs!$L$2:$V$4,DK12,1),IF(AT12+VLOOKUP(BI12,NySs!$L$2:$V$4,DK12,1)&gt;19,AT12-VLOOKUP(BI12,NySs!$L$2:$V$4,DK12,1) &amp; " - " &amp; 19,AT12-VLOOKUP(BI12,NySs!$L$2:$V$4,DK12,1) &amp; " - " &amp; AT12+VLOOKUP(BI12,NySs!$L$2:$V$4,DK12,1))),""),"")</f>
        <v/>
      </c>
      <c r="CB12" s="4" t="str">
        <f>IF(AND(ISNUMBER(DK12),DK12&lt;9),IF(AND(ISNUMBER(AU12),ISNUMBER(DK12)),IF(AU12-VLOOKUP(BI12,NyEo!$L$2:$V$4,DK12,1)&lt;1,1 &amp; " - " &amp; AU12+VLOOKUP(BI12,NyEo!$L$2:$V$4,DK12,1),IF(AU12+VLOOKUP(BI12,NyEo!$L$2:$V$4,DK12,1)&gt;19,AU12-VLOOKUP(BI12,NyEo!$L$2:$V$4,DK12,1) &amp; " - " &amp; 19,AU12-VLOOKUP(BI12,NyEo!$L$2:$V$4,DK12,1) &amp; " - " &amp; AU12+VLOOKUP(BI12,NyEo!$L$2:$V$4,DK12,1))),""),"")</f>
        <v/>
      </c>
      <c r="CC12" s="4" t="str">
        <f>IF(AND(ISNUMBER(DK12),DK12&gt;7),IF(AND(ISNUMBER(AV12),ISNUMBER(DK12)),IF(AV12-VLOOKUP(BI12,NyHt!$L$2:$V$4,DK12,1)&lt;1,1 &amp; " - " &amp; AV12+VLOOKUP(BI12,NyHt!$L$2:$V$4,DK12,1),IF(AV12+VLOOKUP(BI12,NyHt!$L$2:$V$4,DK12,1)&gt;19,AV12-VLOOKUP(BI12,NyHt!$L$2:$V$4,DK12,1) &amp; " - " &amp; 19,AV12-VLOOKUP(BI12,NyHt!$L$2:$V$4,DK12,1) &amp; " - " &amp; AV12+VLOOKUP(BI12,NyHt!$L$2:$V$4,DK12,1))),""),"")</f>
        <v/>
      </c>
      <c r="CD12" s="4" t="str">
        <f>IF(AND(ISNUMBER(AW12),ISNUMBER(DK12)),IF(AW12-VLOOKUP(BI12,NySiF!$L$2:$V$4,DK12,1)&lt;1,1 &amp; " - " &amp; AW12+VLOOKUP(BI12,NySiF!$L$2:$V$4,DK12,1),IF(AW12+VLOOKUP(BI12,NySiF!$L$2:$V$4,DK12,1)&gt;19,AW12-VLOOKUP(BI12,NySiF!$L$2:$V$4,DK12,1) &amp; " - " &amp; 19,AW12-VLOOKUP(BI12,NySiF!$L$2:$V$4,DK12,1) &amp; " - " &amp; AW12+VLOOKUP(BI12,NySiF!$L$2:$V$4,DK12,1))),"")</f>
        <v/>
      </c>
      <c r="CE12" s="4" t="str">
        <f>IF(AND(ISNUMBER(AX12),ISNUMBER(DK12)),IF(AX12-VLOOKUP(BI12,NySiB!$L$2:$V$4,DK12,1)&lt;1,1 &amp; " - " &amp; AX12+VLOOKUP(BI12,NySiB!$L$2:$V$4,DK12,1),IF(AX12+VLOOKUP(BI12,NySiB!$L$2:$V$4,DK12,1)&gt;19,AX12-VLOOKUP(BI12,NySiB!$L$2:$V$4,DK12,1) &amp; " - " &amp; 19,AX12-VLOOKUP(BI12,NySiB!$L$2:$V$4,DK12,1) &amp; " - " &amp; AX12+VLOOKUP(BI12,NySiB!$L$2:$V$4,DK12,1))),"")</f>
        <v/>
      </c>
      <c r="CF12" s="4" t="str">
        <f>IF(AND(ISNUMBER(AY12),ISNUMBER(DK12)),IF(AY12-VLOOKUP(BI12,NySiT!$L$2:$V$4,DK12,1)&lt;1,1 &amp; " - " &amp; AY12+VLOOKUP(BI12,NySiT!$L$2:$V$4,DK12,1),IF(AY12+VLOOKUP(BI12,NySiT!$L$2:$V$4,DK12,1)&gt;19,AY12-VLOOKUP(BI12,NySiT!$L$2:$V$4,DK12,1) &amp; " - " &amp; 19,AY12-VLOOKUP(BI12,NySiT!$L$2:$V$4,DK12,1) &amp; " - " &amp; AY12+VLOOKUP(BI12,NySiT!$L$2:$V$4,DK12,1))),"")</f>
        <v/>
      </c>
      <c r="CG12" s="4" t="str">
        <f>IF(AND(ISNUMBER(AZ12),ISNUMBER(DK12)),IF(AZ12-VLOOKUP(BI12,NyVs!$L$2:$V$4,DK12,1)&lt;1,1 &amp; " - " &amp; AZ12+VLOOKUP(BI12,NyVs!$L$2:$V$4,DK12,1),IF(AZ12+VLOOKUP(BI12,NyVs!$L$2:$V$4,DK12,1)&gt;19,AZ12-VLOOKUP(BI12,NyVs!$L$2:$V$4,DK12,1) &amp; " - " &amp; 19,AZ12-VLOOKUP(BI12,NyVs!$L$2:$V$4,DK12,1) &amp; " - " &amp; AZ12+VLOOKUP(BI12,NyVs!$L$2:$V$4,DK12,1))),"")</f>
        <v/>
      </c>
      <c r="CH12" s="4" t="str">
        <f>IF(AND(ISNUMBER(BA12),ISNUMBER(DK12)),IF(BA12-VLOOKUP(BI12,NyPp!$L$2:$V$4,DK12,1)&lt;1,1 &amp; " - " &amp; BA12+VLOOKUP(BI12,NyPp!$L$2:$V$4,DK12,1),IF(BA12+VLOOKUP(BI12,NyPp!$L$2:$V$4,DK12,1)&gt;19,BA12-VLOOKUP(BI12,NyPp!$L$2:$V$4,DK12,1) &amp; " - " &amp; 19,BA12-VLOOKUP(BI12,NyPp!$L$2:$V$4,DK12,1) &amp; " - " &amp; BA12+VLOOKUP(BI12,NyPp!$L$2:$V$4,DK12,1))),"")</f>
        <v/>
      </c>
      <c r="CI12" s="4" t="str">
        <f>IF(AND(ISNUMBER(BB12),ISNUMBER(DK12)),IF(BB12-VLOOKUP(BI12,NyIGS!$L$2:$V$4,DK12,1)&lt;40,40 &amp; " - " &amp; BB12+VLOOKUP(BI12,NyIGS!$L$2:$V$4,DK12,1),IF(BB12+VLOOKUP(BI12,NyIGS!$L$2:$V$4,DK12,1)&gt;160,BB12-VLOOKUP(BI12,NyIGS!$L$2:$V$4,DK12,1) &amp; " - " &amp; 160,BB12-VLOOKUP(BI12,NyIGS!$L$2:$V$4,DK12,1) &amp; " - " &amp; BB12+VLOOKUP(BI12,NyIGS!$L$2:$V$4,DK12,1))),"")</f>
        <v/>
      </c>
      <c r="CJ12" s="4" t="str">
        <f>IF(AND(ISNUMBER(BC12),ISNUMBER(DK12)),IF(BC12-VLOOKUP(BI12,NyIRS!$L$2:$V$4,DK12,1)&lt;40,40 &amp; " - " &amp; BC12+VLOOKUP(BI12,NyIRS!$L$2:$V$4,DK12,1),IF(BC12+VLOOKUP(BI12,NyIRS!$L$2:$V$4,DK12,1)&gt;160,BC12-VLOOKUP(BI12,NyIRS!$L$2:$V$4,DK12,1) &amp; " - " &amp; 160,BC12-VLOOKUP(BI12,NyIRS!$L$2:$V$4,DK12,1) &amp; " - " &amp; BC12+VLOOKUP(BI12,NyIRS!$L$2:$V$4,DK12,1))),"")</f>
        <v/>
      </c>
      <c r="CK12" s="4" t="str">
        <f>IF(AND(ISNUMBER(BD12),ISNUMBER(DK12)),IF(BD12-VLOOKUP(BI12,NyIES!$L$2:$V$4,DK12,1)&lt;40,40 &amp; " - " &amp; BD12+VLOOKUP(BI12,NyIES!$L$2:$V$4,DK12,1),IF(BD12+VLOOKUP(BI12,NyIES!$L$2:$V$4,DK12,1)&gt;160,BD12-VLOOKUP(BI12,NyIES!$L$2:$V$4,DK12,1) &amp; " - " &amp; 160,BD12-VLOOKUP(BI12,NyIES!$L$2:$V$4,DK12,1) &amp; " - " &amp; BD12+VLOOKUP(BI12,NyIES!$L$2:$V$4,DK12,1))),"")</f>
        <v/>
      </c>
      <c r="CL12" s="4" t="str">
        <f>IF(AND(ISNUMBER(BE12),ISNUMBER(DK12)),IF(BE12-VLOOKUP(BI12,NyISI!$L$2:$V$4,DK12,1)&lt;40,40 &amp; " - " &amp; BE12+VLOOKUP(BI12,NyISI!$L$2:$V$4,DK12,1),IF(BE12+VLOOKUP(BI12,NyISI!$L$2:$V$4,DK12,1)&gt;160,BE12-VLOOKUP(BI12,NyISI!$L$2:$V$4,DK12,1) &amp; " - " &amp; 160,BE12-VLOOKUP(BI12,NyISI!$L$2:$V$4,DK12,1) &amp; " - " &amp; BE12+VLOOKUP(BI12,NyISI!$L$2:$V$4,DK12,1))),"")</f>
        <v/>
      </c>
      <c r="CM12" s="4" t="str">
        <f>IF(AND(ISNUMBER(DK12),DK12&lt;8),IF(AND(ISNUMBER(BF12),ISNUMBER(DK12)),IF(BF12-VLOOKUP(BI12,NyISS!$L$2:$V$4,DK12,1)&lt;40,40 &amp; " - " &amp; BF12+VLOOKUP(BI12,NyISS!$L$2:$V$4,DK12,1),IF(BF12+VLOOKUP(BI12,NyISS!$L$2:$V$4,DK12,1)&gt;160,BF12-VLOOKUP(BI12,NyISS!$L$2:$V$4,DK12,1) &amp; " - " &amp; 160,BF12-VLOOKUP(BI12,NyISS!$L$2:$V$4,DK12,1) &amp; " - " &amp; BF12+VLOOKUP(BI12,NyISS!$L$2:$V$4,DK12,1))),""),"")</f>
        <v/>
      </c>
      <c r="CN12" s="4" t="str">
        <f>IF(AND(ISNUMBER(DK12),DK12&gt;7),IF(AND(ISNUMBER(BG12),ISNUMBER(DK12)),IF(BG12-VLOOKUP(BI12,NyISM!$L$2:$V$4,DK12,1)&lt;40,40 &amp; " - " &amp; BG12+VLOOKUP(BI12,NyISM!$L$2:$V$4,DK12,1),IF(BG12+VLOOKUP(BI12,NyISM!$L$2:$V$4,DK12,1)&gt;160,BG12-VLOOKUP(BI12,NyISM!$L$2:$V$4,DK12,1) &amp; " - " &amp; 160,BG12-VLOOKUP(BI12,NyISM!$L$2:$V$4,DK12,1) &amp; " - " &amp; BG12+VLOOKUP(BI12,NyISM!$L$2:$V$4,DK12,1))),""),"")</f>
        <v/>
      </c>
      <c r="CO12" s="4" t="str">
        <f>IF(AND(ISNUMBER(BH12),ISNUMBER(DK12)),IF(BH12-VLOOKUP(BI12,NyIAM!$L$2:$V$4,DK12,1)&lt;40,40 &amp; " - " &amp; BH12+VLOOKUP(BI12,NyIAM!$L$2:$V$4,DK12,1),IF(BH12+VLOOKUP(BI12,NyIAM!$L$2:$V$4,DK12,1)&gt;160,BH12-VLOOKUP(BI12,NyIAM!$L$2:$V$4,DK12,1) &amp; " - " &amp; 160,BH12-VLOOKUP(BI12,NyIAM!$L$2:$V$4,DK12,1) &amp; " - " &amp; BH12+VLOOKUP(BI12,NyIAM!$L$2:$V$4,DK12,1))),"")</f>
        <v/>
      </c>
      <c r="CP12" s="4" t="str">
        <f>IF(AF12="","",IF(AND(ISNUMBER(AF12),ISNUMBER(DK12)),IF(VLOOKUP(AF12,NyOm!$A$2:$K$30,DK12,1)=1,"Onormalt få ord",IF(VLOOKUP(AF12,NyOm!$A$2:$K$30,DK12,1)=2,"Färre antal ord än normalt",IF(VLOOKUP(AF12,NyOm!$A$2:$K$30,DK12,1)=3,"Normalt antal ord","")))))</f>
        <v/>
      </c>
      <c r="CQ12" s="4" t="str">
        <f>IF(AB12="","",IF(AND(ISNUMBER(AB12),ISNUMBER(DK12)),IF(VLOOKUP(AB12,NyPbTid!$A$2:$K$218,DK12,1)=1,"Onormalt lång tidsåtgång",IF(VLOOKUP(AB12,NyPbTid!$A$2:$K$218,DK12,1)=2,"Långsammare än normalt",IF(VLOOKUP(AB12,NyPbTid!$A$2:$K$218,DK12,1)=3,"Normal tidsåtgång","")))))</f>
        <v/>
      </c>
      <c r="CR12" s="4" t="str">
        <f>IF(AC12="","",IF(AND(ISNUMBER(AC12),ISNUMBER(DK12)),IF(VLOOKUP(AC12,NyPbFel!$A$2:$K$18,DK12,1)=1,"Onormalt antal fel",IF(VLOOKUP(AC12,NyPbFel!$A$2:$K$18,DK12,1)=2,"Fler fel än normalt",IF(VLOOKUP(AC12,NyPbFel!$A$2:$K$18,DK12,1)=3,"Normalt antal fel","")))))</f>
        <v/>
      </c>
      <c r="CS12" s="4" t="str">
        <f t="shared" si="6"/>
        <v/>
      </c>
      <c r="CT12" s="4" t="str">
        <f>IF(OR(ISNUMBER(CS12),CS12="0**"),IF(ISNUMBER(CS12),CS12/ABS(CS12)*VLOOKUP(1,SignDiff!$A$3:$K$4,DK12,1),VLOOKUP(1,SignDiff!$A$3:$K$4,DK12,1)),"")</f>
        <v/>
      </c>
      <c r="CU12" s="4" t="str">
        <f>IF(OR(ISNUMBER(CS12),CS12="0**"),IF(ISNUMBER(CS12),CS12/ABS(CS12)*VLOOKUP(1,SignDiff!$A$7:$K$8,DK12,1),VLOOKUP(1,SignDiff!$A$7:$K$8,DK12,1)),"")</f>
        <v/>
      </c>
      <c r="CV12" s="4" t="str">
        <f t="shared" si="7"/>
        <v/>
      </c>
      <c r="CW12" s="4" t="str">
        <f t="shared" si="8"/>
        <v/>
      </c>
      <c r="CX12" s="4" t="str">
        <f>IF(OR(ISNUMBER(CS12),CS12="0**"),IF(CS12="0**",VLOOKUP(0,'IRS-IES'!$A$2:$C$43,2,1),IF(CS12&lt;0,VLOOKUP(ABS(CS12),'IRS-IES'!$A$2:$C$43,2,1),VLOOKUP(ABS(CS12),'IRS-IES'!$A$2:$C$43,3,1))),"")</f>
        <v/>
      </c>
      <c r="CY12" s="4" t="str">
        <f t="shared" si="9"/>
        <v/>
      </c>
      <c r="CZ12" s="4" t="str">
        <f>IF(OR(ISNUMBER(CY12),CY12="0**"),IF(ISNUMBER(CY12),CY12/ABS(CY12)*VLOOKUP(2,SignDiff!$A$3:$K$4,DK12,1),VLOOKUP(2,SignDiff!$A$3:$K$4,DK12,1)),"")</f>
        <v/>
      </c>
      <c r="DA12" s="4" t="str">
        <f>IF(OR(ISNUMBER(CY12),CY12="0**"),IF(ISNUMBER(CY12),CY12/ABS(CY12)*VLOOKUP(2,SignDiff!$A$7:$K$8,DK12,1),VLOOKUP(2,SignDiff!$A$7:$K$8,DK12,1)),"")</f>
        <v/>
      </c>
      <c r="DB12" s="4" t="str">
        <f t="shared" si="10"/>
        <v/>
      </c>
      <c r="DC12" s="4" t="str">
        <f t="shared" si="11"/>
        <v/>
      </c>
      <c r="DD12" s="4" t="str">
        <f>IF(OR(ISNUMBER(CY12),CY12="0**"),IF(CY12="0**",VLOOKUP(0,'ISI-ISS'!$A$2:$C$43,2,1),IF(CY12&lt;0,VLOOKUP(ABS(CY12),'ISI-ISS'!$A$2:$C$43,2,1),VLOOKUP(ABS(CY12),'ISI-ISS'!$A$2:$C$43,3,1))),"")</f>
        <v/>
      </c>
      <c r="DE12" s="4" t="str">
        <f t="shared" si="12"/>
        <v/>
      </c>
      <c r="DF12" s="4" t="str">
        <f>IF(OR(ISNUMBER(DE12),DE12="0**"),IF(ISNUMBER(DE12),DE12/ABS(DE12)*VLOOKUP(2,SignDiff!$A$3:$K$4,DK12,1),VLOOKUP(2,SignDiff!$A$3:$K$4,DK12,1)),"")</f>
        <v/>
      </c>
      <c r="DG12" s="4" t="str">
        <f>IF(OR(ISNUMBER(DE12),DE12="0**"),IF(ISNUMBER(DE12),DE12/ABS(DE12)*VLOOKUP(2,SignDiff!$A$7:$K$8,DK12,1),VLOOKUP(2,SignDiff!$A$7:$K$8,DK12,1)),"")</f>
        <v/>
      </c>
      <c r="DH12" s="4" t="str">
        <f t="shared" si="13"/>
        <v/>
      </c>
      <c r="DI12" s="4" t="str">
        <f t="shared" si="14"/>
        <v/>
      </c>
      <c r="DJ12" s="4" t="str">
        <f>IF(OR(ISNUMBER(DE12),DE12="0**"),IF(DE12="0**",VLOOKUP(0,'ISI-ISM'!$A$2:$C$43,2,1),IF(DE12&lt;0,VLOOKUP(ABS(DE12),'ISI-ISM'!$A$2:$C$43,2,1),VLOOKUP(ABS(DE12),'ISI-ISM'!$A$2:$C$43,3,1))),"")</f>
        <v/>
      </c>
      <c r="DK12" s="4" t="str">
        <f>IF(ISERROR(VLOOKUP(N12,age!$A$2:$C$11,2,1)),"",VLOOKUP(N12,age!$A$2:$C$11,2,1))</f>
        <v/>
      </c>
      <c r="DL12" s="4" t="str">
        <f>IF(ISERROR(VLOOKUP(N12,age!$A$2:$C$11,3,1)),"",VLOOKUP(N12,age!$A$2:$C$11,3,1))</f>
        <v/>
      </c>
      <c r="DM12" s="4">
        <f t="shared" si="1"/>
        <v>0</v>
      </c>
      <c r="DN12" s="4">
        <f t="shared" si="2"/>
        <v>0</v>
      </c>
      <c r="DO12" s="4">
        <f t="shared" si="3"/>
        <v>0</v>
      </c>
      <c r="DP12" s="4">
        <f t="shared" si="4"/>
        <v>0</v>
      </c>
      <c r="DQ12" s="4">
        <f t="shared" si="5"/>
        <v>0</v>
      </c>
      <c r="DR12" s="9" t="str">
        <f t="shared" si="15"/>
        <v/>
      </c>
      <c r="DS12" s="9" t="str">
        <f t="shared" si="16"/>
        <v/>
      </c>
      <c r="DT12" s="9" t="str">
        <f t="shared" si="17"/>
        <v/>
      </c>
      <c r="DU12" s="9" t="str">
        <f t="shared" si="18"/>
        <v/>
      </c>
      <c r="DV12" s="9" t="str">
        <f t="shared" si="19"/>
        <v/>
      </c>
      <c r="DW12" s="9" t="str">
        <f t="shared" si="20"/>
        <v/>
      </c>
      <c r="DX12" s="9" t="str">
        <f t="shared" si="21"/>
        <v/>
      </c>
      <c r="DY12" s="9" t="str">
        <f>IF(AND(ISNUMBER(AJ12),ISNUMBER(DK12)),IF(AJ12-VLOOKUP(BI12,NyFi!$L$2:$V$4,DK12,1)&lt;1,1,AJ12-VLOOKUP(BI12,NyFi!$L$2:$V$4,DK12,1)),"")</f>
        <v/>
      </c>
      <c r="DZ12" s="9" t="str">
        <f>IF(AND(ISNUMBER(DK12),DK12&lt;8),IF(AND(ISNUMBER(AK12),ISNUMBER(DK12)),IF(AK12-VLOOKUP(BI12,NyGs!$L$2:$V$4,DK12,1)&lt;1,1,AK12-VLOOKUP(BI12,NyGs!$L$2:$V$4,DK12,1)),""),"")</f>
        <v/>
      </c>
      <c r="EA12" s="9" t="str">
        <f>IF(AND(ISNUMBER(AL12),ISNUMBER(DK12)),IF(AL12-VLOOKUP(BI12,NyRm!$L$2:$V$4,DK12,1)&lt;1,1,AL12-VLOOKUP(BI12,NyRm!$L$2:$V$4,DK12,1)),"")</f>
        <v/>
      </c>
      <c r="EB12" s="9" t="str">
        <f>IF(AND(ISNUMBER(AM12),ISNUMBER(DK12)),IF(AM12-VLOOKUP(BI12,NyFm!$L$2:$V$4,DK12,1)&lt;1,1,AM12-VLOOKUP(BI12,NyFm!$L$2:$V$4,DK12,1)),"")</f>
        <v/>
      </c>
      <c r="EC12" s="9" t="str">
        <f>IF(AND(ISNUMBER(DK12),DK12&lt;8),IF(AND(ISNUMBER(AN12),ISNUMBER(DK12)),IF(AN12-VLOOKUP(BI12,NyLi1R!$L$2:$V$4,DK12,1)&lt;1,1,AN12-VLOOKUP(BI12,NyLi1R!$L$2:$V$4,DK12,1)),""),"")</f>
        <v/>
      </c>
      <c r="ED12" s="9" t="str">
        <f>IF(AND(ISNUMBER(DK12),DK12&lt;8),IF(AND(ISNUMBER(AO12),ISNUMBER(DK12)),IF(AO12-VLOOKUP(BI12,NyLi1E!$L$2:$V$4,DK12,1)&lt;1,1,AO12-VLOOKUP(BI12,NyLi1E!$L$2:$V$4,DK12,1)),""),"")</f>
        <v/>
      </c>
      <c r="EE12" s="9" t="str">
        <f>IF(AND(ISNUMBER(DK12),DK12&lt;8),IF(AND(ISNUMBER(AP12),ISNUMBER(DK12)),IF(AP12-VLOOKUP(BI12,NyLi1T!$L$2:$V$4,DK12,1)&lt;1,1,AP12-VLOOKUP(BI12,NyLi1T!$L$2:$V$4,DK12,1)),""),"")</f>
        <v/>
      </c>
      <c r="EF12" s="9" t="str">
        <f>IF(AND(ISNUMBER(DK12),DK12&gt;7),IF(AND(ISNUMBER(AQ12),ISNUMBER(DK12)),IF(AQ12-VLOOKUP(BI12,NyLi2R!$L$2:$V$4,DK12,1)&lt;1,1,AQ12-VLOOKUP(BI12,NyLi2R!$L$2:$V$4,DK12,1)),""),"")</f>
        <v/>
      </c>
      <c r="EG12" s="9" t="str">
        <f>IF(AND(ISNUMBER(DK12),DK12&gt;7),IF(AND(ISNUMBER(AR12),ISNUMBER(DK12)),IF(AR12-VLOOKUP(BI12,NyLi2E!$L$2:$V$4,DK12,1)&lt;1,1,AR12-VLOOKUP(BI12,NyLi2E!$L$2:$V$4,DK12,1)),""),"")</f>
        <v/>
      </c>
      <c r="EH12" s="9" t="str">
        <f>IF(AND(ISNUMBER(DK12),DK12&gt;7),IF(AND(ISNUMBER(AS12),ISNUMBER(DK12)),IF(AS12-VLOOKUP(BI12,NyLi2T!$L$2:$V$4,DK12,1)&lt;1,1,AS12-VLOOKUP(BI12,NyLi2T!$L$2:$V$4,DK12,1)),""),"")</f>
        <v/>
      </c>
      <c r="EI12" s="9" t="str">
        <f>IF(AND(ISNUMBER(DK12),DK12&lt;8),IF(AND(ISNUMBER(AT12),ISNUMBER(DK12)),IF(AT12-VLOOKUP(BI12,NySs!$L$2:$V$4,DK12,1)&lt;1,1,AT12-VLOOKUP(BI12,NySs!$L$2:$V$4,DK12,1)),""),"")</f>
        <v/>
      </c>
      <c r="EJ12" s="9" t="str">
        <f>IF(AND(ISNUMBER(DK12),DK12&lt;9),IF(AND(ISNUMBER(AU12),ISNUMBER(DK12)),IF(AU12-VLOOKUP(BI12,NyEo!$L$2:$V$4,DK12,1)&lt;1,1,AU12-VLOOKUP(BI12,NyEo!$L$2:$V$4,DK12,1)),""),"")</f>
        <v/>
      </c>
      <c r="EK12" s="9" t="str">
        <f>IF(AND(ISNUMBER(DK12),DK12&gt;7),IF(AND(ISNUMBER(AV12),ISNUMBER(DK12)),IF(AV12-VLOOKUP(BI12,NyHt!$L$2:$V$4,DK12,1)&lt;1,1,AV12-VLOOKUP(BI12,NyHt!$L$2:$V$4,DK12,1)),""),"")</f>
        <v/>
      </c>
      <c r="EL12" s="9" t="str">
        <f>IF(AND(ISNUMBER(AW12),ISNUMBER(DK12)),IF(AW12-VLOOKUP(BI12,NySiF!$L$2:$V$4,DK12,1)&lt;1,1,AW12-VLOOKUP(BI12,NySiF!$L$2:$V$4,DK12,1)),"")</f>
        <v/>
      </c>
      <c r="EM12" s="9" t="str">
        <f>IF(AND(ISNUMBER(AX12),ISNUMBER(DK12)),IF(AX12-VLOOKUP(BI12,NySiB!$L$2:$V$4,DK12,1)&lt;1,1,AX12-VLOOKUP(BI12,NySiB!$L$2:$V$4,DK12,1)),"")</f>
        <v/>
      </c>
      <c r="EN12" s="9" t="str">
        <f>IF(AND(ISNUMBER(AY12),ISNUMBER(DK12)),IF(AY12-VLOOKUP(BI12,NySiT!$L$2:$V$4,DK12,1)&lt;1,1,AY12-VLOOKUP(BI12,NySiT!$L$2:$V$4,DK12,1)),"")</f>
        <v/>
      </c>
      <c r="EO12" s="9" t="str">
        <f>IF(AND(ISNUMBER(AZ12),ISNUMBER(DK12)),IF(AZ12-VLOOKUP(BI12,NyVs!$L$2:$V$4,DK12,1)&lt;1,1,AZ12-VLOOKUP(BI12,NyVs!$L$2:$V$4,DK12,1)),"")</f>
        <v/>
      </c>
      <c r="EP12" s="9" t="str">
        <f>IF(AND(ISNUMBER(BA12),ISNUMBER(DK12)),IF(BA12-VLOOKUP(BI12,NyPp!$L$2:$V$4,DK12,1)&lt;1,1,BA12-VLOOKUP(BI12,NyPp!$L$2:$V$4,DK12,1)),"")</f>
        <v/>
      </c>
      <c r="EQ12" s="9" t="str">
        <f>IF(AND(ISNUMBER(BB12),ISNUMBER(DK12)),IF(BB12-VLOOKUP(BI12,NyIGS!$L$2:$V$4,DK12,1)&lt;40,40,BB12-VLOOKUP(BI12,NyIGS!$L$2:$V$4,DK12,1)),"")</f>
        <v/>
      </c>
      <c r="ER12" s="9" t="str">
        <f>IF(AND(ISNUMBER(BC12),ISNUMBER(DK12)),IF(BC12-VLOOKUP(BI12,NyIRS!$L$2:$V$4,DK12,1)&lt;40,40,BC12-VLOOKUP(BI12,NyIRS!$L$2:$V$4,DK12,1)),"")</f>
        <v/>
      </c>
      <c r="ES12" s="9" t="str">
        <f>IF(AND(ISNUMBER(BD12),ISNUMBER(DK12)),IF(BD12-VLOOKUP(BI12,NyIES!$L$2:$V$4,DK12,1)&lt;40,40,BD12-VLOOKUP(BI12,NyIES!$L$2:$V$4,DK12,1)),"")</f>
        <v/>
      </c>
      <c r="ET12" s="9" t="str">
        <f>IF(AND(ISNUMBER(BE12),ISNUMBER(DK12)),IF(BE12-VLOOKUP(BI12,NyISI!$L$2:$V$4,DK12,1)&lt;40,40,BE12-VLOOKUP(BI12,NyISI!$L$2:$V$4,DK12,1)),"")</f>
        <v/>
      </c>
      <c r="EU12" s="9" t="str">
        <f>IF(AND(ISNUMBER(DK12),DK12&lt;8),IF(AND(ISNUMBER(BF12),ISNUMBER(DK12)),IF(BF12-VLOOKUP(BI12,NyISS!$L$2:$V$4,DK12,1)&lt;40,40,BF12-VLOOKUP(BI12,NyISS!$L$2:$V$4,DK12,1)),""),"")</f>
        <v/>
      </c>
      <c r="EV12" s="9" t="str">
        <f>IF(AND(ISNUMBER(DK12),DK12&gt;7),IF(AND(ISNUMBER(BG12),ISNUMBER(DK12)),IF(BG12-VLOOKUP(BI12,NyISM!$L$2:$V$4,DK12,1)&lt;40,40,BG12-VLOOKUP(BI12,NyISM!$L$2:$V$4,DK12,1)),""),"")</f>
        <v/>
      </c>
      <c r="EW12" s="9" t="str">
        <f>IF(AND(ISNUMBER(BH12),ISNUMBER(DK12)),IF(BH12-VLOOKUP(BI12,NyIAM!$L$2:$V$4,DK12,1)&lt;40,40,BH12-VLOOKUP(BI12,NyIAM!$L$2:$V$4,DK12,1)),"")</f>
        <v/>
      </c>
      <c r="EX12" s="9" t="str">
        <f>IF(AND(ISNUMBER(AJ12),ISNUMBER(DK12)),IF(AJ12+VLOOKUP(BI12,NyFi!$L$2:$V$4,DK12,1)&gt;19,19,AJ12+VLOOKUP(BI12,NyFi!$L$2:$V$4,DK12,1)),"")</f>
        <v/>
      </c>
      <c r="EY12" s="9" t="str">
        <f>IF(AND(ISNUMBER(DK12),DK12&lt;8),IF(AND(ISNUMBER(AK12),ISNUMBER(DK12)),IF(AK12+VLOOKUP(BI12,NyGs!$L$2:$V$4,DK12,1)&gt;19,19,AK12+VLOOKUP(BI12,NyGs!$L$2:$V$4,DK12,1)),""),"")</f>
        <v/>
      </c>
      <c r="EZ12" s="9" t="str">
        <f>IF(AND(ISNUMBER(AL12),ISNUMBER(DK12)),IF(AL12+VLOOKUP(BI12,NyRm!$L$2:$V$4,DK12,1)&gt;19,19,AL12+VLOOKUP(BI12,NyRm!$L$2:$V$4,DK12,1)),"")</f>
        <v/>
      </c>
      <c r="FA12" s="9" t="str">
        <f>IF(AND(ISNUMBER(AM12),ISNUMBER(DK12)),IF(AM12+VLOOKUP(BI12,NyFm!$L$2:$V$4,DK12,1)&gt;19,19,AM12+VLOOKUP(BI12,NyFm!$L$2:$V$4,DK12,1)),"")</f>
        <v/>
      </c>
      <c r="FB12" s="9" t="str">
        <f>IF(AND(ISNUMBER(DK12),DK12&lt;8),IF(AND(ISNUMBER(AN12),ISNUMBER(DK12)),IF(AN12+VLOOKUP(BI12,NyLi1R!$L$2:$V$4,DK12,1)&gt;19,19,AN12+VLOOKUP(BI12,NyLi1R!$L$2:$V$4,DK12,1)),""),"")</f>
        <v/>
      </c>
      <c r="FC12" s="9" t="str">
        <f>IF(AND(ISNUMBER(DK12),DK12&lt;8),IF(AND(ISNUMBER(AO12),ISNUMBER(DK12)),IF(AO12+VLOOKUP(BI12,NyLi1E!$L$2:$V$4,DK12,1)&gt;19,19,AO12+VLOOKUP(BI12,NyLi1E!$L$2:$V$4,DK12,1)),""),"")</f>
        <v/>
      </c>
      <c r="FD12" s="9" t="str">
        <f>IF(AND(ISNUMBER(DK12),DK12&lt;8),IF(AND(ISNUMBER(AP12),ISNUMBER(DK12)),IF(AP12+VLOOKUP(BI12,NyLi1T!$L$2:$V$4,DK12,1)&gt;19,19,AP12+VLOOKUP(BI12,NyLi1T!$L$2:$V$4,DK12,1)),""),"")</f>
        <v/>
      </c>
      <c r="FE12" s="9" t="str">
        <f>IF(AND(ISNUMBER(DK12),DK12&gt;7),IF(AND(ISNUMBER(AQ12),ISNUMBER(DK12)),IF(AQ12+VLOOKUP(BI12,NyLi2R!$L$2:$V$4,DK12,1)&gt;19,19,AQ12+VLOOKUP(BI12,NyLi2R!$L$2:$V$4,DK12,1)),""),"")</f>
        <v/>
      </c>
      <c r="FF12" s="9" t="str">
        <f>IF(AND(ISNUMBER(DK12),DK12&gt;7),IF(AND(ISNUMBER(AR12),ISNUMBER(DK12)),IF(AR12+VLOOKUP(BI12,NyLi2E!$L$2:$V$4,DK12,1)&gt;19,19,AR12+VLOOKUP(BI12,NyLi2E!$L$2:$V$4,DK12,1)),""),"")</f>
        <v/>
      </c>
      <c r="FG12" s="9" t="str">
        <f>IF(AND(ISNUMBER(DK12),DK12&gt;7),IF(AND(ISNUMBER(AS12),ISNUMBER(DK12)),IF(AS12+VLOOKUP(BI12,NyLi2T!$L$2:$V$4,DK12,1)&gt;19,19,AS12+VLOOKUP(BI12,NyLi2T!$L$2:$V$4,DK12,1)),""),"")</f>
        <v/>
      </c>
      <c r="FH12" s="9" t="str">
        <f>IF(AND(ISNUMBER(DK12),DK12&lt;8),IF(AND(ISNUMBER(AT12),ISNUMBER(DK12)),IF(AT12+VLOOKUP(BI12,NySs!$L$2:$V$4,DK12,1)&gt;19,19,AT12+VLOOKUP(BI12,NySs!$L$2:$V$4,DK12,1)),""),"")</f>
        <v/>
      </c>
      <c r="FI12" s="9" t="str">
        <f>IF(AND(ISNUMBER(DK12),DK12&lt;9),IF(AND(ISNUMBER(AU12),ISNUMBER(DK12)),IF(AU12+VLOOKUP(BI12,NyEo!$L$2:$V$4,DK12,1)&gt;19,19,AU12+VLOOKUP(BI12,NyEo!$L$2:$V$4,DK12,1)),""),"")</f>
        <v/>
      </c>
      <c r="FJ12" s="9" t="str">
        <f>IF(AND(ISNUMBER(DK12),DK12&gt;7),IF(AND(ISNUMBER(AV12),ISNUMBER(DK12)),IF(AV12+VLOOKUP(BI12,NyHt!$L$2:$V$4,DK12,1)&gt;19,19,AV12+VLOOKUP(BI12,NyHt!$L$2:$V$4,DK12,1)),""),"")</f>
        <v/>
      </c>
      <c r="FK12" s="9" t="str">
        <f>IF(AND(ISNUMBER(AW12),ISNUMBER(DK12)),IF(AW12+VLOOKUP(BI12,NySiF!$L$2:$V$4,DK12,1)&gt;19,19,AW12+VLOOKUP(BI12,NySiF!$L$2:$V$4,DK12,1)),"")</f>
        <v/>
      </c>
      <c r="FL12" s="9" t="str">
        <f>IF(AND(ISNUMBER(AX12),ISNUMBER(DK12)),IF(AX12+VLOOKUP(BI12,NySiB!$L$2:$V$4,DK12,1)&gt;19,19,AX12+VLOOKUP(BI12,NySiB!$L$2:$V$4,DK12,1)),"")</f>
        <v/>
      </c>
      <c r="FM12" s="9" t="str">
        <f>IF(AND(ISNUMBER(AY12),ISNUMBER(DK12)),IF(AY12+VLOOKUP(BI12,NySiT!$L$2:$V$4,DK12,1)&gt;19,19,AY12+VLOOKUP(BI12,NySiT!$L$2:$V$4,DK12,1)),"")</f>
        <v/>
      </c>
      <c r="FN12" s="9" t="str">
        <f>IF(AND(ISNUMBER(AZ12),ISNUMBER(DK12)),IF(AZ12+VLOOKUP(BI12,NyVs!$L$2:$V$4,DK12,1)&gt;19,19,AZ12+VLOOKUP(BI12,NyVs!$L$2:$V$4,DK12,1)),"")</f>
        <v/>
      </c>
      <c r="FO12" s="9" t="str">
        <f>IF(AND(ISNUMBER(BA12),ISNUMBER(DK12)),IF(BA12+VLOOKUP(BI12,NyPp!$L$2:$V$4,DK12,1)&gt;19,19,BA12+VLOOKUP(BI12,NyPp!$L$2:$V$4,DK12,1)),"")</f>
        <v/>
      </c>
      <c r="FP12" s="9" t="str">
        <f>IF(AND(ISNUMBER(BB12),ISNUMBER(DK12)),IF(BB12+VLOOKUP(BI12,NyIGS!$L$2:$V$4,DK12,1)&gt;160,160,BB12+VLOOKUP(BI12,NyIGS!$L$2:$V$4,DK12,1)),"")</f>
        <v/>
      </c>
      <c r="FQ12" s="9" t="str">
        <f>IF(AND(ISNUMBER(BC12),ISNUMBER(DK12)),IF(BC12+VLOOKUP(BI12,NyIRS!$L$2:$V$4,DK12,1)&gt;160,160,BC12+VLOOKUP(BI12,NyIRS!$L$2:$V$4,DK12,1)),"")</f>
        <v/>
      </c>
      <c r="FR12" s="9" t="str">
        <f>IF(AND(ISNUMBER(BD12),ISNUMBER(DK12)),IF(BD12+VLOOKUP(BI12,NyIES!$L$2:$V$4,DK12,1)&gt;160,160, BD12+VLOOKUP(BI12,NyIES!$L$2:$V$4,DK12,1)),"")</f>
        <v/>
      </c>
      <c r="FS12" s="9" t="str">
        <f>IF(AND(ISNUMBER(BE12),ISNUMBER(DK12)),IF(BE12+VLOOKUP(BI12,NyISI!$L$2:$V$4,DK12,1)&gt;160,160,BE12+VLOOKUP(BI12,NyISI!$L$2:$V$4,DK12,1)),"")</f>
        <v/>
      </c>
      <c r="FT12" s="9" t="str">
        <f>IF(AND(ISNUMBER(DK12),DK12&lt;8),IF(AND(ISNUMBER(BF12),ISNUMBER(DK12)),IF(BF12+VLOOKUP(BI12,NyISS!$L$2:$V$4,DK12,1)&gt;160,160,BF12+VLOOKUP(BI12,NyISS!$L$2:$V$4,DK12,1)),""),"")</f>
        <v/>
      </c>
      <c r="FU12" s="9" t="str">
        <f>IF(AND(ISNUMBER(DK12),DK12&gt;7),IF(AND(ISNUMBER(BG12),ISNUMBER(DK12)),IF(BG12+VLOOKUP(BI12,NyISM!$L$2:$V$4,DK12,1)&gt;160,160,BG12+VLOOKUP(BI12,NyISM!$L$2:$V$4,DK12,1)),""),"")</f>
        <v/>
      </c>
      <c r="FV12" s="9" t="str">
        <f>IF(AND(ISNUMBER(BH12),ISNUMBER(DK12)),IF(BH12+VLOOKUP(BI12,NyIAM!$L$2:$V$4,DK12,1)&gt;160,160,BH12+VLOOKUP(BI12,NyIAM!$L$2:$V$4,DK12,1)),"")</f>
        <v/>
      </c>
    </row>
    <row r="13" spans="1:178" x14ac:dyDescent="0.2">
      <c r="A13" s="51"/>
      <c r="B13" s="51"/>
      <c r="C13" s="51"/>
      <c r="D13" s="51"/>
      <c r="E13" s="51"/>
      <c r="F13" s="51"/>
      <c r="G13" s="51"/>
      <c r="H13" s="51"/>
      <c r="I13" s="51"/>
      <c r="J13" s="52"/>
      <c r="K13" s="52"/>
      <c r="L13" s="53"/>
      <c r="M13" s="53"/>
      <c r="N13" s="58" t="str">
        <f t="shared" si="0"/>
        <v/>
      </c>
      <c r="O13" s="53"/>
      <c r="P13" s="53"/>
      <c r="Q13" s="53"/>
      <c r="R13" s="53"/>
      <c r="S13" s="53"/>
      <c r="T13" s="53"/>
      <c r="U13" s="53"/>
      <c r="V13" s="53"/>
      <c r="W13" s="53"/>
      <c r="X13" s="53"/>
      <c r="Y13" s="53"/>
      <c r="Z13" s="53"/>
      <c r="AA13" s="53"/>
      <c r="AB13" s="53"/>
      <c r="AC13" s="53"/>
      <c r="AD13" s="53"/>
      <c r="AE13" s="53"/>
      <c r="AF13" s="53"/>
      <c r="AG13" s="53"/>
      <c r="AH13" s="53"/>
      <c r="AI13" s="53"/>
      <c r="AJ13" s="4" t="str">
        <f>IF(O13="","",IF(ISNUMBER(N13),VLOOKUP(O13,NyFi!$A$2:$K$40,DK13),""))</f>
        <v/>
      </c>
      <c r="AK13" s="4" t="str">
        <f>IF(P13="","",IF(AND(ISNUMBER(N13),DK13&lt;8),VLOOKUP(P13,NyGs!$A$2:$G$41,DK13),""))</f>
        <v/>
      </c>
      <c r="AL13" s="4" t="str">
        <f>IF(AA13="","",IF(ISNUMBER(N13),VLOOKUP(AA13,NyRm!$A$2:$K$56,DK13),""))</f>
        <v/>
      </c>
      <c r="AM13" s="4" t="str">
        <f>IF(Z13="","",IF(ISNUMBER(N13),VLOOKUP(Z13,NyFm!$A$2:$K$46,DK13),""))</f>
        <v/>
      </c>
      <c r="AN13" s="4" t="str">
        <f>IF(U13="","",IF(AND(ISNUMBER(N13),DK13&lt;8),VLOOKUP(U13,NyLi1R!$A$2:$G$20,DK13),""))</f>
        <v/>
      </c>
      <c r="AO13" s="4" t="str">
        <f>IF(V13="","",IF(AND(ISNUMBER(N13),DK13&lt;8),VLOOKUP(V13,NyLi1E!$A$2:$G$20,DK13),""))</f>
        <v/>
      </c>
      <c r="AP13" s="4" t="str">
        <f>IF(AND(ISNUMBER(N13),ISNUMBER(AN13),ISNUMBER(AO13),DK13&lt;8),VLOOKUP(AN13+AO13,NyLi1T!$A$2:$G$40,DK13),"")</f>
        <v/>
      </c>
      <c r="AQ13" s="4" t="str">
        <f>IF(W13="","",IF(AND(ISNUMBER(N13),DK13&gt;7),VLOOKUP(W13,NyLi2R!$A$2:$K$20,DK13),""))</f>
        <v/>
      </c>
      <c r="AR13" s="4" t="str">
        <f>IF(X13="","",IF(AND(ISNUMBER(N13),DK13&gt;7),VLOOKUP(X13,NyLi2E!$A$2:$K$20,DK13),""))</f>
        <v/>
      </c>
      <c r="AS13" s="4" t="str">
        <f>IF(AND(ISNUMBER(N13),ISNUMBER(AQ13),ISNUMBER(AR13),DK13&gt;7),VLOOKUP(AQ13+AR13,NyLi2T!$A$2:$K$40,DK13),"")</f>
        <v/>
      </c>
      <c r="AT13" s="4" t="str">
        <f>IF(AE13="","",IF(AND(ISNUMBER(N13),DK13&lt;8),VLOOKUP(AE13,NySs!$A$2:$G$28,DK13),""))</f>
        <v/>
      </c>
      <c r="AU13" s="4" t="str">
        <f>IF(AD13="","",IF(AND(ISNUMBER(N13),DK13&lt;9),VLOOKUP(AD13,NyEo!$A$2:$H$22,DK13),""))</f>
        <v/>
      </c>
      <c r="AV13" s="4" t="str">
        <f>IF(Q13="","",IF(AND(ISNUMBER(N13),DK13&gt;7),VLOOKUP(Q13,NyHt!$A$2:$K$17,DK13),""))</f>
        <v/>
      </c>
      <c r="AW13" s="4" t="str">
        <f>IF(R13="","",IF(ISNUMBER(N13),VLOOKUP(R13,NySiF!$A$2:$K$18,DK13),""))</f>
        <v/>
      </c>
      <c r="AX13" s="4" t="str">
        <f>IF(S13="","",IF(ISNUMBER(N13),VLOOKUP(S13,NySiB!$A$2:$K$16,DK13),""))</f>
        <v/>
      </c>
      <c r="AY13" s="4" t="str">
        <f>IF(T13="","",IF(ISNUMBER(N13),VLOOKUP(T13,NySiT!$A$2:$K$32,DK13),""))</f>
        <v/>
      </c>
      <c r="AZ13" s="4" t="str">
        <f>IF(Y13="","",IF(ISNUMBER(N13),VLOOKUP(Y13,NyVs!$A$2:$K$86,DK13),""))</f>
        <v/>
      </c>
      <c r="BA13" s="4" t="str">
        <f>IF(AI13="","",IF(ISNUMBER(N13),VLOOKUP(AI13,NyPp!$A$2:$K$202,DK13),""))</f>
        <v/>
      </c>
      <c r="BB13" s="4" t="str">
        <f>IF(AND(ISNUMBER(AJ13),ISNUMBER(AK13),ISNUMBER(AL13),ISNUMBER(AM13),DK13&lt;8),IF(COUNTIF(O13,0)+COUNTIF(P13,0)+COUNTIF(AA13,0)+COUNTIF(Z13,0)&gt;1,"",VLOOKUP(AJ13+AK13+AL13+AM13,NyIGS!$A$2:$K$78,DK13)),IF(AND(ISNUMBER(AJ13),ISNUMBER(AL13),ISNUMBER(AM13),ISNUMBER(AS13),DK13&gt;7),IF(COUNTIF(O13,0)+COUNTIF(AA13,0)+COUNTIF(Z13,0)+AND(COUNTIF(W13,0),COUNTIF(X13,0))&gt;1,"",VLOOKUP(AJ13+AL13+AM13+AS13,NyIGS!$A$2:$K$78,DK13)),""))</f>
        <v/>
      </c>
      <c r="BC13" s="4" t="str">
        <f>IF(AND(ISNUMBER(AJ13),ISNUMBER(AN13),ISNUMBER(AT13),DK13&lt;8),IF(COUNTIF(O13,0)+COUNTIF(U13,0)+COUNTIF(AE13,0)&gt;1,"",VLOOKUP(AJ13+AN13+AT13,NyIRS!$A$2:$K$59,DK13)),IF(AND(ISNUMBER(AJ13),ISNUMBER(AQ13),DK13&gt;7),IF(COUNTIF(O13,0)+COUNTIF(W13,0)&gt;1,"",VLOOKUP(AJ13+AQ13,NyIRS!$A$2:$K$59,DK13)),""))</f>
        <v/>
      </c>
      <c r="BD13" s="4" t="str">
        <f>IF(AND(ISNUMBER(AK13),ISNUMBER(AL13),ISNUMBER(AM13),DK13&lt;8),IF(COUNTIF(P13,0)+COUNTIF(AA13,0)+COUNTIF(Z13,0)&gt;1,"",VLOOKUP(AK13+AL13+AM13,NyIES!$A$2:$K$59,DK13)),IF(AND(ISNUMBER(AL13),ISNUMBER(AM13),ISNUMBER(AR13),DK13&gt;7),IF(COUNTIF(AA13,0)+COUNTIF(Z13,0)+COUNTIF(X13,0)&gt;1,"",VLOOKUP(AL13+AM13+AR13,NyIES!$A$2:$K$59,DK13)),""))</f>
        <v/>
      </c>
      <c r="BE13" s="4" t="str">
        <f>IF(AND(ISNUMBER(AJ13),ISNUMBER(AP13),ISNUMBER(AU13),DK13&lt;8),IF(COUNTIF(O13,0)+AND(COUNTIF(U13,0),COUNTIF(V13,0))+COUNTIF(AD13,0)&gt;1,"",VLOOKUP(AJ13+AP13+AU13,NyISI!$A$2:$K$59,DK13)),IF(AND(ISNUMBER(AS13),ISNUMBER(AU13),ISNUMBER(AV13),DK13=8),IF(COUNTIF(AD13,0)+COUNTIF(Q13,0)+AND(COUNTIF(W13,0),COUNTIF(X13,0))&gt;1,"",VLOOKUP(AS13+AU13+AV13,NyISI!$A$2:$K$59,DK13)),IF(AND(ISNUMBER(AS13),ISNUMBER(AV13),DK13&gt;8),IF(COUNTIF(Q13,0)+AND(COUNTIF(W13,0),COUNTIF(X13,0))&gt;1,"",VLOOKUP(AS13+AV13,NyISI!$A$2:$K$59,DK13)),"")))</f>
        <v/>
      </c>
      <c r="BF13" s="4" t="str">
        <f>IF(AND(ISNUMBER(AT13),ISNUMBER(AK13),ISNUMBER(AL13),ISNUMBER(AM13),DK13&lt;8),IF(COUNTIF(P13,0)+COUNTIF(AA13,0)+COUNTIF(Z13,0)+COUNTIF(AE13,0)&gt;1,"",VLOOKUP(AT13+AK13+AL13+AM13,NyISS!$A$2:$G$78,DK13)),"")</f>
        <v/>
      </c>
      <c r="BG13" s="4" t="str">
        <f>IF(AND(ISNUMBER(AJ13),ISNUMBER(AL13),ISNUMBER(AM13),DK13&gt;7),IF(COUNTIF(O13,0)+COUNTIF(AA13,0)+COUNTIF(Z13,0)&gt;1,"",VLOOKUP(AJ13+AL13+AM13,NyISM!$A$2:$K$59,DK13)),"")</f>
        <v/>
      </c>
      <c r="BH13" s="4" t="str">
        <f>IF(AND(ISNUMBER(AY13),ISNUMBER(AZ13)),IF(COUNTIF(T13,0)+COUNTIF(Y13,0)&gt;1,"",VLOOKUP(AY13+AZ13,NyIAM!$A$2:$K$40,DK13)),"")</f>
        <v/>
      </c>
      <c r="BI13" s="4">
        <v>2</v>
      </c>
      <c r="BJ13" s="4" t="str">
        <f>IF(ISNUMBER(BB13),VLOOKUP(BB13,Percentil!$A$2:$B$122,2,1),"")</f>
        <v/>
      </c>
      <c r="BK13" s="4" t="str">
        <f>IF(ISNUMBER(BC13),VLOOKUP(BC13,Percentil!$A$2:$B$122,2,1),"")</f>
        <v/>
      </c>
      <c r="BL13" s="4" t="str">
        <f>IF(ISNUMBER(BD13),VLOOKUP(BD13,Percentil!$A$2:$B$122,2,1),"")</f>
        <v/>
      </c>
      <c r="BM13" s="4" t="str">
        <f>IF(ISNUMBER(BE13),VLOOKUP(BE13,Percentil!$A$2:$B$122,2,1),"")</f>
        <v/>
      </c>
      <c r="BN13" s="4" t="str">
        <f>IF(ISNUMBER(BF13),VLOOKUP(BF13,Percentil!$A$2:$B$122,2,1),"")</f>
        <v/>
      </c>
      <c r="BO13" s="4" t="str">
        <f>IF(ISNUMBER(BG13),VLOOKUP(BG13,Percentil!$A$2:$B$122,2,1),"")</f>
        <v/>
      </c>
      <c r="BP13" s="4" t="str">
        <f>IF(ISNUMBER(BH13),VLOOKUP(BH13,Percentil!$A$2:$B$122,2,1),"")</f>
        <v/>
      </c>
      <c r="BQ13" s="4" t="str">
        <f>IF(AND(ISNUMBER(AJ13),ISNUMBER(DK13)),IF(AJ13-VLOOKUP(BI13,NyFi!$L$2:$V$4,DK13,1)&lt;1,1 &amp; " - " &amp; AJ13+VLOOKUP(BI13,NyFi!$L$2:$V$4,DK13,1),IF(AJ13+VLOOKUP(BI13,NyFi!$L$2:$V$4,DK13,1)&gt;19,AJ13-VLOOKUP(BI13,NyFi!$L$2:$V$4,DK13,1) &amp; " - " &amp; 19,AJ13-VLOOKUP(BI13,NyFi!$L$2:$V$4,DK13,1) &amp; " - " &amp; AJ13+VLOOKUP(BI13,NyFi!$L$2:$V$4,DK13,1))),"")</f>
        <v/>
      </c>
      <c r="BR13" s="4" t="str">
        <f>IF(AND(ISNUMBER(DK13),DK13&lt;8),IF(AND(ISNUMBER(AK13),ISNUMBER(DK13)),IF(AK13-VLOOKUP(BI13,NyGs!$L$2:$V$4,DK13,1)&lt;1,1 &amp; " - " &amp; AK13+VLOOKUP(BI13,NyGs!$L$2:$V$4,DK13,1),IF(AK13+VLOOKUP(BI13,NyGs!$L$2:$V$4,DK13,1)&gt;19,AK13-VLOOKUP(BI13,NyGs!$L$2:$V$4,DK13,1) &amp; " - " &amp; 19,AK13-VLOOKUP(BI13,NyGs!$L$2:$V$4,DK13,1) &amp; " - " &amp; AK13+VLOOKUP(BI13,NyGs!$L$2:$V$4,DK13,1))),""),"")</f>
        <v/>
      </c>
      <c r="BS13" s="4" t="str">
        <f>IF(AND(ISNUMBER(AL13),ISNUMBER(DK13)),IF(AL13-VLOOKUP(BI13,NyRm!$L$2:$V$4,DK13,1)&lt;1,1 &amp; " - " &amp; AL13+VLOOKUP(BI13,NyRm!$L$2:$V$4,DK13,1),IF(AL13+VLOOKUP(BI13,NyRm!$L$2:$V$4,DK13,1)&gt;19,AL13-VLOOKUP(BI13,NyRm!$L$2:$V$4,DK13,1) &amp; " - " &amp; 19,AL13-VLOOKUP(BI13,NyRm!$L$2:$V$4,DK13,1) &amp; " - " &amp; AL13+VLOOKUP(BI13,NyRm!$L$2:$V$4,DK13,1))),"")</f>
        <v/>
      </c>
      <c r="BT13" s="4" t="str">
        <f>IF(AND(ISNUMBER(AM13),ISNUMBER(DK13)),IF(AM13-VLOOKUP(BI13,NyFm!$L$2:$V$4,DK13,1)&lt;1,1 &amp; " - " &amp; AM13+VLOOKUP(BI13,NyFm!$L$2:$V$4,DK13,1),IF(AM13+VLOOKUP(BI13,NyFm!$L$2:$V$4,DK13,1)&gt;19,AM13-VLOOKUP(BI13,NyFm!$L$2:$V$4,DK13,1) &amp; " - " &amp; 19,AM13-VLOOKUP(BI13,NyFm!$L$2:$V$4,DK13,1) &amp; " - " &amp; AM13+VLOOKUP(BI13,NyFm!$L$2:$V$4,DK13,1))),"")</f>
        <v/>
      </c>
      <c r="BU13" s="4" t="str">
        <f>IF(AND(ISNUMBER(DK13),DK13&lt;8),IF(AND(ISNUMBER(AN13),ISNUMBER(DK13)),IF(AN13-VLOOKUP(BI13,NyLi1R!$L$2:$V$4,DK13,1)&lt;1,1 &amp; " - " &amp; AN13+VLOOKUP(BI13,NyLi1R!$L$2:$V$4,DK13,1),IF(AN13+VLOOKUP(BI13,NyLi1R!$L$2:$V$4,DK13,1)&gt;19,AN13-VLOOKUP(BI13,NyLi1R!$L$2:$V$4,DK13,1) &amp; " - " &amp; 19,AN13-VLOOKUP(BI13,NyLi1R!$L$2:$V$4,DK13,1) &amp; " - " &amp; AN13+VLOOKUP(BI13,NyLi1R!$L$2:$V$4,DK13,1))),""),"")</f>
        <v/>
      </c>
      <c r="BV13" s="4" t="str">
        <f>IF(AND(ISNUMBER(DK13),DK13&lt;8),IF(AND(ISNUMBER(AO13),ISNUMBER(DK13)),IF(AO13-VLOOKUP(BI13,NyLi1E!$L$2:$V$4,DK13,1)&lt;1,1 &amp; " - " &amp; AO13+VLOOKUP(BI13,NyLi1E!$L$2:$V$4,DK13,1),IF(AO13+VLOOKUP(BI13,NyLi1E!$L$2:$V$4,DK13,1)&gt;19,AO13-VLOOKUP(BI13,NyLi1E!$L$2:$V$4,DK13,1) &amp; " - " &amp; 19,AO13-VLOOKUP(BI13,NyLi1E!$L$2:$V$4,DK13,1) &amp; " - " &amp; AO13+VLOOKUP(BI13,NyLi1E!$L$2:$V$4,DK13,1))),""),"")</f>
        <v/>
      </c>
      <c r="BW13" s="4" t="str">
        <f>IF(AND(ISNUMBER(DK13),DK13&lt;8),IF(AND(ISNUMBER(AP13),ISNUMBER(DK13)),IF(AP13-VLOOKUP(BI13,NyLi1T!$L$2:$V$4,DK13,1)&lt;1,1 &amp; " - " &amp; AP13+VLOOKUP(BI13,NyLi1T!$L$2:$V$4,DK13,1),IF(AP13+VLOOKUP(BI13,NyLi1T!$L$2:$V$4,DK13,1)&gt;19,AP13-VLOOKUP(BI13,NyLi1T!$L$2:$V$4,DK13,1) &amp; " - " &amp; 19,AP13-VLOOKUP(BI13,NyLi1T!$L$2:$V$4,DK13,1) &amp; " - " &amp; AP13+VLOOKUP(BI13,NyLi1T!$L$2:$V$4,DK13,1))),""),"")</f>
        <v/>
      </c>
      <c r="BX13" s="4" t="str">
        <f>IF(AND(ISNUMBER(DK13),DK13&gt;7),IF(AND(ISNUMBER(AQ13),ISNUMBER(DK13)),IF(AQ13-VLOOKUP(BI13,NyLi2R!$L$2:$V$4,DK13,1)&lt;1,1 &amp; " - " &amp; AQ13+VLOOKUP(BI13,NyLi2R!$L$2:$V$4,DK13,1),IF(AQ13+VLOOKUP(BI13,NyLi2R!$L$2:$V$4,DK13,1)&gt;19,AQ13-VLOOKUP(BI13,NyLi2R!$L$2:$V$4,DK13,1) &amp; " - " &amp; 19,AQ13-VLOOKUP(BI13,NyLi2R!$L$2:$V$4,DK13,1) &amp; " - " &amp; AQ13+VLOOKUP(BI13,NyLi2R!$L$2:$V$4,DK13,1))),""),"")</f>
        <v/>
      </c>
      <c r="BY13" s="4" t="str">
        <f>IF(AND(ISNUMBER(DK13),DK13&gt;7),IF(AND(ISNUMBER(AR13),ISNUMBER(DK13)),IF(AR13-VLOOKUP(BI13,NyLi2E!$L$2:$V$4,DK13,1)&lt;1,1 &amp; " - " &amp; AR13+VLOOKUP(BI13,NyLi2E!$L$2:$V$4,DK13,1),IF(AR13+VLOOKUP(BI13,NyLi2E!$L$2:$V$4,DK13,1)&gt;19,AR13-VLOOKUP(BI13,NyLi2E!$L$2:$V$4,DK13,1) &amp; " - " &amp; 19,AR13-VLOOKUP(BI13,NyLi2E!$L$2:$V$4,DK13,1) &amp; " - " &amp; AR13+VLOOKUP(BI13,NyLi2E!$L$2:$V$4,DK13,1))),""),"")</f>
        <v/>
      </c>
      <c r="BZ13" s="4" t="str">
        <f>IF(AND(ISNUMBER(DK13),DK13&gt;7),IF(AND(ISNUMBER(AS13),ISNUMBER(DK13)),IF(AS13-VLOOKUP(BI13,NyLi2T!$L$2:$V$4,DK13,1)&lt;1,1 &amp; " - " &amp; AS13+VLOOKUP(BI13,NyLi2T!$L$2:$V$4,DK13,1),IF(AS13+VLOOKUP(BI13,NyLi2T!$L$2:$V$4,DK13,1)&gt;19,AS13-VLOOKUP(BI13,NyLi2T!$L$2:$V$4,DK13,1) &amp; " - " &amp; 19,AS13-VLOOKUP(BI13,NyLi2T!$L$2:$V$4,DK13,1) &amp; " - " &amp; AS13+VLOOKUP(BI13,NyLi2T!$L$2:$V$4,DK13,1))),""),"")</f>
        <v/>
      </c>
      <c r="CA13" s="4" t="str">
        <f>IF(AND(ISNUMBER(DK13),DK13&lt;8),IF(AND(ISNUMBER(AT13),ISNUMBER(DK13)),IF(AT13-VLOOKUP(BI13,NySs!$L$2:$V$4,DK13,1)&lt;1,1 &amp; " - " &amp; AT13+VLOOKUP(BI13,NySs!$L$2:$V$4,DK13,1),IF(AT13+VLOOKUP(BI13,NySs!$L$2:$V$4,DK13,1)&gt;19,AT13-VLOOKUP(BI13,NySs!$L$2:$V$4,DK13,1) &amp; " - " &amp; 19,AT13-VLOOKUP(BI13,NySs!$L$2:$V$4,DK13,1) &amp; " - " &amp; AT13+VLOOKUP(BI13,NySs!$L$2:$V$4,DK13,1))),""),"")</f>
        <v/>
      </c>
      <c r="CB13" s="4" t="str">
        <f>IF(AND(ISNUMBER(DK13),DK13&lt;9),IF(AND(ISNUMBER(AU13),ISNUMBER(DK13)),IF(AU13-VLOOKUP(BI13,NyEo!$L$2:$V$4,DK13,1)&lt;1,1 &amp; " - " &amp; AU13+VLOOKUP(BI13,NyEo!$L$2:$V$4,DK13,1),IF(AU13+VLOOKUP(BI13,NyEo!$L$2:$V$4,DK13,1)&gt;19,AU13-VLOOKUP(BI13,NyEo!$L$2:$V$4,DK13,1) &amp; " - " &amp; 19,AU13-VLOOKUP(BI13,NyEo!$L$2:$V$4,DK13,1) &amp; " - " &amp; AU13+VLOOKUP(BI13,NyEo!$L$2:$V$4,DK13,1))),""),"")</f>
        <v/>
      </c>
      <c r="CC13" s="4" t="str">
        <f>IF(AND(ISNUMBER(DK13),DK13&gt;7),IF(AND(ISNUMBER(AV13),ISNUMBER(DK13)),IF(AV13-VLOOKUP(BI13,NyHt!$L$2:$V$4,DK13,1)&lt;1,1 &amp; " - " &amp; AV13+VLOOKUP(BI13,NyHt!$L$2:$V$4,DK13,1),IF(AV13+VLOOKUP(BI13,NyHt!$L$2:$V$4,DK13,1)&gt;19,AV13-VLOOKUP(BI13,NyHt!$L$2:$V$4,DK13,1) &amp; " - " &amp; 19,AV13-VLOOKUP(BI13,NyHt!$L$2:$V$4,DK13,1) &amp; " - " &amp; AV13+VLOOKUP(BI13,NyHt!$L$2:$V$4,DK13,1))),""),"")</f>
        <v/>
      </c>
      <c r="CD13" s="4" t="str">
        <f>IF(AND(ISNUMBER(AW13),ISNUMBER(DK13)),IF(AW13-VLOOKUP(BI13,NySiF!$L$2:$V$4,DK13,1)&lt;1,1 &amp; " - " &amp; AW13+VLOOKUP(BI13,NySiF!$L$2:$V$4,DK13,1),IF(AW13+VLOOKUP(BI13,NySiF!$L$2:$V$4,DK13,1)&gt;19,AW13-VLOOKUP(BI13,NySiF!$L$2:$V$4,DK13,1) &amp; " - " &amp; 19,AW13-VLOOKUP(BI13,NySiF!$L$2:$V$4,DK13,1) &amp; " - " &amp; AW13+VLOOKUP(BI13,NySiF!$L$2:$V$4,DK13,1))),"")</f>
        <v/>
      </c>
      <c r="CE13" s="4" t="str">
        <f>IF(AND(ISNUMBER(AX13),ISNUMBER(DK13)),IF(AX13-VLOOKUP(BI13,NySiB!$L$2:$V$4,DK13,1)&lt;1,1 &amp; " - " &amp; AX13+VLOOKUP(BI13,NySiB!$L$2:$V$4,DK13,1),IF(AX13+VLOOKUP(BI13,NySiB!$L$2:$V$4,DK13,1)&gt;19,AX13-VLOOKUP(BI13,NySiB!$L$2:$V$4,DK13,1) &amp; " - " &amp; 19,AX13-VLOOKUP(BI13,NySiB!$L$2:$V$4,DK13,1) &amp; " - " &amp; AX13+VLOOKUP(BI13,NySiB!$L$2:$V$4,DK13,1))),"")</f>
        <v/>
      </c>
      <c r="CF13" s="4" t="str">
        <f>IF(AND(ISNUMBER(AY13),ISNUMBER(DK13)),IF(AY13-VLOOKUP(BI13,NySiT!$L$2:$V$4,DK13,1)&lt;1,1 &amp; " - " &amp; AY13+VLOOKUP(BI13,NySiT!$L$2:$V$4,DK13,1),IF(AY13+VLOOKUP(BI13,NySiT!$L$2:$V$4,DK13,1)&gt;19,AY13-VLOOKUP(BI13,NySiT!$L$2:$V$4,DK13,1) &amp; " - " &amp; 19,AY13-VLOOKUP(BI13,NySiT!$L$2:$V$4,DK13,1) &amp; " - " &amp; AY13+VLOOKUP(BI13,NySiT!$L$2:$V$4,DK13,1))),"")</f>
        <v/>
      </c>
      <c r="CG13" s="4" t="str">
        <f>IF(AND(ISNUMBER(AZ13),ISNUMBER(DK13)),IF(AZ13-VLOOKUP(BI13,NyVs!$L$2:$V$4,DK13,1)&lt;1,1 &amp; " - " &amp; AZ13+VLOOKUP(BI13,NyVs!$L$2:$V$4,DK13,1),IF(AZ13+VLOOKUP(BI13,NyVs!$L$2:$V$4,DK13,1)&gt;19,AZ13-VLOOKUP(BI13,NyVs!$L$2:$V$4,DK13,1) &amp; " - " &amp; 19,AZ13-VLOOKUP(BI13,NyVs!$L$2:$V$4,DK13,1) &amp; " - " &amp; AZ13+VLOOKUP(BI13,NyVs!$L$2:$V$4,DK13,1))),"")</f>
        <v/>
      </c>
      <c r="CH13" s="4" t="str">
        <f>IF(AND(ISNUMBER(BA13),ISNUMBER(DK13)),IF(BA13-VLOOKUP(BI13,NyPp!$L$2:$V$4,DK13,1)&lt;1,1 &amp; " - " &amp; BA13+VLOOKUP(BI13,NyPp!$L$2:$V$4,DK13,1),IF(BA13+VLOOKUP(BI13,NyPp!$L$2:$V$4,DK13,1)&gt;19,BA13-VLOOKUP(BI13,NyPp!$L$2:$V$4,DK13,1) &amp; " - " &amp; 19,BA13-VLOOKUP(BI13,NyPp!$L$2:$V$4,DK13,1) &amp; " - " &amp; BA13+VLOOKUP(BI13,NyPp!$L$2:$V$4,DK13,1))),"")</f>
        <v/>
      </c>
      <c r="CI13" s="4" t="str">
        <f>IF(AND(ISNUMBER(BB13),ISNUMBER(DK13)),IF(BB13-VLOOKUP(BI13,NyIGS!$L$2:$V$4,DK13,1)&lt;40,40 &amp; " - " &amp; BB13+VLOOKUP(BI13,NyIGS!$L$2:$V$4,DK13,1),IF(BB13+VLOOKUP(BI13,NyIGS!$L$2:$V$4,DK13,1)&gt;160,BB13-VLOOKUP(BI13,NyIGS!$L$2:$V$4,DK13,1) &amp; " - " &amp; 160,BB13-VLOOKUP(BI13,NyIGS!$L$2:$V$4,DK13,1) &amp; " - " &amp; BB13+VLOOKUP(BI13,NyIGS!$L$2:$V$4,DK13,1))),"")</f>
        <v/>
      </c>
      <c r="CJ13" s="4" t="str">
        <f>IF(AND(ISNUMBER(BC13),ISNUMBER(DK13)),IF(BC13-VLOOKUP(BI13,NyIRS!$L$2:$V$4,DK13,1)&lt;40,40 &amp; " - " &amp; BC13+VLOOKUP(BI13,NyIRS!$L$2:$V$4,DK13,1),IF(BC13+VLOOKUP(BI13,NyIRS!$L$2:$V$4,DK13,1)&gt;160,BC13-VLOOKUP(BI13,NyIRS!$L$2:$V$4,DK13,1) &amp; " - " &amp; 160,BC13-VLOOKUP(BI13,NyIRS!$L$2:$V$4,DK13,1) &amp; " - " &amp; BC13+VLOOKUP(BI13,NyIRS!$L$2:$V$4,DK13,1))),"")</f>
        <v/>
      </c>
      <c r="CK13" s="4" t="str">
        <f>IF(AND(ISNUMBER(BD13),ISNUMBER(DK13)),IF(BD13-VLOOKUP(BI13,NyIES!$L$2:$V$4,DK13,1)&lt;40,40 &amp; " - " &amp; BD13+VLOOKUP(BI13,NyIES!$L$2:$V$4,DK13,1),IF(BD13+VLOOKUP(BI13,NyIES!$L$2:$V$4,DK13,1)&gt;160,BD13-VLOOKUP(BI13,NyIES!$L$2:$V$4,DK13,1) &amp; " - " &amp; 160,BD13-VLOOKUP(BI13,NyIES!$L$2:$V$4,DK13,1) &amp; " - " &amp; BD13+VLOOKUP(BI13,NyIES!$L$2:$V$4,DK13,1))),"")</f>
        <v/>
      </c>
      <c r="CL13" s="4" t="str">
        <f>IF(AND(ISNUMBER(BE13),ISNUMBER(DK13)),IF(BE13-VLOOKUP(BI13,NyISI!$L$2:$V$4,DK13,1)&lt;40,40 &amp; " - " &amp; BE13+VLOOKUP(BI13,NyISI!$L$2:$V$4,DK13,1),IF(BE13+VLOOKUP(BI13,NyISI!$L$2:$V$4,DK13,1)&gt;160,BE13-VLOOKUP(BI13,NyISI!$L$2:$V$4,DK13,1) &amp; " - " &amp; 160,BE13-VLOOKUP(BI13,NyISI!$L$2:$V$4,DK13,1) &amp; " - " &amp; BE13+VLOOKUP(BI13,NyISI!$L$2:$V$4,DK13,1))),"")</f>
        <v/>
      </c>
      <c r="CM13" s="4" t="str">
        <f>IF(AND(ISNUMBER(DK13),DK13&lt;8),IF(AND(ISNUMBER(BF13),ISNUMBER(DK13)),IF(BF13-VLOOKUP(BI13,NyISS!$L$2:$V$4,DK13,1)&lt;40,40 &amp; " - " &amp; BF13+VLOOKUP(BI13,NyISS!$L$2:$V$4,DK13,1),IF(BF13+VLOOKUP(BI13,NyISS!$L$2:$V$4,DK13,1)&gt;160,BF13-VLOOKUP(BI13,NyISS!$L$2:$V$4,DK13,1) &amp; " - " &amp; 160,BF13-VLOOKUP(BI13,NyISS!$L$2:$V$4,DK13,1) &amp; " - " &amp; BF13+VLOOKUP(BI13,NyISS!$L$2:$V$4,DK13,1))),""),"")</f>
        <v/>
      </c>
      <c r="CN13" s="4" t="str">
        <f>IF(AND(ISNUMBER(DK13),DK13&gt;7),IF(AND(ISNUMBER(BG13),ISNUMBER(DK13)),IF(BG13-VLOOKUP(BI13,NyISM!$L$2:$V$4,DK13,1)&lt;40,40 &amp; " - " &amp; BG13+VLOOKUP(BI13,NyISM!$L$2:$V$4,DK13,1),IF(BG13+VLOOKUP(BI13,NyISM!$L$2:$V$4,DK13,1)&gt;160,BG13-VLOOKUP(BI13,NyISM!$L$2:$V$4,DK13,1) &amp; " - " &amp; 160,BG13-VLOOKUP(BI13,NyISM!$L$2:$V$4,DK13,1) &amp; " - " &amp; BG13+VLOOKUP(BI13,NyISM!$L$2:$V$4,DK13,1))),""),"")</f>
        <v/>
      </c>
      <c r="CO13" s="4" t="str">
        <f>IF(AND(ISNUMBER(BH13),ISNUMBER(DK13)),IF(BH13-VLOOKUP(BI13,NyIAM!$L$2:$V$4,DK13,1)&lt;40,40 &amp; " - " &amp; BH13+VLOOKUP(BI13,NyIAM!$L$2:$V$4,DK13,1),IF(BH13+VLOOKUP(BI13,NyIAM!$L$2:$V$4,DK13,1)&gt;160,BH13-VLOOKUP(BI13,NyIAM!$L$2:$V$4,DK13,1) &amp; " - " &amp; 160,BH13-VLOOKUP(BI13,NyIAM!$L$2:$V$4,DK13,1) &amp; " - " &amp; BH13+VLOOKUP(BI13,NyIAM!$L$2:$V$4,DK13,1))),"")</f>
        <v/>
      </c>
      <c r="CP13" s="4" t="str">
        <f>IF(AF13="","",IF(AND(ISNUMBER(AF13),ISNUMBER(DK13)),IF(VLOOKUP(AF13,NyOm!$A$2:$K$30,DK13,1)=1,"Onormalt få ord",IF(VLOOKUP(AF13,NyOm!$A$2:$K$30,DK13,1)=2,"Färre antal ord än normalt",IF(VLOOKUP(AF13,NyOm!$A$2:$K$30,DK13,1)=3,"Normalt antal ord","")))))</f>
        <v/>
      </c>
      <c r="CQ13" s="4" t="str">
        <f>IF(AB13="","",IF(AND(ISNUMBER(AB13),ISNUMBER(DK13)),IF(VLOOKUP(AB13,NyPbTid!$A$2:$K$218,DK13,1)=1,"Onormalt lång tidsåtgång",IF(VLOOKUP(AB13,NyPbTid!$A$2:$K$218,DK13,1)=2,"Långsammare än normalt",IF(VLOOKUP(AB13,NyPbTid!$A$2:$K$218,DK13,1)=3,"Normal tidsåtgång","")))))</f>
        <v/>
      </c>
      <c r="CR13" s="4" t="str">
        <f>IF(AC13="","",IF(AND(ISNUMBER(AC13),ISNUMBER(DK13)),IF(VLOOKUP(AC13,NyPbFel!$A$2:$K$18,DK13,1)=1,"Onormalt antal fel",IF(VLOOKUP(AC13,NyPbFel!$A$2:$K$18,DK13,1)=2,"Fler fel än normalt",IF(VLOOKUP(AC13,NyPbFel!$A$2:$K$18,DK13,1)=3,"Normalt antal fel","")))))</f>
        <v/>
      </c>
      <c r="CS13" s="4" t="str">
        <f t="shared" si="6"/>
        <v/>
      </c>
      <c r="CT13" s="4" t="str">
        <f>IF(OR(ISNUMBER(CS13),CS13="0**"),IF(ISNUMBER(CS13),CS13/ABS(CS13)*VLOOKUP(1,SignDiff!$A$3:$K$4,DK13,1),VLOOKUP(1,SignDiff!$A$3:$K$4,DK13,1)),"")</f>
        <v/>
      </c>
      <c r="CU13" s="4" t="str">
        <f>IF(OR(ISNUMBER(CS13),CS13="0**"),IF(ISNUMBER(CS13),CS13/ABS(CS13)*VLOOKUP(1,SignDiff!$A$7:$K$8,DK13,1),VLOOKUP(1,SignDiff!$A$7:$K$8,DK13,1)),"")</f>
        <v/>
      </c>
      <c r="CV13" s="4" t="str">
        <f t="shared" si="7"/>
        <v/>
      </c>
      <c r="CW13" s="4" t="str">
        <f t="shared" si="8"/>
        <v/>
      </c>
      <c r="CX13" s="4" t="str">
        <f>IF(OR(ISNUMBER(CS13),CS13="0**"),IF(CS13="0**",VLOOKUP(0,'IRS-IES'!$A$2:$C$43,2,1),IF(CS13&lt;0,VLOOKUP(ABS(CS13),'IRS-IES'!$A$2:$C$43,2,1),VLOOKUP(ABS(CS13),'IRS-IES'!$A$2:$C$43,3,1))),"")</f>
        <v/>
      </c>
      <c r="CY13" s="4" t="str">
        <f t="shared" si="9"/>
        <v/>
      </c>
      <c r="CZ13" s="4" t="str">
        <f>IF(OR(ISNUMBER(CY13),CY13="0**"),IF(ISNUMBER(CY13),CY13/ABS(CY13)*VLOOKUP(2,SignDiff!$A$3:$K$4,DK13,1),VLOOKUP(2,SignDiff!$A$3:$K$4,DK13,1)),"")</f>
        <v/>
      </c>
      <c r="DA13" s="4" t="str">
        <f>IF(OR(ISNUMBER(CY13),CY13="0**"),IF(ISNUMBER(CY13),CY13/ABS(CY13)*VLOOKUP(2,SignDiff!$A$7:$K$8,DK13,1),VLOOKUP(2,SignDiff!$A$7:$K$8,DK13,1)),"")</f>
        <v/>
      </c>
      <c r="DB13" s="4" t="str">
        <f t="shared" si="10"/>
        <v/>
      </c>
      <c r="DC13" s="4" t="str">
        <f t="shared" si="11"/>
        <v/>
      </c>
      <c r="DD13" s="4" t="str">
        <f>IF(OR(ISNUMBER(CY13),CY13="0**"),IF(CY13="0**",VLOOKUP(0,'ISI-ISS'!$A$2:$C$43,2,1),IF(CY13&lt;0,VLOOKUP(ABS(CY13),'ISI-ISS'!$A$2:$C$43,2,1),VLOOKUP(ABS(CY13),'ISI-ISS'!$A$2:$C$43,3,1))),"")</f>
        <v/>
      </c>
      <c r="DE13" s="4" t="str">
        <f t="shared" si="12"/>
        <v/>
      </c>
      <c r="DF13" s="4" t="str">
        <f>IF(OR(ISNUMBER(DE13),DE13="0**"),IF(ISNUMBER(DE13),DE13/ABS(DE13)*VLOOKUP(2,SignDiff!$A$3:$K$4,DK13,1),VLOOKUP(2,SignDiff!$A$3:$K$4,DK13,1)),"")</f>
        <v/>
      </c>
      <c r="DG13" s="4" t="str">
        <f>IF(OR(ISNUMBER(DE13),DE13="0**"),IF(ISNUMBER(DE13),DE13/ABS(DE13)*VLOOKUP(2,SignDiff!$A$7:$K$8,DK13,1),VLOOKUP(2,SignDiff!$A$7:$K$8,DK13,1)),"")</f>
        <v/>
      </c>
      <c r="DH13" s="4" t="str">
        <f t="shared" si="13"/>
        <v/>
      </c>
      <c r="DI13" s="4" t="str">
        <f t="shared" si="14"/>
        <v/>
      </c>
      <c r="DJ13" s="4" t="str">
        <f>IF(OR(ISNUMBER(DE13),DE13="0**"),IF(DE13="0**",VLOOKUP(0,'ISI-ISM'!$A$2:$C$43,2,1),IF(DE13&lt;0,VLOOKUP(ABS(DE13),'ISI-ISM'!$A$2:$C$43,2,1),VLOOKUP(ABS(DE13),'ISI-ISM'!$A$2:$C$43,3,1))),"")</f>
        <v/>
      </c>
      <c r="DK13" s="4" t="str">
        <f>IF(ISERROR(VLOOKUP(N13,age!$A$2:$C$11,2,1)),"",VLOOKUP(N13,age!$A$2:$C$11,2,1))</f>
        <v/>
      </c>
      <c r="DL13" s="4" t="str">
        <f>IF(ISERROR(VLOOKUP(N13,age!$A$2:$C$11,3,1)),"",VLOOKUP(N13,age!$A$2:$C$11,3,1))</f>
        <v/>
      </c>
      <c r="DM13" s="4">
        <f t="shared" si="1"/>
        <v>0</v>
      </c>
      <c r="DN13" s="4">
        <f t="shared" si="2"/>
        <v>0</v>
      </c>
      <c r="DO13" s="4">
        <f t="shared" si="3"/>
        <v>0</v>
      </c>
      <c r="DP13" s="4">
        <f t="shared" si="4"/>
        <v>0</v>
      </c>
      <c r="DQ13" s="4">
        <f t="shared" si="5"/>
        <v>0</v>
      </c>
      <c r="DR13" s="9" t="str">
        <f t="shared" si="15"/>
        <v/>
      </c>
      <c r="DS13" s="9" t="str">
        <f t="shared" si="16"/>
        <v/>
      </c>
      <c r="DT13" s="9" t="str">
        <f t="shared" si="17"/>
        <v/>
      </c>
      <c r="DU13" s="9" t="str">
        <f t="shared" si="18"/>
        <v/>
      </c>
      <c r="DV13" s="9" t="str">
        <f t="shared" si="19"/>
        <v/>
      </c>
      <c r="DW13" s="9" t="str">
        <f t="shared" si="20"/>
        <v/>
      </c>
      <c r="DX13" s="9" t="str">
        <f t="shared" si="21"/>
        <v/>
      </c>
      <c r="DY13" s="9" t="str">
        <f>IF(AND(ISNUMBER(AJ13),ISNUMBER(DK13)),IF(AJ13-VLOOKUP(BI13,NyFi!$L$2:$V$4,DK13,1)&lt;1,1,AJ13-VLOOKUP(BI13,NyFi!$L$2:$V$4,DK13,1)),"")</f>
        <v/>
      </c>
      <c r="DZ13" s="9" t="str">
        <f>IF(AND(ISNUMBER(DK13),DK13&lt;8),IF(AND(ISNUMBER(AK13),ISNUMBER(DK13)),IF(AK13-VLOOKUP(BI13,NyGs!$L$2:$V$4,DK13,1)&lt;1,1,AK13-VLOOKUP(BI13,NyGs!$L$2:$V$4,DK13,1)),""),"")</f>
        <v/>
      </c>
      <c r="EA13" s="9" t="str">
        <f>IF(AND(ISNUMBER(AL13),ISNUMBER(DK13)),IF(AL13-VLOOKUP(BI13,NyRm!$L$2:$V$4,DK13,1)&lt;1,1,AL13-VLOOKUP(BI13,NyRm!$L$2:$V$4,DK13,1)),"")</f>
        <v/>
      </c>
      <c r="EB13" s="9" t="str">
        <f>IF(AND(ISNUMBER(AM13),ISNUMBER(DK13)),IF(AM13-VLOOKUP(BI13,NyFm!$L$2:$V$4,DK13,1)&lt;1,1,AM13-VLOOKUP(BI13,NyFm!$L$2:$V$4,DK13,1)),"")</f>
        <v/>
      </c>
      <c r="EC13" s="9" t="str">
        <f>IF(AND(ISNUMBER(DK13),DK13&lt;8),IF(AND(ISNUMBER(AN13),ISNUMBER(DK13)),IF(AN13-VLOOKUP(BI13,NyLi1R!$L$2:$V$4,DK13,1)&lt;1,1,AN13-VLOOKUP(BI13,NyLi1R!$L$2:$V$4,DK13,1)),""),"")</f>
        <v/>
      </c>
      <c r="ED13" s="9" t="str">
        <f>IF(AND(ISNUMBER(DK13),DK13&lt;8),IF(AND(ISNUMBER(AO13),ISNUMBER(DK13)),IF(AO13-VLOOKUP(BI13,NyLi1E!$L$2:$V$4,DK13,1)&lt;1,1,AO13-VLOOKUP(BI13,NyLi1E!$L$2:$V$4,DK13,1)),""),"")</f>
        <v/>
      </c>
      <c r="EE13" s="9" t="str">
        <f>IF(AND(ISNUMBER(DK13),DK13&lt;8),IF(AND(ISNUMBER(AP13),ISNUMBER(DK13)),IF(AP13-VLOOKUP(BI13,NyLi1T!$L$2:$V$4,DK13,1)&lt;1,1,AP13-VLOOKUP(BI13,NyLi1T!$L$2:$V$4,DK13,1)),""),"")</f>
        <v/>
      </c>
      <c r="EF13" s="9" t="str">
        <f>IF(AND(ISNUMBER(DK13),DK13&gt;7),IF(AND(ISNUMBER(AQ13),ISNUMBER(DK13)),IF(AQ13-VLOOKUP(BI13,NyLi2R!$L$2:$V$4,DK13,1)&lt;1,1,AQ13-VLOOKUP(BI13,NyLi2R!$L$2:$V$4,DK13,1)),""),"")</f>
        <v/>
      </c>
      <c r="EG13" s="9" t="str">
        <f>IF(AND(ISNUMBER(DK13),DK13&gt;7),IF(AND(ISNUMBER(AR13),ISNUMBER(DK13)),IF(AR13-VLOOKUP(BI13,NyLi2E!$L$2:$V$4,DK13,1)&lt;1,1,AR13-VLOOKUP(BI13,NyLi2E!$L$2:$V$4,DK13,1)),""),"")</f>
        <v/>
      </c>
      <c r="EH13" s="9" t="str">
        <f>IF(AND(ISNUMBER(DK13),DK13&gt;7),IF(AND(ISNUMBER(AS13),ISNUMBER(DK13)),IF(AS13-VLOOKUP(BI13,NyLi2T!$L$2:$V$4,DK13,1)&lt;1,1,AS13-VLOOKUP(BI13,NyLi2T!$L$2:$V$4,DK13,1)),""),"")</f>
        <v/>
      </c>
      <c r="EI13" s="9" t="str">
        <f>IF(AND(ISNUMBER(DK13),DK13&lt;8),IF(AND(ISNUMBER(AT13),ISNUMBER(DK13)),IF(AT13-VLOOKUP(BI13,NySs!$L$2:$V$4,DK13,1)&lt;1,1,AT13-VLOOKUP(BI13,NySs!$L$2:$V$4,DK13,1)),""),"")</f>
        <v/>
      </c>
      <c r="EJ13" s="9" t="str">
        <f>IF(AND(ISNUMBER(DK13),DK13&lt;9),IF(AND(ISNUMBER(AU13),ISNUMBER(DK13)),IF(AU13-VLOOKUP(BI13,NyEo!$L$2:$V$4,DK13,1)&lt;1,1,AU13-VLOOKUP(BI13,NyEo!$L$2:$V$4,DK13,1)),""),"")</f>
        <v/>
      </c>
      <c r="EK13" s="9" t="str">
        <f>IF(AND(ISNUMBER(DK13),DK13&gt;7),IF(AND(ISNUMBER(AV13),ISNUMBER(DK13)),IF(AV13-VLOOKUP(BI13,NyHt!$L$2:$V$4,DK13,1)&lt;1,1,AV13-VLOOKUP(BI13,NyHt!$L$2:$V$4,DK13,1)),""),"")</f>
        <v/>
      </c>
      <c r="EL13" s="9" t="str">
        <f>IF(AND(ISNUMBER(AW13),ISNUMBER(DK13)),IF(AW13-VLOOKUP(BI13,NySiF!$L$2:$V$4,DK13,1)&lt;1,1,AW13-VLOOKUP(BI13,NySiF!$L$2:$V$4,DK13,1)),"")</f>
        <v/>
      </c>
      <c r="EM13" s="9" t="str">
        <f>IF(AND(ISNUMBER(AX13),ISNUMBER(DK13)),IF(AX13-VLOOKUP(BI13,NySiB!$L$2:$V$4,DK13,1)&lt;1,1,AX13-VLOOKUP(BI13,NySiB!$L$2:$V$4,DK13,1)),"")</f>
        <v/>
      </c>
      <c r="EN13" s="9" t="str">
        <f>IF(AND(ISNUMBER(AY13),ISNUMBER(DK13)),IF(AY13-VLOOKUP(BI13,NySiT!$L$2:$V$4,DK13,1)&lt;1,1,AY13-VLOOKUP(BI13,NySiT!$L$2:$V$4,DK13,1)),"")</f>
        <v/>
      </c>
      <c r="EO13" s="9" t="str">
        <f>IF(AND(ISNUMBER(AZ13),ISNUMBER(DK13)),IF(AZ13-VLOOKUP(BI13,NyVs!$L$2:$V$4,DK13,1)&lt;1,1,AZ13-VLOOKUP(BI13,NyVs!$L$2:$V$4,DK13,1)),"")</f>
        <v/>
      </c>
      <c r="EP13" s="9" t="str">
        <f>IF(AND(ISNUMBER(BA13),ISNUMBER(DK13)),IF(BA13-VLOOKUP(BI13,NyPp!$L$2:$V$4,DK13,1)&lt;1,1,BA13-VLOOKUP(BI13,NyPp!$L$2:$V$4,DK13,1)),"")</f>
        <v/>
      </c>
      <c r="EQ13" s="9" t="str">
        <f>IF(AND(ISNUMBER(BB13),ISNUMBER(DK13)),IF(BB13-VLOOKUP(BI13,NyIGS!$L$2:$V$4,DK13,1)&lt;40,40,BB13-VLOOKUP(BI13,NyIGS!$L$2:$V$4,DK13,1)),"")</f>
        <v/>
      </c>
      <c r="ER13" s="9" t="str">
        <f>IF(AND(ISNUMBER(BC13),ISNUMBER(DK13)),IF(BC13-VLOOKUP(BI13,NyIRS!$L$2:$V$4,DK13,1)&lt;40,40,BC13-VLOOKUP(BI13,NyIRS!$L$2:$V$4,DK13,1)),"")</f>
        <v/>
      </c>
      <c r="ES13" s="9" t="str">
        <f>IF(AND(ISNUMBER(BD13),ISNUMBER(DK13)),IF(BD13-VLOOKUP(BI13,NyIES!$L$2:$V$4,DK13,1)&lt;40,40,BD13-VLOOKUP(BI13,NyIES!$L$2:$V$4,DK13,1)),"")</f>
        <v/>
      </c>
      <c r="ET13" s="9" t="str">
        <f>IF(AND(ISNUMBER(BE13),ISNUMBER(DK13)),IF(BE13-VLOOKUP(BI13,NyISI!$L$2:$V$4,DK13,1)&lt;40,40,BE13-VLOOKUP(BI13,NyISI!$L$2:$V$4,DK13,1)),"")</f>
        <v/>
      </c>
      <c r="EU13" s="9" t="str">
        <f>IF(AND(ISNUMBER(DK13),DK13&lt;8),IF(AND(ISNUMBER(BF13),ISNUMBER(DK13)),IF(BF13-VLOOKUP(BI13,NyISS!$L$2:$V$4,DK13,1)&lt;40,40,BF13-VLOOKUP(BI13,NyISS!$L$2:$V$4,DK13,1)),""),"")</f>
        <v/>
      </c>
      <c r="EV13" s="9" t="str">
        <f>IF(AND(ISNUMBER(DK13),DK13&gt;7),IF(AND(ISNUMBER(BG13),ISNUMBER(DK13)),IF(BG13-VLOOKUP(BI13,NyISM!$L$2:$V$4,DK13,1)&lt;40,40,BG13-VLOOKUP(BI13,NyISM!$L$2:$V$4,DK13,1)),""),"")</f>
        <v/>
      </c>
      <c r="EW13" s="9" t="str">
        <f>IF(AND(ISNUMBER(BH13),ISNUMBER(DK13)),IF(BH13-VLOOKUP(BI13,NyIAM!$L$2:$V$4,DK13,1)&lt;40,40,BH13-VLOOKUP(BI13,NyIAM!$L$2:$V$4,DK13,1)),"")</f>
        <v/>
      </c>
      <c r="EX13" s="9" t="str">
        <f>IF(AND(ISNUMBER(AJ13),ISNUMBER(DK13)),IF(AJ13+VLOOKUP(BI13,NyFi!$L$2:$V$4,DK13,1)&gt;19,19,AJ13+VLOOKUP(BI13,NyFi!$L$2:$V$4,DK13,1)),"")</f>
        <v/>
      </c>
      <c r="EY13" s="9" t="str">
        <f>IF(AND(ISNUMBER(DK13),DK13&lt;8),IF(AND(ISNUMBER(AK13),ISNUMBER(DK13)),IF(AK13+VLOOKUP(BI13,NyGs!$L$2:$V$4,DK13,1)&gt;19,19,AK13+VLOOKUP(BI13,NyGs!$L$2:$V$4,DK13,1)),""),"")</f>
        <v/>
      </c>
      <c r="EZ13" s="9" t="str">
        <f>IF(AND(ISNUMBER(AL13),ISNUMBER(DK13)),IF(AL13+VLOOKUP(BI13,NyRm!$L$2:$V$4,DK13,1)&gt;19,19,AL13+VLOOKUP(BI13,NyRm!$L$2:$V$4,DK13,1)),"")</f>
        <v/>
      </c>
      <c r="FA13" s="9" t="str">
        <f>IF(AND(ISNUMBER(AM13),ISNUMBER(DK13)),IF(AM13+VLOOKUP(BI13,NyFm!$L$2:$V$4,DK13,1)&gt;19,19,AM13+VLOOKUP(BI13,NyFm!$L$2:$V$4,DK13,1)),"")</f>
        <v/>
      </c>
      <c r="FB13" s="9" t="str">
        <f>IF(AND(ISNUMBER(DK13),DK13&lt;8),IF(AND(ISNUMBER(AN13),ISNUMBER(DK13)),IF(AN13+VLOOKUP(BI13,NyLi1R!$L$2:$V$4,DK13,1)&gt;19,19,AN13+VLOOKUP(BI13,NyLi1R!$L$2:$V$4,DK13,1)),""),"")</f>
        <v/>
      </c>
      <c r="FC13" s="9" t="str">
        <f>IF(AND(ISNUMBER(DK13),DK13&lt;8),IF(AND(ISNUMBER(AO13),ISNUMBER(DK13)),IF(AO13+VLOOKUP(BI13,NyLi1E!$L$2:$V$4,DK13,1)&gt;19,19,AO13+VLOOKUP(BI13,NyLi1E!$L$2:$V$4,DK13,1)),""),"")</f>
        <v/>
      </c>
      <c r="FD13" s="9" t="str">
        <f>IF(AND(ISNUMBER(DK13),DK13&lt;8),IF(AND(ISNUMBER(AP13),ISNUMBER(DK13)),IF(AP13+VLOOKUP(BI13,NyLi1T!$L$2:$V$4,DK13,1)&gt;19,19,AP13+VLOOKUP(BI13,NyLi1T!$L$2:$V$4,DK13,1)),""),"")</f>
        <v/>
      </c>
      <c r="FE13" s="9" t="str">
        <f>IF(AND(ISNUMBER(DK13),DK13&gt;7),IF(AND(ISNUMBER(AQ13),ISNUMBER(DK13)),IF(AQ13+VLOOKUP(BI13,NyLi2R!$L$2:$V$4,DK13,1)&gt;19,19,AQ13+VLOOKUP(BI13,NyLi2R!$L$2:$V$4,DK13,1)),""),"")</f>
        <v/>
      </c>
      <c r="FF13" s="9" t="str">
        <f>IF(AND(ISNUMBER(DK13),DK13&gt;7),IF(AND(ISNUMBER(AR13),ISNUMBER(DK13)),IF(AR13+VLOOKUP(BI13,NyLi2E!$L$2:$V$4,DK13,1)&gt;19,19,AR13+VLOOKUP(BI13,NyLi2E!$L$2:$V$4,DK13,1)),""),"")</f>
        <v/>
      </c>
      <c r="FG13" s="9" t="str">
        <f>IF(AND(ISNUMBER(DK13),DK13&gt;7),IF(AND(ISNUMBER(AS13),ISNUMBER(DK13)),IF(AS13+VLOOKUP(BI13,NyLi2T!$L$2:$V$4,DK13,1)&gt;19,19,AS13+VLOOKUP(BI13,NyLi2T!$L$2:$V$4,DK13,1)),""),"")</f>
        <v/>
      </c>
      <c r="FH13" s="9" t="str">
        <f>IF(AND(ISNUMBER(DK13),DK13&lt;8),IF(AND(ISNUMBER(AT13),ISNUMBER(DK13)),IF(AT13+VLOOKUP(BI13,NySs!$L$2:$V$4,DK13,1)&gt;19,19,AT13+VLOOKUP(BI13,NySs!$L$2:$V$4,DK13,1)),""),"")</f>
        <v/>
      </c>
      <c r="FI13" s="9" t="str">
        <f>IF(AND(ISNUMBER(DK13),DK13&lt;9),IF(AND(ISNUMBER(AU13),ISNUMBER(DK13)),IF(AU13+VLOOKUP(BI13,NyEo!$L$2:$V$4,DK13,1)&gt;19,19,AU13+VLOOKUP(BI13,NyEo!$L$2:$V$4,DK13,1)),""),"")</f>
        <v/>
      </c>
      <c r="FJ13" s="9" t="str">
        <f>IF(AND(ISNUMBER(DK13),DK13&gt;7),IF(AND(ISNUMBER(AV13),ISNUMBER(DK13)),IF(AV13+VLOOKUP(BI13,NyHt!$L$2:$V$4,DK13,1)&gt;19,19,AV13+VLOOKUP(BI13,NyHt!$L$2:$V$4,DK13,1)),""),"")</f>
        <v/>
      </c>
      <c r="FK13" s="9" t="str">
        <f>IF(AND(ISNUMBER(AW13),ISNUMBER(DK13)),IF(AW13+VLOOKUP(BI13,NySiF!$L$2:$V$4,DK13,1)&gt;19,19,AW13+VLOOKUP(BI13,NySiF!$L$2:$V$4,DK13,1)),"")</f>
        <v/>
      </c>
      <c r="FL13" s="9" t="str">
        <f>IF(AND(ISNUMBER(AX13),ISNUMBER(DK13)),IF(AX13+VLOOKUP(BI13,NySiB!$L$2:$V$4,DK13,1)&gt;19,19,AX13+VLOOKUP(BI13,NySiB!$L$2:$V$4,DK13,1)),"")</f>
        <v/>
      </c>
      <c r="FM13" s="9" t="str">
        <f>IF(AND(ISNUMBER(AY13),ISNUMBER(DK13)),IF(AY13+VLOOKUP(BI13,NySiT!$L$2:$V$4,DK13,1)&gt;19,19,AY13+VLOOKUP(BI13,NySiT!$L$2:$V$4,DK13,1)),"")</f>
        <v/>
      </c>
      <c r="FN13" s="9" t="str">
        <f>IF(AND(ISNUMBER(AZ13),ISNUMBER(DK13)),IF(AZ13+VLOOKUP(BI13,NyVs!$L$2:$V$4,DK13,1)&gt;19,19,AZ13+VLOOKUP(BI13,NyVs!$L$2:$V$4,DK13,1)),"")</f>
        <v/>
      </c>
      <c r="FO13" s="9" t="str">
        <f>IF(AND(ISNUMBER(BA13),ISNUMBER(DK13)),IF(BA13+VLOOKUP(BI13,NyPp!$L$2:$V$4,DK13,1)&gt;19,19,BA13+VLOOKUP(BI13,NyPp!$L$2:$V$4,DK13,1)),"")</f>
        <v/>
      </c>
      <c r="FP13" s="9" t="str">
        <f>IF(AND(ISNUMBER(BB13),ISNUMBER(DK13)),IF(BB13+VLOOKUP(BI13,NyIGS!$L$2:$V$4,DK13,1)&gt;160,160,BB13+VLOOKUP(BI13,NyIGS!$L$2:$V$4,DK13,1)),"")</f>
        <v/>
      </c>
      <c r="FQ13" s="9" t="str">
        <f>IF(AND(ISNUMBER(BC13),ISNUMBER(DK13)),IF(BC13+VLOOKUP(BI13,NyIRS!$L$2:$V$4,DK13,1)&gt;160,160,BC13+VLOOKUP(BI13,NyIRS!$L$2:$V$4,DK13,1)),"")</f>
        <v/>
      </c>
      <c r="FR13" s="9" t="str">
        <f>IF(AND(ISNUMBER(BD13),ISNUMBER(DK13)),IF(BD13+VLOOKUP(BI13,NyIES!$L$2:$V$4,DK13,1)&gt;160,160, BD13+VLOOKUP(BI13,NyIES!$L$2:$V$4,DK13,1)),"")</f>
        <v/>
      </c>
      <c r="FS13" s="9" t="str">
        <f>IF(AND(ISNUMBER(BE13),ISNUMBER(DK13)),IF(BE13+VLOOKUP(BI13,NyISI!$L$2:$V$4,DK13,1)&gt;160,160,BE13+VLOOKUP(BI13,NyISI!$L$2:$V$4,DK13,1)),"")</f>
        <v/>
      </c>
      <c r="FT13" s="9" t="str">
        <f>IF(AND(ISNUMBER(DK13),DK13&lt;8),IF(AND(ISNUMBER(BF13),ISNUMBER(DK13)),IF(BF13+VLOOKUP(BI13,NyISS!$L$2:$V$4,DK13,1)&gt;160,160,BF13+VLOOKUP(BI13,NyISS!$L$2:$V$4,DK13,1)),""),"")</f>
        <v/>
      </c>
      <c r="FU13" s="9" t="str">
        <f>IF(AND(ISNUMBER(DK13),DK13&gt;7),IF(AND(ISNUMBER(BG13),ISNUMBER(DK13)),IF(BG13+VLOOKUP(BI13,NyISM!$L$2:$V$4,DK13,1)&gt;160,160,BG13+VLOOKUP(BI13,NyISM!$L$2:$V$4,DK13,1)),""),"")</f>
        <v/>
      </c>
      <c r="FV13" s="9" t="str">
        <f>IF(AND(ISNUMBER(BH13),ISNUMBER(DK13)),IF(BH13+VLOOKUP(BI13,NyIAM!$L$2:$V$4,DK13,1)&gt;160,160,BH13+VLOOKUP(BI13,NyIAM!$L$2:$V$4,DK13,1)),"")</f>
        <v/>
      </c>
    </row>
    <row r="14" spans="1:178" x14ac:dyDescent="0.2">
      <c r="A14" s="51"/>
      <c r="B14" s="51"/>
      <c r="C14" s="51"/>
      <c r="D14" s="51"/>
      <c r="E14" s="51"/>
      <c r="F14" s="51"/>
      <c r="G14" s="51"/>
      <c r="H14" s="51"/>
      <c r="I14" s="51"/>
      <c r="J14" s="52"/>
      <c r="K14" s="52"/>
      <c r="L14" s="53"/>
      <c r="M14" s="53"/>
      <c r="N14" s="58" t="str">
        <f t="shared" si="0"/>
        <v/>
      </c>
      <c r="O14" s="53"/>
      <c r="P14" s="53"/>
      <c r="Q14" s="53"/>
      <c r="R14" s="53"/>
      <c r="S14" s="53"/>
      <c r="T14" s="53"/>
      <c r="U14" s="53"/>
      <c r="V14" s="53"/>
      <c r="W14" s="53"/>
      <c r="X14" s="53"/>
      <c r="Y14" s="53"/>
      <c r="Z14" s="53"/>
      <c r="AA14" s="53"/>
      <c r="AB14" s="53"/>
      <c r="AC14" s="53"/>
      <c r="AD14" s="53"/>
      <c r="AE14" s="53"/>
      <c r="AF14" s="53"/>
      <c r="AG14" s="53"/>
      <c r="AH14" s="53"/>
      <c r="AI14" s="53"/>
      <c r="AJ14" s="4" t="str">
        <f>IF(O14="","",IF(ISNUMBER(N14),VLOOKUP(O14,NyFi!$A$2:$K$40,DK14),""))</f>
        <v/>
      </c>
      <c r="AK14" s="4" t="str">
        <f>IF(P14="","",IF(AND(ISNUMBER(N14),DK14&lt;8),VLOOKUP(P14,NyGs!$A$2:$G$41,DK14),""))</f>
        <v/>
      </c>
      <c r="AL14" s="4" t="str">
        <f>IF(AA14="","",IF(ISNUMBER(N14),VLOOKUP(AA14,NyRm!$A$2:$K$56,DK14),""))</f>
        <v/>
      </c>
      <c r="AM14" s="4" t="str">
        <f>IF(Z14="","",IF(ISNUMBER(N14),VLOOKUP(Z14,NyFm!$A$2:$K$46,DK14),""))</f>
        <v/>
      </c>
      <c r="AN14" s="4" t="str">
        <f>IF(U14="","",IF(AND(ISNUMBER(N14),DK14&lt;8),VLOOKUP(U14,NyLi1R!$A$2:$G$20,DK14),""))</f>
        <v/>
      </c>
      <c r="AO14" s="4" t="str">
        <f>IF(V14="","",IF(AND(ISNUMBER(N14),DK14&lt;8),VLOOKUP(V14,NyLi1E!$A$2:$G$20,DK14),""))</f>
        <v/>
      </c>
      <c r="AP14" s="4" t="str">
        <f>IF(AND(ISNUMBER(N14),ISNUMBER(AN14),ISNUMBER(AO14),DK14&lt;8),VLOOKUP(AN14+AO14,NyLi1T!$A$2:$G$40,DK14),"")</f>
        <v/>
      </c>
      <c r="AQ14" s="4" t="str">
        <f>IF(W14="","",IF(AND(ISNUMBER(N14),DK14&gt;7),VLOOKUP(W14,NyLi2R!$A$2:$K$20,DK14),""))</f>
        <v/>
      </c>
      <c r="AR14" s="4" t="str">
        <f>IF(X14="","",IF(AND(ISNUMBER(N14),DK14&gt;7),VLOOKUP(X14,NyLi2E!$A$2:$K$20,DK14),""))</f>
        <v/>
      </c>
      <c r="AS14" s="4" t="str">
        <f>IF(AND(ISNUMBER(N14),ISNUMBER(AQ14),ISNUMBER(AR14),DK14&gt;7),VLOOKUP(AQ14+AR14,NyLi2T!$A$2:$K$40,DK14),"")</f>
        <v/>
      </c>
      <c r="AT14" s="4" t="str">
        <f>IF(AE14="","",IF(AND(ISNUMBER(N14),DK14&lt;8),VLOOKUP(AE14,NySs!$A$2:$G$28,DK14),""))</f>
        <v/>
      </c>
      <c r="AU14" s="4" t="str">
        <f>IF(AD14="","",IF(AND(ISNUMBER(N14),DK14&lt;9),VLOOKUP(AD14,NyEo!$A$2:$H$22,DK14),""))</f>
        <v/>
      </c>
      <c r="AV14" s="4" t="str">
        <f>IF(Q14="","",IF(AND(ISNUMBER(N14),DK14&gt;7),VLOOKUP(Q14,NyHt!$A$2:$K$17,DK14),""))</f>
        <v/>
      </c>
      <c r="AW14" s="4" t="str">
        <f>IF(R14="","",IF(ISNUMBER(N14),VLOOKUP(R14,NySiF!$A$2:$K$18,DK14),""))</f>
        <v/>
      </c>
      <c r="AX14" s="4" t="str">
        <f>IF(S14="","",IF(ISNUMBER(N14),VLOOKUP(S14,NySiB!$A$2:$K$16,DK14),""))</f>
        <v/>
      </c>
      <c r="AY14" s="4" t="str">
        <f>IF(T14="","",IF(ISNUMBER(N14),VLOOKUP(T14,NySiT!$A$2:$K$32,DK14),""))</f>
        <v/>
      </c>
      <c r="AZ14" s="4" t="str">
        <f>IF(Y14="","",IF(ISNUMBER(N14),VLOOKUP(Y14,NyVs!$A$2:$K$86,DK14),""))</f>
        <v/>
      </c>
      <c r="BA14" s="4" t="str">
        <f>IF(AI14="","",IF(ISNUMBER(N14),VLOOKUP(AI14,NyPp!$A$2:$K$202,DK14),""))</f>
        <v/>
      </c>
      <c r="BB14" s="4" t="str">
        <f>IF(AND(ISNUMBER(AJ14),ISNUMBER(AK14),ISNUMBER(AL14),ISNUMBER(AM14),DK14&lt;8),IF(COUNTIF(O14,0)+COUNTIF(P14,0)+COUNTIF(AA14,0)+COUNTIF(Z14,0)&gt;1,"",VLOOKUP(AJ14+AK14+AL14+AM14,NyIGS!$A$2:$K$78,DK14)),IF(AND(ISNUMBER(AJ14),ISNUMBER(AL14),ISNUMBER(AM14),ISNUMBER(AS14),DK14&gt;7),IF(COUNTIF(O14,0)+COUNTIF(AA14,0)+COUNTIF(Z14,0)+AND(COUNTIF(W14,0),COUNTIF(X14,0))&gt;1,"",VLOOKUP(AJ14+AL14+AM14+AS14,NyIGS!$A$2:$K$78,DK14)),""))</f>
        <v/>
      </c>
      <c r="BC14" s="4" t="str">
        <f>IF(AND(ISNUMBER(AJ14),ISNUMBER(AN14),ISNUMBER(AT14),DK14&lt;8),IF(COUNTIF(O14,0)+COUNTIF(U14,0)+COUNTIF(AE14,0)&gt;1,"",VLOOKUP(AJ14+AN14+AT14,NyIRS!$A$2:$K$59,DK14)),IF(AND(ISNUMBER(AJ14),ISNUMBER(AQ14),DK14&gt;7),IF(COUNTIF(O14,0)+COUNTIF(W14,0)&gt;1,"",VLOOKUP(AJ14+AQ14,NyIRS!$A$2:$K$59,DK14)),""))</f>
        <v/>
      </c>
      <c r="BD14" s="4" t="str">
        <f>IF(AND(ISNUMBER(AK14),ISNUMBER(AL14),ISNUMBER(AM14),DK14&lt;8),IF(COUNTIF(P14,0)+COUNTIF(AA14,0)+COUNTIF(Z14,0)&gt;1,"",VLOOKUP(AK14+AL14+AM14,NyIES!$A$2:$K$59,DK14)),IF(AND(ISNUMBER(AL14),ISNUMBER(AM14),ISNUMBER(AR14),DK14&gt;7),IF(COUNTIF(AA14,0)+COUNTIF(Z14,0)+COUNTIF(X14,0)&gt;1,"",VLOOKUP(AL14+AM14+AR14,NyIES!$A$2:$K$59,DK14)),""))</f>
        <v/>
      </c>
      <c r="BE14" s="4" t="str">
        <f>IF(AND(ISNUMBER(AJ14),ISNUMBER(AP14),ISNUMBER(AU14),DK14&lt;8),IF(COUNTIF(O14,0)+AND(COUNTIF(U14,0),COUNTIF(V14,0))+COUNTIF(AD14,0)&gt;1,"",VLOOKUP(AJ14+AP14+AU14,NyISI!$A$2:$K$59,DK14)),IF(AND(ISNUMBER(AS14),ISNUMBER(AU14),ISNUMBER(AV14),DK14=8),IF(COUNTIF(AD14,0)+COUNTIF(Q14,0)+AND(COUNTIF(W14,0),COUNTIF(X14,0))&gt;1,"",VLOOKUP(AS14+AU14+AV14,NyISI!$A$2:$K$59,DK14)),IF(AND(ISNUMBER(AS14),ISNUMBER(AV14),DK14&gt;8),IF(COUNTIF(Q14,0)+AND(COUNTIF(W14,0),COUNTIF(X14,0))&gt;1,"",VLOOKUP(AS14+AV14,NyISI!$A$2:$K$59,DK14)),"")))</f>
        <v/>
      </c>
      <c r="BF14" s="4" t="str">
        <f>IF(AND(ISNUMBER(AT14),ISNUMBER(AK14),ISNUMBER(AL14),ISNUMBER(AM14),DK14&lt;8),IF(COUNTIF(P14,0)+COUNTIF(AA14,0)+COUNTIF(Z14,0)+COUNTIF(AE14,0)&gt;1,"",VLOOKUP(AT14+AK14+AL14+AM14,NyISS!$A$2:$G$78,DK14)),"")</f>
        <v/>
      </c>
      <c r="BG14" s="4" t="str">
        <f>IF(AND(ISNUMBER(AJ14),ISNUMBER(AL14),ISNUMBER(AM14),DK14&gt;7),IF(COUNTIF(O14,0)+COUNTIF(AA14,0)+COUNTIF(Z14,0)&gt;1,"",VLOOKUP(AJ14+AL14+AM14,NyISM!$A$2:$K$59,DK14)),"")</f>
        <v/>
      </c>
      <c r="BH14" s="4" t="str">
        <f>IF(AND(ISNUMBER(AY14),ISNUMBER(AZ14)),IF(COUNTIF(T14,0)+COUNTIF(Y14,0)&gt;1,"",VLOOKUP(AY14+AZ14,NyIAM!$A$2:$K$40,DK14)),"")</f>
        <v/>
      </c>
      <c r="BI14" s="4">
        <v>2</v>
      </c>
      <c r="BJ14" s="4" t="str">
        <f>IF(ISNUMBER(BB14),VLOOKUP(BB14,Percentil!$A$2:$B$122,2,1),"")</f>
        <v/>
      </c>
      <c r="BK14" s="4" t="str">
        <f>IF(ISNUMBER(BC14),VLOOKUP(BC14,Percentil!$A$2:$B$122,2,1),"")</f>
        <v/>
      </c>
      <c r="BL14" s="4" t="str">
        <f>IF(ISNUMBER(BD14),VLOOKUP(BD14,Percentil!$A$2:$B$122,2,1),"")</f>
        <v/>
      </c>
      <c r="BM14" s="4" t="str">
        <f>IF(ISNUMBER(BE14),VLOOKUP(BE14,Percentil!$A$2:$B$122,2,1),"")</f>
        <v/>
      </c>
      <c r="BN14" s="4" t="str">
        <f>IF(ISNUMBER(BF14),VLOOKUP(BF14,Percentil!$A$2:$B$122,2,1),"")</f>
        <v/>
      </c>
      <c r="BO14" s="4" t="str">
        <f>IF(ISNUMBER(BG14),VLOOKUP(BG14,Percentil!$A$2:$B$122,2,1),"")</f>
        <v/>
      </c>
      <c r="BP14" s="4" t="str">
        <f>IF(ISNUMBER(BH14),VLOOKUP(BH14,Percentil!$A$2:$B$122,2,1),"")</f>
        <v/>
      </c>
      <c r="BQ14" s="4" t="str">
        <f>IF(AND(ISNUMBER(AJ14),ISNUMBER(DK14)),IF(AJ14-VLOOKUP(BI14,NyFi!$L$2:$V$4,DK14,1)&lt;1,1 &amp; " - " &amp; AJ14+VLOOKUP(BI14,NyFi!$L$2:$V$4,DK14,1),IF(AJ14+VLOOKUP(BI14,NyFi!$L$2:$V$4,DK14,1)&gt;19,AJ14-VLOOKUP(BI14,NyFi!$L$2:$V$4,DK14,1) &amp; " - " &amp; 19,AJ14-VLOOKUP(BI14,NyFi!$L$2:$V$4,DK14,1) &amp; " - " &amp; AJ14+VLOOKUP(BI14,NyFi!$L$2:$V$4,DK14,1))),"")</f>
        <v/>
      </c>
      <c r="BR14" s="4" t="str">
        <f>IF(AND(ISNUMBER(DK14),DK14&lt;8),IF(AND(ISNUMBER(AK14),ISNUMBER(DK14)),IF(AK14-VLOOKUP(BI14,NyGs!$L$2:$V$4,DK14,1)&lt;1,1 &amp; " - " &amp; AK14+VLOOKUP(BI14,NyGs!$L$2:$V$4,DK14,1),IF(AK14+VLOOKUP(BI14,NyGs!$L$2:$V$4,DK14,1)&gt;19,AK14-VLOOKUP(BI14,NyGs!$L$2:$V$4,DK14,1) &amp; " - " &amp; 19,AK14-VLOOKUP(BI14,NyGs!$L$2:$V$4,DK14,1) &amp; " - " &amp; AK14+VLOOKUP(BI14,NyGs!$L$2:$V$4,DK14,1))),""),"")</f>
        <v/>
      </c>
      <c r="BS14" s="4" t="str">
        <f>IF(AND(ISNUMBER(AL14),ISNUMBER(DK14)),IF(AL14-VLOOKUP(BI14,NyRm!$L$2:$V$4,DK14,1)&lt;1,1 &amp; " - " &amp; AL14+VLOOKUP(BI14,NyRm!$L$2:$V$4,DK14,1),IF(AL14+VLOOKUP(BI14,NyRm!$L$2:$V$4,DK14,1)&gt;19,AL14-VLOOKUP(BI14,NyRm!$L$2:$V$4,DK14,1) &amp; " - " &amp; 19,AL14-VLOOKUP(BI14,NyRm!$L$2:$V$4,DK14,1) &amp; " - " &amp; AL14+VLOOKUP(BI14,NyRm!$L$2:$V$4,DK14,1))),"")</f>
        <v/>
      </c>
      <c r="BT14" s="4" t="str">
        <f>IF(AND(ISNUMBER(AM14),ISNUMBER(DK14)),IF(AM14-VLOOKUP(BI14,NyFm!$L$2:$V$4,DK14,1)&lt;1,1 &amp; " - " &amp; AM14+VLOOKUP(BI14,NyFm!$L$2:$V$4,DK14,1),IF(AM14+VLOOKUP(BI14,NyFm!$L$2:$V$4,DK14,1)&gt;19,AM14-VLOOKUP(BI14,NyFm!$L$2:$V$4,DK14,1) &amp; " - " &amp; 19,AM14-VLOOKUP(BI14,NyFm!$L$2:$V$4,DK14,1) &amp; " - " &amp; AM14+VLOOKUP(BI14,NyFm!$L$2:$V$4,DK14,1))),"")</f>
        <v/>
      </c>
      <c r="BU14" s="4" t="str">
        <f>IF(AND(ISNUMBER(DK14),DK14&lt;8),IF(AND(ISNUMBER(AN14),ISNUMBER(DK14)),IF(AN14-VLOOKUP(BI14,NyLi1R!$L$2:$V$4,DK14,1)&lt;1,1 &amp; " - " &amp; AN14+VLOOKUP(BI14,NyLi1R!$L$2:$V$4,DK14,1),IF(AN14+VLOOKUP(BI14,NyLi1R!$L$2:$V$4,DK14,1)&gt;19,AN14-VLOOKUP(BI14,NyLi1R!$L$2:$V$4,DK14,1) &amp; " - " &amp; 19,AN14-VLOOKUP(BI14,NyLi1R!$L$2:$V$4,DK14,1) &amp; " - " &amp; AN14+VLOOKUP(BI14,NyLi1R!$L$2:$V$4,DK14,1))),""),"")</f>
        <v/>
      </c>
      <c r="BV14" s="4" t="str">
        <f>IF(AND(ISNUMBER(DK14),DK14&lt;8),IF(AND(ISNUMBER(AO14),ISNUMBER(DK14)),IF(AO14-VLOOKUP(BI14,NyLi1E!$L$2:$V$4,DK14,1)&lt;1,1 &amp; " - " &amp; AO14+VLOOKUP(BI14,NyLi1E!$L$2:$V$4,DK14,1),IF(AO14+VLOOKUP(BI14,NyLi1E!$L$2:$V$4,DK14,1)&gt;19,AO14-VLOOKUP(BI14,NyLi1E!$L$2:$V$4,DK14,1) &amp; " - " &amp; 19,AO14-VLOOKUP(BI14,NyLi1E!$L$2:$V$4,DK14,1) &amp; " - " &amp; AO14+VLOOKUP(BI14,NyLi1E!$L$2:$V$4,DK14,1))),""),"")</f>
        <v/>
      </c>
      <c r="BW14" s="4" t="str">
        <f>IF(AND(ISNUMBER(DK14),DK14&lt;8),IF(AND(ISNUMBER(AP14),ISNUMBER(DK14)),IF(AP14-VLOOKUP(BI14,NyLi1T!$L$2:$V$4,DK14,1)&lt;1,1 &amp; " - " &amp; AP14+VLOOKUP(BI14,NyLi1T!$L$2:$V$4,DK14,1),IF(AP14+VLOOKUP(BI14,NyLi1T!$L$2:$V$4,DK14,1)&gt;19,AP14-VLOOKUP(BI14,NyLi1T!$L$2:$V$4,DK14,1) &amp; " - " &amp; 19,AP14-VLOOKUP(BI14,NyLi1T!$L$2:$V$4,DK14,1) &amp; " - " &amp; AP14+VLOOKUP(BI14,NyLi1T!$L$2:$V$4,DK14,1))),""),"")</f>
        <v/>
      </c>
      <c r="BX14" s="4" t="str">
        <f>IF(AND(ISNUMBER(DK14),DK14&gt;7),IF(AND(ISNUMBER(AQ14),ISNUMBER(DK14)),IF(AQ14-VLOOKUP(BI14,NyLi2R!$L$2:$V$4,DK14,1)&lt;1,1 &amp; " - " &amp; AQ14+VLOOKUP(BI14,NyLi2R!$L$2:$V$4,DK14,1),IF(AQ14+VLOOKUP(BI14,NyLi2R!$L$2:$V$4,DK14,1)&gt;19,AQ14-VLOOKUP(BI14,NyLi2R!$L$2:$V$4,DK14,1) &amp; " - " &amp; 19,AQ14-VLOOKUP(BI14,NyLi2R!$L$2:$V$4,DK14,1) &amp; " - " &amp; AQ14+VLOOKUP(BI14,NyLi2R!$L$2:$V$4,DK14,1))),""),"")</f>
        <v/>
      </c>
      <c r="BY14" s="4" t="str">
        <f>IF(AND(ISNUMBER(DK14),DK14&gt;7),IF(AND(ISNUMBER(AR14),ISNUMBER(DK14)),IF(AR14-VLOOKUP(BI14,NyLi2E!$L$2:$V$4,DK14,1)&lt;1,1 &amp; " - " &amp; AR14+VLOOKUP(BI14,NyLi2E!$L$2:$V$4,DK14,1),IF(AR14+VLOOKUP(BI14,NyLi2E!$L$2:$V$4,DK14,1)&gt;19,AR14-VLOOKUP(BI14,NyLi2E!$L$2:$V$4,DK14,1) &amp; " - " &amp; 19,AR14-VLOOKUP(BI14,NyLi2E!$L$2:$V$4,DK14,1) &amp; " - " &amp; AR14+VLOOKUP(BI14,NyLi2E!$L$2:$V$4,DK14,1))),""),"")</f>
        <v/>
      </c>
      <c r="BZ14" s="4" t="str">
        <f>IF(AND(ISNUMBER(DK14),DK14&gt;7),IF(AND(ISNUMBER(AS14),ISNUMBER(DK14)),IF(AS14-VLOOKUP(BI14,NyLi2T!$L$2:$V$4,DK14,1)&lt;1,1 &amp; " - " &amp; AS14+VLOOKUP(BI14,NyLi2T!$L$2:$V$4,DK14,1),IF(AS14+VLOOKUP(BI14,NyLi2T!$L$2:$V$4,DK14,1)&gt;19,AS14-VLOOKUP(BI14,NyLi2T!$L$2:$V$4,DK14,1) &amp; " - " &amp; 19,AS14-VLOOKUP(BI14,NyLi2T!$L$2:$V$4,DK14,1) &amp; " - " &amp; AS14+VLOOKUP(BI14,NyLi2T!$L$2:$V$4,DK14,1))),""),"")</f>
        <v/>
      </c>
      <c r="CA14" s="4" t="str">
        <f>IF(AND(ISNUMBER(DK14),DK14&lt;8),IF(AND(ISNUMBER(AT14),ISNUMBER(DK14)),IF(AT14-VLOOKUP(BI14,NySs!$L$2:$V$4,DK14,1)&lt;1,1 &amp; " - " &amp; AT14+VLOOKUP(BI14,NySs!$L$2:$V$4,DK14,1),IF(AT14+VLOOKUP(BI14,NySs!$L$2:$V$4,DK14,1)&gt;19,AT14-VLOOKUP(BI14,NySs!$L$2:$V$4,DK14,1) &amp; " - " &amp; 19,AT14-VLOOKUP(BI14,NySs!$L$2:$V$4,DK14,1) &amp; " - " &amp; AT14+VLOOKUP(BI14,NySs!$L$2:$V$4,DK14,1))),""),"")</f>
        <v/>
      </c>
      <c r="CB14" s="4" t="str">
        <f>IF(AND(ISNUMBER(DK14),DK14&lt;9),IF(AND(ISNUMBER(AU14),ISNUMBER(DK14)),IF(AU14-VLOOKUP(BI14,NyEo!$L$2:$V$4,DK14,1)&lt;1,1 &amp; " - " &amp; AU14+VLOOKUP(BI14,NyEo!$L$2:$V$4,DK14,1),IF(AU14+VLOOKUP(BI14,NyEo!$L$2:$V$4,DK14,1)&gt;19,AU14-VLOOKUP(BI14,NyEo!$L$2:$V$4,DK14,1) &amp; " - " &amp; 19,AU14-VLOOKUP(BI14,NyEo!$L$2:$V$4,DK14,1) &amp; " - " &amp; AU14+VLOOKUP(BI14,NyEo!$L$2:$V$4,DK14,1))),""),"")</f>
        <v/>
      </c>
      <c r="CC14" s="4" t="str">
        <f>IF(AND(ISNUMBER(DK14),DK14&gt;7),IF(AND(ISNUMBER(AV14),ISNUMBER(DK14)),IF(AV14-VLOOKUP(BI14,NyHt!$L$2:$V$4,DK14,1)&lt;1,1 &amp; " - " &amp; AV14+VLOOKUP(BI14,NyHt!$L$2:$V$4,DK14,1),IF(AV14+VLOOKUP(BI14,NyHt!$L$2:$V$4,DK14,1)&gt;19,AV14-VLOOKUP(BI14,NyHt!$L$2:$V$4,DK14,1) &amp; " - " &amp; 19,AV14-VLOOKUP(BI14,NyHt!$L$2:$V$4,DK14,1) &amp; " - " &amp; AV14+VLOOKUP(BI14,NyHt!$L$2:$V$4,DK14,1))),""),"")</f>
        <v/>
      </c>
      <c r="CD14" s="4" t="str">
        <f>IF(AND(ISNUMBER(AW14),ISNUMBER(DK14)),IF(AW14-VLOOKUP(BI14,NySiF!$L$2:$V$4,DK14,1)&lt;1,1 &amp; " - " &amp; AW14+VLOOKUP(BI14,NySiF!$L$2:$V$4,DK14,1),IF(AW14+VLOOKUP(BI14,NySiF!$L$2:$V$4,DK14,1)&gt;19,AW14-VLOOKUP(BI14,NySiF!$L$2:$V$4,DK14,1) &amp; " - " &amp; 19,AW14-VLOOKUP(BI14,NySiF!$L$2:$V$4,DK14,1) &amp; " - " &amp; AW14+VLOOKUP(BI14,NySiF!$L$2:$V$4,DK14,1))),"")</f>
        <v/>
      </c>
      <c r="CE14" s="4" t="str">
        <f>IF(AND(ISNUMBER(AX14),ISNUMBER(DK14)),IF(AX14-VLOOKUP(BI14,NySiB!$L$2:$V$4,DK14,1)&lt;1,1 &amp; " - " &amp; AX14+VLOOKUP(BI14,NySiB!$L$2:$V$4,DK14,1),IF(AX14+VLOOKUP(BI14,NySiB!$L$2:$V$4,DK14,1)&gt;19,AX14-VLOOKUP(BI14,NySiB!$L$2:$V$4,DK14,1) &amp; " - " &amp; 19,AX14-VLOOKUP(BI14,NySiB!$L$2:$V$4,DK14,1) &amp; " - " &amp; AX14+VLOOKUP(BI14,NySiB!$L$2:$V$4,DK14,1))),"")</f>
        <v/>
      </c>
      <c r="CF14" s="4" t="str">
        <f>IF(AND(ISNUMBER(AY14),ISNUMBER(DK14)),IF(AY14-VLOOKUP(BI14,NySiT!$L$2:$V$4,DK14,1)&lt;1,1 &amp; " - " &amp; AY14+VLOOKUP(BI14,NySiT!$L$2:$V$4,DK14,1),IF(AY14+VLOOKUP(BI14,NySiT!$L$2:$V$4,DK14,1)&gt;19,AY14-VLOOKUP(BI14,NySiT!$L$2:$V$4,DK14,1) &amp; " - " &amp; 19,AY14-VLOOKUP(BI14,NySiT!$L$2:$V$4,DK14,1) &amp; " - " &amp; AY14+VLOOKUP(BI14,NySiT!$L$2:$V$4,DK14,1))),"")</f>
        <v/>
      </c>
      <c r="CG14" s="4" t="str">
        <f>IF(AND(ISNUMBER(AZ14),ISNUMBER(DK14)),IF(AZ14-VLOOKUP(BI14,NyVs!$L$2:$V$4,DK14,1)&lt;1,1 &amp; " - " &amp; AZ14+VLOOKUP(BI14,NyVs!$L$2:$V$4,DK14,1),IF(AZ14+VLOOKUP(BI14,NyVs!$L$2:$V$4,DK14,1)&gt;19,AZ14-VLOOKUP(BI14,NyVs!$L$2:$V$4,DK14,1) &amp; " - " &amp; 19,AZ14-VLOOKUP(BI14,NyVs!$L$2:$V$4,DK14,1) &amp; " - " &amp; AZ14+VLOOKUP(BI14,NyVs!$L$2:$V$4,DK14,1))),"")</f>
        <v/>
      </c>
      <c r="CH14" s="4" t="str">
        <f>IF(AND(ISNUMBER(BA14),ISNUMBER(DK14)),IF(BA14-VLOOKUP(BI14,NyPp!$L$2:$V$4,DK14,1)&lt;1,1 &amp; " - " &amp; BA14+VLOOKUP(BI14,NyPp!$L$2:$V$4,DK14,1),IF(BA14+VLOOKUP(BI14,NyPp!$L$2:$V$4,DK14,1)&gt;19,BA14-VLOOKUP(BI14,NyPp!$L$2:$V$4,DK14,1) &amp; " - " &amp; 19,BA14-VLOOKUP(BI14,NyPp!$L$2:$V$4,DK14,1) &amp; " - " &amp; BA14+VLOOKUP(BI14,NyPp!$L$2:$V$4,DK14,1))),"")</f>
        <v/>
      </c>
      <c r="CI14" s="4" t="str">
        <f>IF(AND(ISNUMBER(BB14),ISNUMBER(DK14)),IF(BB14-VLOOKUP(BI14,NyIGS!$L$2:$V$4,DK14,1)&lt;40,40 &amp; " - " &amp; BB14+VLOOKUP(BI14,NyIGS!$L$2:$V$4,DK14,1),IF(BB14+VLOOKUP(BI14,NyIGS!$L$2:$V$4,DK14,1)&gt;160,BB14-VLOOKUP(BI14,NyIGS!$L$2:$V$4,DK14,1) &amp; " - " &amp; 160,BB14-VLOOKUP(BI14,NyIGS!$L$2:$V$4,DK14,1) &amp; " - " &amp; BB14+VLOOKUP(BI14,NyIGS!$L$2:$V$4,DK14,1))),"")</f>
        <v/>
      </c>
      <c r="CJ14" s="4" t="str">
        <f>IF(AND(ISNUMBER(BC14),ISNUMBER(DK14)),IF(BC14-VLOOKUP(BI14,NyIRS!$L$2:$V$4,DK14,1)&lt;40,40 &amp; " - " &amp; BC14+VLOOKUP(BI14,NyIRS!$L$2:$V$4,DK14,1),IF(BC14+VLOOKUP(BI14,NyIRS!$L$2:$V$4,DK14,1)&gt;160,BC14-VLOOKUP(BI14,NyIRS!$L$2:$V$4,DK14,1) &amp; " - " &amp; 160,BC14-VLOOKUP(BI14,NyIRS!$L$2:$V$4,DK14,1) &amp; " - " &amp; BC14+VLOOKUP(BI14,NyIRS!$L$2:$V$4,DK14,1))),"")</f>
        <v/>
      </c>
      <c r="CK14" s="4" t="str">
        <f>IF(AND(ISNUMBER(BD14),ISNUMBER(DK14)),IF(BD14-VLOOKUP(BI14,NyIES!$L$2:$V$4,DK14,1)&lt;40,40 &amp; " - " &amp; BD14+VLOOKUP(BI14,NyIES!$L$2:$V$4,DK14,1),IF(BD14+VLOOKUP(BI14,NyIES!$L$2:$V$4,DK14,1)&gt;160,BD14-VLOOKUP(BI14,NyIES!$L$2:$V$4,DK14,1) &amp; " - " &amp; 160,BD14-VLOOKUP(BI14,NyIES!$L$2:$V$4,DK14,1) &amp; " - " &amp; BD14+VLOOKUP(BI14,NyIES!$L$2:$V$4,DK14,1))),"")</f>
        <v/>
      </c>
      <c r="CL14" s="4" t="str">
        <f>IF(AND(ISNUMBER(BE14),ISNUMBER(DK14)),IF(BE14-VLOOKUP(BI14,NyISI!$L$2:$V$4,DK14,1)&lt;40,40 &amp; " - " &amp; BE14+VLOOKUP(BI14,NyISI!$L$2:$V$4,DK14,1),IF(BE14+VLOOKUP(BI14,NyISI!$L$2:$V$4,DK14,1)&gt;160,BE14-VLOOKUP(BI14,NyISI!$L$2:$V$4,DK14,1) &amp; " - " &amp; 160,BE14-VLOOKUP(BI14,NyISI!$L$2:$V$4,DK14,1) &amp; " - " &amp; BE14+VLOOKUP(BI14,NyISI!$L$2:$V$4,DK14,1))),"")</f>
        <v/>
      </c>
      <c r="CM14" s="4" t="str">
        <f>IF(AND(ISNUMBER(DK14),DK14&lt;8),IF(AND(ISNUMBER(BF14),ISNUMBER(DK14)),IF(BF14-VLOOKUP(BI14,NyISS!$L$2:$V$4,DK14,1)&lt;40,40 &amp; " - " &amp; BF14+VLOOKUP(BI14,NyISS!$L$2:$V$4,DK14,1),IF(BF14+VLOOKUP(BI14,NyISS!$L$2:$V$4,DK14,1)&gt;160,BF14-VLOOKUP(BI14,NyISS!$L$2:$V$4,DK14,1) &amp; " - " &amp; 160,BF14-VLOOKUP(BI14,NyISS!$L$2:$V$4,DK14,1) &amp; " - " &amp; BF14+VLOOKUP(BI14,NyISS!$L$2:$V$4,DK14,1))),""),"")</f>
        <v/>
      </c>
      <c r="CN14" s="4" t="str">
        <f>IF(AND(ISNUMBER(DK14),DK14&gt;7),IF(AND(ISNUMBER(BG14),ISNUMBER(DK14)),IF(BG14-VLOOKUP(BI14,NyISM!$L$2:$V$4,DK14,1)&lt;40,40 &amp; " - " &amp; BG14+VLOOKUP(BI14,NyISM!$L$2:$V$4,DK14,1),IF(BG14+VLOOKUP(BI14,NyISM!$L$2:$V$4,DK14,1)&gt;160,BG14-VLOOKUP(BI14,NyISM!$L$2:$V$4,DK14,1) &amp; " - " &amp; 160,BG14-VLOOKUP(BI14,NyISM!$L$2:$V$4,DK14,1) &amp; " - " &amp; BG14+VLOOKUP(BI14,NyISM!$L$2:$V$4,DK14,1))),""),"")</f>
        <v/>
      </c>
      <c r="CO14" s="4" t="str">
        <f>IF(AND(ISNUMBER(BH14),ISNUMBER(DK14)),IF(BH14-VLOOKUP(BI14,NyIAM!$L$2:$V$4,DK14,1)&lt;40,40 &amp; " - " &amp; BH14+VLOOKUP(BI14,NyIAM!$L$2:$V$4,DK14,1),IF(BH14+VLOOKUP(BI14,NyIAM!$L$2:$V$4,DK14,1)&gt;160,BH14-VLOOKUP(BI14,NyIAM!$L$2:$V$4,DK14,1) &amp; " - " &amp; 160,BH14-VLOOKUP(BI14,NyIAM!$L$2:$V$4,DK14,1) &amp; " - " &amp; BH14+VLOOKUP(BI14,NyIAM!$L$2:$V$4,DK14,1))),"")</f>
        <v/>
      </c>
      <c r="CP14" s="4" t="str">
        <f>IF(AF14="","",IF(AND(ISNUMBER(AF14),ISNUMBER(DK14)),IF(VLOOKUP(AF14,NyOm!$A$2:$K$30,DK14,1)=1,"Onormalt få ord",IF(VLOOKUP(AF14,NyOm!$A$2:$K$30,DK14,1)=2,"Färre antal ord än normalt",IF(VLOOKUP(AF14,NyOm!$A$2:$K$30,DK14,1)=3,"Normalt antal ord","")))))</f>
        <v/>
      </c>
      <c r="CQ14" s="4" t="str">
        <f>IF(AB14="","",IF(AND(ISNUMBER(AB14),ISNUMBER(DK14)),IF(VLOOKUP(AB14,NyPbTid!$A$2:$K$218,DK14,1)=1,"Onormalt lång tidsåtgång",IF(VLOOKUP(AB14,NyPbTid!$A$2:$K$218,DK14,1)=2,"Långsammare än normalt",IF(VLOOKUP(AB14,NyPbTid!$A$2:$K$218,DK14,1)=3,"Normal tidsåtgång","")))))</f>
        <v/>
      </c>
      <c r="CR14" s="4" t="str">
        <f>IF(AC14="","",IF(AND(ISNUMBER(AC14),ISNUMBER(DK14)),IF(VLOOKUP(AC14,NyPbFel!$A$2:$K$18,DK14,1)=1,"Onormalt antal fel",IF(VLOOKUP(AC14,NyPbFel!$A$2:$K$18,DK14,1)=2,"Fler fel än normalt",IF(VLOOKUP(AC14,NyPbFel!$A$2:$K$18,DK14,1)=3,"Normalt antal fel","")))))</f>
        <v/>
      </c>
      <c r="CS14" s="4" t="str">
        <f t="shared" si="6"/>
        <v/>
      </c>
      <c r="CT14" s="4" t="str">
        <f>IF(OR(ISNUMBER(CS14),CS14="0**"),IF(ISNUMBER(CS14),CS14/ABS(CS14)*VLOOKUP(1,SignDiff!$A$3:$K$4,DK14,1),VLOOKUP(1,SignDiff!$A$3:$K$4,DK14,1)),"")</f>
        <v/>
      </c>
      <c r="CU14" s="4" t="str">
        <f>IF(OR(ISNUMBER(CS14),CS14="0**"),IF(ISNUMBER(CS14),CS14/ABS(CS14)*VLOOKUP(1,SignDiff!$A$7:$K$8,DK14,1),VLOOKUP(1,SignDiff!$A$7:$K$8,DK14,1)),"")</f>
        <v/>
      </c>
      <c r="CV14" s="4" t="str">
        <f t="shared" si="7"/>
        <v/>
      </c>
      <c r="CW14" s="4" t="str">
        <f t="shared" si="8"/>
        <v/>
      </c>
      <c r="CX14" s="4" t="str">
        <f>IF(OR(ISNUMBER(CS14),CS14="0**"),IF(CS14="0**",VLOOKUP(0,'IRS-IES'!$A$2:$C$43,2,1),IF(CS14&lt;0,VLOOKUP(ABS(CS14),'IRS-IES'!$A$2:$C$43,2,1),VLOOKUP(ABS(CS14),'IRS-IES'!$A$2:$C$43,3,1))),"")</f>
        <v/>
      </c>
      <c r="CY14" s="4" t="str">
        <f t="shared" si="9"/>
        <v/>
      </c>
      <c r="CZ14" s="4" t="str">
        <f>IF(OR(ISNUMBER(CY14),CY14="0**"),IF(ISNUMBER(CY14),CY14/ABS(CY14)*VLOOKUP(2,SignDiff!$A$3:$K$4,DK14,1),VLOOKUP(2,SignDiff!$A$3:$K$4,DK14,1)),"")</f>
        <v/>
      </c>
      <c r="DA14" s="4" t="str">
        <f>IF(OR(ISNUMBER(CY14),CY14="0**"),IF(ISNUMBER(CY14),CY14/ABS(CY14)*VLOOKUP(2,SignDiff!$A$7:$K$8,DK14,1),VLOOKUP(2,SignDiff!$A$7:$K$8,DK14,1)),"")</f>
        <v/>
      </c>
      <c r="DB14" s="4" t="str">
        <f t="shared" si="10"/>
        <v/>
      </c>
      <c r="DC14" s="4" t="str">
        <f t="shared" si="11"/>
        <v/>
      </c>
      <c r="DD14" s="4" t="str">
        <f>IF(OR(ISNUMBER(CY14),CY14="0**"),IF(CY14="0**",VLOOKUP(0,'ISI-ISS'!$A$2:$C$43,2,1),IF(CY14&lt;0,VLOOKUP(ABS(CY14),'ISI-ISS'!$A$2:$C$43,2,1),VLOOKUP(ABS(CY14),'ISI-ISS'!$A$2:$C$43,3,1))),"")</f>
        <v/>
      </c>
      <c r="DE14" s="4" t="str">
        <f t="shared" si="12"/>
        <v/>
      </c>
      <c r="DF14" s="4" t="str">
        <f>IF(OR(ISNUMBER(DE14),DE14="0**"),IF(ISNUMBER(DE14),DE14/ABS(DE14)*VLOOKUP(2,SignDiff!$A$3:$K$4,DK14,1),VLOOKUP(2,SignDiff!$A$3:$K$4,DK14,1)),"")</f>
        <v/>
      </c>
      <c r="DG14" s="4" t="str">
        <f>IF(OR(ISNUMBER(DE14),DE14="0**"),IF(ISNUMBER(DE14),DE14/ABS(DE14)*VLOOKUP(2,SignDiff!$A$7:$K$8,DK14,1),VLOOKUP(2,SignDiff!$A$7:$K$8,DK14,1)),"")</f>
        <v/>
      </c>
      <c r="DH14" s="4" t="str">
        <f t="shared" si="13"/>
        <v/>
      </c>
      <c r="DI14" s="4" t="str">
        <f t="shared" si="14"/>
        <v/>
      </c>
      <c r="DJ14" s="4" t="str">
        <f>IF(OR(ISNUMBER(DE14),DE14="0**"),IF(DE14="0**",VLOOKUP(0,'ISI-ISM'!$A$2:$C$43,2,1),IF(DE14&lt;0,VLOOKUP(ABS(DE14),'ISI-ISM'!$A$2:$C$43,2,1),VLOOKUP(ABS(DE14),'ISI-ISM'!$A$2:$C$43,3,1))),"")</f>
        <v/>
      </c>
      <c r="DK14" s="4" t="str">
        <f>IF(ISERROR(VLOOKUP(N14,age!$A$2:$C$11,2,1)),"",VLOOKUP(N14,age!$A$2:$C$11,2,1))</f>
        <v/>
      </c>
      <c r="DL14" s="4" t="str">
        <f>IF(ISERROR(VLOOKUP(N14,age!$A$2:$C$11,3,1)),"",VLOOKUP(N14,age!$A$2:$C$11,3,1))</f>
        <v/>
      </c>
      <c r="DM14" s="4">
        <f t="shared" si="1"/>
        <v>0</v>
      </c>
      <c r="DN14" s="4">
        <f t="shared" si="2"/>
        <v>0</v>
      </c>
      <c r="DO14" s="4">
        <f t="shared" si="3"/>
        <v>0</v>
      </c>
      <c r="DP14" s="4">
        <f t="shared" si="4"/>
        <v>0</v>
      </c>
      <c r="DQ14" s="4">
        <f t="shared" si="5"/>
        <v>0</v>
      </c>
      <c r="DR14" s="9" t="str">
        <f t="shared" si="15"/>
        <v/>
      </c>
      <c r="DS14" s="9" t="str">
        <f t="shared" si="16"/>
        <v/>
      </c>
      <c r="DT14" s="9" t="str">
        <f t="shared" si="17"/>
        <v/>
      </c>
      <c r="DU14" s="9" t="str">
        <f t="shared" si="18"/>
        <v/>
      </c>
      <c r="DV14" s="9" t="str">
        <f t="shared" si="19"/>
        <v/>
      </c>
      <c r="DW14" s="9" t="str">
        <f t="shared" si="20"/>
        <v/>
      </c>
      <c r="DX14" s="9" t="str">
        <f t="shared" si="21"/>
        <v/>
      </c>
      <c r="DY14" s="9" t="str">
        <f>IF(AND(ISNUMBER(AJ14),ISNUMBER(DK14)),IF(AJ14-VLOOKUP(BI14,NyFi!$L$2:$V$4,DK14,1)&lt;1,1,AJ14-VLOOKUP(BI14,NyFi!$L$2:$V$4,DK14,1)),"")</f>
        <v/>
      </c>
      <c r="DZ14" s="9" t="str">
        <f>IF(AND(ISNUMBER(DK14),DK14&lt;8),IF(AND(ISNUMBER(AK14),ISNUMBER(DK14)),IF(AK14-VLOOKUP(BI14,NyGs!$L$2:$V$4,DK14,1)&lt;1,1,AK14-VLOOKUP(BI14,NyGs!$L$2:$V$4,DK14,1)),""),"")</f>
        <v/>
      </c>
      <c r="EA14" s="9" t="str">
        <f>IF(AND(ISNUMBER(AL14),ISNUMBER(DK14)),IF(AL14-VLOOKUP(BI14,NyRm!$L$2:$V$4,DK14,1)&lt;1,1,AL14-VLOOKUP(BI14,NyRm!$L$2:$V$4,DK14,1)),"")</f>
        <v/>
      </c>
      <c r="EB14" s="9" t="str">
        <f>IF(AND(ISNUMBER(AM14),ISNUMBER(DK14)),IF(AM14-VLOOKUP(BI14,NyFm!$L$2:$V$4,DK14,1)&lt;1,1,AM14-VLOOKUP(BI14,NyFm!$L$2:$V$4,DK14,1)),"")</f>
        <v/>
      </c>
      <c r="EC14" s="9" t="str">
        <f>IF(AND(ISNUMBER(DK14),DK14&lt;8),IF(AND(ISNUMBER(AN14),ISNUMBER(DK14)),IF(AN14-VLOOKUP(BI14,NyLi1R!$L$2:$V$4,DK14,1)&lt;1,1,AN14-VLOOKUP(BI14,NyLi1R!$L$2:$V$4,DK14,1)),""),"")</f>
        <v/>
      </c>
      <c r="ED14" s="9" t="str">
        <f>IF(AND(ISNUMBER(DK14),DK14&lt;8),IF(AND(ISNUMBER(AO14),ISNUMBER(DK14)),IF(AO14-VLOOKUP(BI14,NyLi1E!$L$2:$V$4,DK14,1)&lt;1,1,AO14-VLOOKUP(BI14,NyLi1E!$L$2:$V$4,DK14,1)),""),"")</f>
        <v/>
      </c>
      <c r="EE14" s="9" t="str">
        <f>IF(AND(ISNUMBER(DK14),DK14&lt;8),IF(AND(ISNUMBER(AP14),ISNUMBER(DK14)),IF(AP14-VLOOKUP(BI14,NyLi1T!$L$2:$V$4,DK14,1)&lt;1,1,AP14-VLOOKUP(BI14,NyLi1T!$L$2:$V$4,DK14,1)),""),"")</f>
        <v/>
      </c>
      <c r="EF14" s="9" t="str">
        <f>IF(AND(ISNUMBER(DK14),DK14&gt;7),IF(AND(ISNUMBER(AQ14),ISNUMBER(DK14)),IF(AQ14-VLOOKUP(BI14,NyLi2R!$L$2:$V$4,DK14,1)&lt;1,1,AQ14-VLOOKUP(BI14,NyLi2R!$L$2:$V$4,DK14,1)),""),"")</f>
        <v/>
      </c>
      <c r="EG14" s="9" t="str">
        <f>IF(AND(ISNUMBER(DK14),DK14&gt;7),IF(AND(ISNUMBER(AR14),ISNUMBER(DK14)),IF(AR14-VLOOKUP(BI14,NyLi2E!$L$2:$V$4,DK14,1)&lt;1,1,AR14-VLOOKUP(BI14,NyLi2E!$L$2:$V$4,DK14,1)),""),"")</f>
        <v/>
      </c>
      <c r="EH14" s="9" t="str">
        <f>IF(AND(ISNUMBER(DK14),DK14&gt;7),IF(AND(ISNUMBER(AS14),ISNUMBER(DK14)),IF(AS14-VLOOKUP(BI14,NyLi2T!$L$2:$V$4,DK14,1)&lt;1,1,AS14-VLOOKUP(BI14,NyLi2T!$L$2:$V$4,DK14,1)),""),"")</f>
        <v/>
      </c>
      <c r="EI14" s="9" t="str">
        <f>IF(AND(ISNUMBER(DK14),DK14&lt;8),IF(AND(ISNUMBER(AT14),ISNUMBER(DK14)),IF(AT14-VLOOKUP(BI14,NySs!$L$2:$V$4,DK14,1)&lt;1,1,AT14-VLOOKUP(BI14,NySs!$L$2:$V$4,DK14,1)),""),"")</f>
        <v/>
      </c>
      <c r="EJ14" s="9" t="str">
        <f>IF(AND(ISNUMBER(DK14),DK14&lt;9),IF(AND(ISNUMBER(AU14),ISNUMBER(DK14)),IF(AU14-VLOOKUP(BI14,NyEo!$L$2:$V$4,DK14,1)&lt;1,1,AU14-VLOOKUP(BI14,NyEo!$L$2:$V$4,DK14,1)),""),"")</f>
        <v/>
      </c>
      <c r="EK14" s="9" t="str">
        <f>IF(AND(ISNUMBER(DK14),DK14&gt;7),IF(AND(ISNUMBER(AV14),ISNUMBER(DK14)),IF(AV14-VLOOKUP(BI14,NyHt!$L$2:$V$4,DK14,1)&lt;1,1,AV14-VLOOKUP(BI14,NyHt!$L$2:$V$4,DK14,1)),""),"")</f>
        <v/>
      </c>
      <c r="EL14" s="9" t="str">
        <f>IF(AND(ISNUMBER(AW14),ISNUMBER(DK14)),IF(AW14-VLOOKUP(BI14,NySiF!$L$2:$V$4,DK14,1)&lt;1,1,AW14-VLOOKUP(BI14,NySiF!$L$2:$V$4,DK14,1)),"")</f>
        <v/>
      </c>
      <c r="EM14" s="9" t="str">
        <f>IF(AND(ISNUMBER(AX14),ISNUMBER(DK14)),IF(AX14-VLOOKUP(BI14,NySiB!$L$2:$V$4,DK14,1)&lt;1,1,AX14-VLOOKUP(BI14,NySiB!$L$2:$V$4,DK14,1)),"")</f>
        <v/>
      </c>
      <c r="EN14" s="9" t="str">
        <f>IF(AND(ISNUMBER(AY14),ISNUMBER(DK14)),IF(AY14-VLOOKUP(BI14,NySiT!$L$2:$V$4,DK14,1)&lt;1,1,AY14-VLOOKUP(BI14,NySiT!$L$2:$V$4,DK14,1)),"")</f>
        <v/>
      </c>
      <c r="EO14" s="9" t="str">
        <f>IF(AND(ISNUMBER(AZ14),ISNUMBER(DK14)),IF(AZ14-VLOOKUP(BI14,NyVs!$L$2:$V$4,DK14,1)&lt;1,1,AZ14-VLOOKUP(BI14,NyVs!$L$2:$V$4,DK14,1)),"")</f>
        <v/>
      </c>
      <c r="EP14" s="9" t="str">
        <f>IF(AND(ISNUMBER(BA14),ISNUMBER(DK14)),IF(BA14-VLOOKUP(BI14,NyPp!$L$2:$V$4,DK14,1)&lt;1,1,BA14-VLOOKUP(BI14,NyPp!$L$2:$V$4,DK14,1)),"")</f>
        <v/>
      </c>
      <c r="EQ14" s="9" t="str">
        <f>IF(AND(ISNUMBER(BB14),ISNUMBER(DK14)),IF(BB14-VLOOKUP(BI14,NyIGS!$L$2:$V$4,DK14,1)&lt;40,40,BB14-VLOOKUP(BI14,NyIGS!$L$2:$V$4,DK14,1)),"")</f>
        <v/>
      </c>
      <c r="ER14" s="9" t="str">
        <f>IF(AND(ISNUMBER(BC14),ISNUMBER(DK14)),IF(BC14-VLOOKUP(BI14,NyIRS!$L$2:$V$4,DK14,1)&lt;40,40,BC14-VLOOKUP(BI14,NyIRS!$L$2:$V$4,DK14,1)),"")</f>
        <v/>
      </c>
      <c r="ES14" s="9" t="str">
        <f>IF(AND(ISNUMBER(BD14),ISNUMBER(DK14)),IF(BD14-VLOOKUP(BI14,NyIES!$L$2:$V$4,DK14,1)&lt;40,40,BD14-VLOOKUP(BI14,NyIES!$L$2:$V$4,DK14,1)),"")</f>
        <v/>
      </c>
      <c r="ET14" s="9" t="str">
        <f>IF(AND(ISNUMBER(BE14),ISNUMBER(DK14)),IF(BE14-VLOOKUP(BI14,NyISI!$L$2:$V$4,DK14,1)&lt;40,40,BE14-VLOOKUP(BI14,NyISI!$L$2:$V$4,DK14,1)),"")</f>
        <v/>
      </c>
      <c r="EU14" s="9" t="str">
        <f>IF(AND(ISNUMBER(DK14),DK14&lt;8),IF(AND(ISNUMBER(BF14),ISNUMBER(DK14)),IF(BF14-VLOOKUP(BI14,NyISS!$L$2:$V$4,DK14,1)&lt;40,40,BF14-VLOOKUP(BI14,NyISS!$L$2:$V$4,DK14,1)),""),"")</f>
        <v/>
      </c>
      <c r="EV14" s="9" t="str">
        <f>IF(AND(ISNUMBER(DK14),DK14&gt;7),IF(AND(ISNUMBER(BG14),ISNUMBER(DK14)),IF(BG14-VLOOKUP(BI14,NyISM!$L$2:$V$4,DK14,1)&lt;40,40,BG14-VLOOKUP(BI14,NyISM!$L$2:$V$4,DK14,1)),""),"")</f>
        <v/>
      </c>
      <c r="EW14" s="9" t="str">
        <f>IF(AND(ISNUMBER(BH14),ISNUMBER(DK14)),IF(BH14-VLOOKUP(BI14,NyIAM!$L$2:$V$4,DK14,1)&lt;40,40,BH14-VLOOKUP(BI14,NyIAM!$L$2:$V$4,DK14,1)),"")</f>
        <v/>
      </c>
      <c r="EX14" s="9" t="str">
        <f>IF(AND(ISNUMBER(AJ14),ISNUMBER(DK14)),IF(AJ14+VLOOKUP(BI14,NyFi!$L$2:$V$4,DK14,1)&gt;19,19,AJ14+VLOOKUP(BI14,NyFi!$L$2:$V$4,DK14,1)),"")</f>
        <v/>
      </c>
      <c r="EY14" s="9" t="str">
        <f>IF(AND(ISNUMBER(DK14),DK14&lt;8),IF(AND(ISNUMBER(AK14),ISNUMBER(DK14)),IF(AK14+VLOOKUP(BI14,NyGs!$L$2:$V$4,DK14,1)&gt;19,19,AK14+VLOOKUP(BI14,NyGs!$L$2:$V$4,DK14,1)),""),"")</f>
        <v/>
      </c>
      <c r="EZ14" s="9" t="str">
        <f>IF(AND(ISNUMBER(AL14),ISNUMBER(DK14)),IF(AL14+VLOOKUP(BI14,NyRm!$L$2:$V$4,DK14,1)&gt;19,19,AL14+VLOOKUP(BI14,NyRm!$L$2:$V$4,DK14,1)),"")</f>
        <v/>
      </c>
      <c r="FA14" s="9" t="str">
        <f>IF(AND(ISNUMBER(AM14),ISNUMBER(DK14)),IF(AM14+VLOOKUP(BI14,NyFm!$L$2:$V$4,DK14,1)&gt;19,19,AM14+VLOOKUP(BI14,NyFm!$L$2:$V$4,DK14,1)),"")</f>
        <v/>
      </c>
      <c r="FB14" s="9" t="str">
        <f>IF(AND(ISNUMBER(DK14),DK14&lt;8),IF(AND(ISNUMBER(AN14),ISNUMBER(DK14)),IF(AN14+VLOOKUP(BI14,NyLi1R!$L$2:$V$4,DK14,1)&gt;19,19,AN14+VLOOKUP(BI14,NyLi1R!$L$2:$V$4,DK14,1)),""),"")</f>
        <v/>
      </c>
      <c r="FC14" s="9" t="str">
        <f>IF(AND(ISNUMBER(DK14),DK14&lt;8),IF(AND(ISNUMBER(AO14),ISNUMBER(DK14)),IF(AO14+VLOOKUP(BI14,NyLi1E!$L$2:$V$4,DK14,1)&gt;19,19,AO14+VLOOKUP(BI14,NyLi1E!$L$2:$V$4,DK14,1)),""),"")</f>
        <v/>
      </c>
      <c r="FD14" s="9" t="str">
        <f>IF(AND(ISNUMBER(DK14),DK14&lt;8),IF(AND(ISNUMBER(AP14),ISNUMBER(DK14)),IF(AP14+VLOOKUP(BI14,NyLi1T!$L$2:$V$4,DK14,1)&gt;19,19,AP14+VLOOKUP(BI14,NyLi1T!$L$2:$V$4,DK14,1)),""),"")</f>
        <v/>
      </c>
      <c r="FE14" s="9" t="str">
        <f>IF(AND(ISNUMBER(DK14),DK14&gt;7),IF(AND(ISNUMBER(AQ14),ISNUMBER(DK14)),IF(AQ14+VLOOKUP(BI14,NyLi2R!$L$2:$V$4,DK14,1)&gt;19,19,AQ14+VLOOKUP(BI14,NyLi2R!$L$2:$V$4,DK14,1)),""),"")</f>
        <v/>
      </c>
      <c r="FF14" s="9" t="str">
        <f>IF(AND(ISNUMBER(DK14),DK14&gt;7),IF(AND(ISNUMBER(AR14),ISNUMBER(DK14)),IF(AR14+VLOOKUP(BI14,NyLi2E!$L$2:$V$4,DK14,1)&gt;19,19,AR14+VLOOKUP(BI14,NyLi2E!$L$2:$V$4,DK14,1)),""),"")</f>
        <v/>
      </c>
      <c r="FG14" s="9" t="str">
        <f>IF(AND(ISNUMBER(DK14),DK14&gt;7),IF(AND(ISNUMBER(AS14),ISNUMBER(DK14)),IF(AS14+VLOOKUP(BI14,NyLi2T!$L$2:$V$4,DK14,1)&gt;19,19,AS14+VLOOKUP(BI14,NyLi2T!$L$2:$V$4,DK14,1)),""),"")</f>
        <v/>
      </c>
      <c r="FH14" s="9" t="str">
        <f>IF(AND(ISNUMBER(DK14),DK14&lt;8),IF(AND(ISNUMBER(AT14),ISNUMBER(DK14)),IF(AT14+VLOOKUP(BI14,NySs!$L$2:$V$4,DK14,1)&gt;19,19,AT14+VLOOKUP(BI14,NySs!$L$2:$V$4,DK14,1)),""),"")</f>
        <v/>
      </c>
      <c r="FI14" s="9" t="str">
        <f>IF(AND(ISNUMBER(DK14),DK14&lt;9),IF(AND(ISNUMBER(AU14),ISNUMBER(DK14)),IF(AU14+VLOOKUP(BI14,NyEo!$L$2:$V$4,DK14,1)&gt;19,19,AU14+VLOOKUP(BI14,NyEo!$L$2:$V$4,DK14,1)),""),"")</f>
        <v/>
      </c>
      <c r="FJ14" s="9" t="str">
        <f>IF(AND(ISNUMBER(DK14),DK14&gt;7),IF(AND(ISNUMBER(AV14),ISNUMBER(DK14)),IF(AV14+VLOOKUP(BI14,NyHt!$L$2:$V$4,DK14,1)&gt;19,19,AV14+VLOOKUP(BI14,NyHt!$L$2:$V$4,DK14,1)),""),"")</f>
        <v/>
      </c>
      <c r="FK14" s="9" t="str">
        <f>IF(AND(ISNUMBER(AW14),ISNUMBER(DK14)),IF(AW14+VLOOKUP(BI14,NySiF!$L$2:$V$4,DK14,1)&gt;19,19,AW14+VLOOKUP(BI14,NySiF!$L$2:$V$4,DK14,1)),"")</f>
        <v/>
      </c>
      <c r="FL14" s="9" t="str">
        <f>IF(AND(ISNUMBER(AX14),ISNUMBER(DK14)),IF(AX14+VLOOKUP(BI14,NySiB!$L$2:$V$4,DK14,1)&gt;19,19,AX14+VLOOKUP(BI14,NySiB!$L$2:$V$4,DK14,1)),"")</f>
        <v/>
      </c>
      <c r="FM14" s="9" t="str">
        <f>IF(AND(ISNUMBER(AY14),ISNUMBER(DK14)),IF(AY14+VLOOKUP(BI14,NySiT!$L$2:$V$4,DK14,1)&gt;19,19,AY14+VLOOKUP(BI14,NySiT!$L$2:$V$4,DK14,1)),"")</f>
        <v/>
      </c>
      <c r="FN14" s="9" t="str">
        <f>IF(AND(ISNUMBER(AZ14),ISNUMBER(DK14)),IF(AZ14+VLOOKUP(BI14,NyVs!$L$2:$V$4,DK14,1)&gt;19,19,AZ14+VLOOKUP(BI14,NyVs!$L$2:$V$4,DK14,1)),"")</f>
        <v/>
      </c>
      <c r="FO14" s="9" t="str">
        <f>IF(AND(ISNUMBER(BA14),ISNUMBER(DK14)),IF(BA14+VLOOKUP(BI14,NyPp!$L$2:$V$4,DK14,1)&gt;19,19,BA14+VLOOKUP(BI14,NyPp!$L$2:$V$4,DK14,1)),"")</f>
        <v/>
      </c>
      <c r="FP14" s="9" t="str">
        <f>IF(AND(ISNUMBER(BB14),ISNUMBER(DK14)),IF(BB14+VLOOKUP(BI14,NyIGS!$L$2:$V$4,DK14,1)&gt;160,160,BB14+VLOOKUP(BI14,NyIGS!$L$2:$V$4,DK14,1)),"")</f>
        <v/>
      </c>
      <c r="FQ14" s="9" t="str">
        <f>IF(AND(ISNUMBER(BC14),ISNUMBER(DK14)),IF(BC14+VLOOKUP(BI14,NyIRS!$L$2:$V$4,DK14,1)&gt;160,160,BC14+VLOOKUP(BI14,NyIRS!$L$2:$V$4,DK14,1)),"")</f>
        <v/>
      </c>
      <c r="FR14" s="9" t="str">
        <f>IF(AND(ISNUMBER(BD14),ISNUMBER(DK14)),IF(BD14+VLOOKUP(BI14,NyIES!$L$2:$V$4,DK14,1)&gt;160,160, BD14+VLOOKUP(BI14,NyIES!$L$2:$V$4,DK14,1)),"")</f>
        <v/>
      </c>
      <c r="FS14" s="9" t="str">
        <f>IF(AND(ISNUMBER(BE14),ISNUMBER(DK14)),IF(BE14+VLOOKUP(BI14,NyISI!$L$2:$V$4,DK14,1)&gt;160,160,BE14+VLOOKUP(BI14,NyISI!$L$2:$V$4,DK14,1)),"")</f>
        <v/>
      </c>
      <c r="FT14" s="9" t="str">
        <f>IF(AND(ISNUMBER(DK14),DK14&lt;8),IF(AND(ISNUMBER(BF14),ISNUMBER(DK14)),IF(BF14+VLOOKUP(BI14,NyISS!$L$2:$V$4,DK14,1)&gt;160,160,BF14+VLOOKUP(BI14,NyISS!$L$2:$V$4,DK14,1)),""),"")</f>
        <v/>
      </c>
      <c r="FU14" s="9" t="str">
        <f>IF(AND(ISNUMBER(DK14),DK14&gt;7),IF(AND(ISNUMBER(BG14),ISNUMBER(DK14)),IF(BG14+VLOOKUP(BI14,NyISM!$L$2:$V$4,DK14,1)&gt;160,160,BG14+VLOOKUP(BI14,NyISM!$L$2:$V$4,DK14,1)),""),"")</f>
        <v/>
      </c>
      <c r="FV14" s="9" t="str">
        <f>IF(AND(ISNUMBER(BH14),ISNUMBER(DK14)),IF(BH14+VLOOKUP(BI14,NyIAM!$L$2:$V$4,DK14,1)&gt;160,160,BH14+VLOOKUP(BI14,NyIAM!$L$2:$V$4,DK14,1)),"")</f>
        <v/>
      </c>
    </row>
    <row r="15" spans="1:178" x14ac:dyDescent="0.2">
      <c r="A15" s="51"/>
      <c r="B15" s="51"/>
      <c r="C15" s="51"/>
      <c r="D15" s="51"/>
      <c r="E15" s="51"/>
      <c r="F15" s="51"/>
      <c r="G15" s="51"/>
      <c r="H15" s="51"/>
      <c r="I15" s="51"/>
      <c r="J15" s="52"/>
      <c r="K15" s="52"/>
      <c r="L15" s="53"/>
      <c r="M15" s="53"/>
      <c r="N15" s="58" t="str">
        <f t="shared" si="0"/>
        <v/>
      </c>
      <c r="O15" s="53"/>
      <c r="P15" s="53"/>
      <c r="Q15" s="53"/>
      <c r="R15" s="53"/>
      <c r="S15" s="53"/>
      <c r="T15" s="53"/>
      <c r="U15" s="53"/>
      <c r="V15" s="53"/>
      <c r="W15" s="53"/>
      <c r="X15" s="53"/>
      <c r="Y15" s="53"/>
      <c r="Z15" s="53"/>
      <c r="AA15" s="53"/>
      <c r="AB15" s="53"/>
      <c r="AC15" s="53"/>
      <c r="AD15" s="53"/>
      <c r="AE15" s="53"/>
      <c r="AF15" s="53"/>
      <c r="AG15" s="53"/>
      <c r="AH15" s="53"/>
      <c r="AI15" s="53"/>
      <c r="AJ15" s="4" t="str">
        <f>IF(O15="","",IF(ISNUMBER(N15),VLOOKUP(O15,NyFi!$A$2:$K$40,DK15),""))</f>
        <v/>
      </c>
      <c r="AK15" s="4" t="str">
        <f>IF(P15="","",IF(AND(ISNUMBER(N15),DK15&lt;8),VLOOKUP(P15,NyGs!$A$2:$G$41,DK15),""))</f>
        <v/>
      </c>
      <c r="AL15" s="4" t="str">
        <f>IF(AA15="","",IF(ISNUMBER(N15),VLOOKUP(AA15,NyRm!$A$2:$K$56,DK15),""))</f>
        <v/>
      </c>
      <c r="AM15" s="4" t="str">
        <f>IF(Z15="","",IF(ISNUMBER(N15),VLOOKUP(Z15,NyFm!$A$2:$K$46,DK15),""))</f>
        <v/>
      </c>
      <c r="AN15" s="4" t="str">
        <f>IF(U15="","",IF(AND(ISNUMBER(N15),DK15&lt;8),VLOOKUP(U15,NyLi1R!$A$2:$G$20,DK15),""))</f>
        <v/>
      </c>
      <c r="AO15" s="4" t="str">
        <f>IF(V15="","",IF(AND(ISNUMBER(N15),DK15&lt;8),VLOOKUP(V15,NyLi1E!$A$2:$G$20,DK15),""))</f>
        <v/>
      </c>
      <c r="AP15" s="4" t="str">
        <f>IF(AND(ISNUMBER(N15),ISNUMBER(AN15),ISNUMBER(AO15),DK15&lt;8),VLOOKUP(AN15+AO15,NyLi1T!$A$2:$G$40,DK15),"")</f>
        <v/>
      </c>
      <c r="AQ15" s="4" t="str">
        <f>IF(W15="","",IF(AND(ISNUMBER(N15),DK15&gt;7),VLOOKUP(W15,NyLi2R!$A$2:$K$20,DK15),""))</f>
        <v/>
      </c>
      <c r="AR15" s="4" t="str">
        <f>IF(X15="","",IF(AND(ISNUMBER(N15),DK15&gt;7),VLOOKUP(X15,NyLi2E!$A$2:$K$20,DK15),""))</f>
        <v/>
      </c>
      <c r="AS15" s="4" t="str">
        <f>IF(AND(ISNUMBER(N15),ISNUMBER(AQ15),ISNUMBER(AR15),DK15&gt;7),VLOOKUP(AQ15+AR15,NyLi2T!$A$2:$K$40,DK15),"")</f>
        <v/>
      </c>
      <c r="AT15" s="4" t="str">
        <f>IF(AE15="","",IF(AND(ISNUMBER(N15),DK15&lt;8),VLOOKUP(AE15,NySs!$A$2:$G$28,DK15),""))</f>
        <v/>
      </c>
      <c r="AU15" s="4" t="str">
        <f>IF(AD15="","",IF(AND(ISNUMBER(N15),DK15&lt;9),VLOOKUP(AD15,NyEo!$A$2:$H$22,DK15),""))</f>
        <v/>
      </c>
      <c r="AV15" s="4" t="str">
        <f>IF(Q15="","",IF(AND(ISNUMBER(N15),DK15&gt;7),VLOOKUP(Q15,NyHt!$A$2:$K$17,DK15),""))</f>
        <v/>
      </c>
      <c r="AW15" s="4" t="str">
        <f>IF(R15="","",IF(ISNUMBER(N15),VLOOKUP(R15,NySiF!$A$2:$K$18,DK15),""))</f>
        <v/>
      </c>
      <c r="AX15" s="4" t="str">
        <f>IF(S15="","",IF(ISNUMBER(N15),VLOOKUP(S15,NySiB!$A$2:$K$16,DK15),""))</f>
        <v/>
      </c>
      <c r="AY15" s="4" t="str">
        <f>IF(T15="","",IF(ISNUMBER(N15),VLOOKUP(T15,NySiT!$A$2:$K$32,DK15),""))</f>
        <v/>
      </c>
      <c r="AZ15" s="4" t="str">
        <f>IF(Y15="","",IF(ISNUMBER(N15),VLOOKUP(Y15,NyVs!$A$2:$K$86,DK15),""))</f>
        <v/>
      </c>
      <c r="BA15" s="4" t="str">
        <f>IF(AI15="","",IF(ISNUMBER(N15),VLOOKUP(AI15,NyPp!$A$2:$K$202,DK15),""))</f>
        <v/>
      </c>
      <c r="BB15" s="4" t="str">
        <f>IF(AND(ISNUMBER(AJ15),ISNUMBER(AK15),ISNUMBER(AL15),ISNUMBER(AM15),DK15&lt;8),IF(COUNTIF(O15,0)+COUNTIF(P15,0)+COUNTIF(AA15,0)+COUNTIF(Z15,0)&gt;1,"",VLOOKUP(AJ15+AK15+AL15+AM15,NyIGS!$A$2:$K$78,DK15)),IF(AND(ISNUMBER(AJ15),ISNUMBER(AL15),ISNUMBER(AM15),ISNUMBER(AS15),DK15&gt;7),IF(COUNTIF(O15,0)+COUNTIF(AA15,0)+COUNTIF(Z15,0)+AND(COUNTIF(W15,0),COUNTIF(X15,0))&gt;1,"",VLOOKUP(AJ15+AL15+AM15+AS15,NyIGS!$A$2:$K$78,DK15)),""))</f>
        <v/>
      </c>
      <c r="BC15" s="4" t="str">
        <f>IF(AND(ISNUMBER(AJ15),ISNUMBER(AN15),ISNUMBER(AT15),DK15&lt;8),IF(COUNTIF(O15,0)+COUNTIF(U15,0)+COUNTIF(AE15,0)&gt;1,"",VLOOKUP(AJ15+AN15+AT15,NyIRS!$A$2:$K$59,DK15)),IF(AND(ISNUMBER(AJ15),ISNUMBER(AQ15),DK15&gt;7),IF(COUNTIF(O15,0)+COUNTIF(W15,0)&gt;1,"",VLOOKUP(AJ15+AQ15,NyIRS!$A$2:$K$59,DK15)),""))</f>
        <v/>
      </c>
      <c r="BD15" s="4" t="str">
        <f>IF(AND(ISNUMBER(AK15),ISNUMBER(AL15),ISNUMBER(AM15),DK15&lt;8),IF(COUNTIF(P15,0)+COUNTIF(AA15,0)+COUNTIF(Z15,0)&gt;1,"",VLOOKUP(AK15+AL15+AM15,NyIES!$A$2:$K$59,DK15)),IF(AND(ISNUMBER(AL15),ISNUMBER(AM15),ISNUMBER(AR15),DK15&gt;7),IF(COUNTIF(AA15,0)+COUNTIF(Z15,0)+COUNTIF(X15,0)&gt;1,"",VLOOKUP(AL15+AM15+AR15,NyIES!$A$2:$K$59,DK15)),""))</f>
        <v/>
      </c>
      <c r="BE15" s="4" t="str">
        <f>IF(AND(ISNUMBER(AJ15),ISNUMBER(AP15),ISNUMBER(AU15),DK15&lt;8),IF(COUNTIF(O15,0)+AND(COUNTIF(U15,0),COUNTIF(V15,0))+COUNTIF(AD15,0)&gt;1,"",VLOOKUP(AJ15+AP15+AU15,NyISI!$A$2:$K$59,DK15)),IF(AND(ISNUMBER(AS15),ISNUMBER(AU15),ISNUMBER(AV15),DK15=8),IF(COUNTIF(AD15,0)+COUNTIF(Q15,0)+AND(COUNTIF(W15,0),COUNTIF(X15,0))&gt;1,"",VLOOKUP(AS15+AU15+AV15,NyISI!$A$2:$K$59,DK15)),IF(AND(ISNUMBER(AS15),ISNUMBER(AV15),DK15&gt;8),IF(COUNTIF(Q15,0)+AND(COUNTIF(W15,0),COUNTIF(X15,0))&gt;1,"",VLOOKUP(AS15+AV15,NyISI!$A$2:$K$59,DK15)),"")))</f>
        <v/>
      </c>
      <c r="BF15" s="4" t="str">
        <f>IF(AND(ISNUMBER(AT15),ISNUMBER(AK15),ISNUMBER(AL15),ISNUMBER(AM15),DK15&lt;8),IF(COUNTIF(P15,0)+COUNTIF(AA15,0)+COUNTIF(Z15,0)+COUNTIF(AE15,0)&gt;1,"",VLOOKUP(AT15+AK15+AL15+AM15,NyISS!$A$2:$G$78,DK15)),"")</f>
        <v/>
      </c>
      <c r="BG15" s="4" t="str">
        <f>IF(AND(ISNUMBER(AJ15),ISNUMBER(AL15),ISNUMBER(AM15),DK15&gt;7),IF(COUNTIF(O15,0)+COUNTIF(AA15,0)+COUNTIF(Z15,0)&gt;1,"",VLOOKUP(AJ15+AL15+AM15,NyISM!$A$2:$K$59,DK15)),"")</f>
        <v/>
      </c>
      <c r="BH15" s="4" t="str">
        <f>IF(AND(ISNUMBER(AY15),ISNUMBER(AZ15)),IF(COUNTIF(T15,0)+COUNTIF(Y15,0)&gt;1,"",VLOOKUP(AY15+AZ15,NyIAM!$A$2:$K$40,DK15)),"")</f>
        <v/>
      </c>
      <c r="BI15" s="4">
        <v>2</v>
      </c>
      <c r="BJ15" s="4" t="str">
        <f>IF(ISNUMBER(BB15),VLOOKUP(BB15,Percentil!$A$2:$B$122,2,1),"")</f>
        <v/>
      </c>
      <c r="BK15" s="4" t="str">
        <f>IF(ISNUMBER(BC15),VLOOKUP(BC15,Percentil!$A$2:$B$122,2,1),"")</f>
        <v/>
      </c>
      <c r="BL15" s="4" t="str">
        <f>IF(ISNUMBER(BD15),VLOOKUP(BD15,Percentil!$A$2:$B$122,2,1),"")</f>
        <v/>
      </c>
      <c r="BM15" s="4" t="str">
        <f>IF(ISNUMBER(BE15),VLOOKUP(BE15,Percentil!$A$2:$B$122,2,1),"")</f>
        <v/>
      </c>
      <c r="BN15" s="4" t="str">
        <f>IF(ISNUMBER(BF15),VLOOKUP(BF15,Percentil!$A$2:$B$122,2,1),"")</f>
        <v/>
      </c>
      <c r="BO15" s="4" t="str">
        <f>IF(ISNUMBER(BG15),VLOOKUP(BG15,Percentil!$A$2:$B$122,2,1),"")</f>
        <v/>
      </c>
      <c r="BP15" s="4" t="str">
        <f>IF(ISNUMBER(BH15),VLOOKUP(BH15,Percentil!$A$2:$B$122,2,1),"")</f>
        <v/>
      </c>
      <c r="BQ15" s="4" t="str">
        <f>IF(AND(ISNUMBER(AJ15),ISNUMBER(DK15)),IF(AJ15-VLOOKUP(BI15,NyFi!$L$2:$V$4,DK15,1)&lt;1,1 &amp; " - " &amp; AJ15+VLOOKUP(BI15,NyFi!$L$2:$V$4,DK15,1),IF(AJ15+VLOOKUP(BI15,NyFi!$L$2:$V$4,DK15,1)&gt;19,AJ15-VLOOKUP(BI15,NyFi!$L$2:$V$4,DK15,1) &amp; " - " &amp; 19,AJ15-VLOOKUP(BI15,NyFi!$L$2:$V$4,DK15,1) &amp; " - " &amp; AJ15+VLOOKUP(BI15,NyFi!$L$2:$V$4,DK15,1))),"")</f>
        <v/>
      </c>
      <c r="BR15" s="4" t="str">
        <f>IF(AND(ISNUMBER(DK15),DK15&lt;8),IF(AND(ISNUMBER(AK15),ISNUMBER(DK15)),IF(AK15-VLOOKUP(BI15,NyGs!$L$2:$V$4,DK15,1)&lt;1,1 &amp; " - " &amp; AK15+VLOOKUP(BI15,NyGs!$L$2:$V$4,DK15,1),IF(AK15+VLOOKUP(BI15,NyGs!$L$2:$V$4,DK15,1)&gt;19,AK15-VLOOKUP(BI15,NyGs!$L$2:$V$4,DK15,1) &amp; " - " &amp; 19,AK15-VLOOKUP(BI15,NyGs!$L$2:$V$4,DK15,1) &amp; " - " &amp; AK15+VLOOKUP(BI15,NyGs!$L$2:$V$4,DK15,1))),""),"")</f>
        <v/>
      </c>
      <c r="BS15" s="4" t="str">
        <f>IF(AND(ISNUMBER(AL15),ISNUMBER(DK15)),IF(AL15-VLOOKUP(BI15,NyRm!$L$2:$V$4,DK15,1)&lt;1,1 &amp; " - " &amp; AL15+VLOOKUP(BI15,NyRm!$L$2:$V$4,DK15,1),IF(AL15+VLOOKUP(BI15,NyRm!$L$2:$V$4,DK15,1)&gt;19,AL15-VLOOKUP(BI15,NyRm!$L$2:$V$4,DK15,1) &amp; " - " &amp; 19,AL15-VLOOKUP(BI15,NyRm!$L$2:$V$4,DK15,1) &amp; " - " &amp; AL15+VLOOKUP(BI15,NyRm!$L$2:$V$4,DK15,1))),"")</f>
        <v/>
      </c>
      <c r="BT15" s="4" t="str">
        <f>IF(AND(ISNUMBER(AM15),ISNUMBER(DK15)),IF(AM15-VLOOKUP(BI15,NyFm!$L$2:$V$4,DK15,1)&lt;1,1 &amp; " - " &amp; AM15+VLOOKUP(BI15,NyFm!$L$2:$V$4,DK15,1),IF(AM15+VLOOKUP(BI15,NyFm!$L$2:$V$4,DK15,1)&gt;19,AM15-VLOOKUP(BI15,NyFm!$L$2:$V$4,DK15,1) &amp; " - " &amp; 19,AM15-VLOOKUP(BI15,NyFm!$L$2:$V$4,DK15,1) &amp; " - " &amp; AM15+VLOOKUP(BI15,NyFm!$L$2:$V$4,DK15,1))),"")</f>
        <v/>
      </c>
      <c r="BU15" s="4" t="str">
        <f>IF(AND(ISNUMBER(DK15),DK15&lt;8),IF(AND(ISNUMBER(AN15),ISNUMBER(DK15)),IF(AN15-VLOOKUP(BI15,NyLi1R!$L$2:$V$4,DK15,1)&lt;1,1 &amp; " - " &amp; AN15+VLOOKUP(BI15,NyLi1R!$L$2:$V$4,DK15,1),IF(AN15+VLOOKUP(BI15,NyLi1R!$L$2:$V$4,DK15,1)&gt;19,AN15-VLOOKUP(BI15,NyLi1R!$L$2:$V$4,DK15,1) &amp; " - " &amp; 19,AN15-VLOOKUP(BI15,NyLi1R!$L$2:$V$4,DK15,1) &amp; " - " &amp; AN15+VLOOKUP(BI15,NyLi1R!$L$2:$V$4,DK15,1))),""),"")</f>
        <v/>
      </c>
      <c r="BV15" s="4" t="str">
        <f>IF(AND(ISNUMBER(DK15),DK15&lt;8),IF(AND(ISNUMBER(AO15),ISNUMBER(DK15)),IF(AO15-VLOOKUP(BI15,NyLi1E!$L$2:$V$4,DK15,1)&lt;1,1 &amp; " - " &amp; AO15+VLOOKUP(BI15,NyLi1E!$L$2:$V$4,DK15,1),IF(AO15+VLOOKUP(BI15,NyLi1E!$L$2:$V$4,DK15,1)&gt;19,AO15-VLOOKUP(BI15,NyLi1E!$L$2:$V$4,DK15,1) &amp; " - " &amp; 19,AO15-VLOOKUP(BI15,NyLi1E!$L$2:$V$4,DK15,1) &amp; " - " &amp; AO15+VLOOKUP(BI15,NyLi1E!$L$2:$V$4,DK15,1))),""),"")</f>
        <v/>
      </c>
      <c r="BW15" s="4" t="str">
        <f>IF(AND(ISNUMBER(DK15),DK15&lt;8),IF(AND(ISNUMBER(AP15),ISNUMBER(DK15)),IF(AP15-VLOOKUP(BI15,NyLi1T!$L$2:$V$4,DK15,1)&lt;1,1 &amp; " - " &amp; AP15+VLOOKUP(BI15,NyLi1T!$L$2:$V$4,DK15,1),IF(AP15+VLOOKUP(BI15,NyLi1T!$L$2:$V$4,DK15,1)&gt;19,AP15-VLOOKUP(BI15,NyLi1T!$L$2:$V$4,DK15,1) &amp; " - " &amp; 19,AP15-VLOOKUP(BI15,NyLi1T!$L$2:$V$4,DK15,1) &amp; " - " &amp; AP15+VLOOKUP(BI15,NyLi1T!$L$2:$V$4,DK15,1))),""),"")</f>
        <v/>
      </c>
      <c r="BX15" s="4" t="str">
        <f>IF(AND(ISNUMBER(DK15),DK15&gt;7),IF(AND(ISNUMBER(AQ15),ISNUMBER(DK15)),IF(AQ15-VLOOKUP(BI15,NyLi2R!$L$2:$V$4,DK15,1)&lt;1,1 &amp; " - " &amp; AQ15+VLOOKUP(BI15,NyLi2R!$L$2:$V$4,DK15,1),IF(AQ15+VLOOKUP(BI15,NyLi2R!$L$2:$V$4,DK15,1)&gt;19,AQ15-VLOOKUP(BI15,NyLi2R!$L$2:$V$4,DK15,1) &amp; " - " &amp; 19,AQ15-VLOOKUP(BI15,NyLi2R!$L$2:$V$4,DK15,1) &amp; " - " &amp; AQ15+VLOOKUP(BI15,NyLi2R!$L$2:$V$4,DK15,1))),""),"")</f>
        <v/>
      </c>
      <c r="BY15" s="4" t="str">
        <f>IF(AND(ISNUMBER(DK15),DK15&gt;7),IF(AND(ISNUMBER(AR15),ISNUMBER(DK15)),IF(AR15-VLOOKUP(BI15,NyLi2E!$L$2:$V$4,DK15,1)&lt;1,1 &amp; " - " &amp; AR15+VLOOKUP(BI15,NyLi2E!$L$2:$V$4,DK15,1),IF(AR15+VLOOKUP(BI15,NyLi2E!$L$2:$V$4,DK15,1)&gt;19,AR15-VLOOKUP(BI15,NyLi2E!$L$2:$V$4,DK15,1) &amp; " - " &amp; 19,AR15-VLOOKUP(BI15,NyLi2E!$L$2:$V$4,DK15,1) &amp; " - " &amp; AR15+VLOOKUP(BI15,NyLi2E!$L$2:$V$4,DK15,1))),""),"")</f>
        <v/>
      </c>
      <c r="BZ15" s="4" t="str">
        <f>IF(AND(ISNUMBER(DK15),DK15&gt;7),IF(AND(ISNUMBER(AS15),ISNUMBER(DK15)),IF(AS15-VLOOKUP(BI15,NyLi2T!$L$2:$V$4,DK15,1)&lt;1,1 &amp; " - " &amp; AS15+VLOOKUP(BI15,NyLi2T!$L$2:$V$4,DK15,1),IF(AS15+VLOOKUP(BI15,NyLi2T!$L$2:$V$4,DK15,1)&gt;19,AS15-VLOOKUP(BI15,NyLi2T!$L$2:$V$4,DK15,1) &amp; " - " &amp; 19,AS15-VLOOKUP(BI15,NyLi2T!$L$2:$V$4,DK15,1) &amp; " - " &amp; AS15+VLOOKUP(BI15,NyLi2T!$L$2:$V$4,DK15,1))),""),"")</f>
        <v/>
      </c>
      <c r="CA15" s="4" t="str">
        <f>IF(AND(ISNUMBER(DK15),DK15&lt;8),IF(AND(ISNUMBER(AT15),ISNUMBER(DK15)),IF(AT15-VLOOKUP(BI15,NySs!$L$2:$V$4,DK15,1)&lt;1,1 &amp; " - " &amp; AT15+VLOOKUP(BI15,NySs!$L$2:$V$4,DK15,1),IF(AT15+VLOOKUP(BI15,NySs!$L$2:$V$4,DK15,1)&gt;19,AT15-VLOOKUP(BI15,NySs!$L$2:$V$4,DK15,1) &amp; " - " &amp; 19,AT15-VLOOKUP(BI15,NySs!$L$2:$V$4,DK15,1) &amp; " - " &amp; AT15+VLOOKUP(BI15,NySs!$L$2:$V$4,DK15,1))),""),"")</f>
        <v/>
      </c>
      <c r="CB15" s="4" t="str">
        <f>IF(AND(ISNUMBER(DK15),DK15&lt;9),IF(AND(ISNUMBER(AU15),ISNUMBER(DK15)),IF(AU15-VLOOKUP(BI15,NyEo!$L$2:$V$4,DK15,1)&lt;1,1 &amp; " - " &amp; AU15+VLOOKUP(BI15,NyEo!$L$2:$V$4,DK15,1),IF(AU15+VLOOKUP(BI15,NyEo!$L$2:$V$4,DK15,1)&gt;19,AU15-VLOOKUP(BI15,NyEo!$L$2:$V$4,DK15,1) &amp; " - " &amp; 19,AU15-VLOOKUP(BI15,NyEo!$L$2:$V$4,DK15,1) &amp; " - " &amp; AU15+VLOOKUP(BI15,NyEo!$L$2:$V$4,DK15,1))),""),"")</f>
        <v/>
      </c>
      <c r="CC15" s="4" t="str">
        <f>IF(AND(ISNUMBER(DK15),DK15&gt;7),IF(AND(ISNUMBER(AV15),ISNUMBER(DK15)),IF(AV15-VLOOKUP(BI15,NyHt!$L$2:$V$4,DK15,1)&lt;1,1 &amp; " - " &amp; AV15+VLOOKUP(BI15,NyHt!$L$2:$V$4,DK15,1),IF(AV15+VLOOKUP(BI15,NyHt!$L$2:$V$4,DK15,1)&gt;19,AV15-VLOOKUP(BI15,NyHt!$L$2:$V$4,DK15,1) &amp; " - " &amp; 19,AV15-VLOOKUP(BI15,NyHt!$L$2:$V$4,DK15,1) &amp; " - " &amp; AV15+VLOOKUP(BI15,NyHt!$L$2:$V$4,DK15,1))),""),"")</f>
        <v/>
      </c>
      <c r="CD15" s="4" t="str">
        <f>IF(AND(ISNUMBER(AW15),ISNUMBER(DK15)),IF(AW15-VLOOKUP(BI15,NySiF!$L$2:$V$4,DK15,1)&lt;1,1 &amp; " - " &amp; AW15+VLOOKUP(BI15,NySiF!$L$2:$V$4,DK15,1),IF(AW15+VLOOKUP(BI15,NySiF!$L$2:$V$4,DK15,1)&gt;19,AW15-VLOOKUP(BI15,NySiF!$L$2:$V$4,DK15,1) &amp; " - " &amp; 19,AW15-VLOOKUP(BI15,NySiF!$L$2:$V$4,DK15,1) &amp; " - " &amp; AW15+VLOOKUP(BI15,NySiF!$L$2:$V$4,DK15,1))),"")</f>
        <v/>
      </c>
      <c r="CE15" s="4" t="str">
        <f>IF(AND(ISNUMBER(AX15),ISNUMBER(DK15)),IF(AX15-VLOOKUP(BI15,NySiB!$L$2:$V$4,DK15,1)&lt;1,1 &amp; " - " &amp; AX15+VLOOKUP(BI15,NySiB!$L$2:$V$4,DK15,1),IF(AX15+VLOOKUP(BI15,NySiB!$L$2:$V$4,DK15,1)&gt;19,AX15-VLOOKUP(BI15,NySiB!$L$2:$V$4,DK15,1) &amp; " - " &amp; 19,AX15-VLOOKUP(BI15,NySiB!$L$2:$V$4,DK15,1) &amp; " - " &amp; AX15+VLOOKUP(BI15,NySiB!$L$2:$V$4,DK15,1))),"")</f>
        <v/>
      </c>
      <c r="CF15" s="4" t="str">
        <f>IF(AND(ISNUMBER(AY15),ISNUMBER(DK15)),IF(AY15-VLOOKUP(BI15,NySiT!$L$2:$V$4,DK15,1)&lt;1,1 &amp; " - " &amp; AY15+VLOOKUP(BI15,NySiT!$L$2:$V$4,DK15,1),IF(AY15+VLOOKUP(BI15,NySiT!$L$2:$V$4,DK15,1)&gt;19,AY15-VLOOKUP(BI15,NySiT!$L$2:$V$4,DK15,1) &amp; " - " &amp; 19,AY15-VLOOKUP(BI15,NySiT!$L$2:$V$4,DK15,1) &amp; " - " &amp; AY15+VLOOKUP(BI15,NySiT!$L$2:$V$4,DK15,1))),"")</f>
        <v/>
      </c>
      <c r="CG15" s="4" t="str">
        <f>IF(AND(ISNUMBER(AZ15),ISNUMBER(DK15)),IF(AZ15-VLOOKUP(BI15,NyVs!$L$2:$V$4,DK15,1)&lt;1,1 &amp; " - " &amp; AZ15+VLOOKUP(BI15,NyVs!$L$2:$V$4,DK15,1),IF(AZ15+VLOOKUP(BI15,NyVs!$L$2:$V$4,DK15,1)&gt;19,AZ15-VLOOKUP(BI15,NyVs!$L$2:$V$4,DK15,1) &amp; " - " &amp; 19,AZ15-VLOOKUP(BI15,NyVs!$L$2:$V$4,DK15,1) &amp; " - " &amp; AZ15+VLOOKUP(BI15,NyVs!$L$2:$V$4,DK15,1))),"")</f>
        <v/>
      </c>
      <c r="CH15" s="4" t="str">
        <f>IF(AND(ISNUMBER(BA15),ISNUMBER(DK15)),IF(BA15-VLOOKUP(BI15,NyPp!$L$2:$V$4,DK15,1)&lt;1,1 &amp; " - " &amp; BA15+VLOOKUP(BI15,NyPp!$L$2:$V$4,DK15,1),IF(BA15+VLOOKUP(BI15,NyPp!$L$2:$V$4,DK15,1)&gt;19,BA15-VLOOKUP(BI15,NyPp!$L$2:$V$4,DK15,1) &amp; " - " &amp; 19,BA15-VLOOKUP(BI15,NyPp!$L$2:$V$4,DK15,1) &amp; " - " &amp; BA15+VLOOKUP(BI15,NyPp!$L$2:$V$4,DK15,1))),"")</f>
        <v/>
      </c>
      <c r="CI15" s="4" t="str">
        <f>IF(AND(ISNUMBER(BB15),ISNUMBER(DK15)),IF(BB15-VLOOKUP(BI15,NyIGS!$L$2:$V$4,DK15,1)&lt;40,40 &amp; " - " &amp; BB15+VLOOKUP(BI15,NyIGS!$L$2:$V$4,DK15,1),IF(BB15+VLOOKUP(BI15,NyIGS!$L$2:$V$4,DK15,1)&gt;160,BB15-VLOOKUP(BI15,NyIGS!$L$2:$V$4,DK15,1) &amp; " - " &amp; 160,BB15-VLOOKUP(BI15,NyIGS!$L$2:$V$4,DK15,1) &amp; " - " &amp; BB15+VLOOKUP(BI15,NyIGS!$L$2:$V$4,DK15,1))),"")</f>
        <v/>
      </c>
      <c r="CJ15" s="4" t="str">
        <f>IF(AND(ISNUMBER(BC15),ISNUMBER(DK15)),IF(BC15-VLOOKUP(BI15,NyIRS!$L$2:$V$4,DK15,1)&lt;40,40 &amp; " - " &amp; BC15+VLOOKUP(BI15,NyIRS!$L$2:$V$4,DK15,1),IF(BC15+VLOOKUP(BI15,NyIRS!$L$2:$V$4,DK15,1)&gt;160,BC15-VLOOKUP(BI15,NyIRS!$L$2:$V$4,DK15,1) &amp; " - " &amp; 160,BC15-VLOOKUP(BI15,NyIRS!$L$2:$V$4,DK15,1) &amp; " - " &amp; BC15+VLOOKUP(BI15,NyIRS!$L$2:$V$4,DK15,1))),"")</f>
        <v/>
      </c>
      <c r="CK15" s="4" t="str">
        <f>IF(AND(ISNUMBER(BD15),ISNUMBER(DK15)),IF(BD15-VLOOKUP(BI15,NyIES!$L$2:$V$4,DK15,1)&lt;40,40 &amp; " - " &amp; BD15+VLOOKUP(BI15,NyIES!$L$2:$V$4,DK15,1),IF(BD15+VLOOKUP(BI15,NyIES!$L$2:$V$4,DK15,1)&gt;160,BD15-VLOOKUP(BI15,NyIES!$L$2:$V$4,DK15,1) &amp; " - " &amp; 160,BD15-VLOOKUP(BI15,NyIES!$L$2:$V$4,DK15,1) &amp; " - " &amp; BD15+VLOOKUP(BI15,NyIES!$L$2:$V$4,DK15,1))),"")</f>
        <v/>
      </c>
      <c r="CL15" s="4" t="str">
        <f>IF(AND(ISNUMBER(BE15),ISNUMBER(DK15)),IF(BE15-VLOOKUP(BI15,NyISI!$L$2:$V$4,DK15,1)&lt;40,40 &amp; " - " &amp; BE15+VLOOKUP(BI15,NyISI!$L$2:$V$4,DK15,1),IF(BE15+VLOOKUP(BI15,NyISI!$L$2:$V$4,DK15,1)&gt;160,BE15-VLOOKUP(BI15,NyISI!$L$2:$V$4,DK15,1) &amp; " - " &amp; 160,BE15-VLOOKUP(BI15,NyISI!$L$2:$V$4,DK15,1) &amp; " - " &amp; BE15+VLOOKUP(BI15,NyISI!$L$2:$V$4,DK15,1))),"")</f>
        <v/>
      </c>
      <c r="CM15" s="4" t="str">
        <f>IF(AND(ISNUMBER(DK15),DK15&lt;8),IF(AND(ISNUMBER(BF15),ISNUMBER(DK15)),IF(BF15-VLOOKUP(BI15,NyISS!$L$2:$V$4,DK15,1)&lt;40,40 &amp; " - " &amp; BF15+VLOOKUP(BI15,NyISS!$L$2:$V$4,DK15,1),IF(BF15+VLOOKUP(BI15,NyISS!$L$2:$V$4,DK15,1)&gt;160,BF15-VLOOKUP(BI15,NyISS!$L$2:$V$4,DK15,1) &amp; " - " &amp; 160,BF15-VLOOKUP(BI15,NyISS!$L$2:$V$4,DK15,1) &amp; " - " &amp; BF15+VLOOKUP(BI15,NyISS!$L$2:$V$4,DK15,1))),""),"")</f>
        <v/>
      </c>
      <c r="CN15" s="4" t="str">
        <f>IF(AND(ISNUMBER(DK15),DK15&gt;7),IF(AND(ISNUMBER(BG15),ISNUMBER(DK15)),IF(BG15-VLOOKUP(BI15,NyISM!$L$2:$V$4,DK15,1)&lt;40,40 &amp; " - " &amp; BG15+VLOOKUP(BI15,NyISM!$L$2:$V$4,DK15,1),IF(BG15+VLOOKUP(BI15,NyISM!$L$2:$V$4,DK15,1)&gt;160,BG15-VLOOKUP(BI15,NyISM!$L$2:$V$4,DK15,1) &amp; " - " &amp; 160,BG15-VLOOKUP(BI15,NyISM!$L$2:$V$4,DK15,1) &amp; " - " &amp; BG15+VLOOKUP(BI15,NyISM!$L$2:$V$4,DK15,1))),""),"")</f>
        <v/>
      </c>
      <c r="CO15" s="4" t="str">
        <f>IF(AND(ISNUMBER(BH15),ISNUMBER(DK15)),IF(BH15-VLOOKUP(BI15,NyIAM!$L$2:$V$4,DK15,1)&lt;40,40 &amp; " - " &amp; BH15+VLOOKUP(BI15,NyIAM!$L$2:$V$4,DK15,1),IF(BH15+VLOOKUP(BI15,NyIAM!$L$2:$V$4,DK15,1)&gt;160,BH15-VLOOKUP(BI15,NyIAM!$L$2:$V$4,DK15,1) &amp; " - " &amp; 160,BH15-VLOOKUP(BI15,NyIAM!$L$2:$V$4,DK15,1) &amp; " - " &amp; BH15+VLOOKUP(BI15,NyIAM!$L$2:$V$4,DK15,1))),"")</f>
        <v/>
      </c>
      <c r="CP15" s="4" t="str">
        <f>IF(AF15="","",IF(AND(ISNUMBER(AF15),ISNUMBER(DK15)),IF(VLOOKUP(AF15,NyOm!$A$2:$K$30,DK15,1)=1,"Onormalt få ord",IF(VLOOKUP(AF15,NyOm!$A$2:$K$30,DK15,1)=2,"Färre antal ord än normalt",IF(VLOOKUP(AF15,NyOm!$A$2:$K$30,DK15,1)=3,"Normalt antal ord","")))))</f>
        <v/>
      </c>
      <c r="CQ15" s="4" t="str">
        <f>IF(AB15="","",IF(AND(ISNUMBER(AB15),ISNUMBER(DK15)),IF(VLOOKUP(AB15,NyPbTid!$A$2:$K$218,DK15,1)=1,"Onormalt lång tidsåtgång",IF(VLOOKUP(AB15,NyPbTid!$A$2:$K$218,DK15,1)=2,"Långsammare än normalt",IF(VLOOKUP(AB15,NyPbTid!$A$2:$K$218,DK15,1)=3,"Normal tidsåtgång","")))))</f>
        <v/>
      </c>
      <c r="CR15" s="4" t="str">
        <f>IF(AC15="","",IF(AND(ISNUMBER(AC15),ISNUMBER(DK15)),IF(VLOOKUP(AC15,NyPbFel!$A$2:$K$18,DK15,1)=1,"Onormalt antal fel",IF(VLOOKUP(AC15,NyPbFel!$A$2:$K$18,DK15,1)=2,"Fler fel än normalt",IF(VLOOKUP(AC15,NyPbFel!$A$2:$K$18,DK15,1)=3,"Normalt antal fel","")))))</f>
        <v/>
      </c>
      <c r="CS15" s="4" t="str">
        <f t="shared" si="6"/>
        <v/>
      </c>
      <c r="CT15" s="4" t="str">
        <f>IF(OR(ISNUMBER(CS15),CS15="0**"),IF(ISNUMBER(CS15),CS15/ABS(CS15)*VLOOKUP(1,SignDiff!$A$3:$K$4,DK15,1),VLOOKUP(1,SignDiff!$A$3:$K$4,DK15,1)),"")</f>
        <v/>
      </c>
      <c r="CU15" s="4" t="str">
        <f>IF(OR(ISNUMBER(CS15),CS15="0**"),IF(ISNUMBER(CS15),CS15/ABS(CS15)*VLOOKUP(1,SignDiff!$A$7:$K$8,DK15,1),VLOOKUP(1,SignDiff!$A$7:$K$8,DK15,1)),"")</f>
        <v/>
      </c>
      <c r="CV15" s="4" t="str">
        <f t="shared" si="7"/>
        <v/>
      </c>
      <c r="CW15" s="4" t="str">
        <f t="shared" si="8"/>
        <v/>
      </c>
      <c r="CX15" s="4" t="str">
        <f>IF(OR(ISNUMBER(CS15),CS15="0**"),IF(CS15="0**",VLOOKUP(0,'IRS-IES'!$A$2:$C$43,2,1),IF(CS15&lt;0,VLOOKUP(ABS(CS15),'IRS-IES'!$A$2:$C$43,2,1),VLOOKUP(ABS(CS15),'IRS-IES'!$A$2:$C$43,3,1))),"")</f>
        <v/>
      </c>
      <c r="CY15" s="4" t="str">
        <f t="shared" si="9"/>
        <v/>
      </c>
      <c r="CZ15" s="4" t="str">
        <f>IF(OR(ISNUMBER(CY15),CY15="0**"),IF(ISNUMBER(CY15),CY15/ABS(CY15)*VLOOKUP(2,SignDiff!$A$3:$K$4,DK15,1),VLOOKUP(2,SignDiff!$A$3:$K$4,DK15,1)),"")</f>
        <v/>
      </c>
      <c r="DA15" s="4" t="str">
        <f>IF(OR(ISNUMBER(CY15),CY15="0**"),IF(ISNUMBER(CY15),CY15/ABS(CY15)*VLOOKUP(2,SignDiff!$A$7:$K$8,DK15,1),VLOOKUP(2,SignDiff!$A$7:$K$8,DK15,1)),"")</f>
        <v/>
      </c>
      <c r="DB15" s="4" t="str">
        <f t="shared" si="10"/>
        <v/>
      </c>
      <c r="DC15" s="4" t="str">
        <f t="shared" si="11"/>
        <v/>
      </c>
      <c r="DD15" s="4" t="str">
        <f>IF(OR(ISNUMBER(CY15),CY15="0**"),IF(CY15="0**",VLOOKUP(0,'ISI-ISS'!$A$2:$C$43,2,1),IF(CY15&lt;0,VLOOKUP(ABS(CY15),'ISI-ISS'!$A$2:$C$43,2,1),VLOOKUP(ABS(CY15),'ISI-ISS'!$A$2:$C$43,3,1))),"")</f>
        <v/>
      </c>
      <c r="DE15" s="4" t="str">
        <f t="shared" si="12"/>
        <v/>
      </c>
      <c r="DF15" s="4" t="str">
        <f>IF(OR(ISNUMBER(DE15),DE15="0**"),IF(ISNUMBER(DE15),DE15/ABS(DE15)*VLOOKUP(2,SignDiff!$A$3:$K$4,DK15,1),VLOOKUP(2,SignDiff!$A$3:$K$4,DK15,1)),"")</f>
        <v/>
      </c>
      <c r="DG15" s="4" t="str">
        <f>IF(OR(ISNUMBER(DE15),DE15="0**"),IF(ISNUMBER(DE15),DE15/ABS(DE15)*VLOOKUP(2,SignDiff!$A$7:$K$8,DK15,1),VLOOKUP(2,SignDiff!$A$7:$K$8,DK15,1)),"")</f>
        <v/>
      </c>
      <c r="DH15" s="4" t="str">
        <f t="shared" si="13"/>
        <v/>
      </c>
      <c r="DI15" s="4" t="str">
        <f t="shared" si="14"/>
        <v/>
      </c>
      <c r="DJ15" s="4" t="str">
        <f>IF(OR(ISNUMBER(DE15),DE15="0**"),IF(DE15="0**",VLOOKUP(0,'ISI-ISM'!$A$2:$C$43,2,1),IF(DE15&lt;0,VLOOKUP(ABS(DE15),'ISI-ISM'!$A$2:$C$43,2,1),VLOOKUP(ABS(DE15),'ISI-ISM'!$A$2:$C$43,3,1))),"")</f>
        <v/>
      </c>
      <c r="DK15" s="4" t="str">
        <f>IF(ISERROR(VLOOKUP(N15,age!$A$2:$C$11,2,1)),"",VLOOKUP(N15,age!$A$2:$C$11,2,1))</f>
        <v/>
      </c>
      <c r="DL15" s="4" t="str">
        <f>IF(ISERROR(VLOOKUP(N15,age!$A$2:$C$11,3,1)),"",VLOOKUP(N15,age!$A$2:$C$11,3,1))</f>
        <v/>
      </c>
      <c r="DM15" s="4">
        <f t="shared" si="1"/>
        <v>0</v>
      </c>
      <c r="DN15" s="4">
        <f t="shared" si="2"/>
        <v>0</v>
      </c>
      <c r="DO15" s="4">
        <f t="shared" si="3"/>
        <v>0</v>
      </c>
      <c r="DP15" s="4">
        <f t="shared" si="4"/>
        <v>0</v>
      </c>
      <c r="DQ15" s="4">
        <f t="shared" si="5"/>
        <v>0</v>
      </c>
      <c r="DR15" s="9" t="str">
        <f t="shared" si="15"/>
        <v/>
      </c>
      <c r="DS15" s="9" t="str">
        <f t="shared" si="16"/>
        <v/>
      </c>
      <c r="DT15" s="9" t="str">
        <f t="shared" si="17"/>
        <v/>
      </c>
      <c r="DU15" s="9" t="str">
        <f t="shared" si="18"/>
        <v/>
      </c>
      <c r="DV15" s="9" t="str">
        <f t="shared" si="19"/>
        <v/>
      </c>
      <c r="DW15" s="9" t="str">
        <f t="shared" si="20"/>
        <v/>
      </c>
      <c r="DX15" s="9" t="str">
        <f t="shared" si="21"/>
        <v/>
      </c>
      <c r="DY15" s="9" t="str">
        <f>IF(AND(ISNUMBER(AJ15),ISNUMBER(DK15)),IF(AJ15-VLOOKUP(BI15,NyFi!$L$2:$V$4,DK15,1)&lt;1,1,AJ15-VLOOKUP(BI15,NyFi!$L$2:$V$4,DK15,1)),"")</f>
        <v/>
      </c>
      <c r="DZ15" s="9" t="str">
        <f>IF(AND(ISNUMBER(DK15),DK15&lt;8),IF(AND(ISNUMBER(AK15),ISNUMBER(DK15)),IF(AK15-VLOOKUP(BI15,NyGs!$L$2:$V$4,DK15,1)&lt;1,1,AK15-VLOOKUP(BI15,NyGs!$L$2:$V$4,DK15,1)),""),"")</f>
        <v/>
      </c>
      <c r="EA15" s="9" t="str">
        <f>IF(AND(ISNUMBER(AL15),ISNUMBER(DK15)),IF(AL15-VLOOKUP(BI15,NyRm!$L$2:$V$4,DK15,1)&lt;1,1,AL15-VLOOKUP(BI15,NyRm!$L$2:$V$4,DK15,1)),"")</f>
        <v/>
      </c>
      <c r="EB15" s="9" t="str">
        <f>IF(AND(ISNUMBER(AM15),ISNUMBER(DK15)),IF(AM15-VLOOKUP(BI15,NyFm!$L$2:$V$4,DK15,1)&lt;1,1,AM15-VLOOKUP(BI15,NyFm!$L$2:$V$4,DK15,1)),"")</f>
        <v/>
      </c>
      <c r="EC15" s="9" t="str">
        <f>IF(AND(ISNUMBER(DK15),DK15&lt;8),IF(AND(ISNUMBER(AN15),ISNUMBER(DK15)),IF(AN15-VLOOKUP(BI15,NyLi1R!$L$2:$V$4,DK15,1)&lt;1,1,AN15-VLOOKUP(BI15,NyLi1R!$L$2:$V$4,DK15,1)),""),"")</f>
        <v/>
      </c>
      <c r="ED15" s="9" t="str">
        <f>IF(AND(ISNUMBER(DK15),DK15&lt;8),IF(AND(ISNUMBER(AO15),ISNUMBER(DK15)),IF(AO15-VLOOKUP(BI15,NyLi1E!$L$2:$V$4,DK15,1)&lt;1,1,AO15-VLOOKUP(BI15,NyLi1E!$L$2:$V$4,DK15,1)),""),"")</f>
        <v/>
      </c>
      <c r="EE15" s="9" t="str">
        <f>IF(AND(ISNUMBER(DK15),DK15&lt;8),IF(AND(ISNUMBER(AP15),ISNUMBER(DK15)),IF(AP15-VLOOKUP(BI15,NyLi1T!$L$2:$V$4,DK15,1)&lt;1,1,AP15-VLOOKUP(BI15,NyLi1T!$L$2:$V$4,DK15,1)),""),"")</f>
        <v/>
      </c>
      <c r="EF15" s="9" t="str">
        <f>IF(AND(ISNUMBER(DK15),DK15&gt;7),IF(AND(ISNUMBER(AQ15),ISNUMBER(DK15)),IF(AQ15-VLOOKUP(BI15,NyLi2R!$L$2:$V$4,DK15,1)&lt;1,1,AQ15-VLOOKUP(BI15,NyLi2R!$L$2:$V$4,DK15,1)),""),"")</f>
        <v/>
      </c>
      <c r="EG15" s="9" t="str">
        <f>IF(AND(ISNUMBER(DK15),DK15&gt;7),IF(AND(ISNUMBER(AR15),ISNUMBER(DK15)),IF(AR15-VLOOKUP(BI15,NyLi2E!$L$2:$V$4,DK15,1)&lt;1,1,AR15-VLOOKUP(BI15,NyLi2E!$L$2:$V$4,DK15,1)),""),"")</f>
        <v/>
      </c>
      <c r="EH15" s="9" t="str">
        <f>IF(AND(ISNUMBER(DK15),DK15&gt;7),IF(AND(ISNUMBER(AS15),ISNUMBER(DK15)),IF(AS15-VLOOKUP(BI15,NyLi2T!$L$2:$V$4,DK15,1)&lt;1,1,AS15-VLOOKUP(BI15,NyLi2T!$L$2:$V$4,DK15,1)),""),"")</f>
        <v/>
      </c>
      <c r="EI15" s="9" t="str">
        <f>IF(AND(ISNUMBER(DK15),DK15&lt;8),IF(AND(ISNUMBER(AT15),ISNUMBER(DK15)),IF(AT15-VLOOKUP(BI15,NySs!$L$2:$V$4,DK15,1)&lt;1,1,AT15-VLOOKUP(BI15,NySs!$L$2:$V$4,DK15,1)),""),"")</f>
        <v/>
      </c>
      <c r="EJ15" s="9" t="str">
        <f>IF(AND(ISNUMBER(DK15),DK15&lt;9),IF(AND(ISNUMBER(AU15),ISNUMBER(DK15)),IF(AU15-VLOOKUP(BI15,NyEo!$L$2:$V$4,DK15,1)&lt;1,1,AU15-VLOOKUP(BI15,NyEo!$L$2:$V$4,DK15,1)),""),"")</f>
        <v/>
      </c>
      <c r="EK15" s="9" t="str">
        <f>IF(AND(ISNUMBER(DK15),DK15&gt;7),IF(AND(ISNUMBER(AV15),ISNUMBER(DK15)),IF(AV15-VLOOKUP(BI15,NyHt!$L$2:$V$4,DK15,1)&lt;1,1,AV15-VLOOKUP(BI15,NyHt!$L$2:$V$4,DK15,1)),""),"")</f>
        <v/>
      </c>
      <c r="EL15" s="9" t="str">
        <f>IF(AND(ISNUMBER(AW15),ISNUMBER(DK15)),IF(AW15-VLOOKUP(BI15,NySiF!$L$2:$V$4,DK15,1)&lt;1,1,AW15-VLOOKUP(BI15,NySiF!$L$2:$V$4,DK15,1)),"")</f>
        <v/>
      </c>
      <c r="EM15" s="9" t="str">
        <f>IF(AND(ISNUMBER(AX15),ISNUMBER(DK15)),IF(AX15-VLOOKUP(BI15,NySiB!$L$2:$V$4,DK15,1)&lt;1,1,AX15-VLOOKUP(BI15,NySiB!$L$2:$V$4,DK15,1)),"")</f>
        <v/>
      </c>
      <c r="EN15" s="9" t="str">
        <f>IF(AND(ISNUMBER(AY15),ISNUMBER(DK15)),IF(AY15-VLOOKUP(BI15,NySiT!$L$2:$V$4,DK15,1)&lt;1,1,AY15-VLOOKUP(BI15,NySiT!$L$2:$V$4,DK15,1)),"")</f>
        <v/>
      </c>
      <c r="EO15" s="9" t="str">
        <f>IF(AND(ISNUMBER(AZ15),ISNUMBER(DK15)),IF(AZ15-VLOOKUP(BI15,NyVs!$L$2:$V$4,DK15,1)&lt;1,1,AZ15-VLOOKUP(BI15,NyVs!$L$2:$V$4,DK15,1)),"")</f>
        <v/>
      </c>
      <c r="EP15" s="9" t="str">
        <f>IF(AND(ISNUMBER(BA15),ISNUMBER(DK15)),IF(BA15-VLOOKUP(BI15,NyPp!$L$2:$V$4,DK15,1)&lt;1,1,BA15-VLOOKUP(BI15,NyPp!$L$2:$V$4,DK15,1)),"")</f>
        <v/>
      </c>
      <c r="EQ15" s="9" t="str">
        <f>IF(AND(ISNUMBER(BB15),ISNUMBER(DK15)),IF(BB15-VLOOKUP(BI15,NyIGS!$L$2:$V$4,DK15,1)&lt;40,40,BB15-VLOOKUP(BI15,NyIGS!$L$2:$V$4,DK15,1)),"")</f>
        <v/>
      </c>
      <c r="ER15" s="9" t="str">
        <f>IF(AND(ISNUMBER(BC15),ISNUMBER(DK15)),IF(BC15-VLOOKUP(BI15,NyIRS!$L$2:$V$4,DK15,1)&lt;40,40,BC15-VLOOKUP(BI15,NyIRS!$L$2:$V$4,DK15,1)),"")</f>
        <v/>
      </c>
      <c r="ES15" s="9" t="str">
        <f>IF(AND(ISNUMBER(BD15),ISNUMBER(DK15)),IF(BD15-VLOOKUP(BI15,NyIES!$L$2:$V$4,DK15,1)&lt;40,40,BD15-VLOOKUP(BI15,NyIES!$L$2:$V$4,DK15,1)),"")</f>
        <v/>
      </c>
      <c r="ET15" s="9" t="str">
        <f>IF(AND(ISNUMBER(BE15),ISNUMBER(DK15)),IF(BE15-VLOOKUP(BI15,NyISI!$L$2:$V$4,DK15,1)&lt;40,40,BE15-VLOOKUP(BI15,NyISI!$L$2:$V$4,DK15,1)),"")</f>
        <v/>
      </c>
      <c r="EU15" s="9" t="str">
        <f>IF(AND(ISNUMBER(DK15),DK15&lt;8),IF(AND(ISNUMBER(BF15),ISNUMBER(DK15)),IF(BF15-VLOOKUP(BI15,NyISS!$L$2:$V$4,DK15,1)&lt;40,40,BF15-VLOOKUP(BI15,NyISS!$L$2:$V$4,DK15,1)),""),"")</f>
        <v/>
      </c>
      <c r="EV15" s="9" t="str">
        <f>IF(AND(ISNUMBER(DK15),DK15&gt;7),IF(AND(ISNUMBER(BG15),ISNUMBER(DK15)),IF(BG15-VLOOKUP(BI15,NyISM!$L$2:$V$4,DK15,1)&lt;40,40,BG15-VLOOKUP(BI15,NyISM!$L$2:$V$4,DK15,1)),""),"")</f>
        <v/>
      </c>
      <c r="EW15" s="9" t="str">
        <f>IF(AND(ISNUMBER(BH15),ISNUMBER(DK15)),IF(BH15-VLOOKUP(BI15,NyIAM!$L$2:$V$4,DK15,1)&lt;40,40,BH15-VLOOKUP(BI15,NyIAM!$L$2:$V$4,DK15,1)),"")</f>
        <v/>
      </c>
      <c r="EX15" s="9" t="str">
        <f>IF(AND(ISNUMBER(AJ15),ISNUMBER(DK15)),IF(AJ15+VLOOKUP(BI15,NyFi!$L$2:$V$4,DK15,1)&gt;19,19,AJ15+VLOOKUP(BI15,NyFi!$L$2:$V$4,DK15,1)),"")</f>
        <v/>
      </c>
      <c r="EY15" s="9" t="str">
        <f>IF(AND(ISNUMBER(DK15),DK15&lt;8),IF(AND(ISNUMBER(AK15),ISNUMBER(DK15)),IF(AK15+VLOOKUP(BI15,NyGs!$L$2:$V$4,DK15,1)&gt;19,19,AK15+VLOOKUP(BI15,NyGs!$L$2:$V$4,DK15,1)),""),"")</f>
        <v/>
      </c>
      <c r="EZ15" s="9" t="str">
        <f>IF(AND(ISNUMBER(AL15),ISNUMBER(DK15)),IF(AL15+VLOOKUP(BI15,NyRm!$L$2:$V$4,DK15,1)&gt;19,19,AL15+VLOOKUP(BI15,NyRm!$L$2:$V$4,DK15,1)),"")</f>
        <v/>
      </c>
      <c r="FA15" s="9" t="str">
        <f>IF(AND(ISNUMBER(AM15),ISNUMBER(DK15)),IF(AM15+VLOOKUP(BI15,NyFm!$L$2:$V$4,DK15,1)&gt;19,19,AM15+VLOOKUP(BI15,NyFm!$L$2:$V$4,DK15,1)),"")</f>
        <v/>
      </c>
      <c r="FB15" s="9" t="str">
        <f>IF(AND(ISNUMBER(DK15),DK15&lt;8),IF(AND(ISNUMBER(AN15),ISNUMBER(DK15)),IF(AN15+VLOOKUP(BI15,NyLi1R!$L$2:$V$4,DK15,1)&gt;19,19,AN15+VLOOKUP(BI15,NyLi1R!$L$2:$V$4,DK15,1)),""),"")</f>
        <v/>
      </c>
      <c r="FC15" s="9" t="str">
        <f>IF(AND(ISNUMBER(DK15),DK15&lt;8),IF(AND(ISNUMBER(AO15),ISNUMBER(DK15)),IF(AO15+VLOOKUP(BI15,NyLi1E!$L$2:$V$4,DK15,1)&gt;19,19,AO15+VLOOKUP(BI15,NyLi1E!$L$2:$V$4,DK15,1)),""),"")</f>
        <v/>
      </c>
      <c r="FD15" s="9" t="str">
        <f>IF(AND(ISNUMBER(DK15),DK15&lt;8),IF(AND(ISNUMBER(AP15),ISNUMBER(DK15)),IF(AP15+VLOOKUP(BI15,NyLi1T!$L$2:$V$4,DK15,1)&gt;19,19,AP15+VLOOKUP(BI15,NyLi1T!$L$2:$V$4,DK15,1)),""),"")</f>
        <v/>
      </c>
      <c r="FE15" s="9" t="str">
        <f>IF(AND(ISNUMBER(DK15),DK15&gt;7),IF(AND(ISNUMBER(AQ15),ISNUMBER(DK15)),IF(AQ15+VLOOKUP(BI15,NyLi2R!$L$2:$V$4,DK15,1)&gt;19,19,AQ15+VLOOKUP(BI15,NyLi2R!$L$2:$V$4,DK15,1)),""),"")</f>
        <v/>
      </c>
      <c r="FF15" s="9" t="str">
        <f>IF(AND(ISNUMBER(DK15),DK15&gt;7),IF(AND(ISNUMBER(AR15),ISNUMBER(DK15)),IF(AR15+VLOOKUP(BI15,NyLi2E!$L$2:$V$4,DK15,1)&gt;19,19,AR15+VLOOKUP(BI15,NyLi2E!$L$2:$V$4,DK15,1)),""),"")</f>
        <v/>
      </c>
      <c r="FG15" s="9" t="str">
        <f>IF(AND(ISNUMBER(DK15),DK15&gt;7),IF(AND(ISNUMBER(AS15),ISNUMBER(DK15)),IF(AS15+VLOOKUP(BI15,NyLi2T!$L$2:$V$4,DK15,1)&gt;19,19,AS15+VLOOKUP(BI15,NyLi2T!$L$2:$V$4,DK15,1)),""),"")</f>
        <v/>
      </c>
      <c r="FH15" s="9" t="str">
        <f>IF(AND(ISNUMBER(DK15),DK15&lt;8),IF(AND(ISNUMBER(AT15),ISNUMBER(DK15)),IF(AT15+VLOOKUP(BI15,NySs!$L$2:$V$4,DK15,1)&gt;19,19,AT15+VLOOKUP(BI15,NySs!$L$2:$V$4,DK15,1)),""),"")</f>
        <v/>
      </c>
      <c r="FI15" s="9" t="str">
        <f>IF(AND(ISNUMBER(DK15),DK15&lt;9),IF(AND(ISNUMBER(AU15),ISNUMBER(DK15)),IF(AU15+VLOOKUP(BI15,NyEo!$L$2:$V$4,DK15,1)&gt;19,19,AU15+VLOOKUP(BI15,NyEo!$L$2:$V$4,DK15,1)),""),"")</f>
        <v/>
      </c>
      <c r="FJ15" s="9" t="str">
        <f>IF(AND(ISNUMBER(DK15),DK15&gt;7),IF(AND(ISNUMBER(AV15),ISNUMBER(DK15)),IF(AV15+VLOOKUP(BI15,NyHt!$L$2:$V$4,DK15,1)&gt;19,19,AV15+VLOOKUP(BI15,NyHt!$L$2:$V$4,DK15,1)),""),"")</f>
        <v/>
      </c>
      <c r="FK15" s="9" t="str">
        <f>IF(AND(ISNUMBER(AW15),ISNUMBER(DK15)),IF(AW15+VLOOKUP(BI15,NySiF!$L$2:$V$4,DK15,1)&gt;19,19,AW15+VLOOKUP(BI15,NySiF!$L$2:$V$4,DK15,1)),"")</f>
        <v/>
      </c>
      <c r="FL15" s="9" t="str">
        <f>IF(AND(ISNUMBER(AX15),ISNUMBER(DK15)),IF(AX15+VLOOKUP(BI15,NySiB!$L$2:$V$4,DK15,1)&gt;19,19,AX15+VLOOKUP(BI15,NySiB!$L$2:$V$4,DK15,1)),"")</f>
        <v/>
      </c>
      <c r="FM15" s="9" t="str">
        <f>IF(AND(ISNUMBER(AY15),ISNUMBER(DK15)),IF(AY15+VLOOKUP(BI15,NySiT!$L$2:$V$4,DK15,1)&gt;19,19,AY15+VLOOKUP(BI15,NySiT!$L$2:$V$4,DK15,1)),"")</f>
        <v/>
      </c>
      <c r="FN15" s="9" t="str">
        <f>IF(AND(ISNUMBER(AZ15),ISNUMBER(DK15)),IF(AZ15+VLOOKUP(BI15,NyVs!$L$2:$V$4,DK15,1)&gt;19,19,AZ15+VLOOKUP(BI15,NyVs!$L$2:$V$4,DK15,1)),"")</f>
        <v/>
      </c>
      <c r="FO15" s="9" t="str">
        <f>IF(AND(ISNUMBER(BA15),ISNUMBER(DK15)),IF(BA15+VLOOKUP(BI15,NyPp!$L$2:$V$4,DK15,1)&gt;19,19,BA15+VLOOKUP(BI15,NyPp!$L$2:$V$4,DK15,1)),"")</f>
        <v/>
      </c>
      <c r="FP15" s="9" t="str">
        <f>IF(AND(ISNUMBER(BB15),ISNUMBER(DK15)),IF(BB15+VLOOKUP(BI15,NyIGS!$L$2:$V$4,DK15,1)&gt;160,160,BB15+VLOOKUP(BI15,NyIGS!$L$2:$V$4,DK15,1)),"")</f>
        <v/>
      </c>
      <c r="FQ15" s="9" t="str">
        <f>IF(AND(ISNUMBER(BC15),ISNUMBER(DK15)),IF(BC15+VLOOKUP(BI15,NyIRS!$L$2:$V$4,DK15,1)&gt;160,160,BC15+VLOOKUP(BI15,NyIRS!$L$2:$V$4,DK15,1)),"")</f>
        <v/>
      </c>
      <c r="FR15" s="9" t="str">
        <f>IF(AND(ISNUMBER(BD15),ISNUMBER(DK15)),IF(BD15+VLOOKUP(BI15,NyIES!$L$2:$V$4,DK15,1)&gt;160,160, BD15+VLOOKUP(BI15,NyIES!$L$2:$V$4,DK15,1)),"")</f>
        <v/>
      </c>
      <c r="FS15" s="9" t="str">
        <f>IF(AND(ISNUMBER(BE15),ISNUMBER(DK15)),IF(BE15+VLOOKUP(BI15,NyISI!$L$2:$V$4,DK15,1)&gt;160,160,BE15+VLOOKUP(BI15,NyISI!$L$2:$V$4,DK15,1)),"")</f>
        <v/>
      </c>
      <c r="FT15" s="9" t="str">
        <f>IF(AND(ISNUMBER(DK15),DK15&lt;8),IF(AND(ISNUMBER(BF15),ISNUMBER(DK15)),IF(BF15+VLOOKUP(BI15,NyISS!$L$2:$V$4,DK15,1)&gt;160,160,BF15+VLOOKUP(BI15,NyISS!$L$2:$V$4,DK15,1)),""),"")</f>
        <v/>
      </c>
      <c r="FU15" s="9" t="str">
        <f>IF(AND(ISNUMBER(DK15),DK15&gt;7),IF(AND(ISNUMBER(BG15),ISNUMBER(DK15)),IF(BG15+VLOOKUP(BI15,NyISM!$L$2:$V$4,DK15,1)&gt;160,160,BG15+VLOOKUP(BI15,NyISM!$L$2:$V$4,DK15,1)),""),"")</f>
        <v/>
      </c>
      <c r="FV15" s="9" t="str">
        <f>IF(AND(ISNUMBER(BH15),ISNUMBER(DK15)),IF(BH15+VLOOKUP(BI15,NyIAM!$L$2:$V$4,DK15,1)&gt;160,160,BH15+VLOOKUP(BI15,NyIAM!$L$2:$V$4,DK15,1)),"")</f>
        <v/>
      </c>
    </row>
    <row r="16" spans="1:178" x14ac:dyDescent="0.2">
      <c r="A16" s="51"/>
      <c r="B16" s="51"/>
      <c r="C16" s="51"/>
      <c r="D16" s="51"/>
      <c r="E16" s="51"/>
      <c r="F16" s="51"/>
      <c r="G16" s="51"/>
      <c r="H16" s="51"/>
      <c r="I16" s="51"/>
      <c r="J16" s="52"/>
      <c r="K16" s="52"/>
      <c r="L16" s="53"/>
      <c r="M16" s="53"/>
      <c r="N16" s="58" t="str">
        <f t="shared" si="0"/>
        <v/>
      </c>
      <c r="O16" s="53"/>
      <c r="P16" s="53"/>
      <c r="Q16" s="53"/>
      <c r="R16" s="53"/>
      <c r="S16" s="53"/>
      <c r="T16" s="53"/>
      <c r="U16" s="53"/>
      <c r="V16" s="53"/>
      <c r="W16" s="53"/>
      <c r="X16" s="53"/>
      <c r="Y16" s="53"/>
      <c r="Z16" s="53"/>
      <c r="AA16" s="53"/>
      <c r="AB16" s="53"/>
      <c r="AC16" s="53"/>
      <c r="AD16" s="53"/>
      <c r="AE16" s="53"/>
      <c r="AF16" s="53"/>
      <c r="AG16" s="53"/>
      <c r="AH16" s="53"/>
      <c r="AI16" s="53"/>
      <c r="AJ16" s="4" t="str">
        <f>IF(O16="","",IF(ISNUMBER(N16),VLOOKUP(O16,NyFi!$A$2:$K$40,DK16),""))</f>
        <v/>
      </c>
      <c r="AK16" s="4" t="str">
        <f>IF(P16="","",IF(AND(ISNUMBER(N16),DK16&lt;8),VLOOKUP(P16,NyGs!$A$2:$G$41,DK16),""))</f>
        <v/>
      </c>
      <c r="AL16" s="4" t="str">
        <f>IF(AA16="","",IF(ISNUMBER(N16),VLOOKUP(AA16,NyRm!$A$2:$K$56,DK16),""))</f>
        <v/>
      </c>
      <c r="AM16" s="4" t="str">
        <f>IF(Z16="","",IF(ISNUMBER(N16),VLOOKUP(Z16,NyFm!$A$2:$K$46,DK16),""))</f>
        <v/>
      </c>
      <c r="AN16" s="4" t="str">
        <f>IF(U16="","",IF(AND(ISNUMBER(N16),DK16&lt;8),VLOOKUP(U16,NyLi1R!$A$2:$G$20,DK16),""))</f>
        <v/>
      </c>
      <c r="AO16" s="4" t="str">
        <f>IF(V16="","",IF(AND(ISNUMBER(N16),DK16&lt;8),VLOOKUP(V16,NyLi1E!$A$2:$G$20,DK16),""))</f>
        <v/>
      </c>
      <c r="AP16" s="4" t="str">
        <f>IF(AND(ISNUMBER(N16),ISNUMBER(AN16),ISNUMBER(AO16),DK16&lt;8),VLOOKUP(AN16+AO16,NyLi1T!$A$2:$G$40,DK16),"")</f>
        <v/>
      </c>
      <c r="AQ16" s="4" t="str">
        <f>IF(W16="","",IF(AND(ISNUMBER(N16),DK16&gt;7),VLOOKUP(W16,NyLi2R!$A$2:$K$20,DK16),""))</f>
        <v/>
      </c>
      <c r="AR16" s="4" t="str">
        <f>IF(X16="","",IF(AND(ISNUMBER(N16),DK16&gt;7),VLOOKUP(X16,NyLi2E!$A$2:$K$20,DK16),""))</f>
        <v/>
      </c>
      <c r="AS16" s="4" t="str">
        <f>IF(AND(ISNUMBER(N16),ISNUMBER(AQ16),ISNUMBER(AR16),DK16&gt;7),VLOOKUP(AQ16+AR16,NyLi2T!$A$2:$K$40,DK16),"")</f>
        <v/>
      </c>
      <c r="AT16" s="4" t="str">
        <f>IF(AE16="","",IF(AND(ISNUMBER(N16),DK16&lt;8),VLOOKUP(AE16,NySs!$A$2:$G$28,DK16),""))</f>
        <v/>
      </c>
      <c r="AU16" s="4" t="str">
        <f>IF(AD16="","",IF(AND(ISNUMBER(N16),DK16&lt;9),VLOOKUP(AD16,NyEo!$A$2:$H$22,DK16),""))</f>
        <v/>
      </c>
      <c r="AV16" s="4" t="str">
        <f>IF(Q16="","",IF(AND(ISNUMBER(N16),DK16&gt;7),VLOOKUP(Q16,NyHt!$A$2:$K$17,DK16),""))</f>
        <v/>
      </c>
      <c r="AW16" s="4" t="str">
        <f>IF(R16="","",IF(ISNUMBER(N16),VLOOKUP(R16,NySiF!$A$2:$K$18,DK16),""))</f>
        <v/>
      </c>
      <c r="AX16" s="4" t="str">
        <f>IF(S16="","",IF(ISNUMBER(N16),VLOOKUP(S16,NySiB!$A$2:$K$16,DK16),""))</f>
        <v/>
      </c>
      <c r="AY16" s="4" t="str">
        <f>IF(T16="","",IF(ISNUMBER(N16),VLOOKUP(T16,NySiT!$A$2:$K$32,DK16),""))</f>
        <v/>
      </c>
      <c r="AZ16" s="4" t="str">
        <f>IF(Y16="","",IF(ISNUMBER(N16),VLOOKUP(Y16,NyVs!$A$2:$K$86,DK16),""))</f>
        <v/>
      </c>
      <c r="BA16" s="4" t="str">
        <f>IF(AI16="","",IF(ISNUMBER(N16),VLOOKUP(AI16,NyPp!$A$2:$K$202,DK16),""))</f>
        <v/>
      </c>
      <c r="BB16" s="4" t="str">
        <f>IF(AND(ISNUMBER(AJ16),ISNUMBER(AK16),ISNUMBER(AL16),ISNUMBER(AM16),DK16&lt;8),IF(COUNTIF(O16,0)+COUNTIF(P16,0)+COUNTIF(AA16,0)+COUNTIF(Z16,0)&gt;1,"",VLOOKUP(AJ16+AK16+AL16+AM16,NyIGS!$A$2:$K$78,DK16)),IF(AND(ISNUMBER(AJ16),ISNUMBER(AL16),ISNUMBER(AM16),ISNUMBER(AS16),DK16&gt;7),IF(COUNTIF(O16,0)+COUNTIF(AA16,0)+COUNTIF(Z16,0)+AND(COUNTIF(W16,0),COUNTIF(X16,0))&gt;1,"",VLOOKUP(AJ16+AL16+AM16+AS16,NyIGS!$A$2:$K$78,DK16)),""))</f>
        <v/>
      </c>
      <c r="BC16" s="4" t="str">
        <f>IF(AND(ISNUMBER(AJ16),ISNUMBER(AN16),ISNUMBER(AT16),DK16&lt;8),IF(COUNTIF(O16,0)+COUNTIF(U16,0)+COUNTIF(AE16,0)&gt;1,"",VLOOKUP(AJ16+AN16+AT16,NyIRS!$A$2:$K$59,DK16)),IF(AND(ISNUMBER(AJ16),ISNUMBER(AQ16),DK16&gt;7),IF(COUNTIF(O16,0)+COUNTIF(W16,0)&gt;1,"",VLOOKUP(AJ16+AQ16,NyIRS!$A$2:$K$59,DK16)),""))</f>
        <v/>
      </c>
      <c r="BD16" s="4" t="str">
        <f>IF(AND(ISNUMBER(AK16),ISNUMBER(AL16),ISNUMBER(AM16),DK16&lt;8),IF(COUNTIF(P16,0)+COUNTIF(AA16,0)+COUNTIF(Z16,0)&gt;1,"",VLOOKUP(AK16+AL16+AM16,NyIES!$A$2:$K$59,DK16)),IF(AND(ISNUMBER(AL16),ISNUMBER(AM16),ISNUMBER(AR16),DK16&gt;7),IF(COUNTIF(AA16,0)+COUNTIF(Z16,0)+COUNTIF(X16,0)&gt;1,"",VLOOKUP(AL16+AM16+AR16,NyIES!$A$2:$K$59,DK16)),""))</f>
        <v/>
      </c>
      <c r="BE16" s="4" t="str">
        <f>IF(AND(ISNUMBER(AJ16),ISNUMBER(AP16),ISNUMBER(AU16),DK16&lt;8),IF(COUNTIF(O16,0)+AND(COUNTIF(U16,0),COUNTIF(V16,0))+COUNTIF(AD16,0)&gt;1,"",VLOOKUP(AJ16+AP16+AU16,NyISI!$A$2:$K$59,DK16)),IF(AND(ISNUMBER(AS16),ISNUMBER(AU16),ISNUMBER(AV16),DK16=8),IF(COUNTIF(AD16,0)+COUNTIF(Q16,0)+AND(COUNTIF(W16,0),COUNTIF(X16,0))&gt;1,"",VLOOKUP(AS16+AU16+AV16,NyISI!$A$2:$K$59,DK16)),IF(AND(ISNUMBER(AS16),ISNUMBER(AV16),DK16&gt;8),IF(COUNTIF(Q16,0)+AND(COUNTIF(W16,0),COUNTIF(X16,0))&gt;1,"",VLOOKUP(AS16+AV16,NyISI!$A$2:$K$59,DK16)),"")))</f>
        <v/>
      </c>
      <c r="BF16" s="4" t="str">
        <f>IF(AND(ISNUMBER(AT16),ISNUMBER(AK16),ISNUMBER(AL16),ISNUMBER(AM16),DK16&lt;8),IF(COUNTIF(P16,0)+COUNTIF(AA16,0)+COUNTIF(Z16,0)+COUNTIF(AE16,0)&gt;1,"",VLOOKUP(AT16+AK16+AL16+AM16,NyISS!$A$2:$G$78,DK16)),"")</f>
        <v/>
      </c>
      <c r="BG16" s="4" t="str">
        <f>IF(AND(ISNUMBER(AJ16),ISNUMBER(AL16),ISNUMBER(AM16),DK16&gt;7),IF(COUNTIF(O16,0)+COUNTIF(AA16,0)+COUNTIF(Z16,0)&gt;1,"",VLOOKUP(AJ16+AL16+AM16,NyISM!$A$2:$K$59,DK16)),"")</f>
        <v/>
      </c>
      <c r="BH16" s="4" t="str">
        <f>IF(AND(ISNUMBER(AY16),ISNUMBER(AZ16)),IF(COUNTIF(T16,0)+COUNTIF(Y16,0)&gt;1,"",VLOOKUP(AY16+AZ16,NyIAM!$A$2:$K$40,DK16)),"")</f>
        <v/>
      </c>
      <c r="BI16" s="4">
        <v>2</v>
      </c>
      <c r="BJ16" s="4" t="str">
        <f>IF(ISNUMBER(BB16),VLOOKUP(BB16,Percentil!$A$2:$B$122,2,1),"")</f>
        <v/>
      </c>
      <c r="BK16" s="4" t="str">
        <f>IF(ISNUMBER(BC16),VLOOKUP(BC16,Percentil!$A$2:$B$122,2,1),"")</f>
        <v/>
      </c>
      <c r="BL16" s="4" t="str">
        <f>IF(ISNUMBER(BD16),VLOOKUP(BD16,Percentil!$A$2:$B$122,2,1),"")</f>
        <v/>
      </c>
      <c r="BM16" s="4" t="str">
        <f>IF(ISNUMBER(BE16),VLOOKUP(BE16,Percentil!$A$2:$B$122,2,1),"")</f>
        <v/>
      </c>
      <c r="BN16" s="4" t="str">
        <f>IF(ISNUMBER(BF16),VLOOKUP(BF16,Percentil!$A$2:$B$122,2,1),"")</f>
        <v/>
      </c>
      <c r="BO16" s="4" t="str">
        <f>IF(ISNUMBER(BG16),VLOOKUP(BG16,Percentil!$A$2:$B$122,2,1),"")</f>
        <v/>
      </c>
      <c r="BP16" s="4" t="str">
        <f>IF(ISNUMBER(BH16),VLOOKUP(BH16,Percentil!$A$2:$B$122,2,1),"")</f>
        <v/>
      </c>
      <c r="BQ16" s="4" t="str">
        <f>IF(AND(ISNUMBER(AJ16),ISNUMBER(DK16)),IF(AJ16-VLOOKUP(BI16,NyFi!$L$2:$V$4,DK16,1)&lt;1,1 &amp; " - " &amp; AJ16+VLOOKUP(BI16,NyFi!$L$2:$V$4,DK16,1),IF(AJ16+VLOOKUP(BI16,NyFi!$L$2:$V$4,DK16,1)&gt;19,AJ16-VLOOKUP(BI16,NyFi!$L$2:$V$4,DK16,1) &amp; " - " &amp; 19,AJ16-VLOOKUP(BI16,NyFi!$L$2:$V$4,DK16,1) &amp; " - " &amp; AJ16+VLOOKUP(BI16,NyFi!$L$2:$V$4,DK16,1))),"")</f>
        <v/>
      </c>
      <c r="BR16" s="4" t="str">
        <f>IF(AND(ISNUMBER(DK16),DK16&lt;8),IF(AND(ISNUMBER(AK16),ISNUMBER(DK16)),IF(AK16-VLOOKUP(BI16,NyGs!$L$2:$V$4,DK16,1)&lt;1,1 &amp; " - " &amp; AK16+VLOOKUP(BI16,NyGs!$L$2:$V$4,DK16,1),IF(AK16+VLOOKUP(BI16,NyGs!$L$2:$V$4,DK16,1)&gt;19,AK16-VLOOKUP(BI16,NyGs!$L$2:$V$4,DK16,1) &amp; " - " &amp; 19,AK16-VLOOKUP(BI16,NyGs!$L$2:$V$4,DK16,1) &amp; " - " &amp; AK16+VLOOKUP(BI16,NyGs!$L$2:$V$4,DK16,1))),""),"")</f>
        <v/>
      </c>
      <c r="BS16" s="4" t="str">
        <f>IF(AND(ISNUMBER(AL16),ISNUMBER(DK16)),IF(AL16-VLOOKUP(BI16,NyRm!$L$2:$V$4,DK16,1)&lt;1,1 &amp; " - " &amp; AL16+VLOOKUP(BI16,NyRm!$L$2:$V$4,DK16,1),IF(AL16+VLOOKUP(BI16,NyRm!$L$2:$V$4,DK16,1)&gt;19,AL16-VLOOKUP(BI16,NyRm!$L$2:$V$4,DK16,1) &amp; " - " &amp; 19,AL16-VLOOKUP(BI16,NyRm!$L$2:$V$4,DK16,1) &amp; " - " &amp; AL16+VLOOKUP(BI16,NyRm!$L$2:$V$4,DK16,1))),"")</f>
        <v/>
      </c>
      <c r="BT16" s="4" t="str">
        <f>IF(AND(ISNUMBER(AM16),ISNUMBER(DK16)),IF(AM16-VLOOKUP(BI16,NyFm!$L$2:$V$4,DK16,1)&lt;1,1 &amp; " - " &amp; AM16+VLOOKUP(BI16,NyFm!$L$2:$V$4,DK16,1),IF(AM16+VLOOKUP(BI16,NyFm!$L$2:$V$4,DK16,1)&gt;19,AM16-VLOOKUP(BI16,NyFm!$L$2:$V$4,DK16,1) &amp; " - " &amp; 19,AM16-VLOOKUP(BI16,NyFm!$L$2:$V$4,DK16,1) &amp; " - " &amp; AM16+VLOOKUP(BI16,NyFm!$L$2:$V$4,DK16,1))),"")</f>
        <v/>
      </c>
      <c r="BU16" s="4" t="str">
        <f>IF(AND(ISNUMBER(DK16),DK16&lt;8),IF(AND(ISNUMBER(AN16),ISNUMBER(DK16)),IF(AN16-VLOOKUP(BI16,NyLi1R!$L$2:$V$4,DK16,1)&lt;1,1 &amp; " - " &amp; AN16+VLOOKUP(BI16,NyLi1R!$L$2:$V$4,DK16,1),IF(AN16+VLOOKUP(BI16,NyLi1R!$L$2:$V$4,DK16,1)&gt;19,AN16-VLOOKUP(BI16,NyLi1R!$L$2:$V$4,DK16,1) &amp; " - " &amp; 19,AN16-VLOOKUP(BI16,NyLi1R!$L$2:$V$4,DK16,1) &amp; " - " &amp; AN16+VLOOKUP(BI16,NyLi1R!$L$2:$V$4,DK16,1))),""),"")</f>
        <v/>
      </c>
      <c r="BV16" s="4" t="str">
        <f>IF(AND(ISNUMBER(DK16),DK16&lt;8),IF(AND(ISNUMBER(AO16),ISNUMBER(DK16)),IF(AO16-VLOOKUP(BI16,NyLi1E!$L$2:$V$4,DK16,1)&lt;1,1 &amp; " - " &amp; AO16+VLOOKUP(BI16,NyLi1E!$L$2:$V$4,DK16,1),IF(AO16+VLOOKUP(BI16,NyLi1E!$L$2:$V$4,DK16,1)&gt;19,AO16-VLOOKUP(BI16,NyLi1E!$L$2:$V$4,DK16,1) &amp; " - " &amp; 19,AO16-VLOOKUP(BI16,NyLi1E!$L$2:$V$4,DK16,1) &amp; " - " &amp; AO16+VLOOKUP(BI16,NyLi1E!$L$2:$V$4,DK16,1))),""),"")</f>
        <v/>
      </c>
      <c r="BW16" s="4" t="str">
        <f>IF(AND(ISNUMBER(DK16),DK16&lt;8),IF(AND(ISNUMBER(AP16),ISNUMBER(DK16)),IF(AP16-VLOOKUP(BI16,NyLi1T!$L$2:$V$4,DK16,1)&lt;1,1 &amp; " - " &amp; AP16+VLOOKUP(BI16,NyLi1T!$L$2:$V$4,DK16,1),IF(AP16+VLOOKUP(BI16,NyLi1T!$L$2:$V$4,DK16,1)&gt;19,AP16-VLOOKUP(BI16,NyLi1T!$L$2:$V$4,DK16,1) &amp; " - " &amp; 19,AP16-VLOOKUP(BI16,NyLi1T!$L$2:$V$4,DK16,1) &amp; " - " &amp; AP16+VLOOKUP(BI16,NyLi1T!$L$2:$V$4,DK16,1))),""),"")</f>
        <v/>
      </c>
      <c r="BX16" s="4" t="str">
        <f>IF(AND(ISNUMBER(DK16),DK16&gt;7),IF(AND(ISNUMBER(AQ16),ISNUMBER(DK16)),IF(AQ16-VLOOKUP(BI16,NyLi2R!$L$2:$V$4,DK16,1)&lt;1,1 &amp; " - " &amp; AQ16+VLOOKUP(BI16,NyLi2R!$L$2:$V$4,DK16,1),IF(AQ16+VLOOKUP(BI16,NyLi2R!$L$2:$V$4,DK16,1)&gt;19,AQ16-VLOOKUP(BI16,NyLi2R!$L$2:$V$4,DK16,1) &amp; " - " &amp; 19,AQ16-VLOOKUP(BI16,NyLi2R!$L$2:$V$4,DK16,1) &amp; " - " &amp; AQ16+VLOOKUP(BI16,NyLi2R!$L$2:$V$4,DK16,1))),""),"")</f>
        <v/>
      </c>
      <c r="BY16" s="4" t="str">
        <f>IF(AND(ISNUMBER(DK16),DK16&gt;7),IF(AND(ISNUMBER(AR16),ISNUMBER(DK16)),IF(AR16-VLOOKUP(BI16,NyLi2E!$L$2:$V$4,DK16,1)&lt;1,1 &amp; " - " &amp; AR16+VLOOKUP(BI16,NyLi2E!$L$2:$V$4,DK16,1),IF(AR16+VLOOKUP(BI16,NyLi2E!$L$2:$V$4,DK16,1)&gt;19,AR16-VLOOKUP(BI16,NyLi2E!$L$2:$V$4,DK16,1) &amp; " - " &amp; 19,AR16-VLOOKUP(BI16,NyLi2E!$L$2:$V$4,DK16,1) &amp; " - " &amp; AR16+VLOOKUP(BI16,NyLi2E!$L$2:$V$4,DK16,1))),""),"")</f>
        <v/>
      </c>
      <c r="BZ16" s="4" t="str">
        <f>IF(AND(ISNUMBER(DK16),DK16&gt;7),IF(AND(ISNUMBER(AS16),ISNUMBER(DK16)),IF(AS16-VLOOKUP(BI16,NyLi2T!$L$2:$V$4,DK16,1)&lt;1,1 &amp; " - " &amp; AS16+VLOOKUP(BI16,NyLi2T!$L$2:$V$4,DK16,1),IF(AS16+VLOOKUP(BI16,NyLi2T!$L$2:$V$4,DK16,1)&gt;19,AS16-VLOOKUP(BI16,NyLi2T!$L$2:$V$4,DK16,1) &amp; " - " &amp; 19,AS16-VLOOKUP(BI16,NyLi2T!$L$2:$V$4,DK16,1) &amp; " - " &amp; AS16+VLOOKUP(BI16,NyLi2T!$L$2:$V$4,DK16,1))),""),"")</f>
        <v/>
      </c>
      <c r="CA16" s="4" t="str">
        <f>IF(AND(ISNUMBER(DK16),DK16&lt;8),IF(AND(ISNUMBER(AT16),ISNUMBER(DK16)),IF(AT16-VLOOKUP(BI16,NySs!$L$2:$V$4,DK16,1)&lt;1,1 &amp; " - " &amp; AT16+VLOOKUP(BI16,NySs!$L$2:$V$4,DK16,1),IF(AT16+VLOOKUP(BI16,NySs!$L$2:$V$4,DK16,1)&gt;19,AT16-VLOOKUP(BI16,NySs!$L$2:$V$4,DK16,1) &amp; " - " &amp; 19,AT16-VLOOKUP(BI16,NySs!$L$2:$V$4,DK16,1) &amp; " - " &amp; AT16+VLOOKUP(BI16,NySs!$L$2:$V$4,DK16,1))),""),"")</f>
        <v/>
      </c>
      <c r="CB16" s="4" t="str">
        <f>IF(AND(ISNUMBER(DK16),DK16&lt;9),IF(AND(ISNUMBER(AU16),ISNUMBER(DK16)),IF(AU16-VLOOKUP(BI16,NyEo!$L$2:$V$4,DK16,1)&lt;1,1 &amp; " - " &amp; AU16+VLOOKUP(BI16,NyEo!$L$2:$V$4,DK16,1),IF(AU16+VLOOKUP(BI16,NyEo!$L$2:$V$4,DK16,1)&gt;19,AU16-VLOOKUP(BI16,NyEo!$L$2:$V$4,DK16,1) &amp; " - " &amp; 19,AU16-VLOOKUP(BI16,NyEo!$L$2:$V$4,DK16,1) &amp; " - " &amp; AU16+VLOOKUP(BI16,NyEo!$L$2:$V$4,DK16,1))),""),"")</f>
        <v/>
      </c>
      <c r="CC16" s="4" t="str">
        <f>IF(AND(ISNUMBER(DK16),DK16&gt;7),IF(AND(ISNUMBER(AV16),ISNUMBER(DK16)),IF(AV16-VLOOKUP(BI16,NyHt!$L$2:$V$4,DK16,1)&lt;1,1 &amp; " - " &amp; AV16+VLOOKUP(BI16,NyHt!$L$2:$V$4,DK16,1),IF(AV16+VLOOKUP(BI16,NyHt!$L$2:$V$4,DK16,1)&gt;19,AV16-VLOOKUP(BI16,NyHt!$L$2:$V$4,DK16,1) &amp; " - " &amp; 19,AV16-VLOOKUP(BI16,NyHt!$L$2:$V$4,DK16,1) &amp; " - " &amp; AV16+VLOOKUP(BI16,NyHt!$L$2:$V$4,DK16,1))),""),"")</f>
        <v/>
      </c>
      <c r="CD16" s="4" t="str">
        <f>IF(AND(ISNUMBER(AW16),ISNUMBER(DK16)),IF(AW16-VLOOKUP(BI16,NySiF!$L$2:$V$4,DK16,1)&lt;1,1 &amp; " - " &amp; AW16+VLOOKUP(BI16,NySiF!$L$2:$V$4,DK16,1),IF(AW16+VLOOKUP(BI16,NySiF!$L$2:$V$4,DK16,1)&gt;19,AW16-VLOOKUP(BI16,NySiF!$L$2:$V$4,DK16,1) &amp; " - " &amp; 19,AW16-VLOOKUP(BI16,NySiF!$L$2:$V$4,DK16,1) &amp; " - " &amp; AW16+VLOOKUP(BI16,NySiF!$L$2:$V$4,DK16,1))),"")</f>
        <v/>
      </c>
      <c r="CE16" s="4" t="str">
        <f>IF(AND(ISNUMBER(AX16),ISNUMBER(DK16)),IF(AX16-VLOOKUP(BI16,NySiB!$L$2:$V$4,DK16,1)&lt;1,1 &amp; " - " &amp; AX16+VLOOKUP(BI16,NySiB!$L$2:$V$4,DK16,1),IF(AX16+VLOOKUP(BI16,NySiB!$L$2:$V$4,DK16,1)&gt;19,AX16-VLOOKUP(BI16,NySiB!$L$2:$V$4,DK16,1) &amp; " - " &amp; 19,AX16-VLOOKUP(BI16,NySiB!$L$2:$V$4,DK16,1) &amp; " - " &amp; AX16+VLOOKUP(BI16,NySiB!$L$2:$V$4,DK16,1))),"")</f>
        <v/>
      </c>
      <c r="CF16" s="4" t="str">
        <f>IF(AND(ISNUMBER(AY16),ISNUMBER(DK16)),IF(AY16-VLOOKUP(BI16,NySiT!$L$2:$V$4,DK16,1)&lt;1,1 &amp; " - " &amp; AY16+VLOOKUP(BI16,NySiT!$L$2:$V$4,DK16,1),IF(AY16+VLOOKUP(BI16,NySiT!$L$2:$V$4,DK16,1)&gt;19,AY16-VLOOKUP(BI16,NySiT!$L$2:$V$4,DK16,1) &amp; " - " &amp; 19,AY16-VLOOKUP(BI16,NySiT!$L$2:$V$4,DK16,1) &amp; " - " &amp; AY16+VLOOKUP(BI16,NySiT!$L$2:$V$4,DK16,1))),"")</f>
        <v/>
      </c>
      <c r="CG16" s="4" t="str">
        <f>IF(AND(ISNUMBER(AZ16),ISNUMBER(DK16)),IF(AZ16-VLOOKUP(BI16,NyVs!$L$2:$V$4,DK16,1)&lt;1,1 &amp; " - " &amp; AZ16+VLOOKUP(BI16,NyVs!$L$2:$V$4,DK16,1),IF(AZ16+VLOOKUP(BI16,NyVs!$L$2:$V$4,DK16,1)&gt;19,AZ16-VLOOKUP(BI16,NyVs!$L$2:$V$4,DK16,1) &amp; " - " &amp; 19,AZ16-VLOOKUP(BI16,NyVs!$L$2:$V$4,DK16,1) &amp; " - " &amp; AZ16+VLOOKUP(BI16,NyVs!$L$2:$V$4,DK16,1))),"")</f>
        <v/>
      </c>
      <c r="CH16" s="4" t="str">
        <f>IF(AND(ISNUMBER(BA16),ISNUMBER(DK16)),IF(BA16-VLOOKUP(BI16,NyPp!$L$2:$V$4,DK16,1)&lt;1,1 &amp; " - " &amp; BA16+VLOOKUP(BI16,NyPp!$L$2:$V$4,DK16,1),IF(BA16+VLOOKUP(BI16,NyPp!$L$2:$V$4,DK16,1)&gt;19,BA16-VLOOKUP(BI16,NyPp!$L$2:$V$4,DK16,1) &amp; " - " &amp; 19,BA16-VLOOKUP(BI16,NyPp!$L$2:$V$4,DK16,1) &amp; " - " &amp; BA16+VLOOKUP(BI16,NyPp!$L$2:$V$4,DK16,1))),"")</f>
        <v/>
      </c>
      <c r="CI16" s="4" t="str">
        <f>IF(AND(ISNUMBER(BB16),ISNUMBER(DK16)),IF(BB16-VLOOKUP(BI16,NyIGS!$L$2:$V$4,DK16,1)&lt;40,40 &amp; " - " &amp; BB16+VLOOKUP(BI16,NyIGS!$L$2:$V$4,DK16,1),IF(BB16+VLOOKUP(BI16,NyIGS!$L$2:$V$4,DK16,1)&gt;160,BB16-VLOOKUP(BI16,NyIGS!$L$2:$V$4,DK16,1) &amp; " - " &amp; 160,BB16-VLOOKUP(BI16,NyIGS!$L$2:$V$4,DK16,1) &amp; " - " &amp; BB16+VLOOKUP(BI16,NyIGS!$L$2:$V$4,DK16,1))),"")</f>
        <v/>
      </c>
      <c r="CJ16" s="4" t="str">
        <f>IF(AND(ISNUMBER(BC16),ISNUMBER(DK16)),IF(BC16-VLOOKUP(BI16,NyIRS!$L$2:$V$4,DK16,1)&lt;40,40 &amp; " - " &amp; BC16+VLOOKUP(BI16,NyIRS!$L$2:$V$4,DK16,1),IF(BC16+VLOOKUP(BI16,NyIRS!$L$2:$V$4,DK16,1)&gt;160,BC16-VLOOKUP(BI16,NyIRS!$L$2:$V$4,DK16,1) &amp; " - " &amp; 160,BC16-VLOOKUP(BI16,NyIRS!$L$2:$V$4,DK16,1) &amp; " - " &amp; BC16+VLOOKUP(BI16,NyIRS!$L$2:$V$4,DK16,1))),"")</f>
        <v/>
      </c>
      <c r="CK16" s="4" t="str">
        <f>IF(AND(ISNUMBER(BD16),ISNUMBER(DK16)),IF(BD16-VLOOKUP(BI16,NyIES!$L$2:$V$4,DK16,1)&lt;40,40 &amp; " - " &amp; BD16+VLOOKUP(BI16,NyIES!$L$2:$V$4,DK16,1),IF(BD16+VLOOKUP(BI16,NyIES!$L$2:$V$4,DK16,1)&gt;160,BD16-VLOOKUP(BI16,NyIES!$L$2:$V$4,DK16,1) &amp; " - " &amp; 160,BD16-VLOOKUP(BI16,NyIES!$L$2:$V$4,DK16,1) &amp; " - " &amp; BD16+VLOOKUP(BI16,NyIES!$L$2:$V$4,DK16,1))),"")</f>
        <v/>
      </c>
      <c r="CL16" s="4" t="str">
        <f>IF(AND(ISNUMBER(BE16),ISNUMBER(DK16)),IF(BE16-VLOOKUP(BI16,NyISI!$L$2:$V$4,DK16,1)&lt;40,40 &amp; " - " &amp; BE16+VLOOKUP(BI16,NyISI!$L$2:$V$4,DK16,1),IF(BE16+VLOOKUP(BI16,NyISI!$L$2:$V$4,DK16,1)&gt;160,BE16-VLOOKUP(BI16,NyISI!$L$2:$V$4,DK16,1) &amp; " - " &amp; 160,BE16-VLOOKUP(BI16,NyISI!$L$2:$V$4,DK16,1) &amp; " - " &amp; BE16+VLOOKUP(BI16,NyISI!$L$2:$V$4,DK16,1))),"")</f>
        <v/>
      </c>
      <c r="CM16" s="4" t="str">
        <f>IF(AND(ISNUMBER(DK16),DK16&lt;8),IF(AND(ISNUMBER(BF16),ISNUMBER(DK16)),IF(BF16-VLOOKUP(BI16,NyISS!$L$2:$V$4,DK16,1)&lt;40,40 &amp; " - " &amp; BF16+VLOOKUP(BI16,NyISS!$L$2:$V$4,DK16,1),IF(BF16+VLOOKUP(BI16,NyISS!$L$2:$V$4,DK16,1)&gt;160,BF16-VLOOKUP(BI16,NyISS!$L$2:$V$4,DK16,1) &amp; " - " &amp; 160,BF16-VLOOKUP(BI16,NyISS!$L$2:$V$4,DK16,1) &amp; " - " &amp; BF16+VLOOKUP(BI16,NyISS!$L$2:$V$4,DK16,1))),""),"")</f>
        <v/>
      </c>
      <c r="CN16" s="4" t="str">
        <f>IF(AND(ISNUMBER(DK16),DK16&gt;7),IF(AND(ISNUMBER(BG16),ISNUMBER(DK16)),IF(BG16-VLOOKUP(BI16,NyISM!$L$2:$V$4,DK16,1)&lt;40,40 &amp; " - " &amp; BG16+VLOOKUP(BI16,NyISM!$L$2:$V$4,DK16,1),IF(BG16+VLOOKUP(BI16,NyISM!$L$2:$V$4,DK16,1)&gt;160,BG16-VLOOKUP(BI16,NyISM!$L$2:$V$4,DK16,1) &amp; " - " &amp; 160,BG16-VLOOKUP(BI16,NyISM!$L$2:$V$4,DK16,1) &amp; " - " &amp; BG16+VLOOKUP(BI16,NyISM!$L$2:$V$4,DK16,1))),""),"")</f>
        <v/>
      </c>
      <c r="CO16" s="4" t="str">
        <f>IF(AND(ISNUMBER(BH16),ISNUMBER(DK16)),IF(BH16-VLOOKUP(BI16,NyIAM!$L$2:$V$4,DK16,1)&lt;40,40 &amp; " - " &amp; BH16+VLOOKUP(BI16,NyIAM!$L$2:$V$4,DK16,1),IF(BH16+VLOOKUP(BI16,NyIAM!$L$2:$V$4,DK16,1)&gt;160,BH16-VLOOKUP(BI16,NyIAM!$L$2:$V$4,DK16,1) &amp; " - " &amp; 160,BH16-VLOOKUP(BI16,NyIAM!$L$2:$V$4,DK16,1) &amp; " - " &amp; BH16+VLOOKUP(BI16,NyIAM!$L$2:$V$4,DK16,1))),"")</f>
        <v/>
      </c>
      <c r="CP16" s="4" t="str">
        <f>IF(AF16="","",IF(AND(ISNUMBER(AF16),ISNUMBER(DK16)),IF(VLOOKUP(AF16,NyOm!$A$2:$K$30,DK16,1)=1,"Onormalt få ord",IF(VLOOKUP(AF16,NyOm!$A$2:$K$30,DK16,1)=2,"Färre antal ord än normalt",IF(VLOOKUP(AF16,NyOm!$A$2:$K$30,DK16,1)=3,"Normalt antal ord","")))))</f>
        <v/>
      </c>
      <c r="CQ16" s="4" t="str">
        <f>IF(AB16="","",IF(AND(ISNUMBER(AB16),ISNUMBER(DK16)),IF(VLOOKUP(AB16,NyPbTid!$A$2:$K$218,DK16,1)=1,"Onormalt lång tidsåtgång",IF(VLOOKUP(AB16,NyPbTid!$A$2:$K$218,DK16,1)=2,"Långsammare än normalt",IF(VLOOKUP(AB16,NyPbTid!$A$2:$K$218,DK16,1)=3,"Normal tidsåtgång","")))))</f>
        <v/>
      </c>
      <c r="CR16" s="4" t="str">
        <f>IF(AC16="","",IF(AND(ISNUMBER(AC16),ISNUMBER(DK16)),IF(VLOOKUP(AC16,NyPbFel!$A$2:$K$18,DK16,1)=1,"Onormalt antal fel",IF(VLOOKUP(AC16,NyPbFel!$A$2:$K$18,DK16,1)=2,"Fler fel än normalt",IF(VLOOKUP(AC16,NyPbFel!$A$2:$K$18,DK16,1)=3,"Normalt antal fel","")))))</f>
        <v/>
      </c>
      <c r="CS16" s="4" t="str">
        <f t="shared" si="6"/>
        <v/>
      </c>
      <c r="CT16" s="4" t="str">
        <f>IF(OR(ISNUMBER(CS16),CS16="0**"),IF(ISNUMBER(CS16),CS16/ABS(CS16)*VLOOKUP(1,SignDiff!$A$3:$K$4,DK16,1),VLOOKUP(1,SignDiff!$A$3:$K$4,DK16,1)),"")</f>
        <v/>
      </c>
      <c r="CU16" s="4" t="str">
        <f>IF(OR(ISNUMBER(CS16),CS16="0**"),IF(ISNUMBER(CS16),CS16/ABS(CS16)*VLOOKUP(1,SignDiff!$A$7:$K$8,DK16,1),VLOOKUP(1,SignDiff!$A$7:$K$8,DK16,1)),"")</f>
        <v/>
      </c>
      <c r="CV16" s="4" t="str">
        <f t="shared" si="7"/>
        <v/>
      </c>
      <c r="CW16" s="4" t="str">
        <f t="shared" si="8"/>
        <v/>
      </c>
      <c r="CX16" s="4" t="str">
        <f>IF(OR(ISNUMBER(CS16),CS16="0**"),IF(CS16="0**",VLOOKUP(0,'IRS-IES'!$A$2:$C$43,2,1),IF(CS16&lt;0,VLOOKUP(ABS(CS16),'IRS-IES'!$A$2:$C$43,2,1),VLOOKUP(ABS(CS16),'IRS-IES'!$A$2:$C$43,3,1))),"")</f>
        <v/>
      </c>
      <c r="CY16" s="4" t="str">
        <f t="shared" si="9"/>
        <v/>
      </c>
      <c r="CZ16" s="4" t="str">
        <f>IF(OR(ISNUMBER(CY16),CY16="0**"),IF(ISNUMBER(CY16),CY16/ABS(CY16)*VLOOKUP(2,SignDiff!$A$3:$K$4,DK16,1),VLOOKUP(2,SignDiff!$A$3:$K$4,DK16,1)),"")</f>
        <v/>
      </c>
      <c r="DA16" s="4" t="str">
        <f>IF(OR(ISNUMBER(CY16),CY16="0**"),IF(ISNUMBER(CY16),CY16/ABS(CY16)*VLOOKUP(2,SignDiff!$A$7:$K$8,DK16,1),VLOOKUP(2,SignDiff!$A$7:$K$8,DK16,1)),"")</f>
        <v/>
      </c>
      <c r="DB16" s="4" t="str">
        <f t="shared" si="10"/>
        <v/>
      </c>
      <c r="DC16" s="4" t="str">
        <f t="shared" si="11"/>
        <v/>
      </c>
      <c r="DD16" s="4" t="str">
        <f>IF(OR(ISNUMBER(CY16),CY16="0**"),IF(CY16="0**",VLOOKUP(0,'ISI-ISS'!$A$2:$C$43,2,1),IF(CY16&lt;0,VLOOKUP(ABS(CY16),'ISI-ISS'!$A$2:$C$43,2,1),VLOOKUP(ABS(CY16),'ISI-ISS'!$A$2:$C$43,3,1))),"")</f>
        <v/>
      </c>
      <c r="DE16" s="4" t="str">
        <f t="shared" si="12"/>
        <v/>
      </c>
      <c r="DF16" s="4" t="str">
        <f>IF(OR(ISNUMBER(DE16),DE16="0**"),IF(ISNUMBER(DE16),DE16/ABS(DE16)*VLOOKUP(2,SignDiff!$A$3:$K$4,DK16,1),VLOOKUP(2,SignDiff!$A$3:$K$4,DK16,1)),"")</f>
        <v/>
      </c>
      <c r="DG16" s="4" t="str">
        <f>IF(OR(ISNUMBER(DE16),DE16="0**"),IF(ISNUMBER(DE16),DE16/ABS(DE16)*VLOOKUP(2,SignDiff!$A$7:$K$8,DK16,1),VLOOKUP(2,SignDiff!$A$7:$K$8,DK16,1)),"")</f>
        <v/>
      </c>
      <c r="DH16" s="4" t="str">
        <f t="shared" si="13"/>
        <v/>
      </c>
      <c r="DI16" s="4" t="str">
        <f t="shared" si="14"/>
        <v/>
      </c>
      <c r="DJ16" s="4" t="str">
        <f>IF(OR(ISNUMBER(DE16),DE16="0**"),IF(DE16="0**",VLOOKUP(0,'ISI-ISM'!$A$2:$C$43,2,1),IF(DE16&lt;0,VLOOKUP(ABS(DE16),'ISI-ISM'!$A$2:$C$43,2,1),VLOOKUP(ABS(DE16),'ISI-ISM'!$A$2:$C$43,3,1))),"")</f>
        <v/>
      </c>
      <c r="DK16" s="4" t="str">
        <f>IF(ISERROR(VLOOKUP(N16,age!$A$2:$C$11,2,1)),"",VLOOKUP(N16,age!$A$2:$C$11,2,1))</f>
        <v/>
      </c>
      <c r="DL16" s="4" t="str">
        <f>IF(ISERROR(VLOOKUP(N16,age!$A$2:$C$11,3,1)),"",VLOOKUP(N16,age!$A$2:$C$11,3,1))</f>
        <v/>
      </c>
      <c r="DM16" s="4">
        <f t="shared" si="1"/>
        <v>0</v>
      </c>
      <c r="DN16" s="4">
        <f t="shared" si="2"/>
        <v>0</v>
      </c>
      <c r="DO16" s="4">
        <f t="shared" si="3"/>
        <v>0</v>
      </c>
      <c r="DP16" s="4">
        <f t="shared" si="4"/>
        <v>0</v>
      </c>
      <c r="DQ16" s="4">
        <f t="shared" si="5"/>
        <v>0</v>
      </c>
      <c r="DR16" s="9" t="str">
        <f t="shared" si="15"/>
        <v/>
      </c>
      <c r="DS16" s="9" t="str">
        <f t="shared" si="16"/>
        <v/>
      </c>
      <c r="DT16" s="9" t="str">
        <f t="shared" si="17"/>
        <v/>
      </c>
      <c r="DU16" s="9" t="str">
        <f t="shared" si="18"/>
        <v/>
      </c>
      <c r="DV16" s="9" t="str">
        <f t="shared" si="19"/>
        <v/>
      </c>
      <c r="DW16" s="9" t="str">
        <f t="shared" si="20"/>
        <v/>
      </c>
      <c r="DX16" s="9" t="str">
        <f t="shared" si="21"/>
        <v/>
      </c>
      <c r="DY16" s="9" t="str">
        <f>IF(AND(ISNUMBER(AJ16),ISNUMBER(DK16)),IF(AJ16-VLOOKUP(BI16,NyFi!$L$2:$V$4,DK16,1)&lt;1,1,AJ16-VLOOKUP(BI16,NyFi!$L$2:$V$4,DK16,1)),"")</f>
        <v/>
      </c>
      <c r="DZ16" s="9" t="str">
        <f>IF(AND(ISNUMBER(DK16),DK16&lt;8),IF(AND(ISNUMBER(AK16),ISNUMBER(DK16)),IF(AK16-VLOOKUP(BI16,NyGs!$L$2:$V$4,DK16,1)&lt;1,1,AK16-VLOOKUP(BI16,NyGs!$L$2:$V$4,DK16,1)),""),"")</f>
        <v/>
      </c>
      <c r="EA16" s="9" t="str">
        <f>IF(AND(ISNUMBER(AL16),ISNUMBER(DK16)),IF(AL16-VLOOKUP(BI16,NyRm!$L$2:$V$4,DK16,1)&lt;1,1,AL16-VLOOKUP(BI16,NyRm!$L$2:$V$4,DK16,1)),"")</f>
        <v/>
      </c>
      <c r="EB16" s="9" t="str">
        <f>IF(AND(ISNUMBER(AM16),ISNUMBER(DK16)),IF(AM16-VLOOKUP(BI16,NyFm!$L$2:$V$4,DK16,1)&lt;1,1,AM16-VLOOKUP(BI16,NyFm!$L$2:$V$4,DK16,1)),"")</f>
        <v/>
      </c>
      <c r="EC16" s="9" t="str">
        <f>IF(AND(ISNUMBER(DK16),DK16&lt;8),IF(AND(ISNUMBER(AN16),ISNUMBER(DK16)),IF(AN16-VLOOKUP(BI16,NyLi1R!$L$2:$V$4,DK16,1)&lt;1,1,AN16-VLOOKUP(BI16,NyLi1R!$L$2:$V$4,DK16,1)),""),"")</f>
        <v/>
      </c>
      <c r="ED16" s="9" t="str">
        <f>IF(AND(ISNUMBER(DK16),DK16&lt;8),IF(AND(ISNUMBER(AO16),ISNUMBER(DK16)),IF(AO16-VLOOKUP(BI16,NyLi1E!$L$2:$V$4,DK16,1)&lt;1,1,AO16-VLOOKUP(BI16,NyLi1E!$L$2:$V$4,DK16,1)),""),"")</f>
        <v/>
      </c>
      <c r="EE16" s="9" t="str">
        <f>IF(AND(ISNUMBER(DK16),DK16&lt;8),IF(AND(ISNUMBER(AP16),ISNUMBER(DK16)),IF(AP16-VLOOKUP(BI16,NyLi1T!$L$2:$V$4,DK16,1)&lt;1,1,AP16-VLOOKUP(BI16,NyLi1T!$L$2:$V$4,DK16,1)),""),"")</f>
        <v/>
      </c>
      <c r="EF16" s="9" t="str">
        <f>IF(AND(ISNUMBER(DK16),DK16&gt;7),IF(AND(ISNUMBER(AQ16),ISNUMBER(DK16)),IF(AQ16-VLOOKUP(BI16,NyLi2R!$L$2:$V$4,DK16,1)&lt;1,1,AQ16-VLOOKUP(BI16,NyLi2R!$L$2:$V$4,DK16,1)),""),"")</f>
        <v/>
      </c>
      <c r="EG16" s="9" t="str">
        <f>IF(AND(ISNUMBER(DK16),DK16&gt;7),IF(AND(ISNUMBER(AR16),ISNUMBER(DK16)),IF(AR16-VLOOKUP(BI16,NyLi2E!$L$2:$V$4,DK16,1)&lt;1,1,AR16-VLOOKUP(BI16,NyLi2E!$L$2:$V$4,DK16,1)),""),"")</f>
        <v/>
      </c>
      <c r="EH16" s="9" t="str">
        <f>IF(AND(ISNUMBER(DK16),DK16&gt;7),IF(AND(ISNUMBER(AS16),ISNUMBER(DK16)),IF(AS16-VLOOKUP(BI16,NyLi2T!$L$2:$V$4,DK16,1)&lt;1,1,AS16-VLOOKUP(BI16,NyLi2T!$L$2:$V$4,DK16,1)),""),"")</f>
        <v/>
      </c>
      <c r="EI16" s="9" t="str">
        <f>IF(AND(ISNUMBER(DK16),DK16&lt;8),IF(AND(ISNUMBER(AT16),ISNUMBER(DK16)),IF(AT16-VLOOKUP(BI16,NySs!$L$2:$V$4,DK16,1)&lt;1,1,AT16-VLOOKUP(BI16,NySs!$L$2:$V$4,DK16,1)),""),"")</f>
        <v/>
      </c>
      <c r="EJ16" s="9" t="str">
        <f>IF(AND(ISNUMBER(DK16),DK16&lt;9),IF(AND(ISNUMBER(AU16),ISNUMBER(DK16)),IF(AU16-VLOOKUP(BI16,NyEo!$L$2:$V$4,DK16,1)&lt;1,1,AU16-VLOOKUP(BI16,NyEo!$L$2:$V$4,DK16,1)),""),"")</f>
        <v/>
      </c>
      <c r="EK16" s="9" t="str">
        <f>IF(AND(ISNUMBER(DK16),DK16&gt;7),IF(AND(ISNUMBER(AV16),ISNUMBER(DK16)),IF(AV16-VLOOKUP(BI16,NyHt!$L$2:$V$4,DK16,1)&lt;1,1,AV16-VLOOKUP(BI16,NyHt!$L$2:$V$4,DK16,1)),""),"")</f>
        <v/>
      </c>
      <c r="EL16" s="9" t="str">
        <f>IF(AND(ISNUMBER(AW16),ISNUMBER(DK16)),IF(AW16-VLOOKUP(BI16,NySiF!$L$2:$V$4,DK16,1)&lt;1,1,AW16-VLOOKUP(BI16,NySiF!$L$2:$V$4,DK16,1)),"")</f>
        <v/>
      </c>
      <c r="EM16" s="9" t="str">
        <f>IF(AND(ISNUMBER(AX16),ISNUMBER(DK16)),IF(AX16-VLOOKUP(BI16,NySiB!$L$2:$V$4,DK16,1)&lt;1,1,AX16-VLOOKUP(BI16,NySiB!$L$2:$V$4,DK16,1)),"")</f>
        <v/>
      </c>
      <c r="EN16" s="9" t="str">
        <f>IF(AND(ISNUMBER(AY16),ISNUMBER(DK16)),IF(AY16-VLOOKUP(BI16,NySiT!$L$2:$V$4,DK16,1)&lt;1,1,AY16-VLOOKUP(BI16,NySiT!$L$2:$V$4,DK16,1)),"")</f>
        <v/>
      </c>
      <c r="EO16" s="9" t="str">
        <f>IF(AND(ISNUMBER(AZ16),ISNUMBER(DK16)),IF(AZ16-VLOOKUP(BI16,NyVs!$L$2:$V$4,DK16,1)&lt;1,1,AZ16-VLOOKUP(BI16,NyVs!$L$2:$V$4,DK16,1)),"")</f>
        <v/>
      </c>
      <c r="EP16" s="9" t="str">
        <f>IF(AND(ISNUMBER(BA16),ISNUMBER(DK16)),IF(BA16-VLOOKUP(BI16,NyPp!$L$2:$V$4,DK16,1)&lt;1,1,BA16-VLOOKUP(BI16,NyPp!$L$2:$V$4,DK16,1)),"")</f>
        <v/>
      </c>
      <c r="EQ16" s="9" t="str">
        <f>IF(AND(ISNUMBER(BB16),ISNUMBER(DK16)),IF(BB16-VLOOKUP(BI16,NyIGS!$L$2:$V$4,DK16,1)&lt;40,40,BB16-VLOOKUP(BI16,NyIGS!$L$2:$V$4,DK16,1)),"")</f>
        <v/>
      </c>
      <c r="ER16" s="9" t="str">
        <f>IF(AND(ISNUMBER(BC16),ISNUMBER(DK16)),IF(BC16-VLOOKUP(BI16,NyIRS!$L$2:$V$4,DK16,1)&lt;40,40,BC16-VLOOKUP(BI16,NyIRS!$L$2:$V$4,DK16,1)),"")</f>
        <v/>
      </c>
      <c r="ES16" s="9" t="str">
        <f>IF(AND(ISNUMBER(BD16),ISNUMBER(DK16)),IF(BD16-VLOOKUP(BI16,NyIES!$L$2:$V$4,DK16,1)&lt;40,40,BD16-VLOOKUP(BI16,NyIES!$L$2:$V$4,DK16,1)),"")</f>
        <v/>
      </c>
      <c r="ET16" s="9" t="str">
        <f>IF(AND(ISNUMBER(BE16),ISNUMBER(DK16)),IF(BE16-VLOOKUP(BI16,NyISI!$L$2:$V$4,DK16,1)&lt;40,40,BE16-VLOOKUP(BI16,NyISI!$L$2:$V$4,DK16,1)),"")</f>
        <v/>
      </c>
      <c r="EU16" s="9" t="str">
        <f>IF(AND(ISNUMBER(DK16),DK16&lt;8),IF(AND(ISNUMBER(BF16),ISNUMBER(DK16)),IF(BF16-VLOOKUP(BI16,NyISS!$L$2:$V$4,DK16,1)&lt;40,40,BF16-VLOOKUP(BI16,NyISS!$L$2:$V$4,DK16,1)),""),"")</f>
        <v/>
      </c>
      <c r="EV16" s="9" t="str">
        <f>IF(AND(ISNUMBER(DK16),DK16&gt;7),IF(AND(ISNUMBER(BG16),ISNUMBER(DK16)),IF(BG16-VLOOKUP(BI16,NyISM!$L$2:$V$4,DK16,1)&lt;40,40,BG16-VLOOKUP(BI16,NyISM!$L$2:$V$4,DK16,1)),""),"")</f>
        <v/>
      </c>
      <c r="EW16" s="9" t="str">
        <f>IF(AND(ISNUMBER(BH16),ISNUMBER(DK16)),IF(BH16-VLOOKUP(BI16,NyIAM!$L$2:$V$4,DK16,1)&lt;40,40,BH16-VLOOKUP(BI16,NyIAM!$L$2:$V$4,DK16,1)),"")</f>
        <v/>
      </c>
      <c r="EX16" s="9" t="str">
        <f>IF(AND(ISNUMBER(AJ16),ISNUMBER(DK16)),IF(AJ16+VLOOKUP(BI16,NyFi!$L$2:$V$4,DK16,1)&gt;19,19,AJ16+VLOOKUP(BI16,NyFi!$L$2:$V$4,DK16,1)),"")</f>
        <v/>
      </c>
      <c r="EY16" s="9" t="str">
        <f>IF(AND(ISNUMBER(DK16),DK16&lt;8),IF(AND(ISNUMBER(AK16),ISNUMBER(DK16)),IF(AK16+VLOOKUP(BI16,NyGs!$L$2:$V$4,DK16,1)&gt;19,19,AK16+VLOOKUP(BI16,NyGs!$L$2:$V$4,DK16,1)),""),"")</f>
        <v/>
      </c>
      <c r="EZ16" s="9" t="str">
        <f>IF(AND(ISNUMBER(AL16),ISNUMBER(DK16)),IF(AL16+VLOOKUP(BI16,NyRm!$L$2:$V$4,DK16,1)&gt;19,19,AL16+VLOOKUP(BI16,NyRm!$L$2:$V$4,DK16,1)),"")</f>
        <v/>
      </c>
      <c r="FA16" s="9" t="str">
        <f>IF(AND(ISNUMBER(AM16),ISNUMBER(DK16)),IF(AM16+VLOOKUP(BI16,NyFm!$L$2:$V$4,DK16,1)&gt;19,19,AM16+VLOOKUP(BI16,NyFm!$L$2:$V$4,DK16,1)),"")</f>
        <v/>
      </c>
      <c r="FB16" s="9" t="str">
        <f>IF(AND(ISNUMBER(DK16),DK16&lt;8),IF(AND(ISNUMBER(AN16),ISNUMBER(DK16)),IF(AN16+VLOOKUP(BI16,NyLi1R!$L$2:$V$4,DK16,1)&gt;19,19,AN16+VLOOKUP(BI16,NyLi1R!$L$2:$V$4,DK16,1)),""),"")</f>
        <v/>
      </c>
      <c r="FC16" s="9" t="str">
        <f>IF(AND(ISNUMBER(DK16),DK16&lt;8),IF(AND(ISNUMBER(AO16),ISNUMBER(DK16)),IF(AO16+VLOOKUP(BI16,NyLi1E!$L$2:$V$4,DK16,1)&gt;19,19,AO16+VLOOKUP(BI16,NyLi1E!$L$2:$V$4,DK16,1)),""),"")</f>
        <v/>
      </c>
      <c r="FD16" s="9" t="str">
        <f>IF(AND(ISNUMBER(DK16),DK16&lt;8),IF(AND(ISNUMBER(AP16),ISNUMBER(DK16)),IF(AP16+VLOOKUP(BI16,NyLi1T!$L$2:$V$4,DK16,1)&gt;19,19,AP16+VLOOKUP(BI16,NyLi1T!$L$2:$V$4,DK16,1)),""),"")</f>
        <v/>
      </c>
      <c r="FE16" s="9" t="str">
        <f>IF(AND(ISNUMBER(DK16),DK16&gt;7),IF(AND(ISNUMBER(AQ16),ISNUMBER(DK16)),IF(AQ16+VLOOKUP(BI16,NyLi2R!$L$2:$V$4,DK16,1)&gt;19,19,AQ16+VLOOKUP(BI16,NyLi2R!$L$2:$V$4,DK16,1)),""),"")</f>
        <v/>
      </c>
      <c r="FF16" s="9" t="str">
        <f>IF(AND(ISNUMBER(DK16),DK16&gt;7),IF(AND(ISNUMBER(AR16),ISNUMBER(DK16)),IF(AR16+VLOOKUP(BI16,NyLi2E!$L$2:$V$4,DK16,1)&gt;19,19,AR16+VLOOKUP(BI16,NyLi2E!$L$2:$V$4,DK16,1)),""),"")</f>
        <v/>
      </c>
      <c r="FG16" s="9" t="str">
        <f>IF(AND(ISNUMBER(DK16),DK16&gt;7),IF(AND(ISNUMBER(AS16),ISNUMBER(DK16)),IF(AS16+VLOOKUP(BI16,NyLi2T!$L$2:$V$4,DK16,1)&gt;19,19,AS16+VLOOKUP(BI16,NyLi2T!$L$2:$V$4,DK16,1)),""),"")</f>
        <v/>
      </c>
      <c r="FH16" s="9" t="str">
        <f>IF(AND(ISNUMBER(DK16),DK16&lt;8),IF(AND(ISNUMBER(AT16),ISNUMBER(DK16)),IF(AT16+VLOOKUP(BI16,NySs!$L$2:$V$4,DK16,1)&gt;19,19,AT16+VLOOKUP(BI16,NySs!$L$2:$V$4,DK16,1)),""),"")</f>
        <v/>
      </c>
      <c r="FI16" s="9" t="str">
        <f>IF(AND(ISNUMBER(DK16),DK16&lt;9),IF(AND(ISNUMBER(AU16),ISNUMBER(DK16)),IF(AU16+VLOOKUP(BI16,NyEo!$L$2:$V$4,DK16,1)&gt;19,19,AU16+VLOOKUP(BI16,NyEo!$L$2:$V$4,DK16,1)),""),"")</f>
        <v/>
      </c>
      <c r="FJ16" s="9" t="str">
        <f>IF(AND(ISNUMBER(DK16),DK16&gt;7),IF(AND(ISNUMBER(AV16),ISNUMBER(DK16)),IF(AV16+VLOOKUP(BI16,NyHt!$L$2:$V$4,DK16,1)&gt;19,19,AV16+VLOOKUP(BI16,NyHt!$L$2:$V$4,DK16,1)),""),"")</f>
        <v/>
      </c>
      <c r="FK16" s="9" t="str">
        <f>IF(AND(ISNUMBER(AW16),ISNUMBER(DK16)),IF(AW16+VLOOKUP(BI16,NySiF!$L$2:$V$4,DK16,1)&gt;19,19,AW16+VLOOKUP(BI16,NySiF!$L$2:$V$4,DK16,1)),"")</f>
        <v/>
      </c>
      <c r="FL16" s="9" t="str">
        <f>IF(AND(ISNUMBER(AX16),ISNUMBER(DK16)),IF(AX16+VLOOKUP(BI16,NySiB!$L$2:$V$4,DK16,1)&gt;19,19,AX16+VLOOKUP(BI16,NySiB!$L$2:$V$4,DK16,1)),"")</f>
        <v/>
      </c>
      <c r="FM16" s="9" t="str">
        <f>IF(AND(ISNUMBER(AY16),ISNUMBER(DK16)),IF(AY16+VLOOKUP(BI16,NySiT!$L$2:$V$4,DK16,1)&gt;19,19,AY16+VLOOKUP(BI16,NySiT!$L$2:$V$4,DK16,1)),"")</f>
        <v/>
      </c>
      <c r="FN16" s="9" t="str">
        <f>IF(AND(ISNUMBER(AZ16),ISNUMBER(DK16)),IF(AZ16+VLOOKUP(BI16,NyVs!$L$2:$V$4,DK16,1)&gt;19,19,AZ16+VLOOKUP(BI16,NyVs!$L$2:$V$4,DK16,1)),"")</f>
        <v/>
      </c>
      <c r="FO16" s="9" t="str">
        <f>IF(AND(ISNUMBER(BA16),ISNUMBER(DK16)),IF(BA16+VLOOKUP(BI16,NyPp!$L$2:$V$4,DK16,1)&gt;19,19,BA16+VLOOKUP(BI16,NyPp!$L$2:$V$4,DK16,1)),"")</f>
        <v/>
      </c>
      <c r="FP16" s="9" t="str">
        <f>IF(AND(ISNUMBER(BB16),ISNUMBER(DK16)),IF(BB16+VLOOKUP(BI16,NyIGS!$L$2:$V$4,DK16,1)&gt;160,160,BB16+VLOOKUP(BI16,NyIGS!$L$2:$V$4,DK16,1)),"")</f>
        <v/>
      </c>
      <c r="FQ16" s="9" t="str">
        <f>IF(AND(ISNUMBER(BC16),ISNUMBER(DK16)),IF(BC16+VLOOKUP(BI16,NyIRS!$L$2:$V$4,DK16,1)&gt;160,160,BC16+VLOOKUP(BI16,NyIRS!$L$2:$V$4,DK16,1)),"")</f>
        <v/>
      </c>
      <c r="FR16" s="9" t="str">
        <f>IF(AND(ISNUMBER(BD16),ISNUMBER(DK16)),IF(BD16+VLOOKUP(BI16,NyIES!$L$2:$V$4,DK16,1)&gt;160,160, BD16+VLOOKUP(BI16,NyIES!$L$2:$V$4,DK16,1)),"")</f>
        <v/>
      </c>
      <c r="FS16" s="9" t="str">
        <f>IF(AND(ISNUMBER(BE16),ISNUMBER(DK16)),IF(BE16+VLOOKUP(BI16,NyISI!$L$2:$V$4,DK16,1)&gt;160,160,BE16+VLOOKUP(BI16,NyISI!$L$2:$V$4,DK16,1)),"")</f>
        <v/>
      </c>
      <c r="FT16" s="9" t="str">
        <f>IF(AND(ISNUMBER(DK16),DK16&lt;8),IF(AND(ISNUMBER(BF16),ISNUMBER(DK16)),IF(BF16+VLOOKUP(BI16,NyISS!$L$2:$V$4,DK16,1)&gt;160,160,BF16+VLOOKUP(BI16,NyISS!$L$2:$V$4,DK16,1)),""),"")</f>
        <v/>
      </c>
      <c r="FU16" s="9" t="str">
        <f>IF(AND(ISNUMBER(DK16),DK16&gt;7),IF(AND(ISNUMBER(BG16),ISNUMBER(DK16)),IF(BG16+VLOOKUP(BI16,NyISM!$L$2:$V$4,DK16,1)&gt;160,160,BG16+VLOOKUP(BI16,NyISM!$L$2:$V$4,DK16,1)),""),"")</f>
        <v/>
      </c>
      <c r="FV16" s="9" t="str">
        <f>IF(AND(ISNUMBER(BH16),ISNUMBER(DK16)),IF(BH16+VLOOKUP(BI16,NyIAM!$L$2:$V$4,DK16,1)&gt;160,160,BH16+VLOOKUP(BI16,NyIAM!$L$2:$V$4,DK16,1)),"")</f>
        <v/>
      </c>
    </row>
    <row r="17" spans="1:178" x14ac:dyDescent="0.2">
      <c r="A17" s="51"/>
      <c r="B17" s="51"/>
      <c r="C17" s="51"/>
      <c r="D17" s="51"/>
      <c r="E17" s="51"/>
      <c r="F17" s="51"/>
      <c r="G17" s="51"/>
      <c r="H17" s="51"/>
      <c r="I17" s="51"/>
      <c r="J17" s="52"/>
      <c r="K17" s="52"/>
      <c r="L17" s="53"/>
      <c r="M17" s="53"/>
      <c r="N17" s="58" t="str">
        <f t="shared" si="0"/>
        <v/>
      </c>
      <c r="O17" s="53"/>
      <c r="P17" s="53"/>
      <c r="Q17" s="53"/>
      <c r="R17" s="53"/>
      <c r="S17" s="53"/>
      <c r="T17" s="53"/>
      <c r="U17" s="53"/>
      <c r="V17" s="53"/>
      <c r="W17" s="53"/>
      <c r="X17" s="53"/>
      <c r="Y17" s="53"/>
      <c r="Z17" s="53"/>
      <c r="AA17" s="53"/>
      <c r="AB17" s="53"/>
      <c r="AC17" s="53"/>
      <c r="AD17" s="53"/>
      <c r="AE17" s="53"/>
      <c r="AF17" s="53"/>
      <c r="AG17" s="53"/>
      <c r="AH17" s="53"/>
      <c r="AI17" s="53"/>
      <c r="AJ17" s="4" t="str">
        <f>IF(O17="","",IF(ISNUMBER(N17),VLOOKUP(O17,NyFi!$A$2:$K$40,DK17),""))</f>
        <v/>
      </c>
      <c r="AK17" s="4" t="str">
        <f>IF(P17="","",IF(AND(ISNUMBER(N17),DK17&lt;8),VLOOKUP(P17,NyGs!$A$2:$G$41,DK17),""))</f>
        <v/>
      </c>
      <c r="AL17" s="4" t="str">
        <f>IF(AA17="","",IF(ISNUMBER(N17),VLOOKUP(AA17,NyRm!$A$2:$K$56,DK17),""))</f>
        <v/>
      </c>
      <c r="AM17" s="4" t="str">
        <f>IF(Z17="","",IF(ISNUMBER(N17),VLOOKUP(Z17,NyFm!$A$2:$K$46,DK17),""))</f>
        <v/>
      </c>
      <c r="AN17" s="4" t="str">
        <f>IF(U17="","",IF(AND(ISNUMBER(N17),DK17&lt;8),VLOOKUP(U17,NyLi1R!$A$2:$G$20,DK17),""))</f>
        <v/>
      </c>
      <c r="AO17" s="4" t="str">
        <f>IF(V17="","",IF(AND(ISNUMBER(N17),DK17&lt;8),VLOOKUP(V17,NyLi1E!$A$2:$G$20,DK17),""))</f>
        <v/>
      </c>
      <c r="AP17" s="4" t="str">
        <f>IF(AND(ISNUMBER(N17),ISNUMBER(AN17),ISNUMBER(AO17),DK17&lt;8),VLOOKUP(AN17+AO17,NyLi1T!$A$2:$G$40,DK17),"")</f>
        <v/>
      </c>
      <c r="AQ17" s="4" t="str">
        <f>IF(W17="","",IF(AND(ISNUMBER(N17),DK17&gt;7),VLOOKUP(W17,NyLi2R!$A$2:$K$20,DK17),""))</f>
        <v/>
      </c>
      <c r="AR17" s="4" t="str">
        <f>IF(X17="","",IF(AND(ISNUMBER(N17),DK17&gt;7),VLOOKUP(X17,NyLi2E!$A$2:$K$20,DK17),""))</f>
        <v/>
      </c>
      <c r="AS17" s="4" t="str">
        <f>IF(AND(ISNUMBER(N17),ISNUMBER(AQ17),ISNUMBER(AR17),DK17&gt;7),VLOOKUP(AQ17+AR17,NyLi2T!$A$2:$K$40,DK17),"")</f>
        <v/>
      </c>
      <c r="AT17" s="4" t="str">
        <f>IF(AE17="","",IF(AND(ISNUMBER(N17),DK17&lt;8),VLOOKUP(AE17,NySs!$A$2:$G$28,DK17),""))</f>
        <v/>
      </c>
      <c r="AU17" s="4" t="str">
        <f>IF(AD17="","",IF(AND(ISNUMBER(N17),DK17&lt;9),VLOOKUP(AD17,NyEo!$A$2:$H$22,DK17),""))</f>
        <v/>
      </c>
      <c r="AV17" s="4" t="str">
        <f>IF(Q17="","",IF(AND(ISNUMBER(N17),DK17&gt;7),VLOOKUP(Q17,NyHt!$A$2:$K$17,DK17),""))</f>
        <v/>
      </c>
      <c r="AW17" s="4" t="str">
        <f>IF(R17="","",IF(ISNUMBER(N17),VLOOKUP(R17,NySiF!$A$2:$K$18,DK17),""))</f>
        <v/>
      </c>
      <c r="AX17" s="4" t="str">
        <f>IF(S17="","",IF(ISNUMBER(N17),VLOOKUP(S17,NySiB!$A$2:$K$16,DK17),""))</f>
        <v/>
      </c>
      <c r="AY17" s="4" t="str">
        <f>IF(T17="","",IF(ISNUMBER(N17),VLOOKUP(T17,NySiT!$A$2:$K$32,DK17),""))</f>
        <v/>
      </c>
      <c r="AZ17" s="4" t="str">
        <f>IF(Y17="","",IF(ISNUMBER(N17),VLOOKUP(Y17,NyVs!$A$2:$K$86,DK17),""))</f>
        <v/>
      </c>
      <c r="BA17" s="4" t="str">
        <f>IF(AI17="","",IF(ISNUMBER(N17),VLOOKUP(AI17,NyPp!$A$2:$K$202,DK17),""))</f>
        <v/>
      </c>
      <c r="BB17" s="4" t="str">
        <f>IF(AND(ISNUMBER(AJ17),ISNUMBER(AK17),ISNUMBER(AL17),ISNUMBER(AM17),DK17&lt;8),IF(COUNTIF(O17,0)+COUNTIF(P17,0)+COUNTIF(AA17,0)+COUNTIF(Z17,0)&gt;1,"",VLOOKUP(AJ17+AK17+AL17+AM17,NyIGS!$A$2:$K$78,DK17)),IF(AND(ISNUMBER(AJ17),ISNUMBER(AL17),ISNUMBER(AM17),ISNUMBER(AS17),DK17&gt;7),IF(COUNTIF(O17,0)+COUNTIF(AA17,0)+COUNTIF(Z17,0)+AND(COUNTIF(W17,0),COUNTIF(X17,0))&gt;1,"",VLOOKUP(AJ17+AL17+AM17+AS17,NyIGS!$A$2:$K$78,DK17)),""))</f>
        <v/>
      </c>
      <c r="BC17" s="4" t="str">
        <f>IF(AND(ISNUMBER(AJ17),ISNUMBER(AN17),ISNUMBER(AT17),DK17&lt;8),IF(COUNTIF(O17,0)+COUNTIF(U17,0)+COUNTIF(AE17,0)&gt;1,"",VLOOKUP(AJ17+AN17+AT17,NyIRS!$A$2:$K$59,DK17)),IF(AND(ISNUMBER(AJ17),ISNUMBER(AQ17),DK17&gt;7),IF(COUNTIF(O17,0)+COUNTIF(W17,0)&gt;1,"",VLOOKUP(AJ17+AQ17,NyIRS!$A$2:$K$59,DK17)),""))</f>
        <v/>
      </c>
      <c r="BD17" s="4" t="str">
        <f>IF(AND(ISNUMBER(AK17),ISNUMBER(AL17),ISNUMBER(AM17),DK17&lt;8),IF(COUNTIF(P17,0)+COUNTIF(AA17,0)+COUNTIF(Z17,0)&gt;1,"",VLOOKUP(AK17+AL17+AM17,NyIES!$A$2:$K$59,DK17)),IF(AND(ISNUMBER(AL17),ISNUMBER(AM17),ISNUMBER(AR17),DK17&gt;7),IF(COUNTIF(AA17,0)+COUNTIF(Z17,0)+COUNTIF(X17,0)&gt;1,"",VLOOKUP(AL17+AM17+AR17,NyIES!$A$2:$K$59,DK17)),""))</f>
        <v/>
      </c>
      <c r="BE17" s="4" t="str">
        <f>IF(AND(ISNUMBER(AJ17),ISNUMBER(AP17),ISNUMBER(AU17),DK17&lt;8),IF(COUNTIF(O17,0)+AND(COUNTIF(U17,0),COUNTIF(V17,0))+COUNTIF(AD17,0)&gt;1,"",VLOOKUP(AJ17+AP17+AU17,NyISI!$A$2:$K$59,DK17)),IF(AND(ISNUMBER(AS17),ISNUMBER(AU17),ISNUMBER(AV17),DK17=8),IF(COUNTIF(AD17,0)+COUNTIF(Q17,0)+AND(COUNTIF(W17,0),COUNTIF(X17,0))&gt;1,"",VLOOKUP(AS17+AU17+AV17,NyISI!$A$2:$K$59,DK17)),IF(AND(ISNUMBER(AS17),ISNUMBER(AV17),DK17&gt;8),IF(COUNTIF(Q17,0)+AND(COUNTIF(W17,0),COUNTIF(X17,0))&gt;1,"",VLOOKUP(AS17+AV17,NyISI!$A$2:$K$59,DK17)),"")))</f>
        <v/>
      </c>
      <c r="BF17" s="4" t="str">
        <f>IF(AND(ISNUMBER(AT17),ISNUMBER(AK17),ISNUMBER(AL17),ISNUMBER(AM17),DK17&lt;8),IF(COUNTIF(P17,0)+COUNTIF(AA17,0)+COUNTIF(Z17,0)+COUNTIF(AE17,0)&gt;1,"",VLOOKUP(AT17+AK17+AL17+AM17,NyISS!$A$2:$G$78,DK17)),"")</f>
        <v/>
      </c>
      <c r="BG17" s="4" t="str">
        <f>IF(AND(ISNUMBER(AJ17),ISNUMBER(AL17),ISNUMBER(AM17),DK17&gt;7),IF(COUNTIF(O17,0)+COUNTIF(AA17,0)+COUNTIF(Z17,0)&gt;1,"",VLOOKUP(AJ17+AL17+AM17,NyISM!$A$2:$K$59,DK17)),"")</f>
        <v/>
      </c>
      <c r="BH17" s="4" t="str">
        <f>IF(AND(ISNUMBER(AY17),ISNUMBER(AZ17)),IF(COUNTIF(T17,0)+COUNTIF(Y17,0)&gt;1,"",VLOOKUP(AY17+AZ17,NyIAM!$A$2:$K$40,DK17)),"")</f>
        <v/>
      </c>
      <c r="BI17" s="4">
        <v>2</v>
      </c>
      <c r="BJ17" s="4" t="str">
        <f>IF(ISNUMBER(BB17),VLOOKUP(BB17,Percentil!$A$2:$B$122,2,1),"")</f>
        <v/>
      </c>
      <c r="BK17" s="4" t="str">
        <f>IF(ISNUMBER(BC17),VLOOKUP(BC17,Percentil!$A$2:$B$122,2,1),"")</f>
        <v/>
      </c>
      <c r="BL17" s="4" t="str">
        <f>IF(ISNUMBER(BD17),VLOOKUP(BD17,Percentil!$A$2:$B$122,2,1),"")</f>
        <v/>
      </c>
      <c r="BM17" s="4" t="str">
        <f>IF(ISNUMBER(BE17),VLOOKUP(BE17,Percentil!$A$2:$B$122,2,1),"")</f>
        <v/>
      </c>
      <c r="BN17" s="4" t="str">
        <f>IF(ISNUMBER(BF17),VLOOKUP(BF17,Percentil!$A$2:$B$122,2,1),"")</f>
        <v/>
      </c>
      <c r="BO17" s="4" t="str">
        <f>IF(ISNUMBER(BG17),VLOOKUP(BG17,Percentil!$A$2:$B$122,2,1),"")</f>
        <v/>
      </c>
      <c r="BP17" s="4" t="str">
        <f>IF(ISNUMBER(BH17),VLOOKUP(BH17,Percentil!$A$2:$B$122,2,1),"")</f>
        <v/>
      </c>
      <c r="BQ17" s="4" t="str">
        <f>IF(AND(ISNUMBER(AJ17),ISNUMBER(DK17)),IF(AJ17-VLOOKUP(BI17,NyFi!$L$2:$V$4,DK17,1)&lt;1,1 &amp; " - " &amp; AJ17+VLOOKUP(BI17,NyFi!$L$2:$V$4,DK17,1),IF(AJ17+VLOOKUP(BI17,NyFi!$L$2:$V$4,DK17,1)&gt;19,AJ17-VLOOKUP(BI17,NyFi!$L$2:$V$4,DK17,1) &amp; " - " &amp; 19,AJ17-VLOOKUP(BI17,NyFi!$L$2:$V$4,DK17,1) &amp; " - " &amp; AJ17+VLOOKUP(BI17,NyFi!$L$2:$V$4,DK17,1))),"")</f>
        <v/>
      </c>
      <c r="BR17" s="4" t="str">
        <f>IF(AND(ISNUMBER(DK17),DK17&lt;8),IF(AND(ISNUMBER(AK17),ISNUMBER(DK17)),IF(AK17-VLOOKUP(BI17,NyGs!$L$2:$V$4,DK17,1)&lt;1,1 &amp; " - " &amp; AK17+VLOOKUP(BI17,NyGs!$L$2:$V$4,DK17,1),IF(AK17+VLOOKUP(BI17,NyGs!$L$2:$V$4,DK17,1)&gt;19,AK17-VLOOKUP(BI17,NyGs!$L$2:$V$4,DK17,1) &amp; " - " &amp; 19,AK17-VLOOKUP(BI17,NyGs!$L$2:$V$4,DK17,1) &amp; " - " &amp; AK17+VLOOKUP(BI17,NyGs!$L$2:$V$4,DK17,1))),""),"")</f>
        <v/>
      </c>
      <c r="BS17" s="4" t="str">
        <f>IF(AND(ISNUMBER(AL17),ISNUMBER(DK17)),IF(AL17-VLOOKUP(BI17,NyRm!$L$2:$V$4,DK17,1)&lt;1,1 &amp; " - " &amp; AL17+VLOOKUP(BI17,NyRm!$L$2:$V$4,DK17,1),IF(AL17+VLOOKUP(BI17,NyRm!$L$2:$V$4,DK17,1)&gt;19,AL17-VLOOKUP(BI17,NyRm!$L$2:$V$4,DK17,1) &amp; " - " &amp; 19,AL17-VLOOKUP(BI17,NyRm!$L$2:$V$4,DK17,1) &amp; " - " &amp; AL17+VLOOKUP(BI17,NyRm!$L$2:$V$4,DK17,1))),"")</f>
        <v/>
      </c>
      <c r="BT17" s="4" t="str">
        <f>IF(AND(ISNUMBER(AM17),ISNUMBER(DK17)),IF(AM17-VLOOKUP(BI17,NyFm!$L$2:$V$4,DK17,1)&lt;1,1 &amp; " - " &amp; AM17+VLOOKUP(BI17,NyFm!$L$2:$V$4,DK17,1),IF(AM17+VLOOKUP(BI17,NyFm!$L$2:$V$4,DK17,1)&gt;19,AM17-VLOOKUP(BI17,NyFm!$L$2:$V$4,DK17,1) &amp; " - " &amp; 19,AM17-VLOOKUP(BI17,NyFm!$L$2:$V$4,DK17,1) &amp; " - " &amp; AM17+VLOOKUP(BI17,NyFm!$L$2:$V$4,DK17,1))),"")</f>
        <v/>
      </c>
      <c r="BU17" s="4" t="str">
        <f>IF(AND(ISNUMBER(DK17),DK17&lt;8),IF(AND(ISNUMBER(AN17),ISNUMBER(DK17)),IF(AN17-VLOOKUP(BI17,NyLi1R!$L$2:$V$4,DK17,1)&lt;1,1 &amp; " - " &amp; AN17+VLOOKUP(BI17,NyLi1R!$L$2:$V$4,DK17,1),IF(AN17+VLOOKUP(BI17,NyLi1R!$L$2:$V$4,DK17,1)&gt;19,AN17-VLOOKUP(BI17,NyLi1R!$L$2:$V$4,DK17,1) &amp; " - " &amp; 19,AN17-VLOOKUP(BI17,NyLi1R!$L$2:$V$4,DK17,1) &amp; " - " &amp; AN17+VLOOKUP(BI17,NyLi1R!$L$2:$V$4,DK17,1))),""),"")</f>
        <v/>
      </c>
      <c r="BV17" s="4" t="str">
        <f>IF(AND(ISNUMBER(DK17),DK17&lt;8),IF(AND(ISNUMBER(AO17),ISNUMBER(DK17)),IF(AO17-VLOOKUP(BI17,NyLi1E!$L$2:$V$4,DK17,1)&lt;1,1 &amp; " - " &amp; AO17+VLOOKUP(BI17,NyLi1E!$L$2:$V$4,DK17,1),IF(AO17+VLOOKUP(BI17,NyLi1E!$L$2:$V$4,DK17,1)&gt;19,AO17-VLOOKUP(BI17,NyLi1E!$L$2:$V$4,DK17,1) &amp; " - " &amp; 19,AO17-VLOOKUP(BI17,NyLi1E!$L$2:$V$4,DK17,1) &amp; " - " &amp; AO17+VLOOKUP(BI17,NyLi1E!$L$2:$V$4,DK17,1))),""),"")</f>
        <v/>
      </c>
      <c r="BW17" s="4" t="str">
        <f>IF(AND(ISNUMBER(DK17),DK17&lt;8),IF(AND(ISNUMBER(AP17),ISNUMBER(DK17)),IF(AP17-VLOOKUP(BI17,NyLi1T!$L$2:$V$4,DK17,1)&lt;1,1 &amp; " - " &amp; AP17+VLOOKUP(BI17,NyLi1T!$L$2:$V$4,DK17,1),IF(AP17+VLOOKUP(BI17,NyLi1T!$L$2:$V$4,DK17,1)&gt;19,AP17-VLOOKUP(BI17,NyLi1T!$L$2:$V$4,DK17,1) &amp; " - " &amp; 19,AP17-VLOOKUP(BI17,NyLi1T!$L$2:$V$4,DK17,1) &amp; " - " &amp; AP17+VLOOKUP(BI17,NyLi1T!$L$2:$V$4,DK17,1))),""),"")</f>
        <v/>
      </c>
      <c r="BX17" s="4" t="str">
        <f>IF(AND(ISNUMBER(DK17),DK17&gt;7),IF(AND(ISNUMBER(AQ17),ISNUMBER(DK17)),IF(AQ17-VLOOKUP(BI17,NyLi2R!$L$2:$V$4,DK17,1)&lt;1,1 &amp; " - " &amp; AQ17+VLOOKUP(BI17,NyLi2R!$L$2:$V$4,DK17,1),IF(AQ17+VLOOKUP(BI17,NyLi2R!$L$2:$V$4,DK17,1)&gt;19,AQ17-VLOOKUP(BI17,NyLi2R!$L$2:$V$4,DK17,1) &amp; " - " &amp; 19,AQ17-VLOOKUP(BI17,NyLi2R!$L$2:$V$4,DK17,1) &amp; " - " &amp; AQ17+VLOOKUP(BI17,NyLi2R!$L$2:$V$4,DK17,1))),""),"")</f>
        <v/>
      </c>
      <c r="BY17" s="4" t="str">
        <f>IF(AND(ISNUMBER(DK17),DK17&gt;7),IF(AND(ISNUMBER(AR17),ISNUMBER(DK17)),IF(AR17-VLOOKUP(BI17,NyLi2E!$L$2:$V$4,DK17,1)&lt;1,1 &amp; " - " &amp; AR17+VLOOKUP(BI17,NyLi2E!$L$2:$V$4,DK17,1),IF(AR17+VLOOKUP(BI17,NyLi2E!$L$2:$V$4,DK17,1)&gt;19,AR17-VLOOKUP(BI17,NyLi2E!$L$2:$V$4,DK17,1) &amp; " - " &amp; 19,AR17-VLOOKUP(BI17,NyLi2E!$L$2:$V$4,DK17,1) &amp; " - " &amp; AR17+VLOOKUP(BI17,NyLi2E!$L$2:$V$4,DK17,1))),""),"")</f>
        <v/>
      </c>
      <c r="BZ17" s="4" t="str">
        <f>IF(AND(ISNUMBER(DK17),DK17&gt;7),IF(AND(ISNUMBER(AS17),ISNUMBER(DK17)),IF(AS17-VLOOKUP(BI17,NyLi2T!$L$2:$V$4,DK17,1)&lt;1,1 &amp; " - " &amp; AS17+VLOOKUP(BI17,NyLi2T!$L$2:$V$4,DK17,1),IF(AS17+VLOOKUP(BI17,NyLi2T!$L$2:$V$4,DK17,1)&gt;19,AS17-VLOOKUP(BI17,NyLi2T!$L$2:$V$4,DK17,1) &amp; " - " &amp; 19,AS17-VLOOKUP(BI17,NyLi2T!$L$2:$V$4,DK17,1) &amp; " - " &amp; AS17+VLOOKUP(BI17,NyLi2T!$L$2:$V$4,DK17,1))),""),"")</f>
        <v/>
      </c>
      <c r="CA17" s="4" t="str">
        <f>IF(AND(ISNUMBER(DK17),DK17&lt;8),IF(AND(ISNUMBER(AT17),ISNUMBER(DK17)),IF(AT17-VLOOKUP(BI17,NySs!$L$2:$V$4,DK17,1)&lt;1,1 &amp; " - " &amp; AT17+VLOOKUP(BI17,NySs!$L$2:$V$4,DK17,1),IF(AT17+VLOOKUP(BI17,NySs!$L$2:$V$4,DK17,1)&gt;19,AT17-VLOOKUP(BI17,NySs!$L$2:$V$4,DK17,1) &amp; " - " &amp; 19,AT17-VLOOKUP(BI17,NySs!$L$2:$V$4,DK17,1) &amp; " - " &amp; AT17+VLOOKUP(BI17,NySs!$L$2:$V$4,DK17,1))),""),"")</f>
        <v/>
      </c>
      <c r="CB17" s="4" t="str">
        <f>IF(AND(ISNUMBER(DK17),DK17&lt;9),IF(AND(ISNUMBER(AU17),ISNUMBER(DK17)),IF(AU17-VLOOKUP(BI17,NyEo!$L$2:$V$4,DK17,1)&lt;1,1 &amp; " - " &amp; AU17+VLOOKUP(BI17,NyEo!$L$2:$V$4,DK17,1),IF(AU17+VLOOKUP(BI17,NyEo!$L$2:$V$4,DK17,1)&gt;19,AU17-VLOOKUP(BI17,NyEo!$L$2:$V$4,DK17,1) &amp; " - " &amp; 19,AU17-VLOOKUP(BI17,NyEo!$L$2:$V$4,DK17,1) &amp; " - " &amp; AU17+VLOOKUP(BI17,NyEo!$L$2:$V$4,DK17,1))),""),"")</f>
        <v/>
      </c>
      <c r="CC17" s="4" t="str">
        <f>IF(AND(ISNUMBER(DK17),DK17&gt;7),IF(AND(ISNUMBER(AV17),ISNUMBER(DK17)),IF(AV17-VLOOKUP(BI17,NyHt!$L$2:$V$4,DK17,1)&lt;1,1 &amp; " - " &amp; AV17+VLOOKUP(BI17,NyHt!$L$2:$V$4,DK17,1),IF(AV17+VLOOKUP(BI17,NyHt!$L$2:$V$4,DK17,1)&gt;19,AV17-VLOOKUP(BI17,NyHt!$L$2:$V$4,DK17,1) &amp; " - " &amp; 19,AV17-VLOOKUP(BI17,NyHt!$L$2:$V$4,DK17,1) &amp; " - " &amp; AV17+VLOOKUP(BI17,NyHt!$L$2:$V$4,DK17,1))),""),"")</f>
        <v/>
      </c>
      <c r="CD17" s="4" t="str">
        <f>IF(AND(ISNUMBER(AW17),ISNUMBER(DK17)),IF(AW17-VLOOKUP(BI17,NySiF!$L$2:$V$4,DK17,1)&lt;1,1 &amp; " - " &amp; AW17+VLOOKUP(BI17,NySiF!$L$2:$V$4,DK17,1),IF(AW17+VLOOKUP(BI17,NySiF!$L$2:$V$4,DK17,1)&gt;19,AW17-VLOOKUP(BI17,NySiF!$L$2:$V$4,DK17,1) &amp; " - " &amp; 19,AW17-VLOOKUP(BI17,NySiF!$L$2:$V$4,DK17,1) &amp; " - " &amp; AW17+VLOOKUP(BI17,NySiF!$L$2:$V$4,DK17,1))),"")</f>
        <v/>
      </c>
      <c r="CE17" s="4" t="str">
        <f>IF(AND(ISNUMBER(AX17),ISNUMBER(DK17)),IF(AX17-VLOOKUP(BI17,NySiB!$L$2:$V$4,DK17,1)&lt;1,1 &amp; " - " &amp; AX17+VLOOKUP(BI17,NySiB!$L$2:$V$4,DK17,1),IF(AX17+VLOOKUP(BI17,NySiB!$L$2:$V$4,DK17,1)&gt;19,AX17-VLOOKUP(BI17,NySiB!$L$2:$V$4,DK17,1) &amp; " - " &amp; 19,AX17-VLOOKUP(BI17,NySiB!$L$2:$V$4,DK17,1) &amp; " - " &amp; AX17+VLOOKUP(BI17,NySiB!$L$2:$V$4,DK17,1))),"")</f>
        <v/>
      </c>
      <c r="CF17" s="4" t="str">
        <f>IF(AND(ISNUMBER(AY17),ISNUMBER(DK17)),IF(AY17-VLOOKUP(BI17,NySiT!$L$2:$V$4,DK17,1)&lt;1,1 &amp; " - " &amp; AY17+VLOOKUP(BI17,NySiT!$L$2:$V$4,DK17,1),IF(AY17+VLOOKUP(BI17,NySiT!$L$2:$V$4,DK17,1)&gt;19,AY17-VLOOKUP(BI17,NySiT!$L$2:$V$4,DK17,1) &amp; " - " &amp; 19,AY17-VLOOKUP(BI17,NySiT!$L$2:$V$4,DK17,1) &amp; " - " &amp; AY17+VLOOKUP(BI17,NySiT!$L$2:$V$4,DK17,1))),"")</f>
        <v/>
      </c>
      <c r="CG17" s="4" t="str">
        <f>IF(AND(ISNUMBER(AZ17),ISNUMBER(DK17)),IF(AZ17-VLOOKUP(BI17,NyVs!$L$2:$V$4,DK17,1)&lt;1,1 &amp; " - " &amp; AZ17+VLOOKUP(BI17,NyVs!$L$2:$V$4,DK17,1),IF(AZ17+VLOOKUP(BI17,NyVs!$L$2:$V$4,DK17,1)&gt;19,AZ17-VLOOKUP(BI17,NyVs!$L$2:$V$4,DK17,1) &amp; " - " &amp; 19,AZ17-VLOOKUP(BI17,NyVs!$L$2:$V$4,DK17,1) &amp; " - " &amp; AZ17+VLOOKUP(BI17,NyVs!$L$2:$V$4,DK17,1))),"")</f>
        <v/>
      </c>
      <c r="CH17" s="4" t="str">
        <f>IF(AND(ISNUMBER(BA17),ISNUMBER(DK17)),IF(BA17-VLOOKUP(BI17,NyPp!$L$2:$V$4,DK17,1)&lt;1,1 &amp; " - " &amp; BA17+VLOOKUP(BI17,NyPp!$L$2:$V$4,DK17,1),IF(BA17+VLOOKUP(BI17,NyPp!$L$2:$V$4,DK17,1)&gt;19,BA17-VLOOKUP(BI17,NyPp!$L$2:$V$4,DK17,1) &amp; " - " &amp; 19,BA17-VLOOKUP(BI17,NyPp!$L$2:$V$4,DK17,1) &amp; " - " &amp; BA17+VLOOKUP(BI17,NyPp!$L$2:$V$4,DK17,1))),"")</f>
        <v/>
      </c>
      <c r="CI17" s="4" t="str">
        <f>IF(AND(ISNUMBER(BB17),ISNUMBER(DK17)),IF(BB17-VLOOKUP(BI17,NyIGS!$L$2:$V$4,DK17,1)&lt;40,40 &amp; " - " &amp; BB17+VLOOKUP(BI17,NyIGS!$L$2:$V$4,DK17,1),IF(BB17+VLOOKUP(BI17,NyIGS!$L$2:$V$4,DK17,1)&gt;160,BB17-VLOOKUP(BI17,NyIGS!$L$2:$V$4,DK17,1) &amp; " - " &amp; 160,BB17-VLOOKUP(BI17,NyIGS!$L$2:$V$4,DK17,1) &amp; " - " &amp; BB17+VLOOKUP(BI17,NyIGS!$L$2:$V$4,DK17,1))),"")</f>
        <v/>
      </c>
      <c r="CJ17" s="4" t="str">
        <f>IF(AND(ISNUMBER(BC17),ISNUMBER(DK17)),IF(BC17-VLOOKUP(BI17,NyIRS!$L$2:$V$4,DK17,1)&lt;40,40 &amp; " - " &amp; BC17+VLOOKUP(BI17,NyIRS!$L$2:$V$4,DK17,1),IF(BC17+VLOOKUP(BI17,NyIRS!$L$2:$V$4,DK17,1)&gt;160,BC17-VLOOKUP(BI17,NyIRS!$L$2:$V$4,DK17,1) &amp; " - " &amp; 160,BC17-VLOOKUP(BI17,NyIRS!$L$2:$V$4,DK17,1) &amp; " - " &amp; BC17+VLOOKUP(BI17,NyIRS!$L$2:$V$4,DK17,1))),"")</f>
        <v/>
      </c>
      <c r="CK17" s="4" t="str">
        <f>IF(AND(ISNUMBER(BD17),ISNUMBER(DK17)),IF(BD17-VLOOKUP(BI17,NyIES!$L$2:$V$4,DK17,1)&lt;40,40 &amp; " - " &amp; BD17+VLOOKUP(BI17,NyIES!$L$2:$V$4,DK17,1),IF(BD17+VLOOKUP(BI17,NyIES!$L$2:$V$4,DK17,1)&gt;160,BD17-VLOOKUP(BI17,NyIES!$L$2:$V$4,DK17,1) &amp; " - " &amp; 160,BD17-VLOOKUP(BI17,NyIES!$L$2:$V$4,DK17,1) &amp; " - " &amp; BD17+VLOOKUP(BI17,NyIES!$L$2:$V$4,DK17,1))),"")</f>
        <v/>
      </c>
      <c r="CL17" s="4" t="str">
        <f>IF(AND(ISNUMBER(BE17),ISNUMBER(DK17)),IF(BE17-VLOOKUP(BI17,NyISI!$L$2:$V$4,DK17,1)&lt;40,40 &amp; " - " &amp; BE17+VLOOKUP(BI17,NyISI!$L$2:$V$4,DK17,1),IF(BE17+VLOOKUP(BI17,NyISI!$L$2:$V$4,DK17,1)&gt;160,BE17-VLOOKUP(BI17,NyISI!$L$2:$V$4,DK17,1) &amp; " - " &amp; 160,BE17-VLOOKUP(BI17,NyISI!$L$2:$V$4,DK17,1) &amp; " - " &amp; BE17+VLOOKUP(BI17,NyISI!$L$2:$V$4,DK17,1))),"")</f>
        <v/>
      </c>
      <c r="CM17" s="4" t="str">
        <f>IF(AND(ISNUMBER(DK17),DK17&lt;8),IF(AND(ISNUMBER(BF17),ISNUMBER(DK17)),IF(BF17-VLOOKUP(BI17,NyISS!$L$2:$V$4,DK17,1)&lt;40,40 &amp; " - " &amp; BF17+VLOOKUP(BI17,NyISS!$L$2:$V$4,DK17,1),IF(BF17+VLOOKUP(BI17,NyISS!$L$2:$V$4,DK17,1)&gt;160,BF17-VLOOKUP(BI17,NyISS!$L$2:$V$4,DK17,1) &amp; " - " &amp; 160,BF17-VLOOKUP(BI17,NyISS!$L$2:$V$4,DK17,1) &amp; " - " &amp; BF17+VLOOKUP(BI17,NyISS!$L$2:$V$4,DK17,1))),""),"")</f>
        <v/>
      </c>
      <c r="CN17" s="4" t="str">
        <f>IF(AND(ISNUMBER(DK17),DK17&gt;7),IF(AND(ISNUMBER(BG17),ISNUMBER(DK17)),IF(BG17-VLOOKUP(BI17,NyISM!$L$2:$V$4,DK17,1)&lt;40,40 &amp; " - " &amp; BG17+VLOOKUP(BI17,NyISM!$L$2:$V$4,DK17,1),IF(BG17+VLOOKUP(BI17,NyISM!$L$2:$V$4,DK17,1)&gt;160,BG17-VLOOKUP(BI17,NyISM!$L$2:$V$4,DK17,1) &amp; " - " &amp; 160,BG17-VLOOKUP(BI17,NyISM!$L$2:$V$4,DK17,1) &amp; " - " &amp; BG17+VLOOKUP(BI17,NyISM!$L$2:$V$4,DK17,1))),""),"")</f>
        <v/>
      </c>
      <c r="CO17" s="4" t="str">
        <f>IF(AND(ISNUMBER(BH17),ISNUMBER(DK17)),IF(BH17-VLOOKUP(BI17,NyIAM!$L$2:$V$4,DK17,1)&lt;40,40 &amp; " - " &amp; BH17+VLOOKUP(BI17,NyIAM!$L$2:$V$4,DK17,1),IF(BH17+VLOOKUP(BI17,NyIAM!$L$2:$V$4,DK17,1)&gt;160,BH17-VLOOKUP(BI17,NyIAM!$L$2:$V$4,DK17,1) &amp; " - " &amp; 160,BH17-VLOOKUP(BI17,NyIAM!$L$2:$V$4,DK17,1) &amp; " - " &amp; BH17+VLOOKUP(BI17,NyIAM!$L$2:$V$4,DK17,1))),"")</f>
        <v/>
      </c>
      <c r="CP17" s="4" t="str">
        <f>IF(AF17="","",IF(AND(ISNUMBER(AF17),ISNUMBER(DK17)),IF(VLOOKUP(AF17,NyOm!$A$2:$K$30,DK17,1)=1,"Onormalt få ord",IF(VLOOKUP(AF17,NyOm!$A$2:$K$30,DK17,1)=2,"Färre antal ord än normalt",IF(VLOOKUP(AF17,NyOm!$A$2:$K$30,DK17,1)=3,"Normalt antal ord","")))))</f>
        <v/>
      </c>
      <c r="CQ17" s="4" t="str">
        <f>IF(AB17="","",IF(AND(ISNUMBER(AB17),ISNUMBER(DK17)),IF(VLOOKUP(AB17,NyPbTid!$A$2:$K$218,DK17,1)=1,"Onormalt lång tidsåtgång",IF(VLOOKUP(AB17,NyPbTid!$A$2:$K$218,DK17,1)=2,"Långsammare än normalt",IF(VLOOKUP(AB17,NyPbTid!$A$2:$K$218,DK17,1)=3,"Normal tidsåtgång","")))))</f>
        <v/>
      </c>
      <c r="CR17" s="4" t="str">
        <f>IF(AC17="","",IF(AND(ISNUMBER(AC17),ISNUMBER(DK17)),IF(VLOOKUP(AC17,NyPbFel!$A$2:$K$18,DK17,1)=1,"Onormalt antal fel",IF(VLOOKUP(AC17,NyPbFel!$A$2:$K$18,DK17,1)=2,"Fler fel än normalt",IF(VLOOKUP(AC17,NyPbFel!$A$2:$K$18,DK17,1)=3,"Normalt antal fel","")))))</f>
        <v/>
      </c>
      <c r="CS17" s="4" t="str">
        <f t="shared" si="6"/>
        <v/>
      </c>
      <c r="CT17" s="4" t="str">
        <f>IF(OR(ISNUMBER(CS17),CS17="0**"),IF(ISNUMBER(CS17),CS17/ABS(CS17)*VLOOKUP(1,SignDiff!$A$3:$K$4,DK17,1),VLOOKUP(1,SignDiff!$A$3:$K$4,DK17,1)),"")</f>
        <v/>
      </c>
      <c r="CU17" s="4" t="str">
        <f>IF(OR(ISNUMBER(CS17),CS17="0**"),IF(ISNUMBER(CS17),CS17/ABS(CS17)*VLOOKUP(1,SignDiff!$A$7:$K$8,DK17,1),VLOOKUP(1,SignDiff!$A$7:$K$8,DK17,1)),"")</f>
        <v/>
      </c>
      <c r="CV17" s="4" t="str">
        <f t="shared" si="7"/>
        <v/>
      </c>
      <c r="CW17" s="4" t="str">
        <f t="shared" si="8"/>
        <v/>
      </c>
      <c r="CX17" s="4" t="str">
        <f>IF(OR(ISNUMBER(CS17),CS17="0**"),IF(CS17="0**",VLOOKUP(0,'IRS-IES'!$A$2:$C$43,2,1),IF(CS17&lt;0,VLOOKUP(ABS(CS17),'IRS-IES'!$A$2:$C$43,2,1),VLOOKUP(ABS(CS17),'IRS-IES'!$A$2:$C$43,3,1))),"")</f>
        <v/>
      </c>
      <c r="CY17" s="4" t="str">
        <f t="shared" si="9"/>
        <v/>
      </c>
      <c r="CZ17" s="4" t="str">
        <f>IF(OR(ISNUMBER(CY17),CY17="0**"),IF(ISNUMBER(CY17),CY17/ABS(CY17)*VLOOKUP(2,SignDiff!$A$3:$K$4,DK17,1),VLOOKUP(2,SignDiff!$A$3:$K$4,DK17,1)),"")</f>
        <v/>
      </c>
      <c r="DA17" s="4" t="str">
        <f>IF(OR(ISNUMBER(CY17),CY17="0**"),IF(ISNUMBER(CY17),CY17/ABS(CY17)*VLOOKUP(2,SignDiff!$A$7:$K$8,DK17,1),VLOOKUP(2,SignDiff!$A$7:$K$8,DK17,1)),"")</f>
        <v/>
      </c>
      <c r="DB17" s="4" t="str">
        <f t="shared" si="10"/>
        <v/>
      </c>
      <c r="DC17" s="4" t="str">
        <f t="shared" si="11"/>
        <v/>
      </c>
      <c r="DD17" s="4" t="str">
        <f>IF(OR(ISNUMBER(CY17),CY17="0**"),IF(CY17="0**",VLOOKUP(0,'ISI-ISS'!$A$2:$C$43,2,1),IF(CY17&lt;0,VLOOKUP(ABS(CY17),'ISI-ISS'!$A$2:$C$43,2,1),VLOOKUP(ABS(CY17),'ISI-ISS'!$A$2:$C$43,3,1))),"")</f>
        <v/>
      </c>
      <c r="DE17" s="4" t="str">
        <f t="shared" si="12"/>
        <v/>
      </c>
      <c r="DF17" s="4" t="str">
        <f>IF(OR(ISNUMBER(DE17),DE17="0**"),IF(ISNUMBER(DE17),DE17/ABS(DE17)*VLOOKUP(2,SignDiff!$A$3:$K$4,DK17,1),VLOOKUP(2,SignDiff!$A$3:$K$4,DK17,1)),"")</f>
        <v/>
      </c>
      <c r="DG17" s="4" t="str">
        <f>IF(OR(ISNUMBER(DE17),DE17="0**"),IF(ISNUMBER(DE17),DE17/ABS(DE17)*VLOOKUP(2,SignDiff!$A$7:$K$8,DK17,1),VLOOKUP(2,SignDiff!$A$7:$K$8,DK17,1)),"")</f>
        <v/>
      </c>
      <c r="DH17" s="4" t="str">
        <f t="shared" si="13"/>
        <v/>
      </c>
      <c r="DI17" s="4" t="str">
        <f t="shared" si="14"/>
        <v/>
      </c>
      <c r="DJ17" s="4" t="str">
        <f>IF(OR(ISNUMBER(DE17),DE17="0**"),IF(DE17="0**",VLOOKUP(0,'ISI-ISM'!$A$2:$C$43,2,1),IF(DE17&lt;0,VLOOKUP(ABS(DE17),'ISI-ISM'!$A$2:$C$43,2,1),VLOOKUP(ABS(DE17),'ISI-ISM'!$A$2:$C$43,3,1))),"")</f>
        <v/>
      </c>
      <c r="DK17" s="4" t="str">
        <f>IF(ISERROR(VLOOKUP(N17,age!$A$2:$C$11,2,1)),"",VLOOKUP(N17,age!$A$2:$C$11,2,1))</f>
        <v/>
      </c>
      <c r="DL17" s="4" t="str">
        <f>IF(ISERROR(VLOOKUP(N17,age!$A$2:$C$11,3,1)),"",VLOOKUP(N17,age!$A$2:$C$11,3,1))</f>
        <v/>
      </c>
      <c r="DM17" s="4">
        <f t="shared" si="1"/>
        <v>0</v>
      </c>
      <c r="DN17" s="4">
        <f t="shared" si="2"/>
        <v>0</v>
      </c>
      <c r="DO17" s="4">
        <f t="shared" si="3"/>
        <v>0</v>
      </c>
      <c r="DP17" s="4">
        <f t="shared" si="4"/>
        <v>0</v>
      </c>
      <c r="DQ17" s="4">
        <f t="shared" si="5"/>
        <v>0</v>
      </c>
      <c r="DR17" s="9" t="str">
        <f t="shared" si="15"/>
        <v/>
      </c>
      <c r="DS17" s="9" t="str">
        <f t="shared" si="16"/>
        <v/>
      </c>
      <c r="DT17" s="9" t="str">
        <f t="shared" si="17"/>
        <v/>
      </c>
      <c r="DU17" s="9" t="str">
        <f t="shared" si="18"/>
        <v/>
      </c>
      <c r="DV17" s="9" t="str">
        <f t="shared" si="19"/>
        <v/>
      </c>
      <c r="DW17" s="9" t="str">
        <f t="shared" si="20"/>
        <v/>
      </c>
      <c r="DX17" s="9" t="str">
        <f t="shared" si="21"/>
        <v/>
      </c>
      <c r="DY17" s="9" t="str">
        <f>IF(AND(ISNUMBER(AJ17),ISNUMBER(DK17)),IF(AJ17-VLOOKUP(BI17,NyFi!$L$2:$V$4,DK17,1)&lt;1,1,AJ17-VLOOKUP(BI17,NyFi!$L$2:$V$4,DK17,1)),"")</f>
        <v/>
      </c>
      <c r="DZ17" s="9" t="str">
        <f>IF(AND(ISNUMBER(DK17),DK17&lt;8),IF(AND(ISNUMBER(AK17),ISNUMBER(DK17)),IF(AK17-VLOOKUP(BI17,NyGs!$L$2:$V$4,DK17,1)&lt;1,1,AK17-VLOOKUP(BI17,NyGs!$L$2:$V$4,DK17,1)),""),"")</f>
        <v/>
      </c>
      <c r="EA17" s="9" t="str">
        <f>IF(AND(ISNUMBER(AL17),ISNUMBER(DK17)),IF(AL17-VLOOKUP(BI17,NyRm!$L$2:$V$4,DK17,1)&lt;1,1,AL17-VLOOKUP(BI17,NyRm!$L$2:$V$4,DK17,1)),"")</f>
        <v/>
      </c>
      <c r="EB17" s="9" t="str">
        <f>IF(AND(ISNUMBER(AM17),ISNUMBER(DK17)),IF(AM17-VLOOKUP(BI17,NyFm!$L$2:$V$4,DK17,1)&lt;1,1,AM17-VLOOKUP(BI17,NyFm!$L$2:$V$4,DK17,1)),"")</f>
        <v/>
      </c>
      <c r="EC17" s="9" t="str">
        <f>IF(AND(ISNUMBER(DK17),DK17&lt;8),IF(AND(ISNUMBER(AN17),ISNUMBER(DK17)),IF(AN17-VLOOKUP(BI17,NyLi1R!$L$2:$V$4,DK17,1)&lt;1,1,AN17-VLOOKUP(BI17,NyLi1R!$L$2:$V$4,DK17,1)),""),"")</f>
        <v/>
      </c>
      <c r="ED17" s="9" t="str">
        <f>IF(AND(ISNUMBER(DK17),DK17&lt;8),IF(AND(ISNUMBER(AO17),ISNUMBER(DK17)),IF(AO17-VLOOKUP(BI17,NyLi1E!$L$2:$V$4,DK17,1)&lt;1,1,AO17-VLOOKUP(BI17,NyLi1E!$L$2:$V$4,DK17,1)),""),"")</f>
        <v/>
      </c>
      <c r="EE17" s="9" t="str">
        <f>IF(AND(ISNUMBER(DK17),DK17&lt;8),IF(AND(ISNUMBER(AP17),ISNUMBER(DK17)),IF(AP17-VLOOKUP(BI17,NyLi1T!$L$2:$V$4,DK17,1)&lt;1,1,AP17-VLOOKUP(BI17,NyLi1T!$L$2:$V$4,DK17,1)),""),"")</f>
        <v/>
      </c>
      <c r="EF17" s="9" t="str">
        <f>IF(AND(ISNUMBER(DK17),DK17&gt;7),IF(AND(ISNUMBER(AQ17),ISNUMBER(DK17)),IF(AQ17-VLOOKUP(BI17,NyLi2R!$L$2:$V$4,DK17,1)&lt;1,1,AQ17-VLOOKUP(BI17,NyLi2R!$L$2:$V$4,DK17,1)),""),"")</f>
        <v/>
      </c>
      <c r="EG17" s="9" t="str">
        <f>IF(AND(ISNUMBER(DK17),DK17&gt;7),IF(AND(ISNUMBER(AR17),ISNUMBER(DK17)),IF(AR17-VLOOKUP(BI17,NyLi2E!$L$2:$V$4,DK17,1)&lt;1,1,AR17-VLOOKUP(BI17,NyLi2E!$L$2:$V$4,DK17,1)),""),"")</f>
        <v/>
      </c>
      <c r="EH17" s="9" t="str">
        <f>IF(AND(ISNUMBER(DK17),DK17&gt;7),IF(AND(ISNUMBER(AS17),ISNUMBER(DK17)),IF(AS17-VLOOKUP(BI17,NyLi2T!$L$2:$V$4,DK17,1)&lt;1,1,AS17-VLOOKUP(BI17,NyLi2T!$L$2:$V$4,DK17,1)),""),"")</f>
        <v/>
      </c>
      <c r="EI17" s="9" t="str">
        <f>IF(AND(ISNUMBER(DK17),DK17&lt;8),IF(AND(ISNUMBER(AT17),ISNUMBER(DK17)),IF(AT17-VLOOKUP(BI17,NySs!$L$2:$V$4,DK17,1)&lt;1,1,AT17-VLOOKUP(BI17,NySs!$L$2:$V$4,DK17,1)),""),"")</f>
        <v/>
      </c>
      <c r="EJ17" s="9" t="str">
        <f>IF(AND(ISNUMBER(DK17),DK17&lt;9),IF(AND(ISNUMBER(AU17),ISNUMBER(DK17)),IF(AU17-VLOOKUP(BI17,NyEo!$L$2:$V$4,DK17,1)&lt;1,1,AU17-VLOOKUP(BI17,NyEo!$L$2:$V$4,DK17,1)),""),"")</f>
        <v/>
      </c>
      <c r="EK17" s="9" t="str">
        <f>IF(AND(ISNUMBER(DK17),DK17&gt;7),IF(AND(ISNUMBER(AV17),ISNUMBER(DK17)),IF(AV17-VLOOKUP(BI17,NyHt!$L$2:$V$4,DK17,1)&lt;1,1,AV17-VLOOKUP(BI17,NyHt!$L$2:$V$4,DK17,1)),""),"")</f>
        <v/>
      </c>
      <c r="EL17" s="9" t="str">
        <f>IF(AND(ISNUMBER(AW17),ISNUMBER(DK17)),IF(AW17-VLOOKUP(BI17,NySiF!$L$2:$V$4,DK17,1)&lt;1,1,AW17-VLOOKUP(BI17,NySiF!$L$2:$V$4,DK17,1)),"")</f>
        <v/>
      </c>
      <c r="EM17" s="9" t="str">
        <f>IF(AND(ISNUMBER(AX17),ISNUMBER(DK17)),IF(AX17-VLOOKUP(BI17,NySiB!$L$2:$V$4,DK17,1)&lt;1,1,AX17-VLOOKUP(BI17,NySiB!$L$2:$V$4,DK17,1)),"")</f>
        <v/>
      </c>
      <c r="EN17" s="9" t="str">
        <f>IF(AND(ISNUMBER(AY17),ISNUMBER(DK17)),IF(AY17-VLOOKUP(BI17,NySiT!$L$2:$V$4,DK17,1)&lt;1,1,AY17-VLOOKUP(BI17,NySiT!$L$2:$V$4,DK17,1)),"")</f>
        <v/>
      </c>
      <c r="EO17" s="9" t="str">
        <f>IF(AND(ISNUMBER(AZ17),ISNUMBER(DK17)),IF(AZ17-VLOOKUP(BI17,NyVs!$L$2:$V$4,DK17,1)&lt;1,1,AZ17-VLOOKUP(BI17,NyVs!$L$2:$V$4,DK17,1)),"")</f>
        <v/>
      </c>
      <c r="EP17" s="9" t="str">
        <f>IF(AND(ISNUMBER(BA17),ISNUMBER(DK17)),IF(BA17-VLOOKUP(BI17,NyPp!$L$2:$V$4,DK17,1)&lt;1,1,BA17-VLOOKUP(BI17,NyPp!$L$2:$V$4,DK17,1)),"")</f>
        <v/>
      </c>
      <c r="EQ17" s="9" t="str">
        <f>IF(AND(ISNUMBER(BB17),ISNUMBER(DK17)),IF(BB17-VLOOKUP(BI17,NyIGS!$L$2:$V$4,DK17,1)&lt;40,40,BB17-VLOOKUP(BI17,NyIGS!$L$2:$V$4,DK17,1)),"")</f>
        <v/>
      </c>
      <c r="ER17" s="9" t="str">
        <f>IF(AND(ISNUMBER(BC17),ISNUMBER(DK17)),IF(BC17-VLOOKUP(BI17,NyIRS!$L$2:$V$4,DK17,1)&lt;40,40,BC17-VLOOKUP(BI17,NyIRS!$L$2:$V$4,DK17,1)),"")</f>
        <v/>
      </c>
      <c r="ES17" s="9" t="str">
        <f>IF(AND(ISNUMBER(BD17),ISNUMBER(DK17)),IF(BD17-VLOOKUP(BI17,NyIES!$L$2:$V$4,DK17,1)&lt;40,40,BD17-VLOOKUP(BI17,NyIES!$L$2:$V$4,DK17,1)),"")</f>
        <v/>
      </c>
      <c r="ET17" s="9" t="str">
        <f>IF(AND(ISNUMBER(BE17),ISNUMBER(DK17)),IF(BE17-VLOOKUP(BI17,NyISI!$L$2:$V$4,DK17,1)&lt;40,40,BE17-VLOOKUP(BI17,NyISI!$L$2:$V$4,DK17,1)),"")</f>
        <v/>
      </c>
      <c r="EU17" s="9" t="str">
        <f>IF(AND(ISNUMBER(DK17),DK17&lt;8),IF(AND(ISNUMBER(BF17),ISNUMBER(DK17)),IF(BF17-VLOOKUP(BI17,NyISS!$L$2:$V$4,DK17,1)&lt;40,40,BF17-VLOOKUP(BI17,NyISS!$L$2:$V$4,DK17,1)),""),"")</f>
        <v/>
      </c>
      <c r="EV17" s="9" t="str">
        <f>IF(AND(ISNUMBER(DK17),DK17&gt;7),IF(AND(ISNUMBER(BG17),ISNUMBER(DK17)),IF(BG17-VLOOKUP(BI17,NyISM!$L$2:$V$4,DK17,1)&lt;40,40,BG17-VLOOKUP(BI17,NyISM!$L$2:$V$4,DK17,1)),""),"")</f>
        <v/>
      </c>
      <c r="EW17" s="9" t="str">
        <f>IF(AND(ISNUMBER(BH17),ISNUMBER(DK17)),IF(BH17-VLOOKUP(BI17,NyIAM!$L$2:$V$4,DK17,1)&lt;40,40,BH17-VLOOKUP(BI17,NyIAM!$L$2:$V$4,DK17,1)),"")</f>
        <v/>
      </c>
      <c r="EX17" s="9" t="str">
        <f>IF(AND(ISNUMBER(AJ17),ISNUMBER(DK17)),IF(AJ17+VLOOKUP(BI17,NyFi!$L$2:$V$4,DK17,1)&gt;19,19,AJ17+VLOOKUP(BI17,NyFi!$L$2:$V$4,DK17,1)),"")</f>
        <v/>
      </c>
      <c r="EY17" s="9" t="str">
        <f>IF(AND(ISNUMBER(DK17),DK17&lt;8),IF(AND(ISNUMBER(AK17),ISNUMBER(DK17)),IF(AK17+VLOOKUP(BI17,NyGs!$L$2:$V$4,DK17,1)&gt;19,19,AK17+VLOOKUP(BI17,NyGs!$L$2:$V$4,DK17,1)),""),"")</f>
        <v/>
      </c>
      <c r="EZ17" s="9" t="str">
        <f>IF(AND(ISNUMBER(AL17),ISNUMBER(DK17)),IF(AL17+VLOOKUP(BI17,NyRm!$L$2:$V$4,DK17,1)&gt;19,19,AL17+VLOOKUP(BI17,NyRm!$L$2:$V$4,DK17,1)),"")</f>
        <v/>
      </c>
      <c r="FA17" s="9" t="str">
        <f>IF(AND(ISNUMBER(AM17),ISNUMBER(DK17)),IF(AM17+VLOOKUP(BI17,NyFm!$L$2:$V$4,DK17,1)&gt;19,19,AM17+VLOOKUP(BI17,NyFm!$L$2:$V$4,DK17,1)),"")</f>
        <v/>
      </c>
      <c r="FB17" s="9" t="str">
        <f>IF(AND(ISNUMBER(DK17),DK17&lt;8),IF(AND(ISNUMBER(AN17),ISNUMBER(DK17)),IF(AN17+VLOOKUP(BI17,NyLi1R!$L$2:$V$4,DK17,1)&gt;19,19,AN17+VLOOKUP(BI17,NyLi1R!$L$2:$V$4,DK17,1)),""),"")</f>
        <v/>
      </c>
      <c r="FC17" s="9" t="str">
        <f>IF(AND(ISNUMBER(DK17),DK17&lt;8),IF(AND(ISNUMBER(AO17),ISNUMBER(DK17)),IF(AO17+VLOOKUP(BI17,NyLi1E!$L$2:$V$4,DK17,1)&gt;19,19,AO17+VLOOKUP(BI17,NyLi1E!$L$2:$V$4,DK17,1)),""),"")</f>
        <v/>
      </c>
      <c r="FD17" s="9" t="str">
        <f>IF(AND(ISNUMBER(DK17),DK17&lt;8),IF(AND(ISNUMBER(AP17),ISNUMBER(DK17)),IF(AP17+VLOOKUP(BI17,NyLi1T!$L$2:$V$4,DK17,1)&gt;19,19,AP17+VLOOKUP(BI17,NyLi1T!$L$2:$V$4,DK17,1)),""),"")</f>
        <v/>
      </c>
      <c r="FE17" s="9" t="str">
        <f>IF(AND(ISNUMBER(DK17),DK17&gt;7),IF(AND(ISNUMBER(AQ17),ISNUMBER(DK17)),IF(AQ17+VLOOKUP(BI17,NyLi2R!$L$2:$V$4,DK17,1)&gt;19,19,AQ17+VLOOKUP(BI17,NyLi2R!$L$2:$V$4,DK17,1)),""),"")</f>
        <v/>
      </c>
      <c r="FF17" s="9" t="str">
        <f>IF(AND(ISNUMBER(DK17),DK17&gt;7),IF(AND(ISNUMBER(AR17),ISNUMBER(DK17)),IF(AR17+VLOOKUP(BI17,NyLi2E!$L$2:$V$4,DK17,1)&gt;19,19,AR17+VLOOKUP(BI17,NyLi2E!$L$2:$V$4,DK17,1)),""),"")</f>
        <v/>
      </c>
      <c r="FG17" s="9" t="str">
        <f>IF(AND(ISNUMBER(DK17),DK17&gt;7),IF(AND(ISNUMBER(AS17),ISNUMBER(DK17)),IF(AS17+VLOOKUP(BI17,NyLi2T!$L$2:$V$4,DK17,1)&gt;19,19,AS17+VLOOKUP(BI17,NyLi2T!$L$2:$V$4,DK17,1)),""),"")</f>
        <v/>
      </c>
      <c r="FH17" s="9" t="str">
        <f>IF(AND(ISNUMBER(DK17),DK17&lt;8),IF(AND(ISNUMBER(AT17),ISNUMBER(DK17)),IF(AT17+VLOOKUP(BI17,NySs!$L$2:$V$4,DK17,1)&gt;19,19,AT17+VLOOKUP(BI17,NySs!$L$2:$V$4,DK17,1)),""),"")</f>
        <v/>
      </c>
      <c r="FI17" s="9" t="str">
        <f>IF(AND(ISNUMBER(DK17),DK17&lt;9),IF(AND(ISNUMBER(AU17),ISNUMBER(DK17)),IF(AU17+VLOOKUP(BI17,NyEo!$L$2:$V$4,DK17,1)&gt;19,19,AU17+VLOOKUP(BI17,NyEo!$L$2:$V$4,DK17,1)),""),"")</f>
        <v/>
      </c>
      <c r="FJ17" s="9" t="str">
        <f>IF(AND(ISNUMBER(DK17),DK17&gt;7),IF(AND(ISNUMBER(AV17),ISNUMBER(DK17)),IF(AV17+VLOOKUP(BI17,NyHt!$L$2:$V$4,DK17,1)&gt;19,19,AV17+VLOOKUP(BI17,NyHt!$L$2:$V$4,DK17,1)),""),"")</f>
        <v/>
      </c>
      <c r="FK17" s="9" t="str">
        <f>IF(AND(ISNUMBER(AW17),ISNUMBER(DK17)),IF(AW17+VLOOKUP(BI17,NySiF!$L$2:$V$4,DK17,1)&gt;19,19,AW17+VLOOKUP(BI17,NySiF!$L$2:$V$4,DK17,1)),"")</f>
        <v/>
      </c>
      <c r="FL17" s="9" t="str">
        <f>IF(AND(ISNUMBER(AX17),ISNUMBER(DK17)),IF(AX17+VLOOKUP(BI17,NySiB!$L$2:$V$4,DK17,1)&gt;19,19,AX17+VLOOKUP(BI17,NySiB!$L$2:$V$4,DK17,1)),"")</f>
        <v/>
      </c>
      <c r="FM17" s="9" t="str">
        <f>IF(AND(ISNUMBER(AY17),ISNUMBER(DK17)),IF(AY17+VLOOKUP(BI17,NySiT!$L$2:$V$4,DK17,1)&gt;19,19,AY17+VLOOKUP(BI17,NySiT!$L$2:$V$4,DK17,1)),"")</f>
        <v/>
      </c>
      <c r="FN17" s="9" t="str">
        <f>IF(AND(ISNUMBER(AZ17),ISNUMBER(DK17)),IF(AZ17+VLOOKUP(BI17,NyVs!$L$2:$V$4,DK17,1)&gt;19,19,AZ17+VLOOKUP(BI17,NyVs!$L$2:$V$4,DK17,1)),"")</f>
        <v/>
      </c>
      <c r="FO17" s="9" t="str">
        <f>IF(AND(ISNUMBER(BA17),ISNUMBER(DK17)),IF(BA17+VLOOKUP(BI17,NyPp!$L$2:$V$4,DK17,1)&gt;19,19,BA17+VLOOKUP(BI17,NyPp!$L$2:$V$4,DK17,1)),"")</f>
        <v/>
      </c>
      <c r="FP17" s="9" t="str">
        <f>IF(AND(ISNUMBER(BB17),ISNUMBER(DK17)),IF(BB17+VLOOKUP(BI17,NyIGS!$L$2:$V$4,DK17,1)&gt;160,160,BB17+VLOOKUP(BI17,NyIGS!$L$2:$V$4,DK17,1)),"")</f>
        <v/>
      </c>
      <c r="FQ17" s="9" t="str">
        <f>IF(AND(ISNUMBER(BC17),ISNUMBER(DK17)),IF(BC17+VLOOKUP(BI17,NyIRS!$L$2:$V$4,DK17,1)&gt;160,160,BC17+VLOOKUP(BI17,NyIRS!$L$2:$V$4,DK17,1)),"")</f>
        <v/>
      </c>
      <c r="FR17" s="9" t="str">
        <f>IF(AND(ISNUMBER(BD17),ISNUMBER(DK17)),IF(BD17+VLOOKUP(BI17,NyIES!$L$2:$V$4,DK17,1)&gt;160,160, BD17+VLOOKUP(BI17,NyIES!$L$2:$V$4,DK17,1)),"")</f>
        <v/>
      </c>
      <c r="FS17" s="9" t="str">
        <f>IF(AND(ISNUMBER(BE17),ISNUMBER(DK17)),IF(BE17+VLOOKUP(BI17,NyISI!$L$2:$V$4,DK17,1)&gt;160,160,BE17+VLOOKUP(BI17,NyISI!$L$2:$V$4,DK17,1)),"")</f>
        <v/>
      </c>
      <c r="FT17" s="9" t="str">
        <f>IF(AND(ISNUMBER(DK17),DK17&lt;8),IF(AND(ISNUMBER(BF17),ISNUMBER(DK17)),IF(BF17+VLOOKUP(BI17,NyISS!$L$2:$V$4,DK17,1)&gt;160,160,BF17+VLOOKUP(BI17,NyISS!$L$2:$V$4,DK17,1)),""),"")</f>
        <v/>
      </c>
      <c r="FU17" s="9" t="str">
        <f>IF(AND(ISNUMBER(DK17),DK17&gt;7),IF(AND(ISNUMBER(BG17),ISNUMBER(DK17)),IF(BG17+VLOOKUP(BI17,NyISM!$L$2:$V$4,DK17,1)&gt;160,160,BG17+VLOOKUP(BI17,NyISM!$L$2:$V$4,DK17,1)),""),"")</f>
        <v/>
      </c>
      <c r="FV17" s="9" t="str">
        <f>IF(AND(ISNUMBER(BH17),ISNUMBER(DK17)),IF(BH17+VLOOKUP(BI17,NyIAM!$L$2:$V$4,DK17,1)&gt;160,160,BH17+VLOOKUP(BI17,NyIAM!$L$2:$V$4,DK17,1)),"")</f>
        <v/>
      </c>
    </row>
    <row r="18" spans="1:178" x14ac:dyDescent="0.2">
      <c r="A18" s="51"/>
      <c r="B18" s="51"/>
      <c r="C18" s="51"/>
      <c r="D18" s="51"/>
      <c r="E18" s="51"/>
      <c r="F18" s="51"/>
      <c r="G18" s="51"/>
      <c r="H18" s="51"/>
      <c r="I18" s="51"/>
      <c r="J18" s="52"/>
      <c r="K18" s="52"/>
      <c r="L18" s="53"/>
      <c r="M18" s="53"/>
      <c r="N18" s="58" t="str">
        <f t="shared" si="0"/>
        <v/>
      </c>
      <c r="O18" s="53"/>
      <c r="P18" s="53"/>
      <c r="Q18" s="53"/>
      <c r="R18" s="53"/>
      <c r="S18" s="53"/>
      <c r="T18" s="53"/>
      <c r="U18" s="53"/>
      <c r="V18" s="53"/>
      <c r="W18" s="53"/>
      <c r="X18" s="53"/>
      <c r="Y18" s="53"/>
      <c r="Z18" s="53"/>
      <c r="AA18" s="53"/>
      <c r="AB18" s="53"/>
      <c r="AC18" s="53"/>
      <c r="AD18" s="53"/>
      <c r="AE18" s="53"/>
      <c r="AF18" s="53"/>
      <c r="AG18" s="53"/>
      <c r="AH18" s="53"/>
      <c r="AI18" s="53"/>
      <c r="AJ18" s="4" t="str">
        <f>IF(O18="","",IF(ISNUMBER(N18),VLOOKUP(O18,NyFi!$A$2:$K$40,DK18),""))</f>
        <v/>
      </c>
      <c r="AK18" s="4" t="str">
        <f>IF(P18="","",IF(AND(ISNUMBER(N18),DK18&lt;8),VLOOKUP(P18,NyGs!$A$2:$G$41,DK18),""))</f>
        <v/>
      </c>
      <c r="AL18" s="4" t="str">
        <f>IF(AA18="","",IF(ISNUMBER(N18),VLOOKUP(AA18,NyRm!$A$2:$K$56,DK18),""))</f>
        <v/>
      </c>
      <c r="AM18" s="4" t="str">
        <f>IF(Z18="","",IF(ISNUMBER(N18),VLOOKUP(Z18,NyFm!$A$2:$K$46,DK18),""))</f>
        <v/>
      </c>
      <c r="AN18" s="4" t="str">
        <f>IF(U18="","",IF(AND(ISNUMBER(N18),DK18&lt;8),VLOOKUP(U18,NyLi1R!$A$2:$G$20,DK18),""))</f>
        <v/>
      </c>
      <c r="AO18" s="4" t="str">
        <f>IF(V18="","",IF(AND(ISNUMBER(N18),DK18&lt;8),VLOOKUP(V18,NyLi1E!$A$2:$G$20,DK18),""))</f>
        <v/>
      </c>
      <c r="AP18" s="4" t="str">
        <f>IF(AND(ISNUMBER(N18),ISNUMBER(AN18),ISNUMBER(AO18),DK18&lt;8),VLOOKUP(AN18+AO18,NyLi1T!$A$2:$G$40,DK18),"")</f>
        <v/>
      </c>
      <c r="AQ18" s="4" t="str">
        <f>IF(W18="","",IF(AND(ISNUMBER(N18),DK18&gt;7),VLOOKUP(W18,NyLi2R!$A$2:$K$20,DK18),""))</f>
        <v/>
      </c>
      <c r="AR18" s="4" t="str">
        <f>IF(X18="","",IF(AND(ISNUMBER(N18),DK18&gt;7),VLOOKUP(X18,NyLi2E!$A$2:$K$20,DK18),""))</f>
        <v/>
      </c>
      <c r="AS18" s="4" t="str">
        <f>IF(AND(ISNUMBER(N18),ISNUMBER(AQ18),ISNUMBER(AR18),DK18&gt;7),VLOOKUP(AQ18+AR18,NyLi2T!$A$2:$K$40,DK18),"")</f>
        <v/>
      </c>
      <c r="AT18" s="4" t="str">
        <f>IF(AE18="","",IF(AND(ISNUMBER(N18),DK18&lt;8),VLOOKUP(AE18,NySs!$A$2:$G$28,DK18),""))</f>
        <v/>
      </c>
      <c r="AU18" s="4" t="str">
        <f>IF(AD18="","",IF(AND(ISNUMBER(N18),DK18&lt;9),VLOOKUP(AD18,NyEo!$A$2:$H$22,DK18),""))</f>
        <v/>
      </c>
      <c r="AV18" s="4" t="str">
        <f>IF(Q18="","",IF(AND(ISNUMBER(N18),DK18&gt;7),VLOOKUP(Q18,NyHt!$A$2:$K$17,DK18),""))</f>
        <v/>
      </c>
      <c r="AW18" s="4" t="str">
        <f>IF(R18="","",IF(ISNUMBER(N18),VLOOKUP(R18,NySiF!$A$2:$K$18,DK18),""))</f>
        <v/>
      </c>
      <c r="AX18" s="4" t="str">
        <f>IF(S18="","",IF(ISNUMBER(N18),VLOOKUP(S18,NySiB!$A$2:$K$16,DK18),""))</f>
        <v/>
      </c>
      <c r="AY18" s="4" t="str">
        <f>IF(T18="","",IF(ISNUMBER(N18),VLOOKUP(T18,NySiT!$A$2:$K$32,DK18),""))</f>
        <v/>
      </c>
      <c r="AZ18" s="4" t="str">
        <f>IF(Y18="","",IF(ISNUMBER(N18),VLOOKUP(Y18,NyVs!$A$2:$K$86,DK18),""))</f>
        <v/>
      </c>
      <c r="BA18" s="4" t="str">
        <f>IF(AI18="","",IF(ISNUMBER(N18),VLOOKUP(AI18,NyPp!$A$2:$K$202,DK18),""))</f>
        <v/>
      </c>
      <c r="BB18" s="4" t="str">
        <f>IF(AND(ISNUMBER(AJ18),ISNUMBER(AK18),ISNUMBER(AL18),ISNUMBER(AM18),DK18&lt;8),IF(COUNTIF(O18,0)+COUNTIF(P18,0)+COUNTIF(AA18,0)+COUNTIF(Z18,0)&gt;1,"",VLOOKUP(AJ18+AK18+AL18+AM18,NyIGS!$A$2:$K$78,DK18)),IF(AND(ISNUMBER(AJ18),ISNUMBER(AL18),ISNUMBER(AM18),ISNUMBER(AS18),DK18&gt;7),IF(COUNTIF(O18,0)+COUNTIF(AA18,0)+COUNTIF(Z18,0)+AND(COUNTIF(W18,0),COUNTIF(X18,0))&gt;1,"",VLOOKUP(AJ18+AL18+AM18+AS18,NyIGS!$A$2:$K$78,DK18)),""))</f>
        <v/>
      </c>
      <c r="BC18" s="4" t="str">
        <f>IF(AND(ISNUMBER(AJ18),ISNUMBER(AN18),ISNUMBER(AT18),DK18&lt;8),IF(COUNTIF(O18,0)+COUNTIF(U18,0)+COUNTIF(AE18,0)&gt;1,"",VLOOKUP(AJ18+AN18+AT18,NyIRS!$A$2:$K$59,DK18)),IF(AND(ISNUMBER(AJ18),ISNUMBER(AQ18),DK18&gt;7),IF(COUNTIF(O18,0)+COUNTIF(W18,0)&gt;1,"",VLOOKUP(AJ18+AQ18,NyIRS!$A$2:$K$59,DK18)),""))</f>
        <v/>
      </c>
      <c r="BD18" s="4" t="str">
        <f>IF(AND(ISNUMBER(AK18),ISNUMBER(AL18),ISNUMBER(AM18),DK18&lt;8),IF(COUNTIF(P18,0)+COUNTIF(AA18,0)+COUNTIF(Z18,0)&gt;1,"",VLOOKUP(AK18+AL18+AM18,NyIES!$A$2:$K$59,DK18)),IF(AND(ISNUMBER(AL18),ISNUMBER(AM18),ISNUMBER(AR18),DK18&gt;7),IF(COUNTIF(AA18,0)+COUNTIF(Z18,0)+COUNTIF(X18,0)&gt;1,"",VLOOKUP(AL18+AM18+AR18,NyIES!$A$2:$K$59,DK18)),""))</f>
        <v/>
      </c>
      <c r="BE18" s="4" t="str">
        <f>IF(AND(ISNUMBER(AJ18),ISNUMBER(AP18),ISNUMBER(AU18),DK18&lt;8),IF(COUNTIF(O18,0)+AND(COUNTIF(U18,0),COUNTIF(V18,0))+COUNTIF(AD18,0)&gt;1,"",VLOOKUP(AJ18+AP18+AU18,NyISI!$A$2:$K$59,DK18)),IF(AND(ISNUMBER(AS18),ISNUMBER(AU18),ISNUMBER(AV18),DK18=8),IF(COUNTIF(AD18,0)+COUNTIF(Q18,0)+AND(COUNTIF(W18,0),COUNTIF(X18,0))&gt;1,"",VLOOKUP(AS18+AU18+AV18,NyISI!$A$2:$K$59,DK18)),IF(AND(ISNUMBER(AS18),ISNUMBER(AV18),DK18&gt;8),IF(COUNTIF(Q18,0)+AND(COUNTIF(W18,0),COUNTIF(X18,0))&gt;1,"",VLOOKUP(AS18+AV18,NyISI!$A$2:$K$59,DK18)),"")))</f>
        <v/>
      </c>
      <c r="BF18" s="4" t="str">
        <f>IF(AND(ISNUMBER(AT18),ISNUMBER(AK18),ISNUMBER(AL18),ISNUMBER(AM18),DK18&lt;8),IF(COUNTIF(P18,0)+COUNTIF(AA18,0)+COUNTIF(Z18,0)+COUNTIF(AE18,0)&gt;1,"",VLOOKUP(AT18+AK18+AL18+AM18,NyISS!$A$2:$G$78,DK18)),"")</f>
        <v/>
      </c>
      <c r="BG18" s="4" t="str">
        <f>IF(AND(ISNUMBER(AJ18),ISNUMBER(AL18),ISNUMBER(AM18),DK18&gt;7),IF(COUNTIF(O18,0)+COUNTIF(AA18,0)+COUNTIF(Z18,0)&gt;1,"",VLOOKUP(AJ18+AL18+AM18,NyISM!$A$2:$K$59,DK18)),"")</f>
        <v/>
      </c>
      <c r="BH18" s="4" t="str">
        <f>IF(AND(ISNUMBER(AY18),ISNUMBER(AZ18)),IF(COUNTIF(T18,0)+COUNTIF(Y18,0)&gt;1,"",VLOOKUP(AY18+AZ18,NyIAM!$A$2:$K$40,DK18)),"")</f>
        <v/>
      </c>
      <c r="BI18" s="4">
        <v>2</v>
      </c>
      <c r="BJ18" s="4" t="str">
        <f>IF(ISNUMBER(BB18),VLOOKUP(BB18,Percentil!$A$2:$B$122,2,1),"")</f>
        <v/>
      </c>
      <c r="BK18" s="4" t="str">
        <f>IF(ISNUMBER(BC18),VLOOKUP(BC18,Percentil!$A$2:$B$122,2,1),"")</f>
        <v/>
      </c>
      <c r="BL18" s="4" t="str">
        <f>IF(ISNUMBER(BD18),VLOOKUP(BD18,Percentil!$A$2:$B$122,2,1),"")</f>
        <v/>
      </c>
      <c r="BM18" s="4" t="str">
        <f>IF(ISNUMBER(BE18),VLOOKUP(BE18,Percentil!$A$2:$B$122,2,1),"")</f>
        <v/>
      </c>
      <c r="BN18" s="4" t="str">
        <f>IF(ISNUMBER(BF18),VLOOKUP(BF18,Percentil!$A$2:$B$122,2,1),"")</f>
        <v/>
      </c>
      <c r="BO18" s="4" t="str">
        <f>IF(ISNUMBER(BG18),VLOOKUP(BG18,Percentil!$A$2:$B$122,2,1),"")</f>
        <v/>
      </c>
      <c r="BP18" s="4" t="str">
        <f>IF(ISNUMBER(BH18),VLOOKUP(BH18,Percentil!$A$2:$B$122,2,1),"")</f>
        <v/>
      </c>
      <c r="BQ18" s="4" t="str">
        <f>IF(AND(ISNUMBER(AJ18),ISNUMBER(DK18)),IF(AJ18-VLOOKUP(BI18,NyFi!$L$2:$V$4,DK18,1)&lt;1,1 &amp; " - " &amp; AJ18+VLOOKUP(BI18,NyFi!$L$2:$V$4,DK18,1),IF(AJ18+VLOOKUP(BI18,NyFi!$L$2:$V$4,DK18,1)&gt;19,AJ18-VLOOKUP(BI18,NyFi!$L$2:$V$4,DK18,1) &amp; " - " &amp; 19,AJ18-VLOOKUP(BI18,NyFi!$L$2:$V$4,DK18,1) &amp; " - " &amp; AJ18+VLOOKUP(BI18,NyFi!$L$2:$V$4,DK18,1))),"")</f>
        <v/>
      </c>
      <c r="BR18" s="4" t="str">
        <f>IF(AND(ISNUMBER(DK18),DK18&lt;8),IF(AND(ISNUMBER(AK18),ISNUMBER(DK18)),IF(AK18-VLOOKUP(BI18,NyGs!$L$2:$V$4,DK18,1)&lt;1,1 &amp; " - " &amp; AK18+VLOOKUP(BI18,NyGs!$L$2:$V$4,DK18,1),IF(AK18+VLOOKUP(BI18,NyGs!$L$2:$V$4,DK18,1)&gt;19,AK18-VLOOKUP(BI18,NyGs!$L$2:$V$4,DK18,1) &amp; " - " &amp; 19,AK18-VLOOKUP(BI18,NyGs!$L$2:$V$4,DK18,1) &amp; " - " &amp; AK18+VLOOKUP(BI18,NyGs!$L$2:$V$4,DK18,1))),""),"")</f>
        <v/>
      </c>
      <c r="BS18" s="4" t="str">
        <f>IF(AND(ISNUMBER(AL18),ISNUMBER(DK18)),IF(AL18-VLOOKUP(BI18,NyRm!$L$2:$V$4,DK18,1)&lt;1,1 &amp; " - " &amp; AL18+VLOOKUP(BI18,NyRm!$L$2:$V$4,DK18,1),IF(AL18+VLOOKUP(BI18,NyRm!$L$2:$V$4,DK18,1)&gt;19,AL18-VLOOKUP(BI18,NyRm!$L$2:$V$4,DK18,1) &amp; " - " &amp; 19,AL18-VLOOKUP(BI18,NyRm!$L$2:$V$4,DK18,1) &amp; " - " &amp; AL18+VLOOKUP(BI18,NyRm!$L$2:$V$4,DK18,1))),"")</f>
        <v/>
      </c>
      <c r="BT18" s="4" t="str">
        <f>IF(AND(ISNUMBER(AM18),ISNUMBER(DK18)),IF(AM18-VLOOKUP(BI18,NyFm!$L$2:$V$4,DK18,1)&lt;1,1 &amp; " - " &amp; AM18+VLOOKUP(BI18,NyFm!$L$2:$V$4,DK18,1),IF(AM18+VLOOKUP(BI18,NyFm!$L$2:$V$4,DK18,1)&gt;19,AM18-VLOOKUP(BI18,NyFm!$L$2:$V$4,DK18,1) &amp; " - " &amp; 19,AM18-VLOOKUP(BI18,NyFm!$L$2:$V$4,DK18,1) &amp; " - " &amp; AM18+VLOOKUP(BI18,NyFm!$L$2:$V$4,DK18,1))),"")</f>
        <v/>
      </c>
      <c r="BU18" s="4" t="str">
        <f>IF(AND(ISNUMBER(DK18),DK18&lt;8),IF(AND(ISNUMBER(AN18),ISNUMBER(DK18)),IF(AN18-VLOOKUP(BI18,NyLi1R!$L$2:$V$4,DK18,1)&lt;1,1 &amp; " - " &amp; AN18+VLOOKUP(BI18,NyLi1R!$L$2:$V$4,DK18,1),IF(AN18+VLOOKUP(BI18,NyLi1R!$L$2:$V$4,DK18,1)&gt;19,AN18-VLOOKUP(BI18,NyLi1R!$L$2:$V$4,DK18,1) &amp; " - " &amp; 19,AN18-VLOOKUP(BI18,NyLi1R!$L$2:$V$4,DK18,1) &amp; " - " &amp; AN18+VLOOKUP(BI18,NyLi1R!$L$2:$V$4,DK18,1))),""),"")</f>
        <v/>
      </c>
      <c r="BV18" s="4" t="str">
        <f>IF(AND(ISNUMBER(DK18),DK18&lt;8),IF(AND(ISNUMBER(AO18),ISNUMBER(DK18)),IF(AO18-VLOOKUP(BI18,NyLi1E!$L$2:$V$4,DK18,1)&lt;1,1 &amp; " - " &amp; AO18+VLOOKUP(BI18,NyLi1E!$L$2:$V$4,DK18,1),IF(AO18+VLOOKUP(BI18,NyLi1E!$L$2:$V$4,DK18,1)&gt;19,AO18-VLOOKUP(BI18,NyLi1E!$L$2:$V$4,DK18,1) &amp; " - " &amp; 19,AO18-VLOOKUP(BI18,NyLi1E!$L$2:$V$4,DK18,1) &amp; " - " &amp; AO18+VLOOKUP(BI18,NyLi1E!$L$2:$V$4,DK18,1))),""),"")</f>
        <v/>
      </c>
      <c r="BW18" s="4" t="str">
        <f>IF(AND(ISNUMBER(DK18),DK18&lt;8),IF(AND(ISNUMBER(AP18),ISNUMBER(DK18)),IF(AP18-VLOOKUP(BI18,NyLi1T!$L$2:$V$4,DK18,1)&lt;1,1 &amp; " - " &amp; AP18+VLOOKUP(BI18,NyLi1T!$L$2:$V$4,DK18,1),IF(AP18+VLOOKUP(BI18,NyLi1T!$L$2:$V$4,DK18,1)&gt;19,AP18-VLOOKUP(BI18,NyLi1T!$L$2:$V$4,DK18,1) &amp; " - " &amp; 19,AP18-VLOOKUP(BI18,NyLi1T!$L$2:$V$4,DK18,1) &amp; " - " &amp; AP18+VLOOKUP(BI18,NyLi1T!$L$2:$V$4,DK18,1))),""),"")</f>
        <v/>
      </c>
      <c r="BX18" s="4" t="str">
        <f>IF(AND(ISNUMBER(DK18),DK18&gt;7),IF(AND(ISNUMBER(AQ18),ISNUMBER(DK18)),IF(AQ18-VLOOKUP(BI18,NyLi2R!$L$2:$V$4,DK18,1)&lt;1,1 &amp; " - " &amp; AQ18+VLOOKUP(BI18,NyLi2R!$L$2:$V$4,DK18,1),IF(AQ18+VLOOKUP(BI18,NyLi2R!$L$2:$V$4,DK18,1)&gt;19,AQ18-VLOOKUP(BI18,NyLi2R!$L$2:$V$4,DK18,1) &amp; " - " &amp; 19,AQ18-VLOOKUP(BI18,NyLi2R!$L$2:$V$4,DK18,1) &amp; " - " &amp; AQ18+VLOOKUP(BI18,NyLi2R!$L$2:$V$4,DK18,1))),""),"")</f>
        <v/>
      </c>
      <c r="BY18" s="4" t="str">
        <f>IF(AND(ISNUMBER(DK18),DK18&gt;7),IF(AND(ISNUMBER(AR18),ISNUMBER(DK18)),IF(AR18-VLOOKUP(BI18,NyLi2E!$L$2:$V$4,DK18,1)&lt;1,1 &amp; " - " &amp; AR18+VLOOKUP(BI18,NyLi2E!$L$2:$V$4,DK18,1),IF(AR18+VLOOKUP(BI18,NyLi2E!$L$2:$V$4,DK18,1)&gt;19,AR18-VLOOKUP(BI18,NyLi2E!$L$2:$V$4,DK18,1) &amp; " - " &amp; 19,AR18-VLOOKUP(BI18,NyLi2E!$L$2:$V$4,DK18,1) &amp; " - " &amp; AR18+VLOOKUP(BI18,NyLi2E!$L$2:$V$4,DK18,1))),""),"")</f>
        <v/>
      </c>
      <c r="BZ18" s="4" t="str">
        <f>IF(AND(ISNUMBER(DK18),DK18&gt;7),IF(AND(ISNUMBER(AS18),ISNUMBER(DK18)),IF(AS18-VLOOKUP(BI18,NyLi2T!$L$2:$V$4,DK18,1)&lt;1,1 &amp; " - " &amp; AS18+VLOOKUP(BI18,NyLi2T!$L$2:$V$4,DK18,1),IF(AS18+VLOOKUP(BI18,NyLi2T!$L$2:$V$4,DK18,1)&gt;19,AS18-VLOOKUP(BI18,NyLi2T!$L$2:$V$4,DK18,1) &amp; " - " &amp; 19,AS18-VLOOKUP(BI18,NyLi2T!$L$2:$V$4,DK18,1) &amp; " - " &amp; AS18+VLOOKUP(BI18,NyLi2T!$L$2:$V$4,DK18,1))),""),"")</f>
        <v/>
      </c>
      <c r="CA18" s="4" t="str">
        <f>IF(AND(ISNUMBER(DK18),DK18&lt;8),IF(AND(ISNUMBER(AT18),ISNUMBER(DK18)),IF(AT18-VLOOKUP(BI18,NySs!$L$2:$V$4,DK18,1)&lt;1,1 &amp; " - " &amp; AT18+VLOOKUP(BI18,NySs!$L$2:$V$4,DK18,1),IF(AT18+VLOOKUP(BI18,NySs!$L$2:$V$4,DK18,1)&gt;19,AT18-VLOOKUP(BI18,NySs!$L$2:$V$4,DK18,1) &amp; " - " &amp; 19,AT18-VLOOKUP(BI18,NySs!$L$2:$V$4,DK18,1) &amp; " - " &amp; AT18+VLOOKUP(BI18,NySs!$L$2:$V$4,DK18,1))),""),"")</f>
        <v/>
      </c>
      <c r="CB18" s="4" t="str">
        <f>IF(AND(ISNUMBER(DK18),DK18&lt;9),IF(AND(ISNUMBER(AU18),ISNUMBER(DK18)),IF(AU18-VLOOKUP(BI18,NyEo!$L$2:$V$4,DK18,1)&lt;1,1 &amp; " - " &amp; AU18+VLOOKUP(BI18,NyEo!$L$2:$V$4,DK18,1),IF(AU18+VLOOKUP(BI18,NyEo!$L$2:$V$4,DK18,1)&gt;19,AU18-VLOOKUP(BI18,NyEo!$L$2:$V$4,DK18,1) &amp; " - " &amp; 19,AU18-VLOOKUP(BI18,NyEo!$L$2:$V$4,DK18,1) &amp; " - " &amp; AU18+VLOOKUP(BI18,NyEo!$L$2:$V$4,DK18,1))),""),"")</f>
        <v/>
      </c>
      <c r="CC18" s="4" t="str">
        <f>IF(AND(ISNUMBER(DK18),DK18&gt;7),IF(AND(ISNUMBER(AV18),ISNUMBER(DK18)),IF(AV18-VLOOKUP(BI18,NyHt!$L$2:$V$4,DK18,1)&lt;1,1 &amp; " - " &amp; AV18+VLOOKUP(BI18,NyHt!$L$2:$V$4,DK18,1),IF(AV18+VLOOKUP(BI18,NyHt!$L$2:$V$4,DK18,1)&gt;19,AV18-VLOOKUP(BI18,NyHt!$L$2:$V$4,DK18,1) &amp; " - " &amp; 19,AV18-VLOOKUP(BI18,NyHt!$L$2:$V$4,DK18,1) &amp; " - " &amp; AV18+VLOOKUP(BI18,NyHt!$L$2:$V$4,DK18,1))),""),"")</f>
        <v/>
      </c>
      <c r="CD18" s="4" t="str">
        <f>IF(AND(ISNUMBER(AW18),ISNUMBER(DK18)),IF(AW18-VLOOKUP(BI18,NySiF!$L$2:$V$4,DK18,1)&lt;1,1 &amp; " - " &amp; AW18+VLOOKUP(BI18,NySiF!$L$2:$V$4,DK18,1),IF(AW18+VLOOKUP(BI18,NySiF!$L$2:$V$4,DK18,1)&gt;19,AW18-VLOOKUP(BI18,NySiF!$L$2:$V$4,DK18,1) &amp; " - " &amp; 19,AW18-VLOOKUP(BI18,NySiF!$L$2:$V$4,DK18,1) &amp; " - " &amp; AW18+VLOOKUP(BI18,NySiF!$L$2:$V$4,DK18,1))),"")</f>
        <v/>
      </c>
      <c r="CE18" s="4" t="str">
        <f>IF(AND(ISNUMBER(AX18),ISNUMBER(DK18)),IF(AX18-VLOOKUP(BI18,NySiB!$L$2:$V$4,DK18,1)&lt;1,1 &amp; " - " &amp; AX18+VLOOKUP(BI18,NySiB!$L$2:$V$4,DK18,1),IF(AX18+VLOOKUP(BI18,NySiB!$L$2:$V$4,DK18,1)&gt;19,AX18-VLOOKUP(BI18,NySiB!$L$2:$V$4,DK18,1) &amp; " - " &amp; 19,AX18-VLOOKUP(BI18,NySiB!$L$2:$V$4,DK18,1) &amp; " - " &amp; AX18+VLOOKUP(BI18,NySiB!$L$2:$V$4,DK18,1))),"")</f>
        <v/>
      </c>
      <c r="CF18" s="4" t="str">
        <f>IF(AND(ISNUMBER(AY18),ISNUMBER(DK18)),IF(AY18-VLOOKUP(BI18,NySiT!$L$2:$V$4,DK18,1)&lt;1,1 &amp; " - " &amp; AY18+VLOOKUP(BI18,NySiT!$L$2:$V$4,DK18,1),IF(AY18+VLOOKUP(BI18,NySiT!$L$2:$V$4,DK18,1)&gt;19,AY18-VLOOKUP(BI18,NySiT!$L$2:$V$4,DK18,1) &amp; " - " &amp; 19,AY18-VLOOKUP(BI18,NySiT!$L$2:$V$4,DK18,1) &amp; " - " &amp; AY18+VLOOKUP(BI18,NySiT!$L$2:$V$4,DK18,1))),"")</f>
        <v/>
      </c>
      <c r="CG18" s="4" t="str">
        <f>IF(AND(ISNUMBER(AZ18),ISNUMBER(DK18)),IF(AZ18-VLOOKUP(BI18,NyVs!$L$2:$V$4,DK18,1)&lt;1,1 &amp; " - " &amp; AZ18+VLOOKUP(BI18,NyVs!$L$2:$V$4,DK18,1),IF(AZ18+VLOOKUP(BI18,NyVs!$L$2:$V$4,DK18,1)&gt;19,AZ18-VLOOKUP(BI18,NyVs!$L$2:$V$4,DK18,1) &amp; " - " &amp; 19,AZ18-VLOOKUP(BI18,NyVs!$L$2:$V$4,DK18,1) &amp; " - " &amp; AZ18+VLOOKUP(BI18,NyVs!$L$2:$V$4,DK18,1))),"")</f>
        <v/>
      </c>
      <c r="CH18" s="4" t="str">
        <f>IF(AND(ISNUMBER(BA18),ISNUMBER(DK18)),IF(BA18-VLOOKUP(BI18,NyPp!$L$2:$V$4,DK18,1)&lt;1,1 &amp; " - " &amp; BA18+VLOOKUP(BI18,NyPp!$L$2:$V$4,DK18,1),IF(BA18+VLOOKUP(BI18,NyPp!$L$2:$V$4,DK18,1)&gt;19,BA18-VLOOKUP(BI18,NyPp!$L$2:$V$4,DK18,1) &amp; " - " &amp; 19,BA18-VLOOKUP(BI18,NyPp!$L$2:$V$4,DK18,1) &amp; " - " &amp; BA18+VLOOKUP(BI18,NyPp!$L$2:$V$4,DK18,1))),"")</f>
        <v/>
      </c>
      <c r="CI18" s="4" t="str">
        <f>IF(AND(ISNUMBER(BB18),ISNUMBER(DK18)),IF(BB18-VLOOKUP(BI18,NyIGS!$L$2:$V$4,DK18,1)&lt;40,40 &amp; " - " &amp; BB18+VLOOKUP(BI18,NyIGS!$L$2:$V$4,DK18,1),IF(BB18+VLOOKUP(BI18,NyIGS!$L$2:$V$4,DK18,1)&gt;160,BB18-VLOOKUP(BI18,NyIGS!$L$2:$V$4,DK18,1) &amp; " - " &amp; 160,BB18-VLOOKUP(BI18,NyIGS!$L$2:$V$4,DK18,1) &amp; " - " &amp; BB18+VLOOKUP(BI18,NyIGS!$L$2:$V$4,DK18,1))),"")</f>
        <v/>
      </c>
      <c r="CJ18" s="4" t="str">
        <f>IF(AND(ISNUMBER(BC18),ISNUMBER(DK18)),IF(BC18-VLOOKUP(BI18,NyIRS!$L$2:$V$4,DK18,1)&lt;40,40 &amp; " - " &amp; BC18+VLOOKUP(BI18,NyIRS!$L$2:$V$4,DK18,1),IF(BC18+VLOOKUP(BI18,NyIRS!$L$2:$V$4,DK18,1)&gt;160,BC18-VLOOKUP(BI18,NyIRS!$L$2:$V$4,DK18,1) &amp; " - " &amp; 160,BC18-VLOOKUP(BI18,NyIRS!$L$2:$V$4,DK18,1) &amp; " - " &amp; BC18+VLOOKUP(BI18,NyIRS!$L$2:$V$4,DK18,1))),"")</f>
        <v/>
      </c>
      <c r="CK18" s="4" t="str">
        <f>IF(AND(ISNUMBER(BD18),ISNUMBER(DK18)),IF(BD18-VLOOKUP(BI18,NyIES!$L$2:$V$4,DK18,1)&lt;40,40 &amp; " - " &amp; BD18+VLOOKUP(BI18,NyIES!$L$2:$V$4,DK18,1),IF(BD18+VLOOKUP(BI18,NyIES!$L$2:$V$4,DK18,1)&gt;160,BD18-VLOOKUP(BI18,NyIES!$L$2:$V$4,DK18,1) &amp; " - " &amp; 160,BD18-VLOOKUP(BI18,NyIES!$L$2:$V$4,DK18,1) &amp; " - " &amp; BD18+VLOOKUP(BI18,NyIES!$L$2:$V$4,DK18,1))),"")</f>
        <v/>
      </c>
      <c r="CL18" s="4" t="str">
        <f>IF(AND(ISNUMBER(BE18),ISNUMBER(DK18)),IF(BE18-VLOOKUP(BI18,NyISI!$L$2:$V$4,DK18,1)&lt;40,40 &amp; " - " &amp; BE18+VLOOKUP(BI18,NyISI!$L$2:$V$4,DK18,1),IF(BE18+VLOOKUP(BI18,NyISI!$L$2:$V$4,DK18,1)&gt;160,BE18-VLOOKUP(BI18,NyISI!$L$2:$V$4,DK18,1) &amp; " - " &amp; 160,BE18-VLOOKUP(BI18,NyISI!$L$2:$V$4,DK18,1) &amp; " - " &amp; BE18+VLOOKUP(BI18,NyISI!$L$2:$V$4,DK18,1))),"")</f>
        <v/>
      </c>
      <c r="CM18" s="4" t="str">
        <f>IF(AND(ISNUMBER(DK18),DK18&lt;8),IF(AND(ISNUMBER(BF18),ISNUMBER(DK18)),IF(BF18-VLOOKUP(BI18,NyISS!$L$2:$V$4,DK18,1)&lt;40,40 &amp; " - " &amp; BF18+VLOOKUP(BI18,NyISS!$L$2:$V$4,DK18,1),IF(BF18+VLOOKUP(BI18,NyISS!$L$2:$V$4,DK18,1)&gt;160,BF18-VLOOKUP(BI18,NyISS!$L$2:$V$4,DK18,1) &amp; " - " &amp; 160,BF18-VLOOKUP(BI18,NyISS!$L$2:$V$4,DK18,1) &amp; " - " &amp; BF18+VLOOKUP(BI18,NyISS!$L$2:$V$4,DK18,1))),""),"")</f>
        <v/>
      </c>
      <c r="CN18" s="4" t="str">
        <f>IF(AND(ISNUMBER(DK18),DK18&gt;7),IF(AND(ISNUMBER(BG18),ISNUMBER(DK18)),IF(BG18-VLOOKUP(BI18,NyISM!$L$2:$V$4,DK18,1)&lt;40,40 &amp; " - " &amp; BG18+VLOOKUP(BI18,NyISM!$L$2:$V$4,DK18,1),IF(BG18+VLOOKUP(BI18,NyISM!$L$2:$V$4,DK18,1)&gt;160,BG18-VLOOKUP(BI18,NyISM!$L$2:$V$4,DK18,1) &amp; " - " &amp; 160,BG18-VLOOKUP(BI18,NyISM!$L$2:$V$4,DK18,1) &amp; " - " &amp; BG18+VLOOKUP(BI18,NyISM!$L$2:$V$4,DK18,1))),""),"")</f>
        <v/>
      </c>
      <c r="CO18" s="4" t="str">
        <f>IF(AND(ISNUMBER(BH18),ISNUMBER(DK18)),IF(BH18-VLOOKUP(BI18,NyIAM!$L$2:$V$4,DK18,1)&lt;40,40 &amp; " - " &amp; BH18+VLOOKUP(BI18,NyIAM!$L$2:$V$4,DK18,1),IF(BH18+VLOOKUP(BI18,NyIAM!$L$2:$V$4,DK18,1)&gt;160,BH18-VLOOKUP(BI18,NyIAM!$L$2:$V$4,DK18,1) &amp; " - " &amp; 160,BH18-VLOOKUP(BI18,NyIAM!$L$2:$V$4,DK18,1) &amp; " - " &amp; BH18+VLOOKUP(BI18,NyIAM!$L$2:$V$4,DK18,1))),"")</f>
        <v/>
      </c>
      <c r="CP18" s="4" t="str">
        <f>IF(AF18="","",IF(AND(ISNUMBER(AF18),ISNUMBER(DK18)),IF(VLOOKUP(AF18,NyOm!$A$2:$K$30,DK18,1)=1,"Onormalt få ord",IF(VLOOKUP(AF18,NyOm!$A$2:$K$30,DK18,1)=2,"Färre antal ord än normalt",IF(VLOOKUP(AF18,NyOm!$A$2:$K$30,DK18,1)=3,"Normalt antal ord","")))))</f>
        <v/>
      </c>
      <c r="CQ18" s="4" t="str">
        <f>IF(AB18="","",IF(AND(ISNUMBER(AB18),ISNUMBER(DK18)),IF(VLOOKUP(AB18,NyPbTid!$A$2:$K$218,DK18,1)=1,"Onormalt lång tidsåtgång",IF(VLOOKUP(AB18,NyPbTid!$A$2:$K$218,DK18,1)=2,"Långsammare än normalt",IF(VLOOKUP(AB18,NyPbTid!$A$2:$K$218,DK18,1)=3,"Normal tidsåtgång","")))))</f>
        <v/>
      </c>
      <c r="CR18" s="4" t="str">
        <f>IF(AC18="","",IF(AND(ISNUMBER(AC18),ISNUMBER(DK18)),IF(VLOOKUP(AC18,NyPbFel!$A$2:$K$18,DK18,1)=1,"Onormalt antal fel",IF(VLOOKUP(AC18,NyPbFel!$A$2:$K$18,DK18,1)=2,"Fler fel än normalt",IF(VLOOKUP(AC18,NyPbFel!$A$2:$K$18,DK18,1)=3,"Normalt antal fel","")))))</f>
        <v/>
      </c>
      <c r="CS18" s="4" t="str">
        <f t="shared" si="6"/>
        <v/>
      </c>
      <c r="CT18" s="4" t="str">
        <f>IF(OR(ISNUMBER(CS18),CS18="0**"),IF(ISNUMBER(CS18),CS18/ABS(CS18)*VLOOKUP(1,SignDiff!$A$3:$K$4,DK18,1),VLOOKUP(1,SignDiff!$A$3:$K$4,DK18,1)),"")</f>
        <v/>
      </c>
      <c r="CU18" s="4" t="str">
        <f>IF(OR(ISNUMBER(CS18),CS18="0**"),IF(ISNUMBER(CS18),CS18/ABS(CS18)*VLOOKUP(1,SignDiff!$A$7:$K$8,DK18,1),VLOOKUP(1,SignDiff!$A$7:$K$8,DK18,1)),"")</f>
        <v/>
      </c>
      <c r="CV18" s="4" t="str">
        <f t="shared" si="7"/>
        <v/>
      </c>
      <c r="CW18" s="4" t="str">
        <f t="shared" si="8"/>
        <v/>
      </c>
      <c r="CX18" s="4" t="str">
        <f>IF(OR(ISNUMBER(CS18),CS18="0**"),IF(CS18="0**",VLOOKUP(0,'IRS-IES'!$A$2:$C$43,2,1),IF(CS18&lt;0,VLOOKUP(ABS(CS18),'IRS-IES'!$A$2:$C$43,2,1),VLOOKUP(ABS(CS18),'IRS-IES'!$A$2:$C$43,3,1))),"")</f>
        <v/>
      </c>
      <c r="CY18" s="4" t="str">
        <f t="shared" si="9"/>
        <v/>
      </c>
      <c r="CZ18" s="4" t="str">
        <f>IF(OR(ISNUMBER(CY18),CY18="0**"),IF(ISNUMBER(CY18),CY18/ABS(CY18)*VLOOKUP(2,SignDiff!$A$3:$K$4,DK18,1),VLOOKUP(2,SignDiff!$A$3:$K$4,DK18,1)),"")</f>
        <v/>
      </c>
      <c r="DA18" s="4" t="str">
        <f>IF(OR(ISNUMBER(CY18),CY18="0**"),IF(ISNUMBER(CY18),CY18/ABS(CY18)*VLOOKUP(2,SignDiff!$A$7:$K$8,DK18,1),VLOOKUP(2,SignDiff!$A$7:$K$8,DK18,1)),"")</f>
        <v/>
      </c>
      <c r="DB18" s="4" t="str">
        <f t="shared" si="10"/>
        <v/>
      </c>
      <c r="DC18" s="4" t="str">
        <f t="shared" si="11"/>
        <v/>
      </c>
      <c r="DD18" s="4" t="str">
        <f>IF(OR(ISNUMBER(CY18),CY18="0**"),IF(CY18="0**",VLOOKUP(0,'ISI-ISS'!$A$2:$C$43,2,1),IF(CY18&lt;0,VLOOKUP(ABS(CY18),'ISI-ISS'!$A$2:$C$43,2,1),VLOOKUP(ABS(CY18),'ISI-ISS'!$A$2:$C$43,3,1))),"")</f>
        <v/>
      </c>
      <c r="DE18" s="4" t="str">
        <f t="shared" si="12"/>
        <v/>
      </c>
      <c r="DF18" s="4" t="str">
        <f>IF(OR(ISNUMBER(DE18),DE18="0**"),IF(ISNUMBER(DE18),DE18/ABS(DE18)*VLOOKUP(2,SignDiff!$A$3:$K$4,DK18,1),VLOOKUP(2,SignDiff!$A$3:$K$4,DK18,1)),"")</f>
        <v/>
      </c>
      <c r="DG18" s="4" t="str">
        <f>IF(OR(ISNUMBER(DE18),DE18="0**"),IF(ISNUMBER(DE18),DE18/ABS(DE18)*VLOOKUP(2,SignDiff!$A$7:$K$8,DK18,1),VLOOKUP(2,SignDiff!$A$7:$K$8,DK18,1)),"")</f>
        <v/>
      </c>
      <c r="DH18" s="4" t="str">
        <f t="shared" si="13"/>
        <v/>
      </c>
      <c r="DI18" s="4" t="str">
        <f t="shared" si="14"/>
        <v/>
      </c>
      <c r="DJ18" s="4" t="str">
        <f>IF(OR(ISNUMBER(DE18),DE18="0**"),IF(DE18="0**",VLOOKUP(0,'ISI-ISM'!$A$2:$C$43,2,1),IF(DE18&lt;0,VLOOKUP(ABS(DE18),'ISI-ISM'!$A$2:$C$43,2,1),VLOOKUP(ABS(DE18),'ISI-ISM'!$A$2:$C$43,3,1))),"")</f>
        <v/>
      </c>
      <c r="DK18" s="4" t="str">
        <f>IF(ISERROR(VLOOKUP(N18,age!$A$2:$C$11,2,1)),"",VLOOKUP(N18,age!$A$2:$C$11,2,1))</f>
        <v/>
      </c>
      <c r="DL18" s="4" t="str">
        <f>IF(ISERROR(VLOOKUP(N18,age!$A$2:$C$11,3,1)),"",VLOOKUP(N18,age!$A$2:$C$11,3,1))</f>
        <v/>
      </c>
      <c r="DM18" s="4">
        <f t="shared" si="1"/>
        <v>0</v>
      </c>
      <c r="DN18" s="4">
        <f t="shared" si="2"/>
        <v>0</v>
      </c>
      <c r="DO18" s="4">
        <f t="shared" si="3"/>
        <v>0</v>
      </c>
      <c r="DP18" s="4">
        <f t="shared" si="4"/>
        <v>0</v>
      </c>
      <c r="DQ18" s="4">
        <f t="shared" si="5"/>
        <v>0</v>
      </c>
      <c r="DR18" s="9" t="str">
        <f t="shared" si="15"/>
        <v/>
      </c>
      <c r="DS18" s="9" t="str">
        <f t="shared" si="16"/>
        <v/>
      </c>
      <c r="DT18" s="9" t="str">
        <f t="shared" si="17"/>
        <v/>
      </c>
      <c r="DU18" s="9" t="str">
        <f t="shared" si="18"/>
        <v/>
      </c>
      <c r="DV18" s="9" t="str">
        <f t="shared" si="19"/>
        <v/>
      </c>
      <c r="DW18" s="9" t="str">
        <f t="shared" si="20"/>
        <v/>
      </c>
      <c r="DX18" s="9" t="str">
        <f t="shared" si="21"/>
        <v/>
      </c>
      <c r="DY18" s="9" t="str">
        <f>IF(AND(ISNUMBER(AJ18),ISNUMBER(DK18)),IF(AJ18-VLOOKUP(BI18,NyFi!$L$2:$V$4,DK18,1)&lt;1,1,AJ18-VLOOKUP(BI18,NyFi!$L$2:$V$4,DK18,1)),"")</f>
        <v/>
      </c>
      <c r="DZ18" s="9" t="str">
        <f>IF(AND(ISNUMBER(DK18),DK18&lt;8),IF(AND(ISNUMBER(AK18),ISNUMBER(DK18)),IF(AK18-VLOOKUP(BI18,NyGs!$L$2:$V$4,DK18,1)&lt;1,1,AK18-VLOOKUP(BI18,NyGs!$L$2:$V$4,DK18,1)),""),"")</f>
        <v/>
      </c>
      <c r="EA18" s="9" t="str">
        <f>IF(AND(ISNUMBER(AL18),ISNUMBER(DK18)),IF(AL18-VLOOKUP(BI18,NyRm!$L$2:$V$4,DK18,1)&lt;1,1,AL18-VLOOKUP(BI18,NyRm!$L$2:$V$4,DK18,1)),"")</f>
        <v/>
      </c>
      <c r="EB18" s="9" t="str">
        <f>IF(AND(ISNUMBER(AM18),ISNUMBER(DK18)),IF(AM18-VLOOKUP(BI18,NyFm!$L$2:$V$4,DK18,1)&lt;1,1,AM18-VLOOKUP(BI18,NyFm!$L$2:$V$4,DK18,1)),"")</f>
        <v/>
      </c>
      <c r="EC18" s="9" t="str">
        <f>IF(AND(ISNUMBER(DK18),DK18&lt;8),IF(AND(ISNUMBER(AN18),ISNUMBER(DK18)),IF(AN18-VLOOKUP(BI18,NyLi1R!$L$2:$V$4,DK18,1)&lt;1,1,AN18-VLOOKUP(BI18,NyLi1R!$L$2:$V$4,DK18,1)),""),"")</f>
        <v/>
      </c>
      <c r="ED18" s="9" t="str">
        <f>IF(AND(ISNUMBER(DK18),DK18&lt;8),IF(AND(ISNUMBER(AO18),ISNUMBER(DK18)),IF(AO18-VLOOKUP(BI18,NyLi1E!$L$2:$V$4,DK18,1)&lt;1,1,AO18-VLOOKUP(BI18,NyLi1E!$L$2:$V$4,DK18,1)),""),"")</f>
        <v/>
      </c>
      <c r="EE18" s="9" t="str">
        <f>IF(AND(ISNUMBER(DK18),DK18&lt;8),IF(AND(ISNUMBER(AP18),ISNUMBER(DK18)),IF(AP18-VLOOKUP(BI18,NyLi1T!$L$2:$V$4,DK18,1)&lt;1,1,AP18-VLOOKUP(BI18,NyLi1T!$L$2:$V$4,DK18,1)),""),"")</f>
        <v/>
      </c>
      <c r="EF18" s="9" t="str">
        <f>IF(AND(ISNUMBER(DK18),DK18&gt;7),IF(AND(ISNUMBER(AQ18),ISNUMBER(DK18)),IF(AQ18-VLOOKUP(BI18,NyLi2R!$L$2:$V$4,DK18,1)&lt;1,1,AQ18-VLOOKUP(BI18,NyLi2R!$L$2:$V$4,DK18,1)),""),"")</f>
        <v/>
      </c>
      <c r="EG18" s="9" t="str">
        <f>IF(AND(ISNUMBER(DK18),DK18&gt;7),IF(AND(ISNUMBER(AR18),ISNUMBER(DK18)),IF(AR18-VLOOKUP(BI18,NyLi2E!$L$2:$V$4,DK18,1)&lt;1,1,AR18-VLOOKUP(BI18,NyLi2E!$L$2:$V$4,DK18,1)),""),"")</f>
        <v/>
      </c>
      <c r="EH18" s="9" t="str">
        <f>IF(AND(ISNUMBER(DK18),DK18&gt;7),IF(AND(ISNUMBER(AS18),ISNUMBER(DK18)),IF(AS18-VLOOKUP(BI18,NyLi2T!$L$2:$V$4,DK18,1)&lt;1,1,AS18-VLOOKUP(BI18,NyLi2T!$L$2:$V$4,DK18,1)),""),"")</f>
        <v/>
      </c>
      <c r="EI18" s="9" t="str">
        <f>IF(AND(ISNUMBER(DK18),DK18&lt;8),IF(AND(ISNUMBER(AT18),ISNUMBER(DK18)),IF(AT18-VLOOKUP(BI18,NySs!$L$2:$V$4,DK18,1)&lt;1,1,AT18-VLOOKUP(BI18,NySs!$L$2:$V$4,DK18,1)),""),"")</f>
        <v/>
      </c>
      <c r="EJ18" s="9" t="str">
        <f>IF(AND(ISNUMBER(DK18),DK18&lt;9),IF(AND(ISNUMBER(AU18),ISNUMBER(DK18)),IF(AU18-VLOOKUP(BI18,NyEo!$L$2:$V$4,DK18,1)&lt;1,1,AU18-VLOOKUP(BI18,NyEo!$L$2:$V$4,DK18,1)),""),"")</f>
        <v/>
      </c>
      <c r="EK18" s="9" t="str">
        <f>IF(AND(ISNUMBER(DK18),DK18&gt;7),IF(AND(ISNUMBER(AV18),ISNUMBER(DK18)),IF(AV18-VLOOKUP(BI18,NyHt!$L$2:$V$4,DK18,1)&lt;1,1,AV18-VLOOKUP(BI18,NyHt!$L$2:$V$4,DK18,1)),""),"")</f>
        <v/>
      </c>
      <c r="EL18" s="9" t="str">
        <f>IF(AND(ISNUMBER(AW18),ISNUMBER(DK18)),IF(AW18-VLOOKUP(BI18,NySiF!$L$2:$V$4,DK18,1)&lt;1,1,AW18-VLOOKUP(BI18,NySiF!$L$2:$V$4,DK18,1)),"")</f>
        <v/>
      </c>
      <c r="EM18" s="9" t="str">
        <f>IF(AND(ISNUMBER(AX18),ISNUMBER(DK18)),IF(AX18-VLOOKUP(BI18,NySiB!$L$2:$V$4,DK18,1)&lt;1,1,AX18-VLOOKUP(BI18,NySiB!$L$2:$V$4,DK18,1)),"")</f>
        <v/>
      </c>
      <c r="EN18" s="9" t="str">
        <f>IF(AND(ISNUMBER(AY18),ISNUMBER(DK18)),IF(AY18-VLOOKUP(BI18,NySiT!$L$2:$V$4,DK18,1)&lt;1,1,AY18-VLOOKUP(BI18,NySiT!$L$2:$V$4,DK18,1)),"")</f>
        <v/>
      </c>
      <c r="EO18" s="9" t="str">
        <f>IF(AND(ISNUMBER(AZ18),ISNUMBER(DK18)),IF(AZ18-VLOOKUP(BI18,NyVs!$L$2:$V$4,DK18,1)&lt;1,1,AZ18-VLOOKUP(BI18,NyVs!$L$2:$V$4,DK18,1)),"")</f>
        <v/>
      </c>
      <c r="EP18" s="9" t="str">
        <f>IF(AND(ISNUMBER(BA18),ISNUMBER(DK18)),IF(BA18-VLOOKUP(BI18,NyPp!$L$2:$V$4,DK18,1)&lt;1,1,BA18-VLOOKUP(BI18,NyPp!$L$2:$V$4,DK18,1)),"")</f>
        <v/>
      </c>
      <c r="EQ18" s="9" t="str">
        <f>IF(AND(ISNUMBER(BB18),ISNUMBER(DK18)),IF(BB18-VLOOKUP(BI18,NyIGS!$L$2:$V$4,DK18,1)&lt;40,40,BB18-VLOOKUP(BI18,NyIGS!$L$2:$V$4,DK18,1)),"")</f>
        <v/>
      </c>
      <c r="ER18" s="9" t="str">
        <f>IF(AND(ISNUMBER(BC18),ISNUMBER(DK18)),IF(BC18-VLOOKUP(BI18,NyIRS!$L$2:$V$4,DK18,1)&lt;40,40,BC18-VLOOKUP(BI18,NyIRS!$L$2:$V$4,DK18,1)),"")</f>
        <v/>
      </c>
      <c r="ES18" s="9" t="str">
        <f>IF(AND(ISNUMBER(BD18),ISNUMBER(DK18)),IF(BD18-VLOOKUP(BI18,NyIES!$L$2:$V$4,DK18,1)&lt;40,40,BD18-VLOOKUP(BI18,NyIES!$L$2:$V$4,DK18,1)),"")</f>
        <v/>
      </c>
      <c r="ET18" s="9" t="str">
        <f>IF(AND(ISNUMBER(BE18),ISNUMBER(DK18)),IF(BE18-VLOOKUP(BI18,NyISI!$L$2:$V$4,DK18,1)&lt;40,40,BE18-VLOOKUP(BI18,NyISI!$L$2:$V$4,DK18,1)),"")</f>
        <v/>
      </c>
      <c r="EU18" s="9" t="str">
        <f>IF(AND(ISNUMBER(DK18),DK18&lt;8),IF(AND(ISNUMBER(BF18),ISNUMBER(DK18)),IF(BF18-VLOOKUP(BI18,NyISS!$L$2:$V$4,DK18,1)&lt;40,40,BF18-VLOOKUP(BI18,NyISS!$L$2:$V$4,DK18,1)),""),"")</f>
        <v/>
      </c>
      <c r="EV18" s="9" t="str">
        <f>IF(AND(ISNUMBER(DK18),DK18&gt;7),IF(AND(ISNUMBER(BG18),ISNUMBER(DK18)),IF(BG18-VLOOKUP(BI18,NyISM!$L$2:$V$4,DK18,1)&lt;40,40,BG18-VLOOKUP(BI18,NyISM!$L$2:$V$4,DK18,1)),""),"")</f>
        <v/>
      </c>
      <c r="EW18" s="9" t="str">
        <f>IF(AND(ISNUMBER(BH18),ISNUMBER(DK18)),IF(BH18-VLOOKUP(BI18,NyIAM!$L$2:$V$4,DK18,1)&lt;40,40,BH18-VLOOKUP(BI18,NyIAM!$L$2:$V$4,DK18,1)),"")</f>
        <v/>
      </c>
      <c r="EX18" s="9" t="str">
        <f>IF(AND(ISNUMBER(AJ18),ISNUMBER(DK18)),IF(AJ18+VLOOKUP(BI18,NyFi!$L$2:$V$4,DK18,1)&gt;19,19,AJ18+VLOOKUP(BI18,NyFi!$L$2:$V$4,DK18,1)),"")</f>
        <v/>
      </c>
      <c r="EY18" s="9" t="str">
        <f>IF(AND(ISNUMBER(DK18),DK18&lt;8),IF(AND(ISNUMBER(AK18),ISNUMBER(DK18)),IF(AK18+VLOOKUP(BI18,NyGs!$L$2:$V$4,DK18,1)&gt;19,19,AK18+VLOOKUP(BI18,NyGs!$L$2:$V$4,DK18,1)),""),"")</f>
        <v/>
      </c>
      <c r="EZ18" s="9" t="str">
        <f>IF(AND(ISNUMBER(AL18),ISNUMBER(DK18)),IF(AL18+VLOOKUP(BI18,NyRm!$L$2:$V$4,DK18,1)&gt;19,19,AL18+VLOOKUP(BI18,NyRm!$L$2:$V$4,DK18,1)),"")</f>
        <v/>
      </c>
      <c r="FA18" s="9" t="str">
        <f>IF(AND(ISNUMBER(AM18),ISNUMBER(DK18)),IF(AM18+VLOOKUP(BI18,NyFm!$L$2:$V$4,DK18,1)&gt;19,19,AM18+VLOOKUP(BI18,NyFm!$L$2:$V$4,DK18,1)),"")</f>
        <v/>
      </c>
      <c r="FB18" s="9" t="str">
        <f>IF(AND(ISNUMBER(DK18),DK18&lt;8),IF(AND(ISNUMBER(AN18),ISNUMBER(DK18)),IF(AN18+VLOOKUP(BI18,NyLi1R!$L$2:$V$4,DK18,1)&gt;19,19,AN18+VLOOKUP(BI18,NyLi1R!$L$2:$V$4,DK18,1)),""),"")</f>
        <v/>
      </c>
      <c r="FC18" s="9" t="str">
        <f>IF(AND(ISNUMBER(DK18),DK18&lt;8),IF(AND(ISNUMBER(AO18),ISNUMBER(DK18)),IF(AO18+VLOOKUP(BI18,NyLi1E!$L$2:$V$4,DK18,1)&gt;19,19,AO18+VLOOKUP(BI18,NyLi1E!$L$2:$V$4,DK18,1)),""),"")</f>
        <v/>
      </c>
      <c r="FD18" s="9" t="str">
        <f>IF(AND(ISNUMBER(DK18),DK18&lt;8),IF(AND(ISNUMBER(AP18),ISNUMBER(DK18)),IF(AP18+VLOOKUP(BI18,NyLi1T!$L$2:$V$4,DK18,1)&gt;19,19,AP18+VLOOKUP(BI18,NyLi1T!$L$2:$V$4,DK18,1)),""),"")</f>
        <v/>
      </c>
      <c r="FE18" s="9" t="str">
        <f>IF(AND(ISNUMBER(DK18),DK18&gt;7),IF(AND(ISNUMBER(AQ18),ISNUMBER(DK18)),IF(AQ18+VLOOKUP(BI18,NyLi2R!$L$2:$V$4,DK18,1)&gt;19,19,AQ18+VLOOKUP(BI18,NyLi2R!$L$2:$V$4,DK18,1)),""),"")</f>
        <v/>
      </c>
      <c r="FF18" s="9" t="str">
        <f>IF(AND(ISNUMBER(DK18),DK18&gt;7),IF(AND(ISNUMBER(AR18),ISNUMBER(DK18)),IF(AR18+VLOOKUP(BI18,NyLi2E!$L$2:$V$4,DK18,1)&gt;19,19,AR18+VLOOKUP(BI18,NyLi2E!$L$2:$V$4,DK18,1)),""),"")</f>
        <v/>
      </c>
      <c r="FG18" s="9" t="str">
        <f>IF(AND(ISNUMBER(DK18),DK18&gt;7),IF(AND(ISNUMBER(AS18),ISNUMBER(DK18)),IF(AS18+VLOOKUP(BI18,NyLi2T!$L$2:$V$4,DK18,1)&gt;19,19,AS18+VLOOKUP(BI18,NyLi2T!$L$2:$V$4,DK18,1)),""),"")</f>
        <v/>
      </c>
      <c r="FH18" s="9" t="str">
        <f>IF(AND(ISNUMBER(DK18),DK18&lt;8),IF(AND(ISNUMBER(AT18),ISNUMBER(DK18)),IF(AT18+VLOOKUP(BI18,NySs!$L$2:$V$4,DK18,1)&gt;19,19,AT18+VLOOKUP(BI18,NySs!$L$2:$V$4,DK18,1)),""),"")</f>
        <v/>
      </c>
      <c r="FI18" s="9" t="str">
        <f>IF(AND(ISNUMBER(DK18),DK18&lt;9),IF(AND(ISNUMBER(AU18),ISNUMBER(DK18)),IF(AU18+VLOOKUP(BI18,NyEo!$L$2:$V$4,DK18,1)&gt;19,19,AU18+VLOOKUP(BI18,NyEo!$L$2:$V$4,DK18,1)),""),"")</f>
        <v/>
      </c>
      <c r="FJ18" s="9" t="str">
        <f>IF(AND(ISNUMBER(DK18),DK18&gt;7),IF(AND(ISNUMBER(AV18),ISNUMBER(DK18)),IF(AV18+VLOOKUP(BI18,NyHt!$L$2:$V$4,DK18,1)&gt;19,19,AV18+VLOOKUP(BI18,NyHt!$L$2:$V$4,DK18,1)),""),"")</f>
        <v/>
      </c>
      <c r="FK18" s="9" t="str">
        <f>IF(AND(ISNUMBER(AW18),ISNUMBER(DK18)),IF(AW18+VLOOKUP(BI18,NySiF!$L$2:$V$4,DK18,1)&gt;19,19,AW18+VLOOKUP(BI18,NySiF!$L$2:$V$4,DK18,1)),"")</f>
        <v/>
      </c>
      <c r="FL18" s="9" t="str">
        <f>IF(AND(ISNUMBER(AX18),ISNUMBER(DK18)),IF(AX18+VLOOKUP(BI18,NySiB!$L$2:$V$4,DK18,1)&gt;19,19,AX18+VLOOKUP(BI18,NySiB!$L$2:$V$4,DK18,1)),"")</f>
        <v/>
      </c>
      <c r="FM18" s="9" t="str">
        <f>IF(AND(ISNUMBER(AY18),ISNUMBER(DK18)),IF(AY18+VLOOKUP(BI18,NySiT!$L$2:$V$4,DK18,1)&gt;19,19,AY18+VLOOKUP(BI18,NySiT!$L$2:$V$4,DK18,1)),"")</f>
        <v/>
      </c>
      <c r="FN18" s="9" t="str">
        <f>IF(AND(ISNUMBER(AZ18),ISNUMBER(DK18)),IF(AZ18+VLOOKUP(BI18,NyVs!$L$2:$V$4,DK18,1)&gt;19,19,AZ18+VLOOKUP(BI18,NyVs!$L$2:$V$4,DK18,1)),"")</f>
        <v/>
      </c>
      <c r="FO18" s="9" t="str">
        <f>IF(AND(ISNUMBER(BA18),ISNUMBER(DK18)),IF(BA18+VLOOKUP(BI18,NyPp!$L$2:$V$4,DK18,1)&gt;19,19,BA18+VLOOKUP(BI18,NyPp!$L$2:$V$4,DK18,1)),"")</f>
        <v/>
      </c>
      <c r="FP18" s="9" t="str">
        <f>IF(AND(ISNUMBER(BB18),ISNUMBER(DK18)),IF(BB18+VLOOKUP(BI18,NyIGS!$L$2:$V$4,DK18,1)&gt;160,160,BB18+VLOOKUP(BI18,NyIGS!$L$2:$V$4,DK18,1)),"")</f>
        <v/>
      </c>
      <c r="FQ18" s="9" t="str">
        <f>IF(AND(ISNUMBER(BC18),ISNUMBER(DK18)),IF(BC18+VLOOKUP(BI18,NyIRS!$L$2:$V$4,DK18,1)&gt;160,160,BC18+VLOOKUP(BI18,NyIRS!$L$2:$V$4,DK18,1)),"")</f>
        <v/>
      </c>
      <c r="FR18" s="9" t="str">
        <f>IF(AND(ISNUMBER(BD18),ISNUMBER(DK18)),IF(BD18+VLOOKUP(BI18,NyIES!$L$2:$V$4,DK18,1)&gt;160,160, BD18+VLOOKUP(BI18,NyIES!$L$2:$V$4,DK18,1)),"")</f>
        <v/>
      </c>
      <c r="FS18" s="9" t="str">
        <f>IF(AND(ISNUMBER(BE18),ISNUMBER(DK18)),IF(BE18+VLOOKUP(BI18,NyISI!$L$2:$V$4,DK18,1)&gt;160,160,BE18+VLOOKUP(BI18,NyISI!$L$2:$V$4,DK18,1)),"")</f>
        <v/>
      </c>
      <c r="FT18" s="9" t="str">
        <f>IF(AND(ISNUMBER(DK18),DK18&lt;8),IF(AND(ISNUMBER(BF18),ISNUMBER(DK18)),IF(BF18+VLOOKUP(BI18,NyISS!$L$2:$V$4,DK18,1)&gt;160,160,BF18+VLOOKUP(BI18,NyISS!$L$2:$V$4,DK18,1)),""),"")</f>
        <v/>
      </c>
      <c r="FU18" s="9" t="str">
        <f>IF(AND(ISNUMBER(DK18),DK18&gt;7),IF(AND(ISNUMBER(BG18),ISNUMBER(DK18)),IF(BG18+VLOOKUP(BI18,NyISM!$L$2:$V$4,DK18,1)&gt;160,160,BG18+VLOOKUP(BI18,NyISM!$L$2:$V$4,DK18,1)),""),"")</f>
        <v/>
      </c>
      <c r="FV18" s="9" t="str">
        <f>IF(AND(ISNUMBER(BH18),ISNUMBER(DK18)),IF(BH18+VLOOKUP(BI18,NyIAM!$L$2:$V$4,DK18,1)&gt;160,160,BH18+VLOOKUP(BI18,NyIAM!$L$2:$V$4,DK18,1)),"")</f>
        <v/>
      </c>
    </row>
    <row r="19" spans="1:178" x14ac:dyDescent="0.2">
      <c r="A19" s="51"/>
      <c r="B19" s="51"/>
      <c r="C19" s="51"/>
      <c r="D19" s="51"/>
      <c r="E19" s="51"/>
      <c r="F19" s="51"/>
      <c r="G19" s="51"/>
      <c r="H19" s="51"/>
      <c r="I19" s="51"/>
      <c r="J19" s="52"/>
      <c r="K19" s="52"/>
      <c r="L19" s="53"/>
      <c r="M19" s="53"/>
      <c r="N19" s="58" t="str">
        <f t="shared" si="0"/>
        <v/>
      </c>
      <c r="O19" s="53"/>
      <c r="P19" s="53"/>
      <c r="Q19" s="53"/>
      <c r="R19" s="53"/>
      <c r="S19" s="53"/>
      <c r="T19" s="53"/>
      <c r="U19" s="53"/>
      <c r="V19" s="53"/>
      <c r="W19" s="53"/>
      <c r="X19" s="53"/>
      <c r="Y19" s="53"/>
      <c r="Z19" s="53"/>
      <c r="AA19" s="53"/>
      <c r="AB19" s="53"/>
      <c r="AC19" s="53"/>
      <c r="AD19" s="53"/>
      <c r="AE19" s="53"/>
      <c r="AF19" s="53"/>
      <c r="AG19" s="53"/>
      <c r="AH19" s="53"/>
      <c r="AI19" s="53"/>
      <c r="AJ19" s="4" t="str">
        <f>IF(O19="","",IF(ISNUMBER(N19),VLOOKUP(O19,NyFi!$A$2:$K$40,DK19),""))</f>
        <v/>
      </c>
      <c r="AK19" s="4" t="str">
        <f>IF(P19="","",IF(AND(ISNUMBER(N19),DK19&lt;8),VLOOKUP(P19,NyGs!$A$2:$G$41,DK19),""))</f>
        <v/>
      </c>
      <c r="AL19" s="4" t="str">
        <f>IF(AA19="","",IF(ISNUMBER(N19),VLOOKUP(AA19,NyRm!$A$2:$K$56,DK19),""))</f>
        <v/>
      </c>
      <c r="AM19" s="4" t="str">
        <f>IF(Z19="","",IF(ISNUMBER(N19),VLOOKUP(Z19,NyFm!$A$2:$K$46,DK19),""))</f>
        <v/>
      </c>
      <c r="AN19" s="4" t="str">
        <f>IF(U19="","",IF(AND(ISNUMBER(N19),DK19&lt;8),VLOOKUP(U19,NyLi1R!$A$2:$G$20,DK19),""))</f>
        <v/>
      </c>
      <c r="AO19" s="4" t="str">
        <f>IF(V19="","",IF(AND(ISNUMBER(N19),DK19&lt;8),VLOOKUP(V19,NyLi1E!$A$2:$G$20,DK19),""))</f>
        <v/>
      </c>
      <c r="AP19" s="4" t="str">
        <f>IF(AND(ISNUMBER(N19),ISNUMBER(AN19),ISNUMBER(AO19),DK19&lt;8),VLOOKUP(AN19+AO19,NyLi1T!$A$2:$G$40,DK19),"")</f>
        <v/>
      </c>
      <c r="AQ19" s="4" t="str">
        <f>IF(W19="","",IF(AND(ISNUMBER(N19),DK19&gt;7),VLOOKUP(W19,NyLi2R!$A$2:$K$20,DK19),""))</f>
        <v/>
      </c>
      <c r="AR19" s="4" t="str">
        <f>IF(X19="","",IF(AND(ISNUMBER(N19),DK19&gt;7),VLOOKUP(X19,NyLi2E!$A$2:$K$20,DK19),""))</f>
        <v/>
      </c>
      <c r="AS19" s="4" t="str">
        <f>IF(AND(ISNUMBER(N19),ISNUMBER(AQ19),ISNUMBER(AR19),DK19&gt;7),VLOOKUP(AQ19+AR19,NyLi2T!$A$2:$K$40,DK19),"")</f>
        <v/>
      </c>
      <c r="AT19" s="4" t="str">
        <f>IF(AE19="","",IF(AND(ISNUMBER(N19),DK19&lt;8),VLOOKUP(AE19,NySs!$A$2:$G$28,DK19),""))</f>
        <v/>
      </c>
      <c r="AU19" s="4" t="str">
        <f>IF(AD19="","",IF(AND(ISNUMBER(N19),DK19&lt;9),VLOOKUP(AD19,NyEo!$A$2:$H$22,DK19),""))</f>
        <v/>
      </c>
      <c r="AV19" s="4" t="str">
        <f>IF(Q19="","",IF(AND(ISNUMBER(N19),DK19&gt;7),VLOOKUP(Q19,NyHt!$A$2:$K$17,DK19),""))</f>
        <v/>
      </c>
      <c r="AW19" s="4" t="str">
        <f>IF(R19="","",IF(ISNUMBER(N19),VLOOKUP(R19,NySiF!$A$2:$K$18,DK19),""))</f>
        <v/>
      </c>
      <c r="AX19" s="4" t="str">
        <f>IF(S19="","",IF(ISNUMBER(N19),VLOOKUP(S19,NySiB!$A$2:$K$16,DK19),""))</f>
        <v/>
      </c>
      <c r="AY19" s="4" t="str">
        <f>IF(T19="","",IF(ISNUMBER(N19),VLOOKUP(T19,NySiT!$A$2:$K$32,DK19),""))</f>
        <v/>
      </c>
      <c r="AZ19" s="4" t="str">
        <f>IF(Y19="","",IF(ISNUMBER(N19),VLOOKUP(Y19,NyVs!$A$2:$K$86,DK19),""))</f>
        <v/>
      </c>
      <c r="BA19" s="4" t="str">
        <f>IF(AI19="","",IF(ISNUMBER(N19),VLOOKUP(AI19,NyPp!$A$2:$K$202,DK19),""))</f>
        <v/>
      </c>
      <c r="BB19" s="4" t="str">
        <f>IF(AND(ISNUMBER(AJ19),ISNUMBER(AK19),ISNUMBER(AL19),ISNUMBER(AM19),DK19&lt;8),IF(COUNTIF(O19,0)+COUNTIF(P19,0)+COUNTIF(AA19,0)+COUNTIF(Z19,0)&gt;1,"",VLOOKUP(AJ19+AK19+AL19+AM19,NyIGS!$A$2:$K$78,DK19)),IF(AND(ISNUMBER(AJ19),ISNUMBER(AL19),ISNUMBER(AM19),ISNUMBER(AS19),DK19&gt;7),IF(COUNTIF(O19,0)+COUNTIF(AA19,0)+COUNTIF(Z19,0)+AND(COUNTIF(W19,0),COUNTIF(X19,0))&gt;1,"",VLOOKUP(AJ19+AL19+AM19+AS19,NyIGS!$A$2:$K$78,DK19)),""))</f>
        <v/>
      </c>
      <c r="BC19" s="4" t="str">
        <f>IF(AND(ISNUMBER(AJ19),ISNUMBER(AN19),ISNUMBER(AT19),DK19&lt;8),IF(COUNTIF(O19,0)+COUNTIF(U19,0)+COUNTIF(AE19,0)&gt;1,"",VLOOKUP(AJ19+AN19+AT19,NyIRS!$A$2:$K$59,DK19)),IF(AND(ISNUMBER(AJ19),ISNUMBER(AQ19),DK19&gt;7),IF(COUNTIF(O19,0)+COUNTIF(W19,0)&gt;1,"",VLOOKUP(AJ19+AQ19,NyIRS!$A$2:$K$59,DK19)),""))</f>
        <v/>
      </c>
      <c r="BD19" s="4" t="str">
        <f>IF(AND(ISNUMBER(AK19),ISNUMBER(AL19),ISNUMBER(AM19),DK19&lt;8),IF(COUNTIF(P19,0)+COUNTIF(AA19,0)+COUNTIF(Z19,0)&gt;1,"",VLOOKUP(AK19+AL19+AM19,NyIES!$A$2:$K$59,DK19)),IF(AND(ISNUMBER(AL19),ISNUMBER(AM19),ISNUMBER(AR19),DK19&gt;7),IF(COUNTIF(AA19,0)+COUNTIF(Z19,0)+COUNTIF(X19,0)&gt;1,"",VLOOKUP(AL19+AM19+AR19,NyIES!$A$2:$K$59,DK19)),""))</f>
        <v/>
      </c>
      <c r="BE19" s="4" t="str">
        <f>IF(AND(ISNUMBER(AJ19),ISNUMBER(AP19),ISNUMBER(AU19),DK19&lt;8),IF(COUNTIF(O19,0)+AND(COUNTIF(U19,0),COUNTIF(V19,0))+COUNTIF(AD19,0)&gt;1,"",VLOOKUP(AJ19+AP19+AU19,NyISI!$A$2:$K$59,DK19)),IF(AND(ISNUMBER(AS19),ISNUMBER(AU19),ISNUMBER(AV19),DK19=8),IF(COUNTIF(AD19,0)+COUNTIF(Q19,0)+AND(COUNTIF(W19,0),COUNTIF(X19,0))&gt;1,"",VLOOKUP(AS19+AU19+AV19,NyISI!$A$2:$K$59,DK19)),IF(AND(ISNUMBER(AS19),ISNUMBER(AV19),DK19&gt;8),IF(COUNTIF(Q19,0)+AND(COUNTIF(W19,0),COUNTIF(X19,0))&gt;1,"",VLOOKUP(AS19+AV19,NyISI!$A$2:$K$59,DK19)),"")))</f>
        <v/>
      </c>
      <c r="BF19" s="4" t="str">
        <f>IF(AND(ISNUMBER(AT19),ISNUMBER(AK19),ISNUMBER(AL19),ISNUMBER(AM19),DK19&lt;8),IF(COUNTIF(P19,0)+COUNTIF(AA19,0)+COUNTIF(Z19,0)+COUNTIF(AE19,0)&gt;1,"",VLOOKUP(AT19+AK19+AL19+AM19,NyISS!$A$2:$G$78,DK19)),"")</f>
        <v/>
      </c>
      <c r="BG19" s="4" t="str">
        <f>IF(AND(ISNUMBER(AJ19),ISNUMBER(AL19),ISNUMBER(AM19),DK19&gt;7),IF(COUNTIF(O19,0)+COUNTIF(AA19,0)+COUNTIF(Z19,0)&gt;1,"",VLOOKUP(AJ19+AL19+AM19,NyISM!$A$2:$K$59,DK19)),"")</f>
        <v/>
      </c>
      <c r="BH19" s="4" t="str">
        <f>IF(AND(ISNUMBER(AY19),ISNUMBER(AZ19)),IF(COUNTIF(T19,0)+COUNTIF(Y19,0)&gt;1,"",VLOOKUP(AY19+AZ19,NyIAM!$A$2:$K$40,DK19)),"")</f>
        <v/>
      </c>
      <c r="BI19" s="4">
        <v>2</v>
      </c>
      <c r="BJ19" s="4" t="str">
        <f>IF(ISNUMBER(BB19),VLOOKUP(BB19,Percentil!$A$2:$B$122,2,1),"")</f>
        <v/>
      </c>
      <c r="BK19" s="4" t="str">
        <f>IF(ISNUMBER(BC19),VLOOKUP(BC19,Percentil!$A$2:$B$122,2,1),"")</f>
        <v/>
      </c>
      <c r="BL19" s="4" t="str">
        <f>IF(ISNUMBER(BD19),VLOOKUP(BD19,Percentil!$A$2:$B$122,2,1),"")</f>
        <v/>
      </c>
      <c r="BM19" s="4" t="str">
        <f>IF(ISNUMBER(BE19),VLOOKUP(BE19,Percentil!$A$2:$B$122,2,1),"")</f>
        <v/>
      </c>
      <c r="BN19" s="4" t="str">
        <f>IF(ISNUMBER(BF19),VLOOKUP(BF19,Percentil!$A$2:$B$122,2,1),"")</f>
        <v/>
      </c>
      <c r="BO19" s="4" t="str">
        <f>IF(ISNUMBER(BG19),VLOOKUP(BG19,Percentil!$A$2:$B$122,2,1),"")</f>
        <v/>
      </c>
      <c r="BP19" s="4" t="str">
        <f>IF(ISNUMBER(BH19),VLOOKUP(BH19,Percentil!$A$2:$B$122,2,1),"")</f>
        <v/>
      </c>
      <c r="BQ19" s="4" t="str">
        <f>IF(AND(ISNUMBER(AJ19),ISNUMBER(DK19)),IF(AJ19-VLOOKUP(BI19,NyFi!$L$2:$V$4,DK19,1)&lt;1,1 &amp; " - " &amp; AJ19+VLOOKUP(BI19,NyFi!$L$2:$V$4,DK19,1),IF(AJ19+VLOOKUP(BI19,NyFi!$L$2:$V$4,DK19,1)&gt;19,AJ19-VLOOKUP(BI19,NyFi!$L$2:$V$4,DK19,1) &amp; " - " &amp; 19,AJ19-VLOOKUP(BI19,NyFi!$L$2:$V$4,DK19,1) &amp; " - " &amp; AJ19+VLOOKUP(BI19,NyFi!$L$2:$V$4,DK19,1))),"")</f>
        <v/>
      </c>
      <c r="BR19" s="4" t="str">
        <f>IF(AND(ISNUMBER(DK19),DK19&lt;8),IF(AND(ISNUMBER(AK19),ISNUMBER(DK19)),IF(AK19-VLOOKUP(BI19,NyGs!$L$2:$V$4,DK19,1)&lt;1,1 &amp; " - " &amp; AK19+VLOOKUP(BI19,NyGs!$L$2:$V$4,DK19,1),IF(AK19+VLOOKUP(BI19,NyGs!$L$2:$V$4,DK19,1)&gt;19,AK19-VLOOKUP(BI19,NyGs!$L$2:$V$4,DK19,1) &amp; " - " &amp; 19,AK19-VLOOKUP(BI19,NyGs!$L$2:$V$4,DK19,1) &amp; " - " &amp; AK19+VLOOKUP(BI19,NyGs!$L$2:$V$4,DK19,1))),""),"")</f>
        <v/>
      </c>
      <c r="BS19" s="4" t="str">
        <f>IF(AND(ISNUMBER(AL19),ISNUMBER(DK19)),IF(AL19-VLOOKUP(BI19,NyRm!$L$2:$V$4,DK19,1)&lt;1,1 &amp; " - " &amp; AL19+VLOOKUP(BI19,NyRm!$L$2:$V$4,DK19,1),IF(AL19+VLOOKUP(BI19,NyRm!$L$2:$V$4,DK19,1)&gt;19,AL19-VLOOKUP(BI19,NyRm!$L$2:$V$4,DK19,1) &amp; " - " &amp; 19,AL19-VLOOKUP(BI19,NyRm!$L$2:$V$4,DK19,1) &amp; " - " &amp; AL19+VLOOKUP(BI19,NyRm!$L$2:$V$4,DK19,1))),"")</f>
        <v/>
      </c>
      <c r="BT19" s="4" t="str">
        <f>IF(AND(ISNUMBER(AM19),ISNUMBER(DK19)),IF(AM19-VLOOKUP(BI19,NyFm!$L$2:$V$4,DK19,1)&lt;1,1 &amp; " - " &amp; AM19+VLOOKUP(BI19,NyFm!$L$2:$V$4,DK19,1),IF(AM19+VLOOKUP(BI19,NyFm!$L$2:$V$4,DK19,1)&gt;19,AM19-VLOOKUP(BI19,NyFm!$L$2:$V$4,DK19,1) &amp; " - " &amp; 19,AM19-VLOOKUP(BI19,NyFm!$L$2:$V$4,DK19,1) &amp; " - " &amp; AM19+VLOOKUP(BI19,NyFm!$L$2:$V$4,DK19,1))),"")</f>
        <v/>
      </c>
      <c r="BU19" s="4" t="str">
        <f>IF(AND(ISNUMBER(DK19),DK19&lt;8),IF(AND(ISNUMBER(AN19),ISNUMBER(DK19)),IF(AN19-VLOOKUP(BI19,NyLi1R!$L$2:$V$4,DK19,1)&lt;1,1 &amp; " - " &amp; AN19+VLOOKUP(BI19,NyLi1R!$L$2:$V$4,DK19,1),IF(AN19+VLOOKUP(BI19,NyLi1R!$L$2:$V$4,DK19,1)&gt;19,AN19-VLOOKUP(BI19,NyLi1R!$L$2:$V$4,DK19,1) &amp; " - " &amp; 19,AN19-VLOOKUP(BI19,NyLi1R!$L$2:$V$4,DK19,1) &amp; " - " &amp; AN19+VLOOKUP(BI19,NyLi1R!$L$2:$V$4,DK19,1))),""),"")</f>
        <v/>
      </c>
      <c r="BV19" s="4" t="str">
        <f>IF(AND(ISNUMBER(DK19),DK19&lt;8),IF(AND(ISNUMBER(AO19),ISNUMBER(DK19)),IF(AO19-VLOOKUP(BI19,NyLi1E!$L$2:$V$4,DK19,1)&lt;1,1 &amp; " - " &amp; AO19+VLOOKUP(BI19,NyLi1E!$L$2:$V$4,DK19,1),IF(AO19+VLOOKUP(BI19,NyLi1E!$L$2:$V$4,DK19,1)&gt;19,AO19-VLOOKUP(BI19,NyLi1E!$L$2:$V$4,DK19,1) &amp; " - " &amp; 19,AO19-VLOOKUP(BI19,NyLi1E!$L$2:$V$4,DK19,1) &amp; " - " &amp; AO19+VLOOKUP(BI19,NyLi1E!$L$2:$V$4,DK19,1))),""),"")</f>
        <v/>
      </c>
      <c r="BW19" s="4" t="str">
        <f>IF(AND(ISNUMBER(DK19),DK19&lt;8),IF(AND(ISNUMBER(AP19),ISNUMBER(DK19)),IF(AP19-VLOOKUP(BI19,NyLi1T!$L$2:$V$4,DK19,1)&lt;1,1 &amp; " - " &amp; AP19+VLOOKUP(BI19,NyLi1T!$L$2:$V$4,DK19,1),IF(AP19+VLOOKUP(BI19,NyLi1T!$L$2:$V$4,DK19,1)&gt;19,AP19-VLOOKUP(BI19,NyLi1T!$L$2:$V$4,DK19,1) &amp; " - " &amp; 19,AP19-VLOOKUP(BI19,NyLi1T!$L$2:$V$4,DK19,1) &amp; " - " &amp; AP19+VLOOKUP(BI19,NyLi1T!$L$2:$V$4,DK19,1))),""),"")</f>
        <v/>
      </c>
      <c r="BX19" s="4" t="str">
        <f>IF(AND(ISNUMBER(DK19),DK19&gt;7),IF(AND(ISNUMBER(AQ19),ISNUMBER(DK19)),IF(AQ19-VLOOKUP(BI19,NyLi2R!$L$2:$V$4,DK19,1)&lt;1,1 &amp; " - " &amp; AQ19+VLOOKUP(BI19,NyLi2R!$L$2:$V$4,DK19,1),IF(AQ19+VLOOKUP(BI19,NyLi2R!$L$2:$V$4,DK19,1)&gt;19,AQ19-VLOOKUP(BI19,NyLi2R!$L$2:$V$4,DK19,1) &amp; " - " &amp; 19,AQ19-VLOOKUP(BI19,NyLi2R!$L$2:$V$4,DK19,1) &amp; " - " &amp; AQ19+VLOOKUP(BI19,NyLi2R!$L$2:$V$4,DK19,1))),""),"")</f>
        <v/>
      </c>
      <c r="BY19" s="4" t="str">
        <f>IF(AND(ISNUMBER(DK19),DK19&gt;7),IF(AND(ISNUMBER(AR19),ISNUMBER(DK19)),IF(AR19-VLOOKUP(BI19,NyLi2E!$L$2:$V$4,DK19,1)&lt;1,1 &amp; " - " &amp; AR19+VLOOKUP(BI19,NyLi2E!$L$2:$V$4,DK19,1),IF(AR19+VLOOKUP(BI19,NyLi2E!$L$2:$V$4,DK19,1)&gt;19,AR19-VLOOKUP(BI19,NyLi2E!$L$2:$V$4,DK19,1) &amp; " - " &amp; 19,AR19-VLOOKUP(BI19,NyLi2E!$L$2:$V$4,DK19,1) &amp; " - " &amp; AR19+VLOOKUP(BI19,NyLi2E!$L$2:$V$4,DK19,1))),""),"")</f>
        <v/>
      </c>
      <c r="BZ19" s="4" t="str">
        <f>IF(AND(ISNUMBER(DK19),DK19&gt;7),IF(AND(ISNUMBER(AS19),ISNUMBER(DK19)),IF(AS19-VLOOKUP(BI19,NyLi2T!$L$2:$V$4,DK19,1)&lt;1,1 &amp; " - " &amp; AS19+VLOOKUP(BI19,NyLi2T!$L$2:$V$4,DK19,1),IF(AS19+VLOOKUP(BI19,NyLi2T!$L$2:$V$4,DK19,1)&gt;19,AS19-VLOOKUP(BI19,NyLi2T!$L$2:$V$4,DK19,1) &amp; " - " &amp; 19,AS19-VLOOKUP(BI19,NyLi2T!$L$2:$V$4,DK19,1) &amp; " - " &amp; AS19+VLOOKUP(BI19,NyLi2T!$L$2:$V$4,DK19,1))),""),"")</f>
        <v/>
      </c>
      <c r="CA19" s="4" t="str">
        <f>IF(AND(ISNUMBER(DK19),DK19&lt;8),IF(AND(ISNUMBER(AT19),ISNUMBER(DK19)),IF(AT19-VLOOKUP(BI19,NySs!$L$2:$V$4,DK19,1)&lt;1,1 &amp; " - " &amp; AT19+VLOOKUP(BI19,NySs!$L$2:$V$4,DK19,1),IF(AT19+VLOOKUP(BI19,NySs!$L$2:$V$4,DK19,1)&gt;19,AT19-VLOOKUP(BI19,NySs!$L$2:$V$4,DK19,1) &amp; " - " &amp; 19,AT19-VLOOKUP(BI19,NySs!$L$2:$V$4,DK19,1) &amp; " - " &amp; AT19+VLOOKUP(BI19,NySs!$L$2:$V$4,DK19,1))),""),"")</f>
        <v/>
      </c>
      <c r="CB19" s="4" t="str">
        <f>IF(AND(ISNUMBER(DK19),DK19&lt;9),IF(AND(ISNUMBER(AU19),ISNUMBER(DK19)),IF(AU19-VLOOKUP(BI19,NyEo!$L$2:$V$4,DK19,1)&lt;1,1 &amp; " - " &amp; AU19+VLOOKUP(BI19,NyEo!$L$2:$V$4,DK19,1),IF(AU19+VLOOKUP(BI19,NyEo!$L$2:$V$4,DK19,1)&gt;19,AU19-VLOOKUP(BI19,NyEo!$L$2:$V$4,DK19,1) &amp; " - " &amp; 19,AU19-VLOOKUP(BI19,NyEo!$L$2:$V$4,DK19,1) &amp; " - " &amp; AU19+VLOOKUP(BI19,NyEo!$L$2:$V$4,DK19,1))),""),"")</f>
        <v/>
      </c>
      <c r="CC19" s="4" t="str">
        <f>IF(AND(ISNUMBER(DK19),DK19&gt;7),IF(AND(ISNUMBER(AV19),ISNUMBER(DK19)),IF(AV19-VLOOKUP(BI19,NyHt!$L$2:$V$4,DK19,1)&lt;1,1 &amp; " - " &amp; AV19+VLOOKUP(BI19,NyHt!$L$2:$V$4,DK19,1),IF(AV19+VLOOKUP(BI19,NyHt!$L$2:$V$4,DK19,1)&gt;19,AV19-VLOOKUP(BI19,NyHt!$L$2:$V$4,DK19,1) &amp; " - " &amp; 19,AV19-VLOOKUP(BI19,NyHt!$L$2:$V$4,DK19,1) &amp; " - " &amp; AV19+VLOOKUP(BI19,NyHt!$L$2:$V$4,DK19,1))),""),"")</f>
        <v/>
      </c>
      <c r="CD19" s="4" t="str">
        <f>IF(AND(ISNUMBER(AW19),ISNUMBER(DK19)),IF(AW19-VLOOKUP(BI19,NySiF!$L$2:$V$4,DK19,1)&lt;1,1 &amp; " - " &amp; AW19+VLOOKUP(BI19,NySiF!$L$2:$V$4,DK19,1),IF(AW19+VLOOKUP(BI19,NySiF!$L$2:$V$4,DK19,1)&gt;19,AW19-VLOOKUP(BI19,NySiF!$L$2:$V$4,DK19,1) &amp; " - " &amp; 19,AW19-VLOOKUP(BI19,NySiF!$L$2:$V$4,DK19,1) &amp; " - " &amp; AW19+VLOOKUP(BI19,NySiF!$L$2:$V$4,DK19,1))),"")</f>
        <v/>
      </c>
      <c r="CE19" s="4" t="str">
        <f>IF(AND(ISNUMBER(AX19),ISNUMBER(DK19)),IF(AX19-VLOOKUP(BI19,NySiB!$L$2:$V$4,DK19,1)&lt;1,1 &amp; " - " &amp; AX19+VLOOKUP(BI19,NySiB!$L$2:$V$4,DK19,1),IF(AX19+VLOOKUP(BI19,NySiB!$L$2:$V$4,DK19,1)&gt;19,AX19-VLOOKUP(BI19,NySiB!$L$2:$V$4,DK19,1) &amp; " - " &amp; 19,AX19-VLOOKUP(BI19,NySiB!$L$2:$V$4,DK19,1) &amp; " - " &amp; AX19+VLOOKUP(BI19,NySiB!$L$2:$V$4,DK19,1))),"")</f>
        <v/>
      </c>
      <c r="CF19" s="4" t="str">
        <f>IF(AND(ISNUMBER(AY19),ISNUMBER(DK19)),IF(AY19-VLOOKUP(BI19,NySiT!$L$2:$V$4,DK19,1)&lt;1,1 &amp; " - " &amp; AY19+VLOOKUP(BI19,NySiT!$L$2:$V$4,DK19,1),IF(AY19+VLOOKUP(BI19,NySiT!$L$2:$V$4,DK19,1)&gt;19,AY19-VLOOKUP(BI19,NySiT!$L$2:$V$4,DK19,1) &amp; " - " &amp; 19,AY19-VLOOKUP(BI19,NySiT!$L$2:$V$4,DK19,1) &amp; " - " &amp; AY19+VLOOKUP(BI19,NySiT!$L$2:$V$4,DK19,1))),"")</f>
        <v/>
      </c>
      <c r="CG19" s="4" t="str">
        <f>IF(AND(ISNUMBER(AZ19),ISNUMBER(DK19)),IF(AZ19-VLOOKUP(BI19,NyVs!$L$2:$V$4,DK19,1)&lt;1,1 &amp; " - " &amp; AZ19+VLOOKUP(BI19,NyVs!$L$2:$V$4,DK19,1),IF(AZ19+VLOOKUP(BI19,NyVs!$L$2:$V$4,DK19,1)&gt;19,AZ19-VLOOKUP(BI19,NyVs!$L$2:$V$4,DK19,1) &amp; " - " &amp; 19,AZ19-VLOOKUP(BI19,NyVs!$L$2:$V$4,DK19,1) &amp; " - " &amp; AZ19+VLOOKUP(BI19,NyVs!$L$2:$V$4,DK19,1))),"")</f>
        <v/>
      </c>
      <c r="CH19" s="4" t="str">
        <f>IF(AND(ISNUMBER(BA19),ISNUMBER(DK19)),IF(BA19-VLOOKUP(BI19,NyPp!$L$2:$V$4,DK19,1)&lt;1,1 &amp; " - " &amp; BA19+VLOOKUP(BI19,NyPp!$L$2:$V$4,DK19,1),IF(BA19+VLOOKUP(BI19,NyPp!$L$2:$V$4,DK19,1)&gt;19,BA19-VLOOKUP(BI19,NyPp!$L$2:$V$4,DK19,1) &amp; " - " &amp; 19,BA19-VLOOKUP(BI19,NyPp!$L$2:$V$4,DK19,1) &amp; " - " &amp; BA19+VLOOKUP(BI19,NyPp!$L$2:$V$4,DK19,1))),"")</f>
        <v/>
      </c>
      <c r="CI19" s="4" t="str">
        <f>IF(AND(ISNUMBER(BB19),ISNUMBER(DK19)),IF(BB19-VLOOKUP(BI19,NyIGS!$L$2:$V$4,DK19,1)&lt;40,40 &amp; " - " &amp; BB19+VLOOKUP(BI19,NyIGS!$L$2:$V$4,DK19,1),IF(BB19+VLOOKUP(BI19,NyIGS!$L$2:$V$4,DK19,1)&gt;160,BB19-VLOOKUP(BI19,NyIGS!$L$2:$V$4,DK19,1) &amp; " - " &amp; 160,BB19-VLOOKUP(BI19,NyIGS!$L$2:$V$4,DK19,1) &amp; " - " &amp; BB19+VLOOKUP(BI19,NyIGS!$L$2:$V$4,DK19,1))),"")</f>
        <v/>
      </c>
      <c r="CJ19" s="4" t="str">
        <f>IF(AND(ISNUMBER(BC19),ISNUMBER(DK19)),IF(BC19-VLOOKUP(BI19,NyIRS!$L$2:$V$4,DK19,1)&lt;40,40 &amp; " - " &amp; BC19+VLOOKUP(BI19,NyIRS!$L$2:$V$4,DK19,1),IF(BC19+VLOOKUP(BI19,NyIRS!$L$2:$V$4,DK19,1)&gt;160,BC19-VLOOKUP(BI19,NyIRS!$L$2:$V$4,DK19,1) &amp; " - " &amp; 160,BC19-VLOOKUP(BI19,NyIRS!$L$2:$V$4,DK19,1) &amp; " - " &amp; BC19+VLOOKUP(BI19,NyIRS!$L$2:$V$4,DK19,1))),"")</f>
        <v/>
      </c>
      <c r="CK19" s="4" t="str">
        <f>IF(AND(ISNUMBER(BD19),ISNUMBER(DK19)),IF(BD19-VLOOKUP(BI19,NyIES!$L$2:$V$4,DK19,1)&lt;40,40 &amp; " - " &amp; BD19+VLOOKUP(BI19,NyIES!$L$2:$V$4,DK19,1),IF(BD19+VLOOKUP(BI19,NyIES!$L$2:$V$4,DK19,1)&gt;160,BD19-VLOOKUP(BI19,NyIES!$L$2:$V$4,DK19,1) &amp; " - " &amp; 160,BD19-VLOOKUP(BI19,NyIES!$L$2:$V$4,DK19,1) &amp; " - " &amp; BD19+VLOOKUP(BI19,NyIES!$L$2:$V$4,DK19,1))),"")</f>
        <v/>
      </c>
      <c r="CL19" s="4" t="str">
        <f>IF(AND(ISNUMBER(BE19),ISNUMBER(DK19)),IF(BE19-VLOOKUP(BI19,NyISI!$L$2:$V$4,DK19,1)&lt;40,40 &amp; " - " &amp; BE19+VLOOKUP(BI19,NyISI!$L$2:$V$4,DK19,1),IF(BE19+VLOOKUP(BI19,NyISI!$L$2:$V$4,DK19,1)&gt;160,BE19-VLOOKUP(BI19,NyISI!$L$2:$V$4,DK19,1) &amp; " - " &amp; 160,BE19-VLOOKUP(BI19,NyISI!$L$2:$V$4,DK19,1) &amp; " - " &amp; BE19+VLOOKUP(BI19,NyISI!$L$2:$V$4,DK19,1))),"")</f>
        <v/>
      </c>
      <c r="CM19" s="4" t="str">
        <f>IF(AND(ISNUMBER(DK19),DK19&lt;8),IF(AND(ISNUMBER(BF19),ISNUMBER(DK19)),IF(BF19-VLOOKUP(BI19,NyISS!$L$2:$V$4,DK19,1)&lt;40,40 &amp; " - " &amp; BF19+VLOOKUP(BI19,NyISS!$L$2:$V$4,DK19,1),IF(BF19+VLOOKUP(BI19,NyISS!$L$2:$V$4,DK19,1)&gt;160,BF19-VLOOKUP(BI19,NyISS!$L$2:$V$4,DK19,1) &amp; " - " &amp; 160,BF19-VLOOKUP(BI19,NyISS!$L$2:$V$4,DK19,1) &amp; " - " &amp; BF19+VLOOKUP(BI19,NyISS!$L$2:$V$4,DK19,1))),""),"")</f>
        <v/>
      </c>
      <c r="CN19" s="4" t="str">
        <f>IF(AND(ISNUMBER(DK19),DK19&gt;7),IF(AND(ISNUMBER(BG19),ISNUMBER(DK19)),IF(BG19-VLOOKUP(BI19,NyISM!$L$2:$V$4,DK19,1)&lt;40,40 &amp; " - " &amp; BG19+VLOOKUP(BI19,NyISM!$L$2:$V$4,DK19,1),IF(BG19+VLOOKUP(BI19,NyISM!$L$2:$V$4,DK19,1)&gt;160,BG19-VLOOKUP(BI19,NyISM!$L$2:$V$4,DK19,1) &amp; " - " &amp; 160,BG19-VLOOKUP(BI19,NyISM!$L$2:$V$4,DK19,1) &amp; " - " &amp; BG19+VLOOKUP(BI19,NyISM!$L$2:$V$4,DK19,1))),""),"")</f>
        <v/>
      </c>
      <c r="CO19" s="4" t="str">
        <f>IF(AND(ISNUMBER(BH19),ISNUMBER(DK19)),IF(BH19-VLOOKUP(BI19,NyIAM!$L$2:$V$4,DK19,1)&lt;40,40 &amp; " - " &amp; BH19+VLOOKUP(BI19,NyIAM!$L$2:$V$4,DK19,1),IF(BH19+VLOOKUP(BI19,NyIAM!$L$2:$V$4,DK19,1)&gt;160,BH19-VLOOKUP(BI19,NyIAM!$L$2:$V$4,DK19,1) &amp; " - " &amp; 160,BH19-VLOOKUP(BI19,NyIAM!$L$2:$V$4,DK19,1) &amp; " - " &amp; BH19+VLOOKUP(BI19,NyIAM!$L$2:$V$4,DK19,1))),"")</f>
        <v/>
      </c>
      <c r="CP19" s="4" t="str">
        <f>IF(AF19="","",IF(AND(ISNUMBER(AF19),ISNUMBER(DK19)),IF(VLOOKUP(AF19,NyOm!$A$2:$K$30,DK19,1)=1,"Onormalt få ord",IF(VLOOKUP(AF19,NyOm!$A$2:$K$30,DK19,1)=2,"Färre antal ord än normalt",IF(VLOOKUP(AF19,NyOm!$A$2:$K$30,DK19,1)=3,"Normalt antal ord","")))))</f>
        <v/>
      </c>
      <c r="CQ19" s="4" t="str">
        <f>IF(AB19="","",IF(AND(ISNUMBER(AB19),ISNUMBER(DK19)),IF(VLOOKUP(AB19,NyPbTid!$A$2:$K$218,DK19,1)=1,"Onormalt lång tidsåtgång",IF(VLOOKUP(AB19,NyPbTid!$A$2:$K$218,DK19,1)=2,"Långsammare än normalt",IF(VLOOKUP(AB19,NyPbTid!$A$2:$K$218,DK19,1)=3,"Normal tidsåtgång","")))))</f>
        <v/>
      </c>
      <c r="CR19" s="4" t="str">
        <f>IF(AC19="","",IF(AND(ISNUMBER(AC19),ISNUMBER(DK19)),IF(VLOOKUP(AC19,NyPbFel!$A$2:$K$18,DK19,1)=1,"Onormalt antal fel",IF(VLOOKUP(AC19,NyPbFel!$A$2:$K$18,DK19,1)=2,"Fler fel än normalt",IF(VLOOKUP(AC19,NyPbFel!$A$2:$K$18,DK19,1)=3,"Normalt antal fel","")))))</f>
        <v/>
      </c>
      <c r="CS19" s="4" t="str">
        <f t="shared" si="6"/>
        <v/>
      </c>
      <c r="CT19" s="4" t="str">
        <f>IF(OR(ISNUMBER(CS19),CS19="0**"),IF(ISNUMBER(CS19),CS19/ABS(CS19)*VLOOKUP(1,SignDiff!$A$3:$K$4,DK19,1),VLOOKUP(1,SignDiff!$A$3:$K$4,DK19,1)),"")</f>
        <v/>
      </c>
      <c r="CU19" s="4" t="str">
        <f>IF(OR(ISNUMBER(CS19),CS19="0**"),IF(ISNUMBER(CS19),CS19/ABS(CS19)*VLOOKUP(1,SignDiff!$A$7:$K$8,DK19,1),VLOOKUP(1,SignDiff!$A$7:$K$8,DK19,1)),"")</f>
        <v/>
      </c>
      <c r="CV19" s="4" t="str">
        <f t="shared" si="7"/>
        <v/>
      </c>
      <c r="CW19" s="4" t="str">
        <f t="shared" si="8"/>
        <v/>
      </c>
      <c r="CX19" s="4" t="str">
        <f>IF(OR(ISNUMBER(CS19),CS19="0**"),IF(CS19="0**",VLOOKUP(0,'IRS-IES'!$A$2:$C$43,2,1),IF(CS19&lt;0,VLOOKUP(ABS(CS19),'IRS-IES'!$A$2:$C$43,2,1),VLOOKUP(ABS(CS19),'IRS-IES'!$A$2:$C$43,3,1))),"")</f>
        <v/>
      </c>
      <c r="CY19" s="4" t="str">
        <f t="shared" si="9"/>
        <v/>
      </c>
      <c r="CZ19" s="4" t="str">
        <f>IF(OR(ISNUMBER(CY19),CY19="0**"),IF(ISNUMBER(CY19),CY19/ABS(CY19)*VLOOKUP(2,SignDiff!$A$3:$K$4,DK19,1),VLOOKUP(2,SignDiff!$A$3:$K$4,DK19,1)),"")</f>
        <v/>
      </c>
      <c r="DA19" s="4" t="str">
        <f>IF(OR(ISNUMBER(CY19),CY19="0**"),IF(ISNUMBER(CY19),CY19/ABS(CY19)*VLOOKUP(2,SignDiff!$A$7:$K$8,DK19,1),VLOOKUP(2,SignDiff!$A$7:$K$8,DK19,1)),"")</f>
        <v/>
      </c>
      <c r="DB19" s="4" t="str">
        <f t="shared" si="10"/>
        <v/>
      </c>
      <c r="DC19" s="4" t="str">
        <f t="shared" si="11"/>
        <v/>
      </c>
      <c r="DD19" s="4" t="str">
        <f>IF(OR(ISNUMBER(CY19),CY19="0**"),IF(CY19="0**",VLOOKUP(0,'ISI-ISS'!$A$2:$C$43,2,1),IF(CY19&lt;0,VLOOKUP(ABS(CY19),'ISI-ISS'!$A$2:$C$43,2,1),VLOOKUP(ABS(CY19),'ISI-ISS'!$A$2:$C$43,3,1))),"")</f>
        <v/>
      </c>
      <c r="DE19" s="4" t="str">
        <f t="shared" si="12"/>
        <v/>
      </c>
      <c r="DF19" s="4" t="str">
        <f>IF(OR(ISNUMBER(DE19),DE19="0**"),IF(ISNUMBER(DE19),DE19/ABS(DE19)*VLOOKUP(2,SignDiff!$A$3:$K$4,DK19,1),VLOOKUP(2,SignDiff!$A$3:$K$4,DK19,1)),"")</f>
        <v/>
      </c>
      <c r="DG19" s="4" t="str">
        <f>IF(OR(ISNUMBER(DE19),DE19="0**"),IF(ISNUMBER(DE19),DE19/ABS(DE19)*VLOOKUP(2,SignDiff!$A$7:$K$8,DK19,1),VLOOKUP(2,SignDiff!$A$7:$K$8,DK19,1)),"")</f>
        <v/>
      </c>
      <c r="DH19" s="4" t="str">
        <f t="shared" si="13"/>
        <v/>
      </c>
      <c r="DI19" s="4" t="str">
        <f t="shared" si="14"/>
        <v/>
      </c>
      <c r="DJ19" s="4" t="str">
        <f>IF(OR(ISNUMBER(DE19),DE19="0**"),IF(DE19="0**",VLOOKUP(0,'ISI-ISM'!$A$2:$C$43,2,1),IF(DE19&lt;0,VLOOKUP(ABS(DE19),'ISI-ISM'!$A$2:$C$43,2,1),VLOOKUP(ABS(DE19),'ISI-ISM'!$A$2:$C$43,3,1))),"")</f>
        <v/>
      </c>
      <c r="DK19" s="4" t="str">
        <f>IF(ISERROR(VLOOKUP(N19,age!$A$2:$C$11,2,1)),"",VLOOKUP(N19,age!$A$2:$C$11,2,1))</f>
        <v/>
      </c>
      <c r="DL19" s="4" t="str">
        <f>IF(ISERROR(VLOOKUP(N19,age!$A$2:$C$11,3,1)),"",VLOOKUP(N19,age!$A$2:$C$11,3,1))</f>
        <v/>
      </c>
      <c r="DM19" s="4">
        <f t="shared" si="1"/>
        <v>0</v>
      </c>
      <c r="DN19" s="4">
        <f t="shared" si="2"/>
        <v>0</v>
      </c>
      <c r="DO19" s="4">
        <f t="shared" si="3"/>
        <v>0</v>
      </c>
      <c r="DP19" s="4">
        <f t="shared" si="4"/>
        <v>0</v>
      </c>
      <c r="DQ19" s="4">
        <f t="shared" si="5"/>
        <v>0</v>
      </c>
      <c r="DR19" s="9" t="str">
        <f t="shared" si="15"/>
        <v/>
      </c>
      <c r="DS19" s="9" t="str">
        <f t="shared" si="16"/>
        <v/>
      </c>
      <c r="DT19" s="9" t="str">
        <f t="shared" si="17"/>
        <v/>
      </c>
      <c r="DU19" s="9" t="str">
        <f t="shared" si="18"/>
        <v/>
      </c>
      <c r="DV19" s="9" t="str">
        <f t="shared" si="19"/>
        <v/>
      </c>
      <c r="DW19" s="9" t="str">
        <f t="shared" si="20"/>
        <v/>
      </c>
      <c r="DX19" s="9" t="str">
        <f t="shared" si="21"/>
        <v/>
      </c>
      <c r="DY19" s="9" t="str">
        <f>IF(AND(ISNUMBER(AJ19),ISNUMBER(DK19)),IF(AJ19-VLOOKUP(BI19,NyFi!$L$2:$V$4,DK19,1)&lt;1,1,AJ19-VLOOKUP(BI19,NyFi!$L$2:$V$4,DK19,1)),"")</f>
        <v/>
      </c>
      <c r="DZ19" s="9" t="str">
        <f>IF(AND(ISNUMBER(DK19),DK19&lt;8),IF(AND(ISNUMBER(AK19),ISNUMBER(DK19)),IF(AK19-VLOOKUP(BI19,NyGs!$L$2:$V$4,DK19,1)&lt;1,1,AK19-VLOOKUP(BI19,NyGs!$L$2:$V$4,DK19,1)),""),"")</f>
        <v/>
      </c>
      <c r="EA19" s="9" t="str">
        <f>IF(AND(ISNUMBER(AL19),ISNUMBER(DK19)),IF(AL19-VLOOKUP(BI19,NyRm!$L$2:$V$4,DK19,1)&lt;1,1,AL19-VLOOKUP(BI19,NyRm!$L$2:$V$4,DK19,1)),"")</f>
        <v/>
      </c>
      <c r="EB19" s="9" t="str">
        <f>IF(AND(ISNUMBER(AM19),ISNUMBER(DK19)),IF(AM19-VLOOKUP(BI19,NyFm!$L$2:$V$4,DK19,1)&lt;1,1,AM19-VLOOKUP(BI19,NyFm!$L$2:$V$4,DK19,1)),"")</f>
        <v/>
      </c>
      <c r="EC19" s="9" t="str">
        <f>IF(AND(ISNUMBER(DK19),DK19&lt;8),IF(AND(ISNUMBER(AN19),ISNUMBER(DK19)),IF(AN19-VLOOKUP(BI19,NyLi1R!$L$2:$V$4,DK19,1)&lt;1,1,AN19-VLOOKUP(BI19,NyLi1R!$L$2:$V$4,DK19,1)),""),"")</f>
        <v/>
      </c>
      <c r="ED19" s="9" t="str">
        <f>IF(AND(ISNUMBER(DK19),DK19&lt;8),IF(AND(ISNUMBER(AO19),ISNUMBER(DK19)),IF(AO19-VLOOKUP(BI19,NyLi1E!$L$2:$V$4,DK19,1)&lt;1,1,AO19-VLOOKUP(BI19,NyLi1E!$L$2:$V$4,DK19,1)),""),"")</f>
        <v/>
      </c>
      <c r="EE19" s="9" t="str">
        <f>IF(AND(ISNUMBER(DK19),DK19&lt;8),IF(AND(ISNUMBER(AP19),ISNUMBER(DK19)),IF(AP19-VLOOKUP(BI19,NyLi1T!$L$2:$V$4,DK19,1)&lt;1,1,AP19-VLOOKUP(BI19,NyLi1T!$L$2:$V$4,DK19,1)),""),"")</f>
        <v/>
      </c>
      <c r="EF19" s="9" t="str">
        <f>IF(AND(ISNUMBER(DK19),DK19&gt;7),IF(AND(ISNUMBER(AQ19),ISNUMBER(DK19)),IF(AQ19-VLOOKUP(BI19,NyLi2R!$L$2:$V$4,DK19,1)&lt;1,1,AQ19-VLOOKUP(BI19,NyLi2R!$L$2:$V$4,DK19,1)),""),"")</f>
        <v/>
      </c>
      <c r="EG19" s="9" t="str">
        <f>IF(AND(ISNUMBER(DK19),DK19&gt;7),IF(AND(ISNUMBER(AR19),ISNUMBER(DK19)),IF(AR19-VLOOKUP(BI19,NyLi2E!$L$2:$V$4,DK19,1)&lt;1,1,AR19-VLOOKUP(BI19,NyLi2E!$L$2:$V$4,DK19,1)),""),"")</f>
        <v/>
      </c>
      <c r="EH19" s="9" t="str">
        <f>IF(AND(ISNUMBER(DK19),DK19&gt;7),IF(AND(ISNUMBER(AS19),ISNUMBER(DK19)),IF(AS19-VLOOKUP(BI19,NyLi2T!$L$2:$V$4,DK19,1)&lt;1,1,AS19-VLOOKUP(BI19,NyLi2T!$L$2:$V$4,DK19,1)),""),"")</f>
        <v/>
      </c>
      <c r="EI19" s="9" t="str">
        <f>IF(AND(ISNUMBER(DK19),DK19&lt;8),IF(AND(ISNUMBER(AT19),ISNUMBER(DK19)),IF(AT19-VLOOKUP(BI19,NySs!$L$2:$V$4,DK19,1)&lt;1,1,AT19-VLOOKUP(BI19,NySs!$L$2:$V$4,DK19,1)),""),"")</f>
        <v/>
      </c>
      <c r="EJ19" s="9" t="str">
        <f>IF(AND(ISNUMBER(DK19),DK19&lt;9),IF(AND(ISNUMBER(AU19),ISNUMBER(DK19)),IF(AU19-VLOOKUP(BI19,NyEo!$L$2:$V$4,DK19,1)&lt;1,1,AU19-VLOOKUP(BI19,NyEo!$L$2:$V$4,DK19,1)),""),"")</f>
        <v/>
      </c>
      <c r="EK19" s="9" t="str">
        <f>IF(AND(ISNUMBER(DK19),DK19&gt;7),IF(AND(ISNUMBER(AV19),ISNUMBER(DK19)),IF(AV19-VLOOKUP(BI19,NyHt!$L$2:$V$4,DK19,1)&lt;1,1,AV19-VLOOKUP(BI19,NyHt!$L$2:$V$4,DK19,1)),""),"")</f>
        <v/>
      </c>
      <c r="EL19" s="9" t="str">
        <f>IF(AND(ISNUMBER(AW19),ISNUMBER(DK19)),IF(AW19-VLOOKUP(BI19,NySiF!$L$2:$V$4,DK19,1)&lt;1,1,AW19-VLOOKUP(BI19,NySiF!$L$2:$V$4,DK19,1)),"")</f>
        <v/>
      </c>
      <c r="EM19" s="9" t="str">
        <f>IF(AND(ISNUMBER(AX19),ISNUMBER(DK19)),IF(AX19-VLOOKUP(BI19,NySiB!$L$2:$V$4,DK19,1)&lt;1,1,AX19-VLOOKUP(BI19,NySiB!$L$2:$V$4,DK19,1)),"")</f>
        <v/>
      </c>
      <c r="EN19" s="9" t="str">
        <f>IF(AND(ISNUMBER(AY19),ISNUMBER(DK19)),IF(AY19-VLOOKUP(BI19,NySiT!$L$2:$V$4,DK19,1)&lt;1,1,AY19-VLOOKUP(BI19,NySiT!$L$2:$V$4,DK19,1)),"")</f>
        <v/>
      </c>
      <c r="EO19" s="9" t="str">
        <f>IF(AND(ISNUMBER(AZ19),ISNUMBER(DK19)),IF(AZ19-VLOOKUP(BI19,NyVs!$L$2:$V$4,DK19,1)&lt;1,1,AZ19-VLOOKUP(BI19,NyVs!$L$2:$V$4,DK19,1)),"")</f>
        <v/>
      </c>
      <c r="EP19" s="9" t="str">
        <f>IF(AND(ISNUMBER(BA19),ISNUMBER(DK19)),IF(BA19-VLOOKUP(BI19,NyPp!$L$2:$V$4,DK19,1)&lt;1,1,BA19-VLOOKUP(BI19,NyPp!$L$2:$V$4,DK19,1)),"")</f>
        <v/>
      </c>
      <c r="EQ19" s="9" t="str">
        <f>IF(AND(ISNUMBER(BB19),ISNUMBER(DK19)),IF(BB19-VLOOKUP(BI19,NyIGS!$L$2:$V$4,DK19,1)&lt;40,40,BB19-VLOOKUP(BI19,NyIGS!$L$2:$V$4,DK19,1)),"")</f>
        <v/>
      </c>
      <c r="ER19" s="9" t="str">
        <f>IF(AND(ISNUMBER(BC19),ISNUMBER(DK19)),IF(BC19-VLOOKUP(BI19,NyIRS!$L$2:$V$4,DK19,1)&lt;40,40,BC19-VLOOKUP(BI19,NyIRS!$L$2:$V$4,DK19,1)),"")</f>
        <v/>
      </c>
      <c r="ES19" s="9" t="str">
        <f>IF(AND(ISNUMBER(BD19),ISNUMBER(DK19)),IF(BD19-VLOOKUP(BI19,NyIES!$L$2:$V$4,DK19,1)&lt;40,40,BD19-VLOOKUP(BI19,NyIES!$L$2:$V$4,DK19,1)),"")</f>
        <v/>
      </c>
      <c r="ET19" s="9" t="str">
        <f>IF(AND(ISNUMBER(BE19),ISNUMBER(DK19)),IF(BE19-VLOOKUP(BI19,NyISI!$L$2:$V$4,DK19,1)&lt;40,40,BE19-VLOOKUP(BI19,NyISI!$L$2:$V$4,DK19,1)),"")</f>
        <v/>
      </c>
      <c r="EU19" s="9" t="str">
        <f>IF(AND(ISNUMBER(DK19),DK19&lt;8),IF(AND(ISNUMBER(BF19),ISNUMBER(DK19)),IF(BF19-VLOOKUP(BI19,NyISS!$L$2:$V$4,DK19,1)&lt;40,40,BF19-VLOOKUP(BI19,NyISS!$L$2:$V$4,DK19,1)),""),"")</f>
        <v/>
      </c>
      <c r="EV19" s="9" t="str">
        <f>IF(AND(ISNUMBER(DK19),DK19&gt;7),IF(AND(ISNUMBER(BG19),ISNUMBER(DK19)),IF(BG19-VLOOKUP(BI19,NyISM!$L$2:$V$4,DK19,1)&lt;40,40,BG19-VLOOKUP(BI19,NyISM!$L$2:$V$4,DK19,1)),""),"")</f>
        <v/>
      </c>
      <c r="EW19" s="9" t="str">
        <f>IF(AND(ISNUMBER(BH19),ISNUMBER(DK19)),IF(BH19-VLOOKUP(BI19,NyIAM!$L$2:$V$4,DK19,1)&lt;40,40,BH19-VLOOKUP(BI19,NyIAM!$L$2:$V$4,DK19,1)),"")</f>
        <v/>
      </c>
      <c r="EX19" s="9" t="str">
        <f>IF(AND(ISNUMBER(AJ19),ISNUMBER(DK19)),IF(AJ19+VLOOKUP(BI19,NyFi!$L$2:$V$4,DK19,1)&gt;19,19,AJ19+VLOOKUP(BI19,NyFi!$L$2:$V$4,DK19,1)),"")</f>
        <v/>
      </c>
      <c r="EY19" s="9" t="str">
        <f>IF(AND(ISNUMBER(DK19),DK19&lt;8),IF(AND(ISNUMBER(AK19),ISNUMBER(DK19)),IF(AK19+VLOOKUP(BI19,NyGs!$L$2:$V$4,DK19,1)&gt;19,19,AK19+VLOOKUP(BI19,NyGs!$L$2:$V$4,DK19,1)),""),"")</f>
        <v/>
      </c>
      <c r="EZ19" s="9" t="str">
        <f>IF(AND(ISNUMBER(AL19),ISNUMBER(DK19)),IF(AL19+VLOOKUP(BI19,NyRm!$L$2:$V$4,DK19,1)&gt;19,19,AL19+VLOOKUP(BI19,NyRm!$L$2:$V$4,DK19,1)),"")</f>
        <v/>
      </c>
      <c r="FA19" s="9" t="str">
        <f>IF(AND(ISNUMBER(AM19),ISNUMBER(DK19)),IF(AM19+VLOOKUP(BI19,NyFm!$L$2:$V$4,DK19,1)&gt;19,19,AM19+VLOOKUP(BI19,NyFm!$L$2:$V$4,DK19,1)),"")</f>
        <v/>
      </c>
      <c r="FB19" s="9" t="str">
        <f>IF(AND(ISNUMBER(DK19),DK19&lt;8),IF(AND(ISNUMBER(AN19),ISNUMBER(DK19)),IF(AN19+VLOOKUP(BI19,NyLi1R!$L$2:$V$4,DK19,1)&gt;19,19,AN19+VLOOKUP(BI19,NyLi1R!$L$2:$V$4,DK19,1)),""),"")</f>
        <v/>
      </c>
      <c r="FC19" s="9" t="str">
        <f>IF(AND(ISNUMBER(DK19),DK19&lt;8),IF(AND(ISNUMBER(AO19),ISNUMBER(DK19)),IF(AO19+VLOOKUP(BI19,NyLi1E!$L$2:$V$4,DK19,1)&gt;19,19,AO19+VLOOKUP(BI19,NyLi1E!$L$2:$V$4,DK19,1)),""),"")</f>
        <v/>
      </c>
      <c r="FD19" s="9" t="str">
        <f>IF(AND(ISNUMBER(DK19),DK19&lt;8),IF(AND(ISNUMBER(AP19),ISNUMBER(DK19)),IF(AP19+VLOOKUP(BI19,NyLi1T!$L$2:$V$4,DK19,1)&gt;19,19,AP19+VLOOKUP(BI19,NyLi1T!$L$2:$V$4,DK19,1)),""),"")</f>
        <v/>
      </c>
      <c r="FE19" s="9" t="str">
        <f>IF(AND(ISNUMBER(DK19),DK19&gt;7),IF(AND(ISNUMBER(AQ19),ISNUMBER(DK19)),IF(AQ19+VLOOKUP(BI19,NyLi2R!$L$2:$V$4,DK19,1)&gt;19,19,AQ19+VLOOKUP(BI19,NyLi2R!$L$2:$V$4,DK19,1)),""),"")</f>
        <v/>
      </c>
      <c r="FF19" s="9" t="str">
        <f>IF(AND(ISNUMBER(DK19),DK19&gt;7),IF(AND(ISNUMBER(AR19),ISNUMBER(DK19)),IF(AR19+VLOOKUP(BI19,NyLi2E!$L$2:$V$4,DK19,1)&gt;19,19,AR19+VLOOKUP(BI19,NyLi2E!$L$2:$V$4,DK19,1)),""),"")</f>
        <v/>
      </c>
      <c r="FG19" s="9" t="str">
        <f>IF(AND(ISNUMBER(DK19),DK19&gt;7),IF(AND(ISNUMBER(AS19),ISNUMBER(DK19)),IF(AS19+VLOOKUP(BI19,NyLi2T!$L$2:$V$4,DK19,1)&gt;19,19,AS19+VLOOKUP(BI19,NyLi2T!$L$2:$V$4,DK19,1)),""),"")</f>
        <v/>
      </c>
      <c r="FH19" s="9" t="str">
        <f>IF(AND(ISNUMBER(DK19),DK19&lt;8),IF(AND(ISNUMBER(AT19),ISNUMBER(DK19)),IF(AT19+VLOOKUP(BI19,NySs!$L$2:$V$4,DK19,1)&gt;19,19,AT19+VLOOKUP(BI19,NySs!$L$2:$V$4,DK19,1)),""),"")</f>
        <v/>
      </c>
      <c r="FI19" s="9" t="str">
        <f>IF(AND(ISNUMBER(DK19),DK19&lt;9),IF(AND(ISNUMBER(AU19),ISNUMBER(DK19)),IF(AU19+VLOOKUP(BI19,NyEo!$L$2:$V$4,DK19,1)&gt;19,19,AU19+VLOOKUP(BI19,NyEo!$L$2:$V$4,DK19,1)),""),"")</f>
        <v/>
      </c>
      <c r="FJ19" s="9" t="str">
        <f>IF(AND(ISNUMBER(DK19),DK19&gt;7),IF(AND(ISNUMBER(AV19),ISNUMBER(DK19)),IF(AV19+VLOOKUP(BI19,NyHt!$L$2:$V$4,DK19,1)&gt;19,19,AV19+VLOOKUP(BI19,NyHt!$L$2:$V$4,DK19,1)),""),"")</f>
        <v/>
      </c>
      <c r="FK19" s="9" t="str">
        <f>IF(AND(ISNUMBER(AW19),ISNUMBER(DK19)),IF(AW19+VLOOKUP(BI19,NySiF!$L$2:$V$4,DK19,1)&gt;19,19,AW19+VLOOKUP(BI19,NySiF!$L$2:$V$4,DK19,1)),"")</f>
        <v/>
      </c>
      <c r="FL19" s="9" t="str">
        <f>IF(AND(ISNUMBER(AX19),ISNUMBER(DK19)),IF(AX19+VLOOKUP(BI19,NySiB!$L$2:$V$4,DK19,1)&gt;19,19,AX19+VLOOKUP(BI19,NySiB!$L$2:$V$4,DK19,1)),"")</f>
        <v/>
      </c>
      <c r="FM19" s="9" t="str">
        <f>IF(AND(ISNUMBER(AY19),ISNUMBER(DK19)),IF(AY19+VLOOKUP(BI19,NySiT!$L$2:$V$4,DK19,1)&gt;19,19,AY19+VLOOKUP(BI19,NySiT!$L$2:$V$4,DK19,1)),"")</f>
        <v/>
      </c>
      <c r="FN19" s="9" t="str">
        <f>IF(AND(ISNUMBER(AZ19),ISNUMBER(DK19)),IF(AZ19+VLOOKUP(BI19,NyVs!$L$2:$V$4,DK19,1)&gt;19,19,AZ19+VLOOKUP(BI19,NyVs!$L$2:$V$4,DK19,1)),"")</f>
        <v/>
      </c>
      <c r="FO19" s="9" t="str">
        <f>IF(AND(ISNUMBER(BA19),ISNUMBER(DK19)),IF(BA19+VLOOKUP(BI19,NyPp!$L$2:$V$4,DK19,1)&gt;19,19,BA19+VLOOKUP(BI19,NyPp!$L$2:$V$4,DK19,1)),"")</f>
        <v/>
      </c>
      <c r="FP19" s="9" t="str">
        <f>IF(AND(ISNUMBER(BB19),ISNUMBER(DK19)),IF(BB19+VLOOKUP(BI19,NyIGS!$L$2:$V$4,DK19,1)&gt;160,160,BB19+VLOOKUP(BI19,NyIGS!$L$2:$V$4,DK19,1)),"")</f>
        <v/>
      </c>
      <c r="FQ19" s="9" t="str">
        <f>IF(AND(ISNUMBER(BC19),ISNUMBER(DK19)),IF(BC19+VLOOKUP(BI19,NyIRS!$L$2:$V$4,DK19,1)&gt;160,160,BC19+VLOOKUP(BI19,NyIRS!$L$2:$V$4,DK19,1)),"")</f>
        <v/>
      </c>
      <c r="FR19" s="9" t="str">
        <f>IF(AND(ISNUMBER(BD19),ISNUMBER(DK19)),IF(BD19+VLOOKUP(BI19,NyIES!$L$2:$V$4,DK19,1)&gt;160,160, BD19+VLOOKUP(BI19,NyIES!$L$2:$V$4,DK19,1)),"")</f>
        <v/>
      </c>
      <c r="FS19" s="9" t="str">
        <f>IF(AND(ISNUMBER(BE19),ISNUMBER(DK19)),IF(BE19+VLOOKUP(BI19,NyISI!$L$2:$V$4,DK19,1)&gt;160,160,BE19+VLOOKUP(BI19,NyISI!$L$2:$V$4,DK19,1)),"")</f>
        <v/>
      </c>
      <c r="FT19" s="9" t="str">
        <f>IF(AND(ISNUMBER(DK19),DK19&lt;8),IF(AND(ISNUMBER(BF19),ISNUMBER(DK19)),IF(BF19+VLOOKUP(BI19,NyISS!$L$2:$V$4,DK19,1)&gt;160,160,BF19+VLOOKUP(BI19,NyISS!$L$2:$V$4,DK19,1)),""),"")</f>
        <v/>
      </c>
      <c r="FU19" s="9" t="str">
        <f>IF(AND(ISNUMBER(DK19),DK19&gt;7),IF(AND(ISNUMBER(BG19),ISNUMBER(DK19)),IF(BG19+VLOOKUP(BI19,NyISM!$L$2:$V$4,DK19,1)&gt;160,160,BG19+VLOOKUP(BI19,NyISM!$L$2:$V$4,DK19,1)),""),"")</f>
        <v/>
      </c>
      <c r="FV19" s="9" t="str">
        <f>IF(AND(ISNUMBER(BH19),ISNUMBER(DK19)),IF(BH19+VLOOKUP(BI19,NyIAM!$L$2:$V$4,DK19,1)&gt;160,160,BH19+VLOOKUP(BI19,NyIAM!$L$2:$V$4,DK19,1)),"")</f>
        <v/>
      </c>
    </row>
    <row r="20" spans="1:178" x14ac:dyDescent="0.2">
      <c r="A20" s="51"/>
      <c r="B20" s="51"/>
      <c r="C20" s="51"/>
      <c r="D20" s="51"/>
      <c r="E20" s="51"/>
      <c r="F20" s="51"/>
      <c r="G20" s="51"/>
      <c r="H20" s="51"/>
      <c r="I20" s="51"/>
      <c r="J20" s="52"/>
      <c r="K20" s="52"/>
      <c r="L20" s="53"/>
      <c r="M20" s="53"/>
      <c r="N20" s="58" t="str">
        <f t="shared" si="0"/>
        <v/>
      </c>
      <c r="O20" s="53"/>
      <c r="P20" s="53"/>
      <c r="Q20" s="53"/>
      <c r="R20" s="53"/>
      <c r="S20" s="53"/>
      <c r="T20" s="53"/>
      <c r="U20" s="53"/>
      <c r="V20" s="53"/>
      <c r="W20" s="53"/>
      <c r="X20" s="53"/>
      <c r="Y20" s="53"/>
      <c r="Z20" s="53"/>
      <c r="AA20" s="53"/>
      <c r="AB20" s="53"/>
      <c r="AC20" s="53"/>
      <c r="AD20" s="53"/>
      <c r="AE20" s="53"/>
      <c r="AF20" s="53"/>
      <c r="AG20" s="53"/>
      <c r="AH20" s="53"/>
      <c r="AI20" s="53"/>
      <c r="AJ20" s="4" t="str">
        <f>IF(O20="","",IF(ISNUMBER(N20),VLOOKUP(O20,NyFi!$A$2:$K$40,DK20),""))</f>
        <v/>
      </c>
      <c r="AK20" s="4" t="str">
        <f>IF(P20="","",IF(AND(ISNUMBER(N20),DK20&lt;8),VLOOKUP(P20,NyGs!$A$2:$G$41,DK20),""))</f>
        <v/>
      </c>
      <c r="AL20" s="4" t="str">
        <f>IF(AA20="","",IF(ISNUMBER(N20),VLOOKUP(AA20,NyRm!$A$2:$K$56,DK20),""))</f>
        <v/>
      </c>
      <c r="AM20" s="4" t="str">
        <f>IF(Z20="","",IF(ISNUMBER(N20),VLOOKUP(Z20,NyFm!$A$2:$K$46,DK20),""))</f>
        <v/>
      </c>
      <c r="AN20" s="4" t="str">
        <f>IF(U20="","",IF(AND(ISNUMBER(N20),DK20&lt;8),VLOOKUP(U20,NyLi1R!$A$2:$G$20,DK20),""))</f>
        <v/>
      </c>
      <c r="AO20" s="4" t="str">
        <f>IF(V20="","",IF(AND(ISNUMBER(N20),DK20&lt;8),VLOOKUP(V20,NyLi1E!$A$2:$G$20,DK20),""))</f>
        <v/>
      </c>
      <c r="AP20" s="4" t="str">
        <f>IF(AND(ISNUMBER(N20),ISNUMBER(AN20),ISNUMBER(AO20),DK20&lt;8),VLOOKUP(AN20+AO20,NyLi1T!$A$2:$G$40,DK20),"")</f>
        <v/>
      </c>
      <c r="AQ20" s="4" t="str">
        <f>IF(W20="","",IF(AND(ISNUMBER(N20),DK20&gt;7),VLOOKUP(W20,NyLi2R!$A$2:$K$20,DK20),""))</f>
        <v/>
      </c>
      <c r="AR20" s="4" t="str">
        <f>IF(X20="","",IF(AND(ISNUMBER(N20),DK20&gt;7),VLOOKUP(X20,NyLi2E!$A$2:$K$20,DK20),""))</f>
        <v/>
      </c>
      <c r="AS20" s="4" t="str">
        <f>IF(AND(ISNUMBER(N20),ISNUMBER(AQ20),ISNUMBER(AR20),DK20&gt;7),VLOOKUP(AQ20+AR20,NyLi2T!$A$2:$K$40,DK20),"")</f>
        <v/>
      </c>
      <c r="AT20" s="4" t="str">
        <f>IF(AE20="","",IF(AND(ISNUMBER(N20),DK20&lt;8),VLOOKUP(AE20,NySs!$A$2:$G$28,DK20),""))</f>
        <v/>
      </c>
      <c r="AU20" s="4" t="str">
        <f>IF(AD20="","",IF(AND(ISNUMBER(N20),DK20&lt;9),VLOOKUP(AD20,NyEo!$A$2:$H$22,DK20),""))</f>
        <v/>
      </c>
      <c r="AV20" s="4" t="str">
        <f>IF(Q20="","",IF(AND(ISNUMBER(N20),DK20&gt;7),VLOOKUP(Q20,NyHt!$A$2:$K$17,DK20),""))</f>
        <v/>
      </c>
      <c r="AW20" s="4" t="str">
        <f>IF(R20="","",IF(ISNUMBER(N20),VLOOKUP(R20,NySiF!$A$2:$K$18,DK20),""))</f>
        <v/>
      </c>
      <c r="AX20" s="4" t="str">
        <f>IF(S20="","",IF(ISNUMBER(N20),VLOOKUP(S20,NySiB!$A$2:$K$16,DK20),""))</f>
        <v/>
      </c>
      <c r="AY20" s="4" t="str">
        <f>IF(T20="","",IF(ISNUMBER(N20),VLOOKUP(T20,NySiT!$A$2:$K$32,DK20),""))</f>
        <v/>
      </c>
      <c r="AZ20" s="4" t="str">
        <f>IF(Y20="","",IF(ISNUMBER(N20),VLOOKUP(Y20,NyVs!$A$2:$K$86,DK20),""))</f>
        <v/>
      </c>
      <c r="BA20" s="4" t="str">
        <f>IF(AI20="","",IF(ISNUMBER(N20),VLOOKUP(AI20,NyPp!$A$2:$K$202,DK20),""))</f>
        <v/>
      </c>
      <c r="BB20" s="4" t="str">
        <f>IF(AND(ISNUMBER(AJ20),ISNUMBER(AK20),ISNUMBER(AL20),ISNUMBER(AM20),DK20&lt;8),IF(COUNTIF(O20,0)+COUNTIF(P20,0)+COUNTIF(AA20,0)+COUNTIF(Z20,0)&gt;1,"",VLOOKUP(AJ20+AK20+AL20+AM20,NyIGS!$A$2:$K$78,DK20)),IF(AND(ISNUMBER(AJ20),ISNUMBER(AL20),ISNUMBER(AM20),ISNUMBER(AS20),DK20&gt;7),IF(COUNTIF(O20,0)+COUNTIF(AA20,0)+COUNTIF(Z20,0)+AND(COUNTIF(W20,0),COUNTIF(X20,0))&gt;1,"",VLOOKUP(AJ20+AL20+AM20+AS20,NyIGS!$A$2:$K$78,DK20)),""))</f>
        <v/>
      </c>
      <c r="BC20" s="4" t="str">
        <f>IF(AND(ISNUMBER(AJ20),ISNUMBER(AN20),ISNUMBER(AT20),DK20&lt;8),IF(COUNTIF(O20,0)+COUNTIF(U20,0)+COUNTIF(AE20,0)&gt;1,"",VLOOKUP(AJ20+AN20+AT20,NyIRS!$A$2:$K$59,DK20)),IF(AND(ISNUMBER(AJ20),ISNUMBER(AQ20),DK20&gt;7),IF(COUNTIF(O20,0)+COUNTIF(W20,0)&gt;1,"",VLOOKUP(AJ20+AQ20,NyIRS!$A$2:$K$59,DK20)),""))</f>
        <v/>
      </c>
      <c r="BD20" s="4" t="str">
        <f>IF(AND(ISNUMBER(AK20),ISNUMBER(AL20),ISNUMBER(AM20),DK20&lt;8),IF(COUNTIF(P20,0)+COUNTIF(AA20,0)+COUNTIF(Z20,0)&gt;1,"",VLOOKUP(AK20+AL20+AM20,NyIES!$A$2:$K$59,DK20)),IF(AND(ISNUMBER(AL20),ISNUMBER(AM20),ISNUMBER(AR20),DK20&gt;7),IF(COUNTIF(AA20,0)+COUNTIF(Z20,0)+COUNTIF(X20,0)&gt;1,"",VLOOKUP(AL20+AM20+AR20,NyIES!$A$2:$K$59,DK20)),""))</f>
        <v/>
      </c>
      <c r="BE20" s="4" t="str">
        <f>IF(AND(ISNUMBER(AJ20),ISNUMBER(AP20),ISNUMBER(AU20),DK20&lt;8),IF(COUNTIF(O20,0)+AND(COUNTIF(U20,0),COUNTIF(V20,0))+COUNTIF(AD20,0)&gt;1,"",VLOOKUP(AJ20+AP20+AU20,NyISI!$A$2:$K$59,DK20)),IF(AND(ISNUMBER(AS20),ISNUMBER(AU20),ISNUMBER(AV20),DK20=8),IF(COUNTIF(AD20,0)+COUNTIF(Q20,0)+AND(COUNTIF(W20,0),COUNTIF(X20,0))&gt;1,"",VLOOKUP(AS20+AU20+AV20,NyISI!$A$2:$K$59,DK20)),IF(AND(ISNUMBER(AS20),ISNUMBER(AV20),DK20&gt;8),IF(COUNTIF(Q20,0)+AND(COUNTIF(W20,0),COUNTIF(X20,0))&gt;1,"",VLOOKUP(AS20+AV20,NyISI!$A$2:$K$59,DK20)),"")))</f>
        <v/>
      </c>
      <c r="BF20" s="4" t="str">
        <f>IF(AND(ISNUMBER(AT20),ISNUMBER(AK20),ISNUMBER(AL20),ISNUMBER(AM20),DK20&lt;8),IF(COUNTIF(P20,0)+COUNTIF(AA20,0)+COUNTIF(Z20,0)+COUNTIF(AE20,0)&gt;1,"",VLOOKUP(AT20+AK20+AL20+AM20,NyISS!$A$2:$G$78,DK20)),"")</f>
        <v/>
      </c>
      <c r="BG20" s="4" t="str">
        <f>IF(AND(ISNUMBER(AJ20),ISNUMBER(AL20),ISNUMBER(AM20),DK20&gt;7),IF(COUNTIF(O20,0)+COUNTIF(AA20,0)+COUNTIF(Z20,0)&gt;1,"",VLOOKUP(AJ20+AL20+AM20,NyISM!$A$2:$K$59,DK20)),"")</f>
        <v/>
      </c>
      <c r="BH20" s="4" t="str">
        <f>IF(AND(ISNUMBER(AY20),ISNUMBER(AZ20)),IF(COUNTIF(T20,0)+COUNTIF(Y20,0)&gt;1,"",VLOOKUP(AY20+AZ20,NyIAM!$A$2:$K$40,DK20)),"")</f>
        <v/>
      </c>
      <c r="BI20" s="4">
        <v>2</v>
      </c>
      <c r="BJ20" s="4" t="str">
        <f>IF(ISNUMBER(BB20),VLOOKUP(BB20,Percentil!$A$2:$B$122,2,1),"")</f>
        <v/>
      </c>
      <c r="BK20" s="4" t="str">
        <f>IF(ISNUMBER(BC20),VLOOKUP(BC20,Percentil!$A$2:$B$122,2,1),"")</f>
        <v/>
      </c>
      <c r="BL20" s="4" t="str">
        <f>IF(ISNUMBER(BD20),VLOOKUP(BD20,Percentil!$A$2:$B$122,2,1),"")</f>
        <v/>
      </c>
      <c r="BM20" s="4" t="str">
        <f>IF(ISNUMBER(BE20),VLOOKUP(BE20,Percentil!$A$2:$B$122,2,1),"")</f>
        <v/>
      </c>
      <c r="BN20" s="4" t="str">
        <f>IF(ISNUMBER(BF20),VLOOKUP(BF20,Percentil!$A$2:$B$122,2,1),"")</f>
        <v/>
      </c>
      <c r="BO20" s="4" t="str">
        <f>IF(ISNUMBER(BG20),VLOOKUP(BG20,Percentil!$A$2:$B$122,2,1),"")</f>
        <v/>
      </c>
      <c r="BP20" s="4" t="str">
        <f>IF(ISNUMBER(BH20),VLOOKUP(BH20,Percentil!$A$2:$B$122,2,1),"")</f>
        <v/>
      </c>
      <c r="BQ20" s="4" t="str">
        <f>IF(AND(ISNUMBER(AJ20),ISNUMBER(DK20)),IF(AJ20-VLOOKUP(BI20,NyFi!$L$2:$V$4,DK20,1)&lt;1,1 &amp; " - " &amp; AJ20+VLOOKUP(BI20,NyFi!$L$2:$V$4,DK20,1),IF(AJ20+VLOOKUP(BI20,NyFi!$L$2:$V$4,DK20,1)&gt;19,AJ20-VLOOKUP(BI20,NyFi!$L$2:$V$4,DK20,1) &amp; " - " &amp; 19,AJ20-VLOOKUP(BI20,NyFi!$L$2:$V$4,DK20,1) &amp; " - " &amp; AJ20+VLOOKUP(BI20,NyFi!$L$2:$V$4,DK20,1))),"")</f>
        <v/>
      </c>
      <c r="BR20" s="4" t="str">
        <f>IF(AND(ISNUMBER(DK20),DK20&lt;8),IF(AND(ISNUMBER(AK20),ISNUMBER(DK20)),IF(AK20-VLOOKUP(BI20,NyGs!$L$2:$V$4,DK20,1)&lt;1,1 &amp; " - " &amp; AK20+VLOOKUP(BI20,NyGs!$L$2:$V$4,DK20,1),IF(AK20+VLOOKUP(BI20,NyGs!$L$2:$V$4,DK20,1)&gt;19,AK20-VLOOKUP(BI20,NyGs!$L$2:$V$4,DK20,1) &amp; " - " &amp; 19,AK20-VLOOKUP(BI20,NyGs!$L$2:$V$4,DK20,1) &amp; " - " &amp; AK20+VLOOKUP(BI20,NyGs!$L$2:$V$4,DK20,1))),""),"")</f>
        <v/>
      </c>
      <c r="BS20" s="4" t="str">
        <f>IF(AND(ISNUMBER(AL20),ISNUMBER(DK20)),IF(AL20-VLOOKUP(BI20,NyRm!$L$2:$V$4,DK20,1)&lt;1,1 &amp; " - " &amp; AL20+VLOOKUP(BI20,NyRm!$L$2:$V$4,DK20,1),IF(AL20+VLOOKUP(BI20,NyRm!$L$2:$V$4,DK20,1)&gt;19,AL20-VLOOKUP(BI20,NyRm!$L$2:$V$4,DK20,1) &amp; " - " &amp; 19,AL20-VLOOKUP(BI20,NyRm!$L$2:$V$4,DK20,1) &amp; " - " &amp; AL20+VLOOKUP(BI20,NyRm!$L$2:$V$4,DK20,1))),"")</f>
        <v/>
      </c>
      <c r="BT20" s="4" t="str">
        <f>IF(AND(ISNUMBER(AM20),ISNUMBER(DK20)),IF(AM20-VLOOKUP(BI20,NyFm!$L$2:$V$4,DK20,1)&lt;1,1 &amp; " - " &amp; AM20+VLOOKUP(BI20,NyFm!$L$2:$V$4,DK20,1),IF(AM20+VLOOKUP(BI20,NyFm!$L$2:$V$4,DK20,1)&gt;19,AM20-VLOOKUP(BI20,NyFm!$L$2:$V$4,DK20,1) &amp; " - " &amp; 19,AM20-VLOOKUP(BI20,NyFm!$L$2:$V$4,DK20,1) &amp; " - " &amp; AM20+VLOOKUP(BI20,NyFm!$L$2:$V$4,DK20,1))),"")</f>
        <v/>
      </c>
      <c r="BU20" s="4" t="str">
        <f>IF(AND(ISNUMBER(DK20),DK20&lt;8),IF(AND(ISNUMBER(AN20),ISNUMBER(DK20)),IF(AN20-VLOOKUP(BI20,NyLi1R!$L$2:$V$4,DK20,1)&lt;1,1 &amp; " - " &amp; AN20+VLOOKUP(BI20,NyLi1R!$L$2:$V$4,DK20,1),IF(AN20+VLOOKUP(BI20,NyLi1R!$L$2:$V$4,DK20,1)&gt;19,AN20-VLOOKUP(BI20,NyLi1R!$L$2:$V$4,DK20,1) &amp; " - " &amp; 19,AN20-VLOOKUP(BI20,NyLi1R!$L$2:$V$4,DK20,1) &amp; " - " &amp; AN20+VLOOKUP(BI20,NyLi1R!$L$2:$V$4,DK20,1))),""),"")</f>
        <v/>
      </c>
      <c r="BV20" s="4" t="str">
        <f>IF(AND(ISNUMBER(DK20),DK20&lt;8),IF(AND(ISNUMBER(AO20),ISNUMBER(DK20)),IF(AO20-VLOOKUP(BI20,NyLi1E!$L$2:$V$4,DK20,1)&lt;1,1 &amp; " - " &amp; AO20+VLOOKUP(BI20,NyLi1E!$L$2:$V$4,DK20,1),IF(AO20+VLOOKUP(BI20,NyLi1E!$L$2:$V$4,DK20,1)&gt;19,AO20-VLOOKUP(BI20,NyLi1E!$L$2:$V$4,DK20,1) &amp; " - " &amp; 19,AO20-VLOOKUP(BI20,NyLi1E!$L$2:$V$4,DK20,1) &amp; " - " &amp; AO20+VLOOKUP(BI20,NyLi1E!$L$2:$V$4,DK20,1))),""),"")</f>
        <v/>
      </c>
      <c r="BW20" s="4" t="str">
        <f>IF(AND(ISNUMBER(DK20),DK20&lt;8),IF(AND(ISNUMBER(AP20),ISNUMBER(DK20)),IF(AP20-VLOOKUP(BI20,NyLi1T!$L$2:$V$4,DK20,1)&lt;1,1 &amp; " - " &amp; AP20+VLOOKUP(BI20,NyLi1T!$L$2:$V$4,DK20,1),IF(AP20+VLOOKUP(BI20,NyLi1T!$L$2:$V$4,DK20,1)&gt;19,AP20-VLOOKUP(BI20,NyLi1T!$L$2:$V$4,DK20,1) &amp; " - " &amp; 19,AP20-VLOOKUP(BI20,NyLi1T!$L$2:$V$4,DK20,1) &amp; " - " &amp; AP20+VLOOKUP(BI20,NyLi1T!$L$2:$V$4,DK20,1))),""),"")</f>
        <v/>
      </c>
      <c r="BX20" s="4" t="str">
        <f>IF(AND(ISNUMBER(DK20),DK20&gt;7),IF(AND(ISNUMBER(AQ20),ISNUMBER(DK20)),IF(AQ20-VLOOKUP(BI20,NyLi2R!$L$2:$V$4,DK20,1)&lt;1,1 &amp; " - " &amp; AQ20+VLOOKUP(BI20,NyLi2R!$L$2:$V$4,DK20,1),IF(AQ20+VLOOKUP(BI20,NyLi2R!$L$2:$V$4,DK20,1)&gt;19,AQ20-VLOOKUP(BI20,NyLi2R!$L$2:$V$4,DK20,1) &amp; " - " &amp; 19,AQ20-VLOOKUP(BI20,NyLi2R!$L$2:$V$4,DK20,1) &amp; " - " &amp; AQ20+VLOOKUP(BI20,NyLi2R!$L$2:$V$4,DK20,1))),""),"")</f>
        <v/>
      </c>
      <c r="BY20" s="4" t="str">
        <f>IF(AND(ISNUMBER(DK20),DK20&gt;7),IF(AND(ISNUMBER(AR20),ISNUMBER(DK20)),IF(AR20-VLOOKUP(BI20,NyLi2E!$L$2:$V$4,DK20,1)&lt;1,1 &amp; " - " &amp; AR20+VLOOKUP(BI20,NyLi2E!$L$2:$V$4,DK20,1),IF(AR20+VLOOKUP(BI20,NyLi2E!$L$2:$V$4,DK20,1)&gt;19,AR20-VLOOKUP(BI20,NyLi2E!$L$2:$V$4,DK20,1) &amp; " - " &amp; 19,AR20-VLOOKUP(BI20,NyLi2E!$L$2:$V$4,DK20,1) &amp; " - " &amp; AR20+VLOOKUP(BI20,NyLi2E!$L$2:$V$4,DK20,1))),""),"")</f>
        <v/>
      </c>
      <c r="BZ20" s="4" t="str">
        <f>IF(AND(ISNUMBER(DK20),DK20&gt;7),IF(AND(ISNUMBER(AS20),ISNUMBER(DK20)),IF(AS20-VLOOKUP(BI20,NyLi2T!$L$2:$V$4,DK20,1)&lt;1,1 &amp; " - " &amp; AS20+VLOOKUP(BI20,NyLi2T!$L$2:$V$4,DK20,1),IF(AS20+VLOOKUP(BI20,NyLi2T!$L$2:$V$4,DK20,1)&gt;19,AS20-VLOOKUP(BI20,NyLi2T!$L$2:$V$4,DK20,1) &amp; " - " &amp; 19,AS20-VLOOKUP(BI20,NyLi2T!$L$2:$V$4,DK20,1) &amp; " - " &amp; AS20+VLOOKUP(BI20,NyLi2T!$L$2:$V$4,DK20,1))),""),"")</f>
        <v/>
      </c>
      <c r="CA20" s="4" t="str">
        <f>IF(AND(ISNUMBER(DK20),DK20&lt;8),IF(AND(ISNUMBER(AT20),ISNUMBER(DK20)),IF(AT20-VLOOKUP(BI20,NySs!$L$2:$V$4,DK20,1)&lt;1,1 &amp; " - " &amp; AT20+VLOOKUP(BI20,NySs!$L$2:$V$4,DK20,1),IF(AT20+VLOOKUP(BI20,NySs!$L$2:$V$4,DK20,1)&gt;19,AT20-VLOOKUP(BI20,NySs!$L$2:$V$4,DK20,1) &amp; " - " &amp; 19,AT20-VLOOKUP(BI20,NySs!$L$2:$V$4,DK20,1) &amp; " - " &amp; AT20+VLOOKUP(BI20,NySs!$L$2:$V$4,DK20,1))),""),"")</f>
        <v/>
      </c>
      <c r="CB20" s="4" t="str">
        <f>IF(AND(ISNUMBER(DK20),DK20&lt;9),IF(AND(ISNUMBER(AU20),ISNUMBER(DK20)),IF(AU20-VLOOKUP(BI20,NyEo!$L$2:$V$4,DK20,1)&lt;1,1 &amp; " - " &amp; AU20+VLOOKUP(BI20,NyEo!$L$2:$V$4,DK20,1),IF(AU20+VLOOKUP(BI20,NyEo!$L$2:$V$4,DK20,1)&gt;19,AU20-VLOOKUP(BI20,NyEo!$L$2:$V$4,DK20,1) &amp; " - " &amp; 19,AU20-VLOOKUP(BI20,NyEo!$L$2:$V$4,DK20,1) &amp; " - " &amp; AU20+VLOOKUP(BI20,NyEo!$L$2:$V$4,DK20,1))),""),"")</f>
        <v/>
      </c>
      <c r="CC20" s="4" t="str">
        <f>IF(AND(ISNUMBER(DK20),DK20&gt;7),IF(AND(ISNUMBER(AV20),ISNUMBER(DK20)),IF(AV20-VLOOKUP(BI20,NyHt!$L$2:$V$4,DK20,1)&lt;1,1 &amp; " - " &amp; AV20+VLOOKUP(BI20,NyHt!$L$2:$V$4,DK20,1),IF(AV20+VLOOKUP(BI20,NyHt!$L$2:$V$4,DK20,1)&gt;19,AV20-VLOOKUP(BI20,NyHt!$L$2:$V$4,DK20,1) &amp; " - " &amp; 19,AV20-VLOOKUP(BI20,NyHt!$L$2:$V$4,DK20,1) &amp; " - " &amp; AV20+VLOOKUP(BI20,NyHt!$L$2:$V$4,DK20,1))),""),"")</f>
        <v/>
      </c>
      <c r="CD20" s="4" t="str">
        <f>IF(AND(ISNUMBER(AW20),ISNUMBER(DK20)),IF(AW20-VLOOKUP(BI20,NySiF!$L$2:$V$4,DK20,1)&lt;1,1 &amp; " - " &amp; AW20+VLOOKUP(BI20,NySiF!$L$2:$V$4,DK20,1),IF(AW20+VLOOKUP(BI20,NySiF!$L$2:$V$4,DK20,1)&gt;19,AW20-VLOOKUP(BI20,NySiF!$L$2:$V$4,DK20,1) &amp; " - " &amp; 19,AW20-VLOOKUP(BI20,NySiF!$L$2:$V$4,DK20,1) &amp; " - " &amp; AW20+VLOOKUP(BI20,NySiF!$L$2:$V$4,DK20,1))),"")</f>
        <v/>
      </c>
      <c r="CE20" s="4" t="str">
        <f>IF(AND(ISNUMBER(AX20),ISNUMBER(DK20)),IF(AX20-VLOOKUP(BI20,NySiB!$L$2:$V$4,DK20,1)&lt;1,1 &amp; " - " &amp; AX20+VLOOKUP(BI20,NySiB!$L$2:$V$4,DK20,1),IF(AX20+VLOOKUP(BI20,NySiB!$L$2:$V$4,DK20,1)&gt;19,AX20-VLOOKUP(BI20,NySiB!$L$2:$V$4,DK20,1) &amp; " - " &amp; 19,AX20-VLOOKUP(BI20,NySiB!$L$2:$V$4,DK20,1) &amp; " - " &amp; AX20+VLOOKUP(BI20,NySiB!$L$2:$V$4,DK20,1))),"")</f>
        <v/>
      </c>
      <c r="CF20" s="4" t="str">
        <f>IF(AND(ISNUMBER(AY20),ISNUMBER(DK20)),IF(AY20-VLOOKUP(BI20,NySiT!$L$2:$V$4,DK20,1)&lt;1,1 &amp; " - " &amp; AY20+VLOOKUP(BI20,NySiT!$L$2:$V$4,DK20,1),IF(AY20+VLOOKUP(BI20,NySiT!$L$2:$V$4,DK20,1)&gt;19,AY20-VLOOKUP(BI20,NySiT!$L$2:$V$4,DK20,1) &amp; " - " &amp; 19,AY20-VLOOKUP(BI20,NySiT!$L$2:$V$4,DK20,1) &amp; " - " &amp; AY20+VLOOKUP(BI20,NySiT!$L$2:$V$4,DK20,1))),"")</f>
        <v/>
      </c>
      <c r="CG20" s="4" t="str">
        <f>IF(AND(ISNUMBER(AZ20),ISNUMBER(DK20)),IF(AZ20-VLOOKUP(BI20,NyVs!$L$2:$V$4,DK20,1)&lt;1,1 &amp; " - " &amp; AZ20+VLOOKUP(BI20,NyVs!$L$2:$V$4,DK20,1),IF(AZ20+VLOOKUP(BI20,NyVs!$L$2:$V$4,DK20,1)&gt;19,AZ20-VLOOKUP(BI20,NyVs!$L$2:$V$4,DK20,1) &amp; " - " &amp; 19,AZ20-VLOOKUP(BI20,NyVs!$L$2:$V$4,DK20,1) &amp; " - " &amp; AZ20+VLOOKUP(BI20,NyVs!$L$2:$V$4,DK20,1))),"")</f>
        <v/>
      </c>
      <c r="CH20" s="4" t="str">
        <f>IF(AND(ISNUMBER(BA20),ISNUMBER(DK20)),IF(BA20-VLOOKUP(BI20,NyPp!$L$2:$V$4,DK20,1)&lt;1,1 &amp; " - " &amp; BA20+VLOOKUP(BI20,NyPp!$L$2:$V$4,DK20,1),IF(BA20+VLOOKUP(BI20,NyPp!$L$2:$V$4,DK20,1)&gt;19,BA20-VLOOKUP(BI20,NyPp!$L$2:$V$4,DK20,1) &amp; " - " &amp; 19,BA20-VLOOKUP(BI20,NyPp!$L$2:$V$4,DK20,1) &amp; " - " &amp; BA20+VLOOKUP(BI20,NyPp!$L$2:$V$4,DK20,1))),"")</f>
        <v/>
      </c>
      <c r="CI20" s="4" t="str">
        <f>IF(AND(ISNUMBER(BB20),ISNUMBER(DK20)),IF(BB20-VLOOKUP(BI20,NyIGS!$L$2:$V$4,DK20,1)&lt;40,40 &amp; " - " &amp; BB20+VLOOKUP(BI20,NyIGS!$L$2:$V$4,DK20,1),IF(BB20+VLOOKUP(BI20,NyIGS!$L$2:$V$4,DK20,1)&gt;160,BB20-VLOOKUP(BI20,NyIGS!$L$2:$V$4,DK20,1) &amp; " - " &amp; 160,BB20-VLOOKUP(BI20,NyIGS!$L$2:$V$4,DK20,1) &amp; " - " &amp; BB20+VLOOKUP(BI20,NyIGS!$L$2:$V$4,DK20,1))),"")</f>
        <v/>
      </c>
      <c r="CJ20" s="4" t="str">
        <f>IF(AND(ISNUMBER(BC20),ISNUMBER(DK20)),IF(BC20-VLOOKUP(BI20,NyIRS!$L$2:$V$4,DK20,1)&lt;40,40 &amp; " - " &amp; BC20+VLOOKUP(BI20,NyIRS!$L$2:$V$4,DK20,1),IF(BC20+VLOOKUP(BI20,NyIRS!$L$2:$V$4,DK20,1)&gt;160,BC20-VLOOKUP(BI20,NyIRS!$L$2:$V$4,DK20,1) &amp; " - " &amp; 160,BC20-VLOOKUP(BI20,NyIRS!$L$2:$V$4,DK20,1) &amp; " - " &amp; BC20+VLOOKUP(BI20,NyIRS!$L$2:$V$4,DK20,1))),"")</f>
        <v/>
      </c>
      <c r="CK20" s="4" t="str">
        <f>IF(AND(ISNUMBER(BD20),ISNUMBER(DK20)),IF(BD20-VLOOKUP(BI20,NyIES!$L$2:$V$4,DK20,1)&lt;40,40 &amp; " - " &amp; BD20+VLOOKUP(BI20,NyIES!$L$2:$V$4,DK20,1),IF(BD20+VLOOKUP(BI20,NyIES!$L$2:$V$4,DK20,1)&gt;160,BD20-VLOOKUP(BI20,NyIES!$L$2:$V$4,DK20,1) &amp; " - " &amp; 160,BD20-VLOOKUP(BI20,NyIES!$L$2:$V$4,DK20,1) &amp; " - " &amp; BD20+VLOOKUP(BI20,NyIES!$L$2:$V$4,DK20,1))),"")</f>
        <v/>
      </c>
      <c r="CL20" s="4" t="str">
        <f>IF(AND(ISNUMBER(BE20),ISNUMBER(DK20)),IF(BE20-VLOOKUP(BI20,NyISI!$L$2:$V$4,DK20,1)&lt;40,40 &amp; " - " &amp; BE20+VLOOKUP(BI20,NyISI!$L$2:$V$4,DK20,1),IF(BE20+VLOOKUP(BI20,NyISI!$L$2:$V$4,DK20,1)&gt;160,BE20-VLOOKUP(BI20,NyISI!$L$2:$V$4,DK20,1) &amp; " - " &amp; 160,BE20-VLOOKUP(BI20,NyISI!$L$2:$V$4,DK20,1) &amp; " - " &amp; BE20+VLOOKUP(BI20,NyISI!$L$2:$V$4,DK20,1))),"")</f>
        <v/>
      </c>
      <c r="CM20" s="4" t="str">
        <f>IF(AND(ISNUMBER(DK20),DK20&lt;8),IF(AND(ISNUMBER(BF20),ISNUMBER(DK20)),IF(BF20-VLOOKUP(BI20,NyISS!$L$2:$V$4,DK20,1)&lt;40,40 &amp; " - " &amp; BF20+VLOOKUP(BI20,NyISS!$L$2:$V$4,DK20,1),IF(BF20+VLOOKUP(BI20,NyISS!$L$2:$V$4,DK20,1)&gt;160,BF20-VLOOKUP(BI20,NyISS!$L$2:$V$4,DK20,1) &amp; " - " &amp; 160,BF20-VLOOKUP(BI20,NyISS!$L$2:$V$4,DK20,1) &amp; " - " &amp; BF20+VLOOKUP(BI20,NyISS!$L$2:$V$4,DK20,1))),""),"")</f>
        <v/>
      </c>
      <c r="CN20" s="4" t="str">
        <f>IF(AND(ISNUMBER(DK20),DK20&gt;7),IF(AND(ISNUMBER(BG20),ISNUMBER(DK20)),IF(BG20-VLOOKUP(BI20,NyISM!$L$2:$V$4,DK20,1)&lt;40,40 &amp; " - " &amp; BG20+VLOOKUP(BI20,NyISM!$L$2:$V$4,DK20,1),IF(BG20+VLOOKUP(BI20,NyISM!$L$2:$V$4,DK20,1)&gt;160,BG20-VLOOKUP(BI20,NyISM!$L$2:$V$4,DK20,1) &amp; " - " &amp; 160,BG20-VLOOKUP(BI20,NyISM!$L$2:$V$4,DK20,1) &amp; " - " &amp; BG20+VLOOKUP(BI20,NyISM!$L$2:$V$4,DK20,1))),""),"")</f>
        <v/>
      </c>
      <c r="CO20" s="4" t="str">
        <f>IF(AND(ISNUMBER(BH20),ISNUMBER(DK20)),IF(BH20-VLOOKUP(BI20,NyIAM!$L$2:$V$4,DK20,1)&lt;40,40 &amp; " - " &amp; BH20+VLOOKUP(BI20,NyIAM!$L$2:$V$4,DK20,1),IF(BH20+VLOOKUP(BI20,NyIAM!$L$2:$V$4,DK20,1)&gt;160,BH20-VLOOKUP(BI20,NyIAM!$L$2:$V$4,DK20,1) &amp; " - " &amp; 160,BH20-VLOOKUP(BI20,NyIAM!$L$2:$V$4,DK20,1) &amp; " - " &amp; BH20+VLOOKUP(BI20,NyIAM!$L$2:$V$4,DK20,1))),"")</f>
        <v/>
      </c>
      <c r="CP20" s="4" t="str">
        <f>IF(AF20="","",IF(AND(ISNUMBER(AF20),ISNUMBER(DK20)),IF(VLOOKUP(AF20,NyOm!$A$2:$K$30,DK20,1)=1,"Onormalt få ord",IF(VLOOKUP(AF20,NyOm!$A$2:$K$30,DK20,1)=2,"Färre antal ord än normalt",IF(VLOOKUP(AF20,NyOm!$A$2:$K$30,DK20,1)=3,"Normalt antal ord","")))))</f>
        <v/>
      </c>
      <c r="CQ20" s="4" t="str">
        <f>IF(AB20="","",IF(AND(ISNUMBER(AB20),ISNUMBER(DK20)),IF(VLOOKUP(AB20,NyPbTid!$A$2:$K$218,DK20,1)=1,"Onormalt lång tidsåtgång",IF(VLOOKUP(AB20,NyPbTid!$A$2:$K$218,DK20,1)=2,"Långsammare än normalt",IF(VLOOKUP(AB20,NyPbTid!$A$2:$K$218,DK20,1)=3,"Normal tidsåtgång","")))))</f>
        <v/>
      </c>
      <c r="CR20" s="4" t="str">
        <f>IF(AC20="","",IF(AND(ISNUMBER(AC20),ISNUMBER(DK20)),IF(VLOOKUP(AC20,NyPbFel!$A$2:$K$18,DK20,1)=1,"Onormalt antal fel",IF(VLOOKUP(AC20,NyPbFel!$A$2:$K$18,DK20,1)=2,"Fler fel än normalt",IF(VLOOKUP(AC20,NyPbFel!$A$2:$K$18,DK20,1)=3,"Normalt antal fel","")))))</f>
        <v/>
      </c>
      <c r="CS20" s="4" t="str">
        <f t="shared" si="6"/>
        <v/>
      </c>
      <c r="CT20" s="4" t="str">
        <f>IF(OR(ISNUMBER(CS20),CS20="0**"),IF(ISNUMBER(CS20),CS20/ABS(CS20)*VLOOKUP(1,SignDiff!$A$3:$K$4,DK20,1),VLOOKUP(1,SignDiff!$A$3:$K$4,DK20,1)),"")</f>
        <v/>
      </c>
      <c r="CU20" s="4" t="str">
        <f>IF(OR(ISNUMBER(CS20),CS20="0**"),IF(ISNUMBER(CS20),CS20/ABS(CS20)*VLOOKUP(1,SignDiff!$A$7:$K$8,DK20,1),VLOOKUP(1,SignDiff!$A$7:$K$8,DK20,1)),"")</f>
        <v/>
      </c>
      <c r="CV20" s="4" t="str">
        <f t="shared" si="7"/>
        <v/>
      </c>
      <c r="CW20" s="4" t="str">
        <f t="shared" si="8"/>
        <v/>
      </c>
      <c r="CX20" s="4" t="str">
        <f>IF(OR(ISNUMBER(CS20),CS20="0**"),IF(CS20="0**",VLOOKUP(0,'IRS-IES'!$A$2:$C$43,2,1),IF(CS20&lt;0,VLOOKUP(ABS(CS20),'IRS-IES'!$A$2:$C$43,2,1),VLOOKUP(ABS(CS20),'IRS-IES'!$A$2:$C$43,3,1))),"")</f>
        <v/>
      </c>
      <c r="CY20" s="4" t="str">
        <f t="shared" si="9"/>
        <v/>
      </c>
      <c r="CZ20" s="4" t="str">
        <f>IF(OR(ISNUMBER(CY20),CY20="0**"),IF(ISNUMBER(CY20),CY20/ABS(CY20)*VLOOKUP(2,SignDiff!$A$3:$K$4,DK20,1),VLOOKUP(2,SignDiff!$A$3:$K$4,DK20,1)),"")</f>
        <v/>
      </c>
      <c r="DA20" s="4" t="str">
        <f>IF(OR(ISNUMBER(CY20),CY20="0**"),IF(ISNUMBER(CY20),CY20/ABS(CY20)*VLOOKUP(2,SignDiff!$A$7:$K$8,DK20,1),VLOOKUP(2,SignDiff!$A$7:$K$8,DK20,1)),"")</f>
        <v/>
      </c>
      <c r="DB20" s="4" t="str">
        <f t="shared" si="10"/>
        <v/>
      </c>
      <c r="DC20" s="4" t="str">
        <f t="shared" si="11"/>
        <v/>
      </c>
      <c r="DD20" s="4" t="str">
        <f>IF(OR(ISNUMBER(CY20),CY20="0**"),IF(CY20="0**",VLOOKUP(0,'ISI-ISS'!$A$2:$C$43,2,1),IF(CY20&lt;0,VLOOKUP(ABS(CY20),'ISI-ISS'!$A$2:$C$43,2,1),VLOOKUP(ABS(CY20),'ISI-ISS'!$A$2:$C$43,3,1))),"")</f>
        <v/>
      </c>
      <c r="DE20" s="4" t="str">
        <f t="shared" si="12"/>
        <v/>
      </c>
      <c r="DF20" s="4" t="str">
        <f>IF(OR(ISNUMBER(DE20),DE20="0**"),IF(ISNUMBER(DE20),DE20/ABS(DE20)*VLOOKUP(2,SignDiff!$A$3:$K$4,DK20,1),VLOOKUP(2,SignDiff!$A$3:$K$4,DK20,1)),"")</f>
        <v/>
      </c>
      <c r="DG20" s="4" t="str">
        <f>IF(OR(ISNUMBER(DE20),DE20="0**"),IF(ISNUMBER(DE20),DE20/ABS(DE20)*VLOOKUP(2,SignDiff!$A$7:$K$8,DK20,1),VLOOKUP(2,SignDiff!$A$7:$K$8,DK20,1)),"")</f>
        <v/>
      </c>
      <c r="DH20" s="4" t="str">
        <f t="shared" si="13"/>
        <v/>
      </c>
      <c r="DI20" s="4" t="str">
        <f t="shared" si="14"/>
        <v/>
      </c>
      <c r="DJ20" s="4" t="str">
        <f>IF(OR(ISNUMBER(DE20),DE20="0**"),IF(DE20="0**",VLOOKUP(0,'ISI-ISM'!$A$2:$C$43,2,1),IF(DE20&lt;0,VLOOKUP(ABS(DE20),'ISI-ISM'!$A$2:$C$43,2,1),VLOOKUP(ABS(DE20),'ISI-ISM'!$A$2:$C$43,3,1))),"")</f>
        <v/>
      </c>
      <c r="DK20" s="4" t="str">
        <f>IF(ISERROR(VLOOKUP(N20,age!$A$2:$C$11,2,1)),"",VLOOKUP(N20,age!$A$2:$C$11,2,1))</f>
        <v/>
      </c>
      <c r="DL20" s="4" t="str">
        <f>IF(ISERROR(VLOOKUP(N20,age!$A$2:$C$11,3,1)),"",VLOOKUP(N20,age!$A$2:$C$11,3,1))</f>
        <v/>
      </c>
      <c r="DM20" s="4">
        <f t="shared" si="1"/>
        <v>0</v>
      </c>
      <c r="DN20" s="4">
        <f t="shared" si="2"/>
        <v>0</v>
      </c>
      <c r="DO20" s="4">
        <f t="shared" si="3"/>
        <v>0</v>
      </c>
      <c r="DP20" s="4">
        <f t="shared" si="4"/>
        <v>0</v>
      </c>
      <c r="DQ20" s="4">
        <f t="shared" si="5"/>
        <v>0</v>
      </c>
      <c r="DR20" s="9" t="str">
        <f t="shared" si="15"/>
        <v/>
      </c>
      <c r="DS20" s="9" t="str">
        <f t="shared" si="16"/>
        <v/>
      </c>
      <c r="DT20" s="9" t="str">
        <f t="shared" si="17"/>
        <v/>
      </c>
      <c r="DU20" s="9" t="str">
        <f t="shared" si="18"/>
        <v/>
      </c>
      <c r="DV20" s="9" t="str">
        <f t="shared" si="19"/>
        <v/>
      </c>
      <c r="DW20" s="9" t="str">
        <f t="shared" si="20"/>
        <v/>
      </c>
      <c r="DX20" s="9" t="str">
        <f t="shared" si="21"/>
        <v/>
      </c>
      <c r="DY20" s="9" t="str">
        <f>IF(AND(ISNUMBER(AJ20),ISNUMBER(DK20)),IF(AJ20-VLOOKUP(BI20,NyFi!$L$2:$V$4,DK20,1)&lt;1,1,AJ20-VLOOKUP(BI20,NyFi!$L$2:$V$4,DK20,1)),"")</f>
        <v/>
      </c>
      <c r="DZ20" s="9" t="str">
        <f>IF(AND(ISNUMBER(DK20),DK20&lt;8),IF(AND(ISNUMBER(AK20),ISNUMBER(DK20)),IF(AK20-VLOOKUP(BI20,NyGs!$L$2:$V$4,DK20,1)&lt;1,1,AK20-VLOOKUP(BI20,NyGs!$L$2:$V$4,DK20,1)),""),"")</f>
        <v/>
      </c>
      <c r="EA20" s="9" t="str">
        <f>IF(AND(ISNUMBER(AL20),ISNUMBER(DK20)),IF(AL20-VLOOKUP(BI20,NyRm!$L$2:$V$4,DK20,1)&lt;1,1,AL20-VLOOKUP(BI20,NyRm!$L$2:$V$4,DK20,1)),"")</f>
        <v/>
      </c>
      <c r="EB20" s="9" t="str">
        <f>IF(AND(ISNUMBER(AM20),ISNUMBER(DK20)),IF(AM20-VLOOKUP(BI20,NyFm!$L$2:$V$4,DK20,1)&lt;1,1,AM20-VLOOKUP(BI20,NyFm!$L$2:$V$4,DK20,1)),"")</f>
        <v/>
      </c>
      <c r="EC20" s="9" t="str">
        <f>IF(AND(ISNUMBER(DK20),DK20&lt;8),IF(AND(ISNUMBER(AN20),ISNUMBER(DK20)),IF(AN20-VLOOKUP(BI20,NyLi1R!$L$2:$V$4,DK20,1)&lt;1,1,AN20-VLOOKUP(BI20,NyLi1R!$L$2:$V$4,DK20,1)),""),"")</f>
        <v/>
      </c>
      <c r="ED20" s="9" t="str">
        <f>IF(AND(ISNUMBER(DK20),DK20&lt;8),IF(AND(ISNUMBER(AO20),ISNUMBER(DK20)),IF(AO20-VLOOKUP(BI20,NyLi1E!$L$2:$V$4,DK20,1)&lt;1,1,AO20-VLOOKUP(BI20,NyLi1E!$L$2:$V$4,DK20,1)),""),"")</f>
        <v/>
      </c>
      <c r="EE20" s="9" t="str">
        <f>IF(AND(ISNUMBER(DK20),DK20&lt;8),IF(AND(ISNUMBER(AP20),ISNUMBER(DK20)),IF(AP20-VLOOKUP(BI20,NyLi1T!$L$2:$V$4,DK20,1)&lt;1,1,AP20-VLOOKUP(BI20,NyLi1T!$L$2:$V$4,DK20,1)),""),"")</f>
        <v/>
      </c>
      <c r="EF20" s="9" t="str">
        <f>IF(AND(ISNUMBER(DK20),DK20&gt;7),IF(AND(ISNUMBER(AQ20),ISNUMBER(DK20)),IF(AQ20-VLOOKUP(BI20,NyLi2R!$L$2:$V$4,DK20,1)&lt;1,1,AQ20-VLOOKUP(BI20,NyLi2R!$L$2:$V$4,DK20,1)),""),"")</f>
        <v/>
      </c>
      <c r="EG20" s="9" t="str">
        <f>IF(AND(ISNUMBER(DK20),DK20&gt;7),IF(AND(ISNUMBER(AR20),ISNUMBER(DK20)),IF(AR20-VLOOKUP(BI20,NyLi2E!$L$2:$V$4,DK20,1)&lt;1,1,AR20-VLOOKUP(BI20,NyLi2E!$L$2:$V$4,DK20,1)),""),"")</f>
        <v/>
      </c>
      <c r="EH20" s="9" t="str">
        <f>IF(AND(ISNUMBER(DK20),DK20&gt;7),IF(AND(ISNUMBER(AS20),ISNUMBER(DK20)),IF(AS20-VLOOKUP(BI20,NyLi2T!$L$2:$V$4,DK20,1)&lt;1,1,AS20-VLOOKUP(BI20,NyLi2T!$L$2:$V$4,DK20,1)),""),"")</f>
        <v/>
      </c>
      <c r="EI20" s="9" t="str">
        <f>IF(AND(ISNUMBER(DK20),DK20&lt;8),IF(AND(ISNUMBER(AT20),ISNUMBER(DK20)),IF(AT20-VLOOKUP(BI20,NySs!$L$2:$V$4,DK20,1)&lt;1,1,AT20-VLOOKUP(BI20,NySs!$L$2:$V$4,DK20,1)),""),"")</f>
        <v/>
      </c>
      <c r="EJ20" s="9" t="str">
        <f>IF(AND(ISNUMBER(DK20),DK20&lt;9),IF(AND(ISNUMBER(AU20),ISNUMBER(DK20)),IF(AU20-VLOOKUP(BI20,NyEo!$L$2:$V$4,DK20,1)&lt;1,1,AU20-VLOOKUP(BI20,NyEo!$L$2:$V$4,DK20,1)),""),"")</f>
        <v/>
      </c>
      <c r="EK20" s="9" t="str">
        <f>IF(AND(ISNUMBER(DK20),DK20&gt;7),IF(AND(ISNUMBER(AV20),ISNUMBER(DK20)),IF(AV20-VLOOKUP(BI20,NyHt!$L$2:$V$4,DK20,1)&lt;1,1,AV20-VLOOKUP(BI20,NyHt!$L$2:$V$4,DK20,1)),""),"")</f>
        <v/>
      </c>
      <c r="EL20" s="9" t="str">
        <f>IF(AND(ISNUMBER(AW20),ISNUMBER(DK20)),IF(AW20-VLOOKUP(BI20,NySiF!$L$2:$V$4,DK20,1)&lt;1,1,AW20-VLOOKUP(BI20,NySiF!$L$2:$V$4,DK20,1)),"")</f>
        <v/>
      </c>
      <c r="EM20" s="9" t="str">
        <f>IF(AND(ISNUMBER(AX20),ISNUMBER(DK20)),IF(AX20-VLOOKUP(BI20,NySiB!$L$2:$V$4,DK20,1)&lt;1,1,AX20-VLOOKUP(BI20,NySiB!$L$2:$V$4,DK20,1)),"")</f>
        <v/>
      </c>
      <c r="EN20" s="9" t="str">
        <f>IF(AND(ISNUMBER(AY20),ISNUMBER(DK20)),IF(AY20-VLOOKUP(BI20,NySiT!$L$2:$V$4,DK20,1)&lt;1,1,AY20-VLOOKUP(BI20,NySiT!$L$2:$V$4,DK20,1)),"")</f>
        <v/>
      </c>
      <c r="EO20" s="9" t="str">
        <f>IF(AND(ISNUMBER(AZ20),ISNUMBER(DK20)),IF(AZ20-VLOOKUP(BI20,NyVs!$L$2:$V$4,DK20,1)&lt;1,1,AZ20-VLOOKUP(BI20,NyVs!$L$2:$V$4,DK20,1)),"")</f>
        <v/>
      </c>
      <c r="EP20" s="9" t="str">
        <f>IF(AND(ISNUMBER(BA20),ISNUMBER(DK20)),IF(BA20-VLOOKUP(BI20,NyPp!$L$2:$V$4,DK20,1)&lt;1,1,BA20-VLOOKUP(BI20,NyPp!$L$2:$V$4,DK20,1)),"")</f>
        <v/>
      </c>
      <c r="EQ20" s="9" t="str">
        <f>IF(AND(ISNUMBER(BB20),ISNUMBER(DK20)),IF(BB20-VLOOKUP(BI20,NyIGS!$L$2:$V$4,DK20,1)&lt;40,40,BB20-VLOOKUP(BI20,NyIGS!$L$2:$V$4,DK20,1)),"")</f>
        <v/>
      </c>
      <c r="ER20" s="9" t="str">
        <f>IF(AND(ISNUMBER(BC20),ISNUMBER(DK20)),IF(BC20-VLOOKUP(BI20,NyIRS!$L$2:$V$4,DK20,1)&lt;40,40,BC20-VLOOKUP(BI20,NyIRS!$L$2:$V$4,DK20,1)),"")</f>
        <v/>
      </c>
      <c r="ES20" s="9" t="str">
        <f>IF(AND(ISNUMBER(BD20),ISNUMBER(DK20)),IF(BD20-VLOOKUP(BI20,NyIES!$L$2:$V$4,DK20,1)&lt;40,40,BD20-VLOOKUP(BI20,NyIES!$L$2:$V$4,DK20,1)),"")</f>
        <v/>
      </c>
      <c r="ET20" s="9" t="str">
        <f>IF(AND(ISNUMBER(BE20),ISNUMBER(DK20)),IF(BE20-VLOOKUP(BI20,NyISI!$L$2:$V$4,DK20,1)&lt;40,40,BE20-VLOOKUP(BI20,NyISI!$L$2:$V$4,DK20,1)),"")</f>
        <v/>
      </c>
      <c r="EU20" s="9" t="str">
        <f>IF(AND(ISNUMBER(DK20),DK20&lt;8),IF(AND(ISNUMBER(BF20),ISNUMBER(DK20)),IF(BF20-VLOOKUP(BI20,NyISS!$L$2:$V$4,DK20,1)&lt;40,40,BF20-VLOOKUP(BI20,NyISS!$L$2:$V$4,DK20,1)),""),"")</f>
        <v/>
      </c>
      <c r="EV20" s="9" t="str">
        <f>IF(AND(ISNUMBER(DK20),DK20&gt;7),IF(AND(ISNUMBER(BG20),ISNUMBER(DK20)),IF(BG20-VLOOKUP(BI20,NyISM!$L$2:$V$4,DK20,1)&lt;40,40,BG20-VLOOKUP(BI20,NyISM!$L$2:$V$4,DK20,1)),""),"")</f>
        <v/>
      </c>
      <c r="EW20" s="9" t="str">
        <f>IF(AND(ISNUMBER(BH20),ISNUMBER(DK20)),IF(BH20-VLOOKUP(BI20,NyIAM!$L$2:$V$4,DK20,1)&lt;40,40,BH20-VLOOKUP(BI20,NyIAM!$L$2:$V$4,DK20,1)),"")</f>
        <v/>
      </c>
      <c r="EX20" s="9" t="str">
        <f>IF(AND(ISNUMBER(AJ20),ISNUMBER(DK20)),IF(AJ20+VLOOKUP(BI20,NyFi!$L$2:$V$4,DK20,1)&gt;19,19,AJ20+VLOOKUP(BI20,NyFi!$L$2:$V$4,DK20,1)),"")</f>
        <v/>
      </c>
      <c r="EY20" s="9" t="str">
        <f>IF(AND(ISNUMBER(DK20),DK20&lt;8),IF(AND(ISNUMBER(AK20),ISNUMBER(DK20)),IF(AK20+VLOOKUP(BI20,NyGs!$L$2:$V$4,DK20,1)&gt;19,19,AK20+VLOOKUP(BI20,NyGs!$L$2:$V$4,DK20,1)),""),"")</f>
        <v/>
      </c>
      <c r="EZ20" s="9" t="str">
        <f>IF(AND(ISNUMBER(AL20),ISNUMBER(DK20)),IF(AL20+VLOOKUP(BI20,NyRm!$L$2:$V$4,DK20,1)&gt;19,19,AL20+VLOOKUP(BI20,NyRm!$L$2:$V$4,DK20,1)),"")</f>
        <v/>
      </c>
      <c r="FA20" s="9" t="str">
        <f>IF(AND(ISNUMBER(AM20),ISNUMBER(DK20)),IF(AM20+VLOOKUP(BI20,NyFm!$L$2:$V$4,DK20,1)&gt;19,19,AM20+VLOOKUP(BI20,NyFm!$L$2:$V$4,DK20,1)),"")</f>
        <v/>
      </c>
      <c r="FB20" s="9" t="str">
        <f>IF(AND(ISNUMBER(DK20),DK20&lt;8),IF(AND(ISNUMBER(AN20),ISNUMBER(DK20)),IF(AN20+VLOOKUP(BI20,NyLi1R!$L$2:$V$4,DK20,1)&gt;19,19,AN20+VLOOKUP(BI20,NyLi1R!$L$2:$V$4,DK20,1)),""),"")</f>
        <v/>
      </c>
      <c r="FC20" s="9" t="str">
        <f>IF(AND(ISNUMBER(DK20),DK20&lt;8),IF(AND(ISNUMBER(AO20),ISNUMBER(DK20)),IF(AO20+VLOOKUP(BI20,NyLi1E!$L$2:$V$4,DK20,1)&gt;19,19,AO20+VLOOKUP(BI20,NyLi1E!$L$2:$V$4,DK20,1)),""),"")</f>
        <v/>
      </c>
      <c r="FD20" s="9" t="str">
        <f>IF(AND(ISNUMBER(DK20),DK20&lt;8),IF(AND(ISNUMBER(AP20),ISNUMBER(DK20)),IF(AP20+VLOOKUP(BI20,NyLi1T!$L$2:$V$4,DK20,1)&gt;19,19,AP20+VLOOKUP(BI20,NyLi1T!$L$2:$V$4,DK20,1)),""),"")</f>
        <v/>
      </c>
      <c r="FE20" s="9" t="str">
        <f>IF(AND(ISNUMBER(DK20),DK20&gt;7),IF(AND(ISNUMBER(AQ20),ISNUMBER(DK20)),IF(AQ20+VLOOKUP(BI20,NyLi2R!$L$2:$V$4,DK20,1)&gt;19,19,AQ20+VLOOKUP(BI20,NyLi2R!$L$2:$V$4,DK20,1)),""),"")</f>
        <v/>
      </c>
      <c r="FF20" s="9" t="str">
        <f>IF(AND(ISNUMBER(DK20),DK20&gt;7),IF(AND(ISNUMBER(AR20),ISNUMBER(DK20)),IF(AR20+VLOOKUP(BI20,NyLi2E!$L$2:$V$4,DK20,1)&gt;19,19,AR20+VLOOKUP(BI20,NyLi2E!$L$2:$V$4,DK20,1)),""),"")</f>
        <v/>
      </c>
      <c r="FG20" s="9" t="str">
        <f>IF(AND(ISNUMBER(DK20),DK20&gt;7),IF(AND(ISNUMBER(AS20),ISNUMBER(DK20)),IF(AS20+VLOOKUP(BI20,NyLi2T!$L$2:$V$4,DK20,1)&gt;19,19,AS20+VLOOKUP(BI20,NyLi2T!$L$2:$V$4,DK20,1)),""),"")</f>
        <v/>
      </c>
      <c r="FH20" s="9" t="str">
        <f>IF(AND(ISNUMBER(DK20),DK20&lt;8),IF(AND(ISNUMBER(AT20),ISNUMBER(DK20)),IF(AT20+VLOOKUP(BI20,NySs!$L$2:$V$4,DK20,1)&gt;19,19,AT20+VLOOKUP(BI20,NySs!$L$2:$V$4,DK20,1)),""),"")</f>
        <v/>
      </c>
      <c r="FI20" s="9" t="str">
        <f>IF(AND(ISNUMBER(DK20),DK20&lt;9),IF(AND(ISNUMBER(AU20),ISNUMBER(DK20)),IF(AU20+VLOOKUP(BI20,NyEo!$L$2:$V$4,DK20,1)&gt;19,19,AU20+VLOOKUP(BI20,NyEo!$L$2:$V$4,DK20,1)),""),"")</f>
        <v/>
      </c>
      <c r="FJ20" s="9" t="str">
        <f>IF(AND(ISNUMBER(DK20),DK20&gt;7),IF(AND(ISNUMBER(AV20),ISNUMBER(DK20)),IF(AV20+VLOOKUP(BI20,NyHt!$L$2:$V$4,DK20,1)&gt;19,19,AV20+VLOOKUP(BI20,NyHt!$L$2:$V$4,DK20,1)),""),"")</f>
        <v/>
      </c>
      <c r="FK20" s="9" t="str">
        <f>IF(AND(ISNUMBER(AW20),ISNUMBER(DK20)),IF(AW20+VLOOKUP(BI20,NySiF!$L$2:$V$4,DK20,1)&gt;19,19,AW20+VLOOKUP(BI20,NySiF!$L$2:$V$4,DK20,1)),"")</f>
        <v/>
      </c>
      <c r="FL20" s="9" t="str">
        <f>IF(AND(ISNUMBER(AX20),ISNUMBER(DK20)),IF(AX20+VLOOKUP(BI20,NySiB!$L$2:$V$4,DK20,1)&gt;19,19,AX20+VLOOKUP(BI20,NySiB!$L$2:$V$4,DK20,1)),"")</f>
        <v/>
      </c>
      <c r="FM20" s="9" t="str">
        <f>IF(AND(ISNUMBER(AY20),ISNUMBER(DK20)),IF(AY20+VLOOKUP(BI20,NySiT!$L$2:$V$4,DK20,1)&gt;19,19,AY20+VLOOKUP(BI20,NySiT!$L$2:$V$4,DK20,1)),"")</f>
        <v/>
      </c>
      <c r="FN20" s="9" t="str">
        <f>IF(AND(ISNUMBER(AZ20),ISNUMBER(DK20)),IF(AZ20+VLOOKUP(BI20,NyVs!$L$2:$V$4,DK20,1)&gt;19,19,AZ20+VLOOKUP(BI20,NyVs!$L$2:$V$4,DK20,1)),"")</f>
        <v/>
      </c>
      <c r="FO20" s="9" t="str">
        <f>IF(AND(ISNUMBER(BA20),ISNUMBER(DK20)),IF(BA20+VLOOKUP(BI20,NyPp!$L$2:$V$4,DK20,1)&gt;19,19,BA20+VLOOKUP(BI20,NyPp!$L$2:$V$4,DK20,1)),"")</f>
        <v/>
      </c>
      <c r="FP20" s="9" t="str">
        <f>IF(AND(ISNUMBER(BB20),ISNUMBER(DK20)),IF(BB20+VLOOKUP(BI20,NyIGS!$L$2:$V$4,DK20,1)&gt;160,160,BB20+VLOOKUP(BI20,NyIGS!$L$2:$V$4,DK20,1)),"")</f>
        <v/>
      </c>
      <c r="FQ20" s="9" t="str">
        <f>IF(AND(ISNUMBER(BC20),ISNUMBER(DK20)),IF(BC20+VLOOKUP(BI20,NyIRS!$L$2:$V$4,DK20,1)&gt;160,160,BC20+VLOOKUP(BI20,NyIRS!$L$2:$V$4,DK20,1)),"")</f>
        <v/>
      </c>
      <c r="FR20" s="9" t="str">
        <f>IF(AND(ISNUMBER(BD20),ISNUMBER(DK20)),IF(BD20+VLOOKUP(BI20,NyIES!$L$2:$V$4,DK20,1)&gt;160,160, BD20+VLOOKUP(BI20,NyIES!$L$2:$V$4,DK20,1)),"")</f>
        <v/>
      </c>
      <c r="FS20" s="9" t="str">
        <f>IF(AND(ISNUMBER(BE20),ISNUMBER(DK20)),IF(BE20+VLOOKUP(BI20,NyISI!$L$2:$V$4,DK20,1)&gt;160,160,BE20+VLOOKUP(BI20,NyISI!$L$2:$V$4,DK20,1)),"")</f>
        <v/>
      </c>
      <c r="FT20" s="9" t="str">
        <f>IF(AND(ISNUMBER(DK20),DK20&lt;8),IF(AND(ISNUMBER(BF20),ISNUMBER(DK20)),IF(BF20+VLOOKUP(BI20,NyISS!$L$2:$V$4,DK20,1)&gt;160,160,BF20+VLOOKUP(BI20,NyISS!$L$2:$V$4,DK20,1)),""),"")</f>
        <v/>
      </c>
      <c r="FU20" s="9" t="str">
        <f>IF(AND(ISNUMBER(DK20),DK20&gt;7),IF(AND(ISNUMBER(BG20),ISNUMBER(DK20)),IF(BG20+VLOOKUP(BI20,NyISM!$L$2:$V$4,DK20,1)&gt;160,160,BG20+VLOOKUP(BI20,NyISM!$L$2:$V$4,DK20,1)),""),"")</f>
        <v/>
      </c>
      <c r="FV20" s="9" t="str">
        <f>IF(AND(ISNUMBER(BH20),ISNUMBER(DK20)),IF(BH20+VLOOKUP(BI20,NyIAM!$L$2:$V$4,DK20,1)&gt;160,160,BH20+VLOOKUP(BI20,NyIAM!$L$2:$V$4,DK20,1)),"")</f>
        <v/>
      </c>
    </row>
    <row r="21" spans="1:178" x14ac:dyDescent="0.2">
      <c r="A21" s="51"/>
      <c r="B21" s="51"/>
      <c r="C21" s="51"/>
      <c r="D21" s="51"/>
      <c r="E21" s="51"/>
      <c r="F21" s="51"/>
      <c r="G21" s="51"/>
      <c r="H21" s="51"/>
      <c r="I21" s="51"/>
      <c r="J21" s="52"/>
      <c r="K21" s="52"/>
      <c r="L21" s="53"/>
      <c r="M21" s="53"/>
      <c r="N21" s="58" t="str">
        <f t="shared" si="0"/>
        <v/>
      </c>
      <c r="O21" s="53"/>
      <c r="P21" s="53"/>
      <c r="Q21" s="53"/>
      <c r="R21" s="53"/>
      <c r="S21" s="53"/>
      <c r="T21" s="53"/>
      <c r="U21" s="53"/>
      <c r="V21" s="53"/>
      <c r="W21" s="53"/>
      <c r="X21" s="53"/>
      <c r="Y21" s="53"/>
      <c r="Z21" s="53"/>
      <c r="AA21" s="53"/>
      <c r="AB21" s="53"/>
      <c r="AC21" s="53"/>
      <c r="AD21" s="53"/>
      <c r="AE21" s="53"/>
      <c r="AF21" s="53"/>
      <c r="AG21" s="53"/>
      <c r="AH21" s="53"/>
      <c r="AI21" s="53"/>
      <c r="AJ21" s="4" t="str">
        <f>IF(O21="","",IF(ISNUMBER(N21),VLOOKUP(O21,NyFi!$A$2:$K$40,DK21),""))</f>
        <v/>
      </c>
      <c r="AK21" s="4" t="str">
        <f>IF(P21="","",IF(AND(ISNUMBER(N21),DK21&lt;8),VLOOKUP(P21,NyGs!$A$2:$G$41,DK21),""))</f>
        <v/>
      </c>
      <c r="AL21" s="4" t="str">
        <f>IF(AA21="","",IF(ISNUMBER(N21),VLOOKUP(AA21,NyRm!$A$2:$K$56,DK21),""))</f>
        <v/>
      </c>
      <c r="AM21" s="4" t="str">
        <f>IF(Z21="","",IF(ISNUMBER(N21),VLOOKUP(Z21,NyFm!$A$2:$K$46,DK21),""))</f>
        <v/>
      </c>
      <c r="AN21" s="4" t="str">
        <f>IF(U21="","",IF(AND(ISNUMBER(N21),DK21&lt;8),VLOOKUP(U21,NyLi1R!$A$2:$G$20,DK21),""))</f>
        <v/>
      </c>
      <c r="AO21" s="4" t="str">
        <f>IF(V21="","",IF(AND(ISNUMBER(N21),DK21&lt;8),VLOOKUP(V21,NyLi1E!$A$2:$G$20,DK21),""))</f>
        <v/>
      </c>
      <c r="AP21" s="4" t="str">
        <f>IF(AND(ISNUMBER(N21),ISNUMBER(AN21),ISNUMBER(AO21),DK21&lt;8),VLOOKUP(AN21+AO21,NyLi1T!$A$2:$G$40,DK21),"")</f>
        <v/>
      </c>
      <c r="AQ21" s="4" t="str">
        <f>IF(W21="","",IF(AND(ISNUMBER(N21),DK21&gt;7),VLOOKUP(W21,NyLi2R!$A$2:$K$20,DK21),""))</f>
        <v/>
      </c>
      <c r="AR21" s="4" t="str">
        <f>IF(X21="","",IF(AND(ISNUMBER(N21),DK21&gt;7),VLOOKUP(X21,NyLi2E!$A$2:$K$20,DK21),""))</f>
        <v/>
      </c>
      <c r="AS21" s="4" t="str">
        <f>IF(AND(ISNUMBER(N21),ISNUMBER(AQ21),ISNUMBER(AR21),DK21&gt;7),VLOOKUP(AQ21+AR21,NyLi2T!$A$2:$K$40,DK21),"")</f>
        <v/>
      </c>
      <c r="AT21" s="4" t="str">
        <f>IF(AE21="","",IF(AND(ISNUMBER(N21),DK21&lt;8),VLOOKUP(AE21,NySs!$A$2:$G$28,DK21),""))</f>
        <v/>
      </c>
      <c r="AU21" s="4" t="str">
        <f>IF(AD21="","",IF(AND(ISNUMBER(N21),DK21&lt;9),VLOOKUP(AD21,NyEo!$A$2:$H$22,DK21),""))</f>
        <v/>
      </c>
      <c r="AV21" s="4" t="str">
        <f>IF(Q21="","",IF(AND(ISNUMBER(N21),DK21&gt;7),VLOOKUP(Q21,NyHt!$A$2:$K$17,DK21),""))</f>
        <v/>
      </c>
      <c r="AW21" s="4" t="str">
        <f>IF(R21="","",IF(ISNUMBER(N21),VLOOKUP(R21,NySiF!$A$2:$K$18,DK21),""))</f>
        <v/>
      </c>
      <c r="AX21" s="4" t="str">
        <f>IF(S21="","",IF(ISNUMBER(N21),VLOOKUP(S21,NySiB!$A$2:$K$16,DK21),""))</f>
        <v/>
      </c>
      <c r="AY21" s="4" t="str">
        <f>IF(T21="","",IF(ISNUMBER(N21),VLOOKUP(T21,NySiT!$A$2:$K$32,DK21),""))</f>
        <v/>
      </c>
      <c r="AZ21" s="4" t="str">
        <f>IF(Y21="","",IF(ISNUMBER(N21),VLOOKUP(Y21,NyVs!$A$2:$K$86,DK21),""))</f>
        <v/>
      </c>
      <c r="BA21" s="4" t="str">
        <f>IF(AI21="","",IF(ISNUMBER(N21),VLOOKUP(AI21,NyPp!$A$2:$K$202,DK21),""))</f>
        <v/>
      </c>
      <c r="BB21" s="4" t="str">
        <f>IF(AND(ISNUMBER(AJ21),ISNUMBER(AK21),ISNUMBER(AL21),ISNUMBER(AM21),DK21&lt;8),IF(COUNTIF(O21,0)+COUNTIF(P21,0)+COUNTIF(AA21,0)+COUNTIF(Z21,0)&gt;1,"",VLOOKUP(AJ21+AK21+AL21+AM21,NyIGS!$A$2:$K$78,DK21)),IF(AND(ISNUMBER(AJ21),ISNUMBER(AL21),ISNUMBER(AM21),ISNUMBER(AS21),DK21&gt;7),IF(COUNTIF(O21,0)+COUNTIF(AA21,0)+COUNTIF(Z21,0)+AND(COUNTIF(W21,0),COUNTIF(X21,0))&gt;1,"",VLOOKUP(AJ21+AL21+AM21+AS21,NyIGS!$A$2:$K$78,DK21)),""))</f>
        <v/>
      </c>
      <c r="BC21" s="4" t="str">
        <f>IF(AND(ISNUMBER(AJ21),ISNUMBER(AN21),ISNUMBER(AT21),DK21&lt;8),IF(COUNTIF(O21,0)+COUNTIF(U21,0)+COUNTIF(AE21,0)&gt;1,"",VLOOKUP(AJ21+AN21+AT21,NyIRS!$A$2:$K$59,DK21)),IF(AND(ISNUMBER(AJ21),ISNUMBER(AQ21),DK21&gt;7),IF(COUNTIF(O21,0)+COUNTIF(W21,0)&gt;1,"",VLOOKUP(AJ21+AQ21,NyIRS!$A$2:$K$59,DK21)),""))</f>
        <v/>
      </c>
      <c r="BD21" s="4" t="str">
        <f>IF(AND(ISNUMBER(AK21),ISNUMBER(AL21),ISNUMBER(AM21),DK21&lt;8),IF(COUNTIF(P21,0)+COUNTIF(AA21,0)+COUNTIF(Z21,0)&gt;1,"",VLOOKUP(AK21+AL21+AM21,NyIES!$A$2:$K$59,DK21)),IF(AND(ISNUMBER(AL21),ISNUMBER(AM21),ISNUMBER(AR21),DK21&gt;7),IF(COUNTIF(AA21,0)+COUNTIF(Z21,0)+COUNTIF(X21,0)&gt;1,"",VLOOKUP(AL21+AM21+AR21,NyIES!$A$2:$K$59,DK21)),""))</f>
        <v/>
      </c>
      <c r="BE21" s="4" t="str">
        <f>IF(AND(ISNUMBER(AJ21),ISNUMBER(AP21),ISNUMBER(AU21),DK21&lt;8),IF(COUNTIF(O21,0)+AND(COUNTIF(U21,0),COUNTIF(V21,0))+COUNTIF(AD21,0)&gt;1,"",VLOOKUP(AJ21+AP21+AU21,NyISI!$A$2:$K$59,DK21)),IF(AND(ISNUMBER(AS21),ISNUMBER(AU21),ISNUMBER(AV21),DK21=8),IF(COUNTIF(AD21,0)+COUNTIF(Q21,0)+AND(COUNTIF(W21,0),COUNTIF(X21,0))&gt;1,"",VLOOKUP(AS21+AU21+AV21,NyISI!$A$2:$K$59,DK21)),IF(AND(ISNUMBER(AS21),ISNUMBER(AV21),DK21&gt;8),IF(COUNTIF(Q21,0)+AND(COUNTIF(W21,0),COUNTIF(X21,0))&gt;1,"",VLOOKUP(AS21+AV21,NyISI!$A$2:$K$59,DK21)),"")))</f>
        <v/>
      </c>
      <c r="BF21" s="4" t="str">
        <f>IF(AND(ISNUMBER(AT21),ISNUMBER(AK21),ISNUMBER(AL21),ISNUMBER(AM21),DK21&lt;8),IF(COUNTIF(P21,0)+COUNTIF(AA21,0)+COUNTIF(Z21,0)+COUNTIF(AE21,0)&gt;1,"",VLOOKUP(AT21+AK21+AL21+AM21,NyISS!$A$2:$G$78,DK21)),"")</f>
        <v/>
      </c>
      <c r="BG21" s="4" t="str">
        <f>IF(AND(ISNUMBER(AJ21),ISNUMBER(AL21),ISNUMBER(AM21),DK21&gt;7),IF(COUNTIF(O21,0)+COUNTIF(AA21,0)+COUNTIF(Z21,0)&gt;1,"",VLOOKUP(AJ21+AL21+AM21,NyISM!$A$2:$K$59,DK21)),"")</f>
        <v/>
      </c>
      <c r="BH21" s="4" t="str">
        <f>IF(AND(ISNUMBER(AY21),ISNUMBER(AZ21)),IF(COUNTIF(T21,0)+COUNTIF(Y21,0)&gt;1,"",VLOOKUP(AY21+AZ21,NyIAM!$A$2:$K$40,DK21)),"")</f>
        <v/>
      </c>
      <c r="BI21" s="4">
        <v>2</v>
      </c>
      <c r="BJ21" s="4" t="str">
        <f>IF(ISNUMBER(BB21),VLOOKUP(BB21,Percentil!$A$2:$B$122,2,1),"")</f>
        <v/>
      </c>
      <c r="BK21" s="4" t="str">
        <f>IF(ISNUMBER(BC21),VLOOKUP(BC21,Percentil!$A$2:$B$122,2,1),"")</f>
        <v/>
      </c>
      <c r="BL21" s="4" t="str">
        <f>IF(ISNUMBER(BD21),VLOOKUP(BD21,Percentil!$A$2:$B$122,2,1),"")</f>
        <v/>
      </c>
      <c r="BM21" s="4" t="str">
        <f>IF(ISNUMBER(BE21),VLOOKUP(BE21,Percentil!$A$2:$B$122,2,1),"")</f>
        <v/>
      </c>
      <c r="BN21" s="4" t="str">
        <f>IF(ISNUMBER(BF21),VLOOKUP(BF21,Percentil!$A$2:$B$122,2,1),"")</f>
        <v/>
      </c>
      <c r="BO21" s="4" t="str">
        <f>IF(ISNUMBER(BG21),VLOOKUP(BG21,Percentil!$A$2:$B$122,2,1),"")</f>
        <v/>
      </c>
      <c r="BP21" s="4" t="str">
        <f>IF(ISNUMBER(BH21),VLOOKUP(BH21,Percentil!$A$2:$B$122,2,1),"")</f>
        <v/>
      </c>
      <c r="BQ21" s="4" t="str">
        <f>IF(AND(ISNUMBER(AJ21),ISNUMBER(DK21)),IF(AJ21-VLOOKUP(BI21,NyFi!$L$2:$V$4,DK21,1)&lt;1,1 &amp; " - " &amp; AJ21+VLOOKUP(BI21,NyFi!$L$2:$V$4,DK21,1),IF(AJ21+VLOOKUP(BI21,NyFi!$L$2:$V$4,DK21,1)&gt;19,AJ21-VLOOKUP(BI21,NyFi!$L$2:$V$4,DK21,1) &amp; " - " &amp; 19,AJ21-VLOOKUP(BI21,NyFi!$L$2:$V$4,DK21,1) &amp; " - " &amp; AJ21+VLOOKUP(BI21,NyFi!$L$2:$V$4,DK21,1))),"")</f>
        <v/>
      </c>
      <c r="BR21" s="4" t="str">
        <f>IF(AND(ISNUMBER(DK21),DK21&lt;8),IF(AND(ISNUMBER(AK21),ISNUMBER(DK21)),IF(AK21-VLOOKUP(BI21,NyGs!$L$2:$V$4,DK21,1)&lt;1,1 &amp; " - " &amp; AK21+VLOOKUP(BI21,NyGs!$L$2:$V$4,DK21,1),IF(AK21+VLOOKUP(BI21,NyGs!$L$2:$V$4,DK21,1)&gt;19,AK21-VLOOKUP(BI21,NyGs!$L$2:$V$4,DK21,1) &amp; " - " &amp; 19,AK21-VLOOKUP(BI21,NyGs!$L$2:$V$4,DK21,1) &amp; " - " &amp; AK21+VLOOKUP(BI21,NyGs!$L$2:$V$4,DK21,1))),""),"")</f>
        <v/>
      </c>
      <c r="BS21" s="4" t="str">
        <f>IF(AND(ISNUMBER(AL21),ISNUMBER(DK21)),IF(AL21-VLOOKUP(BI21,NyRm!$L$2:$V$4,DK21,1)&lt;1,1 &amp; " - " &amp; AL21+VLOOKUP(BI21,NyRm!$L$2:$V$4,DK21,1),IF(AL21+VLOOKUP(BI21,NyRm!$L$2:$V$4,DK21,1)&gt;19,AL21-VLOOKUP(BI21,NyRm!$L$2:$V$4,DK21,1) &amp; " - " &amp; 19,AL21-VLOOKUP(BI21,NyRm!$L$2:$V$4,DK21,1) &amp; " - " &amp; AL21+VLOOKUP(BI21,NyRm!$L$2:$V$4,DK21,1))),"")</f>
        <v/>
      </c>
      <c r="BT21" s="4" t="str">
        <f>IF(AND(ISNUMBER(AM21),ISNUMBER(DK21)),IF(AM21-VLOOKUP(BI21,NyFm!$L$2:$V$4,DK21,1)&lt;1,1 &amp; " - " &amp; AM21+VLOOKUP(BI21,NyFm!$L$2:$V$4,DK21,1),IF(AM21+VLOOKUP(BI21,NyFm!$L$2:$V$4,DK21,1)&gt;19,AM21-VLOOKUP(BI21,NyFm!$L$2:$V$4,DK21,1) &amp; " - " &amp; 19,AM21-VLOOKUP(BI21,NyFm!$L$2:$V$4,DK21,1) &amp; " - " &amp; AM21+VLOOKUP(BI21,NyFm!$L$2:$V$4,DK21,1))),"")</f>
        <v/>
      </c>
      <c r="BU21" s="4" t="str">
        <f>IF(AND(ISNUMBER(DK21),DK21&lt;8),IF(AND(ISNUMBER(AN21),ISNUMBER(DK21)),IF(AN21-VLOOKUP(BI21,NyLi1R!$L$2:$V$4,DK21,1)&lt;1,1 &amp; " - " &amp; AN21+VLOOKUP(BI21,NyLi1R!$L$2:$V$4,DK21,1),IF(AN21+VLOOKUP(BI21,NyLi1R!$L$2:$V$4,DK21,1)&gt;19,AN21-VLOOKUP(BI21,NyLi1R!$L$2:$V$4,DK21,1) &amp; " - " &amp; 19,AN21-VLOOKUP(BI21,NyLi1R!$L$2:$V$4,DK21,1) &amp; " - " &amp; AN21+VLOOKUP(BI21,NyLi1R!$L$2:$V$4,DK21,1))),""),"")</f>
        <v/>
      </c>
      <c r="BV21" s="4" t="str">
        <f>IF(AND(ISNUMBER(DK21),DK21&lt;8),IF(AND(ISNUMBER(AO21),ISNUMBER(DK21)),IF(AO21-VLOOKUP(BI21,NyLi1E!$L$2:$V$4,DK21,1)&lt;1,1 &amp; " - " &amp; AO21+VLOOKUP(BI21,NyLi1E!$L$2:$V$4,DK21,1),IF(AO21+VLOOKUP(BI21,NyLi1E!$L$2:$V$4,DK21,1)&gt;19,AO21-VLOOKUP(BI21,NyLi1E!$L$2:$V$4,DK21,1) &amp; " - " &amp; 19,AO21-VLOOKUP(BI21,NyLi1E!$L$2:$V$4,DK21,1) &amp; " - " &amp; AO21+VLOOKUP(BI21,NyLi1E!$L$2:$V$4,DK21,1))),""),"")</f>
        <v/>
      </c>
      <c r="BW21" s="4" t="str">
        <f>IF(AND(ISNUMBER(DK21),DK21&lt;8),IF(AND(ISNUMBER(AP21),ISNUMBER(DK21)),IF(AP21-VLOOKUP(BI21,NyLi1T!$L$2:$V$4,DK21,1)&lt;1,1 &amp; " - " &amp; AP21+VLOOKUP(BI21,NyLi1T!$L$2:$V$4,DK21,1),IF(AP21+VLOOKUP(BI21,NyLi1T!$L$2:$V$4,DK21,1)&gt;19,AP21-VLOOKUP(BI21,NyLi1T!$L$2:$V$4,DK21,1) &amp; " - " &amp; 19,AP21-VLOOKUP(BI21,NyLi1T!$L$2:$V$4,DK21,1) &amp; " - " &amp; AP21+VLOOKUP(BI21,NyLi1T!$L$2:$V$4,DK21,1))),""),"")</f>
        <v/>
      </c>
      <c r="BX21" s="4" t="str">
        <f>IF(AND(ISNUMBER(DK21),DK21&gt;7),IF(AND(ISNUMBER(AQ21),ISNUMBER(DK21)),IF(AQ21-VLOOKUP(BI21,NyLi2R!$L$2:$V$4,DK21,1)&lt;1,1 &amp; " - " &amp; AQ21+VLOOKUP(BI21,NyLi2R!$L$2:$V$4,DK21,1),IF(AQ21+VLOOKUP(BI21,NyLi2R!$L$2:$V$4,DK21,1)&gt;19,AQ21-VLOOKUP(BI21,NyLi2R!$L$2:$V$4,DK21,1) &amp; " - " &amp; 19,AQ21-VLOOKUP(BI21,NyLi2R!$L$2:$V$4,DK21,1) &amp; " - " &amp; AQ21+VLOOKUP(BI21,NyLi2R!$L$2:$V$4,DK21,1))),""),"")</f>
        <v/>
      </c>
      <c r="BY21" s="4" t="str">
        <f>IF(AND(ISNUMBER(DK21),DK21&gt;7),IF(AND(ISNUMBER(AR21),ISNUMBER(DK21)),IF(AR21-VLOOKUP(BI21,NyLi2E!$L$2:$V$4,DK21,1)&lt;1,1 &amp; " - " &amp; AR21+VLOOKUP(BI21,NyLi2E!$L$2:$V$4,DK21,1),IF(AR21+VLOOKUP(BI21,NyLi2E!$L$2:$V$4,DK21,1)&gt;19,AR21-VLOOKUP(BI21,NyLi2E!$L$2:$V$4,DK21,1) &amp; " - " &amp; 19,AR21-VLOOKUP(BI21,NyLi2E!$L$2:$V$4,DK21,1) &amp; " - " &amp; AR21+VLOOKUP(BI21,NyLi2E!$L$2:$V$4,DK21,1))),""),"")</f>
        <v/>
      </c>
      <c r="BZ21" s="4" t="str">
        <f>IF(AND(ISNUMBER(DK21),DK21&gt;7),IF(AND(ISNUMBER(AS21),ISNUMBER(DK21)),IF(AS21-VLOOKUP(BI21,NyLi2T!$L$2:$V$4,DK21,1)&lt;1,1 &amp; " - " &amp; AS21+VLOOKUP(BI21,NyLi2T!$L$2:$V$4,DK21,1),IF(AS21+VLOOKUP(BI21,NyLi2T!$L$2:$V$4,DK21,1)&gt;19,AS21-VLOOKUP(BI21,NyLi2T!$L$2:$V$4,DK21,1) &amp; " - " &amp; 19,AS21-VLOOKUP(BI21,NyLi2T!$L$2:$V$4,DK21,1) &amp; " - " &amp; AS21+VLOOKUP(BI21,NyLi2T!$L$2:$V$4,DK21,1))),""),"")</f>
        <v/>
      </c>
      <c r="CA21" s="4" t="str">
        <f>IF(AND(ISNUMBER(DK21),DK21&lt;8),IF(AND(ISNUMBER(AT21),ISNUMBER(DK21)),IF(AT21-VLOOKUP(BI21,NySs!$L$2:$V$4,DK21,1)&lt;1,1 &amp; " - " &amp; AT21+VLOOKUP(BI21,NySs!$L$2:$V$4,DK21,1),IF(AT21+VLOOKUP(BI21,NySs!$L$2:$V$4,DK21,1)&gt;19,AT21-VLOOKUP(BI21,NySs!$L$2:$V$4,DK21,1) &amp; " - " &amp; 19,AT21-VLOOKUP(BI21,NySs!$L$2:$V$4,DK21,1) &amp; " - " &amp; AT21+VLOOKUP(BI21,NySs!$L$2:$V$4,DK21,1))),""),"")</f>
        <v/>
      </c>
      <c r="CB21" s="4" t="str">
        <f>IF(AND(ISNUMBER(DK21),DK21&lt;9),IF(AND(ISNUMBER(AU21),ISNUMBER(DK21)),IF(AU21-VLOOKUP(BI21,NyEo!$L$2:$V$4,DK21,1)&lt;1,1 &amp; " - " &amp; AU21+VLOOKUP(BI21,NyEo!$L$2:$V$4,DK21,1),IF(AU21+VLOOKUP(BI21,NyEo!$L$2:$V$4,DK21,1)&gt;19,AU21-VLOOKUP(BI21,NyEo!$L$2:$V$4,DK21,1) &amp; " - " &amp; 19,AU21-VLOOKUP(BI21,NyEo!$L$2:$V$4,DK21,1) &amp; " - " &amp; AU21+VLOOKUP(BI21,NyEo!$L$2:$V$4,DK21,1))),""),"")</f>
        <v/>
      </c>
      <c r="CC21" s="4" t="str">
        <f>IF(AND(ISNUMBER(DK21),DK21&gt;7),IF(AND(ISNUMBER(AV21),ISNUMBER(DK21)),IF(AV21-VLOOKUP(BI21,NyHt!$L$2:$V$4,DK21,1)&lt;1,1 &amp; " - " &amp; AV21+VLOOKUP(BI21,NyHt!$L$2:$V$4,DK21,1),IF(AV21+VLOOKUP(BI21,NyHt!$L$2:$V$4,DK21,1)&gt;19,AV21-VLOOKUP(BI21,NyHt!$L$2:$V$4,DK21,1) &amp; " - " &amp; 19,AV21-VLOOKUP(BI21,NyHt!$L$2:$V$4,DK21,1) &amp; " - " &amp; AV21+VLOOKUP(BI21,NyHt!$L$2:$V$4,DK21,1))),""),"")</f>
        <v/>
      </c>
      <c r="CD21" s="4" t="str">
        <f>IF(AND(ISNUMBER(AW21),ISNUMBER(DK21)),IF(AW21-VLOOKUP(BI21,NySiF!$L$2:$V$4,DK21,1)&lt;1,1 &amp; " - " &amp; AW21+VLOOKUP(BI21,NySiF!$L$2:$V$4,DK21,1),IF(AW21+VLOOKUP(BI21,NySiF!$L$2:$V$4,DK21,1)&gt;19,AW21-VLOOKUP(BI21,NySiF!$L$2:$V$4,DK21,1) &amp; " - " &amp; 19,AW21-VLOOKUP(BI21,NySiF!$L$2:$V$4,DK21,1) &amp; " - " &amp; AW21+VLOOKUP(BI21,NySiF!$L$2:$V$4,DK21,1))),"")</f>
        <v/>
      </c>
      <c r="CE21" s="4" t="str">
        <f>IF(AND(ISNUMBER(AX21),ISNUMBER(DK21)),IF(AX21-VLOOKUP(BI21,NySiB!$L$2:$V$4,DK21,1)&lt;1,1 &amp; " - " &amp; AX21+VLOOKUP(BI21,NySiB!$L$2:$V$4,DK21,1),IF(AX21+VLOOKUP(BI21,NySiB!$L$2:$V$4,DK21,1)&gt;19,AX21-VLOOKUP(BI21,NySiB!$L$2:$V$4,DK21,1) &amp; " - " &amp; 19,AX21-VLOOKUP(BI21,NySiB!$L$2:$V$4,DK21,1) &amp; " - " &amp; AX21+VLOOKUP(BI21,NySiB!$L$2:$V$4,DK21,1))),"")</f>
        <v/>
      </c>
      <c r="CF21" s="4" t="str">
        <f>IF(AND(ISNUMBER(AY21),ISNUMBER(DK21)),IF(AY21-VLOOKUP(BI21,NySiT!$L$2:$V$4,DK21,1)&lt;1,1 &amp; " - " &amp; AY21+VLOOKUP(BI21,NySiT!$L$2:$V$4,DK21,1),IF(AY21+VLOOKUP(BI21,NySiT!$L$2:$V$4,DK21,1)&gt;19,AY21-VLOOKUP(BI21,NySiT!$L$2:$V$4,DK21,1) &amp; " - " &amp; 19,AY21-VLOOKUP(BI21,NySiT!$L$2:$V$4,DK21,1) &amp; " - " &amp; AY21+VLOOKUP(BI21,NySiT!$L$2:$V$4,DK21,1))),"")</f>
        <v/>
      </c>
      <c r="CG21" s="4" t="str">
        <f>IF(AND(ISNUMBER(AZ21),ISNUMBER(DK21)),IF(AZ21-VLOOKUP(BI21,NyVs!$L$2:$V$4,DK21,1)&lt;1,1 &amp; " - " &amp; AZ21+VLOOKUP(BI21,NyVs!$L$2:$V$4,DK21,1),IF(AZ21+VLOOKUP(BI21,NyVs!$L$2:$V$4,DK21,1)&gt;19,AZ21-VLOOKUP(BI21,NyVs!$L$2:$V$4,DK21,1) &amp; " - " &amp; 19,AZ21-VLOOKUP(BI21,NyVs!$L$2:$V$4,DK21,1) &amp; " - " &amp; AZ21+VLOOKUP(BI21,NyVs!$L$2:$V$4,DK21,1))),"")</f>
        <v/>
      </c>
      <c r="CH21" s="4" t="str">
        <f>IF(AND(ISNUMBER(BA21),ISNUMBER(DK21)),IF(BA21-VLOOKUP(BI21,NyPp!$L$2:$V$4,DK21,1)&lt;1,1 &amp; " - " &amp; BA21+VLOOKUP(BI21,NyPp!$L$2:$V$4,DK21,1),IF(BA21+VLOOKUP(BI21,NyPp!$L$2:$V$4,DK21,1)&gt;19,BA21-VLOOKUP(BI21,NyPp!$L$2:$V$4,DK21,1) &amp; " - " &amp; 19,BA21-VLOOKUP(BI21,NyPp!$L$2:$V$4,DK21,1) &amp; " - " &amp; BA21+VLOOKUP(BI21,NyPp!$L$2:$V$4,DK21,1))),"")</f>
        <v/>
      </c>
      <c r="CI21" s="4" t="str">
        <f>IF(AND(ISNUMBER(BB21),ISNUMBER(DK21)),IF(BB21-VLOOKUP(BI21,NyIGS!$L$2:$V$4,DK21,1)&lt;40,40 &amp; " - " &amp; BB21+VLOOKUP(BI21,NyIGS!$L$2:$V$4,DK21,1),IF(BB21+VLOOKUP(BI21,NyIGS!$L$2:$V$4,DK21,1)&gt;160,BB21-VLOOKUP(BI21,NyIGS!$L$2:$V$4,DK21,1) &amp; " - " &amp; 160,BB21-VLOOKUP(BI21,NyIGS!$L$2:$V$4,DK21,1) &amp; " - " &amp; BB21+VLOOKUP(BI21,NyIGS!$L$2:$V$4,DK21,1))),"")</f>
        <v/>
      </c>
      <c r="CJ21" s="4" t="str">
        <f>IF(AND(ISNUMBER(BC21),ISNUMBER(DK21)),IF(BC21-VLOOKUP(BI21,NyIRS!$L$2:$V$4,DK21,1)&lt;40,40 &amp; " - " &amp; BC21+VLOOKUP(BI21,NyIRS!$L$2:$V$4,DK21,1),IF(BC21+VLOOKUP(BI21,NyIRS!$L$2:$V$4,DK21,1)&gt;160,BC21-VLOOKUP(BI21,NyIRS!$L$2:$V$4,DK21,1) &amp; " - " &amp; 160,BC21-VLOOKUP(BI21,NyIRS!$L$2:$V$4,DK21,1) &amp; " - " &amp; BC21+VLOOKUP(BI21,NyIRS!$L$2:$V$4,DK21,1))),"")</f>
        <v/>
      </c>
      <c r="CK21" s="4" t="str">
        <f>IF(AND(ISNUMBER(BD21),ISNUMBER(DK21)),IF(BD21-VLOOKUP(BI21,NyIES!$L$2:$V$4,DK21,1)&lt;40,40 &amp; " - " &amp; BD21+VLOOKUP(BI21,NyIES!$L$2:$V$4,DK21,1),IF(BD21+VLOOKUP(BI21,NyIES!$L$2:$V$4,DK21,1)&gt;160,BD21-VLOOKUP(BI21,NyIES!$L$2:$V$4,DK21,1) &amp; " - " &amp; 160,BD21-VLOOKUP(BI21,NyIES!$L$2:$V$4,DK21,1) &amp; " - " &amp; BD21+VLOOKUP(BI21,NyIES!$L$2:$V$4,DK21,1))),"")</f>
        <v/>
      </c>
      <c r="CL21" s="4" t="str">
        <f>IF(AND(ISNUMBER(BE21),ISNUMBER(DK21)),IF(BE21-VLOOKUP(BI21,NyISI!$L$2:$V$4,DK21,1)&lt;40,40 &amp; " - " &amp; BE21+VLOOKUP(BI21,NyISI!$L$2:$V$4,DK21,1),IF(BE21+VLOOKUP(BI21,NyISI!$L$2:$V$4,DK21,1)&gt;160,BE21-VLOOKUP(BI21,NyISI!$L$2:$V$4,DK21,1) &amp; " - " &amp; 160,BE21-VLOOKUP(BI21,NyISI!$L$2:$V$4,DK21,1) &amp; " - " &amp; BE21+VLOOKUP(BI21,NyISI!$L$2:$V$4,DK21,1))),"")</f>
        <v/>
      </c>
      <c r="CM21" s="4" t="str">
        <f>IF(AND(ISNUMBER(DK21),DK21&lt;8),IF(AND(ISNUMBER(BF21),ISNUMBER(DK21)),IF(BF21-VLOOKUP(BI21,NyISS!$L$2:$V$4,DK21,1)&lt;40,40 &amp; " - " &amp; BF21+VLOOKUP(BI21,NyISS!$L$2:$V$4,DK21,1),IF(BF21+VLOOKUP(BI21,NyISS!$L$2:$V$4,DK21,1)&gt;160,BF21-VLOOKUP(BI21,NyISS!$L$2:$V$4,DK21,1) &amp; " - " &amp; 160,BF21-VLOOKUP(BI21,NyISS!$L$2:$V$4,DK21,1) &amp; " - " &amp; BF21+VLOOKUP(BI21,NyISS!$L$2:$V$4,DK21,1))),""),"")</f>
        <v/>
      </c>
      <c r="CN21" s="4" t="str">
        <f>IF(AND(ISNUMBER(DK21),DK21&gt;7),IF(AND(ISNUMBER(BG21),ISNUMBER(DK21)),IF(BG21-VLOOKUP(BI21,NyISM!$L$2:$V$4,DK21,1)&lt;40,40 &amp; " - " &amp; BG21+VLOOKUP(BI21,NyISM!$L$2:$V$4,DK21,1),IF(BG21+VLOOKUP(BI21,NyISM!$L$2:$V$4,DK21,1)&gt;160,BG21-VLOOKUP(BI21,NyISM!$L$2:$V$4,DK21,1) &amp; " - " &amp; 160,BG21-VLOOKUP(BI21,NyISM!$L$2:$V$4,DK21,1) &amp; " - " &amp; BG21+VLOOKUP(BI21,NyISM!$L$2:$V$4,DK21,1))),""),"")</f>
        <v/>
      </c>
      <c r="CO21" s="4" t="str">
        <f>IF(AND(ISNUMBER(BH21),ISNUMBER(DK21)),IF(BH21-VLOOKUP(BI21,NyIAM!$L$2:$V$4,DK21,1)&lt;40,40 &amp; " - " &amp; BH21+VLOOKUP(BI21,NyIAM!$L$2:$V$4,DK21,1),IF(BH21+VLOOKUP(BI21,NyIAM!$L$2:$V$4,DK21,1)&gt;160,BH21-VLOOKUP(BI21,NyIAM!$L$2:$V$4,DK21,1) &amp; " - " &amp; 160,BH21-VLOOKUP(BI21,NyIAM!$L$2:$V$4,DK21,1) &amp; " - " &amp; BH21+VLOOKUP(BI21,NyIAM!$L$2:$V$4,DK21,1))),"")</f>
        <v/>
      </c>
      <c r="CP21" s="4" t="str">
        <f>IF(AF21="","",IF(AND(ISNUMBER(AF21),ISNUMBER(DK21)),IF(VLOOKUP(AF21,NyOm!$A$2:$K$30,DK21,1)=1,"Onormalt få ord",IF(VLOOKUP(AF21,NyOm!$A$2:$K$30,DK21,1)=2,"Färre antal ord än normalt",IF(VLOOKUP(AF21,NyOm!$A$2:$K$30,DK21,1)=3,"Normalt antal ord","")))))</f>
        <v/>
      </c>
      <c r="CQ21" s="4" t="str">
        <f>IF(AB21="","",IF(AND(ISNUMBER(AB21),ISNUMBER(DK21)),IF(VLOOKUP(AB21,NyPbTid!$A$2:$K$218,DK21,1)=1,"Onormalt lång tidsåtgång",IF(VLOOKUP(AB21,NyPbTid!$A$2:$K$218,DK21,1)=2,"Långsammare än normalt",IF(VLOOKUP(AB21,NyPbTid!$A$2:$K$218,DK21,1)=3,"Normal tidsåtgång","")))))</f>
        <v/>
      </c>
      <c r="CR21" s="4" t="str">
        <f>IF(AC21="","",IF(AND(ISNUMBER(AC21),ISNUMBER(DK21)),IF(VLOOKUP(AC21,NyPbFel!$A$2:$K$18,DK21,1)=1,"Onormalt antal fel",IF(VLOOKUP(AC21,NyPbFel!$A$2:$K$18,DK21,1)=2,"Fler fel än normalt",IF(VLOOKUP(AC21,NyPbFel!$A$2:$K$18,DK21,1)=3,"Normalt antal fel","")))))</f>
        <v/>
      </c>
      <c r="CS21" s="4" t="str">
        <f t="shared" si="6"/>
        <v/>
      </c>
      <c r="CT21" s="4" t="str">
        <f>IF(OR(ISNUMBER(CS21),CS21="0**"),IF(ISNUMBER(CS21),CS21/ABS(CS21)*VLOOKUP(1,SignDiff!$A$3:$K$4,DK21,1),VLOOKUP(1,SignDiff!$A$3:$K$4,DK21,1)),"")</f>
        <v/>
      </c>
      <c r="CU21" s="4" t="str">
        <f>IF(OR(ISNUMBER(CS21),CS21="0**"),IF(ISNUMBER(CS21),CS21/ABS(CS21)*VLOOKUP(1,SignDiff!$A$7:$K$8,DK21,1),VLOOKUP(1,SignDiff!$A$7:$K$8,DK21,1)),"")</f>
        <v/>
      </c>
      <c r="CV21" s="4" t="str">
        <f t="shared" si="7"/>
        <v/>
      </c>
      <c r="CW21" s="4" t="str">
        <f t="shared" si="8"/>
        <v/>
      </c>
      <c r="CX21" s="4" t="str">
        <f>IF(OR(ISNUMBER(CS21),CS21="0**"),IF(CS21="0**",VLOOKUP(0,'IRS-IES'!$A$2:$C$43,2,1),IF(CS21&lt;0,VLOOKUP(ABS(CS21),'IRS-IES'!$A$2:$C$43,2,1),VLOOKUP(ABS(CS21),'IRS-IES'!$A$2:$C$43,3,1))),"")</f>
        <v/>
      </c>
      <c r="CY21" s="4" t="str">
        <f t="shared" si="9"/>
        <v/>
      </c>
      <c r="CZ21" s="4" t="str">
        <f>IF(OR(ISNUMBER(CY21),CY21="0**"),IF(ISNUMBER(CY21),CY21/ABS(CY21)*VLOOKUP(2,SignDiff!$A$3:$K$4,DK21,1),VLOOKUP(2,SignDiff!$A$3:$K$4,DK21,1)),"")</f>
        <v/>
      </c>
      <c r="DA21" s="4" t="str">
        <f>IF(OR(ISNUMBER(CY21),CY21="0**"),IF(ISNUMBER(CY21),CY21/ABS(CY21)*VLOOKUP(2,SignDiff!$A$7:$K$8,DK21,1),VLOOKUP(2,SignDiff!$A$7:$K$8,DK21,1)),"")</f>
        <v/>
      </c>
      <c r="DB21" s="4" t="str">
        <f t="shared" si="10"/>
        <v/>
      </c>
      <c r="DC21" s="4" t="str">
        <f t="shared" si="11"/>
        <v/>
      </c>
      <c r="DD21" s="4" t="str">
        <f>IF(OR(ISNUMBER(CY21),CY21="0**"),IF(CY21="0**",VLOOKUP(0,'ISI-ISS'!$A$2:$C$43,2,1),IF(CY21&lt;0,VLOOKUP(ABS(CY21),'ISI-ISS'!$A$2:$C$43,2,1),VLOOKUP(ABS(CY21),'ISI-ISS'!$A$2:$C$43,3,1))),"")</f>
        <v/>
      </c>
      <c r="DE21" s="4" t="str">
        <f t="shared" si="12"/>
        <v/>
      </c>
      <c r="DF21" s="4" t="str">
        <f>IF(OR(ISNUMBER(DE21),DE21="0**"),IF(ISNUMBER(DE21),DE21/ABS(DE21)*VLOOKUP(2,SignDiff!$A$3:$K$4,DK21,1),VLOOKUP(2,SignDiff!$A$3:$K$4,DK21,1)),"")</f>
        <v/>
      </c>
      <c r="DG21" s="4" t="str">
        <f>IF(OR(ISNUMBER(DE21),DE21="0**"),IF(ISNUMBER(DE21),DE21/ABS(DE21)*VLOOKUP(2,SignDiff!$A$7:$K$8,DK21,1),VLOOKUP(2,SignDiff!$A$7:$K$8,DK21,1)),"")</f>
        <v/>
      </c>
      <c r="DH21" s="4" t="str">
        <f t="shared" si="13"/>
        <v/>
      </c>
      <c r="DI21" s="4" t="str">
        <f t="shared" si="14"/>
        <v/>
      </c>
      <c r="DJ21" s="4" t="str">
        <f>IF(OR(ISNUMBER(DE21),DE21="0**"),IF(DE21="0**",VLOOKUP(0,'ISI-ISM'!$A$2:$C$43,2,1),IF(DE21&lt;0,VLOOKUP(ABS(DE21),'ISI-ISM'!$A$2:$C$43,2,1),VLOOKUP(ABS(DE21),'ISI-ISM'!$A$2:$C$43,3,1))),"")</f>
        <v/>
      </c>
      <c r="DK21" s="4" t="str">
        <f>IF(ISERROR(VLOOKUP(N21,age!$A$2:$C$11,2,1)),"",VLOOKUP(N21,age!$A$2:$C$11,2,1))</f>
        <v/>
      </c>
      <c r="DL21" s="4" t="str">
        <f>IF(ISERROR(VLOOKUP(N21,age!$A$2:$C$11,3,1)),"",VLOOKUP(N21,age!$A$2:$C$11,3,1))</f>
        <v/>
      </c>
      <c r="DM21" s="4">
        <f t="shared" si="1"/>
        <v>0</v>
      </c>
      <c r="DN21" s="4">
        <f t="shared" si="2"/>
        <v>0</v>
      </c>
      <c r="DO21" s="4">
        <f t="shared" si="3"/>
        <v>0</v>
      </c>
      <c r="DP21" s="4">
        <f t="shared" si="4"/>
        <v>0</v>
      </c>
      <c r="DQ21" s="4">
        <f t="shared" si="5"/>
        <v>0</v>
      </c>
      <c r="DR21" s="9" t="str">
        <f t="shared" si="15"/>
        <v/>
      </c>
      <c r="DS21" s="9" t="str">
        <f t="shared" si="16"/>
        <v/>
      </c>
      <c r="DT21" s="9" t="str">
        <f t="shared" si="17"/>
        <v/>
      </c>
      <c r="DU21" s="9" t="str">
        <f t="shared" si="18"/>
        <v/>
      </c>
      <c r="DV21" s="9" t="str">
        <f t="shared" si="19"/>
        <v/>
      </c>
      <c r="DW21" s="9" t="str">
        <f t="shared" si="20"/>
        <v/>
      </c>
      <c r="DX21" s="9" t="str">
        <f t="shared" si="21"/>
        <v/>
      </c>
      <c r="DY21" s="9" t="str">
        <f>IF(AND(ISNUMBER(AJ21),ISNUMBER(DK21)),IF(AJ21-VLOOKUP(BI21,NyFi!$L$2:$V$4,DK21,1)&lt;1,1,AJ21-VLOOKUP(BI21,NyFi!$L$2:$V$4,DK21,1)),"")</f>
        <v/>
      </c>
      <c r="DZ21" s="9" t="str">
        <f>IF(AND(ISNUMBER(DK21),DK21&lt;8),IF(AND(ISNUMBER(AK21),ISNUMBER(DK21)),IF(AK21-VLOOKUP(BI21,NyGs!$L$2:$V$4,DK21,1)&lt;1,1,AK21-VLOOKUP(BI21,NyGs!$L$2:$V$4,DK21,1)),""),"")</f>
        <v/>
      </c>
      <c r="EA21" s="9" t="str">
        <f>IF(AND(ISNUMBER(AL21),ISNUMBER(DK21)),IF(AL21-VLOOKUP(BI21,NyRm!$L$2:$V$4,DK21,1)&lt;1,1,AL21-VLOOKUP(BI21,NyRm!$L$2:$V$4,DK21,1)),"")</f>
        <v/>
      </c>
      <c r="EB21" s="9" t="str">
        <f>IF(AND(ISNUMBER(AM21),ISNUMBER(DK21)),IF(AM21-VLOOKUP(BI21,NyFm!$L$2:$V$4,DK21,1)&lt;1,1,AM21-VLOOKUP(BI21,NyFm!$L$2:$V$4,DK21,1)),"")</f>
        <v/>
      </c>
      <c r="EC21" s="9" t="str">
        <f>IF(AND(ISNUMBER(DK21),DK21&lt;8),IF(AND(ISNUMBER(AN21),ISNUMBER(DK21)),IF(AN21-VLOOKUP(BI21,NyLi1R!$L$2:$V$4,DK21,1)&lt;1,1,AN21-VLOOKUP(BI21,NyLi1R!$L$2:$V$4,DK21,1)),""),"")</f>
        <v/>
      </c>
      <c r="ED21" s="9" t="str">
        <f>IF(AND(ISNUMBER(DK21),DK21&lt;8),IF(AND(ISNUMBER(AO21),ISNUMBER(DK21)),IF(AO21-VLOOKUP(BI21,NyLi1E!$L$2:$V$4,DK21,1)&lt;1,1,AO21-VLOOKUP(BI21,NyLi1E!$L$2:$V$4,DK21,1)),""),"")</f>
        <v/>
      </c>
      <c r="EE21" s="9" t="str">
        <f>IF(AND(ISNUMBER(DK21),DK21&lt;8),IF(AND(ISNUMBER(AP21),ISNUMBER(DK21)),IF(AP21-VLOOKUP(BI21,NyLi1T!$L$2:$V$4,DK21,1)&lt;1,1,AP21-VLOOKUP(BI21,NyLi1T!$L$2:$V$4,DK21,1)),""),"")</f>
        <v/>
      </c>
      <c r="EF21" s="9" t="str">
        <f>IF(AND(ISNUMBER(DK21),DK21&gt;7),IF(AND(ISNUMBER(AQ21),ISNUMBER(DK21)),IF(AQ21-VLOOKUP(BI21,NyLi2R!$L$2:$V$4,DK21,1)&lt;1,1,AQ21-VLOOKUP(BI21,NyLi2R!$L$2:$V$4,DK21,1)),""),"")</f>
        <v/>
      </c>
      <c r="EG21" s="9" t="str">
        <f>IF(AND(ISNUMBER(DK21),DK21&gt;7),IF(AND(ISNUMBER(AR21),ISNUMBER(DK21)),IF(AR21-VLOOKUP(BI21,NyLi2E!$L$2:$V$4,DK21,1)&lt;1,1,AR21-VLOOKUP(BI21,NyLi2E!$L$2:$V$4,DK21,1)),""),"")</f>
        <v/>
      </c>
      <c r="EH21" s="9" t="str">
        <f>IF(AND(ISNUMBER(DK21),DK21&gt;7),IF(AND(ISNUMBER(AS21),ISNUMBER(DK21)),IF(AS21-VLOOKUP(BI21,NyLi2T!$L$2:$V$4,DK21,1)&lt;1,1,AS21-VLOOKUP(BI21,NyLi2T!$L$2:$V$4,DK21,1)),""),"")</f>
        <v/>
      </c>
      <c r="EI21" s="9" t="str">
        <f>IF(AND(ISNUMBER(DK21),DK21&lt;8),IF(AND(ISNUMBER(AT21),ISNUMBER(DK21)),IF(AT21-VLOOKUP(BI21,NySs!$L$2:$V$4,DK21,1)&lt;1,1,AT21-VLOOKUP(BI21,NySs!$L$2:$V$4,DK21,1)),""),"")</f>
        <v/>
      </c>
      <c r="EJ21" s="9" t="str">
        <f>IF(AND(ISNUMBER(DK21),DK21&lt;9),IF(AND(ISNUMBER(AU21),ISNUMBER(DK21)),IF(AU21-VLOOKUP(BI21,NyEo!$L$2:$V$4,DK21,1)&lt;1,1,AU21-VLOOKUP(BI21,NyEo!$L$2:$V$4,DK21,1)),""),"")</f>
        <v/>
      </c>
      <c r="EK21" s="9" t="str">
        <f>IF(AND(ISNUMBER(DK21),DK21&gt;7),IF(AND(ISNUMBER(AV21),ISNUMBER(DK21)),IF(AV21-VLOOKUP(BI21,NyHt!$L$2:$V$4,DK21,1)&lt;1,1,AV21-VLOOKUP(BI21,NyHt!$L$2:$V$4,DK21,1)),""),"")</f>
        <v/>
      </c>
      <c r="EL21" s="9" t="str">
        <f>IF(AND(ISNUMBER(AW21),ISNUMBER(DK21)),IF(AW21-VLOOKUP(BI21,NySiF!$L$2:$V$4,DK21,1)&lt;1,1,AW21-VLOOKUP(BI21,NySiF!$L$2:$V$4,DK21,1)),"")</f>
        <v/>
      </c>
      <c r="EM21" s="9" t="str">
        <f>IF(AND(ISNUMBER(AX21),ISNUMBER(DK21)),IF(AX21-VLOOKUP(BI21,NySiB!$L$2:$V$4,DK21,1)&lt;1,1,AX21-VLOOKUP(BI21,NySiB!$L$2:$V$4,DK21,1)),"")</f>
        <v/>
      </c>
      <c r="EN21" s="9" t="str">
        <f>IF(AND(ISNUMBER(AY21),ISNUMBER(DK21)),IF(AY21-VLOOKUP(BI21,NySiT!$L$2:$V$4,DK21,1)&lt;1,1,AY21-VLOOKUP(BI21,NySiT!$L$2:$V$4,DK21,1)),"")</f>
        <v/>
      </c>
      <c r="EO21" s="9" t="str">
        <f>IF(AND(ISNUMBER(AZ21),ISNUMBER(DK21)),IF(AZ21-VLOOKUP(BI21,NyVs!$L$2:$V$4,DK21,1)&lt;1,1,AZ21-VLOOKUP(BI21,NyVs!$L$2:$V$4,DK21,1)),"")</f>
        <v/>
      </c>
      <c r="EP21" s="9" t="str">
        <f>IF(AND(ISNUMBER(BA21),ISNUMBER(DK21)),IF(BA21-VLOOKUP(BI21,NyPp!$L$2:$V$4,DK21,1)&lt;1,1,BA21-VLOOKUP(BI21,NyPp!$L$2:$V$4,DK21,1)),"")</f>
        <v/>
      </c>
      <c r="EQ21" s="9" t="str">
        <f>IF(AND(ISNUMBER(BB21),ISNUMBER(DK21)),IF(BB21-VLOOKUP(BI21,NyIGS!$L$2:$V$4,DK21,1)&lt;40,40,BB21-VLOOKUP(BI21,NyIGS!$L$2:$V$4,DK21,1)),"")</f>
        <v/>
      </c>
      <c r="ER21" s="9" t="str">
        <f>IF(AND(ISNUMBER(BC21),ISNUMBER(DK21)),IF(BC21-VLOOKUP(BI21,NyIRS!$L$2:$V$4,DK21,1)&lt;40,40,BC21-VLOOKUP(BI21,NyIRS!$L$2:$V$4,DK21,1)),"")</f>
        <v/>
      </c>
      <c r="ES21" s="9" t="str">
        <f>IF(AND(ISNUMBER(BD21),ISNUMBER(DK21)),IF(BD21-VLOOKUP(BI21,NyIES!$L$2:$V$4,DK21,1)&lt;40,40,BD21-VLOOKUP(BI21,NyIES!$L$2:$V$4,DK21,1)),"")</f>
        <v/>
      </c>
      <c r="ET21" s="9" t="str">
        <f>IF(AND(ISNUMBER(BE21),ISNUMBER(DK21)),IF(BE21-VLOOKUP(BI21,NyISI!$L$2:$V$4,DK21,1)&lt;40,40,BE21-VLOOKUP(BI21,NyISI!$L$2:$V$4,DK21,1)),"")</f>
        <v/>
      </c>
      <c r="EU21" s="9" t="str">
        <f>IF(AND(ISNUMBER(DK21),DK21&lt;8),IF(AND(ISNUMBER(BF21),ISNUMBER(DK21)),IF(BF21-VLOOKUP(BI21,NyISS!$L$2:$V$4,DK21,1)&lt;40,40,BF21-VLOOKUP(BI21,NyISS!$L$2:$V$4,DK21,1)),""),"")</f>
        <v/>
      </c>
      <c r="EV21" s="9" t="str">
        <f>IF(AND(ISNUMBER(DK21),DK21&gt;7),IF(AND(ISNUMBER(BG21),ISNUMBER(DK21)),IF(BG21-VLOOKUP(BI21,NyISM!$L$2:$V$4,DK21,1)&lt;40,40,BG21-VLOOKUP(BI21,NyISM!$L$2:$V$4,DK21,1)),""),"")</f>
        <v/>
      </c>
      <c r="EW21" s="9" t="str">
        <f>IF(AND(ISNUMBER(BH21),ISNUMBER(DK21)),IF(BH21-VLOOKUP(BI21,NyIAM!$L$2:$V$4,DK21,1)&lt;40,40,BH21-VLOOKUP(BI21,NyIAM!$L$2:$V$4,DK21,1)),"")</f>
        <v/>
      </c>
      <c r="EX21" s="9" t="str">
        <f>IF(AND(ISNUMBER(AJ21),ISNUMBER(DK21)),IF(AJ21+VLOOKUP(BI21,NyFi!$L$2:$V$4,DK21,1)&gt;19,19,AJ21+VLOOKUP(BI21,NyFi!$L$2:$V$4,DK21,1)),"")</f>
        <v/>
      </c>
      <c r="EY21" s="9" t="str">
        <f>IF(AND(ISNUMBER(DK21),DK21&lt;8),IF(AND(ISNUMBER(AK21),ISNUMBER(DK21)),IF(AK21+VLOOKUP(BI21,NyGs!$L$2:$V$4,DK21,1)&gt;19,19,AK21+VLOOKUP(BI21,NyGs!$L$2:$V$4,DK21,1)),""),"")</f>
        <v/>
      </c>
      <c r="EZ21" s="9" t="str">
        <f>IF(AND(ISNUMBER(AL21),ISNUMBER(DK21)),IF(AL21+VLOOKUP(BI21,NyRm!$L$2:$V$4,DK21,1)&gt;19,19,AL21+VLOOKUP(BI21,NyRm!$L$2:$V$4,DK21,1)),"")</f>
        <v/>
      </c>
      <c r="FA21" s="9" t="str">
        <f>IF(AND(ISNUMBER(AM21),ISNUMBER(DK21)),IF(AM21+VLOOKUP(BI21,NyFm!$L$2:$V$4,DK21,1)&gt;19,19,AM21+VLOOKUP(BI21,NyFm!$L$2:$V$4,DK21,1)),"")</f>
        <v/>
      </c>
      <c r="FB21" s="9" t="str">
        <f>IF(AND(ISNUMBER(DK21),DK21&lt;8),IF(AND(ISNUMBER(AN21),ISNUMBER(DK21)),IF(AN21+VLOOKUP(BI21,NyLi1R!$L$2:$V$4,DK21,1)&gt;19,19,AN21+VLOOKUP(BI21,NyLi1R!$L$2:$V$4,DK21,1)),""),"")</f>
        <v/>
      </c>
      <c r="FC21" s="9" t="str">
        <f>IF(AND(ISNUMBER(DK21),DK21&lt;8),IF(AND(ISNUMBER(AO21),ISNUMBER(DK21)),IF(AO21+VLOOKUP(BI21,NyLi1E!$L$2:$V$4,DK21,1)&gt;19,19,AO21+VLOOKUP(BI21,NyLi1E!$L$2:$V$4,DK21,1)),""),"")</f>
        <v/>
      </c>
      <c r="FD21" s="9" t="str">
        <f>IF(AND(ISNUMBER(DK21),DK21&lt;8),IF(AND(ISNUMBER(AP21),ISNUMBER(DK21)),IF(AP21+VLOOKUP(BI21,NyLi1T!$L$2:$V$4,DK21,1)&gt;19,19,AP21+VLOOKUP(BI21,NyLi1T!$L$2:$V$4,DK21,1)),""),"")</f>
        <v/>
      </c>
      <c r="FE21" s="9" t="str">
        <f>IF(AND(ISNUMBER(DK21),DK21&gt;7),IF(AND(ISNUMBER(AQ21),ISNUMBER(DK21)),IF(AQ21+VLOOKUP(BI21,NyLi2R!$L$2:$V$4,DK21,1)&gt;19,19,AQ21+VLOOKUP(BI21,NyLi2R!$L$2:$V$4,DK21,1)),""),"")</f>
        <v/>
      </c>
      <c r="FF21" s="9" t="str">
        <f>IF(AND(ISNUMBER(DK21),DK21&gt;7),IF(AND(ISNUMBER(AR21),ISNUMBER(DK21)),IF(AR21+VLOOKUP(BI21,NyLi2E!$L$2:$V$4,DK21,1)&gt;19,19,AR21+VLOOKUP(BI21,NyLi2E!$L$2:$V$4,DK21,1)),""),"")</f>
        <v/>
      </c>
      <c r="FG21" s="9" t="str">
        <f>IF(AND(ISNUMBER(DK21),DK21&gt;7),IF(AND(ISNUMBER(AS21),ISNUMBER(DK21)),IF(AS21+VLOOKUP(BI21,NyLi2T!$L$2:$V$4,DK21,1)&gt;19,19,AS21+VLOOKUP(BI21,NyLi2T!$L$2:$V$4,DK21,1)),""),"")</f>
        <v/>
      </c>
      <c r="FH21" s="9" t="str">
        <f>IF(AND(ISNUMBER(DK21),DK21&lt;8),IF(AND(ISNUMBER(AT21),ISNUMBER(DK21)),IF(AT21+VLOOKUP(BI21,NySs!$L$2:$V$4,DK21,1)&gt;19,19,AT21+VLOOKUP(BI21,NySs!$L$2:$V$4,DK21,1)),""),"")</f>
        <v/>
      </c>
      <c r="FI21" s="9" t="str">
        <f>IF(AND(ISNUMBER(DK21),DK21&lt;9),IF(AND(ISNUMBER(AU21),ISNUMBER(DK21)),IF(AU21+VLOOKUP(BI21,NyEo!$L$2:$V$4,DK21,1)&gt;19,19,AU21+VLOOKUP(BI21,NyEo!$L$2:$V$4,DK21,1)),""),"")</f>
        <v/>
      </c>
      <c r="FJ21" s="9" t="str">
        <f>IF(AND(ISNUMBER(DK21),DK21&gt;7),IF(AND(ISNUMBER(AV21),ISNUMBER(DK21)),IF(AV21+VLOOKUP(BI21,NyHt!$L$2:$V$4,DK21,1)&gt;19,19,AV21+VLOOKUP(BI21,NyHt!$L$2:$V$4,DK21,1)),""),"")</f>
        <v/>
      </c>
      <c r="FK21" s="9" t="str">
        <f>IF(AND(ISNUMBER(AW21),ISNUMBER(DK21)),IF(AW21+VLOOKUP(BI21,NySiF!$L$2:$V$4,DK21,1)&gt;19,19,AW21+VLOOKUP(BI21,NySiF!$L$2:$V$4,DK21,1)),"")</f>
        <v/>
      </c>
      <c r="FL21" s="9" t="str">
        <f>IF(AND(ISNUMBER(AX21),ISNUMBER(DK21)),IF(AX21+VLOOKUP(BI21,NySiB!$L$2:$V$4,DK21,1)&gt;19,19,AX21+VLOOKUP(BI21,NySiB!$L$2:$V$4,DK21,1)),"")</f>
        <v/>
      </c>
      <c r="FM21" s="9" t="str">
        <f>IF(AND(ISNUMBER(AY21),ISNUMBER(DK21)),IF(AY21+VLOOKUP(BI21,NySiT!$L$2:$V$4,DK21,1)&gt;19,19,AY21+VLOOKUP(BI21,NySiT!$L$2:$V$4,DK21,1)),"")</f>
        <v/>
      </c>
      <c r="FN21" s="9" t="str">
        <f>IF(AND(ISNUMBER(AZ21),ISNUMBER(DK21)),IF(AZ21+VLOOKUP(BI21,NyVs!$L$2:$V$4,DK21,1)&gt;19,19,AZ21+VLOOKUP(BI21,NyVs!$L$2:$V$4,DK21,1)),"")</f>
        <v/>
      </c>
      <c r="FO21" s="9" t="str">
        <f>IF(AND(ISNUMBER(BA21),ISNUMBER(DK21)),IF(BA21+VLOOKUP(BI21,NyPp!$L$2:$V$4,DK21,1)&gt;19,19,BA21+VLOOKUP(BI21,NyPp!$L$2:$V$4,DK21,1)),"")</f>
        <v/>
      </c>
      <c r="FP21" s="9" t="str">
        <f>IF(AND(ISNUMBER(BB21),ISNUMBER(DK21)),IF(BB21+VLOOKUP(BI21,NyIGS!$L$2:$V$4,DK21,1)&gt;160,160,BB21+VLOOKUP(BI21,NyIGS!$L$2:$V$4,DK21,1)),"")</f>
        <v/>
      </c>
      <c r="FQ21" s="9" t="str">
        <f>IF(AND(ISNUMBER(BC21),ISNUMBER(DK21)),IF(BC21+VLOOKUP(BI21,NyIRS!$L$2:$V$4,DK21,1)&gt;160,160,BC21+VLOOKUP(BI21,NyIRS!$L$2:$V$4,DK21,1)),"")</f>
        <v/>
      </c>
      <c r="FR21" s="9" t="str">
        <f>IF(AND(ISNUMBER(BD21),ISNUMBER(DK21)),IF(BD21+VLOOKUP(BI21,NyIES!$L$2:$V$4,DK21,1)&gt;160,160, BD21+VLOOKUP(BI21,NyIES!$L$2:$V$4,DK21,1)),"")</f>
        <v/>
      </c>
      <c r="FS21" s="9" t="str">
        <f>IF(AND(ISNUMBER(BE21),ISNUMBER(DK21)),IF(BE21+VLOOKUP(BI21,NyISI!$L$2:$V$4,DK21,1)&gt;160,160,BE21+VLOOKUP(BI21,NyISI!$L$2:$V$4,DK21,1)),"")</f>
        <v/>
      </c>
      <c r="FT21" s="9" t="str">
        <f>IF(AND(ISNUMBER(DK21),DK21&lt;8),IF(AND(ISNUMBER(BF21),ISNUMBER(DK21)),IF(BF21+VLOOKUP(BI21,NyISS!$L$2:$V$4,DK21,1)&gt;160,160,BF21+VLOOKUP(BI21,NyISS!$L$2:$V$4,DK21,1)),""),"")</f>
        <v/>
      </c>
      <c r="FU21" s="9" t="str">
        <f>IF(AND(ISNUMBER(DK21),DK21&gt;7),IF(AND(ISNUMBER(BG21),ISNUMBER(DK21)),IF(BG21+VLOOKUP(BI21,NyISM!$L$2:$V$4,DK21,1)&gt;160,160,BG21+VLOOKUP(BI21,NyISM!$L$2:$V$4,DK21,1)),""),"")</f>
        <v/>
      </c>
      <c r="FV21" s="9" t="str">
        <f>IF(AND(ISNUMBER(BH21),ISNUMBER(DK21)),IF(BH21+VLOOKUP(BI21,NyIAM!$L$2:$V$4,DK21,1)&gt;160,160,BH21+VLOOKUP(BI21,NyIAM!$L$2:$V$4,DK21,1)),"")</f>
        <v/>
      </c>
    </row>
    <row r="22" spans="1:178" x14ac:dyDescent="0.2">
      <c r="A22" s="51"/>
      <c r="B22" s="51"/>
      <c r="C22" s="51"/>
      <c r="D22" s="51"/>
      <c r="E22" s="51"/>
      <c r="F22" s="51"/>
      <c r="G22" s="51"/>
      <c r="H22" s="51"/>
      <c r="I22" s="51"/>
      <c r="J22" s="52"/>
      <c r="K22" s="52"/>
      <c r="L22" s="53"/>
      <c r="M22" s="53"/>
      <c r="N22" s="58" t="str">
        <f t="shared" si="0"/>
        <v/>
      </c>
      <c r="O22" s="53"/>
      <c r="P22" s="53"/>
      <c r="Q22" s="53"/>
      <c r="R22" s="53"/>
      <c r="S22" s="53"/>
      <c r="T22" s="53"/>
      <c r="U22" s="53"/>
      <c r="V22" s="53"/>
      <c r="W22" s="53"/>
      <c r="X22" s="53"/>
      <c r="Y22" s="53"/>
      <c r="Z22" s="53"/>
      <c r="AA22" s="53"/>
      <c r="AB22" s="53"/>
      <c r="AC22" s="53"/>
      <c r="AD22" s="53"/>
      <c r="AE22" s="53"/>
      <c r="AF22" s="53"/>
      <c r="AG22" s="53"/>
      <c r="AH22" s="53"/>
      <c r="AI22" s="53"/>
      <c r="AJ22" s="4" t="str">
        <f>IF(O22="","",IF(ISNUMBER(N22),VLOOKUP(O22,NyFi!$A$2:$K$40,DK22),""))</f>
        <v/>
      </c>
      <c r="AK22" s="4" t="str">
        <f>IF(P22="","",IF(AND(ISNUMBER(N22),DK22&lt;8),VLOOKUP(P22,NyGs!$A$2:$G$41,DK22),""))</f>
        <v/>
      </c>
      <c r="AL22" s="4" t="str">
        <f>IF(AA22="","",IF(ISNUMBER(N22),VLOOKUP(AA22,NyRm!$A$2:$K$56,DK22),""))</f>
        <v/>
      </c>
      <c r="AM22" s="4" t="str">
        <f>IF(Z22="","",IF(ISNUMBER(N22),VLOOKUP(Z22,NyFm!$A$2:$K$46,DK22),""))</f>
        <v/>
      </c>
      <c r="AN22" s="4" t="str">
        <f>IF(U22="","",IF(AND(ISNUMBER(N22),DK22&lt;8),VLOOKUP(U22,NyLi1R!$A$2:$G$20,DK22),""))</f>
        <v/>
      </c>
      <c r="AO22" s="4" t="str">
        <f>IF(V22="","",IF(AND(ISNUMBER(N22),DK22&lt;8),VLOOKUP(V22,NyLi1E!$A$2:$G$20,DK22),""))</f>
        <v/>
      </c>
      <c r="AP22" s="4" t="str">
        <f>IF(AND(ISNUMBER(N22),ISNUMBER(AN22),ISNUMBER(AO22),DK22&lt;8),VLOOKUP(AN22+AO22,NyLi1T!$A$2:$G$40,DK22),"")</f>
        <v/>
      </c>
      <c r="AQ22" s="4" t="str">
        <f>IF(W22="","",IF(AND(ISNUMBER(N22),DK22&gt;7),VLOOKUP(W22,NyLi2R!$A$2:$K$20,DK22),""))</f>
        <v/>
      </c>
      <c r="AR22" s="4" t="str">
        <f>IF(X22="","",IF(AND(ISNUMBER(N22),DK22&gt;7),VLOOKUP(X22,NyLi2E!$A$2:$K$20,DK22),""))</f>
        <v/>
      </c>
      <c r="AS22" s="4" t="str">
        <f>IF(AND(ISNUMBER(N22),ISNUMBER(AQ22),ISNUMBER(AR22),DK22&gt;7),VLOOKUP(AQ22+AR22,NyLi2T!$A$2:$K$40,DK22),"")</f>
        <v/>
      </c>
      <c r="AT22" s="4" t="str">
        <f>IF(AE22="","",IF(AND(ISNUMBER(N22),DK22&lt;8),VLOOKUP(AE22,NySs!$A$2:$G$28,DK22),""))</f>
        <v/>
      </c>
      <c r="AU22" s="4" t="str">
        <f>IF(AD22="","",IF(AND(ISNUMBER(N22),DK22&lt;9),VLOOKUP(AD22,NyEo!$A$2:$H$22,DK22),""))</f>
        <v/>
      </c>
      <c r="AV22" s="4" t="str">
        <f>IF(Q22="","",IF(AND(ISNUMBER(N22),DK22&gt;7),VLOOKUP(Q22,NyHt!$A$2:$K$17,DK22),""))</f>
        <v/>
      </c>
      <c r="AW22" s="4" t="str">
        <f>IF(R22="","",IF(ISNUMBER(N22),VLOOKUP(R22,NySiF!$A$2:$K$18,DK22),""))</f>
        <v/>
      </c>
      <c r="AX22" s="4" t="str">
        <f>IF(S22="","",IF(ISNUMBER(N22),VLOOKUP(S22,NySiB!$A$2:$K$16,DK22),""))</f>
        <v/>
      </c>
      <c r="AY22" s="4" t="str">
        <f>IF(T22="","",IF(ISNUMBER(N22),VLOOKUP(T22,NySiT!$A$2:$K$32,DK22),""))</f>
        <v/>
      </c>
      <c r="AZ22" s="4" t="str">
        <f>IF(Y22="","",IF(ISNUMBER(N22),VLOOKUP(Y22,NyVs!$A$2:$K$86,DK22),""))</f>
        <v/>
      </c>
      <c r="BA22" s="4" t="str">
        <f>IF(AI22="","",IF(ISNUMBER(N22),VLOOKUP(AI22,NyPp!$A$2:$K$202,DK22),""))</f>
        <v/>
      </c>
      <c r="BB22" s="4" t="str">
        <f>IF(AND(ISNUMBER(AJ22),ISNUMBER(AK22),ISNUMBER(AL22),ISNUMBER(AM22),DK22&lt;8),IF(COUNTIF(O22,0)+COUNTIF(P22,0)+COUNTIF(AA22,0)+COUNTIF(Z22,0)&gt;1,"",VLOOKUP(AJ22+AK22+AL22+AM22,NyIGS!$A$2:$K$78,DK22)),IF(AND(ISNUMBER(AJ22),ISNUMBER(AL22),ISNUMBER(AM22),ISNUMBER(AS22),DK22&gt;7),IF(COUNTIF(O22,0)+COUNTIF(AA22,0)+COUNTIF(Z22,0)+AND(COUNTIF(W22,0),COUNTIF(X22,0))&gt;1,"",VLOOKUP(AJ22+AL22+AM22+AS22,NyIGS!$A$2:$K$78,DK22)),""))</f>
        <v/>
      </c>
      <c r="BC22" s="4" t="str">
        <f>IF(AND(ISNUMBER(AJ22),ISNUMBER(AN22),ISNUMBER(AT22),DK22&lt;8),IF(COUNTIF(O22,0)+COUNTIF(U22,0)+COUNTIF(AE22,0)&gt;1,"",VLOOKUP(AJ22+AN22+AT22,NyIRS!$A$2:$K$59,DK22)),IF(AND(ISNUMBER(AJ22),ISNUMBER(AQ22),DK22&gt;7),IF(COUNTIF(O22,0)+COUNTIF(W22,0)&gt;1,"",VLOOKUP(AJ22+AQ22,NyIRS!$A$2:$K$59,DK22)),""))</f>
        <v/>
      </c>
      <c r="BD22" s="4" t="str">
        <f>IF(AND(ISNUMBER(AK22),ISNUMBER(AL22),ISNUMBER(AM22),DK22&lt;8),IF(COUNTIF(P22,0)+COUNTIF(AA22,0)+COUNTIF(Z22,0)&gt;1,"",VLOOKUP(AK22+AL22+AM22,NyIES!$A$2:$K$59,DK22)),IF(AND(ISNUMBER(AL22),ISNUMBER(AM22),ISNUMBER(AR22),DK22&gt;7),IF(COUNTIF(AA22,0)+COUNTIF(Z22,0)+COUNTIF(X22,0)&gt;1,"",VLOOKUP(AL22+AM22+AR22,NyIES!$A$2:$K$59,DK22)),""))</f>
        <v/>
      </c>
      <c r="BE22" s="4" t="str">
        <f>IF(AND(ISNUMBER(AJ22),ISNUMBER(AP22),ISNUMBER(AU22),DK22&lt;8),IF(COUNTIF(O22,0)+AND(COUNTIF(U22,0),COUNTIF(V22,0))+COUNTIF(AD22,0)&gt;1,"",VLOOKUP(AJ22+AP22+AU22,NyISI!$A$2:$K$59,DK22)),IF(AND(ISNUMBER(AS22),ISNUMBER(AU22),ISNUMBER(AV22),DK22=8),IF(COUNTIF(AD22,0)+COUNTIF(Q22,0)+AND(COUNTIF(W22,0),COUNTIF(X22,0))&gt;1,"",VLOOKUP(AS22+AU22+AV22,NyISI!$A$2:$K$59,DK22)),IF(AND(ISNUMBER(AS22),ISNUMBER(AV22),DK22&gt;8),IF(COUNTIF(Q22,0)+AND(COUNTIF(W22,0),COUNTIF(X22,0))&gt;1,"",VLOOKUP(AS22+AV22,NyISI!$A$2:$K$59,DK22)),"")))</f>
        <v/>
      </c>
      <c r="BF22" s="4" t="str">
        <f>IF(AND(ISNUMBER(AT22),ISNUMBER(AK22),ISNUMBER(AL22),ISNUMBER(AM22),DK22&lt;8),IF(COUNTIF(P22,0)+COUNTIF(AA22,0)+COUNTIF(Z22,0)+COUNTIF(AE22,0)&gt;1,"",VLOOKUP(AT22+AK22+AL22+AM22,NyISS!$A$2:$G$78,DK22)),"")</f>
        <v/>
      </c>
      <c r="BG22" s="4" t="str">
        <f>IF(AND(ISNUMBER(AJ22),ISNUMBER(AL22),ISNUMBER(AM22),DK22&gt;7),IF(COUNTIF(O22,0)+COUNTIF(AA22,0)+COUNTIF(Z22,0)&gt;1,"",VLOOKUP(AJ22+AL22+AM22,NyISM!$A$2:$K$59,DK22)),"")</f>
        <v/>
      </c>
      <c r="BH22" s="4" t="str">
        <f>IF(AND(ISNUMBER(AY22),ISNUMBER(AZ22)),IF(COUNTIF(T22,0)+COUNTIF(Y22,0)&gt;1,"",VLOOKUP(AY22+AZ22,NyIAM!$A$2:$K$40,DK22)),"")</f>
        <v/>
      </c>
      <c r="BI22" s="4">
        <v>2</v>
      </c>
      <c r="BJ22" s="4" t="str">
        <f>IF(ISNUMBER(BB22),VLOOKUP(BB22,Percentil!$A$2:$B$122,2,1),"")</f>
        <v/>
      </c>
      <c r="BK22" s="4" t="str">
        <f>IF(ISNUMBER(BC22),VLOOKUP(BC22,Percentil!$A$2:$B$122,2,1),"")</f>
        <v/>
      </c>
      <c r="BL22" s="4" t="str">
        <f>IF(ISNUMBER(BD22),VLOOKUP(BD22,Percentil!$A$2:$B$122,2,1),"")</f>
        <v/>
      </c>
      <c r="BM22" s="4" t="str">
        <f>IF(ISNUMBER(BE22),VLOOKUP(BE22,Percentil!$A$2:$B$122,2,1),"")</f>
        <v/>
      </c>
      <c r="BN22" s="4" t="str">
        <f>IF(ISNUMBER(BF22),VLOOKUP(BF22,Percentil!$A$2:$B$122,2,1),"")</f>
        <v/>
      </c>
      <c r="BO22" s="4" t="str">
        <f>IF(ISNUMBER(BG22),VLOOKUP(BG22,Percentil!$A$2:$B$122,2,1),"")</f>
        <v/>
      </c>
      <c r="BP22" s="4" t="str">
        <f>IF(ISNUMBER(BH22),VLOOKUP(BH22,Percentil!$A$2:$B$122,2,1),"")</f>
        <v/>
      </c>
      <c r="BQ22" s="4" t="str">
        <f>IF(AND(ISNUMBER(AJ22),ISNUMBER(DK22)),IF(AJ22-VLOOKUP(BI22,NyFi!$L$2:$V$4,DK22,1)&lt;1,1 &amp; " - " &amp; AJ22+VLOOKUP(BI22,NyFi!$L$2:$V$4,DK22,1),IF(AJ22+VLOOKUP(BI22,NyFi!$L$2:$V$4,DK22,1)&gt;19,AJ22-VLOOKUP(BI22,NyFi!$L$2:$V$4,DK22,1) &amp; " - " &amp; 19,AJ22-VLOOKUP(BI22,NyFi!$L$2:$V$4,DK22,1) &amp; " - " &amp; AJ22+VLOOKUP(BI22,NyFi!$L$2:$V$4,DK22,1))),"")</f>
        <v/>
      </c>
      <c r="BR22" s="4" t="str">
        <f>IF(AND(ISNUMBER(DK22),DK22&lt;8),IF(AND(ISNUMBER(AK22),ISNUMBER(DK22)),IF(AK22-VLOOKUP(BI22,NyGs!$L$2:$V$4,DK22,1)&lt;1,1 &amp; " - " &amp; AK22+VLOOKUP(BI22,NyGs!$L$2:$V$4,DK22,1),IF(AK22+VLOOKUP(BI22,NyGs!$L$2:$V$4,DK22,1)&gt;19,AK22-VLOOKUP(BI22,NyGs!$L$2:$V$4,DK22,1) &amp; " - " &amp; 19,AK22-VLOOKUP(BI22,NyGs!$L$2:$V$4,DK22,1) &amp; " - " &amp; AK22+VLOOKUP(BI22,NyGs!$L$2:$V$4,DK22,1))),""),"")</f>
        <v/>
      </c>
      <c r="BS22" s="4" t="str">
        <f>IF(AND(ISNUMBER(AL22),ISNUMBER(DK22)),IF(AL22-VLOOKUP(BI22,NyRm!$L$2:$V$4,DK22,1)&lt;1,1 &amp; " - " &amp; AL22+VLOOKUP(BI22,NyRm!$L$2:$V$4,DK22,1),IF(AL22+VLOOKUP(BI22,NyRm!$L$2:$V$4,DK22,1)&gt;19,AL22-VLOOKUP(BI22,NyRm!$L$2:$V$4,DK22,1) &amp; " - " &amp; 19,AL22-VLOOKUP(BI22,NyRm!$L$2:$V$4,DK22,1) &amp; " - " &amp; AL22+VLOOKUP(BI22,NyRm!$L$2:$V$4,DK22,1))),"")</f>
        <v/>
      </c>
      <c r="BT22" s="4" t="str">
        <f>IF(AND(ISNUMBER(AM22),ISNUMBER(DK22)),IF(AM22-VLOOKUP(BI22,NyFm!$L$2:$V$4,DK22,1)&lt;1,1 &amp; " - " &amp; AM22+VLOOKUP(BI22,NyFm!$L$2:$V$4,DK22,1),IF(AM22+VLOOKUP(BI22,NyFm!$L$2:$V$4,DK22,1)&gt;19,AM22-VLOOKUP(BI22,NyFm!$L$2:$V$4,DK22,1) &amp; " - " &amp; 19,AM22-VLOOKUP(BI22,NyFm!$L$2:$V$4,DK22,1) &amp; " - " &amp; AM22+VLOOKUP(BI22,NyFm!$L$2:$V$4,DK22,1))),"")</f>
        <v/>
      </c>
      <c r="BU22" s="4" t="str">
        <f>IF(AND(ISNUMBER(DK22),DK22&lt;8),IF(AND(ISNUMBER(AN22),ISNUMBER(DK22)),IF(AN22-VLOOKUP(BI22,NyLi1R!$L$2:$V$4,DK22,1)&lt;1,1 &amp; " - " &amp; AN22+VLOOKUP(BI22,NyLi1R!$L$2:$V$4,DK22,1),IF(AN22+VLOOKUP(BI22,NyLi1R!$L$2:$V$4,DK22,1)&gt;19,AN22-VLOOKUP(BI22,NyLi1R!$L$2:$V$4,DK22,1) &amp; " - " &amp; 19,AN22-VLOOKUP(BI22,NyLi1R!$L$2:$V$4,DK22,1) &amp; " - " &amp; AN22+VLOOKUP(BI22,NyLi1R!$L$2:$V$4,DK22,1))),""),"")</f>
        <v/>
      </c>
      <c r="BV22" s="4" t="str">
        <f>IF(AND(ISNUMBER(DK22),DK22&lt;8),IF(AND(ISNUMBER(AO22),ISNUMBER(DK22)),IF(AO22-VLOOKUP(BI22,NyLi1E!$L$2:$V$4,DK22,1)&lt;1,1 &amp; " - " &amp; AO22+VLOOKUP(BI22,NyLi1E!$L$2:$V$4,DK22,1),IF(AO22+VLOOKUP(BI22,NyLi1E!$L$2:$V$4,DK22,1)&gt;19,AO22-VLOOKUP(BI22,NyLi1E!$L$2:$V$4,DK22,1) &amp; " - " &amp; 19,AO22-VLOOKUP(BI22,NyLi1E!$L$2:$V$4,DK22,1) &amp; " - " &amp; AO22+VLOOKUP(BI22,NyLi1E!$L$2:$V$4,DK22,1))),""),"")</f>
        <v/>
      </c>
      <c r="BW22" s="4" t="str">
        <f>IF(AND(ISNUMBER(DK22),DK22&lt;8),IF(AND(ISNUMBER(AP22),ISNUMBER(DK22)),IF(AP22-VLOOKUP(BI22,NyLi1T!$L$2:$V$4,DK22,1)&lt;1,1 &amp; " - " &amp; AP22+VLOOKUP(BI22,NyLi1T!$L$2:$V$4,DK22,1),IF(AP22+VLOOKUP(BI22,NyLi1T!$L$2:$V$4,DK22,1)&gt;19,AP22-VLOOKUP(BI22,NyLi1T!$L$2:$V$4,DK22,1) &amp; " - " &amp; 19,AP22-VLOOKUP(BI22,NyLi1T!$L$2:$V$4,DK22,1) &amp; " - " &amp; AP22+VLOOKUP(BI22,NyLi1T!$L$2:$V$4,DK22,1))),""),"")</f>
        <v/>
      </c>
      <c r="BX22" s="4" t="str">
        <f>IF(AND(ISNUMBER(DK22),DK22&gt;7),IF(AND(ISNUMBER(AQ22),ISNUMBER(DK22)),IF(AQ22-VLOOKUP(BI22,NyLi2R!$L$2:$V$4,DK22,1)&lt;1,1 &amp; " - " &amp; AQ22+VLOOKUP(BI22,NyLi2R!$L$2:$V$4,DK22,1),IF(AQ22+VLOOKUP(BI22,NyLi2R!$L$2:$V$4,DK22,1)&gt;19,AQ22-VLOOKUP(BI22,NyLi2R!$L$2:$V$4,DK22,1) &amp; " - " &amp; 19,AQ22-VLOOKUP(BI22,NyLi2R!$L$2:$V$4,DK22,1) &amp; " - " &amp; AQ22+VLOOKUP(BI22,NyLi2R!$L$2:$V$4,DK22,1))),""),"")</f>
        <v/>
      </c>
      <c r="BY22" s="4" t="str">
        <f>IF(AND(ISNUMBER(DK22),DK22&gt;7),IF(AND(ISNUMBER(AR22),ISNUMBER(DK22)),IF(AR22-VLOOKUP(BI22,NyLi2E!$L$2:$V$4,DK22,1)&lt;1,1 &amp; " - " &amp; AR22+VLOOKUP(BI22,NyLi2E!$L$2:$V$4,DK22,1),IF(AR22+VLOOKUP(BI22,NyLi2E!$L$2:$V$4,DK22,1)&gt;19,AR22-VLOOKUP(BI22,NyLi2E!$L$2:$V$4,DK22,1) &amp; " - " &amp; 19,AR22-VLOOKUP(BI22,NyLi2E!$L$2:$V$4,DK22,1) &amp; " - " &amp; AR22+VLOOKUP(BI22,NyLi2E!$L$2:$V$4,DK22,1))),""),"")</f>
        <v/>
      </c>
      <c r="BZ22" s="4" t="str">
        <f>IF(AND(ISNUMBER(DK22),DK22&gt;7),IF(AND(ISNUMBER(AS22),ISNUMBER(DK22)),IF(AS22-VLOOKUP(BI22,NyLi2T!$L$2:$V$4,DK22,1)&lt;1,1 &amp; " - " &amp; AS22+VLOOKUP(BI22,NyLi2T!$L$2:$V$4,DK22,1),IF(AS22+VLOOKUP(BI22,NyLi2T!$L$2:$V$4,DK22,1)&gt;19,AS22-VLOOKUP(BI22,NyLi2T!$L$2:$V$4,DK22,1) &amp; " - " &amp; 19,AS22-VLOOKUP(BI22,NyLi2T!$L$2:$V$4,DK22,1) &amp; " - " &amp; AS22+VLOOKUP(BI22,NyLi2T!$L$2:$V$4,DK22,1))),""),"")</f>
        <v/>
      </c>
      <c r="CA22" s="4" t="str">
        <f>IF(AND(ISNUMBER(DK22),DK22&lt;8),IF(AND(ISNUMBER(AT22),ISNUMBER(DK22)),IF(AT22-VLOOKUP(BI22,NySs!$L$2:$V$4,DK22,1)&lt;1,1 &amp; " - " &amp; AT22+VLOOKUP(BI22,NySs!$L$2:$V$4,DK22,1),IF(AT22+VLOOKUP(BI22,NySs!$L$2:$V$4,DK22,1)&gt;19,AT22-VLOOKUP(BI22,NySs!$L$2:$V$4,DK22,1) &amp; " - " &amp; 19,AT22-VLOOKUP(BI22,NySs!$L$2:$V$4,DK22,1) &amp; " - " &amp; AT22+VLOOKUP(BI22,NySs!$L$2:$V$4,DK22,1))),""),"")</f>
        <v/>
      </c>
      <c r="CB22" s="4" t="str">
        <f>IF(AND(ISNUMBER(DK22),DK22&lt;9),IF(AND(ISNUMBER(AU22),ISNUMBER(DK22)),IF(AU22-VLOOKUP(BI22,NyEo!$L$2:$V$4,DK22,1)&lt;1,1 &amp; " - " &amp; AU22+VLOOKUP(BI22,NyEo!$L$2:$V$4,DK22,1),IF(AU22+VLOOKUP(BI22,NyEo!$L$2:$V$4,DK22,1)&gt;19,AU22-VLOOKUP(BI22,NyEo!$L$2:$V$4,DK22,1) &amp; " - " &amp; 19,AU22-VLOOKUP(BI22,NyEo!$L$2:$V$4,DK22,1) &amp; " - " &amp; AU22+VLOOKUP(BI22,NyEo!$L$2:$V$4,DK22,1))),""),"")</f>
        <v/>
      </c>
      <c r="CC22" s="4" t="str">
        <f>IF(AND(ISNUMBER(DK22),DK22&gt;7),IF(AND(ISNUMBER(AV22),ISNUMBER(DK22)),IF(AV22-VLOOKUP(BI22,NyHt!$L$2:$V$4,DK22,1)&lt;1,1 &amp; " - " &amp; AV22+VLOOKUP(BI22,NyHt!$L$2:$V$4,DK22,1),IF(AV22+VLOOKUP(BI22,NyHt!$L$2:$V$4,DK22,1)&gt;19,AV22-VLOOKUP(BI22,NyHt!$L$2:$V$4,DK22,1) &amp; " - " &amp; 19,AV22-VLOOKUP(BI22,NyHt!$L$2:$V$4,DK22,1) &amp; " - " &amp; AV22+VLOOKUP(BI22,NyHt!$L$2:$V$4,DK22,1))),""),"")</f>
        <v/>
      </c>
      <c r="CD22" s="4" t="str">
        <f>IF(AND(ISNUMBER(AW22),ISNUMBER(DK22)),IF(AW22-VLOOKUP(BI22,NySiF!$L$2:$V$4,DK22,1)&lt;1,1 &amp; " - " &amp; AW22+VLOOKUP(BI22,NySiF!$L$2:$V$4,DK22,1),IF(AW22+VLOOKUP(BI22,NySiF!$L$2:$V$4,DK22,1)&gt;19,AW22-VLOOKUP(BI22,NySiF!$L$2:$V$4,DK22,1) &amp; " - " &amp; 19,AW22-VLOOKUP(BI22,NySiF!$L$2:$V$4,DK22,1) &amp; " - " &amp; AW22+VLOOKUP(BI22,NySiF!$L$2:$V$4,DK22,1))),"")</f>
        <v/>
      </c>
      <c r="CE22" s="4" t="str">
        <f>IF(AND(ISNUMBER(AX22),ISNUMBER(DK22)),IF(AX22-VLOOKUP(BI22,NySiB!$L$2:$V$4,DK22,1)&lt;1,1 &amp; " - " &amp; AX22+VLOOKUP(BI22,NySiB!$L$2:$V$4,DK22,1),IF(AX22+VLOOKUP(BI22,NySiB!$L$2:$V$4,DK22,1)&gt;19,AX22-VLOOKUP(BI22,NySiB!$L$2:$V$4,DK22,1) &amp; " - " &amp; 19,AX22-VLOOKUP(BI22,NySiB!$L$2:$V$4,DK22,1) &amp; " - " &amp; AX22+VLOOKUP(BI22,NySiB!$L$2:$V$4,DK22,1))),"")</f>
        <v/>
      </c>
      <c r="CF22" s="4" t="str">
        <f>IF(AND(ISNUMBER(AY22),ISNUMBER(DK22)),IF(AY22-VLOOKUP(BI22,NySiT!$L$2:$V$4,DK22,1)&lt;1,1 &amp; " - " &amp; AY22+VLOOKUP(BI22,NySiT!$L$2:$V$4,DK22,1),IF(AY22+VLOOKUP(BI22,NySiT!$L$2:$V$4,DK22,1)&gt;19,AY22-VLOOKUP(BI22,NySiT!$L$2:$V$4,DK22,1) &amp; " - " &amp; 19,AY22-VLOOKUP(BI22,NySiT!$L$2:$V$4,DK22,1) &amp; " - " &amp; AY22+VLOOKUP(BI22,NySiT!$L$2:$V$4,DK22,1))),"")</f>
        <v/>
      </c>
      <c r="CG22" s="4" t="str">
        <f>IF(AND(ISNUMBER(AZ22),ISNUMBER(DK22)),IF(AZ22-VLOOKUP(BI22,NyVs!$L$2:$V$4,DK22,1)&lt;1,1 &amp; " - " &amp; AZ22+VLOOKUP(BI22,NyVs!$L$2:$V$4,DK22,1),IF(AZ22+VLOOKUP(BI22,NyVs!$L$2:$V$4,DK22,1)&gt;19,AZ22-VLOOKUP(BI22,NyVs!$L$2:$V$4,DK22,1) &amp; " - " &amp; 19,AZ22-VLOOKUP(BI22,NyVs!$L$2:$V$4,DK22,1) &amp; " - " &amp; AZ22+VLOOKUP(BI22,NyVs!$L$2:$V$4,DK22,1))),"")</f>
        <v/>
      </c>
      <c r="CH22" s="4" t="str">
        <f>IF(AND(ISNUMBER(BA22),ISNUMBER(DK22)),IF(BA22-VLOOKUP(BI22,NyPp!$L$2:$V$4,DK22,1)&lt;1,1 &amp; " - " &amp; BA22+VLOOKUP(BI22,NyPp!$L$2:$V$4,DK22,1),IF(BA22+VLOOKUP(BI22,NyPp!$L$2:$V$4,DK22,1)&gt;19,BA22-VLOOKUP(BI22,NyPp!$L$2:$V$4,DK22,1) &amp; " - " &amp; 19,BA22-VLOOKUP(BI22,NyPp!$L$2:$V$4,DK22,1) &amp; " - " &amp; BA22+VLOOKUP(BI22,NyPp!$L$2:$V$4,DK22,1))),"")</f>
        <v/>
      </c>
      <c r="CI22" s="4" t="str">
        <f>IF(AND(ISNUMBER(BB22),ISNUMBER(DK22)),IF(BB22-VLOOKUP(BI22,NyIGS!$L$2:$V$4,DK22,1)&lt;40,40 &amp; " - " &amp; BB22+VLOOKUP(BI22,NyIGS!$L$2:$V$4,DK22,1),IF(BB22+VLOOKUP(BI22,NyIGS!$L$2:$V$4,DK22,1)&gt;160,BB22-VLOOKUP(BI22,NyIGS!$L$2:$V$4,DK22,1) &amp; " - " &amp; 160,BB22-VLOOKUP(BI22,NyIGS!$L$2:$V$4,DK22,1) &amp; " - " &amp; BB22+VLOOKUP(BI22,NyIGS!$L$2:$V$4,DK22,1))),"")</f>
        <v/>
      </c>
      <c r="CJ22" s="4" t="str">
        <f>IF(AND(ISNUMBER(BC22),ISNUMBER(DK22)),IF(BC22-VLOOKUP(BI22,NyIRS!$L$2:$V$4,DK22,1)&lt;40,40 &amp; " - " &amp; BC22+VLOOKUP(BI22,NyIRS!$L$2:$V$4,DK22,1),IF(BC22+VLOOKUP(BI22,NyIRS!$L$2:$V$4,DK22,1)&gt;160,BC22-VLOOKUP(BI22,NyIRS!$L$2:$V$4,DK22,1) &amp; " - " &amp; 160,BC22-VLOOKUP(BI22,NyIRS!$L$2:$V$4,DK22,1) &amp; " - " &amp; BC22+VLOOKUP(BI22,NyIRS!$L$2:$V$4,DK22,1))),"")</f>
        <v/>
      </c>
      <c r="CK22" s="4" t="str">
        <f>IF(AND(ISNUMBER(BD22),ISNUMBER(DK22)),IF(BD22-VLOOKUP(BI22,NyIES!$L$2:$V$4,DK22,1)&lt;40,40 &amp; " - " &amp; BD22+VLOOKUP(BI22,NyIES!$L$2:$V$4,DK22,1),IF(BD22+VLOOKUP(BI22,NyIES!$L$2:$V$4,DK22,1)&gt;160,BD22-VLOOKUP(BI22,NyIES!$L$2:$V$4,DK22,1) &amp; " - " &amp; 160,BD22-VLOOKUP(BI22,NyIES!$L$2:$V$4,DK22,1) &amp; " - " &amp; BD22+VLOOKUP(BI22,NyIES!$L$2:$V$4,DK22,1))),"")</f>
        <v/>
      </c>
      <c r="CL22" s="4" t="str">
        <f>IF(AND(ISNUMBER(BE22),ISNUMBER(DK22)),IF(BE22-VLOOKUP(BI22,NyISI!$L$2:$V$4,DK22,1)&lt;40,40 &amp; " - " &amp; BE22+VLOOKUP(BI22,NyISI!$L$2:$V$4,DK22,1),IF(BE22+VLOOKUP(BI22,NyISI!$L$2:$V$4,DK22,1)&gt;160,BE22-VLOOKUP(BI22,NyISI!$L$2:$V$4,DK22,1) &amp; " - " &amp; 160,BE22-VLOOKUP(BI22,NyISI!$L$2:$V$4,DK22,1) &amp; " - " &amp; BE22+VLOOKUP(BI22,NyISI!$L$2:$V$4,DK22,1))),"")</f>
        <v/>
      </c>
      <c r="CM22" s="4" t="str">
        <f>IF(AND(ISNUMBER(DK22),DK22&lt;8),IF(AND(ISNUMBER(BF22),ISNUMBER(DK22)),IF(BF22-VLOOKUP(BI22,NyISS!$L$2:$V$4,DK22,1)&lt;40,40 &amp; " - " &amp; BF22+VLOOKUP(BI22,NyISS!$L$2:$V$4,DK22,1),IF(BF22+VLOOKUP(BI22,NyISS!$L$2:$V$4,DK22,1)&gt;160,BF22-VLOOKUP(BI22,NyISS!$L$2:$V$4,DK22,1) &amp; " - " &amp; 160,BF22-VLOOKUP(BI22,NyISS!$L$2:$V$4,DK22,1) &amp; " - " &amp; BF22+VLOOKUP(BI22,NyISS!$L$2:$V$4,DK22,1))),""),"")</f>
        <v/>
      </c>
      <c r="CN22" s="4" t="str">
        <f>IF(AND(ISNUMBER(DK22),DK22&gt;7),IF(AND(ISNUMBER(BG22),ISNUMBER(DK22)),IF(BG22-VLOOKUP(BI22,NyISM!$L$2:$V$4,DK22,1)&lt;40,40 &amp; " - " &amp; BG22+VLOOKUP(BI22,NyISM!$L$2:$V$4,DK22,1),IF(BG22+VLOOKUP(BI22,NyISM!$L$2:$V$4,DK22,1)&gt;160,BG22-VLOOKUP(BI22,NyISM!$L$2:$V$4,DK22,1) &amp; " - " &amp; 160,BG22-VLOOKUP(BI22,NyISM!$L$2:$V$4,DK22,1) &amp; " - " &amp; BG22+VLOOKUP(BI22,NyISM!$L$2:$V$4,DK22,1))),""),"")</f>
        <v/>
      </c>
      <c r="CO22" s="4" t="str">
        <f>IF(AND(ISNUMBER(BH22),ISNUMBER(DK22)),IF(BH22-VLOOKUP(BI22,NyIAM!$L$2:$V$4,DK22,1)&lt;40,40 &amp; " - " &amp; BH22+VLOOKUP(BI22,NyIAM!$L$2:$V$4,DK22,1),IF(BH22+VLOOKUP(BI22,NyIAM!$L$2:$V$4,DK22,1)&gt;160,BH22-VLOOKUP(BI22,NyIAM!$L$2:$V$4,DK22,1) &amp; " - " &amp; 160,BH22-VLOOKUP(BI22,NyIAM!$L$2:$V$4,DK22,1) &amp; " - " &amp; BH22+VLOOKUP(BI22,NyIAM!$L$2:$V$4,DK22,1))),"")</f>
        <v/>
      </c>
      <c r="CP22" s="4" t="str">
        <f>IF(AF22="","",IF(AND(ISNUMBER(AF22),ISNUMBER(DK22)),IF(VLOOKUP(AF22,NyOm!$A$2:$K$30,DK22,1)=1,"Onormalt få ord",IF(VLOOKUP(AF22,NyOm!$A$2:$K$30,DK22,1)=2,"Färre antal ord än normalt",IF(VLOOKUP(AF22,NyOm!$A$2:$K$30,DK22,1)=3,"Normalt antal ord","")))))</f>
        <v/>
      </c>
      <c r="CQ22" s="4" t="str">
        <f>IF(AB22="","",IF(AND(ISNUMBER(AB22),ISNUMBER(DK22)),IF(VLOOKUP(AB22,NyPbTid!$A$2:$K$218,DK22,1)=1,"Onormalt lång tidsåtgång",IF(VLOOKUP(AB22,NyPbTid!$A$2:$K$218,DK22,1)=2,"Långsammare än normalt",IF(VLOOKUP(AB22,NyPbTid!$A$2:$K$218,DK22,1)=3,"Normal tidsåtgång","")))))</f>
        <v/>
      </c>
      <c r="CR22" s="4" t="str">
        <f>IF(AC22="","",IF(AND(ISNUMBER(AC22),ISNUMBER(DK22)),IF(VLOOKUP(AC22,NyPbFel!$A$2:$K$18,DK22,1)=1,"Onormalt antal fel",IF(VLOOKUP(AC22,NyPbFel!$A$2:$K$18,DK22,1)=2,"Fler fel än normalt",IF(VLOOKUP(AC22,NyPbFel!$A$2:$K$18,DK22,1)=3,"Normalt antal fel","")))))</f>
        <v/>
      </c>
      <c r="CS22" s="4" t="str">
        <f t="shared" si="6"/>
        <v/>
      </c>
      <c r="CT22" s="4" t="str">
        <f>IF(OR(ISNUMBER(CS22),CS22="0**"),IF(ISNUMBER(CS22),CS22/ABS(CS22)*VLOOKUP(1,SignDiff!$A$3:$K$4,DK22,1),VLOOKUP(1,SignDiff!$A$3:$K$4,DK22,1)),"")</f>
        <v/>
      </c>
      <c r="CU22" s="4" t="str">
        <f>IF(OR(ISNUMBER(CS22),CS22="0**"),IF(ISNUMBER(CS22),CS22/ABS(CS22)*VLOOKUP(1,SignDiff!$A$7:$K$8,DK22,1),VLOOKUP(1,SignDiff!$A$7:$K$8,DK22,1)),"")</f>
        <v/>
      </c>
      <c r="CV22" s="4" t="str">
        <f t="shared" si="7"/>
        <v/>
      </c>
      <c r="CW22" s="4" t="str">
        <f t="shared" si="8"/>
        <v/>
      </c>
      <c r="CX22" s="4" t="str">
        <f>IF(OR(ISNUMBER(CS22),CS22="0**"),IF(CS22="0**",VLOOKUP(0,'IRS-IES'!$A$2:$C$43,2,1),IF(CS22&lt;0,VLOOKUP(ABS(CS22),'IRS-IES'!$A$2:$C$43,2,1),VLOOKUP(ABS(CS22),'IRS-IES'!$A$2:$C$43,3,1))),"")</f>
        <v/>
      </c>
      <c r="CY22" s="4" t="str">
        <f t="shared" si="9"/>
        <v/>
      </c>
      <c r="CZ22" s="4" t="str">
        <f>IF(OR(ISNUMBER(CY22),CY22="0**"),IF(ISNUMBER(CY22),CY22/ABS(CY22)*VLOOKUP(2,SignDiff!$A$3:$K$4,DK22,1),VLOOKUP(2,SignDiff!$A$3:$K$4,DK22,1)),"")</f>
        <v/>
      </c>
      <c r="DA22" s="4" t="str">
        <f>IF(OR(ISNUMBER(CY22),CY22="0**"),IF(ISNUMBER(CY22),CY22/ABS(CY22)*VLOOKUP(2,SignDiff!$A$7:$K$8,DK22,1),VLOOKUP(2,SignDiff!$A$7:$K$8,DK22,1)),"")</f>
        <v/>
      </c>
      <c r="DB22" s="4" t="str">
        <f t="shared" si="10"/>
        <v/>
      </c>
      <c r="DC22" s="4" t="str">
        <f t="shared" si="11"/>
        <v/>
      </c>
      <c r="DD22" s="4" t="str">
        <f>IF(OR(ISNUMBER(CY22),CY22="0**"),IF(CY22="0**",VLOOKUP(0,'ISI-ISS'!$A$2:$C$43,2,1),IF(CY22&lt;0,VLOOKUP(ABS(CY22),'ISI-ISS'!$A$2:$C$43,2,1),VLOOKUP(ABS(CY22),'ISI-ISS'!$A$2:$C$43,3,1))),"")</f>
        <v/>
      </c>
      <c r="DE22" s="4" t="str">
        <f t="shared" si="12"/>
        <v/>
      </c>
      <c r="DF22" s="4" t="str">
        <f>IF(OR(ISNUMBER(DE22),DE22="0**"),IF(ISNUMBER(DE22),DE22/ABS(DE22)*VLOOKUP(2,SignDiff!$A$3:$K$4,DK22,1),VLOOKUP(2,SignDiff!$A$3:$K$4,DK22,1)),"")</f>
        <v/>
      </c>
      <c r="DG22" s="4" t="str">
        <f>IF(OR(ISNUMBER(DE22),DE22="0**"),IF(ISNUMBER(DE22),DE22/ABS(DE22)*VLOOKUP(2,SignDiff!$A$7:$K$8,DK22,1),VLOOKUP(2,SignDiff!$A$7:$K$8,DK22,1)),"")</f>
        <v/>
      </c>
      <c r="DH22" s="4" t="str">
        <f t="shared" si="13"/>
        <v/>
      </c>
      <c r="DI22" s="4" t="str">
        <f t="shared" si="14"/>
        <v/>
      </c>
      <c r="DJ22" s="4" t="str">
        <f>IF(OR(ISNUMBER(DE22),DE22="0**"),IF(DE22="0**",VLOOKUP(0,'ISI-ISM'!$A$2:$C$43,2,1),IF(DE22&lt;0,VLOOKUP(ABS(DE22),'ISI-ISM'!$A$2:$C$43,2,1),VLOOKUP(ABS(DE22),'ISI-ISM'!$A$2:$C$43,3,1))),"")</f>
        <v/>
      </c>
      <c r="DK22" s="4" t="str">
        <f>IF(ISERROR(VLOOKUP(N22,age!$A$2:$C$11,2,1)),"",VLOOKUP(N22,age!$A$2:$C$11,2,1))</f>
        <v/>
      </c>
      <c r="DL22" s="4" t="str">
        <f>IF(ISERROR(VLOOKUP(N22,age!$A$2:$C$11,3,1)),"",VLOOKUP(N22,age!$A$2:$C$11,3,1))</f>
        <v/>
      </c>
      <c r="DM22" s="4">
        <f t="shared" si="1"/>
        <v>0</v>
      </c>
      <c r="DN22" s="4">
        <f t="shared" si="2"/>
        <v>0</v>
      </c>
      <c r="DO22" s="4">
        <f t="shared" si="3"/>
        <v>0</v>
      </c>
      <c r="DP22" s="4">
        <f t="shared" si="4"/>
        <v>0</v>
      </c>
      <c r="DQ22" s="4">
        <f t="shared" si="5"/>
        <v>0</v>
      </c>
      <c r="DR22" s="9" t="str">
        <f t="shared" si="15"/>
        <v/>
      </c>
      <c r="DS22" s="9" t="str">
        <f t="shared" si="16"/>
        <v/>
      </c>
      <c r="DT22" s="9" t="str">
        <f t="shared" si="17"/>
        <v/>
      </c>
      <c r="DU22" s="9" t="str">
        <f t="shared" si="18"/>
        <v/>
      </c>
      <c r="DV22" s="9" t="str">
        <f t="shared" si="19"/>
        <v/>
      </c>
      <c r="DW22" s="9" t="str">
        <f t="shared" si="20"/>
        <v/>
      </c>
      <c r="DX22" s="9" t="str">
        <f t="shared" si="21"/>
        <v/>
      </c>
      <c r="DY22" s="9" t="str">
        <f>IF(AND(ISNUMBER(AJ22),ISNUMBER(DK22)),IF(AJ22-VLOOKUP(BI22,NyFi!$L$2:$V$4,DK22,1)&lt;1,1,AJ22-VLOOKUP(BI22,NyFi!$L$2:$V$4,DK22,1)),"")</f>
        <v/>
      </c>
      <c r="DZ22" s="9" t="str">
        <f>IF(AND(ISNUMBER(DK22),DK22&lt;8),IF(AND(ISNUMBER(AK22),ISNUMBER(DK22)),IF(AK22-VLOOKUP(BI22,NyGs!$L$2:$V$4,DK22,1)&lt;1,1,AK22-VLOOKUP(BI22,NyGs!$L$2:$V$4,DK22,1)),""),"")</f>
        <v/>
      </c>
      <c r="EA22" s="9" t="str">
        <f>IF(AND(ISNUMBER(AL22),ISNUMBER(DK22)),IF(AL22-VLOOKUP(BI22,NyRm!$L$2:$V$4,DK22,1)&lt;1,1,AL22-VLOOKUP(BI22,NyRm!$L$2:$V$4,DK22,1)),"")</f>
        <v/>
      </c>
      <c r="EB22" s="9" t="str">
        <f>IF(AND(ISNUMBER(AM22),ISNUMBER(DK22)),IF(AM22-VLOOKUP(BI22,NyFm!$L$2:$V$4,DK22,1)&lt;1,1,AM22-VLOOKUP(BI22,NyFm!$L$2:$V$4,DK22,1)),"")</f>
        <v/>
      </c>
      <c r="EC22" s="9" t="str">
        <f>IF(AND(ISNUMBER(DK22),DK22&lt;8),IF(AND(ISNUMBER(AN22),ISNUMBER(DK22)),IF(AN22-VLOOKUP(BI22,NyLi1R!$L$2:$V$4,DK22,1)&lt;1,1,AN22-VLOOKUP(BI22,NyLi1R!$L$2:$V$4,DK22,1)),""),"")</f>
        <v/>
      </c>
      <c r="ED22" s="9" t="str">
        <f>IF(AND(ISNUMBER(DK22),DK22&lt;8),IF(AND(ISNUMBER(AO22),ISNUMBER(DK22)),IF(AO22-VLOOKUP(BI22,NyLi1E!$L$2:$V$4,DK22,1)&lt;1,1,AO22-VLOOKUP(BI22,NyLi1E!$L$2:$V$4,DK22,1)),""),"")</f>
        <v/>
      </c>
      <c r="EE22" s="9" t="str">
        <f>IF(AND(ISNUMBER(DK22),DK22&lt;8),IF(AND(ISNUMBER(AP22),ISNUMBER(DK22)),IF(AP22-VLOOKUP(BI22,NyLi1T!$L$2:$V$4,DK22,1)&lt;1,1,AP22-VLOOKUP(BI22,NyLi1T!$L$2:$V$4,DK22,1)),""),"")</f>
        <v/>
      </c>
      <c r="EF22" s="9" t="str">
        <f>IF(AND(ISNUMBER(DK22),DK22&gt;7),IF(AND(ISNUMBER(AQ22),ISNUMBER(DK22)),IF(AQ22-VLOOKUP(BI22,NyLi2R!$L$2:$V$4,DK22,1)&lt;1,1,AQ22-VLOOKUP(BI22,NyLi2R!$L$2:$V$4,DK22,1)),""),"")</f>
        <v/>
      </c>
      <c r="EG22" s="9" t="str">
        <f>IF(AND(ISNUMBER(DK22),DK22&gt;7),IF(AND(ISNUMBER(AR22),ISNUMBER(DK22)),IF(AR22-VLOOKUP(BI22,NyLi2E!$L$2:$V$4,DK22,1)&lt;1,1,AR22-VLOOKUP(BI22,NyLi2E!$L$2:$V$4,DK22,1)),""),"")</f>
        <v/>
      </c>
      <c r="EH22" s="9" t="str">
        <f>IF(AND(ISNUMBER(DK22),DK22&gt;7),IF(AND(ISNUMBER(AS22),ISNUMBER(DK22)),IF(AS22-VLOOKUP(BI22,NyLi2T!$L$2:$V$4,DK22,1)&lt;1,1,AS22-VLOOKUP(BI22,NyLi2T!$L$2:$V$4,DK22,1)),""),"")</f>
        <v/>
      </c>
      <c r="EI22" s="9" t="str">
        <f>IF(AND(ISNUMBER(DK22),DK22&lt;8),IF(AND(ISNUMBER(AT22),ISNUMBER(DK22)),IF(AT22-VLOOKUP(BI22,NySs!$L$2:$V$4,DK22,1)&lt;1,1,AT22-VLOOKUP(BI22,NySs!$L$2:$V$4,DK22,1)),""),"")</f>
        <v/>
      </c>
      <c r="EJ22" s="9" t="str">
        <f>IF(AND(ISNUMBER(DK22),DK22&lt;9),IF(AND(ISNUMBER(AU22),ISNUMBER(DK22)),IF(AU22-VLOOKUP(BI22,NyEo!$L$2:$V$4,DK22,1)&lt;1,1,AU22-VLOOKUP(BI22,NyEo!$L$2:$V$4,DK22,1)),""),"")</f>
        <v/>
      </c>
      <c r="EK22" s="9" t="str">
        <f>IF(AND(ISNUMBER(DK22),DK22&gt;7),IF(AND(ISNUMBER(AV22),ISNUMBER(DK22)),IF(AV22-VLOOKUP(BI22,NyHt!$L$2:$V$4,DK22,1)&lt;1,1,AV22-VLOOKUP(BI22,NyHt!$L$2:$V$4,DK22,1)),""),"")</f>
        <v/>
      </c>
      <c r="EL22" s="9" t="str">
        <f>IF(AND(ISNUMBER(AW22),ISNUMBER(DK22)),IF(AW22-VLOOKUP(BI22,NySiF!$L$2:$V$4,DK22,1)&lt;1,1,AW22-VLOOKUP(BI22,NySiF!$L$2:$V$4,DK22,1)),"")</f>
        <v/>
      </c>
      <c r="EM22" s="9" t="str">
        <f>IF(AND(ISNUMBER(AX22),ISNUMBER(DK22)),IF(AX22-VLOOKUP(BI22,NySiB!$L$2:$V$4,DK22,1)&lt;1,1,AX22-VLOOKUP(BI22,NySiB!$L$2:$V$4,DK22,1)),"")</f>
        <v/>
      </c>
      <c r="EN22" s="9" t="str">
        <f>IF(AND(ISNUMBER(AY22),ISNUMBER(DK22)),IF(AY22-VLOOKUP(BI22,NySiT!$L$2:$V$4,DK22,1)&lt;1,1,AY22-VLOOKUP(BI22,NySiT!$L$2:$V$4,DK22,1)),"")</f>
        <v/>
      </c>
      <c r="EO22" s="9" t="str">
        <f>IF(AND(ISNUMBER(AZ22),ISNUMBER(DK22)),IF(AZ22-VLOOKUP(BI22,NyVs!$L$2:$V$4,DK22,1)&lt;1,1,AZ22-VLOOKUP(BI22,NyVs!$L$2:$V$4,DK22,1)),"")</f>
        <v/>
      </c>
      <c r="EP22" s="9" t="str">
        <f>IF(AND(ISNUMBER(BA22),ISNUMBER(DK22)),IF(BA22-VLOOKUP(BI22,NyPp!$L$2:$V$4,DK22,1)&lt;1,1,BA22-VLOOKUP(BI22,NyPp!$L$2:$V$4,DK22,1)),"")</f>
        <v/>
      </c>
      <c r="EQ22" s="9" t="str">
        <f>IF(AND(ISNUMBER(BB22),ISNUMBER(DK22)),IF(BB22-VLOOKUP(BI22,NyIGS!$L$2:$V$4,DK22,1)&lt;40,40,BB22-VLOOKUP(BI22,NyIGS!$L$2:$V$4,DK22,1)),"")</f>
        <v/>
      </c>
      <c r="ER22" s="9" t="str">
        <f>IF(AND(ISNUMBER(BC22),ISNUMBER(DK22)),IF(BC22-VLOOKUP(BI22,NyIRS!$L$2:$V$4,DK22,1)&lt;40,40,BC22-VLOOKUP(BI22,NyIRS!$L$2:$V$4,DK22,1)),"")</f>
        <v/>
      </c>
      <c r="ES22" s="9" t="str">
        <f>IF(AND(ISNUMBER(BD22),ISNUMBER(DK22)),IF(BD22-VLOOKUP(BI22,NyIES!$L$2:$V$4,DK22,1)&lt;40,40,BD22-VLOOKUP(BI22,NyIES!$L$2:$V$4,DK22,1)),"")</f>
        <v/>
      </c>
      <c r="ET22" s="9" t="str">
        <f>IF(AND(ISNUMBER(BE22),ISNUMBER(DK22)),IF(BE22-VLOOKUP(BI22,NyISI!$L$2:$V$4,DK22,1)&lt;40,40,BE22-VLOOKUP(BI22,NyISI!$L$2:$V$4,DK22,1)),"")</f>
        <v/>
      </c>
      <c r="EU22" s="9" t="str">
        <f>IF(AND(ISNUMBER(DK22),DK22&lt;8),IF(AND(ISNUMBER(BF22),ISNUMBER(DK22)),IF(BF22-VLOOKUP(BI22,NyISS!$L$2:$V$4,DK22,1)&lt;40,40,BF22-VLOOKUP(BI22,NyISS!$L$2:$V$4,DK22,1)),""),"")</f>
        <v/>
      </c>
      <c r="EV22" s="9" t="str">
        <f>IF(AND(ISNUMBER(DK22),DK22&gt;7),IF(AND(ISNUMBER(BG22),ISNUMBER(DK22)),IF(BG22-VLOOKUP(BI22,NyISM!$L$2:$V$4,DK22,1)&lt;40,40,BG22-VLOOKUP(BI22,NyISM!$L$2:$V$4,DK22,1)),""),"")</f>
        <v/>
      </c>
      <c r="EW22" s="9" t="str">
        <f>IF(AND(ISNUMBER(BH22),ISNUMBER(DK22)),IF(BH22-VLOOKUP(BI22,NyIAM!$L$2:$V$4,DK22,1)&lt;40,40,BH22-VLOOKUP(BI22,NyIAM!$L$2:$V$4,DK22,1)),"")</f>
        <v/>
      </c>
      <c r="EX22" s="9" t="str">
        <f>IF(AND(ISNUMBER(AJ22),ISNUMBER(DK22)),IF(AJ22+VLOOKUP(BI22,NyFi!$L$2:$V$4,DK22,1)&gt;19,19,AJ22+VLOOKUP(BI22,NyFi!$L$2:$V$4,DK22,1)),"")</f>
        <v/>
      </c>
      <c r="EY22" s="9" t="str">
        <f>IF(AND(ISNUMBER(DK22),DK22&lt;8),IF(AND(ISNUMBER(AK22),ISNUMBER(DK22)),IF(AK22+VLOOKUP(BI22,NyGs!$L$2:$V$4,DK22,1)&gt;19,19,AK22+VLOOKUP(BI22,NyGs!$L$2:$V$4,DK22,1)),""),"")</f>
        <v/>
      </c>
      <c r="EZ22" s="9" t="str">
        <f>IF(AND(ISNUMBER(AL22),ISNUMBER(DK22)),IF(AL22+VLOOKUP(BI22,NyRm!$L$2:$V$4,DK22,1)&gt;19,19,AL22+VLOOKUP(BI22,NyRm!$L$2:$V$4,DK22,1)),"")</f>
        <v/>
      </c>
      <c r="FA22" s="9" t="str">
        <f>IF(AND(ISNUMBER(AM22),ISNUMBER(DK22)),IF(AM22+VLOOKUP(BI22,NyFm!$L$2:$V$4,DK22,1)&gt;19,19,AM22+VLOOKUP(BI22,NyFm!$L$2:$V$4,DK22,1)),"")</f>
        <v/>
      </c>
      <c r="FB22" s="9" t="str">
        <f>IF(AND(ISNUMBER(DK22),DK22&lt;8),IF(AND(ISNUMBER(AN22),ISNUMBER(DK22)),IF(AN22+VLOOKUP(BI22,NyLi1R!$L$2:$V$4,DK22,1)&gt;19,19,AN22+VLOOKUP(BI22,NyLi1R!$L$2:$V$4,DK22,1)),""),"")</f>
        <v/>
      </c>
      <c r="FC22" s="9" t="str">
        <f>IF(AND(ISNUMBER(DK22),DK22&lt;8),IF(AND(ISNUMBER(AO22),ISNUMBER(DK22)),IF(AO22+VLOOKUP(BI22,NyLi1E!$L$2:$V$4,DK22,1)&gt;19,19,AO22+VLOOKUP(BI22,NyLi1E!$L$2:$V$4,DK22,1)),""),"")</f>
        <v/>
      </c>
      <c r="FD22" s="9" t="str">
        <f>IF(AND(ISNUMBER(DK22),DK22&lt;8),IF(AND(ISNUMBER(AP22),ISNUMBER(DK22)),IF(AP22+VLOOKUP(BI22,NyLi1T!$L$2:$V$4,DK22,1)&gt;19,19,AP22+VLOOKUP(BI22,NyLi1T!$L$2:$V$4,DK22,1)),""),"")</f>
        <v/>
      </c>
      <c r="FE22" s="9" t="str">
        <f>IF(AND(ISNUMBER(DK22),DK22&gt;7),IF(AND(ISNUMBER(AQ22),ISNUMBER(DK22)),IF(AQ22+VLOOKUP(BI22,NyLi2R!$L$2:$V$4,DK22,1)&gt;19,19,AQ22+VLOOKUP(BI22,NyLi2R!$L$2:$V$4,DK22,1)),""),"")</f>
        <v/>
      </c>
      <c r="FF22" s="9" t="str">
        <f>IF(AND(ISNUMBER(DK22),DK22&gt;7),IF(AND(ISNUMBER(AR22),ISNUMBER(DK22)),IF(AR22+VLOOKUP(BI22,NyLi2E!$L$2:$V$4,DK22,1)&gt;19,19,AR22+VLOOKUP(BI22,NyLi2E!$L$2:$V$4,DK22,1)),""),"")</f>
        <v/>
      </c>
      <c r="FG22" s="9" t="str">
        <f>IF(AND(ISNUMBER(DK22),DK22&gt;7),IF(AND(ISNUMBER(AS22),ISNUMBER(DK22)),IF(AS22+VLOOKUP(BI22,NyLi2T!$L$2:$V$4,DK22,1)&gt;19,19,AS22+VLOOKUP(BI22,NyLi2T!$L$2:$V$4,DK22,1)),""),"")</f>
        <v/>
      </c>
      <c r="FH22" s="9" t="str">
        <f>IF(AND(ISNUMBER(DK22),DK22&lt;8),IF(AND(ISNUMBER(AT22),ISNUMBER(DK22)),IF(AT22+VLOOKUP(BI22,NySs!$L$2:$V$4,DK22,1)&gt;19,19,AT22+VLOOKUP(BI22,NySs!$L$2:$V$4,DK22,1)),""),"")</f>
        <v/>
      </c>
      <c r="FI22" s="9" t="str">
        <f>IF(AND(ISNUMBER(DK22),DK22&lt;9),IF(AND(ISNUMBER(AU22),ISNUMBER(DK22)),IF(AU22+VLOOKUP(BI22,NyEo!$L$2:$V$4,DK22,1)&gt;19,19,AU22+VLOOKUP(BI22,NyEo!$L$2:$V$4,DK22,1)),""),"")</f>
        <v/>
      </c>
      <c r="FJ22" s="9" t="str">
        <f>IF(AND(ISNUMBER(DK22),DK22&gt;7),IF(AND(ISNUMBER(AV22),ISNUMBER(DK22)),IF(AV22+VLOOKUP(BI22,NyHt!$L$2:$V$4,DK22,1)&gt;19,19,AV22+VLOOKUP(BI22,NyHt!$L$2:$V$4,DK22,1)),""),"")</f>
        <v/>
      </c>
      <c r="FK22" s="9" t="str">
        <f>IF(AND(ISNUMBER(AW22),ISNUMBER(DK22)),IF(AW22+VLOOKUP(BI22,NySiF!$L$2:$V$4,DK22,1)&gt;19,19,AW22+VLOOKUP(BI22,NySiF!$L$2:$V$4,DK22,1)),"")</f>
        <v/>
      </c>
      <c r="FL22" s="9" t="str">
        <f>IF(AND(ISNUMBER(AX22),ISNUMBER(DK22)),IF(AX22+VLOOKUP(BI22,NySiB!$L$2:$V$4,DK22,1)&gt;19,19,AX22+VLOOKUP(BI22,NySiB!$L$2:$V$4,DK22,1)),"")</f>
        <v/>
      </c>
      <c r="FM22" s="9" t="str">
        <f>IF(AND(ISNUMBER(AY22),ISNUMBER(DK22)),IF(AY22+VLOOKUP(BI22,NySiT!$L$2:$V$4,DK22,1)&gt;19,19,AY22+VLOOKUP(BI22,NySiT!$L$2:$V$4,DK22,1)),"")</f>
        <v/>
      </c>
      <c r="FN22" s="9" t="str">
        <f>IF(AND(ISNUMBER(AZ22),ISNUMBER(DK22)),IF(AZ22+VLOOKUP(BI22,NyVs!$L$2:$V$4,DK22,1)&gt;19,19,AZ22+VLOOKUP(BI22,NyVs!$L$2:$V$4,DK22,1)),"")</f>
        <v/>
      </c>
      <c r="FO22" s="9" t="str">
        <f>IF(AND(ISNUMBER(BA22),ISNUMBER(DK22)),IF(BA22+VLOOKUP(BI22,NyPp!$L$2:$V$4,DK22,1)&gt;19,19,BA22+VLOOKUP(BI22,NyPp!$L$2:$V$4,DK22,1)),"")</f>
        <v/>
      </c>
      <c r="FP22" s="9" t="str">
        <f>IF(AND(ISNUMBER(BB22),ISNUMBER(DK22)),IF(BB22+VLOOKUP(BI22,NyIGS!$L$2:$V$4,DK22,1)&gt;160,160,BB22+VLOOKUP(BI22,NyIGS!$L$2:$V$4,DK22,1)),"")</f>
        <v/>
      </c>
      <c r="FQ22" s="9" t="str">
        <f>IF(AND(ISNUMBER(BC22),ISNUMBER(DK22)),IF(BC22+VLOOKUP(BI22,NyIRS!$L$2:$V$4,DK22,1)&gt;160,160,BC22+VLOOKUP(BI22,NyIRS!$L$2:$V$4,DK22,1)),"")</f>
        <v/>
      </c>
      <c r="FR22" s="9" t="str">
        <f>IF(AND(ISNUMBER(BD22),ISNUMBER(DK22)),IF(BD22+VLOOKUP(BI22,NyIES!$L$2:$V$4,DK22,1)&gt;160,160, BD22+VLOOKUP(BI22,NyIES!$L$2:$V$4,DK22,1)),"")</f>
        <v/>
      </c>
      <c r="FS22" s="9" t="str">
        <f>IF(AND(ISNUMBER(BE22),ISNUMBER(DK22)),IF(BE22+VLOOKUP(BI22,NyISI!$L$2:$V$4,DK22,1)&gt;160,160,BE22+VLOOKUP(BI22,NyISI!$L$2:$V$4,DK22,1)),"")</f>
        <v/>
      </c>
      <c r="FT22" s="9" t="str">
        <f>IF(AND(ISNUMBER(DK22),DK22&lt;8),IF(AND(ISNUMBER(BF22),ISNUMBER(DK22)),IF(BF22+VLOOKUP(BI22,NyISS!$L$2:$V$4,DK22,1)&gt;160,160,BF22+VLOOKUP(BI22,NyISS!$L$2:$V$4,DK22,1)),""),"")</f>
        <v/>
      </c>
      <c r="FU22" s="9" t="str">
        <f>IF(AND(ISNUMBER(DK22),DK22&gt;7),IF(AND(ISNUMBER(BG22),ISNUMBER(DK22)),IF(BG22+VLOOKUP(BI22,NyISM!$L$2:$V$4,DK22,1)&gt;160,160,BG22+VLOOKUP(BI22,NyISM!$L$2:$V$4,DK22,1)),""),"")</f>
        <v/>
      </c>
      <c r="FV22" s="9" t="str">
        <f>IF(AND(ISNUMBER(BH22),ISNUMBER(DK22)),IF(BH22+VLOOKUP(BI22,NyIAM!$L$2:$V$4,DK22,1)&gt;160,160,BH22+VLOOKUP(BI22,NyIAM!$L$2:$V$4,DK22,1)),"")</f>
        <v/>
      </c>
    </row>
    <row r="23" spans="1:178" x14ac:dyDescent="0.2">
      <c r="A23" s="51"/>
      <c r="B23" s="51"/>
      <c r="C23" s="51"/>
      <c r="D23" s="51"/>
      <c r="E23" s="51"/>
      <c r="F23" s="51"/>
      <c r="G23" s="51"/>
      <c r="H23" s="51"/>
      <c r="I23" s="51"/>
      <c r="J23" s="52"/>
      <c r="K23" s="52"/>
      <c r="L23" s="53"/>
      <c r="M23" s="53"/>
      <c r="N23" s="58" t="str">
        <f t="shared" si="0"/>
        <v/>
      </c>
      <c r="O23" s="53"/>
      <c r="P23" s="53"/>
      <c r="Q23" s="53"/>
      <c r="R23" s="53"/>
      <c r="S23" s="53"/>
      <c r="T23" s="53"/>
      <c r="U23" s="53"/>
      <c r="V23" s="53"/>
      <c r="W23" s="53"/>
      <c r="X23" s="53"/>
      <c r="Y23" s="53"/>
      <c r="Z23" s="53"/>
      <c r="AA23" s="53"/>
      <c r="AB23" s="53"/>
      <c r="AC23" s="53"/>
      <c r="AD23" s="53"/>
      <c r="AE23" s="53"/>
      <c r="AF23" s="53"/>
      <c r="AG23" s="53"/>
      <c r="AH23" s="53"/>
      <c r="AI23" s="53"/>
      <c r="AJ23" s="4" t="str">
        <f>IF(O23="","",IF(ISNUMBER(N23),VLOOKUP(O23,NyFi!$A$2:$K$40,DK23),""))</f>
        <v/>
      </c>
      <c r="AK23" s="4" t="str">
        <f>IF(P23="","",IF(AND(ISNUMBER(N23),DK23&lt;8),VLOOKUP(P23,NyGs!$A$2:$G$41,DK23),""))</f>
        <v/>
      </c>
      <c r="AL23" s="4" t="str">
        <f>IF(AA23="","",IF(ISNUMBER(N23),VLOOKUP(AA23,NyRm!$A$2:$K$56,DK23),""))</f>
        <v/>
      </c>
      <c r="AM23" s="4" t="str">
        <f>IF(Z23="","",IF(ISNUMBER(N23),VLOOKUP(Z23,NyFm!$A$2:$K$46,DK23),""))</f>
        <v/>
      </c>
      <c r="AN23" s="4" t="str">
        <f>IF(U23="","",IF(AND(ISNUMBER(N23),DK23&lt;8),VLOOKUP(U23,NyLi1R!$A$2:$G$20,DK23),""))</f>
        <v/>
      </c>
      <c r="AO23" s="4" t="str">
        <f>IF(V23="","",IF(AND(ISNUMBER(N23),DK23&lt;8),VLOOKUP(V23,NyLi1E!$A$2:$G$20,DK23),""))</f>
        <v/>
      </c>
      <c r="AP23" s="4" t="str">
        <f>IF(AND(ISNUMBER(N23),ISNUMBER(AN23),ISNUMBER(AO23),DK23&lt;8),VLOOKUP(AN23+AO23,NyLi1T!$A$2:$G$40,DK23),"")</f>
        <v/>
      </c>
      <c r="AQ23" s="4" t="str">
        <f>IF(W23="","",IF(AND(ISNUMBER(N23),DK23&gt;7),VLOOKUP(W23,NyLi2R!$A$2:$K$20,DK23),""))</f>
        <v/>
      </c>
      <c r="AR23" s="4" t="str">
        <f>IF(X23="","",IF(AND(ISNUMBER(N23),DK23&gt;7),VLOOKUP(X23,NyLi2E!$A$2:$K$20,DK23),""))</f>
        <v/>
      </c>
      <c r="AS23" s="4" t="str">
        <f>IF(AND(ISNUMBER(N23),ISNUMBER(AQ23),ISNUMBER(AR23),DK23&gt;7),VLOOKUP(AQ23+AR23,NyLi2T!$A$2:$K$40,DK23),"")</f>
        <v/>
      </c>
      <c r="AT23" s="4" t="str">
        <f>IF(AE23="","",IF(AND(ISNUMBER(N23),DK23&lt;8),VLOOKUP(AE23,NySs!$A$2:$G$28,DK23),""))</f>
        <v/>
      </c>
      <c r="AU23" s="4" t="str">
        <f>IF(AD23="","",IF(AND(ISNUMBER(N23),DK23&lt;9),VLOOKUP(AD23,NyEo!$A$2:$H$22,DK23),""))</f>
        <v/>
      </c>
      <c r="AV23" s="4" t="str">
        <f>IF(Q23="","",IF(AND(ISNUMBER(N23),DK23&gt;7),VLOOKUP(Q23,NyHt!$A$2:$K$17,DK23),""))</f>
        <v/>
      </c>
      <c r="AW23" s="4" t="str">
        <f>IF(R23="","",IF(ISNUMBER(N23),VLOOKUP(R23,NySiF!$A$2:$K$18,DK23),""))</f>
        <v/>
      </c>
      <c r="AX23" s="4" t="str">
        <f>IF(S23="","",IF(ISNUMBER(N23),VLOOKUP(S23,NySiB!$A$2:$K$16,DK23),""))</f>
        <v/>
      </c>
      <c r="AY23" s="4" t="str">
        <f>IF(T23="","",IF(ISNUMBER(N23),VLOOKUP(T23,NySiT!$A$2:$K$32,DK23),""))</f>
        <v/>
      </c>
      <c r="AZ23" s="4" t="str">
        <f>IF(Y23="","",IF(ISNUMBER(N23),VLOOKUP(Y23,NyVs!$A$2:$K$86,DK23),""))</f>
        <v/>
      </c>
      <c r="BA23" s="4" t="str">
        <f>IF(AI23="","",IF(ISNUMBER(N23),VLOOKUP(AI23,NyPp!$A$2:$K$202,DK23),""))</f>
        <v/>
      </c>
      <c r="BB23" s="4" t="str">
        <f>IF(AND(ISNUMBER(AJ23),ISNUMBER(AK23),ISNUMBER(AL23),ISNUMBER(AM23),DK23&lt;8),IF(COUNTIF(O23,0)+COUNTIF(P23,0)+COUNTIF(AA23,0)+COUNTIF(Z23,0)&gt;1,"",VLOOKUP(AJ23+AK23+AL23+AM23,NyIGS!$A$2:$K$78,DK23)),IF(AND(ISNUMBER(AJ23),ISNUMBER(AL23),ISNUMBER(AM23),ISNUMBER(AS23),DK23&gt;7),IF(COUNTIF(O23,0)+COUNTIF(AA23,0)+COUNTIF(Z23,0)+AND(COUNTIF(W23,0),COUNTIF(X23,0))&gt;1,"",VLOOKUP(AJ23+AL23+AM23+AS23,NyIGS!$A$2:$K$78,DK23)),""))</f>
        <v/>
      </c>
      <c r="BC23" s="4" t="str">
        <f>IF(AND(ISNUMBER(AJ23),ISNUMBER(AN23),ISNUMBER(AT23),DK23&lt;8),IF(COUNTIF(O23,0)+COUNTIF(U23,0)+COUNTIF(AE23,0)&gt;1,"",VLOOKUP(AJ23+AN23+AT23,NyIRS!$A$2:$K$59,DK23)),IF(AND(ISNUMBER(AJ23),ISNUMBER(AQ23),DK23&gt;7),IF(COUNTIF(O23,0)+COUNTIF(W23,0)&gt;1,"",VLOOKUP(AJ23+AQ23,NyIRS!$A$2:$K$59,DK23)),""))</f>
        <v/>
      </c>
      <c r="BD23" s="4" t="str">
        <f>IF(AND(ISNUMBER(AK23),ISNUMBER(AL23),ISNUMBER(AM23),DK23&lt;8),IF(COUNTIF(P23,0)+COUNTIF(AA23,0)+COUNTIF(Z23,0)&gt;1,"",VLOOKUP(AK23+AL23+AM23,NyIES!$A$2:$K$59,DK23)),IF(AND(ISNUMBER(AL23),ISNUMBER(AM23),ISNUMBER(AR23),DK23&gt;7),IF(COUNTIF(AA23,0)+COUNTIF(Z23,0)+COUNTIF(X23,0)&gt;1,"",VLOOKUP(AL23+AM23+AR23,NyIES!$A$2:$K$59,DK23)),""))</f>
        <v/>
      </c>
      <c r="BE23" s="4" t="str">
        <f>IF(AND(ISNUMBER(AJ23),ISNUMBER(AP23),ISNUMBER(AU23),DK23&lt;8),IF(COUNTIF(O23,0)+AND(COUNTIF(U23,0),COUNTIF(V23,0))+COUNTIF(AD23,0)&gt;1,"",VLOOKUP(AJ23+AP23+AU23,NyISI!$A$2:$K$59,DK23)),IF(AND(ISNUMBER(AS23),ISNUMBER(AU23),ISNUMBER(AV23),DK23=8),IF(COUNTIF(AD23,0)+COUNTIF(Q23,0)+AND(COUNTIF(W23,0),COUNTIF(X23,0))&gt;1,"",VLOOKUP(AS23+AU23+AV23,NyISI!$A$2:$K$59,DK23)),IF(AND(ISNUMBER(AS23),ISNUMBER(AV23),DK23&gt;8),IF(COUNTIF(Q23,0)+AND(COUNTIF(W23,0),COUNTIF(X23,0))&gt;1,"",VLOOKUP(AS23+AV23,NyISI!$A$2:$K$59,DK23)),"")))</f>
        <v/>
      </c>
      <c r="BF23" s="4" t="str">
        <f>IF(AND(ISNUMBER(AT23),ISNUMBER(AK23),ISNUMBER(AL23),ISNUMBER(AM23),DK23&lt;8),IF(COUNTIF(P23,0)+COUNTIF(AA23,0)+COUNTIF(Z23,0)+COUNTIF(AE23,0)&gt;1,"",VLOOKUP(AT23+AK23+AL23+AM23,NyISS!$A$2:$G$78,DK23)),"")</f>
        <v/>
      </c>
      <c r="BG23" s="4" t="str">
        <f>IF(AND(ISNUMBER(AJ23),ISNUMBER(AL23),ISNUMBER(AM23),DK23&gt;7),IF(COUNTIF(O23,0)+COUNTIF(AA23,0)+COUNTIF(Z23,0)&gt;1,"",VLOOKUP(AJ23+AL23+AM23,NyISM!$A$2:$K$59,DK23)),"")</f>
        <v/>
      </c>
      <c r="BH23" s="4" t="str">
        <f>IF(AND(ISNUMBER(AY23),ISNUMBER(AZ23)),IF(COUNTIF(T23,0)+COUNTIF(Y23,0)&gt;1,"",VLOOKUP(AY23+AZ23,NyIAM!$A$2:$K$40,DK23)),"")</f>
        <v/>
      </c>
      <c r="BI23" s="4">
        <v>2</v>
      </c>
      <c r="BJ23" s="4" t="str">
        <f>IF(ISNUMBER(BB23),VLOOKUP(BB23,Percentil!$A$2:$B$122,2,1),"")</f>
        <v/>
      </c>
      <c r="BK23" s="4" t="str">
        <f>IF(ISNUMBER(BC23),VLOOKUP(BC23,Percentil!$A$2:$B$122,2,1),"")</f>
        <v/>
      </c>
      <c r="BL23" s="4" t="str">
        <f>IF(ISNUMBER(BD23),VLOOKUP(BD23,Percentil!$A$2:$B$122,2,1),"")</f>
        <v/>
      </c>
      <c r="BM23" s="4" t="str">
        <f>IF(ISNUMBER(BE23),VLOOKUP(BE23,Percentil!$A$2:$B$122,2,1),"")</f>
        <v/>
      </c>
      <c r="BN23" s="4" t="str">
        <f>IF(ISNUMBER(BF23),VLOOKUP(BF23,Percentil!$A$2:$B$122,2,1),"")</f>
        <v/>
      </c>
      <c r="BO23" s="4" t="str">
        <f>IF(ISNUMBER(BG23),VLOOKUP(BG23,Percentil!$A$2:$B$122,2,1),"")</f>
        <v/>
      </c>
      <c r="BP23" s="4" t="str">
        <f>IF(ISNUMBER(BH23),VLOOKUP(BH23,Percentil!$A$2:$B$122,2,1),"")</f>
        <v/>
      </c>
      <c r="BQ23" s="4" t="str">
        <f>IF(AND(ISNUMBER(AJ23),ISNUMBER(DK23)),IF(AJ23-VLOOKUP(BI23,NyFi!$L$2:$V$4,DK23,1)&lt;1,1 &amp; " - " &amp; AJ23+VLOOKUP(BI23,NyFi!$L$2:$V$4,DK23,1),IF(AJ23+VLOOKUP(BI23,NyFi!$L$2:$V$4,DK23,1)&gt;19,AJ23-VLOOKUP(BI23,NyFi!$L$2:$V$4,DK23,1) &amp; " - " &amp; 19,AJ23-VLOOKUP(BI23,NyFi!$L$2:$V$4,DK23,1) &amp; " - " &amp; AJ23+VLOOKUP(BI23,NyFi!$L$2:$V$4,DK23,1))),"")</f>
        <v/>
      </c>
      <c r="BR23" s="4" t="str">
        <f>IF(AND(ISNUMBER(DK23),DK23&lt;8),IF(AND(ISNUMBER(AK23),ISNUMBER(DK23)),IF(AK23-VLOOKUP(BI23,NyGs!$L$2:$V$4,DK23,1)&lt;1,1 &amp; " - " &amp; AK23+VLOOKUP(BI23,NyGs!$L$2:$V$4,DK23,1),IF(AK23+VLOOKUP(BI23,NyGs!$L$2:$V$4,DK23,1)&gt;19,AK23-VLOOKUP(BI23,NyGs!$L$2:$V$4,DK23,1) &amp; " - " &amp; 19,AK23-VLOOKUP(BI23,NyGs!$L$2:$V$4,DK23,1) &amp; " - " &amp; AK23+VLOOKUP(BI23,NyGs!$L$2:$V$4,DK23,1))),""),"")</f>
        <v/>
      </c>
      <c r="BS23" s="4" t="str">
        <f>IF(AND(ISNUMBER(AL23),ISNUMBER(DK23)),IF(AL23-VLOOKUP(BI23,NyRm!$L$2:$V$4,DK23,1)&lt;1,1 &amp; " - " &amp; AL23+VLOOKUP(BI23,NyRm!$L$2:$V$4,DK23,1),IF(AL23+VLOOKUP(BI23,NyRm!$L$2:$V$4,DK23,1)&gt;19,AL23-VLOOKUP(BI23,NyRm!$L$2:$V$4,DK23,1) &amp; " - " &amp; 19,AL23-VLOOKUP(BI23,NyRm!$L$2:$V$4,DK23,1) &amp; " - " &amp; AL23+VLOOKUP(BI23,NyRm!$L$2:$V$4,DK23,1))),"")</f>
        <v/>
      </c>
      <c r="BT23" s="4" t="str">
        <f>IF(AND(ISNUMBER(AM23),ISNUMBER(DK23)),IF(AM23-VLOOKUP(BI23,NyFm!$L$2:$V$4,DK23,1)&lt;1,1 &amp; " - " &amp; AM23+VLOOKUP(BI23,NyFm!$L$2:$V$4,DK23,1),IF(AM23+VLOOKUP(BI23,NyFm!$L$2:$V$4,DK23,1)&gt;19,AM23-VLOOKUP(BI23,NyFm!$L$2:$V$4,DK23,1) &amp; " - " &amp; 19,AM23-VLOOKUP(BI23,NyFm!$L$2:$V$4,DK23,1) &amp; " - " &amp; AM23+VLOOKUP(BI23,NyFm!$L$2:$V$4,DK23,1))),"")</f>
        <v/>
      </c>
      <c r="BU23" s="4" t="str">
        <f>IF(AND(ISNUMBER(DK23),DK23&lt;8),IF(AND(ISNUMBER(AN23),ISNUMBER(DK23)),IF(AN23-VLOOKUP(BI23,NyLi1R!$L$2:$V$4,DK23,1)&lt;1,1 &amp; " - " &amp; AN23+VLOOKUP(BI23,NyLi1R!$L$2:$V$4,DK23,1),IF(AN23+VLOOKUP(BI23,NyLi1R!$L$2:$V$4,DK23,1)&gt;19,AN23-VLOOKUP(BI23,NyLi1R!$L$2:$V$4,DK23,1) &amp; " - " &amp; 19,AN23-VLOOKUP(BI23,NyLi1R!$L$2:$V$4,DK23,1) &amp; " - " &amp; AN23+VLOOKUP(BI23,NyLi1R!$L$2:$V$4,DK23,1))),""),"")</f>
        <v/>
      </c>
      <c r="BV23" s="4" t="str">
        <f>IF(AND(ISNUMBER(DK23),DK23&lt;8),IF(AND(ISNUMBER(AO23),ISNUMBER(DK23)),IF(AO23-VLOOKUP(BI23,NyLi1E!$L$2:$V$4,DK23,1)&lt;1,1 &amp; " - " &amp; AO23+VLOOKUP(BI23,NyLi1E!$L$2:$V$4,DK23,1),IF(AO23+VLOOKUP(BI23,NyLi1E!$L$2:$V$4,DK23,1)&gt;19,AO23-VLOOKUP(BI23,NyLi1E!$L$2:$V$4,DK23,1) &amp; " - " &amp; 19,AO23-VLOOKUP(BI23,NyLi1E!$L$2:$V$4,DK23,1) &amp; " - " &amp; AO23+VLOOKUP(BI23,NyLi1E!$L$2:$V$4,DK23,1))),""),"")</f>
        <v/>
      </c>
      <c r="BW23" s="4" t="str">
        <f>IF(AND(ISNUMBER(DK23),DK23&lt;8),IF(AND(ISNUMBER(AP23),ISNUMBER(DK23)),IF(AP23-VLOOKUP(BI23,NyLi1T!$L$2:$V$4,DK23,1)&lt;1,1 &amp; " - " &amp; AP23+VLOOKUP(BI23,NyLi1T!$L$2:$V$4,DK23,1),IF(AP23+VLOOKUP(BI23,NyLi1T!$L$2:$V$4,DK23,1)&gt;19,AP23-VLOOKUP(BI23,NyLi1T!$L$2:$V$4,DK23,1) &amp; " - " &amp; 19,AP23-VLOOKUP(BI23,NyLi1T!$L$2:$V$4,DK23,1) &amp; " - " &amp; AP23+VLOOKUP(BI23,NyLi1T!$L$2:$V$4,DK23,1))),""),"")</f>
        <v/>
      </c>
      <c r="BX23" s="4" t="str">
        <f>IF(AND(ISNUMBER(DK23),DK23&gt;7),IF(AND(ISNUMBER(AQ23),ISNUMBER(DK23)),IF(AQ23-VLOOKUP(BI23,NyLi2R!$L$2:$V$4,DK23,1)&lt;1,1 &amp; " - " &amp; AQ23+VLOOKUP(BI23,NyLi2R!$L$2:$V$4,DK23,1),IF(AQ23+VLOOKUP(BI23,NyLi2R!$L$2:$V$4,DK23,1)&gt;19,AQ23-VLOOKUP(BI23,NyLi2R!$L$2:$V$4,DK23,1) &amp; " - " &amp; 19,AQ23-VLOOKUP(BI23,NyLi2R!$L$2:$V$4,DK23,1) &amp; " - " &amp; AQ23+VLOOKUP(BI23,NyLi2R!$L$2:$V$4,DK23,1))),""),"")</f>
        <v/>
      </c>
      <c r="BY23" s="4" t="str">
        <f>IF(AND(ISNUMBER(DK23),DK23&gt;7),IF(AND(ISNUMBER(AR23),ISNUMBER(DK23)),IF(AR23-VLOOKUP(BI23,NyLi2E!$L$2:$V$4,DK23,1)&lt;1,1 &amp; " - " &amp; AR23+VLOOKUP(BI23,NyLi2E!$L$2:$V$4,DK23,1),IF(AR23+VLOOKUP(BI23,NyLi2E!$L$2:$V$4,DK23,1)&gt;19,AR23-VLOOKUP(BI23,NyLi2E!$L$2:$V$4,DK23,1) &amp; " - " &amp; 19,AR23-VLOOKUP(BI23,NyLi2E!$L$2:$V$4,DK23,1) &amp; " - " &amp; AR23+VLOOKUP(BI23,NyLi2E!$L$2:$V$4,DK23,1))),""),"")</f>
        <v/>
      </c>
      <c r="BZ23" s="4" t="str">
        <f>IF(AND(ISNUMBER(DK23),DK23&gt;7),IF(AND(ISNUMBER(AS23),ISNUMBER(DK23)),IF(AS23-VLOOKUP(BI23,NyLi2T!$L$2:$V$4,DK23,1)&lt;1,1 &amp; " - " &amp; AS23+VLOOKUP(BI23,NyLi2T!$L$2:$V$4,DK23,1),IF(AS23+VLOOKUP(BI23,NyLi2T!$L$2:$V$4,DK23,1)&gt;19,AS23-VLOOKUP(BI23,NyLi2T!$L$2:$V$4,DK23,1) &amp; " - " &amp; 19,AS23-VLOOKUP(BI23,NyLi2T!$L$2:$V$4,DK23,1) &amp; " - " &amp; AS23+VLOOKUP(BI23,NyLi2T!$L$2:$V$4,DK23,1))),""),"")</f>
        <v/>
      </c>
      <c r="CA23" s="4" t="str">
        <f>IF(AND(ISNUMBER(DK23),DK23&lt;8),IF(AND(ISNUMBER(AT23),ISNUMBER(DK23)),IF(AT23-VLOOKUP(BI23,NySs!$L$2:$V$4,DK23,1)&lt;1,1 &amp; " - " &amp; AT23+VLOOKUP(BI23,NySs!$L$2:$V$4,DK23,1),IF(AT23+VLOOKUP(BI23,NySs!$L$2:$V$4,DK23,1)&gt;19,AT23-VLOOKUP(BI23,NySs!$L$2:$V$4,DK23,1) &amp; " - " &amp; 19,AT23-VLOOKUP(BI23,NySs!$L$2:$V$4,DK23,1) &amp; " - " &amp; AT23+VLOOKUP(BI23,NySs!$L$2:$V$4,DK23,1))),""),"")</f>
        <v/>
      </c>
      <c r="CB23" s="4" t="str">
        <f>IF(AND(ISNUMBER(DK23),DK23&lt;9),IF(AND(ISNUMBER(AU23),ISNUMBER(DK23)),IF(AU23-VLOOKUP(BI23,NyEo!$L$2:$V$4,DK23,1)&lt;1,1 &amp; " - " &amp; AU23+VLOOKUP(BI23,NyEo!$L$2:$V$4,DK23,1),IF(AU23+VLOOKUP(BI23,NyEo!$L$2:$V$4,DK23,1)&gt;19,AU23-VLOOKUP(BI23,NyEo!$L$2:$V$4,DK23,1) &amp; " - " &amp; 19,AU23-VLOOKUP(BI23,NyEo!$L$2:$V$4,DK23,1) &amp; " - " &amp; AU23+VLOOKUP(BI23,NyEo!$L$2:$V$4,DK23,1))),""),"")</f>
        <v/>
      </c>
      <c r="CC23" s="4" t="str">
        <f>IF(AND(ISNUMBER(DK23),DK23&gt;7),IF(AND(ISNUMBER(AV23),ISNUMBER(DK23)),IF(AV23-VLOOKUP(BI23,NyHt!$L$2:$V$4,DK23,1)&lt;1,1 &amp; " - " &amp; AV23+VLOOKUP(BI23,NyHt!$L$2:$V$4,DK23,1),IF(AV23+VLOOKUP(BI23,NyHt!$L$2:$V$4,DK23,1)&gt;19,AV23-VLOOKUP(BI23,NyHt!$L$2:$V$4,DK23,1) &amp; " - " &amp; 19,AV23-VLOOKUP(BI23,NyHt!$L$2:$V$4,DK23,1) &amp; " - " &amp; AV23+VLOOKUP(BI23,NyHt!$L$2:$V$4,DK23,1))),""),"")</f>
        <v/>
      </c>
      <c r="CD23" s="4" t="str">
        <f>IF(AND(ISNUMBER(AW23),ISNUMBER(DK23)),IF(AW23-VLOOKUP(BI23,NySiF!$L$2:$V$4,DK23,1)&lt;1,1 &amp; " - " &amp; AW23+VLOOKUP(BI23,NySiF!$L$2:$V$4,DK23,1),IF(AW23+VLOOKUP(BI23,NySiF!$L$2:$V$4,DK23,1)&gt;19,AW23-VLOOKUP(BI23,NySiF!$L$2:$V$4,DK23,1) &amp; " - " &amp; 19,AW23-VLOOKUP(BI23,NySiF!$L$2:$V$4,DK23,1) &amp; " - " &amp; AW23+VLOOKUP(BI23,NySiF!$L$2:$V$4,DK23,1))),"")</f>
        <v/>
      </c>
      <c r="CE23" s="4" t="str">
        <f>IF(AND(ISNUMBER(AX23),ISNUMBER(DK23)),IF(AX23-VLOOKUP(BI23,NySiB!$L$2:$V$4,DK23,1)&lt;1,1 &amp; " - " &amp; AX23+VLOOKUP(BI23,NySiB!$L$2:$V$4,DK23,1),IF(AX23+VLOOKUP(BI23,NySiB!$L$2:$V$4,DK23,1)&gt;19,AX23-VLOOKUP(BI23,NySiB!$L$2:$V$4,DK23,1) &amp; " - " &amp; 19,AX23-VLOOKUP(BI23,NySiB!$L$2:$V$4,DK23,1) &amp; " - " &amp; AX23+VLOOKUP(BI23,NySiB!$L$2:$V$4,DK23,1))),"")</f>
        <v/>
      </c>
      <c r="CF23" s="4" t="str">
        <f>IF(AND(ISNUMBER(AY23),ISNUMBER(DK23)),IF(AY23-VLOOKUP(BI23,NySiT!$L$2:$V$4,DK23,1)&lt;1,1 &amp; " - " &amp; AY23+VLOOKUP(BI23,NySiT!$L$2:$V$4,DK23,1),IF(AY23+VLOOKUP(BI23,NySiT!$L$2:$V$4,DK23,1)&gt;19,AY23-VLOOKUP(BI23,NySiT!$L$2:$V$4,DK23,1) &amp; " - " &amp; 19,AY23-VLOOKUP(BI23,NySiT!$L$2:$V$4,DK23,1) &amp; " - " &amp; AY23+VLOOKUP(BI23,NySiT!$L$2:$V$4,DK23,1))),"")</f>
        <v/>
      </c>
      <c r="CG23" s="4" t="str">
        <f>IF(AND(ISNUMBER(AZ23),ISNUMBER(DK23)),IF(AZ23-VLOOKUP(BI23,NyVs!$L$2:$V$4,DK23,1)&lt;1,1 &amp; " - " &amp; AZ23+VLOOKUP(BI23,NyVs!$L$2:$V$4,DK23,1),IF(AZ23+VLOOKUP(BI23,NyVs!$L$2:$V$4,DK23,1)&gt;19,AZ23-VLOOKUP(BI23,NyVs!$L$2:$V$4,DK23,1) &amp; " - " &amp; 19,AZ23-VLOOKUP(BI23,NyVs!$L$2:$V$4,DK23,1) &amp; " - " &amp; AZ23+VLOOKUP(BI23,NyVs!$L$2:$V$4,DK23,1))),"")</f>
        <v/>
      </c>
      <c r="CH23" s="4" t="str">
        <f>IF(AND(ISNUMBER(BA23),ISNUMBER(DK23)),IF(BA23-VLOOKUP(BI23,NyPp!$L$2:$V$4,DK23,1)&lt;1,1 &amp; " - " &amp; BA23+VLOOKUP(BI23,NyPp!$L$2:$V$4,DK23,1),IF(BA23+VLOOKUP(BI23,NyPp!$L$2:$V$4,DK23,1)&gt;19,BA23-VLOOKUP(BI23,NyPp!$L$2:$V$4,DK23,1) &amp; " - " &amp; 19,BA23-VLOOKUP(BI23,NyPp!$L$2:$V$4,DK23,1) &amp; " - " &amp; BA23+VLOOKUP(BI23,NyPp!$L$2:$V$4,DK23,1))),"")</f>
        <v/>
      </c>
      <c r="CI23" s="4" t="str">
        <f>IF(AND(ISNUMBER(BB23),ISNUMBER(DK23)),IF(BB23-VLOOKUP(BI23,NyIGS!$L$2:$V$4,DK23,1)&lt;40,40 &amp; " - " &amp; BB23+VLOOKUP(BI23,NyIGS!$L$2:$V$4,DK23,1),IF(BB23+VLOOKUP(BI23,NyIGS!$L$2:$V$4,DK23,1)&gt;160,BB23-VLOOKUP(BI23,NyIGS!$L$2:$V$4,DK23,1) &amp; " - " &amp; 160,BB23-VLOOKUP(BI23,NyIGS!$L$2:$V$4,DK23,1) &amp; " - " &amp; BB23+VLOOKUP(BI23,NyIGS!$L$2:$V$4,DK23,1))),"")</f>
        <v/>
      </c>
      <c r="CJ23" s="4" t="str">
        <f>IF(AND(ISNUMBER(BC23),ISNUMBER(DK23)),IF(BC23-VLOOKUP(BI23,NyIRS!$L$2:$V$4,DK23,1)&lt;40,40 &amp; " - " &amp; BC23+VLOOKUP(BI23,NyIRS!$L$2:$V$4,DK23,1),IF(BC23+VLOOKUP(BI23,NyIRS!$L$2:$V$4,DK23,1)&gt;160,BC23-VLOOKUP(BI23,NyIRS!$L$2:$V$4,DK23,1) &amp; " - " &amp; 160,BC23-VLOOKUP(BI23,NyIRS!$L$2:$V$4,DK23,1) &amp; " - " &amp; BC23+VLOOKUP(BI23,NyIRS!$L$2:$V$4,DK23,1))),"")</f>
        <v/>
      </c>
      <c r="CK23" s="4" t="str">
        <f>IF(AND(ISNUMBER(BD23),ISNUMBER(DK23)),IF(BD23-VLOOKUP(BI23,NyIES!$L$2:$V$4,DK23,1)&lt;40,40 &amp; " - " &amp; BD23+VLOOKUP(BI23,NyIES!$L$2:$V$4,DK23,1),IF(BD23+VLOOKUP(BI23,NyIES!$L$2:$V$4,DK23,1)&gt;160,BD23-VLOOKUP(BI23,NyIES!$L$2:$V$4,DK23,1) &amp; " - " &amp; 160,BD23-VLOOKUP(BI23,NyIES!$L$2:$V$4,DK23,1) &amp; " - " &amp; BD23+VLOOKUP(BI23,NyIES!$L$2:$V$4,DK23,1))),"")</f>
        <v/>
      </c>
      <c r="CL23" s="4" t="str">
        <f>IF(AND(ISNUMBER(BE23),ISNUMBER(DK23)),IF(BE23-VLOOKUP(BI23,NyISI!$L$2:$V$4,DK23,1)&lt;40,40 &amp; " - " &amp; BE23+VLOOKUP(BI23,NyISI!$L$2:$V$4,DK23,1),IF(BE23+VLOOKUP(BI23,NyISI!$L$2:$V$4,DK23,1)&gt;160,BE23-VLOOKUP(BI23,NyISI!$L$2:$V$4,DK23,1) &amp; " - " &amp; 160,BE23-VLOOKUP(BI23,NyISI!$L$2:$V$4,DK23,1) &amp; " - " &amp; BE23+VLOOKUP(BI23,NyISI!$L$2:$V$4,DK23,1))),"")</f>
        <v/>
      </c>
      <c r="CM23" s="4" t="str">
        <f>IF(AND(ISNUMBER(DK23),DK23&lt;8),IF(AND(ISNUMBER(BF23),ISNUMBER(DK23)),IF(BF23-VLOOKUP(BI23,NyISS!$L$2:$V$4,DK23,1)&lt;40,40 &amp; " - " &amp; BF23+VLOOKUP(BI23,NyISS!$L$2:$V$4,DK23,1),IF(BF23+VLOOKUP(BI23,NyISS!$L$2:$V$4,DK23,1)&gt;160,BF23-VLOOKUP(BI23,NyISS!$L$2:$V$4,DK23,1) &amp; " - " &amp; 160,BF23-VLOOKUP(BI23,NyISS!$L$2:$V$4,DK23,1) &amp; " - " &amp; BF23+VLOOKUP(BI23,NyISS!$L$2:$V$4,DK23,1))),""),"")</f>
        <v/>
      </c>
      <c r="CN23" s="4" t="str">
        <f>IF(AND(ISNUMBER(DK23),DK23&gt;7),IF(AND(ISNUMBER(BG23),ISNUMBER(DK23)),IF(BG23-VLOOKUP(BI23,NyISM!$L$2:$V$4,DK23,1)&lt;40,40 &amp; " - " &amp; BG23+VLOOKUP(BI23,NyISM!$L$2:$V$4,DK23,1),IF(BG23+VLOOKUP(BI23,NyISM!$L$2:$V$4,DK23,1)&gt;160,BG23-VLOOKUP(BI23,NyISM!$L$2:$V$4,DK23,1) &amp; " - " &amp; 160,BG23-VLOOKUP(BI23,NyISM!$L$2:$V$4,DK23,1) &amp; " - " &amp; BG23+VLOOKUP(BI23,NyISM!$L$2:$V$4,DK23,1))),""),"")</f>
        <v/>
      </c>
      <c r="CO23" s="4" t="str">
        <f>IF(AND(ISNUMBER(BH23),ISNUMBER(DK23)),IF(BH23-VLOOKUP(BI23,NyIAM!$L$2:$V$4,DK23,1)&lt;40,40 &amp; " - " &amp; BH23+VLOOKUP(BI23,NyIAM!$L$2:$V$4,DK23,1),IF(BH23+VLOOKUP(BI23,NyIAM!$L$2:$V$4,DK23,1)&gt;160,BH23-VLOOKUP(BI23,NyIAM!$L$2:$V$4,DK23,1) &amp; " - " &amp; 160,BH23-VLOOKUP(BI23,NyIAM!$L$2:$V$4,DK23,1) &amp; " - " &amp; BH23+VLOOKUP(BI23,NyIAM!$L$2:$V$4,DK23,1))),"")</f>
        <v/>
      </c>
      <c r="CP23" s="4" t="str">
        <f>IF(AF23="","",IF(AND(ISNUMBER(AF23),ISNUMBER(DK23)),IF(VLOOKUP(AF23,NyOm!$A$2:$K$30,DK23,1)=1,"Onormalt få ord",IF(VLOOKUP(AF23,NyOm!$A$2:$K$30,DK23,1)=2,"Färre antal ord än normalt",IF(VLOOKUP(AF23,NyOm!$A$2:$K$30,DK23,1)=3,"Normalt antal ord","")))))</f>
        <v/>
      </c>
      <c r="CQ23" s="4" t="str">
        <f>IF(AB23="","",IF(AND(ISNUMBER(AB23),ISNUMBER(DK23)),IF(VLOOKUP(AB23,NyPbTid!$A$2:$K$218,DK23,1)=1,"Onormalt lång tidsåtgång",IF(VLOOKUP(AB23,NyPbTid!$A$2:$K$218,DK23,1)=2,"Långsammare än normalt",IF(VLOOKUP(AB23,NyPbTid!$A$2:$K$218,DK23,1)=3,"Normal tidsåtgång","")))))</f>
        <v/>
      </c>
      <c r="CR23" s="4" t="str">
        <f>IF(AC23="","",IF(AND(ISNUMBER(AC23),ISNUMBER(DK23)),IF(VLOOKUP(AC23,NyPbFel!$A$2:$K$18,DK23,1)=1,"Onormalt antal fel",IF(VLOOKUP(AC23,NyPbFel!$A$2:$K$18,DK23,1)=2,"Fler fel än normalt",IF(VLOOKUP(AC23,NyPbFel!$A$2:$K$18,DK23,1)=3,"Normalt antal fel","")))))</f>
        <v/>
      </c>
      <c r="CS23" s="4" t="str">
        <f t="shared" si="6"/>
        <v/>
      </c>
      <c r="CT23" s="4" t="str">
        <f>IF(OR(ISNUMBER(CS23),CS23="0**"),IF(ISNUMBER(CS23),CS23/ABS(CS23)*VLOOKUP(1,SignDiff!$A$3:$K$4,DK23,1),VLOOKUP(1,SignDiff!$A$3:$K$4,DK23,1)),"")</f>
        <v/>
      </c>
      <c r="CU23" s="4" t="str">
        <f>IF(OR(ISNUMBER(CS23),CS23="0**"),IF(ISNUMBER(CS23),CS23/ABS(CS23)*VLOOKUP(1,SignDiff!$A$7:$K$8,DK23,1),VLOOKUP(1,SignDiff!$A$7:$K$8,DK23,1)),"")</f>
        <v/>
      </c>
      <c r="CV23" s="4" t="str">
        <f t="shared" si="7"/>
        <v/>
      </c>
      <c r="CW23" s="4" t="str">
        <f t="shared" si="8"/>
        <v/>
      </c>
      <c r="CX23" s="4" t="str">
        <f>IF(OR(ISNUMBER(CS23),CS23="0**"),IF(CS23="0**",VLOOKUP(0,'IRS-IES'!$A$2:$C$43,2,1),IF(CS23&lt;0,VLOOKUP(ABS(CS23),'IRS-IES'!$A$2:$C$43,2,1),VLOOKUP(ABS(CS23),'IRS-IES'!$A$2:$C$43,3,1))),"")</f>
        <v/>
      </c>
      <c r="CY23" s="4" t="str">
        <f t="shared" si="9"/>
        <v/>
      </c>
      <c r="CZ23" s="4" t="str">
        <f>IF(OR(ISNUMBER(CY23),CY23="0**"),IF(ISNUMBER(CY23),CY23/ABS(CY23)*VLOOKUP(2,SignDiff!$A$3:$K$4,DK23,1),VLOOKUP(2,SignDiff!$A$3:$K$4,DK23,1)),"")</f>
        <v/>
      </c>
      <c r="DA23" s="4" t="str">
        <f>IF(OR(ISNUMBER(CY23),CY23="0**"),IF(ISNUMBER(CY23),CY23/ABS(CY23)*VLOOKUP(2,SignDiff!$A$7:$K$8,DK23,1),VLOOKUP(2,SignDiff!$A$7:$K$8,DK23,1)),"")</f>
        <v/>
      </c>
      <c r="DB23" s="4" t="str">
        <f t="shared" si="10"/>
        <v/>
      </c>
      <c r="DC23" s="4" t="str">
        <f t="shared" si="11"/>
        <v/>
      </c>
      <c r="DD23" s="4" t="str">
        <f>IF(OR(ISNUMBER(CY23),CY23="0**"),IF(CY23="0**",VLOOKUP(0,'ISI-ISS'!$A$2:$C$43,2,1),IF(CY23&lt;0,VLOOKUP(ABS(CY23),'ISI-ISS'!$A$2:$C$43,2,1),VLOOKUP(ABS(CY23),'ISI-ISS'!$A$2:$C$43,3,1))),"")</f>
        <v/>
      </c>
      <c r="DE23" s="4" t="str">
        <f t="shared" si="12"/>
        <v/>
      </c>
      <c r="DF23" s="4" t="str">
        <f>IF(OR(ISNUMBER(DE23),DE23="0**"),IF(ISNUMBER(DE23),DE23/ABS(DE23)*VLOOKUP(2,SignDiff!$A$3:$K$4,DK23,1),VLOOKUP(2,SignDiff!$A$3:$K$4,DK23,1)),"")</f>
        <v/>
      </c>
      <c r="DG23" s="4" t="str">
        <f>IF(OR(ISNUMBER(DE23),DE23="0**"),IF(ISNUMBER(DE23),DE23/ABS(DE23)*VLOOKUP(2,SignDiff!$A$7:$K$8,DK23,1),VLOOKUP(2,SignDiff!$A$7:$K$8,DK23,1)),"")</f>
        <v/>
      </c>
      <c r="DH23" s="4" t="str">
        <f t="shared" si="13"/>
        <v/>
      </c>
      <c r="DI23" s="4" t="str">
        <f t="shared" si="14"/>
        <v/>
      </c>
      <c r="DJ23" s="4" t="str">
        <f>IF(OR(ISNUMBER(DE23),DE23="0**"),IF(DE23="0**",VLOOKUP(0,'ISI-ISM'!$A$2:$C$43,2,1),IF(DE23&lt;0,VLOOKUP(ABS(DE23),'ISI-ISM'!$A$2:$C$43,2,1),VLOOKUP(ABS(DE23),'ISI-ISM'!$A$2:$C$43,3,1))),"")</f>
        <v/>
      </c>
      <c r="DK23" s="4" t="str">
        <f>IF(ISERROR(VLOOKUP(N23,age!$A$2:$C$11,2,1)),"",VLOOKUP(N23,age!$A$2:$C$11,2,1))</f>
        <v/>
      </c>
      <c r="DL23" s="4" t="str">
        <f>IF(ISERROR(VLOOKUP(N23,age!$A$2:$C$11,3,1)),"",VLOOKUP(N23,age!$A$2:$C$11,3,1))</f>
        <v/>
      </c>
      <c r="DM23" s="4">
        <f t="shared" si="1"/>
        <v>0</v>
      </c>
      <c r="DN23" s="4">
        <f t="shared" si="2"/>
        <v>0</v>
      </c>
      <c r="DO23" s="4">
        <f t="shared" si="3"/>
        <v>0</v>
      </c>
      <c r="DP23" s="4">
        <f t="shared" si="4"/>
        <v>0</v>
      </c>
      <c r="DQ23" s="4">
        <f t="shared" si="5"/>
        <v>0</v>
      </c>
      <c r="DR23" s="9" t="str">
        <f t="shared" si="15"/>
        <v/>
      </c>
      <c r="DS23" s="9" t="str">
        <f t="shared" si="16"/>
        <v/>
      </c>
      <c r="DT23" s="9" t="str">
        <f t="shared" si="17"/>
        <v/>
      </c>
      <c r="DU23" s="9" t="str">
        <f t="shared" si="18"/>
        <v/>
      </c>
      <c r="DV23" s="9" t="str">
        <f t="shared" si="19"/>
        <v/>
      </c>
      <c r="DW23" s="9" t="str">
        <f t="shared" si="20"/>
        <v/>
      </c>
      <c r="DX23" s="9" t="str">
        <f t="shared" si="21"/>
        <v/>
      </c>
      <c r="DY23" s="9" t="str">
        <f>IF(AND(ISNUMBER(AJ23),ISNUMBER(DK23)),IF(AJ23-VLOOKUP(BI23,NyFi!$L$2:$V$4,DK23,1)&lt;1,1,AJ23-VLOOKUP(BI23,NyFi!$L$2:$V$4,DK23,1)),"")</f>
        <v/>
      </c>
      <c r="DZ23" s="9" t="str">
        <f>IF(AND(ISNUMBER(DK23),DK23&lt;8),IF(AND(ISNUMBER(AK23),ISNUMBER(DK23)),IF(AK23-VLOOKUP(BI23,NyGs!$L$2:$V$4,DK23,1)&lt;1,1,AK23-VLOOKUP(BI23,NyGs!$L$2:$V$4,DK23,1)),""),"")</f>
        <v/>
      </c>
      <c r="EA23" s="9" t="str">
        <f>IF(AND(ISNUMBER(AL23),ISNUMBER(DK23)),IF(AL23-VLOOKUP(BI23,NyRm!$L$2:$V$4,DK23,1)&lt;1,1,AL23-VLOOKUP(BI23,NyRm!$L$2:$V$4,DK23,1)),"")</f>
        <v/>
      </c>
      <c r="EB23" s="9" t="str">
        <f>IF(AND(ISNUMBER(AM23),ISNUMBER(DK23)),IF(AM23-VLOOKUP(BI23,NyFm!$L$2:$V$4,DK23,1)&lt;1,1,AM23-VLOOKUP(BI23,NyFm!$L$2:$V$4,DK23,1)),"")</f>
        <v/>
      </c>
      <c r="EC23" s="9" t="str">
        <f>IF(AND(ISNUMBER(DK23),DK23&lt;8),IF(AND(ISNUMBER(AN23),ISNUMBER(DK23)),IF(AN23-VLOOKUP(BI23,NyLi1R!$L$2:$V$4,DK23,1)&lt;1,1,AN23-VLOOKUP(BI23,NyLi1R!$L$2:$V$4,DK23,1)),""),"")</f>
        <v/>
      </c>
      <c r="ED23" s="9" t="str">
        <f>IF(AND(ISNUMBER(DK23),DK23&lt;8),IF(AND(ISNUMBER(AO23),ISNUMBER(DK23)),IF(AO23-VLOOKUP(BI23,NyLi1E!$L$2:$V$4,DK23,1)&lt;1,1,AO23-VLOOKUP(BI23,NyLi1E!$L$2:$V$4,DK23,1)),""),"")</f>
        <v/>
      </c>
      <c r="EE23" s="9" t="str">
        <f>IF(AND(ISNUMBER(DK23),DK23&lt;8),IF(AND(ISNUMBER(AP23),ISNUMBER(DK23)),IF(AP23-VLOOKUP(BI23,NyLi1T!$L$2:$V$4,DK23,1)&lt;1,1,AP23-VLOOKUP(BI23,NyLi1T!$L$2:$V$4,DK23,1)),""),"")</f>
        <v/>
      </c>
      <c r="EF23" s="9" t="str">
        <f>IF(AND(ISNUMBER(DK23),DK23&gt;7),IF(AND(ISNUMBER(AQ23),ISNUMBER(DK23)),IF(AQ23-VLOOKUP(BI23,NyLi2R!$L$2:$V$4,DK23,1)&lt;1,1,AQ23-VLOOKUP(BI23,NyLi2R!$L$2:$V$4,DK23,1)),""),"")</f>
        <v/>
      </c>
      <c r="EG23" s="9" t="str">
        <f>IF(AND(ISNUMBER(DK23),DK23&gt;7),IF(AND(ISNUMBER(AR23),ISNUMBER(DK23)),IF(AR23-VLOOKUP(BI23,NyLi2E!$L$2:$V$4,DK23,1)&lt;1,1,AR23-VLOOKUP(BI23,NyLi2E!$L$2:$V$4,DK23,1)),""),"")</f>
        <v/>
      </c>
      <c r="EH23" s="9" t="str">
        <f>IF(AND(ISNUMBER(DK23),DK23&gt;7),IF(AND(ISNUMBER(AS23),ISNUMBER(DK23)),IF(AS23-VLOOKUP(BI23,NyLi2T!$L$2:$V$4,DK23,1)&lt;1,1,AS23-VLOOKUP(BI23,NyLi2T!$L$2:$V$4,DK23,1)),""),"")</f>
        <v/>
      </c>
      <c r="EI23" s="9" t="str">
        <f>IF(AND(ISNUMBER(DK23),DK23&lt;8),IF(AND(ISNUMBER(AT23),ISNUMBER(DK23)),IF(AT23-VLOOKUP(BI23,NySs!$L$2:$V$4,DK23,1)&lt;1,1,AT23-VLOOKUP(BI23,NySs!$L$2:$V$4,DK23,1)),""),"")</f>
        <v/>
      </c>
      <c r="EJ23" s="9" t="str">
        <f>IF(AND(ISNUMBER(DK23),DK23&lt;9),IF(AND(ISNUMBER(AU23),ISNUMBER(DK23)),IF(AU23-VLOOKUP(BI23,NyEo!$L$2:$V$4,DK23,1)&lt;1,1,AU23-VLOOKUP(BI23,NyEo!$L$2:$V$4,DK23,1)),""),"")</f>
        <v/>
      </c>
      <c r="EK23" s="9" t="str">
        <f>IF(AND(ISNUMBER(DK23),DK23&gt;7),IF(AND(ISNUMBER(AV23),ISNUMBER(DK23)),IF(AV23-VLOOKUP(BI23,NyHt!$L$2:$V$4,DK23,1)&lt;1,1,AV23-VLOOKUP(BI23,NyHt!$L$2:$V$4,DK23,1)),""),"")</f>
        <v/>
      </c>
      <c r="EL23" s="9" t="str">
        <f>IF(AND(ISNUMBER(AW23),ISNUMBER(DK23)),IF(AW23-VLOOKUP(BI23,NySiF!$L$2:$V$4,DK23,1)&lt;1,1,AW23-VLOOKUP(BI23,NySiF!$L$2:$V$4,DK23,1)),"")</f>
        <v/>
      </c>
      <c r="EM23" s="9" t="str">
        <f>IF(AND(ISNUMBER(AX23),ISNUMBER(DK23)),IF(AX23-VLOOKUP(BI23,NySiB!$L$2:$V$4,DK23,1)&lt;1,1,AX23-VLOOKUP(BI23,NySiB!$L$2:$V$4,DK23,1)),"")</f>
        <v/>
      </c>
      <c r="EN23" s="9" t="str">
        <f>IF(AND(ISNUMBER(AY23),ISNUMBER(DK23)),IF(AY23-VLOOKUP(BI23,NySiT!$L$2:$V$4,DK23,1)&lt;1,1,AY23-VLOOKUP(BI23,NySiT!$L$2:$V$4,DK23,1)),"")</f>
        <v/>
      </c>
      <c r="EO23" s="9" t="str">
        <f>IF(AND(ISNUMBER(AZ23),ISNUMBER(DK23)),IF(AZ23-VLOOKUP(BI23,NyVs!$L$2:$V$4,DK23,1)&lt;1,1,AZ23-VLOOKUP(BI23,NyVs!$L$2:$V$4,DK23,1)),"")</f>
        <v/>
      </c>
      <c r="EP23" s="9" t="str">
        <f>IF(AND(ISNUMBER(BA23),ISNUMBER(DK23)),IF(BA23-VLOOKUP(BI23,NyPp!$L$2:$V$4,DK23,1)&lt;1,1,BA23-VLOOKUP(BI23,NyPp!$L$2:$V$4,DK23,1)),"")</f>
        <v/>
      </c>
      <c r="EQ23" s="9" t="str">
        <f>IF(AND(ISNUMBER(BB23),ISNUMBER(DK23)),IF(BB23-VLOOKUP(BI23,NyIGS!$L$2:$V$4,DK23,1)&lt;40,40,BB23-VLOOKUP(BI23,NyIGS!$L$2:$V$4,DK23,1)),"")</f>
        <v/>
      </c>
      <c r="ER23" s="9" t="str">
        <f>IF(AND(ISNUMBER(BC23),ISNUMBER(DK23)),IF(BC23-VLOOKUP(BI23,NyIRS!$L$2:$V$4,DK23,1)&lt;40,40,BC23-VLOOKUP(BI23,NyIRS!$L$2:$V$4,DK23,1)),"")</f>
        <v/>
      </c>
      <c r="ES23" s="9" t="str">
        <f>IF(AND(ISNUMBER(BD23),ISNUMBER(DK23)),IF(BD23-VLOOKUP(BI23,NyIES!$L$2:$V$4,DK23,1)&lt;40,40,BD23-VLOOKUP(BI23,NyIES!$L$2:$V$4,DK23,1)),"")</f>
        <v/>
      </c>
      <c r="ET23" s="9" t="str">
        <f>IF(AND(ISNUMBER(BE23),ISNUMBER(DK23)),IF(BE23-VLOOKUP(BI23,NyISI!$L$2:$V$4,DK23,1)&lt;40,40,BE23-VLOOKUP(BI23,NyISI!$L$2:$V$4,DK23,1)),"")</f>
        <v/>
      </c>
      <c r="EU23" s="9" t="str">
        <f>IF(AND(ISNUMBER(DK23),DK23&lt;8),IF(AND(ISNUMBER(BF23),ISNUMBER(DK23)),IF(BF23-VLOOKUP(BI23,NyISS!$L$2:$V$4,DK23,1)&lt;40,40,BF23-VLOOKUP(BI23,NyISS!$L$2:$V$4,DK23,1)),""),"")</f>
        <v/>
      </c>
      <c r="EV23" s="9" t="str">
        <f>IF(AND(ISNUMBER(DK23),DK23&gt;7),IF(AND(ISNUMBER(BG23),ISNUMBER(DK23)),IF(BG23-VLOOKUP(BI23,NyISM!$L$2:$V$4,DK23,1)&lt;40,40,BG23-VLOOKUP(BI23,NyISM!$L$2:$V$4,DK23,1)),""),"")</f>
        <v/>
      </c>
      <c r="EW23" s="9" t="str">
        <f>IF(AND(ISNUMBER(BH23),ISNUMBER(DK23)),IF(BH23-VLOOKUP(BI23,NyIAM!$L$2:$V$4,DK23,1)&lt;40,40,BH23-VLOOKUP(BI23,NyIAM!$L$2:$V$4,DK23,1)),"")</f>
        <v/>
      </c>
      <c r="EX23" s="9" t="str">
        <f>IF(AND(ISNUMBER(AJ23),ISNUMBER(DK23)),IF(AJ23+VLOOKUP(BI23,NyFi!$L$2:$V$4,DK23,1)&gt;19,19,AJ23+VLOOKUP(BI23,NyFi!$L$2:$V$4,DK23,1)),"")</f>
        <v/>
      </c>
      <c r="EY23" s="9" t="str">
        <f>IF(AND(ISNUMBER(DK23),DK23&lt;8),IF(AND(ISNUMBER(AK23),ISNUMBER(DK23)),IF(AK23+VLOOKUP(BI23,NyGs!$L$2:$V$4,DK23,1)&gt;19,19,AK23+VLOOKUP(BI23,NyGs!$L$2:$V$4,DK23,1)),""),"")</f>
        <v/>
      </c>
      <c r="EZ23" s="9" t="str">
        <f>IF(AND(ISNUMBER(AL23),ISNUMBER(DK23)),IF(AL23+VLOOKUP(BI23,NyRm!$L$2:$V$4,DK23,1)&gt;19,19,AL23+VLOOKUP(BI23,NyRm!$L$2:$V$4,DK23,1)),"")</f>
        <v/>
      </c>
      <c r="FA23" s="9" t="str">
        <f>IF(AND(ISNUMBER(AM23),ISNUMBER(DK23)),IF(AM23+VLOOKUP(BI23,NyFm!$L$2:$V$4,DK23,1)&gt;19,19,AM23+VLOOKUP(BI23,NyFm!$L$2:$V$4,DK23,1)),"")</f>
        <v/>
      </c>
      <c r="FB23" s="9" t="str">
        <f>IF(AND(ISNUMBER(DK23),DK23&lt;8),IF(AND(ISNUMBER(AN23),ISNUMBER(DK23)),IF(AN23+VLOOKUP(BI23,NyLi1R!$L$2:$V$4,DK23,1)&gt;19,19,AN23+VLOOKUP(BI23,NyLi1R!$L$2:$V$4,DK23,1)),""),"")</f>
        <v/>
      </c>
      <c r="FC23" s="9" t="str">
        <f>IF(AND(ISNUMBER(DK23),DK23&lt;8),IF(AND(ISNUMBER(AO23),ISNUMBER(DK23)),IF(AO23+VLOOKUP(BI23,NyLi1E!$L$2:$V$4,DK23,1)&gt;19,19,AO23+VLOOKUP(BI23,NyLi1E!$L$2:$V$4,DK23,1)),""),"")</f>
        <v/>
      </c>
      <c r="FD23" s="9" t="str">
        <f>IF(AND(ISNUMBER(DK23),DK23&lt;8),IF(AND(ISNUMBER(AP23),ISNUMBER(DK23)),IF(AP23+VLOOKUP(BI23,NyLi1T!$L$2:$V$4,DK23,1)&gt;19,19,AP23+VLOOKUP(BI23,NyLi1T!$L$2:$V$4,DK23,1)),""),"")</f>
        <v/>
      </c>
      <c r="FE23" s="9" t="str">
        <f>IF(AND(ISNUMBER(DK23),DK23&gt;7),IF(AND(ISNUMBER(AQ23),ISNUMBER(DK23)),IF(AQ23+VLOOKUP(BI23,NyLi2R!$L$2:$V$4,DK23,1)&gt;19,19,AQ23+VLOOKUP(BI23,NyLi2R!$L$2:$V$4,DK23,1)),""),"")</f>
        <v/>
      </c>
      <c r="FF23" s="9" t="str">
        <f>IF(AND(ISNUMBER(DK23),DK23&gt;7),IF(AND(ISNUMBER(AR23),ISNUMBER(DK23)),IF(AR23+VLOOKUP(BI23,NyLi2E!$L$2:$V$4,DK23,1)&gt;19,19,AR23+VLOOKUP(BI23,NyLi2E!$L$2:$V$4,DK23,1)),""),"")</f>
        <v/>
      </c>
      <c r="FG23" s="9" t="str">
        <f>IF(AND(ISNUMBER(DK23),DK23&gt;7),IF(AND(ISNUMBER(AS23),ISNUMBER(DK23)),IF(AS23+VLOOKUP(BI23,NyLi2T!$L$2:$V$4,DK23,1)&gt;19,19,AS23+VLOOKUP(BI23,NyLi2T!$L$2:$V$4,DK23,1)),""),"")</f>
        <v/>
      </c>
      <c r="FH23" s="9" t="str">
        <f>IF(AND(ISNUMBER(DK23),DK23&lt;8),IF(AND(ISNUMBER(AT23),ISNUMBER(DK23)),IF(AT23+VLOOKUP(BI23,NySs!$L$2:$V$4,DK23,1)&gt;19,19,AT23+VLOOKUP(BI23,NySs!$L$2:$V$4,DK23,1)),""),"")</f>
        <v/>
      </c>
      <c r="FI23" s="9" t="str">
        <f>IF(AND(ISNUMBER(DK23),DK23&lt;9),IF(AND(ISNUMBER(AU23),ISNUMBER(DK23)),IF(AU23+VLOOKUP(BI23,NyEo!$L$2:$V$4,DK23,1)&gt;19,19,AU23+VLOOKUP(BI23,NyEo!$L$2:$V$4,DK23,1)),""),"")</f>
        <v/>
      </c>
      <c r="FJ23" s="9" t="str">
        <f>IF(AND(ISNUMBER(DK23),DK23&gt;7),IF(AND(ISNUMBER(AV23),ISNUMBER(DK23)),IF(AV23+VLOOKUP(BI23,NyHt!$L$2:$V$4,DK23,1)&gt;19,19,AV23+VLOOKUP(BI23,NyHt!$L$2:$V$4,DK23,1)),""),"")</f>
        <v/>
      </c>
      <c r="FK23" s="9" t="str">
        <f>IF(AND(ISNUMBER(AW23),ISNUMBER(DK23)),IF(AW23+VLOOKUP(BI23,NySiF!$L$2:$V$4,DK23,1)&gt;19,19,AW23+VLOOKUP(BI23,NySiF!$L$2:$V$4,DK23,1)),"")</f>
        <v/>
      </c>
      <c r="FL23" s="9" t="str">
        <f>IF(AND(ISNUMBER(AX23),ISNUMBER(DK23)),IF(AX23+VLOOKUP(BI23,NySiB!$L$2:$V$4,DK23,1)&gt;19,19,AX23+VLOOKUP(BI23,NySiB!$L$2:$V$4,DK23,1)),"")</f>
        <v/>
      </c>
      <c r="FM23" s="9" t="str">
        <f>IF(AND(ISNUMBER(AY23),ISNUMBER(DK23)),IF(AY23+VLOOKUP(BI23,NySiT!$L$2:$V$4,DK23,1)&gt;19,19,AY23+VLOOKUP(BI23,NySiT!$L$2:$V$4,DK23,1)),"")</f>
        <v/>
      </c>
      <c r="FN23" s="9" t="str">
        <f>IF(AND(ISNUMBER(AZ23),ISNUMBER(DK23)),IF(AZ23+VLOOKUP(BI23,NyVs!$L$2:$V$4,DK23,1)&gt;19,19,AZ23+VLOOKUP(BI23,NyVs!$L$2:$V$4,DK23,1)),"")</f>
        <v/>
      </c>
      <c r="FO23" s="9" t="str">
        <f>IF(AND(ISNUMBER(BA23),ISNUMBER(DK23)),IF(BA23+VLOOKUP(BI23,NyPp!$L$2:$V$4,DK23,1)&gt;19,19,BA23+VLOOKUP(BI23,NyPp!$L$2:$V$4,DK23,1)),"")</f>
        <v/>
      </c>
      <c r="FP23" s="9" t="str">
        <f>IF(AND(ISNUMBER(BB23),ISNUMBER(DK23)),IF(BB23+VLOOKUP(BI23,NyIGS!$L$2:$V$4,DK23,1)&gt;160,160,BB23+VLOOKUP(BI23,NyIGS!$L$2:$V$4,DK23,1)),"")</f>
        <v/>
      </c>
      <c r="FQ23" s="9" t="str">
        <f>IF(AND(ISNUMBER(BC23),ISNUMBER(DK23)),IF(BC23+VLOOKUP(BI23,NyIRS!$L$2:$V$4,DK23,1)&gt;160,160,BC23+VLOOKUP(BI23,NyIRS!$L$2:$V$4,DK23,1)),"")</f>
        <v/>
      </c>
      <c r="FR23" s="9" t="str">
        <f>IF(AND(ISNUMBER(BD23),ISNUMBER(DK23)),IF(BD23+VLOOKUP(BI23,NyIES!$L$2:$V$4,DK23,1)&gt;160,160, BD23+VLOOKUP(BI23,NyIES!$L$2:$V$4,DK23,1)),"")</f>
        <v/>
      </c>
      <c r="FS23" s="9" t="str">
        <f>IF(AND(ISNUMBER(BE23),ISNUMBER(DK23)),IF(BE23+VLOOKUP(BI23,NyISI!$L$2:$V$4,DK23,1)&gt;160,160,BE23+VLOOKUP(BI23,NyISI!$L$2:$V$4,DK23,1)),"")</f>
        <v/>
      </c>
      <c r="FT23" s="9" t="str">
        <f>IF(AND(ISNUMBER(DK23),DK23&lt;8),IF(AND(ISNUMBER(BF23),ISNUMBER(DK23)),IF(BF23+VLOOKUP(BI23,NyISS!$L$2:$V$4,DK23,1)&gt;160,160,BF23+VLOOKUP(BI23,NyISS!$L$2:$V$4,DK23,1)),""),"")</f>
        <v/>
      </c>
      <c r="FU23" s="9" t="str">
        <f>IF(AND(ISNUMBER(DK23),DK23&gt;7),IF(AND(ISNUMBER(BG23),ISNUMBER(DK23)),IF(BG23+VLOOKUP(BI23,NyISM!$L$2:$V$4,DK23,1)&gt;160,160,BG23+VLOOKUP(BI23,NyISM!$L$2:$V$4,DK23,1)),""),"")</f>
        <v/>
      </c>
      <c r="FV23" s="9" t="str">
        <f>IF(AND(ISNUMBER(BH23),ISNUMBER(DK23)),IF(BH23+VLOOKUP(BI23,NyIAM!$L$2:$V$4,DK23,1)&gt;160,160,BH23+VLOOKUP(BI23,NyIAM!$L$2:$V$4,DK23,1)),"")</f>
        <v/>
      </c>
    </row>
    <row r="24" spans="1:178" x14ac:dyDescent="0.2">
      <c r="A24" s="51"/>
      <c r="B24" s="51"/>
      <c r="C24" s="51"/>
      <c r="D24" s="51"/>
      <c r="E24" s="51"/>
      <c r="F24" s="51"/>
      <c r="G24" s="51"/>
      <c r="H24" s="51"/>
      <c r="I24" s="51"/>
      <c r="J24" s="52"/>
      <c r="K24" s="52"/>
      <c r="L24" s="53"/>
      <c r="M24" s="53"/>
      <c r="N24" s="58" t="str">
        <f t="shared" si="0"/>
        <v/>
      </c>
      <c r="O24" s="53"/>
      <c r="P24" s="53"/>
      <c r="Q24" s="53"/>
      <c r="R24" s="53"/>
      <c r="S24" s="53"/>
      <c r="T24" s="53"/>
      <c r="U24" s="53"/>
      <c r="V24" s="53"/>
      <c r="W24" s="53"/>
      <c r="X24" s="53"/>
      <c r="Y24" s="53"/>
      <c r="Z24" s="53"/>
      <c r="AA24" s="53"/>
      <c r="AB24" s="53"/>
      <c r="AC24" s="53"/>
      <c r="AD24" s="53"/>
      <c r="AE24" s="53"/>
      <c r="AF24" s="53"/>
      <c r="AG24" s="53"/>
      <c r="AH24" s="53"/>
      <c r="AI24" s="53"/>
      <c r="AJ24" s="4" t="str">
        <f>IF(O24="","",IF(ISNUMBER(N24),VLOOKUP(O24,NyFi!$A$2:$K$40,DK24),""))</f>
        <v/>
      </c>
      <c r="AK24" s="4" t="str">
        <f>IF(P24="","",IF(AND(ISNUMBER(N24),DK24&lt;8),VLOOKUP(P24,NyGs!$A$2:$G$41,DK24),""))</f>
        <v/>
      </c>
      <c r="AL24" s="4" t="str">
        <f>IF(AA24="","",IF(ISNUMBER(N24),VLOOKUP(AA24,NyRm!$A$2:$K$56,DK24),""))</f>
        <v/>
      </c>
      <c r="AM24" s="4" t="str">
        <f>IF(Z24="","",IF(ISNUMBER(N24),VLOOKUP(Z24,NyFm!$A$2:$K$46,DK24),""))</f>
        <v/>
      </c>
      <c r="AN24" s="4" t="str">
        <f>IF(U24="","",IF(AND(ISNUMBER(N24),DK24&lt;8),VLOOKUP(U24,NyLi1R!$A$2:$G$20,DK24),""))</f>
        <v/>
      </c>
      <c r="AO24" s="4" t="str">
        <f>IF(V24="","",IF(AND(ISNUMBER(N24),DK24&lt;8),VLOOKUP(V24,NyLi1E!$A$2:$G$20,DK24),""))</f>
        <v/>
      </c>
      <c r="AP24" s="4" t="str">
        <f>IF(AND(ISNUMBER(N24),ISNUMBER(AN24),ISNUMBER(AO24),DK24&lt;8),VLOOKUP(AN24+AO24,NyLi1T!$A$2:$G$40,DK24),"")</f>
        <v/>
      </c>
      <c r="AQ24" s="4" t="str">
        <f>IF(W24="","",IF(AND(ISNUMBER(N24),DK24&gt;7),VLOOKUP(W24,NyLi2R!$A$2:$K$20,DK24),""))</f>
        <v/>
      </c>
      <c r="AR24" s="4" t="str">
        <f>IF(X24="","",IF(AND(ISNUMBER(N24),DK24&gt;7),VLOOKUP(X24,NyLi2E!$A$2:$K$20,DK24),""))</f>
        <v/>
      </c>
      <c r="AS24" s="4" t="str">
        <f>IF(AND(ISNUMBER(N24),ISNUMBER(AQ24),ISNUMBER(AR24),DK24&gt;7),VLOOKUP(AQ24+AR24,NyLi2T!$A$2:$K$40,DK24),"")</f>
        <v/>
      </c>
      <c r="AT24" s="4" t="str">
        <f>IF(AE24="","",IF(AND(ISNUMBER(N24),DK24&lt;8),VLOOKUP(AE24,NySs!$A$2:$G$28,DK24),""))</f>
        <v/>
      </c>
      <c r="AU24" s="4" t="str">
        <f>IF(AD24="","",IF(AND(ISNUMBER(N24),DK24&lt;9),VLOOKUP(AD24,NyEo!$A$2:$H$22,DK24),""))</f>
        <v/>
      </c>
      <c r="AV24" s="4" t="str">
        <f>IF(Q24="","",IF(AND(ISNUMBER(N24),DK24&gt;7),VLOOKUP(Q24,NyHt!$A$2:$K$17,DK24),""))</f>
        <v/>
      </c>
      <c r="AW24" s="4" t="str">
        <f>IF(R24="","",IF(ISNUMBER(N24),VLOOKUP(R24,NySiF!$A$2:$K$18,DK24),""))</f>
        <v/>
      </c>
      <c r="AX24" s="4" t="str">
        <f>IF(S24="","",IF(ISNUMBER(N24),VLOOKUP(S24,NySiB!$A$2:$K$16,DK24),""))</f>
        <v/>
      </c>
      <c r="AY24" s="4" t="str">
        <f>IF(T24="","",IF(ISNUMBER(N24),VLOOKUP(T24,NySiT!$A$2:$K$32,DK24),""))</f>
        <v/>
      </c>
      <c r="AZ24" s="4" t="str">
        <f>IF(Y24="","",IF(ISNUMBER(N24),VLOOKUP(Y24,NyVs!$A$2:$K$86,DK24),""))</f>
        <v/>
      </c>
      <c r="BA24" s="4" t="str">
        <f>IF(AI24="","",IF(ISNUMBER(N24),VLOOKUP(AI24,NyPp!$A$2:$K$202,DK24),""))</f>
        <v/>
      </c>
      <c r="BB24" s="4" t="str">
        <f>IF(AND(ISNUMBER(AJ24),ISNUMBER(AK24),ISNUMBER(AL24),ISNUMBER(AM24),DK24&lt;8),IF(COUNTIF(O24,0)+COUNTIF(P24,0)+COUNTIF(AA24,0)+COUNTIF(Z24,0)&gt;1,"",VLOOKUP(AJ24+AK24+AL24+AM24,NyIGS!$A$2:$K$78,DK24)),IF(AND(ISNUMBER(AJ24),ISNUMBER(AL24),ISNUMBER(AM24),ISNUMBER(AS24),DK24&gt;7),IF(COUNTIF(O24,0)+COUNTIF(AA24,0)+COUNTIF(Z24,0)+AND(COUNTIF(W24,0),COUNTIF(X24,0))&gt;1,"",VLOOKUP(AJ24+AL24+AM24+AS24,NyIGS!$A$2:$K$78,DK24)),""))</f>
        <v/>
      </c>
      <c r="BC24" s="4" t="str">
        <f>IF(AND(ISNUMBER(AJ24),ISNUMBER(AN24),ISNUMBER(AT24),DK24&lt;8),IF(COUNTIF(O24,0)+COUNTIF(U24,0)+COUNTIF(AE24,0)&gt;1,"",VLOOKUP(AJ24+AN24+AT24,NyIRS!$A$2:$K$59,DK24)),IF(AND(ISNUMBER(AJ24),ISNUMBER(AQ24),DK24&gt;7),IF(COUNTIF(O24,0)+COUNTIF(W24,0)&gt;1,"",VLOOKUP(AJ24+AQ24,NyIRS!$A$2:$K$59,DK24)),""))</f>
        <v/>
      </c>
      <c r="BD24" s="4" t="str">
        <f>IF(AND(ISNUMBER(AK24),ISNUMBER(AL24),ISNUMBER(AM24),DK24&lt;8),IF(COUNTIF(P24,0)+COUNTIF(AA24,0)+COUNTIF(Z24,0)&gt;1,"",VLOOKUP(AK24+AL24+AM24,NyIES!$A$2:$K$59,DK24)),IF(AND(ISNUMBER(AL24),ISNUMBER(AM24),ISNUMBER(AR24),DK24&gt;7),IF(COUNTIF(AA24,0)+COUNTIF(Z24,0)+COUNTIF(X24,0)&gt;1,"",VLOOKUP(AL24+AM24+AR24,NyIES!$A$2:$K$59,DK24)),""))</f>
        <v/>
      </c>
      <c r="BE24" s="4" t="str">
        <f>IF(AND(ISNUMBER(AJ24),ISNUMBER(AP24),ISNUMBER(AU24),DK24&lt;8),IF(COUNTIF(O24,0)+AND(COUNTIF(U24,0),COUNTIF(V24,0))+COUNTIF(AD24,0)&gt;1,"",VLOOKUP(AJ24+AP24+AU24,NyISI!$A$2:$K$59,DK24)),IF(AND(ISNUMBER(AS24),ISNUMBER(AU24),ISNUMBER(AV24),DK24=8),IF(COUNTIF(AD24,0)+COUNTIF(Q24,0)+AND(COUNTIF(W24,0),COUNTIF(X24,0))&gt;1,"",VLOOKUP(AS24+AU24+AV24,NyISI!$A$2:$K$59,DK24)),IF(AND(ISNUMBER(AS24),ISNUMBER(AV24),DK24&gt;8),IF(COUNTIF(Q24,0)+AND(COUNTIF(W24,0),COUNTIF(X24,0))&gt;1,"",VLOOKUP(AS24+AV24,NyISI!$A$2:$K$59,DK24)),"")))</f>
        <v/>
      </c>
      <c r="BF24" s="4" t="str">
        <f>IF(AND(ISNUMBER(AT24),ISNUMBER(AK24),ISNUMBER(AL24),ISNUMBER(AM24),DK24&lt;8),IF(COUNTIF(P24,0)+COUNTIF(AA24,0)+COUNTIF(Z24,0)+COUNTIF(AE24,0)&gt;1,"",VLOOKUP(AT24+AK24+AL24+AM24,NyISS!$A$2:$G$78,DK24)),"")</f>
        <v/>
      </c>
      <c r="BG24" s="4" t="str">
        <f>IF(AND(ISNUMBER(AJ24),ISNUMBER(AL24),ISNUMBER(AM24),DK24&gt;7),IF(COUNTIF(O24,0)+COUNTIF(AA24,0)+COUNTIF(Z24,0)&gt;1,"",VLOOKUP(AJ24+AL24+AM24,NyISM!$A$2:$K$59,DK24)),"")</f>
        <v/>
      </c>
      <c r="BH24" s="4" t="str">
        <f>IF(AND(ISNUMBER(AY24),ISNUMBER(AZ24)),IF(COUNTIF(T24,0)+COUNTIF(Y24,0)&gt;1,"",VLOOKUP(AY24+AZ24,NyIAM!$A$2:$K$40,DK24)),"")</f>
        <v/>
      </c>
      <c r="BI24" s="4">
        <v>2</v>
      </c>
      <c r="BJ24" s="4" t="str">
        <f>IF(ISNUMBER(BB24),VLOOKUP(BB24,Percentil!$A$2:$B$122,2,1),"")</f>
        <v/>
      </c>
      <c r="BK24" s="4" t="str">
        <f>IF(ISNUMBER(BC24),VLOOKUP(BC24,Percentil!$A$2:$B$122,2,1),"")</f>
        <v/>
      </c>
      <c r="BL24" s="4" t="str">
        <f>IF(ISNUMBER(BD24),VLOOKUP(BD24,Percentil!$A$2:$B$122,2,1),"")</f>
        <v/>
      </c>
      <c r="BM24" s="4" t="str">
        <f>IF(ISNUMBER(BE24),VLOOKUP(BE24,Percentil!$A$2:$B$122,2,1),"")</f>
        <v/>
      </c>
      <c r="BN24" s="4" t="str">
        <f>IF(ISNUMBER(BF24),VLOOKUP(BF24,Percentil!$A$2:$B$122,2,1),"")</f>
        <v/>
      </c>
      <c r="BO24" s="4" t="str">
        <f>IF(ISNUMBER(BG24),VLOOKUP(BG24,Percentil!$A$2:$B$122,2,1),"")</f>
        <v/>
      </c>
      <c r="BP24" s="4" t="str">
        <f>IF(ISNUMBER(BH24),VLOOKUP(BH24,Percentil!$A$2:$B$122,2,1),"")</f>
        <v/>
      </c>
      <c r="BQ24" s="4" t="str">
        <f>IF(AND(ISNUMBER(AJ24),ISNUMBER(DK24)),IF(AJ24-VLOOKUP(BI24,NyFi!$L$2:$V$4,DK24,1)&lt;1,1 &amp; " - " &amp; AJ24+VLOOKUP(BI24,NyFi!$L$2:$V$4,DK24,1),IF(AJ24+VLOOKUP(BI24,NyFi!$L$2:$V$4,DK24,1)&gt;19,AJ24-VLOOKUP(BI24,NyFi!$L$2:$V$4,DK24,1) &amp; " - " &amp; 19,AJ24-VLOOKUP(BI24,NyFi!$L$2:$V$4,DK24,1) &amp; " - " &amp; AJ24+VLOOKUP(BI24,NyFi!$L$2:$V$4,DK24,1))),"")</f>
        <v/>
      </c>
      <c r="BR24" s="4" t="str">
        <f>IF(AND(ISNUMBER(DK24),DK24&lt;8),IF(AND(ISNUMBER(AK24),ISNUMBER(DK24)),IF(AK24-VLOOKUP(BI24,NyGs!$L$2:$V$4,DK24,1)&lt;1,1 &amp; " - " &amp; AK24+VLOOKUP(BI24,NyGs!$L$2:$V$4,DK24,1),IF(AK24+VLOOKUP(BI24,NyGs!$L$2:$V$4,DK24,1)&gt;19,AK24-VLOOKUP(BI24,NyGs!$L$2:$V$4,DK24,1) &amp; " - " &amp; 19,AK24-VLOOKUP(BI24,NyGs!$L$2:$V$4,DK24,1) &amp; " - " &amp; AK24+VLOOKUP(BI24,NyGs!$L$2:$V$4,DK24,1))),""),"")</f>
        <v/>
      </c>
      <c r="BS24" s="4" t="str">
        <f>IF(AND(ISNUMBER(AL24),ISNUMBER(DK24)),IF(AL24-VLOOKUP(BI24,NyRm!$L$2:$V$4,DK24,1)&lt;1,1 &amp; " - " &amp; AL24+VLOOKUP(BI24,NyRm!$L$2:$V$4,DK24,1),IF(AL24+VLOOKUP(BI24,NyRm!$L$2:$V$4,DK24,1)&gt;19,AL24-VLOOKUP(BI24,NyRm!$L$2:$V$4,DK24,1) &amp; " - " &amp; 19,AL24-VLOOKUP(BI24,NyRm!$L$2:$V$4,DK24,1) &amp; " - " &amp; AL24+VLOOKUP(BI24,NyRm!$L$2:$V$4,DK24,1))),"")</f>
        <v/>
      </c>
      <c r="BT24" s="4" t="str">
        <f>IF(AND(ISNUMBER(AM24),ISNUMBER(DK24)),IF(AM24-VLOOKUP(BI24,NyFm!$L$2:$V$4,DK24,1)&lt;1,1 &amp; " - " &amp; AM24+VLOOKUP(BI24,NyFm!$L$2:$V$4,DK24,1),IF(AM24+VLOOKUP(BI24,NyFm!$L$2:$V$4,DK24,1)&gt;19,AM24-VLOOKUP(BI24,NyFm!$L$2:$V$4,DK24,1) &amp; " - " &amp; 19,AM24-VLOOKUP(BI24,NyFm!$L$2:$V$4,DK24,1) &amp; " - " &amp; AM24+VLOOKUP(BI24,NyFm!$L$2:$V$4,DK24,1))),"")</f>
        <v/>
      </c>
      <c r="BU24" s="4" t="str">
        <f>IF(AND(ISNUMBER(DK24),DK24&lt;8),IF(AND(ISNUMBER(AN24),ISNUMBER(DK24)),IF(AN24-VLOOKUP(BI24,NyLi1R!$L$2:$V$4,DK24,1)&lt;1,1 &amp; " - " &amp; AN24+VLOOKUP(BI24,NyLi1R!$L$2:$V$4,DK24,1),IF(AN24+VLOOKUP(BI24,NyLi1R!$L$2:$V$4,DK24,1)&gt;19,AN24-VLOOKUP(BI24,NyLi1R!$L$2:$V$4,DK24,1) &amp; " - " &amp; 19,AN24-VLOOKUP(BI24,NyLi1R!$L$2:$V$4,DK24,1) &amp; " - " &amp; AN24+VLOOKUP(BI24,NyLi1R!$L$2:$V$4,DK24,1))),""),"")</f>
        <v/>
      </c>
      <c r="BV24" s="4" t="str">
        <f>IF(AND(ISNUMBER(DK24),DK24&lt;8),IF(AND(ISNUMBER(AO24),ISNUMBER(DK24)),IF(AO24-VLOOKUP(BI24,NyLi1E!$L$2:$V$4,DK24,1)&lt;1,1 &amp; " - " &amp; AO24+VLOOKUP(BI24,NyLi1E!$L$2:$V$4,DK24,1),IF(AO24+VLOOKUP(BI24,NyLi1E!$L$2:$V$4,DK24,1)&gt;19,AO24-VLOOKUP(BI24,NyLi1E!$L$2:$V$4,DK24,1) &amp; " - " &amp; 19,AO24-VLOOKUP(BI24,NyLi1E!$L$2:$V$4,DK24,1) &amp; " - " &amp; AO24+VLOOKUP(BI24,NyLi1E!$L$2:$V$4,DK24,1))),""),"")</f>
        <v/>
      </c>
      <c r="BW24" s="4" t="str">
        <f>IF(AND(ISNUMBER(DK24),DK24&lt;8),IF(AND(ISNUMBER(AP24),ISNUMBER(DK24)),IF(AP24-VLOOKUP(BI24,NyLi1T!$L$2:$V$4,DK24,1)&lt;1,1 &amp; " - " &amp; AP24+VLOOKUP(BI24,NyLi1T!$L$2:$V$4,DK24,1),IF(AP24+VLOOKUP(BI24,NyLi1T!$L$2:$V$4,DK24,1)&gt;19,AP24-VLOOKUP(BI24,NyLi1T!$L$2:$V$4,DK24,1) &amp; " - " &amp; 19,AP24-VLOOKUP(BI24,NyLi1T!$L$2:$V$4,DK24,1) &amp; " - " &amp; AP24+VLOOKUP(BI24,NyLi1T!$L$2:$V$4,DK24,1))),""),"")</f>
        <v/>
      </c>
      <c r="BX24" s="4" t="str">
        <f>IF(AND(ISNUMBER(DK24),DK24&gt;7),IF(AND(ISNUMBER(AQ24),ISNUMBER(DK24)),IF(AQ24-VLOOKUP(BI24,NyLi2R!$L$2:$V$4,DK24,1)&lt;1,1 &amp; " - " &amp; AQ24+VLOOKUP(BI24,NyLi2R!$L$2:$V$4,DK24,1),IF(AQ24+VLOOKUP(BI24,NyLi2R!$L$2:$V$4,DK24,1)&gt;19,AQ24-VLOOKUP(BI24,NyLi2R!$L$2:$V$4,DK24,1) &amp; " - " &amp; 19,AQ24-VLOOKUP(BI24,NyLi2R!$L$2:$V$4,DK24,1) &amp; " - " &amp; AQ24+VLOOKUP(BI24,NyLi2R!$L$2:$V$4,DK24,1))),""),"")</f>
        <v/>
      </c>
      <c r="BY24" s="4" t="str">
        <f>IF(AND(ISNUMBER(DK24),DK24&gt;7),IF(AND(ISNUMBER(AR24),ISNUMBER(DK24)),IF(AR24-VLOOKUP(BI24,NyLi2E!$L$2:$V$4,DK24,1)&lt;1,1 &amp; " - " &amp; AR24+VLOOKUP(BI24,NyLi2E!$L$2:$V$4,DK24,1),IF(AR24+VLOOKUP(BI24,NyLi2E!$L$2:$V$4,DK24,1)&gt;19,AR24-VLOOKUP(BI24,NyLi2E!$L$2:$V$4,DK24,1) &amp; " - " &amp; 19,AR24-VLOOKUP(BI24,NyLi2E!$L$2:$V$4,DK24,1) &amp; " - " &amp; AR24+VLOOKUP(BI24,NyLi2E!$L$2:$V$4,DK24,1))),""),"")</f>
        <v/>
      </c>
      <c r="BZ24" s="4" t="str">
        <f>IF(AND(ISNUMBER(DK24),DK24&gt;7),IF(AND(ISNUMBER(AS24),ISNUMBER(DK24)),IF(AS24-VLOOKUP(BI24,NyLi2T!$L$2:$V$4,DK24,1)&lt;1,1 &amp; " - " &amp; AS24+VLOOKUP(BI24,NyLi2T!$L$2:$V$4,DK24,1),IF(AS24+VLOOKUP(BI24,NyLi2T!$L$2:$V$4,DK24,1)&gt;19,AS24-VLOOKUP(BI24,NyLi2T!$L$2:$V$4,DK24,1) &amp; " - " &amp; 19,AS24-VLOOKUP(BI24,NyLi2T!$L$2:$V$4,DK24,1) &amp; " - " &amp; AS24+VLOOKUP(BI24,NyLi2T!$L$2:$V$4,DK24,1))),""),"")</f>
        <v/>
      </c>
      <c r="CA24" s="4" t="str">
        <f>IF(AND(ISNUMBER(DK24),DK24&lt;8),IF(AND(ISNUMBER(AT24),ISNUMBER(DK24)),IF(AT24-VLOOKUP(BI24,NySs!$L$2:$V$4,DK24,1)&lt;1,1 &amp; " - " &amp; AT24+VLOOKUP(BI24,NySs!$L$2:$V$4,DK24,1),IF(AT24+VLOOKUP(BI24,NySs!$L$2:$V$4,DK24,1)&gt;19,AT24-VLOOKUP(BI24,NySs!$L$2:$V$4,DK24,1) &amp; " - " &amp; 19,AT24-VLOOKUP(BI24,NySs!$L$2:$V$4,DK24,1) &amp; " - " &amp; AT24+VLOOKUP(BI24,NySs!$L$2:$V$4,DK24,1))),""),"")</f>
        <v/>
      </c>
      <c r="CB24" s="4" t="str">
        <f>IF(AND(ISNUMBER(DK24),DK24&lt;9),IF(AND(ISNUMBER(AU24),ISNUMBER(DK24)),IF(AU24-VLOOKUP(BI24,NyEo!$L$2:$V$4,DK24,1)&lt;1,1 &amp; " - " &amp; AU24+VLOOKUP(BI24,NyEo!$L$2:$V$4,DK24,1),IF(AU24+VLOOKUP(BI24,NyEo!$L$2:$V$4,DK24,1)&gt;19,AU24-VLOOKUP(BI24,NyEo!$L$2:$V$4,DK24,1) &amp; " - " &amp; 19,AU24-VLOOKUP(BI24,NyEo!$L$2:$V$4,DK24,1) &amp; " - " &amp; AU24+VLOOKUP(BI24,NyEo!$L$2:$V$4,DK24,1))),""),"")</f>
        <v/>
      </c>
      <c r="CC24" s="4" t="str">
        <f>IF(AND(ISNUMBER(DK24),DK24&gt;7),IF(AND(ISNUMBER(AV24),ISNUMBER(DK24)),IF(AV24-VLOOKUP(BI24,NyHt!$L$2:$V$4,DK24,1)&lt;1,1 &amp; " - " &amp; AV24+VLOOKUP(BI24,NyHt!$L$2:$V$4,DK24,1),IF(AV24+VLOOKUP(BI24,NyHt!$L$2:$V$4,DK24,1)&gt;19,AV24-VLOOKUP(BI24,NyHt!$L$2:$V$4,DK24,1) &amp; " - " &amp; 19,AV24-VLOOKUP(BI24,NyHt!$L$2:$V$4,DK24,1) &amp; " - " &amp; AV24+VLOOKUP(BI24,NyHt!$L$2:$V$4,DK24,1))),""),"")</f>
        <v/>
      </c>
      <c r="CD24" s="4" t="str">
        <f>IF(AND(ISNUMBER(AW24),ISNUMBER(DK24)),IF(AW24-VLOOKUP(BI24,NySiF!$L$2:$V$4,DK24,1)&lt;1,1 &amp; " - " &amp; AW24+VLOOKUP(BI24,NySiF!$L$2:$V$4,DK24,1),IF(AW24+VLOOKUP(BI24,NySiF!$L$2:$V$4,DK24,1)&gt;19,AW24-VLOOKUP(BI24,NySiF!$L$2:$V$4,DK24,1) &amp; " - " &amp; 19,AW24-VLOOKUP(BI24,NySiF!$L$2:$V$4,DK24,1) &amp; " - " &amp; AW24+VLOOKUP(BI24,NySiF!$L$2:$V$4,DK24,1))),"")</f>
        <v/>
      </c>
      <c r="CE24" s="4" t="str">
        <f>IF(AND(ISNUMBER(AX24),ISNUMBER(DK24)),IF(AX24-VLOOKUP(BI24,NySiB!$L$2:$V$4,DK24,1)&lt;1,1 &amp; " - " &amp; AX24+VLOOKUP(BI24,NySiB!$L$2:$V$4,DK24,1),IF(AX24+VLOOKUP(BI24,NySiB!$L$2:$V$4,DK24,1)&gt;19,AX24-VLOOKUP(BI24,NySiB!$L$2:$V$4,DK24,1) &amp; " - " &amp; 19,AX24-VLOOKUP(BI24,NySiB!$L$2:$V$4,DK24,1) &amp; " - " &amp; AX24+VLOOKUP(BI24,NySiB!$L$2:$V$4,DK24,1))),"")</f>
        <v/>
      </c>
      <c r="CF24" s="4" t="str">
        <f>IF(AND(ISNUMBER(AY24),ISNUMBER(DK24)),IF(AY24-VLOOKUP(BI24,NySiT!$L$2:$V$4,DK24,1)&lt;1,1 &amp; " - " &amp; AY24+VLOOKUP(BI24,NySiT!$L$2:$V$4,DK24,1),IF(AY24+VLOOKUP(BI24,NySiT!$L$2:$V$4,DK24,1)&gt;19,AY24-VLOOKUP(BI24,NySiT!$L$2:$V$4,DK24,1) &amp; " - " &amp; 19,AY24-VLOOKUP(BI24,NySiT!$L$2:$V$4,DK24,1) &amp; " - " &amp; AY24+VLOOKUP(BI24,NySiT!$L$2:$V$4,DK24,1))),"")</f>
        <v/>
      </c>
      <c r="CG24" s="4" t="str">
        <f>IF(AND(ISNUMBER(AZ24),ISNUMBER(DK24)),IF(AZ24-VLOOKUP(BI24,NyVs!$L$2:$V$4,DK24,1)&lt;1,1 &amp; " - " &amp; AZ24+VLOOKUP(BI24,NyVs!$L$2:$V$4,DK24,1),IF(AZ24+VLOOKUP(BI24,NyVs!$L$2:$V$4,DK24,1)&gt;19,AZ24-VLOOKUP(BI24,NyVs!$L$2:$V$4,DK24,1) &amp; " - " &amp; 19,AZ24-VLOOKUP(BI24,NyVs!$L$2:$V$4,DK24,1) &amp; " - " &amp; AZ24+VLOOKUP(BI24,NyVs!$L$2:$V$4,DK24,1))),"")</f>
        <v/>
      </c>
      <c r="CH24" s="4" t="str">
        <f>IF(AND(ISNUMBER(BA24),ISNUMBER(DK24)),IF(BA24-VLOOKUP(BI24,NyPp!$L$2:$V$4,DK24,1)&lt;1,1 &amp; " - " &amp; BA24+VLOOKUP(BI24,NyPp!$L$2:$V$4,DK24,1),IF(BA24+VLOOKUP(BI24,NyPp!$L$2:$V$4,DK24,1)&gt;19,BA24-VLOOKUP(BI24,NyPp!$L$2:$V$4,DK24,1) &amp; " - " &amp; 19,BA24-VLOOKUP(BI24,NyPp!$L$2:$V$4,DK24,1) &amp; " - " &amp; BA24+VLOOKUP(BI24,NyPp!$L$2:$V$4,DK24,1))),"")</f>
        <v/>
      </c>
      <c r="CI24" s="4" t="str">
        <f>IF(AND(ISNUMBER(BB24),ISNUMBER(DK24)),IF(BB24-VLOOKUP(BI24,NyIGS!$L$2:$V$4,DK24,1)&lt;40,40 &amp; " - " &amp; BB24+VLOOKUP(BI24,NyIGS!$L$2:$V$4,DK24,1),IF(BB24+VLOOKUP(BI24,NyIGS!$L$2:$V$4,DK24,1)&gt;160,BB24-VLOOKUP(BI24,NyIGS!$L$2:$V$4,DK24,1) &amp; " - " &amp; 160,BB24-VLOOKUP(BI24,NyIGS!$L$2:$V$4,DK24,1) &amp; " - " &amp; BB24+VLOOKUP(BI24,NyIGS!$L$2:$V$4,DK24,1))),"")</f>
        <v/>
      </c>
      <c r="CJ24" s="4" t="str">
        <f>IF(AND(ISNUMBER(BC24),ISNUMBER(DK24)),IF(BC24-VLOOKUP(BI24,NyIRS!$L$2:$V$4,DK24,1)&lt;40,40 &amp; " - " &amp; BC24+VLOOKUP(BI24,NyIRS!$L$2:$V$4,DK24,1),IF(BC24+VLOOKUP(BI24,NyIRS!$L$2:$V$4,DK24,1)&gt;160,BC24-VLOOKUP(BI24,NyIRS!$L$2:$V$4,DK24,1) &amp; " - " &amp; 160,BC24-VLOOKUP(BI24,NyIRS!$L$2:$V$4,DK24,1) &amp; " - " &amp; BC24+VLOOKUP(BI24,NyIRS!$L$2:$V$4,DK24,1))),"")</f>
        <v/>
      </c>
      <c r="CK24" s="4" t="str">
        <f>IF(AND(ISNUMBER(BD24),ISNUMBER(DK24)),IF(BD24-VLOOKUP(BI24,NyIES!$L$2:$V$4,DK24,1)&lt;40,40 &amp; " - " &amp; BD24+VLOOKUP(BI24,NyIES!$L$2:$V$4,DK24,1),IF(BD24+VLOOKUP(BI24,NyIES!$L$2:$V$4,DK24,1)&gt;160,BD24-VLOOKUP(BI24,NyIES!$L$2:$V$4,DK24,1) &amp; " - " &amp; 160,BD24-VLOOKUP(BI24,NyIES!$L$2:$V$4,DK24,1) &amp; " - " &amp; BD24+VLOOKUP(BI24,NyIES!$L$2:$V$4,DK24,1))),"")</f>
        <v/>
      </c>
      <c r="CL24" s="4" t="str">
        <f>IF(AND(ISNUMBER(BE24),ISNUMBER(DK24)),IF(BE24-VLOOKUP(BI24,NyISI!$L$2:$V$4,DK24,1)&lt;40,40 &amp; " - " &amp; BE24+VLOOKUP(BI24,NyISI!$L$2:$V$4,DK24,1),IF(BE24+VLOOKUP(BI24,NyISI!$L$2:$V$4,DK24,1)&gt;160,BE24-VLOOKUP(BI24,NyISI!$L$2:$V$4,DK24,1) &amp; " - " &amp; 160,BE24-VLOOKUP(BI24,NyISI!$L$2:$V$4,DK24,1) &amp; " - " &amp; BE24+VLOOKUP(BI24,NyISI!$L$2:$V$4,DK24,1))),"")</f>
        <v/>
      </c>
      <c r="CM24" s="4" t="str">
        <f>IF(AND(ISNUMBER(DK24),DK24&lt;8),IF(AND(ISNUMBER(BF24),ISNUMBER(DK24)),IF(BF24-VLOOKUP(BI24,NyISS!$L$2:$V$4,DK24,1)&lt;40,40 &amp; " - " &amp; BF24+VLOOKUP(BI24,NyISS!$L$2:$V$4,DK24,1),IF(BF24+VLOOKUP(BI24,NyISS!$L$2:$V$4,DK24,1)&gt;160,BF24-VLOOKUP(BI24,NyISS!$L$2:$V$4,DK24,1) &amp; " - " &amp; 160,BF24-VLOOKUP(BI24,NyISS!$L$2:$V$4,DK24,1) &amp; " - " &amp; BF24+VLOOKUP(BI24,NyISS!$L$2:$V$4,DK24,1))),""),"")</f>
        <v/>
      </c>
      <c r="CN24" s="4" t="str">
        <f>IF(AND(ISNUMBER(DK24),DK24&gt;7),IF(AND(ISNUMBER(BG24),ISNUMBER(DK24)),IF(BG24-VLOOKUP(BI24,NyISM!$L$2:$V$4,DK24,1)&lt;40,40 &amp; " - " &amp; BG24+VLOOKUP(BI24,NyISM!$L$2:$V$4,DK24,1),IF(BG24+VLOOKUP(BI24,NyISM!$L$2:$V$4,DK24,1)&gt;160,BG24-VLOOKUP(BI24,NyISM!$L$2:$V$4,DK24,1) &amp; " - " &amp; 160,BG24-VLOOKUP(BI24,NyISM!$L$2:$V$4,DK24,1) &amp; " - " &amp; BG24+VLOOKUP(BI24,NyISM!$L$2:$V$4,DK24,1))),""),"")</f>
        <v/>
      </c>
      <c r="CO24" s="4" t="str">
        <f>IF(AND(ISNUMBER(BH24),ISNUMBER(DK24)),IF(BH24-VLOOKUP(BI24,NyIAM!$L$2:$V$4,DK24,1)&lt;40,40 &amp; " - " &amp; BH24+VLOOKUP(BI24,NyIAM!$L$2:$V$4,DK24,1),IF(BH24+VLOOKUP(BI24,NyIAM!$L$2:$V$4,DK24,1)&gt;160,BH24-VLOOKUP(BI24,NyIAM!$L$2:$V$4,DK24,1) &amp; " - " &amp; 160,BH24-VLOOKUP(BI24,NyIAM!$L$2:$V$4,DK24,1) &amp; " - " &amp; BH24+VLOOKUP(BI24,NyIAM!$L$2:$V$4,DK24,1))),"")</f>
        <v/>
      </c>
      <c r="CP24" s="4" t="str">
        <f>IF(AF24="","",IF(AND(ISNUMBER(AF24),ISNUMBER(DK24)),IF(VLOOKUP(AF24,NyOm!$A$2:$K$30,DK24,1)=1,"Onormalt få ord",IF(VLOOKUP(AF24,NyOm!$A$2:$K$30,DK24,1)=2,"Färre antal ord än normalt",IF(VLOOKUP(AF24,NyOm!$A$2:$K$30,DK24,1)=3,"Normalt antal ord","")))))</f>
        <v/>
      </c>
      <c r="CQ24" s="4" t="str">
        <f>IF(AB24="","",IF(AND(ISNUMBER(AB24),ISNUMBER(DK24)),IF(VLOOKUP(AB24,NyPbTid!$A$2:$K$218,DK24,1)=1,"Onormalt lång tidsåtgång",IF(VLOOKUP(AB24,NyPbTid!$A$2:$K$218,DK24,1)=2,"Långsammare än normalt",IF(VLOOKUP(AB24,NyPbTid!$A$2:$K$218,DK24,1)=3,"Normal tidsåtgång","")))))</f>
        <v/>
      </c>
      <c r="CR24" s="4" t="str">
        <f>IF(AC24="","",IF(AND(ISNUMBER(AC24),ISNUMBER(DK24)),IF(VLOOKUP(AC24,NyPbFel!$A$2:$K$18,DK24,1)=1,"Onormalt antal fel",IF(VLOOKUP(AC24,NyPbFel!$A$2:$K$18,DK24,1)=2,"Fler fel än normalt",IF(VLOOKUP(AC24,NyPbFel!$A$2:$K$18,DK24,1)=3,"Normalt antal fel","")))))</f>
        <v/>
      </c>
      <c r="CS24" s="4" t="str">
        <f t="shared" si="6"/>
        <v/>
      </c>
      <c r="CT24" s="4" t="str">
        <f>IF(OR(ISNUMBER(CS24),CS24="0**"),IF(ISNUMBER(CS24),CS24/ABS(CS24)*VLOOKUP(1,SignDiff!$A$3:$K$4,DK24,1),VLOOKUP(1,SignDiff!$A$3:$K$4,DK24,1)),"")</f>
        <v/>
      </c>
      <c r="CU24" s="4" t="str">
        <f>IF(OR(ISNUMBER(CS24),CS24="0**"),IF(ISNUMBER(CS24),CS24/ABS(CS24)*VLOOKUP(1,SignDiff!$A$7:$K$8,DK24,1),VLOOKUP(1,SignDiff!$A$7:$K$8,DK24,1)),"")</f>
        <v/>
      </c>
      <c r="CV24" s="4" t="str">
        <f t="shared" si="7"/>
        <v/>
      </c>
      <c r="CW24" s="4" t="str">
        <f t="shared" si="8"/>
        <v/>
      </c>
      <c r="CX24" s="4" t="str">
        <f>IF(OR(ISNUMBER(CS24),CS24="0**"),IF(CS24="0**",VLOOKUP(0,'IRS-IES'!$A$2:$C$43,2,1),IF(CS24&lt;0,VLOOKUP(ABS(CS24),'IRS-IES'!$A$2:$C$43,2,1),VLOOKUP(ABS(CS24),'IRS-IES'!$A$2:$C$43,3,1))),"")</f>
        <v/>
      </c>
      <c r="CY24" s="4" t="str">
        <f t="shared" si="9"/>
        <v/>
      </c>
      <c r="CZ24" s="4" t="str">
        <f>IF(OR(ISNUMBER(CY24),CY24="0**"),IF(ISNUMBER(CY24),CY24/ABS(CY24)*VLOOKUP(2,SignDiff!$A$3:$K$4,DK24,1),VLOOKUP(2,SignDiff!$A$3:$K$4,DK24,1)),"")</f>
        <v/>
      </c>
      <c r="DA24" s="4" t="str">
        <f>IF(OR(ISNUMBER(CY24),CY24="0**"),IF(ISNUMBER(CY24),CY24/ABS(CY24)*VLOOKUP(2,SignDiff!$A$7:$K$8,DK24,1),VLOOKUP(2,SignDiff!$A$7:$K$8,DK24,1)),"")</f>
        <v/>
      </c>
      <c r="DB24" s="4" t="str">
        <f t="shared" si="10"/>
        <v/>
      </c>
      <c r="DC24" s="4" t="str">
        <f t="shared" si="11"/>
        <v/>
      </c>
      <c r="DD24" s="4" t="str">
        <f>IF(OR(ISNUMBER(CY24),CY24="0**"),IF(CY24="0**",VLOOKUP(0,'ISI-ISS'!$A$2:$C$43,2,1),IF(CY24&lt;0,VLOOKUP(ABS(CY24),'ISI-ISS'!$A$2:$C$43,2,1),VLOOKUP(ABS(CY24),'ISI-ISS'!$A$2:$C$43,3,1))),"")</f>
        <v/>
      </c>
      <c r="DE24" s="4" t="str">
        <f t="shared" si="12"/>
        <v/>
      </c>
      <c r="DF24" s="4" t="str">
        <f>IF(OR(ISNUMBER(DE24),DE24="0**"),IF(ISNUMBER(DE24),DE24/ABS(DE24)*VLOOKUP(2,SignDiff!$A$3:$K$4,DK24,1),VLOOKUP(2,SignDiff!$A$3:$K$4,DK24,1)),"")</f>
        <v/>
      </c>
      <c r="DG24" s="4" t="str">
        <f>IF(OR(ISNUMBER(DE24),DE24="0**"),IF(ISNUMBER(DE24),DE24/ABS(DE24)*VLOOKUP(2,SignDiff!$A$7:$K$8,DK24,1),VLOOKUP(2,SignDiff!$A$7:$K$8,DK24,1)),"")</f>
        <v/>
      </c>
      <c r="DH24" s="4" t="str">
        <f t="shared" si="13"/>
        <v/>
      </c>
      <c r="DI24" s="4" t="str">
        <f t="shared" si="14"/>
        <v/>
      </c>
      <c r="DJ24" s="4" t="str">
        <f>IF(OR(ISNUMBER(DE24),DE24="0**"),IF(DE24="0**",VLOOKUP(0,'ISI-ISM'!$A$2:$C$43,2,1),IF(DE24&lt;0,VLOOKUP(ABS(DE24),'ISI-ISM'!$A$2:$C$43,2,1),VLOOKUP(ABS(DE24),'ISI-ISM'!$A$2:$C$43,3,1))),"")</f>
        <v/>
      </c>
      <c r="DK24" s="4" t="str">
        <f>IF(ISERROR(VLOOKUP(N24,age!$A$2:$C$11,2,1)),"",VLOOKUP(N24,age!$A$2:$C$11,2,1))</f>
        <v/>
      </c>
      <c r="DL24" s="4" t="str">
        <f>IF(ISERROR(VLOOKUP(N24,age!$A$2:$C$11,3,1)),"",VLOOKUP(N24,age!$A$2:$C$11,3,1))</f>
        <v/>
      </c>
      <c r="DM24" s="4">
        <f t="shared" si="1"/>
        <v>0</v>
      </c>
      <c r="DN24" s="4">
        <f t="shared" si="2"/>
        <v>0</v>
      </c>
      <c r="DO24" s="4">
        <f t="shared" si="3"/>
        <v>0</v>
      </c>
      <c r="DP24" s="4">
        <f t="shared" si="4"/>
        <v>0</v>
      </c>
      <c r="DQ24" s="4">
        <f t="shared" si="5"/>
        <v>0</v>
      </c>
      <c r="DR24" s="9" t="str">
        <f t="shared" si="15"/>
        <v/>
      </c>
      <c r="DS24" s="9" t="str">
        <f t="shared" si="16"/>
        <v/>
      </c>
      <c r="DT24" s="9" t="str">
        <f t="shared" si="17"/>
        <v/>
      </c>
      <c r="DU24" s="9" t="str">
        <f t="shared" si="18"/>
        <v/>
      </c>
      <c r="DV24" s="9" t="str">
        <f t="shared" si="19"/>
        <v/>
      </c>
      <c r="DW24" s="9" t="str">
        <f t="shared" si="20"/>
        <v/>
      </c>
      <c r="DX24" s="9" t="str">
        <f t="shared" si="21"/>
        <v/>
      </c>
      <c r="DY24" s="9" t="str">
        <f>IF(AND(ISNUMBER(AJ24),ISNUMBER(DK24)),IF(AJ24-VLOOKUP(BI24,NyFi!$L$2:$V$4,DK24,1)&lt;1,1,AJ24-VLOOKUP(BI24,NyFi!$L$2:$V$4,DK24,1)),"")</f>
        <v/>
      </c>
      <c r="DZ24" s="9" t="str">
        <f>IF(AND(ISNUMBER(DK24),DK24&lt;8),IF(AND(ISNUMBER(AK24),ISNUMBER(DK24)),IF(AK24-VLOOKUP(BI24,NyGs!$L$2:$V$4,DK24,1)&lt;1,1,AK24-VLOOKUP(BI24,NyGs!$L$2:$V$4,DK24,1)),""),"")</f>
        <v/>
      </c>
      <c r="EA24" s="9" t="str">
        <f>IF(AND(ISNUMBER(AL24),ISNUMBER(DK24)),IF(AL24-VLOOKUP(BI24,NyRm!$L$2:$V$4,DK24,1)&lt;1,1,AL24-VLOOKUP(BI24,NyRm!$L$2:$V$4,DK24,1)),"")</f>
        <v/>
      </c>
      <c r="EB24" s="9" t="str">
        <f>IF(AND(ISNUMBER(AM24),ISNUMBER(DK24)),IF(AM24-VLOOKUP(BI24,NyFm!$L$2:$V$4,DK24,1)&lt;1,1,AM24-VLOOKUP(BI24,NyFm!$L$2:$V$4,DK24,1)),"")</f>
        <v/>
      </c>
      <c r="EC24" s="9" t="str">
        <f>IF(AND(ISNUMBER(DK24),DK24&lt;8),IF(AND(ISNUMBER(AN24),ISNUMBER(DK24)),IF(AN24-VLOOKUP(BI24,NyLi1R!$L$2:$V$4,DK24,1)&lt;1,1,AN24-VLOOKUP(BI24,NyLi1R!$L$2:$V$4,DK24,1)),""),"")</f>
        <v/>
      </c>
      <c r="ED24" s="9" t="str">
        <f>IF(AND(ISNUMBER(DK24),DK24&lt;8),IF(AND(ISNUMBER(AO24),ISNUMBER(DK24)),IF(AO24-VLOOKUP(BI24,NyLi1E!$L$2:$V$4,DK24,1)&lt;1,1,AO24-VLOOKUP(BI24,NyLi1E!$L$2:$V$4,DK24,1)),""),"")</f>
        <v/>
      </c>
      <c r="EE24" s="9" t="str">
        <f>IF(AND(ISNUMBER(DK24),DK24&lt;8),IF(AND(ISNUMBER(AP24),ISNUMBER(DK24)),IF(AP24-VLOOKUP(BI24,NyLi1T!$L$2:$V$4,DK24,1)&lt;1,1,AP24-VLOOKUP(BI24,NyLi1T!$L$2:$V$4,DK24,1)),""),"")</f>
        <v/>
      </c>
      <c r="EF24" s="9" t="str">
        <f>IF(AND(ISNUMBER(DK24),DK24&gt;7),IF(AND(ISNUMBER(AQ24),ISNUMBER(DK24)),IF(AQ24-VLOOKUP(BI24,NyLi2R!$L$2:$V$4,DK24,1)&lt;1,1,AQ24-VLOOKUP(BI24,NyLi2R!$L$2:$V$4,DK24,1)),""),"")</f>
        <v/>
      </c>
      <c r="EG24" s="9" t="str">
        <f>IF(AND(ISNUMBER(DK24),DK24&gt;7),IF(AND(ISNUMBER(AR24),ISNUMBER(DK24)),IF(AR24-VLOOKUP(BI24,NyLi2E!$L$2:$V$4,DK24,1)&lt;1,1,AR24-VLOOKUP(BI24,NyLi2E!$L$2:$V$4,DK24,1)),""),"")</f>
        <v/>
      </c>
      <c r="EH24" s="9" t="str">
        <f>IF(AND(ISNUMBER(DK24),DK24&gt;7),IF(AND(ISNUMBER(AS24),ISNUMBER(DK24)),IF(AS24-VLOOKUP(BI24,NyLi2T!$L$2:$V$4,DK24,1)&lt;1,1,AS24-VLOOKUP(BI24,NyLi2T!$L$2:$V$4,DK24,1)),""),"")</f>
        <v/>
      </c>
      <c r="EI24" s="9" t="str">
        <f>IF(AND(ISNUMBER(DK24),DK24&lt;8),IF(AND(ISNUMBER(AT24),ISNUMBER(DK24)),IF(AT24-VLOOKUP(BI24,NySs!$L$2:$V$4,DK24,1)&lt;1,1,AT24-VLOOKUP(BI24,NySs!$L$2:$V$4,DK24,1)),""),"")</f>
        <v/>
      </c>
      <c r="EJ24" s="9" t="str">
        <f>IF(AND(ISNUMBER(DK24),DK24&lt;9),IF(AND(ISNUMBER(AU24),ISNUMBER(DK24)),IF(AU24-VLOOKUP(BI24,NyEo!$L$2:$V$4,DK24,1)&lt;1,1,AU24-VLOOKUP(BI24,NyEo!$L$2:$V$4,DK24,1)),""),"")</f>
        <v/>
      </c>
      <c r="EK24" s="9" t="str">
        <f>IF(AND(ISNUMBER(DK24),DK24&gt;7),IF(AND(ISNUMBER(AV24),ISNUMBER(DK24)),IF(AV24-VLOOKUP(BI24,NyHt!$L$2:$V$4,DK24,1)&lt;1,1,AV24-VLOOKUP(BI24,NyHt!$L$2:$V$4,DK24,1)),""),"")</f>
        <v/>
      </c>
      <c r="EL24" s="9" t="str">
        <f>IF(AND(ISNUMBER(AW24),ISNUMBER(DK24)),IF(AW24-VLOOKUP(BI24,NySiF!$L$2:$V$4,DK24,1)&lt;1,1,AW24-VLOOKUP(BI24,NySiF!$L$2:$V$4,DK24,1)),"")</f>
        <v/>
      </c>
      <c r="EM24" s="9" t="str">
        <f>IF(AND(ISNUMBER(AX24),ISNUMBER(DK24)),IF(AX24-VLOOKUP(BI24,NySiB!$L$2:$V$4,DK24,1)&lt;1,1,AX24-VLOOKUP(BI24,NySiB!$L$2:$V$4,DK24,1)),"")</f>
        <v/>
      </c>
      <c r="EN24" s="9" t="str">
        <f>IF(AND(ISNUMBER(AY24),ISNUMBER(DK24)),IF(AY24-VLOOKUP(BI24,NySiT!$L$2:$V$4,DK24,1)&lt;1,1,AY24-VLOOKUP(BI24,NySiT!$L$2:$V$4,DK24,1)),"")</f>
        <v/>
      </c>
      <c r="EO24" s="9" t="str">
        <f>IF(AND(ISNUMBER(AZ24),ISNUMBER(DK24)),IF(AZ24-VLOOKUP(BI24,NyVs!$L$2:$V$4,DK24,1)&lt;1,1,AZ24-VLOOKUP(BI24,NyVs!$L$2:$V$4,DK24,1)),"")</f>
        <v/>
      </c>
      <c r="EP24" s="9" t="str">
        <f>IF(AND(ISNUMBER(BA24),ISNUMBER(DK24)),IF(BA24-VLOOKUP(BI24,NyPp!$L$2:$V$4,DK24,1)&lt;1,1,BA24-VLOOKUP(BI24,NyPp!$L$2:$V$4,DK24,1)),"")</f>
        <v/>
      </c>
      <c r="EQ24" s="9" t="str">
        <f>IF(AND(ISNUMBER(BB24),ISNUMBER(DK24)),IF(BB24-VLOOKUP(BI24,NyIGS!$L$2:$V$4,DK24,1)&lt;40,40,BB24-VLOOKUP(BI24,NyIGS!$L$2:$V$4,DK24,1)),"")</f>
        <v/>
      </c>
      <c r="ER24" s="9" t="str">
        <f>IF(AND(ISNUMBER(BC24),ISNUMBER(DK24)),IF(BC24-VLOOKUP(BI24,NyIRS!$L$2:$V$4,DK24,1)&lt;40,40,BC24-VLOOKUP(BI24,NyIRS!$L$2:$V$4,DK24,1)),"")</f>
        <v/>
      </c>
      <c r="ES24" s="9" t="str">
        <f>IF(AND(ISNUMBER(BD24),ISNUMBER(DK24)),IF(BD24-VLOOKUP(BI24,NyIES!$L$2:$V$4,DK24,1)&lt;40,40,BD24-VLOOKUP(BI24,NyIES!$L$2:$V$4,DK24,1)),"")</f>
        <v/>
      </c>
      <c r="ET24" s="9" t="str">
        <f>IF(AND(ISNUMBER(BE24),ISNUMBER(DK24)),IF(BE24-VLOOKUP(BI24,NyISI!$L$2:$V$4,DK24,1)&lt;40,40,BE24-VLOOKUP(BI24,NyISI!$L$2:$V$4,DK24,1)),"")</f>
        <v/>
      </c>
      <c r="EU24" s="9" t="str">
        <f>IF(AND(ISNUMBER(DK24),DK24&lt;8),IF(AND(ISNUMBER(BF24),ISNUMBER(DK24)),IF(BF24-VLOOKUP(BI24,NyISS!$L$2:$V$4,DK24,1)&lt;40,40,BF24-VLOOKUP(BI24,NyISS!$L$2:$V$4,DK24,1)),""),"")</f>
        <v/>
      </c>
      <c r="EV24" s="9" t="str">
        <f>IF(AND(ISNUMBER(DK24),DK24&gt;7),IF(AND(ISNUMBER(BG24),ISNUMBER(DK24)),IF(BG24-VLOOKUP(BI24,NyISM!$L$2:$V$4,DK24,1)&lt;40,40,BG24-VLOOKUP(BI24,NyISM!$L$2:$V$4,DK24,1)),""),"")</f>
        <v/>
      </c>
      <c r="EW24" s="9" t="str">
        <f>IF(AND(ISNUMBER(BH24),ISNUMBER(DK24)),IF(BH24-VLOOKUP(BI24,NyIAM!$L$2:$V$4,DK24,1)&lt;40,40,BH24-VLOOKUP(BI24,NyIAM!$L$2:$V$4,DK24,1)),"")</f>
        <v/>
      </c>
      <c r="EX24" s="9" t="str">
        <f>IF(AND(ISNUMBER(AJ24),ISNUMBER(DK24)),IF(AJ24+VLOOKUP(BI24,NyFi!$L$2:$V$4,DK24,1)&gt;19,19,AJ24+VLOOKUP(BI24,NyFi!$L$2:$V$4,DK24,1)),"")</f>
        <v/>
      </c>
      <c r="EY24" s="9" t="str">
        <f>IF(AND(ISNUMBER(DK24),DK24&lt;8),IF(AND(ISNUMBER(AK24),ISNUMBER(DK24)),IF(AK24+VLOOKUP(BI24,NyGs!$L$2:$V$4,DK24,1)&gt;19,19,AK24+VLOOKUP(BI24,NyGs!$L$2:$V$4,DK24,1)),""),"")</f>
        <v/>
      </c>
      <c r="EZ24" s="9" t="str">
        <f>IF(AND(ISNUMBER(AL24),ISNUMBER(DK24)),IF(AL24+VLOOKUP(BI24,NyRm!$L$2:$V$4,DK24,1)&gt;19,19,AL24+VLOOKUP(BI24,NyRm!$L$2:$V$4,DK24,1)),"")</f>
        <v/>
      </c>
      <c r="FA24" s="9" t="str">
        <f>IF(AND(ISNUMBER(AM24),ISNUMBER(DK24)),IF(AM24+VLOOKUP(BI24,NyFm!$L$2:$V$4,DK24,1)&gt;19,19,AM24+VLOOKUP(BI24,NyFm!$L$2:$V$4,DK24,1)),"")</f>
        <v/>
      </c>
      <c r="FB24" s="9" t="str">
        <f>IF(AND(ISNUMBER(DK24),DK24&lt;8),IF(AND(ISNUMBER(AN24),ISNUMBER(DK24)),IF(AN24+VLOOKUP(BI24,NyLi1R!$L$2:$V$4,DK24,1)&gt;19,19,AN24+VLOOKUP(BI24,NyLi1R!$L$2:$V$4,DK24,1)),""),"")</f>
        <v/>
      </c>
      <c r="FC24" s="9" t="str">
        <f>IF(AND(ISNUMBER(DK24),DK24&lt;8),IF(AND(ISNUMBER(AO24),ISNUMBER(DK24)),IF(AO24+VLOOKUP(BI24,NyLi1E!$L$2:$V$4,DK24,1)&gt;19,19,AO24+VLOOKUP(BI24,NyLi1E!$L$2:$V$4,DK24,1)),""),"")</f>
        <v/>
      </c>
      <c r="FD24" s="9" t="str">
        <f>IF(AND(ISNUMBER(DK24),DK24&lt;8),IF(AND(ISNUMBER(AP24),ISNUMBER(DK24)),IF(AP24+VLOOKUP(BI24,NyLi1T!$L$2:$V$4,DK24,1)&gt;19,19,AP24+VLOOKUP(BI24,NyLi1T!$L$2:$V$4,DK24,1)),""),"")</f>
        <v/>
      </c>
      <c r="FE24" s="9" t="str">
        <f>IF(AND(ISNUMBER(DK24),DK24&gt;7),IF(AND(ISNUMBER(AQ24),ISNUMBER(DK24)),IF(AQ24+VLOOKUP(BI24,NyLi2R!$L$2:$V$4,DK24,1)&gt;19,19,AQ24+VLOOKUP(BI24,NyLi2R!$L$2:$V$4,DK24,1)),""),"")</f>
        <v/>
      </c>
      <c r="FF24" s="9" t="str">
        <f>IF(AND(ISNUMBER(DK24),DK24&gt;7),IF(AND(ISNUMBER(AR24),ISNUMBER(DK24)),IF(AR24+VLOOKUP(BI24,NyLi2E!$L$2:$V$4,DK24,1)&gt;19,19,AR24+VLOOKUP(BI24,NyLi2E!$L$2:$V$4,DK24,1)),""),"")</f>
        <v/>
      </c>
      <c r="FG24" s="9" t="str">
        <f>IF(AND(ISNUMBER(DK24),DK24&gt;7),IF(AND(ISNUMBER(AS24),ISNUMBER(DK24)),IF(AS24+VLOOKUP(BI24,NyLi2T!$L$2:$V$4,DK24,1)&gt;19,19,AS24+VLOOKUP(BI24,NyLi2T!$L$2:$V$4,DK24,1)),""),"")</f>
        <v/>
      </c>
      <c r="FH24" s="9" t="str">
        <f>IF(AND(ISNUMBER(DK24),DK24&lt;8),IF(AND(ISNUMBER(AT24),ISNUMBER(DK24)),IF(AT24+VLOOKUP(BI24,NySs!$L$2:$V$4,DK24,1)&gt;19,19,AT24+VLOOKUP(BI24,NySs!$L$2:$V$4,DK24,1)),""),"")</f>
        <v/>
      </c>
      <c r="FI24" s="9" t="str">
        <f>IF(AND(ISNUMBER(DK24),DK24&lt;9),IF(AND(ISNUMBER(AU24),ISNUMBER(DK24)),IF(AU24+VLOOKUP(BI24,NyEo!$L$2:$V$4,DK24,1)&gt;19,19,AU24+VLOOKUP(BI24,NyEo!$L$2:$V$4,DK24,1)),""),"")</f>
        <v/>
      </c>
      <c r="FJ24" s="9" t="str">
        <f>IF(AND(ISNUMBER(DK24),DK24&gt;7),IF(AND(ISNUMBER(AV24),ISNUMBER(DK24)),IF(AV24+VLOOKUP(BI24,NyHt!$L$2:$V$4,DK24,1)&gt;19,19,AV24+VLOOKUP(BI24,NyHt!$L$2:$V$4,DK24,1)),""),"")</f>
        <v/>
      </c>
      <c r="FK24" s="9" t="str">
        <f>IF(AND(ISNUMBER(AW24),ISNUMBER(DK24)),IF(AW24+VLOOKUP(BI24,NySiF!$L$2:$V$4,DK24,1)&gt;19,19,AW24+VLOOKUP(BI24,NySiF!$L$2:$V$4,DK24,1)),"")</f>
        <v/>
      </c>
      <c r="FL24" s="9" t="str">
        <f>IF(AND(ISNUMBER(AX24),ISNUMBER(DK24)),IF(AX24+VLOOKUP(BI24,NySiB!$L$2:$V$4,DK24,1)&gt;19,19,AX24+VLOOKUP(BI24,NySiB!$L$2:$V$4,DK24,1)),"")</f>
        <v/>
      </c>
      <c r="FM24" s="9" t="str">
        <f>IF(AND(ISNUMBER(AY24),ISNUMBER(DK24)),IF(AY24+VLOOKUP(BI24,NySiT!$L$2:$V$4,DK24,1)&gt;19,19,AY24+VLOOKUP(BI24,NySiT!$L$2:$V$4,DK24,1)),"")</f>
        <v/>
      </c>
      <c r="FN24" s="9" t="str">
        <f>IF(AND(ISNUMBER(AZ24),ISNUMBER(DK24)),IF(AZ24+VLOOKUP(BI24,NyVs!$L$2:$V$4,DK24,1)&gt;19,19,AZ24+VLOOKUP(BI24,NyVs!$L$2:$V$4,DK24,1)),"")</f>
        <v/>
      </c>
      <c r="FO24" s="9" t="str">
        <f>IF(AND(ISNUMBER(BA24),ISNUMBER(DK24)),IF(BA24+VLOOKUP(BI24,NyPp!$L$2:$V$4,DK24,1)&gt;19,19,BA24+VLOOKUP(BI24,NyPp!$L$2:$V$4,DK24,1)),"")</f>
        <v/>
      </c>
      <c r="FP24" s="9" t="str">
        <f>IF(AND(ISNUMBER(BB24),ISNUMBER(DK24)),IF(BB24+VLOOKUP(BI24,NyIGS!$L$2:$V$4,DK24,1)&gt;160,160,BB24+VLOOKUP(BI24,NyIGS!$L$2:$V$4,DK24,1)),"")</f>
        <v/>
      </c>
      <c r="FQ24" s="9" t="str">
        <f>IF(AND(ISNUMBER(BC24),ISNUMBER(DK24)),IF(BC24+VLOOKUP(BI24,NyIRS!$L$2:$V$4,DK24,1)&gt;160,160,BC24+VLOOKUP(BI24,NyIRS!$L$2:$V$4,DK24,1)),"")</f>
        <v/>
      </c>
      <c r="FR24" s="9" t="str">
        <f>IF(AND(ISNUMBER(BD24),ISNUMBER(DK24)),IF(BD24+VLOOKUP(BI24,NyIES!$L$2:$V$4,DK24,1)&gt;160,160, BD24+VLOOKUP(BI24,NyIES!$L$2:$V$4,DK24,1)),"")</f>
        <v/>
      </c>
      <c r="FS24" s="9" t="str">
        <f>IF(AND(ISNUMBER(BE24),ISNUMBER(DK24)),IF(BE24+VLOOKUP(BI24,NyISI!$L$2:$V$4,DK24,1)&gt;160,160,BE24+VLOOKUP(BI24,NyISI!$L$2:$V$4,DK24,1)),"")</f>
        <v/>
      </c>
      <c r="FT24" s="9" t="str">
        <f>IF(AND(ISNUMBER(DK24),DK24&lt;8),IF(AND(ISNUMBER(BF24),ISNUMBER(DK24)),IF(BF24+VLOOKUP(BI24,NyISS!$L$2:$V$4,DK24,1)&gt;160,160,BF24+VLOOKUP(BI24,NyISS!$L$2:$V$4,DK24,1)),""),"")</f>
        <v/>
      </c>
      <c r="FU24" s="9" t="str">
        <f>IF(AND(ISNUMBER(DK24),DK24&gt;7),IF(AND(ISNUMBER(BG24),ISNUMBER(DK24)),IF(BG24+VLOOKUP(BI24,NyISM!$L$2:$V$4,DK24,1)&gt;160,160,BG24+VLOOKUP(BI24,NyISM!$L$2:$V$4,DK24,1)),""),"")</f>
        <v/>
      </c>
      <c r="FV24" s="9" t="str">
        <f>IF(AND(ISNUMBER(BH24),ISNUMBER(DK24)),IF(BH24+VLOOKUP(BI24,NyIAM!$L$2:$V$4,DK24,1)&gt;160,160,BH24+VLOOKUP(BI24,NyIAM!$L$2:$V$4,DK24,1)),"")</f>
        <v/>
      </c>
    </row>
    <row r="25" spans="1:178" x14ac:dyDescent="0.2">
      <c r="A25" s="51"/>
      <c r="B25" s="51"/>
      <c r="C25" s="51"/>
      <c r="D25" s="51"/>
      <c r="E25" s="51"/>
      <c r="F25" s="51"/>
      <c r="G25" s="51"/>
      <c r="H25" s="51"/>
      <c r="I25" s="51"/>
      <c r="J25" s="52"/>
      <c r="K25" s="52"/>
      <c r="L25" s="53"/>
      <c r="M25" s="53"/>
      <c r="N25" s="58" t="str">
        <f t="shared" si="0"/>
        <v/>
      </c>
      <c r="O25" s="53"/>
      <c r="P25" s="53"/>
      <c r="Q25" s="53"/>
      <c r="R25" s="53"/>
      <c r="S25" s="53"/>
      <c r="T25" s="53"/>
      <c r="U25" s="53"/>
      <c r="V25" s="53"/>
      <c r="W25" s="53"/>
      <c r="X25" s="53"/>
      <c r="Y25" s="53"/>
      <c r="Z25" s="53"/>
      <c r="AA25" s="53"/>
      <c r="AB25" s="53"/>
      <c r="AC25" s="53"/>
      <c r="AD25" s="53"/>
      <c r="AE25" s="53"/>
      <c r="AF25" s="53"/>
      <c r="AG25" s="53"/>
      <c r="AH25" s="53"/>
      <c r="AI25" s="53"/>
      <c r="AJ25" s="4" t="str">
        <f>IF(O25="","",IF(ISNUMBER(N25),VLOOKUP(O25,NyFi!$A$2:$K$40,DK25),""))</f>
        <v/>
      </c>
      <c r="AK25" s="4" t="str">
        <f>IF(P25="","",IF(AND(ISNUMBER(N25),DK25&lt;8),VLOOKUP(P25,NyGs!$A$2:$G$41,DK25),""))</f>
        <v/>
      </c>
      <c r="AL25" s="4" t="str">
        <f>IF(AA25="","",IF(ISNUMBER(N25),VLOOKUP(AA25,NyRm!$A$2:$K$56,DK25),""))</f>
        <v/>
      </c>
      <c r="AM25" s="4" t="str">
        <f>IF(Z25="","",IF(ISNUMBER(N25),VLOOKUP(Z25,NyFm!$A$2:$K$46,DK25),""))</f>
        <v/>
      </c>
      <c r="AN25" s="4" t="str">
        <f>IF(U25="","",IF(AND(ISNUMBER(N25),DK25&lt;8),VLOOKUP(U25,NyLi1R!$A$2:$G$20,DK25),""))</f>
        <v/>
      </c>
      <c r="AO25" s="4" t="str">
        <f>IF(V25="","",IF(AND(ISNUMBER(N25),DK25&lt;8),VLOOKUP(V25,NyLi1E!$A$2:$G$20,DK25),""))</f>
        <v/>
      </c>
      <c r="AP25" s="4" t="str">
        <f>IF(AND(ISNUMBER(N25),ISNUMBER(AN25),ISNUMBER(AO25),DK25&lt;8),VLOOKUP(AN25+AO25,NyLi1T!$A$2:$G$40,DK25),"")</f>
        <v/>
      </c>
      <c r="AQ25" s="4" t="str">
        <f>IF(W25="","",IF(AND(ISNUMBER(N25),DK25&gt;7),VLOOKUP(W25,NyLi2R!$A$2:$K$20,DK25),""))</f>
        <v/>
      </c>
      <c r="AR25" s="4" t="str">
        <f>IF(X25="","",IF(AND(ISNUMBER(N25),DK25&gt;7),VLOOKUP(X25,NyLi2E!$A$2:$K$20,DK25),""))</f>
        <v/>
      </c>
      <c r="AS25" s="4" t="str">
        <f>IF(AND(ISNUMBER(N25),ISNUMBER(AQ25),ISNUMBER(AR25),DK25&gt;7),VLOOKUP(AQ25+AR25,NyLi2T!$A$2:$K$40,DK25),"")</f>
        <v/>
      </c>
      <c r="AT25" s="4" t="str">
        <f>IF(AE25="","",IF(AND(ISNUMBER(N25),DK25&lt;8),VLOOKUP(AE25,NySs!$A$2:$G$28,DK25),""))</f>
        <v/>
      </c>
      <c r="AU25" s="4" t="str">
        <f>IF(AD25="","",IF(AND(ISNUMBER(N25),DK25&lt;9),VLOOKUP(AD25,NyEo!$A$2:$H$22,DK25),""))</f>
        <v/>
      </c>
      <c r="AV25" s="4" t="str">
        <f>IF(Q25="","",IF(AND(ISNUMBER(N25),DK25&gt;7),VLOOKUP(Q25,NyHt!$A$2:$K$17,DK25),""))</f>
        <v/>
      </c>
      <c r="AW25" s="4" t="str">
        <f>IF(R25="","",IF(ISNUMBER(N25),VLOOKUP(R25,NySiF!$A$2:$K$18,DK25),""))</f>
        <v/>
      </c>
      <c r="AX25" s="4" t="str">
        <f>IF(S25="","",IF(ISNUMBER(N25),VLOOKUP(S25,NySiB!$A$2:$K$16,DK25),""))</f>
        <v/>
      </c>
      <c r="AY25" s="4" t="str">
        <f>IF(T25="","",IF(ISNUMBER(N25),VLOOKUP(T25,NySiT!$A$2:$K$32,DK25),""))</f>
        <v/>
      </c>
      <c r="AZ25" s="4" t="str">
        <f>IF(Y25="","",IF(ISNUMBER(N25),VLOOKUP(Y25,NyVs!$A$2:$K$86,DK25),""))</f>
        <v/>
      </c>
      <c r="BA25" s="4" t="str">
        <f>IF(AI25="","",IF(ISNUMBER(N25),VLOOKUP(AI25,NyPp!$A$2:$K$202,DK25),""))</f>
        <v/>
      </c>
      <c r="BB25" s="4" t="str">
        <f>IF(AND(ISNUMBER(AJ25),ISNUMBER(AK25),ISNUMBER(AL25),ISNUMBER(AM25),DK25&lt;8),IF(COUNTIF(O25,0)+COUNTIF(P25,0)+COUNTIF(AA25,0)+COUNTIF(Z25,0)&gt;1,"",VLOOKUP(AJ25+AK25+AL25+AM25,NyIGS!$A$2:$K$78,DK25)),IF(AND(ISNUMBER(AJ25),ISNUMBER(AL25),ISNUMBER(AM25),ISNUMBER(AS25),DK25&gt;7),IF(COUNTIF(O25,0)+COUNTIF(AA25,0)+COUNTIF(Z25,0)+AND(COUNTIF(W25,0),COUNTIF(X25,0))&gt;1,"",VLOOKUP(AJ25+AL25+AM25+AS25,NyIGS!$A$2:$K$78,DK25)),""))</f>
        <v/>
      </c>
      <c r="BC25" s="4" t="str">
        <f>IF(AND(ISNUMBER(AJ25),ISNUMBER(AN25),ISNUMBER(AT25),DK25&lt;8),IF(COUNTIF(O25,0)+COUNTIF(U25,0)+COUNTIF(AE25,0)&gt;1,"",VLOOKUP(AJ25+AN25+AT25,NyIRS!$A$2:$K$59,DK25)),IF(AND(ISNUMBER(AJ25),ISNUMBER(AQ25),DK25&gt;7),IF(COUNTIF(O25,0)+COUNTIF(W25,0)&gt;1,"",VLOOKUP(AJ25+AQ25,NyIRS!$A$2:$K$59,DK25)),""))</f>
        <v/>
      </c>
      <c r="BD25" s="4" t="str">
        <f>IF(AND(ISNUMBER(AK25),ISNUMBER(AL25),ISNUMBER(AM25),DK25&lt;8),IF(COUNTIF(P25,0)+COUNTIF(AA25,0)+COUNTIF(Z25,0)&gt;1,"",VLOOKUP(AK25+AL25+AM25,NyIES!$A$2:$K$59,DK25)),IF(AND(ISNUMBER(AL25),ISNUMBER(AM25),ISNUMBER(AR25),DK25&gt;7),IF(COUNTIF(AA25,0)+COUNTIF(Z25,0)+COUNTIF(X25,0)&gt;1,"",VLOOKUP(AL25+AM25+AR25,NyIES!$A$2:$K$59,DK25)),""))</f>
        <v/>
      </c>
      <c r="BE25" s="4" t="str">
        <f>IF(AND(ISNUMBER(AJ25),ISNUMBER(AP25),ISNUMBER(AU25),DK25&lt;8),IF(COUNTIF(O25,0)+AND(COUNTIF(U25,0),COUNTIF(V25,0))+COUNTIF(AD25,0)&gt;1,"",VLOOKUP(AJ25+AP25+AU25,NyISI!$A$2:$K$59,DK25)),IF(AND(ISNUMBER(AS25),ISNUMBER(AU25),ISNUMBER(AV25),DK25=8),IF(COUNTIF(AD25,0)+COUNTIF(Q25,0)+AND(COUNTIF(W25,0),COUNTIF(X25,0))&gt;1,"",VLOOKUP(AS25+AU25+AV25,NyISI!$A$2:$K$59,DK25)),IF(AND(ISNUMBER(AS25),ISNUMBER(AV25),DK25&gt;8),IF(COUNTIF(Q25,0)+AND(COUNTIF(W25,0),COUNTIF(X25,0))&gt;1,"",VLOOKUP(AS25+AV25,NyISI!$A$2:$K$59,DK25)),"")))</f>
        <v/>
      </c>
      <c r="BF25" s="4" t="str">
        <f>IF(AND(ISNUMBER(AT25),ISNUMBER(AK25),ISNUMBER(AL25),ISNUMBER(AM25),DK25&lt;8),IF(COUNTIF(P25,0)+COUNTIF(AA25,0)+COUNTIF(Z25,0)+COUNTIF(AE25,0)&gt;1,"",VLOOKUP(AT25+AK25+AL25+AM25,NyISS!$A$2:$G$78,DK25)),"")</f>
        <v/>
      </c>
      <c r="BG25" s="4" t="str">
        <f>IF(AND(ISNUMBER(AJ25),ISNUMBER(AL25),ISNUMBER(AM25),DK25&gt;7),IF(COUNTIF(O25,0)+COUNTIF(AA25,0)+COUNTIF(Z25,0)&gt;1,"",VLOOKUP(AJ25+AL25+AM25,NyISM!$A$2:$K$59,DK25)),"")</f>
        <v/>
      </c>
      <c r="BH25" s="4" t="str">
        <f>IF(AND(ISNUMBER(AY25),ISNUMBER(AZ25)),IF(COUNTIF(T25,0)+COUNTIF(Y25,0)&gt;1,"",VLOOKUP(AY25+AZ25,NyIAM!$A$2:$K$40,DK25)),"")</f>
        <v/>
      </c>
      <c r="BI25" s="4">
        <v>2</v>
      </c>
      <c r="BJ25" s="4" t="str">
        <f>IF(ISNUMBER(BB25),VLOOKUP(BB25,Percentil!$A$2:$B$122,2,1),"")</f>
        <v/>
      </c>
      <c r="BK25" s="4" t="str">
        <f>IF(ISNUMBER(BC25),VLOOKUP(BC25,Percentil!$A$2:$B$122,2,1),"")</f>
        <v/>
      </c>
      <c r="BL25" s="4" t="str">
        <f>IF(ISNUMBER(BD25),VLOOKUP(BD25,Percentil!$A$2:$B$122,2,1),"")</f>
        <v/>
      </c>
      <c r="BM25" s="4" t="str">
        <f>IF(ISNUMBER(BE25),VLOOKUP(BE25,Percentil!$A$2:$B$122,2,1),"")</f>
        <v/>
      </c>
      <c r="BN25" s="4" t="str">
        <f>IF(ISNUMBER(BF25),VLOOKUP(BF25,Percentil!$A$2:$B$122,2,1),"")</f>
        <v/>
      </c>
      <c r="BO25" s="4" t="str">
        <f>IF(ISNUMBER(BG25),VLOOKUP(BG25,Percentil!$A$2:$B$122,2,1),"")</f>
        <v/>
      </c>
      <c r="BP25" s="4" t="str">
        <f>IF(ISNUMBER(BH25),VLOOKUP(BH25,Percentil!$A$2:$B$122,2,1),"")</f>
        <v/>
      </c>
      <c r="BQ25" s="4" t="str">
        <f>IF(AND(ISNUMBER(AJ25),ISNUMBER(DK25)),IF(AJ25-VLOOKUP(BI25,NyFi!$L$2:$V$4,DK25,1)&lt;1,1 &amp; " - " &amp; AJ25+VLOOKUP(BI25,NyFi!$L$2:$V$4,DK25,1),IF(AJ25+VLOOKUP(BI25,NyFi!$L$2:$V$4,DK25,1)&gt;19,AJ25-VLOOKUP(BI25,NyFi!$L$2:$V$4,DK25,1) &amp; " - " &amp; 19,AJ25-VLOOKUP(BI25,NyFi!$L$2:$V$4,DK25,1) &amp; " - " &amp; AJ25+VLOOKUP(BI25,NyFi!$L$2:$V$4,DK25,1))),"")</f>
        <v/>
      </c>
      <c r="BR25" s="4" t="str">
        <f>IF(AND(ISNUMBER(DK25),DK25&lt;8),IF(AND(ISNUMBER(AK25),ISNUMBER(DK25)),IF(AK25-VLOOKUP(BI25,NyGs!$L$2:$V$4,DK25,1)&lt;1,1 &amp; " - " &amp; AK25+VLOOKUP(BI25,NyGs!$L$2:$V$4,DK25,1),IF(AK25+VLOOKUP(BI25,NyGs!$L$2:$V$4,DK25,1)&gt;19,AK25-VLOOKUP(BI25,NyGs!$L$2:$V$4,DK25,1) &amp; " - " &amp; 19,AK25-VLOOKUP(BI25,NyGs!$L$2:$V$4,DK25,1) &amp; " - " &amp; AK25+VLOOKUP(BI25,NyGs!$L$2:$V$4,DK25,1))),""),"")</f>
        <v/>
      </c>
      <c r="BS25" s="4" t="str">
        <f>IF(AND(ISNUMBER(AL25),ISNUMBER(DK25)),IF(AL25-VLOOKUP(BI25,NyRm!$L$2:$V$4,DK25,1)&lt;1,1 &amp; " - " &amp; AL25+VLOOKUP(BI25,NyRm!$L$2:$V$4,DK25,1),IF(AL25+VLOOKUP(BI25,NyRm!$L$2:$V$4,DK25,1)&gt;19,AL25-VLOOKUP(BI25,NyRm!$L$2:$V$4,DK25,1) &amp; " - " &amp; 19,AL25-VLOOKUP(BI25,NyRm!$L$2:$V$4,DK25,1) &amp; " - " &amp; AL25+VLOOKUP(BI25,NyRm!$L$2:$V$4,DK25,1))),"")</f>
        <v/>
      </c>
      <c r="BT25" s="4" t="str">
        <f>IF(AND(ISNUMBER(AM25),ISNUMBER(DK25)),IF(AM25-VLOOKUP(BI25,NyFm!$L$2:$V$4,DK25,1)&lt;1,1 &amp; " - " &amp; AM25+VLOOKUP(BI25,NyFm!$L$2:$V$4,DK25,1),IF(AM25+VLOOKUP(BI25,NyFm!$L$2:$V$4,DK25,1)&gt;19,AM25-VLOOKUP(BI25,NyFm!$L$2:$V$4,DK25,1) &amp; " - " &amp; 19,AM25-VLOOKUP(BI25,NyFm!$L$2:$V$4,DK25,1) &amp; " - " &amp; AM25+VLOOKUP(BI25,NyFm!$L$2:$V$4,DK25,1))),"")</f>
        <v/>
      </c>
      <c r="BU25" s="4" t="str">
        <f>IF(AND(ISNUMBER(DK25),DK25&lt;8),IF(AND(ISNUMBER(AN25),ISNUMBER(DK25)),IF(AN25-VLOOKUP(BI25,NyLi1R!$L$2:$V$4,DK25,1)&lt;1,1 &amp; " - " &amp; AN25+VLOOKUP(BI25,NyLi1R!$L$2:$V$4,DK25,1),IF(AN25+VLOOKUP(BI25,NyLi1R!$L$2:$V$4,DK25,1)&gt;19,AN25-VLOOKUP(BI25,NyLi1R!$L$2:$V$4,DK25,1) &amp; " - " &amp; 19,AN25-VLOOKUP(BI25,NyLi1R!$L$2:$V$4,DK25,1) &amp; " - " &amp; AN25+VLOOKUP(BI25,NyLi1R!$L$2:$V$4,DK25,1))),""),"")</f>
        <v/>
      </c>
      <c r="BV25" s="4" t="str">
        <f>IF(AND(ISNUMBER(DK25),DK25&lt;8),IF(AND(ISNUMBER(AO25),ISNUMBER(DK25)),IF(AO25-VLOOKUP(BI25,NyLi1E!$L$2:$V$4,DK25,1)&lt;1,1 &amp; " - " &amp; AO25+VLOOKUP(BI25,NyLi1E!$L$2:$V$4,DK25,1),IF(AO25+VLOOKUP(BI25,NyLi1E!$L$2:$V$4,DK25,1)&gt;19,AO25-VLOOKUP(BI25,NyLi1E!$L$2:$V$4,DK25,1) &amp; " - " &amp; 19,AO25-VLOOKUP(BI25,NyLi1E!$L$2:$V$4,DK25,1) &amp; " - " &amp; AO25+VLOOKUP(BI25,NyLi1E!$L$2:$V$4,DK25,1))),""),"")</f>
        <v/>
      </c>
      <c r="BW25" s="4" t="str">
        <f>IF(AND(ISNUMBER(DK25),DK25&lt;8),IF(AND(ISNUMBER(AP25),ISNUMBER(DK25)),IF(AP25-VLOOKUP(BI25,NyLi1T!$L$2:$V$4,DK25,1)&lt;1,1 &amp; " - " &amp; AP25+VLOOKUP(BI25,NyLi1T!$L$2:$V$4,DK25,1),IF(AP25+VLOOKUP(BI25,NyLi1T!$L$2:$V$4,DK25,1)&gt;19,AP25-VLOOKUP(BI25,NyLi1T!$L$2:$V$4,DK25,1) &amp; " - " &amp; 19,AP25-VLOOKUP(BI25,NyLi1T!$L$2:$V$4,DK25,1) &amp; " - " &amp; AP25+VLOOKUP(BI25,NyLi1T!$L$2:$V$4,DK25,1))),""),"")</f>
        <v/>
      </c>
      <c r="BX25" s="4" t="str">
        <f>IF(AND(ISNUMBER(DK25),DK25&gt;7),IF(AND(ISNUMBER(AQ25),ISNUMBER(DK25)),IF(AQ25-VLOOKUP(BI25,NyLi2R!$L$2:$V$4,DK25,1)&lt;1,1 &amp; " - " &amp; AQ25+VLOOKUP(BI25,NyLi2R!$L$2:$V$4,DK25,1),IF(AQ25+VLOOKUP(BI25,NyLi2R!$L$2:$V$4,DK25,1)&gt;19,AQ25-VLOOKUP(BI25,NyLi2R!$L$2:$V$4,DK25,1) &amp; " - " &amp; 19,AQ25-VLOOKUP(BI25,NyLi2R!$L$2:$V$4,DK25,1) &amp; " - " &amp; AQ25+VLOOKUP(BI25,NyLi2R!$L$2:$V$4,DK25,1))),""),"")</f>
        <v/>
      </c>
      <c r="BY25" s="4" t="str">
        <f>IF(AND(ISNUMBER(DK25),DK25&gt;7),IF(AND(ISNUMBER(AR25),ISNUMBER(DK25)),IF(AR25-VLOOKUP(BI25,NyLi2E!$L$2:$V$4,DK25,1)&lt;1,1 &amp; " - " &amp; AR25+VLOOKUP(BI25,NyLi2E!$L$2:$V$4,DK25,1),IF(AR25+VLOOKUP(BI25,NyLi2E!$L$2:$V$4,DK25,1)&gt;19,AR25-VLOOKUP(BI25,NyLi2E!$L$2:$V$4,DK25,1) &amp; " - " &amp; 19,AR25-VLOOKUP(BI25,NyLi2E!$L$2:$V$4,DK25,1) &amp; " - " &amp; AR25+VLOOKUP(BI25,NyLi2E!$L$2:$V$4,DK25,1))),""),"")</f>
        <v/>
      </c>
      <c r="BZ25" s="4" t="str">
        <f>IF(AND(ISNUMBER(DK25),DK25&gt;7),IF(AND(ISNUMBER(AS25),ISNUMBER(DK25)),IF(AS25-VLOOKUP(BI25,NyLi2T!$L$2:$V$4,DK25,1)&lt;1,1 &amp; " - " &amp; AS25+VLOOKUP(BI25,NyLi2T!$L$2:$V$4,DK25,1),IF(AS25+VLOOKUP(BI25,NyLi2T!$L$2:$V$4,DK25,1)&gt;19,AS25-VLOOKUP(BI25,NyLi2T!$L$2:$V$4,DK25,1) &amp; " - " &amp; 19,AS25-VLOOKUP(BI25,NyLi2T!$L$2:$V$4,DK25,1) &amp; " - " &amp; AS25+VLOOKUP(BI25,NyLi2T!$L$2:$V$4,DK25,1))),""),"")</f>
        <v/>
      </c>
      <c r="CA25" s="4" t="str">
        <f>IF(AND(ISNUMBER(DK25),DK25&lt;8),IF(AND(ISNUMBER(AT25),ISNUMBER(DK25)),IF(AT25-VLOOKUP(BI25,NySs!$L$2:$V$4,DK25,1)&lt;1,1 &amp; " - " &amp; AT25+VLOOKUP(BI25,NySs!$L$2:$V$4,DK25,1),IF(AT25+VLOOKUP(BI25,NySs!$L$2:$V$4,DK25,1)&gt;19,AT25-VLOOKUP(BI25,NySs!$L$2:$V$4,DK25,1) &amp; " - " &amp; 19,AT25-VLOOKUP(BI25,NySs!$L$2:$V$4,DK25,1) &amp; " - " &amp; AT25+VLOOKUP(BI25,NySs!$L$2:$V$4,DK25,1))),""),"")</f>
        <v/>
      </c>
      <c r="CB25" s="4" t="str">
        <f>IF(AND(ISNUMBER(DK25),DK25&lt;9),IF(AND(ISNUMBER(AU25),ISNUMBER(DK25)),IF(AU25-VLOOKUP(BI25,NyEo!$L$2:$V$4,DK25,1)&lt;1,1 &amp; " - " &amp; AU25+VLOOKUP(BI25,NyEo!$L$2:$V$4,DK25,1),IF(AU25+VLOOKUP(BI25,NyEo!$L$2:$V$4,DK25,1)&gt;19,AU25-VLOOKUP(BI25,NyEo!$L$2:$V$4,DK25,1) &amp; " - " &amp; 19,AU25-VLOOKUP(BI25,NyEo!$L$2:$V$4,DK25,1) &amp; " - " &amp; AU25+VLOOKUP(BI25,NyEo!$L$2:$V$4,DK25,1))),""),"")</f>
        <v/>
      </c>
      <c r="CC25" s="4" t="str">
        <f>IF(AND(ISNUMBER(DK25),DK25&gt;7),IF(AND(ISNUMBER(AV25),ISNUMBER(DK25)),IF(AV25-VLOOKUP(BI25,NyHt!$L$2:$V$4,DK25,1)&lt;1,1 &amp; " - " &amp; AV25+VLOOKUP(BI25,NyHt!$L$2:$V$4,DK25,1),IF(AV25+VLOOKUP(BI25,NyHt!$L$2:$V$4,DK25,1)&gt;19,AV25-VLOOKUP(BI25,NyHt!$L$2:$V$4,DK25,1) &amp; " - " &amp; 19,AV25-VLOOKUP(BI25,NyHt!$L$2:$V$4,DK25,1) &amp; " - " &amp; AV25+VLOOKUP(BI25,NyHt!$L$2:$V$4,DK25,1))),""),"")</f>
        <v/>
      </c>
      <c r="CD25" s="4" t="str">
        <f>IF(AND(ISNUMBER(AW25),ISNUMBER(DK25)),IF(AW25-VLOOKUP(BI25,NySiF!$L$2:$V$4,DK25,1)&lt;1,1 &amp; " - " &amp; AW25+VLOOKUP(BI25,NySiF!$L$2:$V$4,DK25,1),IF(AW25+VLOOKUP(BI25,NySiF!$L$2:$V$4,DK25,1)&gt;19,AW25-VLOOKUP(BI25,NySiF!$L$2:$V$4,DK25,1) &amp; " - " &amp; 19,AW25-VLOOKUP(BI25,NySiF!$L$2:$V$4,DK25,1) &amp; " - " &amp; AW25+VLOOKUP(BI25,NySiF!$L$2:$V$4,DK25,1))),"")</f>
        <v/>
      </c>
      <c r="CE25" s="4" t="str">
        <f>IF(AND(ISNUMBER(AX25),ISNUMBER(DK25)),IF(AX25-VLOOKUP(BI25,NySiB!$L$2:$V$4,DK25,1)&lt;1,1 &amp; " - " &amp; AX25+VLOOKUP(BI25,NySiB!$L$2:$V$4,DK25,1),IF(AX25+VLOOKUP(BI25,NySiB!$L$2:$V$4,DK25,1)&gt;19,AX25-VLOOKUP(BI25,NySiB!$L$2:$V$4,DK25,1) &amp; " - " &amp; 19,AX25-VLOOKUP(BI25,NySiB!$L$2:$V$4,DK25,1) &amp; " - " &amp; AX25+VLOOKUP(BI25,NySiB!$L$2:$V$4,DK25,1))),"")</f>
        <v/>
      </c>
      <c r="CF25" s="4" t="str">
        <f>IF(AND(ISNUMBER(AY25),ISNUMBER(DK25)),IF(AY25-VLOOKUP(BI25,NySiT!$L$2:$V$4,DK25,1)&lt;1,1 &amp; " - " &amp; AY25+VLOOKUP(BI25,NySiT!$L$2:$V$4,DK25,1),IF(AY25+VLOOKUP(BI25,NySiT!$L$2:$V$4,DK25,1)&gt;19,AY25-VLOOKUP(BI25,NySiT!$L$2:$V$4,DK25,1) &amp; " - " &amp; 19,AY25-VLOOKUP(BI25,NySiT!$L$2:$V$4,DK25,1) &amp; " - " &amp; AY25+VLOOKUP(BI25,NySiT!$L$2:$V$4,DK25,1))),"")</f>
        <v/>
      </c>
      <c r="CG25" s="4" t="str">
        <f>IF(AND(ISNUMBER(AZ25),ISNUMBER(DK25)),IF(AZ25-VLOOKUP(BI25,NyVs!$L$2:$V$4,DK25,1)&lt;1,1 &amp; " - " &amp; AZ25+VLOOKUP(BI25,NyVs!$L$2:$V$4,DK25,1),IF(AZ25+VLOOKUP(BI25,NyVs!$L$2:$V$4,DK25,1)&gt;19,AZ25-VLOOKUP(BI25,NyVs!$L$2:$V$4,DK25,1) &amp; " - " &amp; 19,AZ25-VLOOKUP(BI25,NyVs!$L$2:$V$4,DK25,1) &amp; " - " &amp; AZ25+VLOOKUP(BI25,NyVs!$L$2:$V$4,DK25,1))),"")</f>
        <v/>
      </c>
      <c r="CH25" s="4" t="str">
        <f>IF(AND(ISNUMBER(BA25),ISNUMBER(DK25)),IF(BA25-VLOOKUP(BI25,NyPp!$L$2:$V$4,DK25,1)&lt;1,1 &amp; " - " &amp; BA25+VLOOKUP(BI25,NyPp!$L$2:$V$4,DK25,1),IF(BA25+VLOOKUP(BI25,NyPp!$L$2:$V$4,DK25,1)&gt;19,BA25-VLOOKUP(BI25,NyPp!$L$2:$V$4,DK25,1) &amp; " - " &amp; 19,BA25-VLOOKUP(BI25,NyPp!$L$2:$V$4,DK25,1) &amp; " - " &amp; BA25+VLOOKUP(BI25,NyPp!$L$2:$V$4,DK25,1))),"")</f>
        <v/>
      </c>
      <c r="CI25" s="4" t="str">
        <f>IF(AND(ISNUMBER(BB25),ISNUMBER(DK25)),IF(BB25-VLOOKUP(BI25,NyIGS!$L$2:$V$4,DK25,1)&lt;40,40 &amp; " - " &amp; BB25+VLOOKUP(BI25,NyIGS!$L$2:$V$4,DK25,1),IF(BB25+VLOOKUP(BI25,NyIGS!$L$2:$V$4,DK25,1)&gt;160,BB25-VLOOKUP(BI25,NyIGS!$L$2:$V$4,DK25,1) &amp; " - " &amp; 160,BB25-VLOOKUP(BI25,NyIGS!$L$2:$V$4,DK25,1) &amp; " - " &amp; BB25+VLOOKUP(BI25,NyIGS!$L$2:$V$4,DK25,1))),"")</f>
        <v/>
      </c>
      <c r="CJ25" s="4" t="str">
        <f>IF(AND(ISNUMBER(BC25),ISNUMBER(DK25)),IF(BC25-VLOOKUP(BI25,NyIRS!$L$2:$V$4,DK25,1)&lt;40,40 &amp; " - " &amp; BC25+VLOOKUP(BI25,NyIRS!$L$2:$V$4,DK25,1),IF(BC25+VLOOKUP(BI25,NyIRS!$L$2:$V$4,DK25,1)&gt;160,BC25-VLOOKUP(BI25,NyIRS!$L$2:$V$4,DK25,1) &amp; " - " &amp; 160,BC25-VLOOKUP(BI25,NyIRS!$L$2:$V$4,DK25,1) &amp; " - " &amp; BC25+VLOOKUP(BI25,NyIRS!$L$2:$V$4,DK25,1))),"")</f>
        <v/>
      </c>
      <c r="CK25" s="4" t="str">
        <f>IF(AND(ISNUMBER(BD25),ISNUMBER(DK25)),IF(BD25-VLOOKUP(BI25,NyIES!$L$2:$V$4,DK25,1)&lt;40,40 &amp; " - " &amp; BD25+VLOOKUP(BI25,NyIES!$L$2:$V$4,DK25,1),IF(BD25+VLOOKUP(BI25,NyIES!$L$2:$V$4,DK25,1)&gt;160,BD25-VLOOKUP(BI25,NyIES!$L$2:$V$4,DK25,1) &amp; " - " &amp; 160,BD25-VLOOKUP(BI25,NyIES!$L$2:$V$4,DK25,1) &amp; " - " &amp; BD25+VLOOKUP(BI25,NyIES!$L$2:$V$4,DK25,1))),"")</f>
        <v/>
      </c>
      <c r="CL25" s="4" t="str">
        <f>IF(AND(ISNUMBER(BE25),ISNUMBER(DK25)),IF(BE25-VLOOKUP(BI25,NyISI!$L$2:$V$4,DK25,1)&lt;40,40 &amp; " - " &amp; BE25+VLOOKUP(BI25,NyISI!$L$2:$V$4,DK25,1),IF(BE25+VLOOKUP(BI25,NyISI!$L$2:$V$4,DK25,1)&gt;160,BE25-VLOOKUP(BI25,NyISI!$L$2:$V$4,DK25,1) &amp; " - " &amp; 160,BE25-VLOOKUP(BI25,NyISI!$L$2:$V$4,DK25,1) &amp; " - " &amp; BE25+VLOOKUP(BI25,NyISI!$L$2:$V$4,DK25,1))),"")</f>
        <v/>
      </c>
      <c r="CM25" s="4" t="str">
        <f>IF(AND(ISNUMBER(DK25),DK25&lt;8),IF(AND(ISNUMBER(BF25),ISNUMBER(DK25)),IF(BF25-VLOOKUP(BI25,NyISS!$L$2:$V$4,DK25,1)&lt;40,40 &amp; " - " &amp; BF25+VLOOKUP(BI25,NyISS!$L$2:$V$4,DK25,1),IF(BF25+VLOOKUP(BI25,NyISS!$L$2:$V$4,DK25,1)&gt;160,BF25-VLOOKUP(BI25,NyISS!$L$2:$V$4,DK25,1) &amp; " - " &amp; 160,BF25-VLOOKUP(BI25,NyISS!$L$2:$V$4,DK25,1) &amp; " - " &amp; BF25+VLOOKUP(BI25,NyISS!$L$2:$V$4,DK25,1))),""),"")</f>
        <v/>
      </c>
      <c r="CN25" s="4" t="str">
        <f>IF(AND(ISNUMBER(DK25),DK25&gt;7),IF(AND(ISNUMBER(BG25),ISNUMBER(DK25)),IF(BG25-VLOOKUP(BI25,NyISM!$L$2:$V$4,DK25,1)&lt;40,40 &amp; " - " &amp; BG25+VLOOKUP(BI25,NyISM!$L$2:$V$4,DK25,1),IF(BG25+VLOOKUP(BI25,NyISM!$L$2:$V$4,DK25,1)&gt;160,BG25-VLOOKUP(BI25,NyISM!$L$2:$V$4,DK25,1) &amp; " - " &amp; 160,BG25-VLOOKUP(BI25,NyISM!$L$2:$V$4,DK25,1) &amp; " - " &amp; BG25+VLOOKUP(BI25,NyISM!$L$2:$V$4,DK25,1))),""),"")</f>
        <v/>
      </c>
      <c r="CO25" s="4" t="str">
        <f>IF(AND(ISNUMBER(BH25),ISNUMBER(DK25)),IF(BH25-VLOOKUP(BI25,NyIAM!$L$2:$V$4,DK25,1)&lt;40,40 &amp; " - " &amp; BH25+VLOOKUP(BI25,NyIAM!$L$2:$V$4,DK25,1),IF(BH25+VLOOKUP(BI25,NyIAM!$L$2:$V$4,DK25,1)&gt;160,BH25-VLOOKUP(BI25,NyIAM!$L$2:$V$4,DK25,1) &amp; " - " &amp; 160,BH25-VLOOKUP(BI25,NyIAM!$L$2:$V$4,DK25,1) &amp; " - " &amp; BH25+VLOOKUP(BI25,NyIAM!$L$2:$V$4,DK25,1))),"")</f>
        <v/>
      </c>
      <c r="CP25" s="4" t="str">
        <f>IF(AF25="","",IF(AND(ISNUMBER(AF25),ISNUMBER(DK25)),IF(VLOOKUP(AF25,NyOm!$A$2:$K$30,DK25,1)=1,"Onormalt få ord",IF(VLOOKUP(AF25,NyOm!$A$2:$K$30,DK25,1)=2,"Färre antal ord än normalt",IF(VLOOKUP(AF25,NyOm!$A$2:$K$30,DK25,1)=3,"Normalt antal ord","")))))</f>
        <v/>
      </c>
      <c r="CQ25" s="4" t="str">
        <f>IF(AB25="","",IF(AND(ISNUMBER(AB25),ISNUMBER(DK25)),IF(VLOOKUP(AB25,NyPbTid!$A$2:$K$218,DK25,1)=1,"Onormalt lång tidsåtgång",IF(VLOOKUP(AB25,NyPbTid!$A$2:$K$218,DK25,1)=2,"Långsammare än normalt",IF(VLOOKUP(AB25,NyPbTid!$A$2:$K$218,DK25,1)=3,"Normal tidsåtgång","")))))</f>
        <v/>
      </c>
      <c r="CR25" s="4" t="str">
        <f>IF(AC25="","",IF(AND(ISNUMBER(AC25),ISNUMBER(DK25)),IF(VLOOKUP(AC25,NyPbFel!$A$2:$K$18,DK25,1)=1,"Onormalt antal fel",IF(VLOOKUP(AC25,NyPbFel!$A$2:$K$18,DK25,1)=2,"Fler fel än normalt",IF(VLOOKUP(AC25,NyPbFel!$A$2:$K$18,DK25,1)=3,"Normalt antal fel","")))))</f>
        <v/>
      </c>
      <c r="CS25" s="4" t="str">
        <f t="shared" si="6"/>
        <v/>
      </c>
      <c r="CT25" s="4" t="str">
        <f>IF(OR(ISNUMBER(CS25),CS25="0**"),IF(ISNUMBER(CS25),CS25/ABS(CS25)*VLOOKUP(1,SignDiff!$A$3:$K$4,DK25,1),VLOOKUP(1,SignDiff!$A$3:$K$4,DK25,1)),"")</f>
        <v/>
      </c>
      <c r="CU25" s="4" t="str">
        <f>IF(OR(ISNUMBER(CS25),CS25="0**"),IF(ISNUMBER(CS25),CS25/ABS(CS25)*VLOOKUP(1,SignDiff!$A$7:$K$8,DK25,1),VLOOKUP(1,SignDiff!$A$7:$K$8,DK25,1)),"")</f>
        <v/>
      </c>
      <c r="CV25" s="4" t="str">
        <f t="shared" si="7"/>
        <v/>
      </c>
      <c r="CW25" s="4" t="str">
        <f t="shared" si="8"/>
        <v/>
      </c>
      <c r="CX25" s="4" t="str">
        <f>IF(OR(ISNUMBER(CS25),CS25="0**"),IF(CS25="0**",VLOOKUP(0,'IRS-IES'!$A$2:$C$43,2,1),IF(CS25&lt;0,VLOOKUP(ABS(CS25),'IRS-IES'!$A$2:$C$43,2,1),VLOOKUP(ABS(CS25),'IRS-IES'!$A$2:$C$43,3,1))),"")</f>
        <v/>
      </c>
      <c r="CY25" s="4" t="str">
        <f t="shared" si="9"/>
        <v/>
      </c>
      <c r="CZ25" s="4" t="str">
        <f>IF(OR(ISNUMBER(CY25),CY25="0**"),IF(ISNUMBER(CY25),CY25/ABS(CY25)*VLOOKUP(2,SignDiff!$A$3:$K$4,DK25,1),VLOOKUP(2,SignDiff!$A$3:$K$4,DK25,1)),"")</f>
        <v/>
      </c>
      <c r="DA25" s="4" t="str">
        <f>IF(OR(ISNUMBER(CY25),CY25="0**"),IF(ISNUMBER(CY25),CY25/ABS(CY25)*VLOOKUP(2,SignDiff!$A$7:$K$8,DK25,1),VLOOKUP(2,SignDiff!$A$7:$K$8,DK25,1)),"")</f>
        <v/>
      </c>
      <c r="DB25" s="4" t="str">
        <f t="shared" si="10"/>
        <v/>
      </c>
      <c r="DC25" s="4" t="str">
        <f t="shared" si="11"/>
        <v/>
      </c>
      <c r="DD25" s="4" t="str">
        <f>IF(OR(ISNUMBER(CY25),CY25="0**"),IF(CY25="0**",VLOOKUP(0,'ISI-ISS'!$A$2:$C$43,2,1),IF(CY25&lt;0,VLOOKUP(ABS(CY25),'ISI-ISS'!$A$2:$C$43,2,1),VLOOKUP(ABS(CY25),'ISI-ISS'!$A$2:$C$43,3,1))),"")</f>
        <v/>
      </c>
      <c r="DE25" s="4" t="str">
        <f t="shared" si="12"/>
        <v/>
      </c>
      <c r="DF25" s="4" t="str">
        <f>IF(OR(ISNUMBER(DE25),DE25="0**"),IF(ISNUMBER(DE25),DE25/ABS(DE25)*VLOOKUP(2,SignDiff!$A$3:$K$4,DK25,1),VLOOKUP(2,SignDiff!$A$3:$K$4,DK25,1)),"")</f>
        <v/>
      </c>
      <c r="DG25" s="4" t="str">
        <f>IF(OR(ISNUMBER(DE25),DE25="0**"),IF(ISNUMBER(DE25),DE25/ABS(DE25)*VLOOKUP(2,SignDiff!$A$7:$K$8,DK25,1),VLOOKUP(2,SignDiff!$A$7:$K$8,DK25,1)),"")</f>
        <v/>
      </c>
      <c r="DH25" s="4" t="str">
        <f t="shared" si="13"/>
        <v/>
      </c>
      <c r="DI25" s="4" t="str">
        <f t="shared" si="14"/>
        <v/>
      </c>
      <c r="DJ25" s="4" t="str">
        <f>IF(OR(ISNUMBER(DE25),DE25="0**"),IF(DE25="0**",VLOOKUP(0,'ISI-ISM'!$A$2:$C$43,2,1),IF(DE25&lt;0,VLOOKUP(ABS(DE25),'ISI-ISM'!$A$2:$C$43,2,1),VLOOKUP(ABS(DE25),'ISI-ISM'!$A$2:$C$43,3,1))),"")</f>
        <v/>
      </c>
      <c r="DK25" s="4" t="str">
        <f>IF(ISERROR(VLOOKUP(N25,age!$A$2:$C$11,2,1)),"",VLOOKUP(N25,age!$A$2:$C$11,2,1))</f>
        <v/>
      </c>
      <c r="DL25" s="4" t="str">
        <f>IF(ISERROR(VLOOKUP(N25,age!$A$2:$C$11,3,1)),"",VLOOKUP(N25,age!$A$2:$C$11,3,1))</f>
        <v/>
      </c>
      <c r="DM25" s="4">
        <f t="shared" si="1"/>
        <v>0</v>
      </c>
      <c r="DN25" s="4">
        <f t="shared" si="2"/>
        <v>0</v>
      </c>
      <c r="DO25" s="4">
        <f t="shared" si="3"/>
        <v>0</v>
      </c>
      <c r="DP25" s="4">
        <f t="shared" si="4"/>
        <v>0</v>
      </c>
      <c r="DQ25" s="4">
        <f t="shared" si="5"/>
        <v>0</v>
      </c>
      <c r="DR25" s="9" t="str">
        <f t="shared" si="15"/>
        <v/>
      </c>
      <c r="DS25" s="9" t="str">
        <f t="shared" si="16"/>
        <v/>
      </c>
      <c r="DT25" s="9" t="str">
        <f t="shared" si="17"/>
        <v/>
      </c>
      <c r="DU25" s="9" t="str">
        <f t="shared" si="18"/>
        <v/>
      </c>
      <c r="DV25" s="9" t="str">
        <f t="shared" si="19"/>
        <v/>
      </c>
      <c r="DW25" s="9" t="str">
        <f t="shared" si="20"/>
        <v/>
      </c>
      <c r="DX25" s="9" t="str">
        <f t="shared" si="21"/>
        <v/>
      </c>
      <c r="DY25" s="9" t="str">
        <f>IF(AND(ISNUMBER(AJ25),ISNUMBER(DK25)),IF(AJ25-VLOOKUP(BI25,NyFi!$L$2:$V$4,DK25,1)&lt;1,1,AJ25-VLOOKUP(BI25,NyFi!$L$2:$V$4,DK25,1)),"")</f>
        <v/>
      </c>
      <c r="DZ25" s="9" t="str">
        <f>IF(AND(ISNUMBER(DK25),DK25&lt;8),IF(AND(ISNUMBER(AK25),ISNUMBER(DK25)),IF(AK25-VLOOKUP(BI25,NyGs!$L$2:$V$4,DK25,1)&lt;1,1,AK25-VLOOKUP(BI25,NyGs!$L$2:$V$4,DK25,1)),""),"")</f>
        <v/>
      </c>
      <c r="EA25" s="9" t="str">
        <f>IF(AND(ISNUMBER(AL25),ISNUMBER(DK25)),IF(AL25-VLOOKUP(BI25,NyRm!$L$2:$V$4,DK25,1)&lt;1,1,AL25-VLOOKUP(BI25,NyRm!$L$2:$V$4,DK25,1)),"")</f>
        <v/>
      </c>
      <c r="EB25" s="9" t="str">
        <f>IF(AND(ISNUMBER(AM25),ISNUMBER(DK25)),IF(AM25-VLOOKUP(BI25,NyFm!$L$2:$V$4,DK25,1)&lt;1,1,AM25-VLOOKUP(BI25,NyFm!$L$2:$V$4,DK25,1)),"")</f>
        <v/>
      </c>
      <c r="EC25" s="9" t="str">
        <f>IF(AND(ISNUMBER(DK25),DK25&lt;8),IF(AND(ISNUMBER(AN25),ISNUMBER(DK25)),IF(AN25-VLOOKUP(BI25,NyLi1R!$L$2:$V$4,DK25,1)&lt;1,1,AN25-VLOOKUP(BI25,NyLi1R!$L$2:$V$4,DK25,1)),""),"")</f>
        <v/>
      </c>
      <c r="ED25" s="9" t="str">
        <f>IF(AND(ISNUMBER(DK25),DK25&lt;8),IF(AND(ISNUMBER(AO25),ISNUMBER(DK25)),IF(AO25-VLOOKUP(BI25,NyLi1E!$L$2:$V$4,DK25,1)&lt;1,1,AO25-VLOOKUP(BI25,NyLi1E!$L$2:$V$4,DK25,1)),""),"")</f>
        <v/>
      </c>
      <c r="EE25" s="9" t="str">
        <f>IF(AND(ISNUMBER(DK25),DK25&lt;8),IF(AND(ISNUMBER(AP25),ISNUMBER(DK25)),IF(AP25-VLOOKUP(BI25,NyLi1T!$L$2:$V$4,DK25,1)&lt;1,1,AP25-VLOOKUP(BI25,NyLi1T!$L$2:$V$4,DK25,1)),""),"")</f>
        <v/>
      </c>
      <c r="EF25" s="9" t="str">
        <f>IF(AND(ISNUMBER(DK25),DK25&gt;7),IF(AND(ISNUMBER(AQ25),ISNUMBER(DK25)),IF(AQ25-VLOOKUP(BI25,NyLi2R!$L$2:$V$4,DK25,1)&lt;1,1,AQ25-VLOOKUP(BI25,NyLi2R!$L$2:$V$4,DK25,1)),""),"")</f>
        <v/>
      </c>
      <c r="EG25" s="9" t="str">
        <f>IF(AND(ISNUMBER(DK25),DK25&gt;7),IF(AND(ISNUMBER(AR25),ISNUMBER(DK25)),IF(AR25-VLOOKUP(BI25,NyLi2E!$L$2:$V$4,DK25,1)&lt;1,1,AR25-VLOOKUP(BI25,NyLi2E!$L$2:$V$4,DK25,1)),""),"")</f>
        <v/>
      </c>
      <c r="EH25" s="9" t="str">
        <f>IF(AND(ISNUMBER(DK25),DK25&gt;7),IF(AND(ISNUMBER(AS25),ISNUMBER(DK25)),IF(AS25-VLOOKUP(BI25,NyLi2T!$L$2:$V$4,DK25,1)&lt;1,1,AS25-VLOOKUP(BI25,NyLi2T!$L$2:$V$4,DK25,1)),""),"")</f>
        <v/>
      </c>
      <c r="EI25" s="9" t="str">
        <f>IF(AND(ISNUMBER(DK25),DK25&lt;8),IF(AND(ISNUMBER(AT25),ISNUMBER(DK25)),IF(AT25-VLOOKUP(BI25,NySs!$L$2:$V$4,DK25,1)&lt;1,1,AT25-VLOOKUP(BI25,NySs!$L$2:$V$4,DK25,1)),""),"")</f>
        <v/>
      </c>
      <c r="EJ25" s="9" t="str">
        <f>IF(AND(ISNUMBER(DK25),DK25&lt;9),IF(AND(ISNUMBER(AU25),ISNUMBER(DK25)),IF(AU25-VLOOKUP(BI25,NyEo!$L$2:$V$4,DK25,1)&lt;1,1,AU25-VLOOKUP(BI25,NyEo!$L$2:$V$4,DK25,1)),""),"")</f>
        <v/>
      </c>
      <c r="EK25" s="9" t="str">
        <f>IF(AND(ISNUMBER(DK25),DK25&gt;7),IF(AND(ISNUMBER(AV25),ISNUMBER(DK25)),IF(AV25-VLOOKUP(BI25,NyHt!$L$2:$V$4,DK25,1)&lt;1,1,AV25-VLOOKUP(BI25,NyHt!$L$2:$V$4,DK25,1)),""),"")</f>
        <v/>
      </c>
      <c r="EL25" s="9" t="str">
        <f>IF(AND(ISNUMBER(AW25),ISNUMBER(DK25)),IF(AW25-VLOOKUP(BI25,NySiF!$L$2:$V$4,DK25,1)&lt;1,1,AW25-VLOOKUP(BI25,NySiF!$L$2:$V$4,DK25,1)),"")</f>
        <v/>
      </c>
      <c r="EM25" s="9" t="str">
        <f>IF(AND(ISNUMBER(AX25),ISNUMBER(DK25)),IF(AX25-VLOOKUP(BI25,NySiB!$L$2:$V$4,DK25,1)&lt;1,1,AX25-VLOOKUP(BI25,NySiB!$L$2:$V$4,DK25,1)),"")</f>
        <v/>
      </c>
      <c r="EN25" s="9" t="str">
        <f>IF(AND(ISNUMBER(AY25),ISNUMBER(DK25)),IF(AY25-VLOOKUP(BI25,NySiT!$L$2:$V$4,DK25,1)&lt;1,1,AY25-VLOOKUP(BI25,NySiT!$L$2:$V$4,DK25,1)),"")</f>
        <v/>
      </c>
      <c r="EO25" s="9" t="str">
        <f>IF(AND(ISNUMBER(AZ25),ISNUMBER(DK25)),IF(AZ25-VLOOKUP(BI25,NyVs!$L$2:$V$4,DK25,1)&lt;1,1,AZ25-VLOOKUP(BI25,NyVs!$L$2:$V$4,DK25,1)),"")</f>
        <v/>
      </c>
      <c r="EP25" s="9" t="str">
        <f>IF(AND(ISNUMBER(BA25),ISNUMBER(DK25)),IF(BA25-VLOOKUP(BI25,NyPp!$L$2:$V$4,DK25,1)&lt;1,1,BA25-VLOOKUP(BI25,NyPp!$L$2:$V$4,DK25,1)),"")</f>
        <v/>
      </c>
      <c r="EQ25" s="9" t="str">
        <f>IF(AND(ISNUMBER(BB25),ISNUMBER(DK25)),IF(BB25-VLOOKUP(BI25,NyIGS!$L$2:$V$4,DK25,1)&lt;40,40,BB25-VLOOKUP(BI25,NyIGS!$L$2:$V$4,DK25,1)),"")</f>
        <v/>
      </c>
      <c r="ER25" s="9" t="str">
        <f>IF(AND(ISNUMBER(BC25),ISNUMBER(DK25)),IF(BC25-VLOOKUP(BI25,NyIRS!$L$2:$V$4,DK25,1)&lt;40,40,BC25-VLOOKUP(BI25,NyIRS!$L$2:$V$4,DK25,1)),"")</f>
        <v/>
      </c>
      <c r="ES25" s="9" t="str">
        <f>IF(AND(ISNUMBER(BD25),ISNUMBER(DK25)),IF(BD25-VLOOKUP(BI25,NyIES!$L$2:$V$4,DK25,1)&lt;40,40,BD25-VLOOKUP(BI25,NyIES!$L$2:$V$4,DK25,1)),"")</f>
        <v/>
      </c>
      <c r="ET25" s="9" t="str">
        <f>IF(AND(ISNUMBER(BE25),ISNUMBER(DK25)),IF(BE25-VLOOKUP(BI25,NyISI!$L$2:$V$4,DK25,1)&lt;40,40,BE25-VLOOKUP(BI25,NyISI!$L$2:$V$4,DK25,1)),"")</f>
        <v/>
      </c>
      <c r="EU25" s="9" t="str">
        <f>IF(AND(ISNUMBER(DK25),DK25&lt;8),IF(AND(ISNUMBER(BF25),ISNUMBER(DK25)),IF(BF25-VLOOKUP(BI25,NyISS!$L$2:$V$4,DK25,1)&lt;40,40,BF25-VLOOKUP(BI25,NyISS!$L$2:$V$4,DK25,1)),""),"")</f>
        <v/>
      </c>
      <c r="EV25" s="9" t="str">
        <f>IF(AND(ISNUMBER(DK25),DK25&gt;7),IF(AND(ISNUMBER(BG25),ISNUMBER(DK25)),IF(BG25-VLOOKUP(BI25,NyISM!$L$2:$V$4,DK25,1)&lt;40,40,BG25-VLOOKUP(BI25,NyISM!$L$2:$V$4,DK25,1)),""),"")</f>
        <v/>
      </c>
      <c r="EW25" s="9" t="str">
        <f>IF(AND(ISNUMBER(BH25),ISNUMBER(DK25)),IF(BH25-VLOOKUP(BI25,NyIAM!$L$2:$V$4,DK25,1)&lt;40,40,BH25-VLOOKUP(BI25,NyIAM!$L$2:$V$4,DK25,1)),"")</f>
        <v/>
      </c>
      <c r="EX25" s="9" t="str">
        <f>IF(AND(ISNUMBER(AJ25),ISNUMBER(DK25)),IF(AJ25+VLOOKUP(BI25,NyFi!$L$2:$V$4,DK25,1)&gt;19,19,AJ25+VLOOKUP(BI25,NyFi!$L$2:$V$4,DK25,1)),"")</f>
        <v/>
      </c>
      <c r="EY25" s="9" t="str">
        <f>IF(AND(ISNUMBER(DK25),DK25&lt;8),IF(AND(ISNUMBER(AK25),ISNUMBER(DK25)),IF(AK25+VLOOKUP(BI25,NyGs!$L$2:$V$4,DK25,1)&gt;19,19,AK25+VLOOKUP(BI25,NyGs!$L$2:$V$4,DK25,1)),""),"")</f>
        <v/>
      </c>
      <c r="EZ25" s="9" t="str">
        <f>IF(AND(ISNUMBER(AL25),ISNUMBER(DK25)),IF(AL25+VLOOKUP(BI25,NyRm!$L$2:$V$4,DK25,1)&gt;19,19,AL25+VLOOKUP(BI25,NyRm!$L$2:$V$4,DK25,1)),"")</f>
        <v/>
      </c>
      <c r="FA25" s="9" t="str">
        <f>IF(AND(ISNUMBER(AM25),ISNUMBER(DK25)),IF(AM25+VLOOKUP(BI25,NyFm!$L$2:$V$4,DK25,1)&gt;19,19,AM25+VLOOKUP(BI25,NyFm!$L$2:$V$4,DK25,1)),"")</f>
        <v/>
      </c>
      <c r="FB25" s="9" t="str">
        <f>IF(AND(ISNUMBER(DK25),DK25&lt;8),IF(AND(ISNUMBER(AN25),ISNUMBER(DK25)),IF(AN25+VLOOKUP(BI25,NyLi1R!$L$2:$V$4,DK25,1)&gt;19,19,AN25+VLOOKUP(BI25,NyLi1R!$L$2:$V$4,DK25,1)),""),"")</f>
        <v/>
      </c>
      <c r="FC25" s="9" t="str">
        <f>IF(AND(ISNUMBER(DK25),DK25&lt;8),IF(AND(ISNUMBER(AO25),ISNUMBER(DK25)),IF(AO25+VLOOKUP(BI25,NyLi1E!$L$2:$V$4,DK25,1)&gt;19,19,AO25+VLOOKUP(BI25,NyLi1E!$L$2:$V$4,DK25,1)),""),"")</f>
        <v/>
      </c>
      <c r="FD25" s="9" t="str">
        <f>IF(AND(ISNUMBER(DK25),DK25&lt;8),IF(AND(ISNUMBER(AP25),ISNUMBER(DK25)),IF(AP25+VLOOKUP(BI25,NyLi1T!$L$2:$V$4,DK25,1)&gt;19,19,AP25+VLOOKUP(BI25,NyLi1T!$L$2:$V$4,DK25,1)),""),"")</f>
        <v/>
      </c>
      <c r="FE25" s="9" t="str">
        <f>IF(AND(ISNUMBER(DK25),DK25&gt;7),IF(AND(ISNUMBER(AQ25),ISNUMBER(DK25)),IF(AQ25+VLOOKUP(BI25,NyLi2R!$L$2:$V$4,DK25,1)&gt;19,19,AQ25+VLOOKUP(BI25,NyLi2R!$L$2:$V$4,DK25,1)),""),"")</f>
        <v/>
      </c>
      <c r="FF25" s="9" t="str">
        <f>IF(AND(ISNUMBER(DK25),DK25&gt;7),IF(AND(ISNUMBER(AR25),ISNUMBER(DK25)),IF(AR25+VLOOKUP(BI25,NyLi2E!$L$2:$V$4,DK25,1)&gt;19,19,AR25+VLOOKUP(BI25,NyLi2E!$L$2:$V$4,DK25,1)),""),"")</f>
        <v/>
      </c>
      <c r="FG25" s="9" t="str">
        <f>IF(AND(ISNUMBER(DK25),DK25&gt;7),IF(AND(ISNUMBER(AS25),ISNUMBER(DK25)),IF(AS25+VLOOKUP(BI25,NyLi2T!$L$2:$V$4,DK25,1)&gt;19,19,AS25+VLOOKUP(BI25,NyLi2T!$L$2:$V$4,DK25,1)),""),"")</f>
        <v/>
      </c>
      <c r="FH25" s="9" t="str">
        <f>IF(AND(ISNUMBER(DK25),DK25&lt;8),IF(AND(ISNUMBER(AT25),ISNUMBER(DK25)),IF(AT25+VLOOKUP(BI25,NySs!$L$2:$V$4,DK25,1)&gt;19,19,AT25+VLOOKUP(BI25,NySs!$L$2:$V$4,DK25,1)),""),"")</f>
        <v/>
      </c>
      <c r="FI25" s="9" t="str">
        <f>IF(AND(ISNUMBER(DK25),DK25&lt;9),IF(AND(ISNUMBER(AU25),ISNUMBER(DK25)),IF(AU25+VLOOKUP(BI25,NyEo!$L$2:$V$4,DK25,1)&gt;19,19,AU25+VLOOKUP(BI25,NyEo!$L$2:$V$4,DK25,1)),""),"")</f>
        <v/>
      </c>
      <c r="FJ25" s="9" t="str">
        <f>IF(AND(ISNUMBER(DK25),DK25&gt;7),IF(AND(ISNUMBER(AV25),ISNUMBER(DK25)),IF(AV25+VLOOKUP(BI25,NyHt!$L$2:$V$4,DK25,1)&gt;19,19,AV25+VLOOKUP(BI25,NyHt!$L$2:$V$4,DK25,1)),""),"")</f>
        <v/>
      </c>
      <c r="FK25" s="9" t="str">
        <f>IF(AND(ISNUMBER(AW25),ISNUMBER(DK25)),IF(AW25+VLOOKUP(BI25,NySiF!$L$2:$V$4,DK25,1)&gt;19,19,AW25+VLOOKUP(BI25,NySiF!$L$2:$V$4,DK25,1)),"")</f>
        <v/>
      </c>
      <c r="FL25" s="9" t="str">
        <f>IF(AND(ISNUMBER(AX25),ISNUMBER(DK25)),IF(AX25+VLOOKUP(BI25,NySiB!$L$2:$V$4,DK25,1)&gt;19,19,AX25+VLOOKUP(BI25,NySiB!$L$2:$V$4,DK25,1)),"")</f>
        <v/>
      </c>
      <c r="FM25" s="9" t="str">
        <f>IF(AND(ISNUMBER(AY25),ISNUMBER(DK25)),IF(AY25+VLOOKUP(BI25,NySiT!$L$2:$V$4,DK25,1)&gt;19,19,AY25+VLOOKUP(BI25,NySiT!$L$2:$V$4,DK25,1)),"")</f>
        <v/>
      </c>
      <c r="FN25" s="9" t="str">
        <f>IF(AND(ISNUMBER(AZ25),ISNUMBER(DK25)),IF(AZ25+VLOOKUP(BI25,NyVs!$L$2:$V$4,DK25,1)&gt;19,19,AZ25+VLOOKUP(BI25,NyVs!$L$2:$V$4,DK25,1)),"")</f>
        <v/>
      </c>
      <c r="FO25" s="9" t="str">
        <f>IF(AND(ISNUMBER(BA25),ISNUMBER(DK25)),IF(BA25+VLOOKUP(BI25,NyPp!$L$2:$V$4,DK25,1)&gt;19,19,BA25+VLOOKUP(BI25,NyPp!$L$2:$V$4,DK25,1)),"")</f>
        <v/>
      </c>
      <c r="FP25" s="9" t="str">
        <f>IF(AND(ISNUMBER(BB25),ISNUMBER(DK25)),IF(BB25+VLOOKUP(BI25,NyIGS!$L$2:$V$4,DK25,1)&gt;160,160,BB25+VLOOKUP(BI25,NyIGS!$L$2:$V$4,DK25,1)),"")</f>
        <v/>
      </c>
      <c r="FQ25" s="9" t="str">
        <f>IF(AND(ISNUMBER(BC25),ISNUMBER(DK25)),IF(BC25+VLOOKUP(BI25,NyIRS!$L$2:$V$4,DK25,1)&gt;160,160,BC25+VLOOKUP(BI25,NyIRS!$L$2:$V$4,DK25,1)),"")</f>
        <v/>
      </c>
      <c r="FR25" s="9" t="str">
        <f>IF(AND(ISNUMBER(BD25),ISNUMBER(DK25)),IF(BD25+VLOOKUP(BI25,NyIES!$L$2:$V$4,DK25,1)&gt;160,160, BD25+VLOOKUP(BI25,NyIES!$L$2:$V$4,DK25,1)),"")</f>
        <v/>
      </c>
      <c r="FS25" s="9" t="str">
        <f>IF(AND(ISNUMBER(BE25),ISNUMBER(DK25)),IF(BE25+VLOOKUP(BI25,NyISI!$L$2:$V$4,DK25,1)&gt;160,160,BE25+VLOOKUP(BI25,NyISI!$L$2:$V$4,DK25,1)),"")</f>
        <v/>
      </c>
      <c r="FT25" s="9" t="str">
        <f>IF(AND(ISNUMBER(DK25),DK25&lt;8),IF(AND(ISNUMBER(BF25),ISNUMBER(DK25)),IF(BF25+VLOOKUP(BI25,NyISS!$L$2:$V$4,DK25,1)&gt;160,160,BF25+VLOOKUP(BI25,NyISS!$L$2:$V$4,DK25,1)),""),"")</f>
        <v/>
      </c>
      <c r="FU25" s="9" t="str">
        <f>IF(AND(ISNUMBER(DK25),DK25&gt;7),IF(AND(ISNUMBER(BG25),ISNUMBER(DK25)),IF(BG25+VLOOKUP(BI25,NyISM!$L$2:$V$4,DK25,1)&gt;160,160,BG25+VLOOKUP(BI25,NyISM!$L$2:$V$4,DK25,1)),""),"")</f>
        <v/>
      </c>
      <c r="FV25" s="9" t="str">
        <f>IF(AND(ISNUMBER(BH25),ISNUMBER(DK25)),IF(BH25+VLOOKUP(BI25,NyIAM!$L$2:$V$4,DK25,1)&gt;160,160,BH25+VLOOKUP(BI25,NyIAM!$L$2:$V$4,DK25,1)),"")</f>
        <v/>
      </c>
    </row>
    <row r="26" spans="1:178" x14ac:dyDescent="0.2">
      <c r="A26" s="51"/>
      <c r="B26" s="51"/>
      <c r="C26" s="51"/>
      <c r="D26" s="51"/>
      <c r="E26" s="51"/>
      <c r="F26" s="51"/>
      <c r="G26" s="51"/>
      <c r="H26" s="51"/>
      <c r="I26" s="51"/>
      <c r="J26" s="52"/>
      <c r="K26" s="52"/>
      <c r="L26" s="53"/>
      <c r="M26" s="53"/>
      <c r="N26" s="58" t="str">
        <f t="shared" si="0"/>
        <v/>
      </c>
      <c r="O26" s="53"/>
      <c r="P26" s="53"/>
      <c r="Q26" s="53"/>
      <c r="R26" s="53"/>
      <c r="S26" s="53"/>
      <c r="T26" s="53"/>
      <c r="U26" s="53"/>
      <c r="V26" s="53"/>
      <c r="W26" s="53"/>
      <c r="X26" s="53"/>
      <c r="Y26" s="53"/>
      <c r="Z26" s="53"/>
      <c r="AA26" s="53"/>
      <c r="AB26" s="53"/>
      <c r="AC26" s="53"/>
      <c r="AD26" s="53"/>
      <c r="AE26" s="53"/>
      <c r="AF26" s="53"/>
      <c r="AG26" s="53"/>
      <c r="AH26" s="53"/>
      <c r="AI26" s="53"/>
      <c r="AJ26" s="4" t="str">
        <f>IF(O26="","",IF(ISNUMBER(N26),VLOOKUP(O26,NyFi!$A$2:$K$40,DK26),""))</f>
        <v/>
      </c>
      <c r="AK26" s="4" t="str">
        <f>IF(P26="","",IF(AND(ISNUMBER(N26),DK26&lt;8),VLOOKUP(P26,NyGs!$A$2:$G$41,DK26),""))</f>
        <v/>
      </c>
      <c r="AL26" s="4" t="str">
        <f>IF(AA26="","",IF(ISNUMBER(N26),VLOOKUP(AA26,NyRm!$A$2:$K$56,DK26),""))</f>
        <v/>
      </c>
      <c r="AM26" s="4" t="str">
        <f>IF(Z26="","",IF(ISNUMBER(N26),VLOOKUP(Z26,NyFm!$A$2:$K$46,DK26),""))</f>
        <v/>
      </c>
      <c r="AN26" s="4" t="str">
        <f>IF(U26="","",IF(AND(ISNUMBER(N26),DK26&lt;8),VLOOKUP(U26,NyLi1R!$A$2:$G$20,DK26),""))</f>
        <v/>
      </c>
      <c r="AO26" s="4" t="str">
        <f>IF(V26="","",IF(AND(ISNUMBER(N26),DK26&lt;8),VLOOKUP(V26,NyLi1E!$A$2:$G$20,DK26),""))</f>
        <v/>
      </c>
      <c r="AP26" s="4" t="str">
        <f>IF(AND(ISNUMBER(N26),ISNUMBER(AN26),ISNUMBER(AO26),DK26&lt;8),VLOOKUP(AN26+AO26,NyLi1T!$A$2:$G$40,DK26),"")</f>
        <v/>
      </c>
      <c r="AQ26" s="4" t="str">
        <f>IF(W26="","",IF(AND(ISNUMBER(N26),DK26&gt;7),VLOOKUP(W26,NyLi2R!$A$2:$K$20,DK26),""))</f>
        <v/>
      </c>
      <c r="AR26" s="4" t="str">
        <f>IF(X26="","",IF(AND(ISNUMBER(N26),DK26&gt;7),VLOOKUP(X26,NyLi2E!$A$2:$K$20,DK26),""))</f>
        <v/>
      </c>
      <c r="AS26" s="4" t="str">
        <f>IF(AND(ISNUMBER(N26),ISNUMBER(AQ26),ISNUMBER(AR26),DK26&gt;7),VLOOKUP(AQ26+AR26,NyLi2T!$A$2:$K$40,DK26),"")</f>
        <v/>
      </c>
      <c r="AT26" s="4" t="str">
        <f>IF(AE26="","",IF(AND(ISNUMBER(N26),DK26&lt;8),VLOOKUP(AE26,NySs!$A$2:$G$28,DK26),""))</f>
        <v/>
      </c>
      <c r="AU26" s="4" t="str">
        <f>IF(AD26="","",IF(AND(ISNUMBER(N26),DK26&lt;9),VLOOKUP(AD26,NyEo!$A$2:$H$22,DK26),""))</f>
        <v/>
      </c>
      <c r="AV26" s="4" t="str">
        <f>IF(Q26="","",IF(AND(ISNUMBER(N26),DK26&gt;7),VLOOKUP(Q26,NyHt!$A$2:$K$17,DK26),""))</f>
        <v/>
      </c>
      <c r="AW26" s="4" t="str">
        <f>IF(R26="","",IF(ISNUMBER(N26),VLOOKUP(R26,NySiF!$A$2:$K$18,DK26),""))</f>
        <v/>
      </c>
      <c r="AX26" s="4" t="str">
        <f>IF(S26="","",IF(ISNUMBER(N26),VLOOKUP(S26,NySiB!$A$2:$K$16,DK26),""))</f>
        <v/>
      </c>
      <c r="AY26" s="4" t="str">
        <f>IF(T26="","",IF(ISNUMBER(N26),VLOOKUP(T26,NySiT!$A$2:$K$32,DK26),""))</f>
        <v/>
      </c>
      <c r="AZ26" s="4" t="str">
        <f>IF(Y26="","",IF(ISNUMBER(N26),VLOOKUP(Y26,NyVs!$A$2:$K$86,DK26),""))</f>
        <v/>
      </c>
      <c r="BA26" s="4" t="str">
        <f>IF(AI26="","",IF(ISNUMBER(N26),VLOOKUP(AI26,NyPp!$A$2:$K$202,DK26),""))</f>
        <v/>
      </c>
      <c r="BB26" s="4" t="str">
        <f>IF(AND(ISNUMBER(AJ26),ISNUMBER(AK26),ISNUMBER(AL26),ISNUMBER(AM26),DK26&lt;8),IF(COUNTIF(O26,0)+COUNTIF(P26,0)+COUNTIF(AA26,0)+COUNTIF(Z26,0)&gt;1,"",VLOOKUP(AJ26+AK26+AL26+AM26,NyIGS!$A$2:$K$78,DK26)),IF(AND(ISNUMBER(AJ26),ISNUMBER(AL26),ISNUMBER(AM26),ISNUMBER(AS26),DK26&gt;7),IF(COUNTIF(O26,0)+COUNTIF(AA26,0)+COUNTIF(Z26,0)+AND(COUNTIF(W26,0),COUNTIF(X26,0))&gt;1,"",VLOOKUP(AJ26+AL26+AM26+AS26,NyIGS!$A$2:$K$78,DK26)),""))</f>
        <v/>
      </c>
      <c r="BC26" s="4" t="str">
        <f>IF(AND(ISNUMBER(AJ26),ISNUMBER(AN26),ISNUMBER(AT26),DK26&lt;8),IF(COUNTIF(O26,0)+COUNTIF(U26,0)+COUNTIF(AE26,0)&gt;1,"",VLOOKUP(AJ26+AN26+AT26,NyIRS!$A$2:$K$59,DK26)),IF(AND(ISNUMBER(AJ26),ISNUMBER(AQ26),DK26&gt;7),IF(COUNTIF(O26,0)+COUNTIF(W26,0)&gt;1,"",VLOOKUP(AJ26+AQ26,NyIRS!$A$2:$K$59,DK26)),""))</f>
        <v/>
      </c>
      <c r="BD26" s="4" t="str">
        <f>IF(AND(ISNUMBER(AK26),ISNUMBER(AL26),ISNUMBER(AM26),DK26&lt;8),IF(COUNTIF(P26,0)+COUNTIF(AA26,0)+COUNTIF(Z26,0)&gt;1,"",VLOOKUP(AK26+AL26+AM26,NyIES!$A$2:$K$59,DK26)),IF(AND(ISNUMBER(AL26),ISNUMBER(AM26),ISNUMBER(AR26),DK26&gt;7),IF(COUNTIF(AA26,0)+COUNTIF(Z26,0)+COUNTIF(X26,0)&gt;1,"",VLOOKUP(AL26+AM26+AR26,NyIES!$A$2:$K$59,DK26)),""))</f>
        <v/>
      </c>
      <c r="BE26" s="4" t="str">
        <f>IF(AND(ISNUMBER(AJ26),ISNUMBER(AP26),ISNUMBER(AU26),DK26&lt;8),IF(COUNTIF(O26,0)+AND(COUNTIF(U26,0),COUNTIF(V26,0))+COUNTIF(AD26,0)&gt;1,"",VLOOKUP(AJ26+AP26+AU26,NyISI!$A$2:$K$59,DK26)),IF(AND(ISNUMBER(AS26),ISNUMBER(AU26),ISNUMBER(AV26),DK26=8),IF(COUNTIF(AD26,0)+COUNTIF(Q26,0)+AND(COUNTIF(W26,0),COUNTIF(X26,0))&gt;1,"",VLOOKUP(AS26+AU26+AV26,NyISI!$A$2:$K$59,DK26)),IF(AND(ISNUMBER(AS26),ISNUMBER(AV26),DK26&gt;8),IF(COUNTIF(Q26,0)+AND(COUNTIF(W26,0),COUNTIF(X26,0))&gt;1,"",VLOOKUP(AS26+AV26,NyISI!$A$2:$K$59,DK26)),"")))</f>
        <v/>
      </c>
      <c r="BF26" s="4" t="str">
        <f>IF(AND(ISNUMBER(AT26),ISNUMBER(AK26),ISNUMBER(AL26),ISNUMBER(AM26),DK26&lt;8),IF(COUNTIF(P26,0)+COUNTIF(AA26,0)+COUNTIF(Z26,0)+COUNTIF(AE26,0)&gt;1,"",VLOOKUP(AT26+AK26+AL26+AM26,NyISS!$A$2:$G$78,DK26)),"")</f>
        <v/>
      </c>
      <c r="BG26" s="4" t="str">
        <f>IF(AND(ISNUMBER(AJ26),ISNUMBER(AL26),ISNUMBER(AM26),DK26&gt;7),IF(COUNTIF(O26,0)+COUNTIF(AA26,0)+COUNTIF(Z26,0)&gt;1,"",VLOOKUP(AJ26+AL26+AM26,NyISM!$A$2:$K$59,DK26)),"")</f>
        <v/>
      </c>
      <c r="BH26" s="4" t="str">
        <f>IF(AND(ISNUMBER(AY26),ISNUMBER(AZ26)),IF(COUNTIF(T26,0)+COUNTIF(Y26,0)&gt;1,"",VLOOKUP(AY26+AZ26,NyIAM!$A$2:$K$40,DK26)),"")</f>
        <v/>
      </c>
      <c r="BI26" s="4">
        <v>2</v>
      </c>
      <c r="BJ26" s="4" t="str">
        <f>IF(ISNUMBER(BB26),VLOOKUP(BB26,Percentil!$A$2:$B$122,2,1),"")</f>
        <v/>
      </c>
      <c r="BK26" s="4" t="str">
        <f>IF(ISNUMBER(BC26),VLOOKUP(BC26,Percentil!$A$2:$B$122,2,1),"")</f>
        <v/>
      </c>
      <c r="BL26" s="4" t="str">
        <f>IF(ISNUMBER(BD26),VLOOKUP(BD26,Percentil!$A$2:$B$122,2,1),"")</f>
        <v/>
      </c>
      <c r="BM26" s="4" t="str">
        <f>IF(ISNUMBER(BE26),VLOOKUP(BE26,Percentil!$A$2:$B$122,2,1),"")</f>
        <v/>
      </c>
      <c r="BN26" s="4" t="str">
        <f>IF(ISNUMBER(BF26),VLOOKUP(BF26,Percentil!$A$2:$B$122,2,1),"")</f>
        <v/>
      </c>
      <c r="BO26" s="4" t="str">
        <f>IF(ISNUMBER(BG26),VLOOKUP(BG26,Percentil!$A$2:$B$122,2,1),"")</f>
        <v/>
      </c>
      <c r="BP26" s="4" t="str">
        <f>IF(ISNUMBER(BH26),VLOOKUP(BH26,Percentil!$A$2:$B$122,2,1),"")</f>
        <v/>
      </c>
      <c r="BQ26" s="4" t="str">
        <f>IF(AND(ISNUMBER(AJ26),ISNUMBER(DK26)),IF(AJ26-VLOOKUP(BI26,NyFi!$L$2:$V$4,DK26,1)&lt;1,1 &amp; " - " &amp; AJ26+VLOOKUP(BI26,NyFi!$L$2:$V$4,DK26,1),IF(AJ26+VLOOKUP(BI26,NyFi!$L$2:$V$4,DK26,1)&gt;19,AJ26-VLOOKUP(BI26,NyFi!$L$2:$V$4,DK26,1) &amp; " - " &amp; 19,AJ26-VLOOKUP(BI26,NyFi!$L$2:$V$4,DK26,1) &amp; " - " &amp; AJ26+VLOOKUP(BI26,NyFi!$L$2:$V$4,DK26,1))),"")</f>
        <v/>
      </c>
      <c r="BR26" s="4" t="str">
        <f>IF(AND(ISNUMBER(DK26),DK26&lt;8),IF(AND(ISNUMBER(AK26),ISNUMBER(DK26)),IF(AK26-VLOOKUP(BI26,NyGs!$L$2:$V$4,DK26,1)&lt;1,1 &amp; " - " &amp; AK26+VLOOKUP(BI26,NyGs!$L$2:$V$4,DK26,1),IF(AK26+VLOOKUP(BI26,NyGs!$L$2:$V$4,DK26,1)&gt;19,AK26-VLOOKUP(BI26,NyGs!$L$2:$V$4,DK26,1) &amp; " - " &amp; 19,AK26-VLOOKUP(BI26,NyGs!$L$2:$V$4,DK26,1) &amp; " - " &amp; AK26+VLOOKUP(BI26,NyGs!$L$2:$V$4,DK26,1))),""),"")</f>
        <v/>
      </c>
      <c r="BS26" s="4" t="str">
        <f>IF(AND(ISNUMBER(AL26),ISNUMBER(DK26)),IF(AL26-VLOOKUP(BI26,NyRm!$L$2:$V$4,DK26,1)&lt;1,1 &amp; " - " &amp; AL26+VLOOKUP(BI26,NyRm!$L$2:$V$4,DK26,1),IF(AL26+VLOOKUP(BI26,NyRm!$L$2:$V$4,DK26,1)&gt;19,AL26-VLOOKUP(BI26,NyRm!$L$2:$V$4,DK26,1) &amp; " - " &amp; 19,AL26-VLOOKUP(BI26,NyRm!$L$2:$V$4,DK26,1) &amp; " - " &amp; AL26+VLOOKUP(BI26,NyRm!$L$2:$V$4,DK26,1))),"")</f>
        <v/>
      </c>
      <c r="BT26" s="4" t="str">
        <f>IF(AND(ISNUMBER(AM26),ISNUMBER(DK26)),IF(AM26-VLOOKUP(BI26,NyFm!$L$2:$V$4,DK26,1)&lt;1,1 &amp; " - " &amp; AM26+VLOOKUP(BI26,NyFm!$L$2:$V$4,DK26,1),IF(AM26+VLOOKUP(BI26,NyFm!$L$2:$V$4,DK26,1)&gt;19,AM26-VLOOKUP(BI26,NyFm!$L$2:$V$4,DK26,1) &amp; " - " &amp; 19,AM26-VLOOKUP(BI26,NyFm!$L$2:$V$4,DK26,1) &amp; " - " &amp; AM26+VLOOKUP(BI26,NyFm!$L$2:$V$4,DK26,1))),"")</f>
        <v/>
      </c>
      <c r="BU26" s="4" t="str">
        <f>IF(AND(ISNUMBER(DK26),DK26&lt;8),IF(AND(ISNUMBER(AN26),ISNUMBER(DK26)),IF(AN26-VLOOKUP(BI26,NyLi1R!$L$2:$V$4,DK26,1)&lt;1,1 &amp; " - " &amp; AN26+VLOOKUP(BI26,NyLi1R!$L$2:$V$4,DK26,1),IF(AN26+VLOOKUP(BI26,NyLi1R!$L$2:$V$4,DK26,1)&gt;19,AN26-VLOOKUP(BI26,NyLi1R!$L$2:$V$4,DK26,1) &amp; " - " &amp; 19,AN26-VLOOKUP(BI26,NyLi1R!$L$2:$V$4,DK26,1) &amp; " - " &amp; AN26+VLOOKUP(BI26,NyLi1R!$L$2:$V$4,DK26,1))),""),"")</f>
        <v/>
      </c>
      <c r="BV26" s="4" t="str">
        <f>IF(AND(ISNUMBER(DK26),DK26&lt;8),IF(AND(ISNUMBER(AO26),ISNUMBER(DK26)),IF(AO26-VLOOKUP(BI26,NyLi1E!$L$2:$V$4,DK26,1)&lt;1,1 &amp; " - " &amp; AO26+VLOOKUP(BI26,NyLi1E!$L$2:$V$4,DK26,1),IF(AO26+VLOOKUP(BI26,NyLi1E!$L$2:$V$4,DK26,1)&gt;19,AO26-VLOOKUP(BI26,NyLi1E!$L$2:$V$4,DK26,1) &amp; " - " &amp; 19,AO26-VLOOKUP(BI26,NyLi1E!$L$2:$V$4,DK26,1) &amp; " - " &amp; AO26+VLOOKUP(BI26,NyLi1E!$L$2:$V$4,DK26,1))),""),"")</f>
        <v/>
      </c>
      <c r="BW26" s="4" t="str">
        <f>IF(AND(ISNUMBER(DK26),DK26&lt;8),IF(AND(ISNUMBER(AP26),ISNUMBER(DK26)),IF(AP26-VLOOKUP(BI26,NyLi1T!$L$2:$V$4,DK26,1)&lt;1,1 &amp; " - " &amp; AP26+VLOOKUP(BI26,NyLi1T!$L$2:$V$4,DK26,1),IF(AP26+VLOOKUP(BI26,NyLi1T!$L$2:$V$4,DK26,1)&gt;19,AP26-VLOOKUP(BI26,NyLi1T!$L$2:$V$4,DK26,1) &amp; " - " &amp; 19,AP26-VLOOKUP(BI26,NyLi1T!$L$2:$V$4,DK26,1) &amp; " - " &amp; AP26+VLOOKUP(BI26,NyLi1T!$L$2:$V$4,DK26,1))),""),"")</f>
        <v/>
      </c>
      <c r="BX26" s="4" t="str">
        <f>IF(AND(ISNUMBER(DK26),DK26&gt;7),IF(AND(ISNUMBER(AQ26),ISNUMBER(DK26)),IF(AQ26-VLOOKUP(BI26,NyLi2R!$L$2:$V$4,DK26,1)&lt;1,1 &amp; " - " &amp; AQ26+VLOOKUP(BI26,NyLi2R!$L$2:$V$4,DK26,1),IF(AQ26+VLOOKUP(BI26,NyLi2R!$L$2:$V$4,DK26,1)&gt;19,AQ26-VLOOKUP(BI26,NyLi2R!$L$2:$V$4,DK26,1) &amp; " - " &amp; 19,AQ26-VLOOKUP(BI26,NyLi2R!$L$2:$V$4,DK26,1) &amp; " - " &amp; AQ26+VLOOKUP(BI26,NyLi2R!$L$2:$V$4,DK26,1))),""),"")</f>
        <v/>
      </c>
      <c r="BY26" s="4" t="str">
        <f>IF(AND(ISNUMBER(DK26),DK26&gt;7),IF(AND(ISNUMBER(AR26),ISNUMBER(DK26)),IF(AR26-VLOOKUP(BI26,NyLi2E!$L$2:$V$4,DK26,1)&lt;1,1 &amp; " - " &amp; AR26+VLOOKUP(BI26,NyLi2E!$L$2:$V$4,DK26,1),IF(AR26+VLOOKUP(BI26,NyLi2E!$L$2:$V$4,DK26,1)&gt;19,AR26-VLOOKUP(BI26,NyLi2E!$L$2:$V$4,DK26,1) &amp; " - " &amp; 19,AR26-VLOOKUP(BI26,NyLi2E!$L$2:$V$4,DK26,1) &amp; " - " &amp; AR26+VLOOKUP(BI26,NyLi2E!$L$2:$V$4,DK26,1))),""),"")</f>
        <v/>
      </c>
      <c r="BZ26" s="4" t="str">
        <f>IF(AND(ISNUMBER(DK26),DK26&gt;7),IF(AND(ISNUMBER(AS26),ISNUMBER(DK26)),IF(AS26-VLOOKUP(BI26,NyLi2T!$L$2:$V$4,DK26,1)&lt;1,1 &amp; " - " &amp; AS26+VLOOKUP(BI26,NyLi2T!$L$2:$V$4,DK26,1),IF(AS26+VLOOKUP(BI26,NyLi2T!$L$2:$V$4,DK26,1)&gt;19,AS26-VLOOKUP(BI26,NyLi2T!$L$2:$V$4,DK26,1) &amp; " - " &amp; 19,AS26-VLOOKUP(BI26,NyLi2T!$L$2:$V$4,DK26,1) &amp; " - " &amp; AS26+VLOOKUP(BI26,NyLi2T!$L$2:$V$4,DK26,1))),""),"")</f>
        <v/>
      </c>
      <c r="CA26" s="4" t="str">
        <f>IF(AND(ISNUMBER(DK26),DK26&lt;8),IF(AND(ISNUMBER(AT26),ISNUMBER(DK26)),IF(AT26-VLOOKUP(BI26,NySs!$L$2:$V$4,DK26,1)&lt;1,1 &amp; " - " &amp; AT26+VLOOKUP(BI26,NySs!$L$2:$V$4,DK26,1),IF(AT26+VLOOKUP(BI26,NySs!$L$2:$V$4,DK26,1)&gt;19,AT26-VLOOKUP(BI26,NySs!$L$2:$V$4,DK26,1) &amp; " - " &amp; 19,AT26-VLOOKUP(BI26,NySs!$L$2:$V$4,DK26,1) &amp; " - " &amp; AT26+VLOOKUP(BI26,NySs!$L$2:$V$4,DK26,1))),""),"")</f>
        <v/>
      </c>
      <c r="CB26" s="4" t="str">
        <f>IF(AND(ISNUMBER(DK26),DK26&lt;9),IF(AND(ISNUMBER(AU26),ISNUMBER(DK26)),IF(AU26-VLOOKUP(BI26,NyEo!$L$2:$V$4,DK26,1)&lt;1,1 &amp; " - " &amp; AU26+VLOOKUP(BI26,NyEo!$L$2:$V$4,DK26,1),IF(AU26+VLOOKUP(BI26,NyEo!$L$2:$V$4,DK26,1)&gt;19,AU26-VLOOKUP(BI26,NyEo!$L$2:$V$4,DK26,1) &amp; " - " &amp; 19,AU26-VLOOKUP(BI26,NyEo!$L$2:$V$4,DK26,1) &amp; " - " &amp; AU26+VLOOKUP(BI26,NyEo!$L$2:$V$4,DK26,1))),""),"")</f>
        <v/>
      </c>
      <c r="CC26" s="4" t="str">
        <f>IF(AND(ISNUMBER(DK26),DK26&gt;7),IF(AND(ISNUMBER(AV26),ISNUMBER(DK26)),IF(AV26-VLOOKUP(BI26,NyHt!$L$2:$V$4,DK26,1)&lt;1,1 &amp; " - " &amp; AV26+VLOOKUP(BI26,NyHt!$L$2:$V$4,DK26,1),IF(AV26+VLOOKUP(BI26,NyHt!$L$2:$V$4,DK26,1)&gt;19,AV26-VLOOKUP(BI26,NyHt!$L$2:$V$4,DK26,1) &amp; " - " &amp; 19,AV26-VLOOKUP(BI26,NyHt!$L$2:$V$4,DK26,1) &amp; " - " &amp; AV26+VLOOKUP(BI26,NyHt!$L$2:$V$4,DK26,1))),""),"")</f>
        <v/>
      </c>
      <c r="CD26" s="4" t="str">
        <f>IF(AND(ISNUMBER(AW26),ISNUMBER(DK26)),IF(AW26-VLOOKUP(BI26,NySiF!$L$2:$V$4,DK26,1)&lt;1,1 &amp; " - " &amp; AW26+VLOOKUP(BI26,NySiF!$L$2:$V$4,DK26,1),IF(AW26+VLOOKUP(BI26,NySiF!$L$2:$V$4,DK26,1)&gt;19,AW26-VLOOKUP(BI26,NySiF!$L$2:$V$4,DK26,1) &amp; " - " &amp; 19,AW26-VLOOKUP(BI26,NySiF!$L$2:$V$4,DK26,1) &amp; " - " &amp; AW26+VLOOKUP(BI26,NySiF!$L$2:$V$4,DK26,1))),"")</f>
        <v/>
      </c>
      <c r="CE26" s="4" t="str">
        <f>IF(AND(ISNUMBER(AX26),ISNUMBER(DK26)),IF(AX26-VLOOKUP(BI26,NySiB!$L$2:$V$4,DK26,1)&lt;1,1 &amp; " - " &amp; AX26+VLOOKUP(BI26,NySiB!$L$2:$V$4,DK26,1),IF(AX26+VLOOKUP(BI26,NySiB!$L$2:$V$4,DK26,1)&gt;19,AX26-VLOOKUP(BI26,NySiB!$L$2:$V$4,DK26,1) &amp; " - " &amp; 19,AX26-VLOOKUP(BI26,NySiB!$L$2:$V$4,DK26,1) &amp; " - " &amp; AX26+VLOOKUP(BI26,NySiB!$L$2:$V$4,DK26,1))),"")</f>
        <v/>
      </c>
      <c r="CF26" s="4" t="str">
        <f>IF(AND(ISNUMBER(AY26),ISNUMBER(DK26)),IF(AY26-VLOOKUP(BI26,NySiT!$L$2:$V$4,DK26,1)&lt;1,1 &amp; " - " &amp; AY26+VLOOKUP(BI26,NySiT!$L$2:$V$4,DK26,1),IF(AY26+VLOOKUP(BI26,NySiT!$L$2:$V$4,DK26,1)&gt;19,AY26-VLOOKUP(BI26,NySiT!$L$2:$V$4,DK26,1) &amp; " - " &amp; 19,AY26-VLOOKUP(BI26,NySiT!$L$2:$V$4,DK26,1) &amp; " - " &amp; AY26+VLOOKUP(BI26,NySiT!$L$2:$V$4,DK26,1))),"")</f>
        <v/>
      </c>
      <c r="CG26" s="4" t="str">
        <f>IF(AND(ISNUMBER(AZ26),ISNUMBER(DK26)),IF(AZ26-VLOOKUP(BI26,NyVs!$L$2:$V$4,DK26,1)&lt;1,1 &amp; " - " &amp; AZ26+VLOOKUP(BI26,NyVs!$L$2:$V$4,DK26,1),IF(AZ26+VLOOKUP(BI26,NyVs!$L$2:$V$4,DK26,1)&gt;19,AZ26-VLOOKUP(BI26,NyVs!$L$2:$V$4,DK26,1) &amp; " - " &amp; 19,AZ26-VLOOKUP(BI26,NyVs!$L$2:$V$4,DK26,1) &amp; " - " &amp; AZ26+VLOOKUP(BI26,NyVs!$L$2:$V$4,DK26,1))),"")</f>
        <v/>
      </c>
      <c r="CH26" s="4" t="str">
        <f>IF(AND(ISNUMBER(BA26),ISNUMBER(DK26)),IF(BA26-VLOOKUP(BI26,NyPp!$L$2:$V$4,DK26,1)&lt;1,1 &amp; " - " &amp; BA26+VLOOKUP(BI26,NyPp!$L$2:$V$4,DK26,1),IF(BA26+VLOOKUP(BI26,NyPp!$L$2:$V$4,DK26,1)&gt;19,BA26-VLOOKUP(BI26,NyPp!$L$2:$V$4,DK26,1) &amp; " - " &amp; 19,BA26-VLOOKUP(BI26,NyPp!$L$2:$V$4,DK26,1) &amp; " - " &amp; BA26+VLOOKUP(BI26,NyPp!$L$2:$V$4,DK26,1))),"")</f>
        <v/>
      </c>
      <c r="CI26" s="4" t="str">
        <f>IF(AND(ISNUMBER(BB26),ISNUMBER(DK26)),IF(BB26-VLOOKUP(BI26,NyIGS!$L$2:$V$4,DK26,1)&lt;40,40 &amp; " - " &amp; BB26+VLOOKUP(BI26,NyIGS!$L$2:$V$4,DK26,1),IF(BB26+VLOOKUP(BI26,NyIGS!$L$2:$V$4,DK26,1)&gt;160,BB26-VLOOKUP(BI26,NyIGS!$L$2:$V$4,DK26,1) &amp; " - " &amp; 160,BB26-VLOOKUP(BI26,NyIGS!$L$2:$V$4,DK26,1) &amp; " - " &amp; BB26+VLOOKUP(BI26,NyIGS!$L$2:$V$4,DK26,1))),"")</f>
        <v/>
      </c>
      <c r="CJ26" s="4" t="str">
        <f>IF(AND(ISNUMBER(BC26),ISNUMBER(DK26)),IF(BC26-VLOOKUP(BI26,NyIRS!$L$2:$V$4,DK26,1)&lt;40,40 &amp; " - " &amp; BC26+VLOOKUP(BI26,NyIRS!$L$2:$V$4,DK26,1),IF(BC26+VLOOKUP(BI26,NyIRS!$L$2:$V$4,DK26,1)&gt;160,BC26-VLOOKUP(BI26,NyIRS!$L$2:$V$4,DK26,1) &amp; " - " &amp; 160,BC26-VLOOKUP(BI26,NyIRS!$L$2:$V$4,DK26,1) &amp; " - " &amp; BC26+VLOOKUP(BI26,NyIRS!$L$2:$V$4,DK26,1))),"")</f>
        <v/>
      </c>
      <c r="CK26" s="4" t="str">
        <f>IF(AND(ISNUMBER(BD26),ISNUMBER(DK26)),IF(BD26-VLOOKUP(BI26,NyIES!$L$2:$V$4,DK26,1)&lt;40,40 &amp; " - " &amp; BD26+VLOOKUP(BI26,NyIES!$L$2:$V$4,DK26,1),IF(BD26+VLOOKUP(BI26,NyIES!$L$2:$V$4,DK26,1)&gt;160,BD26-VLOOKUP(BI26,NyIES!$L$2:$V$4,DK26,1) &amp; " - " &amp; 160,BD26-VLOOKUP(BI26,NyIES!$L$2:$V$4,DK26,1) &amp; " - " &amp; BD26+VLOOKUP(BI26,NyIES!$L$2:$V$4,DK26,1))),"")</f>
        <v/>
      </c>
      <c r="CL26" s="4" t="str">
        <f>IF(AND(ISNUMBER(BE26),ISNUMBER(DK26)),IF(BE26-VLOOKUP(BI26,NyISI!$L$2:$V$4,DK26,1)&lt;40,40 &amp; " - " &amp; BE26+VLOOKUP(BI26,NyISI!$L$2:$V$4,DK26,1),IF(BE26+VLOOKUP(BI26,NyISI!$L$2:$V$4,DK26,1)&gt;160,BE26-VLOOKUP(BI26,NyISI!$L$2:$V$4,DK26,1) &amp; " - " &amp; 160,BE26-VLOOKUP(BI26,NyISI!$L$2:$V$4,DK26,1) &amp; " - " &amp; BE26+VLOOKUP(BI26,NyISI!$L$2:$V$4,DK26,1))),"")</f>
        <v/>
      </c>
      <c r="CM26" s="4" t="str">
        <f>IF(AND(ISNUMBER(DK26),DK26&lt;8),IF(AND(ISNUMBER(BF26),ISNUMBER(DK26)),IF(BF26-VLOOKUP(BI26,NyISS!$L$2:$V$4,DK26,1)&lt;40,40 &amp; " - " &amp; BF26+VLOOKUP(BI26,NyISS!$L$2:$V$4,DK26,1),IF(BF26+VLOOKUP(BI26,NyISS!$L$2:$V$4,DK26,1)&gt;160,BF26-VLOOKUP(BI26,NyISS!$L$2:$V$4,DK26,1) &amp; " - " &amp; 160,BF26-VLOOKUP(BI26,NyISS!$L$2:$V$4,DK26,1) &amp; " - " &amp; BF26+VLOOKUP(BI26,NyISS!$L$2:$V$4,DK26,1))),""),"")</f>
        <v/>
      </c>
      <c r="CN26" s="4" t="str">
        <f>IF(AND(ISNUMBER(DK26),DK26&gt;7),IF(AND(ISNUMBER(BG26),ISNUMBER(DK26)),IF(BG26-VLOOKUP(BI26,NyISM!$L$2:$V$4,DK26,1)&lt;40,40 &amp; " - " &amp; BG26+VLOOKUP(BI26,NyISM!$L$2:$V$4,DK26,1),IF(BG26+VLOOKUP(BI26,NyISM!$L$2:$V$4,DK26,1)&gt;160,BG26-VLOOKUP(BI26,NyISM!$L$2:$V$4,DK26,1) &amp; " - " &amp; 160,BG26-VLOOKUP(BI26,NyISM!$L$2:$V$4,DK26,1) &amp; " - " &amp; BG26+VLOOKUP(BI26,NyISM!$L$2:$V$4,DK26,1))),""),"")</f>
        <v/>
      </c>
      <c r="CO26" s="4" t="str">
        <f>IF(AND(ISNUMBER(BH26),ISNUMBER(DK26)),IF(BH26-VLOOKUP(BI26,NyIAM!$L$2:$V$4,DK26,1)&lt;40,40 &amp; " - " &amp; BH26+VLOOKUP(BI26,NyIAM!$L$2:$V$4,DK26,1),IF(BH26+VLOOKUP(BI26,NyIAM!$L$2:$V$4,DK26,1)&gt;160,BH26-VLOOKUP(BI26,NyIAM!$L$2:$V$4,DK26,1) &amp; " - " &amp; 160,BH26-VLOOKUP(BI26,NyIAM!$L$2:$V$4,DK26,1) &amp; " - " &amp; BH26+VLOOKUP(BI26,NyIAM!$L$2:$V$4,DK26,1))),"")</f>
        <v/>
      </c>
      <c r="CP26" s="4" t="str">
        <f>IF(AF26="","",IF(AND(ISNUMBER(AF26),ISNUMBER(DK26)),IF(VLOOKUP(AF26,NyOm!$A$2:$K$30,DK26,1)=1,"Onormalt få ord",IF(VLOOKUP(AF26,NyOm!$A$2:$K$30,DK26,1)=2,"Färre antal ord än normalt",IF(VLOOKUP(AF26,NyOm!$A$2:$K$30,DK26,1)=3,"Normalt antal ord","")))))</f>
        <v/>
      </c>
      <c r="CQ26" s="4" t="str">
        <f>IF(AB26="","",IF(AND(ISNUMBER(AB26),ISNUMBER(DK26)),IF(VLOOKUP(AB26,NyPbTid!$A$2:$K$218,DK26,1)=1,"Onormalt lång tidsåtgång",IF(VLOOKUP(AB26,NyPbTid!$A$2:$K$218,DK26,1)=2,"Långsammare än normalt",IF(VLOOKUP(AB26,NyPbTid!$A$2:$K$218,DK26,1)=3,"Normal tidsåtgång","")))))</f>
        <v/>
      </c>
      <c r="CR26" s="4" t="str">
        <f>IF(AC26="","",IF(AND(ISNUMBER(AC26),ISNUMBER(DK26)),IF(VLOOKUP(AC26,NyPbFel!$A$2:$K$18,DK26,1)=1,"Onormalt antal fel",IF(VLOOKUP(AC26,NyPbFel!$A$2:$K$18,DK26,1)=2,"Fler fel än normalt",IF(VLOOKUP(AC26,NyPbFel!$A$2:$K$18,DK26,1)=3,"Normalt antal fel","")))))</f>
        <v/>
      </c>
      <c r="CS26" s="4" t="str">
        <f t="shared" si="6"/>
        <v/>
      </c>
      <c r="CT26" s="4" t="str">
        <f>IF(OR(ISNUMBER(CS26),CS26="0**"),IF(ISNUMBER(CS26),CS26/ABS(CS26)*VLOOKUP(1,SignDiff!$A$3:$K$4,DK26,1),VLOOKUP(1,SignDiff!$A$3:$K$4,DK26,1)),"")</f>
        <v/>
      </c>
      <c r="CU26" s="4" t="str">
        <f>IF(OR(ISNUMBER(CS26),CS26="0**"),IF(ISNUMBER(CS26),CS26/ABS(CS26)*VLOOKUP(1,SignDiff!$A$7:$K$8,DK26,1),VLOOKUP(1,SignDiff!$A$7:$K$8,DK26,1)),"")</f>
        <v/>
      </c>
      <c r="CV26" s="4" t="str">
        <f t="shared" si="7"/>
        <v/>
      </c>
      <c r="CW26" s="4" t="str">
        <f t="shared" si="8"/>
        <v/>
      </c>
      <c r="CX26" s="4" t="str">
        <f>IF(OR(ISNUMBER(CS26),CS26="0**"),IF(CS26="0**",VLOOKUP(0,'IRS-IES'!$A$2:$C$43,2,1),IF(CS26&lt;0,VLOOKUP(ABS(CS26),'IRS-IES'!$A$2:$C$43,2,1),VLOOKUP(ABS(CS26),'IRS-IES'!$A$2:$C$43,3,1))),"")</f>
        <v/>
      </c>
      <c r="CY26" s="4" t="str">
        <f t="shared" si="9"/>
        <v/>
      </c>
      <c r="CZ26" s="4" t="str">
        <f>IF(OR(ISNUMBER(CY26),CY26="0**"),IF(ISNUMBER(CY26),CY26/ABS(CY26)*VLOOKUP(2,SignDiff!$A$3:$K$4,DK26,1),VLOOKUP(2,SignDiff!$A$3:$K$4,DK26,1)),"")</f>
        <v/>
      </c>
      <c r="DA26" s="4" t="str">
        <f>IF(OR(ISNUMBER(CY26),CY26="0**"),IF(ISNUMBER(CY26),CY26/ABS(CY26)*VLOOKUP(2,SignDiff!$A$7:$K$8,DK26,1),VLOOKUP(2,SignDiff!$A$7:$K$8,DK26,1)),"")</f>
        <v/>
      </c>
      <c r="DB26" s="4" t="str">
        <f t="shared" si="10"/>
        <v/>
      </c>
      <c r="DC26" s="4" t="str">
        <f t="shared" si="11"/>
        <v/>
      </c>
      <c r="DD26" s="4" t="str">
        <f>IF(OR(ISNUMBER(CY26),CY26="0**"),IF(CY26="0**",VLOOKUP(0,'ISI-ISS'!$A$2:$C$43,2,1),IF(CY26&lt;0,VLOOKUP(ABS(CY26),'ISI-ISS'!$A$2:$C$43,2,1),VLOOKUP(ABS(CY26),'ISI-ISS'!$A$2:$C$43,3,1))),"")</f>
        <v/>
      </c>
      <c r="DE26" s="4" t="str">
        <f t="shared" si="12"/>
        <v/>
      </c>
      <c r="DF26" s="4" t="str">
        <f>IF(OR(ISNUMBER(DE26),DE26="0**"),IF(ISNUMBER(DE26),DE26/ABS(DE26)*VLOOKUP(2,SignDiff!$A$3:$K$4,DK26,1),VLOOKUP(2,SignDiff!$A$3:$K$4,DK26,1)),"")</f>
        <v/>
      </c>
      <c r="DG26" s="4" t="str">
        <f>IF(OR(ISNUMBER(DE26),DE26="0**"),IF(ISNUMBER(DE26),DE26/ABS(DE26)*VLOOKUP(2,SignDiff!$A$7:$K$8,DK26,1),VLOOKUP(2,SignDiff!$A$7:$K$8,DK26,1)),"")</f>
        <v/>
      </c>
      <c r="DH26" s="4" t="str">
        <f t="shared" si="13"/>
        <v/>
      </c>
      <c r="DI26" s="4" t="str">
        <f t="shared" si="14"/>
        <v/>
      </c>
      <c r="DJ26" s="4" t="str">
        <f>IF(OR(ISNUMBER(DE26),DE26="0**"),IF(DE26="0**",VLOOKUP(0,'ISI-ISM'!$A$2:$C$43,2,1),IF(DE26&lt;0,VLOOKUP(ABS(DE26),'ISI-ISM'!$A$2:$C$43,2,1),VLOOKUP(ABS(DE26),'ISI-ISM'!$A$2:$C$43,3,1))),"")</f>
        <v/>
      </c>
      <c r="DK26" s="4" t="str">
        <f>IF(ISERROR(VLOOKUP(N26,age!$A$2:$C$11,2,1)),"",VLOOKUP(N26,age!$A$2:$C$11,2,1))</f>
        <v/>
      </c>
      <c r="DL26" s="4" t="str">
        <f>IF(ISERROR(VLOOKUP(N26,age!$A$2:$C$11,3,1)),"",VLOOKUP(N26,age!$A$2:$C$11,3,1))</f>
        <v/>
      </c>
      <c r="DM26" s="4">
        <f t="shared" si="1"/>
        <v>0</v>
      </c>
      <c r="DN26" s="4">
        <f t="shared" si="2"/>
        <v>0</v>
      </c>
      <c r="DO26" s="4">
        <f t="shared" si="3"/>
        <v>0</v>
      </c>
      <c r="DP26" s="4">
        <f t="shared" si="4"/>
        <v>0</v>
      </c>
      <c r="DQ26" s="4">
        <f t="shared" si="5"/>
        <v>0</v>
      </c>
      <c r="DR26" s="9" t="str">
        <f t="shared" si="15"/>
        <v/>
      </c>
      <c r="DS26" s="9" t="str">
        <f t="shared" si="16"/>
        <v/>
      </c>
      <c r="DT26" s="9" t="str">
        <f t="shared" si="17"/>
        <v/>
      </c>
      <c r="DU26" s="9" t="str">
        <f t="shared" si="18"/>
        <v/>
      </c>
      <c r="DV26" s="9" t="str">
        <f t="shared" si="19"/>
        <v/>
      </c>
      <c r="DW26" s="9" t="str">
        <f t="shared" si="20"/>
        <v/>
      </c>
      <c r="DX26" s="9" t="str">
        <f t="shared" si="21"/>
        <v/>
      </c>
      <c r="DY26" s="9" t="str">
        <f>IF(AND(ISNUMBER(AJ26),ISNUMBER(DK26)),IF(AJ26-VLOOKUP(BI26,NyFi!$L$2:$V$4,DK26,1)&lt;1,1,AJ26-VLOOKUP(BI26,NyFi!$L$2:$V$4,DK26,1)),"")</f>
        <v/>
      </c>
      <c r="DZ26" s="9" t="str">
        <f>IF(AND(ISNUMBER(DK26),DK26&lt;8),IF(AND(ISNUMBER(AK26),ISNUMBER(DK26)),IF(AK26-VLOOKUP(BI26,NyGs!$L$2:$V$4,DK26,1)&lt;1,1,AK26-VLOOKUP(BI26,NyGs!$L$2:$V$4,DK26,1)),""),"")</f>
        <v/>
      </c>
      <c r="EA26" s="9" t="str">
        <f>IF(AND(ISNUMBER(AL26),ISNUMBER(DK26)),IF(AL26-VLOOKUP(BI26,NyRm!$L$2:$V$4,DK26,1)&lt;1,1,AL26-VLOOKUP(BI26,NyRm!$L$2:$V$4,DK26,1)),"")</f>
        <v/>
      </c>
      <c r="EB26" s="9" t="str">
        <f>IF(AND(ISNUMBER(AM26),ISNUMBER(DK26)),IF(AM26-VLOOKUP(BI26,NyFm!$L$2:$V$4,DK26,1)&lt;1,1,AM26-VLOOKUP(BI26,NyFm!$L$2:$V$4,DK26,1)),"")</f>
        <v/>
      </c>
      <c r="EC26" s="9" t="str">
        <f>IF(AND(ISNUMBER(DK26),DK26&lt;8),IF(AND(ISNUMBER(AN26),ISNUMBER(DK26)),IF(AN26-VLOOKUP(BI26,NyLi1R!$L$2:$V$4,DK26,1)&lt;1,1,AN26-VLOOKUP(BI26,NyLi1R!$L$2:$V$4,DK26,1)),""),"")</f>
        <v/>
      </c>
      <c r="ED26" s="9" t="str">
        <f>IF(AND(ISNUMBER(DK26),DK26&lt;8),IF(AND(ISNUMBER(AO26),ISNUMBER(DK26)),IF(AO26-VLOOKUP(BI26,NyLi1E!$L$2:$V$4,DK26,1)&lt;1,1,AO26-VLOOKUP(BI26,NyLi1E!$L$2:$V$4,DK26,1)),""),"")</f>
        <v/>
      </c>
      <c r="EE26" s="9" t="str">
        <f>IF(AND(ISNUMBER(DK26),DK26&lt;8),IF(AND(ISNUMBER(AP26),ISNUMBER(DK26)),IF(AP26-VLOOKUP(BI26,NyLi1T!$L$2:$V$4,DK26,1)&lt;1,1,AP26-VLOOKUP(BI26,NyLi1T!$L$2:$V$4,DK26,1)),""),"")</f>
        <v/>
      </c>
      <c r="EF26" s="9" t="str">
        <f>IF(AND(ISNUMBER(DK26),DK26&gt;7),IF(AND(ISNUMBER(AQ26),ISNUMBER(DK26)),IF(AQ26-VLOOKUP(BI26,NyLi2R!$L$2:$V$4,DK26,1)&lt;1,1,AQ26-VLOOKUP(BI26,NyLi2R!$L$2:$V$4,DK26,1)),""),"")</f>
        <v/>
      </c>
      <c r="EG26" s="9" t="str">
        <f>IF(AND(ISNUMBER(DK26),DK26&gt;7),IF(AND(ISNUMBER(AR26),ISNUMBER(DK26)),IF(AR26-VLOOKUP(BI26,NyLi2E!$L$2:$V$4,DK26,1)&lt;1,1,AR26-VLOOKUP(BI26,NyLi2E!$L$2:$V$4,DK26,1)),""),"")</f>
        <v/>
      </c>
      <c r="EH26" s="9" t="str">
        <f>IF(AND(ISNUMBER(DK26),DK26&gt;7),IF(AND(ISNUMBER(AS26),ISNUMBER(DK26)),IF(AS26-VLOOKUP(BI26,NyLi2T!$L$2:$V$4,DK26,1)&lt;1,1,AS26-VLOOKUP(BI26,NyLi2T!$L$2:$V$4,DK26,1)),""),"")</f>
        <v/>
      </c>
      <c r="EI26" s="9" t="str">
        <f>IF(AND(ISNUMBER(DK26),DK26&lt;8),IF(AND(ISNUMBER(AT26),ISNUMBER(DK26)),IF(AT26-VLOOKUP(BI26,NySs!$L$2:$V$4,DK26,1)&lt;1,1,AT26-VLOOKUP(BI26,NySs!$L$2:$V$4,DK26,1)),""),"")</f>
        <v/>
      </c>
      <c r="EJ26" s="9" t="str">
        <f>IF(AND(ISNUMBER(DK26),DK26&lt;9),IF(AND(ISNUMBER(AU26),ISNUMBER(DK26)),IF(AU26-VLOOKUP(BI26,NyEo!$L$2:$V$4,DK26,1)&lt;1,1,AU26-VLOOKUP(BI26,NyEo!$L$2:$V$4,DK26,1)),""),"")</f>
        <v/>
      </c>
      <c r="EK26" s="9" t="str">
        <f>IF(AND(ISNUMBER(DK26),DK26&gt;7),IF(AND(ISNUMBER(AV26),ISNUMBER(DK26)),IF(AV26-VLOOKUP(BI26,NyHt!$L$2:$V$4,DK26,1)&lt;1,1,AV26-VLOOKUP(BI26,NyHt!$L$2:$V$4,DK26,1)),""),"")</f>
        <v/>
      </c>
      <c r="EL26" s="9" t="str">
        <f>IF(AND(ISNUMBER(AW26),ISNUMBER(DK26)),IF(AW26-VLOOKUP(BI26,NySiF!$L$2:$V$4,DK26,1)&lt;1,1,AW26-VLOOKUP(BI26,NySiF!$L$2:$V$4,DK26,1)),"")</f>
        <v/>
      </c>
      <c r="EM26" s="9" t="str">
        <f>IF(AND(ISNUMBER(AX26),ISNUMBER(DK26)),IF(AX26-VLOOKUP(BI26,NySiB!$L$2:$V$4,DK26,1)&lt;1,1,AX26-VLOOKUP(BI26,NySiB!$L$2:$V$4,DK26,1)),"")</f>
        <v/>
      </c>
      <c r="EN26" s="9" t="str">
        <f>IF(AND(ISNUMBER(AY26),ISNUMBER(DK26)),IF(AY26-VLOOKUP(BI26,NySiT!$L$2:$V$4,DK26,1)&lt;1,1,AY26-VLOOKUP(BI26,NySiT!$L$2:$V$4,DK26,1)),"")</f>
        <v/>
      </c>
      <c r="EO26" s="9" t="str">
        <f>IF(AND(ISNUMBER(AZ26),ISNUMBER(DK26)),IF(AZ26-VLOOKUP(BI26,NyVs!$L$2:$V$4,DK26,1)&lt;1,1,AZ26-VLOOKUP(BI26,NyVs!$L$2:$V$4,DK26,1)),"")</f>
        <v/>
      </c>
      <c r="EP26" s="9" t="str">
        <f>IF(AND(ISNUMBER(BA26),ISNUMBER(DK26)),IF(BA26-VLOOKUP(BI26,NyPp!$L$2:$V$4,DK26,1)&lt;1,1,BA26-VLOOKUP(BI26,NyPp!$L$2:$V$4,DK26,1)),"")</f>
        <v/>
      </c>
      <c r="EQ26" s="9" t="str">
        <f>IF(AND(ISNUMBER(BB26),ISNUMBER(DK26)),IF(BB26-VLOOKUP(BI26,NyIGS!$L$2:$V$4,DK26,1)&lt;40,40,BB26-VLOOKUP(BI26,NyIGS!$L$2:$V$4,DK26,1)),"")</f>
        <v/>
      </c>
      <c r="ER26" s="9" t="str">
        <f>IF(AND(ISNUMBER(BC26),ISNUMBER(DK26)),IF(BC26-VLOOKUP(BI26,NyIRS!$L$2:$V$4,DK26,1)&lt;40,40,BC26-VLOOKUP(BI26,NyIRS!$L$2:$V$4,DK26,1)),"")</f>
        <v/>
      </c>
      <c r="ES26" s="9" t="str">
        <f>IF(AND(ISNUMBER(BD26),ISNUMBER(DK26)),IF(BD26-VLOOKUP(BI26,NyIES!$L$2:$V$4,DK26,1)&lt;40,40,BD26-VLOOKUP(BI26,NyIES!$L$2:$V$4,DK26,1)),"")</f>
        <v/>
      </c>
      <c r="ET26" s="9" t="str">
        <f>IF(AND(ISNUMBER(BE26),ISNUMBER(DK26)),IF(BE26-VLOOKUP(BI26,NyISI!$L$2:$V$4,DK26,1)&lt;40,40,BE26-VLOOKUP(BI26,NyISI!$L$2:$V$4,DK26,1)),"")</f>
        <v/>
      </c>
      <c r="EU26" s="9" t="str">
        <f>IF(AND(ISNUMBER(DK26),DK26&lt;8),IF(AND(ISNUMBER(BF26),ISNUMBER(DK26)),IF(BF26-VLOOKUP(BI26,NyISS!$L$2:$V$4,DK26,1)&lt;40,40,BF26-VLOOKUP(BI26,NyISS!$L$2:$V$4,DK26,1)),""),"")</f>
        <v/>
      </c>
      <c r="EV26" s="9" t="str">
        <f>IF(AND(ISNUMBER(DK26),DK26&gt;7),IF(AND(ISNUMBER(BG26),ISNUMBER(DK26)),IF(BG26-VLOOKUP(BI26,NyISM!$L$2:$V$4,DK26,1)&lt;40,40,BG26-VLOOKUP(BI26,NyISM!$L$2:$V$4,DK26,1)),""),"")</f>
        <v/>
      </c>
      <c r="EW26" s="9" t="str">
        <f>IF(AND(ISNUMBER(BH26),ISNUMBER(DK26)),IF(BH26-VLOOKUP(BI26,NyIAM!$L$2:$V$4,DK26,1)&lt;40,40,BH26-VLOOKUP(BI26,NyIAM!$L$2:$V$4,DK26,1)),"")</f>
        <v/>
      </c>
      <c r="EX26" s="9" t="str">
        <f>IF(AND(ISNUMBER(AJ26),ISNUMBER(DK26)),IF(AJ26+VLOOKUP(BI26,NyFi!$L$2:$V$4,DK26,1)&gt;19,19,AJ26+VLOOKUP(BI26,NyFi!$L$2:$V$4,DK26,1)),"")</f>
        <v/>
      </c>
      <c r="EY26" s="9" t="str">
        <f>IF(AND(ISNUMBER(DK26),DK26&lt;8),IF(AND(ISNUMBER(AK26),ISNUMBER(DK26)),IF(AK26+VLOOKUP(BI26,NyGs!$L$2:$V$4,DK26,1)&gt;19,19,AK26+VLOOKUP(BI26,NyGs!$L$2:$V$4,DK26,1)),""),"")</f>
        <v/>
      </c>
      <c r="EZ26" s="9" t="str">
        <f>IF(AND(ISNUMBER(AL26),ISNUMBER(DK26)),IF(AL26+VLOOKUP(BI26,NyRm!$L$2:$V$4,DK26,1)&gt;19,19,AL26+VLOOKUP(BI26,NyRm!$L$2:$V$4,DK26,1)),"")</f>
        <v/>
      </c>
      <c r="FA26" s="9" t="str">
        <f>IF(AND(ISNUMBER(AM26),ISNUMBER(DK26)),IF(AM26+VLOOKUP(BI26,NyFm!$L$2:$V$4,DK26,1)&gt;19,19,AM26+VLOOKUP(BI26,NyFm!$L$2:$V$4,DK26,1)),"")</f>
        <v/>
      </c>
      <c r="FB26" s="9" t="str">
        <f>IF(AND(ISNUMBER(DK26),DK26&lt;8),IF(AND(ISNUMBER(AN26),ISNUMBER(DK26)),IF(AN26+VLOOKUP(BI26,NyLi1R!$L$2:$V$4,DK26,1)&gt;19,19,AN26+VLOOKUP(BI26,NyLi1R!$L$2:$V$4,DK26,1)),""),"")</f>
        <v/>
      </c>
      <c r="FC26" s="9" t="str">
        <f>IF(AND(ISNUMBER(DK26),DK26&lt;8),IF(AND(ISNUMBER(AO26),ISNUMBER(DK26)),IF(AO26+VLOOKUP(BI26,NyLi1E!$L$2:$V$4,DK26,1)&gt;19,19,AO26+VLOOKUP(BI26,NyLi1E!$L$2:$V$4,DK26,1)),""),"")</f>
        <v/>
      </c>
      <c r="FD26" s="9" t="str">
        <f>IF(AND(ISNUMBER(DK26),DK26&lt;8),IF(AND(ISNUMBER(AP26),ISNUMBER(DK26)),IF(AP26+VLOOKUP(BI26,NyLi1T!$L$2:$V$4,DK26,1)&gt;19,19,AP26+VLOOKUP(BI26,NyLi1T!$L$2:$V$4,DK26,1)),""),"")</f>
        <v/>
      </c>
      <c r="FE26" s="9" t="str">
        <f>IF(AND(ISNUMBER(DK26),DK26&gt;7),IF(AND(ISNUMBER(AQ26),ISNUMBER(DK26)),IF(AQ26+VLOOKUP(BI26,NyLi2R!$L$2:$V$4,DK26,1)&gt;19,19,AQ26+VLOOKUP(BI26,NyLi2R!$L$2:$V$4,DK26,1)),""),"")</f>
        <v/>
      </c>
      <c r="FF26" s="9" t="str">
        <f>IF(AND(ISNUMBER(DK26),DK26&gt;7),IF(AND(ISNUMBER(AR26),ISNUMBER(DK26)),IF(AR26+VLOOKUP(BI26,NyLi2E!$L$2:$V$4,DK26,1)&gt;19,19,AR26+VLOOKUP(BI26,NyLi2E!$L$2:$V$4,DK26,1)),""),"")</f>
        <v/>
      </c>
      <c r="FG26" s="9" t="str">
        <f>IF(AND(ISNUMBER(DK26),DK26&gt;7),IF(AND(ISNUMBER(AS26),ISNUMBER(DK26)),IF(AS26+VLOOKUP(BI26,NyLi2T!$L$2:$V$4,DK26,1)&gt;19,19,AS26+VLOOKUP(BI26,NyLi2T!$L$2:$V$4,DK26,1)),""),"")</f>
        <v/>
      </c>
      <c r="FH26" s="9" t="str">
        <f>IF(AND(ISNUMBER(DK26),DK26&lt;8),IF(AND(ISNUMBER(AT26),ISNUMBER(DK26)),IF(AT26+VLOOKUP(BI26,NySs!$L$2:$V$4,DK26,1)&gt;19,19,AT26+VLOOKUP(BI26,NySs!$L$2:$V$4,DK26,1)),""),"")</f>
        <v/>
      </c>
      <c r="FI26" s="9" t="str">
        <f>IF(AND(ISNUMBER(DK26),DK26&lt;9),IF(AND(ISNUMBER(AU26),ISNUMBER(DK26)),IF(AU26+VLOOKUP(BI26,NyEo!$L$2:$V$4,DK26,1)&gt;19,19,AU26+VLOOKUP(BI26,NyEo!$L$2:$V$4,DK26,1)),""),"")</f>
        <v/>
      </c>
      <c r="FJ26" s="9" t="str">
        <f>IF(AND(ISNUMBER(DK26),DK26&gt;7),IF(AND(ISNUMBER(AV26),ISNUMBER(DK26)),IF(AV26+VLOOKUP(BI26,NyHt!$L$2:$V$4,DK26,1)&gt;19,19,AV26+VLOOKUP(BI26,NyHt!$L$2:$V$4,DK26,1)),""),"")</f>
        <v/>
      </c>
      <c r="FK26" s="9" t="str">
        <f>IF(AND(ISNUMBER(AW26),ISNUMBER(DK26)),IF(AW26+VLOOKUP(BI26,NySiF!$L$2:$V$4,DK26,1)&gt;19,19,AW26+VLOOKUP(BI26,NySiF!$L$2:$V$4,DK26,1)),"")</f>
        <v/>
      </c>
      <c r="FL26" s="9" t="str">
        <f>IF(AND(ISNUMBER(AX26),ISNUMBER(DK26)),IF(AX26+VLOOKUP(BI26,NySiB!$L$2:$V$4,DK26,1)&gt;19,19,AX26+VLOOKUP(BI26,NySiB!$L$2:$V$4,DK26,1)),"")</f>
        <v/>
      </c>
      <c r="FM26" s="9" t="str">
        <f>IF(AND(ISNUMBER(AY26),ISNUMBER(DK26)),IF(AY26+VLOOKUP(BI26,NySiT!$L$2:$V$4,DK26,1)&gt;19,19,AY26+VLOOKUP(BI26,NySiT!$L$2:$V$4,DK26,1)),"")</f>
        <v/>
      </c>
      <c r="FN26" s="9" t="str">
        <f>IF(AND(ISNUMBER(AZ26),ISNUMBER(DK26)),IF(AZ26+VLOOKUP(BI26,NyVs!$L$2:$V$4,DK26,1)&gt;19,19,AZ26+VLOOKUP(BI26,NyVs!$L$2:$V$4,DK26,1)),"")</f>
        <v/>
      </c>
      <c r="FO26" s="9" t="str">
        <f>IF(AND(ISNUMBER(BA26),ISNUMBER(DK26)),IF(BA26+VLOOKUP(BI26,NyPp!$L$2:$V$4,DK26,1)&gt;19,19,BA26+VLOOKUP(BI26,NyPp!$L$2:$V$4,DK26,1)),"")</f>
        <v/>
      </c>
      <c r="FP26" s="9" t="str">
        <f>IF(AND(ISNUMBER(BB26),ISNUMBER(DK26)),IF(BB26+VLOOKUP(BI26,NyIGS!$L$2:$V$4,DK26,1)&gt;160,160,BB26+VLOOKUP(BI26,NyIGS!$L$2:$V$4,DK26,1)),"")</f>
        <v/>
      </c>
      <c r="FQ26" s="9" t="str">
        <f>IF(AND(ISNUMBER(BC26),ISNUMBER(DK26)),IF(BC26+VLOOKUP(BI26,NyIRS!$L$2:$V$4,DK26,1)&gt;160,160,BC26+VLOOKUP(BI26,NyIRS!$L$2:$V$4,DK26,1)),"")</f>
        <v/>
      </c>
      <c r="FR26" s="9" t="str">
        <f>IF(AND(ISNUMBER(BD26),ISNUMBER(DK26)),IF(BD26+VLOOKUP(BI26,NyIES!$L$2:$V$4,DK26,1)&gt;160,160, BD26+VLOOKUP(BI26,NyIES!$L$2:$V$4,DK26,1)),"")</f>
        <v/>
      </c>
      <c r="FS26" s="9" t="str">
        <f>IF(AND(ISNUMBER(BE26),ISNUMBER(DK26)),IF(BE26+VLOOKUP(BI26,NyISI!$L$2:$V$4,DK26,1)&gt;160,160,BE26+VLOOKUP(BI26,NyISI!$L$2:$V$4,DK26,1)),"")</f>
        <v/>
      </c>
      <c r="FT26" s="9" t="str">
        <f>IF(AND(ISNUMBER(DK26),DK26&lt;8),IF(AND(ISNUMBER(BF26),ISNUMBER(DK26)),IF(BF26+VLOOKUP(BI26,NyISS!$L$2:$V$4,DK26,1)&gt;160,160,BF26+VLOOKUP(BI26,NyISS!$L$2:$V$4,DK26,1)),""),"")</f>
        <v/>
      </c>
      <c r="FU26" s="9" t="str">
        <f>IF(AND(ISNUMBER(DK26),DK26&gt;7),IF(AND(ISNUMBER(BG26),ISNUMBER(DK26)),IF(BG26+VLOOKUP(BI26,NyISM!$L$2:$V$4,DK26,1)&gt;160,160,BG26+VLOOKUP(BI26,NyISM!$L$2:$V$4,DK26,1)),""),"")</f>
        <v/>
      </c>
      <c r="FV26" s="9" t="str">
        <f>IF(AND(ISNUMBER(BH26),ISNUMBER(DK26)),IF(BH26+VLOOKUP(BI26,NyIAM!$L$2:$V$4,DK26,1)&gt;160,160,BH26+VLOOKUP(BI26,NyIAM!$L$2:$V$4,DK26,1)),"")</f>
        <v/>
      </c>
    </row>
    <row r="27" spans="1:178" x14ac:dyDescent="0.2">
      <c r="A27" s="51"/>
      <c r="B27" s="51"/>
      <c r="C27" s="51"/>
      <c r="D27" s="51"/>
      <c r="E27" s="51"/>
      <c r="F27" s="51"/>
      <c r="G27" s="51"/>
      <c r="H27" s="51"/>
      <c r="I27" s="51"/>
      <c r="J27" s="52"/>
      <c r="K27" s="52"/>
      <c r="L27" s="53"/>
      <c r="M27" s="53"/>
      <c r="N27" s="58" t="str">
        <f t="shared" si="0"/>
        <v/>
      </c>
      <c r="O27" s="53"/>
      <c r="P27" s="53"/>
      <c r="Q27" s="53"/>
      <c r="R27" s="53"/>
      <c r="S27" s="53"/>
      <c r="T27" s="53"/>
      <c r="U27" s="53"/>
      <c r="V27" s="53"/>
      <c r="W27" s="53"/>
      <c r="X27" s="53"/>
      <c r="Y27" s="53"/>
      <c r="Z27" s="53"/>
      <c r="AA27" s="53"/>
      <c r="AB27" s="53"/>
      <c r="AC27" s="53"/>
      <c r="AD27" s="53"/>
      <c r="AE27" s="53"/>
      <c r="AF27" s="53"/>
      <c r="AG27" s="53"/>
      <c r="AH27" s="53"/>
      <c r="AI27" s="53"/>
      <c r="AJ27" s="4" t="str">
        <f>IF(O27="","",IF(ISNUMBER(N27),VLOOKUP(O27,NyFi!$A$2:$K$40,DK27),""))</f>
        <v/>
      </c>
      <c r="AK27" s="4" t="str">
        <f>IF(P27="","",IF(AND(ISNUMBER(N27),DK27&lt;8),VLOOKUP(P27,NyGs!$A$2:$G$41,DK27),""))</f>
        <v/>
      </c>
      <c r="AL27" s="4" t="str">
        <f>IF(AA27="","",IF(ISNUMBER(N27),VLOOKUP(AA27,NyRm!$A$2:$K$56,DK27),""))</f>
        <v/>
      </c>
      <c r="AM27" s="4" t="str">
        <f>IF(Z27="","",IF(ISNUMBER(N27),VLOOKUP(Z27,NyFm!$A$2:$K$46,DK27),""))</f>
        <v/>
      </c>
      <c r="AN27" s="4" t="str">
        <f>IF(U27="","",IF(AND(ISNUMBER(N27),DK27&lt;8),VLOOKUP(U27,NyLi1R!$A$2:$G$20,DK27),""))</f>
        <v/>
      </c>
      <c r="AO27" s="4" t="str">
        <f>IF(V27="","",IF(AND(ISNUMBER(N27),DK27&lt;8),VLOOKUP(V27,NyLi1E!$A$2:$G$20,DK27),""))</f>
        <v/>
      </c>
      <c r="AP27" s="4" t="str">
        <f>IF(AND(ISNUMBER(N27),ISNUMBER(AN27),ISNUMBER(AO27),DK27&lt;8),VLOOKUP(AN27+AO27,NyLi1T!$A$2:$G$40,DK27),"")</f>
        <v/>
      </c>
      <c r="AQ27" s="4" t="str">
        <f>IF(W27="","",IF(AND(ISNUMBER(N27),DK27&gt;7),VLOOKUP(W27,NyLi2R!$A$2:$K$20,DK27),""))</f>
        <v/>
      </c>
      <c r="AR27" s="4" t="str">
        <f>IF(X27="","",IF(AND(ISNUMBER(N27),DK27&gt;7),VLOOKUP(X27,NyLi2E!$A$2:$K$20,DK27),""))</f>
        <v/>
      </c>
      <c r="AS27" s="4" t="str">
        <f>IF(AND(ISNUMBER(N27),ISNUMBER(AQ27),ISNUMBER(AR27),DK27&gt;7),VLOOKUP(AQ27+AR27,NyLi2T!$A$2:$K$40,DK27),"")</f>
        <v/>
      </c>
      <c r="AT27" s="4" t="str">
        <f>IF(AE27="","",IF(AND(ISNUMBER(N27),DK27&lt;8),VLOOKUP(AE27,NySs!$A$2:$G$28,DK27),""))</f>
        <v/>
      </c>
      <c r="AU27" s="4" t="str">
        <f>IF(AD27="","",IF(AND(ISNUMBER(N27),DK27&lt;9),VLOOKUP(AD27,NyEo!$A$2:$H$22,DK27),""))</f>
        <v/>
      </c>
      <c r="AV27" s="4" t="str">
        <f>IF(Q27="","",IF(AND(ISNUMBER(N27),DK27&gt;7),VLOOKUP(Q27,NyHt!$A$2:$K$17,DK27),""))</f>
        <v/>
      </c>
      <c r="AW27" s="4" t="str">
        <f>IF(R27="","",IF(ISNUMBER(N27),VLOOKUP(R27,NySiF!$A$2:$K$18,DK27),""))</f>
        <v/>
      </c>
      <c r="AX27" s="4" t="str">
        <f>IF(S27="","",IF(ISNUMBER(N27),VLOOKUP(S27,NySiB!$A$2:$K$16,DK27),""))</f>
        <v/>
      </c>
      <c r="AY27" s="4" t="str">
        <f>IF(T27="","",IF(ISNUMBER(N27),VLOOKUP(T27,NySiT!$A$2:$K$32,DK27),""))</f>
        <v/>
      </c>
      <c r="AZ27" s="4" t="str">
        <f>IF(Y27="","",IF(ISNUMBER(N27),VLOOKUP(Y27,NyVs!$A$2:$K$86,DK27),""))</f>
        <v/>
      </c>
      <c r="BA27" s="4" t="str">
        <f>IF(AI27="","",IF(ISNUMBER(N27),VLOOKUP(AI27,NyPp!$A$2:$K$202,DK27),""))</f>
        <v/>
      </c>
      <c r="BB27" s="4" t="str">
        <f>IF(AND(ISNUMBER(AJ27),ISNUMBER(AK27),ISNUMBER(AL27),ISNUMBER(AM27),DK27&lt;8),IF(COUNTIF(O27,0)+COUNTIF(P27,0)+COUNTIF(AA27,0)+COUNTIF(Z27,0)&gt;1,"",VLOOKUP(AJ27+AK27+AL27+AM27,NyIGS!$A$2:$K$78,DK27)),IF(AND(ISNUMBER(AJ27),ISNUMBER(AL27),ISNUMBER(AM27),ISNUMBER(AS27),DK27&gt;7),IF(COUNTIF(O27,0)+COUNTIF(AA27,0)+COUNTIF(Z27,0)+AND(COUNTIF(W27,0),COUNTIF(X27,0))&gt;1,"",VLOOKUP(AJ27+AL27+AM27+AS27,NyIGS!$A$2:$K$78,DK27)),""))</f>
        <v/>
      </c>
      <c r="BC27" s="4" t="str">
        <f>IF(AND(ISNUMBER(AJ27),ISNUMBER(AN27),ISNUMBER(AT27),DK27&lt;8),IF(COUNTIF(O27,0)+COUNTIF(U27,0)+COUNTIF(AE27,0)&gt;1,"",VLOOKUP(AJ27+AN27+AT27,NyIRS!$A$2:$K$59,DK27)),IF(AND(ISNUMBER(AJ27),ISNUMBER(AQ27),DK27&gt;7),IF(COUNTIF(O27,0)+COUNTIF(W27,0)&gt;1,"",VLOOKUP(AJ27+AQ27,NyIRS!$A$2:$K$59,DK27)),""))</f>
        <v/>
      </c>
      <c r="BD27" s="4" t="str">
        <f>IF(AND(ISNUMBER(AK27),ISNUMBER(AL27),ISNUMBER(AM27),DK27&lt;8),IF(COUNTIF(P27,0)+COUNTIF(AA27,0)+COUNTIF(Z27,0)&gt;1,"",VLOOKUP(AK27+AL27+AM27,NyIES!$A$2:$K$59,DK27)),IF(AND(ISNUMBER(AL27),ISNUMBER(AM27),ISNUMBER(AR27),DK27&gt;7),IF(COUNTIF(AA27,0)+COUNTIF(Z27,0)+COUNTIF(X27,0)&gt;1,"",VLOOKUP(AL27+AM27+AR27,NyIES!$A$2:$K$59,DK27)),""))</f>
        <v/>
      </c>
      <c r="BE27" s="4" t="str">
        <f>IF(AND(ISNUMBER(AJ27),ISNUMBER(AP27),ISNUMBER(AU27),DK27&lt;8),IF(COUNTIF(O27,0)+AND(COUNTIF(U27,0),COUNTIF(V27,0))+COUNTIF(AD27,0)&gt;1,"",VLOOKUP(AJ27+AP27+AU27,NyISI!$A$2:$K$59,DK27)),IF(AND(ISNUMBER(AS27),ISNUMBER(AU27),ISNUMBER(AV27),DK27=8),IF(COUNTIF(AD27,0)+COUNTIF(Q27,0)+AND(COUNTIF(W27,0),COUNTIF(X27,0))&gt;1,"",VLOOKUP(AS27+AU27+AV27,NyISI!$A$2:$K$59,DK27)),IF(AND(ISNUMBER(AS27),ISNUMBER(AV27),DK27&gt;8),IF(COUNTIF(Q27,0)+AND(COUNTIF(W27,0),COUNTIF(X27,0))&gt;1,"",VLOOKUP(AS27+AV27,NyISI!$A$2:$K$59,DK27)),"")))</f>
        <v/>
      </c>
      <c r="BF27" s="4" t="str">
        <f>IF(AND(ISNUMBER(AT27),ISNUMBER(AK27),ISNUMBER(AL27),ISNUMBER(AM27),DK27&lt;8),IF(COUNTIF(P27,0)+COUNTIF(AA27,0)+COUNTIF(Z27,0)+COUNTIF(AE27,0)&gt;1,"",VLOOKUP(AT27+AK27+AL27+AM27,NyISS!$A$2:$G$78,DK27)),"")</f>
        <v/>
      </c>
      <c r="BG27" s="4" t="str">
        <f>IF(AND(ISNUMBER(AJ27),ISNUMBER(AL27),ISNUMBER(AM27),DK27&gt;7),IF(COUNTIF(O27,0)+COUNTIF(AA27,0)+COUNTIF(Z27,0)&gt;1,"",VLOOKUP(AJ27+AL27+AM27,NyISM!$A$2:$K$59,DK27)),"")</f>
        <v/>
      </c>
      <c r="BH27" s="4" t="str">
        <f>IF(AND(ISNUMBER(AY27),ISNUMBER(AZ27)),IF(COUNTIF(T27,0)+COUNTIF(Y27,0)&gt;1,"",VLOOKUP(AY27+AZ27,NyIAM!$A$2:$K$40,DK27)),"")</f>
        <v/>
      </c>
      <c r="BI27" s="4">
        <v>2</v>
      </c>
      <c r="BJ27" s="4" t="str">
        <f>IF(ISNUMBER(BB27),VLOOKUP(BB27,Percentil!$A$2:$B$122,2,1),"")</f>
        <v/>
      </c>
      <c r="BK27" s="4" t="str">
        <f>IF(ISNUMBER(BC27),VLOOKUP(BC27,Percentil!$A$2:$B$122,2,1),"")</f>
        <v/>
      </c>
      <c r="BL27" s="4" t="str">
        <f>IF(ISNUMBER(BD27),VLOOKUP(BD27,Percentil!$A$2:$B$122,2,1),"")</f>
        <v/>
      </c>
      <c r="BM27" s="4" t="str">
        <f>IF(ISNUMBER(BE27),VLOOKUP(BE27,Percentil!$A$2:$B$122,2,1),"")</f>
        <v/>
      </c>
      <c r="BN27" s="4" t="str">
        <f>IF(ISNUMBER(BF27),VLOOKUP(BF27,Percentil!$A$2:$B$122,2,1),"")</f>
        <v/>
      </c>
      <c r="BO27" s="4" t="str">
        <f>IF(ISNUMBER(BG27),VLOOKUP(BG27,Percentil!$A$2:$B$122,2,1),"")</f>
        <v/>
      </c>
      <c r="BP27" s="4" t="str">
        <f>IF(ISNUMBER(BH27),VLOOKUP(BH27,Percentil!$A$2:$B$122,2,1),"")</f>
        <v/>
      </c>
      <c r="BQ27" s="4" t="str">
        <f>IF(AND(ISNUMBER(AJ27),ISNUMBER(DK27)),IF(AJ27-VLOOKUP(BI27,NyFi!$L$2:$V$4,DK27,1)&lt;1,1 &amp; " - " &amp; AJ27+VLOOKUP(BI27,NyFi!$L$2:$V$4,DK27,1),IF(AJ27+VLOOKUP(BI27,NyFi!$L$2:$V$4,DK27,1)&gt;19,AJ27-VLOOKUP(BI27,NyFi!$L$2:$V$4,DK27,1) &amp; " - " &amp; 19,AJ27-VLOOKUP(BI27,NyFi!$L$2:$V$4,DK27,1) &amp; " - " &amp; AJ27+VLOOKUP(BI27,NyFi!$L$2:$V$4,DK27,1))),"")</f>
        <v/>
      </c>
      <c r="BR27" s="4" t="str">
        <f>IF(AND(ISNUMBER(DK27),DK27&lt;8),IF(AND(ISNUMBER(AK27),ISNUMBER(DK27)),IF(AK27-VLOOKUP(BI27,NyGs!$L$2:$V$4,DK27,1)&lt;1,1 &amp; " - " &amp; AK27+VLOOKUP(BI27,NyGs!$L$2:$V$4,DK27,1),IF(AK27+VLOOKUP(BI27,NyGs!$L$2:$V$4,DK27,1)&gt;19,AK27-VLOOKUP(BI27,NyGs!$L$2:$V$4,DK27,1) &amp; " - " &amp; 19,AK27-VLOOKUP(BI27,NyGs!$L$2:$V$4,DK27,1) &amp; " - " &amp; AK27+VLOOKUP(BI27,NyGs!$L$2:$V$4,DK27,1))),""),"")</f>
        <v/>
      </c>
      <c r="BS27" s="4" t="str">
        <f>IF(AND(ISNUMBER(AL27),ISNUMBER(DK27)),IF(AL27-VLOOKUP(BI27,NyRm!$L$2:$V$4,DK27,1)&lt;1,1 &amp; " - " &amp; AL27+VLOOKUP(BI27,NyRm!$L$2:$V$4,DK27,1),IF(AL27+VLOOKUP(BI27,NyRm!$L$2:$V$4,DK27,1)&gt;19,AL27-VLOOKUP(BI27,NyRm!$L$2:$V$4,DK27,1) &amp; " - " &amp; 19,AL27-VLOOKUP(BI27,NyRm!$L$2:$V$4,DK27,1) &amp; " - " &amp; AL27+VLOOKUP(BI27,NyRm!$L$2:$V$4,DK27,1))),"")</f>
        <v/>
      </c>
      <c r="BT27" s="4" t="str">
        <f>IF(AND(ISNUMBER(AM27),ISNUMBER(DK27)),IF(AM27-VLOOKUP(BI27,NyFm!$L$2:$V$4,DK27,1)&lt;1,1 &amp; " - " &amp; AM27+VLOOKUP(BI27,NyFm!$L$2:$V$4,DK27,1),IF(AM27+VLOOKUP(BI27,NyFm!$L$2:$V$4,DK27,1)&gt;19,AM27-VLOOKUP(BI27,NyFm!$L$2:$V$4,DK27,1) &amp; " - " &amp; 19,AM27-VLOOKUP(BI27,NyFm!$L$2:$V$4,DK27,1) &amp; " - " &amp; AM27+VLOOKUP(BI27,NyFm!$L$2:$V$4,DK27,1))),"")</f>
        <v/>
      </c>
      <c r="BU27" s="4" t="str">
        <f>IF(AND(ISNUMBER(DK27),DK27&lt;8),IF(AND(ISNUMBER(AN27),ISNUMBER(DK27)),IF(AN27-VLOOKUP(BI27,NyLi1R!$L$2:$V$4,DK27,1)&lt;1,1 &amp; " - " &amp; AN27+VLOOKUP(BI27,NyLi1R!$L$2:$V$4,DK27,1),IF(AN27+VLOOKUP(BI27,NyLi1R!$L$2:$V$4,DK27,1)&gt;19,AN27-VLOOKUP(BI27,NyLi1R!$L$2:$V$4,DK27,1) &amp; " - " &amp; 19,AN27-VLOOKUP(BI27,NyLi1R!$L$2:$V$4,DK27,1) &amp; " - " &amp; AN27+VLOOKUP(BI27,NyLi1R!$L$2:$V$4,DK27,1))),""),"")</f>
        <v/>
      </c>
      <c r="BV27" s="4" t="str">
        <f>IF(AND(ISNUMBER(DK27),DK27&lt;8),IF(AND(ISNUMBER(AO27),ISNUMBER(DK27)),IF(AO27-VLOOKUP(BI27,NyLi1E!$L$2:$V$4,DK27,1)&lt;1,1 &amp; " - " &amp; AO27+VLOOKUP(BI27,NyLi1E!$L$2:$V$4,DK27,1),IF(AO27+VLOOKUP(BI27,NyLi1E!$L$2:$V$4,DK27,1)&gt;19,AO27-VLOOKUP(BI27,NyLi1E!$L$2:$V$4,DK27,1) &amp; " - " &amp; 19,AO27-VLOOKUP(BI27,NyLi1E!$L$2:$V$4,DK27,1) &amp; " - " &amp; AO27+VLOOKUP(BI27,NyLi1E!$L$2:$V$4,DK27,1))),""),"")</f>
        <v/>
      </c>
      <c r="BW27" s="4" t="str">
        <f>IF(AND(ISNUMBER(DK27),DK27&lt;8),IF(AND(ISNUMBER(AP27),ISNUMBER(DK27)),IF(AP27-VLOOKUP(BI27,NyLi1T!$L$2:$V$4,DK27,1)&lt;1,1 &amp; " - " &amp; AP27+VLOOKUP(BI27,NyLi1T!$L$2:$V$4,DK27,1),IF(AP27+VLOOKUP(BI27,NyLi1T!$L$2:$V$4,DK27,1)&gt;19,AP27-VLOOKUP(BI27,NyLi1T!$L$2:$V$4,DK27,1) &amp; " - " &amp; 19,AP27-VLOOKUP(BI27,NyLi1T!$L$2:$V$4,DK27,1) &amp; " - " &amp; AP27+VLOOKUP(BI27,NyLi1T!$L$2:$V$4,DK27,1))),""),"")</f>
        <v/>
      </c>
      <c r="BX27" s="4" t="str">
        <f>IF(AND(ISNUMBER(DK27),DK27&gt;7),IF(AND(ISNUMBER(AQ27),ISNUMBER(DK27)),IF(AQ27-VLOOKUP(BI27,NyLi2R!$L$2:$V$4,DK27,1)&lt;1,1 &amp; " - " &amp; AQ27+VLOOKUP(BI27,NyLi2R!$L$2:$V$4,DK27,1),IF(AQ27+VLOOKUP(BI27,NyLi2R!$L$2:$V$4,DK27,1)&gt;19,AQ27-VLOOKUP(BI27,NyLi2R!$L$2:$V$4,DK27,1) &amp; " - " &amp; 19,AQ27-VLOOKUP(BI27,NyLi2R!$L$2:$V$4,DK27,1) &amp; " - " &amp; AQ27+VLOOKUP(BI27,NyLi2R!$L$2:$V$4,DK27,1))),""),"")</f>
        <v/>
      </c>
      <c r="BY27" s="4" t="str">
        <f>IF(AND(ISNUMBER(DK27),DK27&gt;7),IF(AND(ISNUMBER(AR27),ISNUMBER(DK27)),IF(AR27-VLOOKUP(BI27,NyLi2E!$L$2:$V$4,DK27,1)&lt;1,1 &amp; " - " &amp; AR27+VLOOKUP(BI27,NyLi2E!$L$2:$V$4,DK27,1),IF(AR27+VLOOKUP(BI27,NyLi2E!$L$2:$V$4,DK27,1)&gt;19,AR27-VLOOKUP(BI27,NyLi2E!$L$2:$V$4,DK27,1) &amp; " - " &amp; 19,AR27-VLOOKUP(BI27,NyLi2E!$L$2:$V$4,DK27,1) &amp; " - " &amp; AR27+VLOOKUP(BI27,NyLi2E!$L$2:$V$4,DK27,1))),""),"")</f>
        <v/>
      </c>
      <c r="BZ27" s="4" t="str">
        <f>IF(AND(ISNUMBER(DK27),DK27&gt;7),IF(AND(ISNUMBER(AS27),ISNUMBER(DK27)),IF(AS27-VLOOKUP(BI27,NyLi2T!$L$2:$V$4,DK27,1)&lt;1,1 &amp; " - " &amp; AS27+VLOOKUP(BI27,NyLi2T!$L$2:$V$4,DK27,1),IF(AS27+VLOOKUP(BI27,NyLi2T!$L$2:$V$4,DK27,1)&gt;19,AS27-VLOOKUP(BI27,NyLi2T!$L$2:$V$4,DK27,1) &amp; " - " &amp; 19,AS27-VLOOKUP(BI27,NyLi2T!$L$2:$V$4,DK27,1) &amp; " - " &amp; AS27+VLOOKUP(BI27,NyLi2T!$L$2:$V$4,DK27,1))),""),"")</f>
        <v/>
      </c>
      <c r="CA27" s="4" t="str">
        <f>IF(AND(ISNUMBER(DK27),DK27&lt;8),IF(AND(ISNUMBER(AT27),ISNUMBER(DK27)),IF(AT27-VLOOKUP(BI27,NySs!$L$2:$V$4,DK27,1)&lt;1,1 &amp; " - " &amp; AT27+VLOOKUP(BI27,NySs!$L$2:$V$4,DK27,1),IF(AT27+VLOOKUP(BI27,NySs!$L$2:$V$4,DK27,1)&gt;19,AT27-VLOOKUP(BI27,NySs!$L$2:$V$4,DK27,1) &amp; " - " &amp; 19,AT27-VLOOKUP(BI27,NySs!$L$2:$V$4,DK27,1) &amp; " - " &amp; AT27+VLOOKUP(BI27,NySs!$L$2:$V$4,DK27,1))),""),"")</f>
        <v/>
      </c>
      <c r="CB27" s="4" t="str">
        <f>IF(AND(ISNUMBER(DK27),DK27&lt;9),IF(AND(ISNUMBER(AU27),ISNUMBER(DK27)),IF(AU27-VLOOKUP(BI27,NyEo!$L$2:$V$4,DK27,1)&lt;1,1 &amp; " - " &amp; AU27+VLOOKUP(BI27,NyEo!$L$2:$V$4,DK27,1),IF(AU27+VLOOKUP(BI27,NyEo!$L$2:$V$4,DK27,1)&gt;19,AU27-VLOOKUP(BI27,NyEo!$L$2:$V$4,DK27,1) &amp; " - " &amp; 19,AU27-VLOOKUP(BI27,NyEo!$L$2:$V$4,DK27,1) &amp; " - " &amp; AU27+VLOOKUP(BI27,NyEo!$L$2:$V$4,DK27,1))),""),"")</f>
        <v/>
      </c>
      <c r="CC27" s="4" t="str">
        <f>IF(AND(ISNUMBER(DK27),DK27&gt;7),IF(AND(ISNUMBER(AV27),ISNUMBER(DK27)),IF(AV27-VLOOKUP(BI27,NyHt!$L$2:$V$4,DK27,1)&lt;1,1 &amp; " - " &amp; AV27+VLOOKUP(BI27,NyHt!$L$2:$V$4,DK27,1),IF(AV27+VLOOKUP(BI27,NyHt!$L$2:$V$4,DK27,1)&gt;19,AV27-VLOOKUP(BI27,NyHt!$L$2:$V$4,DK27,1) &amp; " - " &amp; 19,AV27-VLOOKUP(BI27,NyHt!$L$2:$V$4,DK27,1) &amp; " - " &amp; AV27+VLOOKUP(BI27,NyHt!$L$2:$V$4,DK27,1))),""),"")</f>
        <v/>
      </c>
      <c r="CD27" s="4" t="str">
        <f>IF(AND(ISNUMBER(AW27),ISNUMBER(DK27)),IF(AW27-VLOOKUP(BI27,NySiF!$L$2:$V$4,DK27,1)&lt;1,1 &amp; " - " &amp; AW27+VLOOKUP(BI27,NySiF!$L$2:$V$4,DK27,1),IF(AW27+VLOOKUP(BI27,NySiF!$L$2:$V$4,DK27,1)&gt;19,AW27-VLOOKUP(BI27,NySiF!$L$2:$V$4,DK27,1) &amp; " - " &amp; 19,AW27-VLOOKUP(BI27,NySiF!$L$2:$V$4,DK27,1) &amp; " - " &amp; AW27+VLOOKUP(BI27,NySiF!$L$2:$V$4,DK27,1))),"")</f>
        <v/>
      </c>
      <c r="CE27" s="4" t="str">
        <f>IF(AND(ISNUMBER(AX27),ISNUMBER(DK27)),IF(AX27-VLOOKUP(BI27,NySiB!$L$2:$V$4,DK27,1)&lt;1,1 &amp; " - " &amp; AX27+VLOOKUP(BI27,NySiB!$L$2:$V$4,DK27,1),IF(AX27+VLOOKUP(BI27,NySiB!$L$2:$V$4,DK27,1)&gt;19,AX27-VLOOKUP(BI27,NySiB!$L$2:$V$4,DK27,1) &amp; " - " &amp; 19,AX27-VLOOKUP(BI27,NySiB!$L$2:$V$4,DK27,1) &amp; " - " &amp; AX27+VLOOKUP(BI27,NySiB!$L$2:$V$4,DK27,1))),"")</f>
        <v/>
      </c>
      <c r="CF27" s="4" t="str">
        <f>IF(AND(ISNUMBER(AY27),ISNUMBER(DK27)),IF(AY27-VLOOKUP(BI27,NySiT!$L$2:$V$4,DK27,1)&lt;1,1 &amp; " - " &amp; AY27+VLOOKUP(BI27,NySiT!$L$2:$V$4,DK27,1),IF(AY27+VLOOKUP(BI27,NySiT!$L$2:$V$4,DK27,1)&gt;19,AY27-VLOOKUP(BI27,NySiT!$L$2:$V$4,DK27,1) &amp; " - " &amp; 19,AY27-VLOOKUP(BI27,NySiT!$L$2:$V$4,DK27,1) &amp; " - " &amp; AY27+VLOOKUP(BI27,NySiT!$L$2:$V$4,DK27,1))),"")</f>
        <v/>
      </c>
      <c r="CG27" s="4" t="str">
        <f>IF(AND(ISNUMBER(AZ27),ISNUMBER(DK27)),IF(AZ27-VLOOKUP(BI27,NyVs!$L$2:$V$4,DK27,1)&lt;1,1 &amp; " - " &amp; AZ27+VLOOKUP(BI27,NyVs!$L$2:$V$4,DK27,1),IF(AZ27+VLOOKUP(BI27,NyVs!$L$2:$V$4,DK27,1)&gt;19,AZ27-VLOOKUP(BI27,NyVs!$L$2:$V$4,DK27,1) &amp; " - " &amp; 19,AZ27-VLOOKUP(BI27,NyVs!$L$2:$V$4,DK27,1) &amp; " - " &amp; AZ27+VLOOKUP(BI27,NyVs!$L$2:$V$4,DK27,1))),"")</f>
        <v/>
      </c>
      <c r="CH27" s="4" t="str">
        <f>IF(AND(ISNUMBER(BA27),ISNUMBER(DK27)),IF(BA27-VLOOKUP(BI27,NyPp!$L$2:$V$4,DK27,1)&lt;1,1 &amp; " - " &amp; BA27+VLOOKUP(BI27,NyPp!$L$2:$V$4,DK27,1),IF(BA27+VLOOKUP(BI27,NyPp!$L$2:$V$4,DK27,1)&gt;19,BA27-VLOOKUP(BI27,NyPp!$L$2:$V$4,DK27,1) &amp; " - " &amp; 19,BA27-VLOOKUP(BI27,NyPp!$L$2:$V$4,DK27,1) &amp; " - " &amp; BA27+VLOOKUP(BI27,NyPp!$L$2:$V$4,DK27,1))),"")</f>
        <v/>
      </c>
      <c r="CI27" s="4" t="str">
        <f>IF(AND(ISNUMBER(BB27),ISNUMBER(DK27)),IF(BB27-VLOOKUP(BI27,NyIGS!$L$2:$V$4,DK27,1)&lt;40,40 &amp; " - " &amp; BB27+VLOOKUP(BI27,NyIGS!$L$2:$V$4,DK27,1),IF(BB27+VLOOKUP(BI27,NyIGS!$L$2:$V$4,DK27,1)&gt;160,BB27-VLOOKUP(BI27,NyIGS!$L$2:$V$4,DK27,1) &amp; " - " &amp; 160,BB27-VLOOKUP(BI27,NyIGS!$L$2:$V$4,DK27,1) &amp; " - " &amp; BB27+VLOOKUP(BI27,NyIGS!$L$2:$V$4,DK27,1))),"")</f>
        <v/>
      </c>
      <c r="CJ27" s="4" t="str">
        <f>IF(AND(ISNUMBER(BC27),ISNUMBER(DK27)),IF(BC27-VLOOKUP(BI27,NyIRS!$L$2:$V$4,DK27,1)&lt;40,40 &amp; " - " &amp; BC27+VLOOKUP(BI27,NyIRS!$L$2:$V$4,DK27,1),IF(BC27+VLOOKUP(BI27,NyIRS!$L$2:$V$4,DK27,1)&gt;160,BC27-VLOOKUP(BI27,NyIRS!$L$2:$V$4,DK27,1) &amp; " - " &amp; 160,BC27-VLOOKUP(BI27,NyIRS!$L$2:$V$4,DK27,1) &amp; " - " &amp; BC27+VLOOKUP(BI27,NyIRS!$L$2:$V$4,DK27,1))),"")</f>
        <v/>
      </c>
      <c r="CK27" s="4" t="str">
        <f>IF(AND(ISNUMBER(BD27),ISNUMBER(DK27)),IF(BD27-VLOOKUP(BI27,NyIES!$L$2:$V$4,DK27,1)&lt;40,40 &amp; " - " &amp; BD27+VLOOKUP(BI27,NyIES!$L$2:$V$4,DK27,1),IF(BD27+VLOOKUP(BI27,NyIES!$L$2:$V$4,DK27,1)&gt;160,BD27-VLOOKUP(BI27,NyIES!$L$2:$V$4,DK27,1) &amp; " - " &amp; 160,BD27-VLOOKUP(BI27,NyIES!$L$2:$V$4,DK27,1) &amp; " - " &amp; BD27+VLOOKUP(BI27,NyIES!$L$2:$V$4,DK27,1))),"")</f>
        <v/>
      </c>
      <c r="CL27" s="4" t="str">
        <f>IF(AND(ISNUMBER(BE27),ISNUMBER(DK27)),IF(BE27-VLOOKUP(BI27,NyISI!$L$2:$V$4,DK27,1)&lt;40,40 &amp; " - " &amp; BE27+VLOOKUP(BI27,NyISI!$L$2:$V$4,DK27,1),IF(BE27+VLOOKUP(BI27,NyISI!$L$2:$V$4,DK27,1)&gt;160,BE27-VLOOKUP(BI27,NyISI!$L$2:$V$4,DK27,1) &amp; " - " &amp; 160,BE27-VLOOKUP(BI27,NyISI!$L$2:$V$4,DK27,1) &amp; " - " &amp; BE27+VLOOKUP(BI27,NyISI!$L$2:$V$4,DK27,1))),"")</f>
        <v/>
      </c>
      <c r="CM27" s="4" t="str">
        <f>IF(AND(ISNUMBER(DK27),DK27&lt;8),IF(AND(ISNUMBER(BF27),ISNUMBER(DK27)),IF(BF27-VLOOKUP(BI27,NyISS!$L$2:$V$4,DK27,1)&lt;40,40 &amp; " - " &amp; BF27+VLOOKUP(BI27,NyISS!$L$2:$V$4,DK27,1),IF(BF27+VLOOKUP(BI27,NyISS!$L$2:$V$4,DK27,1)&gt;160,BF27-VLOOKUP(BI27,NyISS!$L$2:$V$4,DK27,1) &amp; " - " &amp; 160,BF27-VLOOKUP(BI27,NyISS!$L$2:$V$4,DK27,1) &amp; " - " &amp; BF27+VLOOKUP(BI27,NyISS!$L$2:$V$4,DK27,1))),""),"")</f>
        <v/>
      </c>
      <c r="CN27" s="4" t="str">
        <f>IF(AND(ISNUMBER(DK27),DK27&gt;7),IF(AND(ISNUMBER(BG27),ISNUMBER(DK27)),IF(BG27-VLOOKUP(BI27,NyISM!$L$2:$V$4,DK27,1)&lt;40,40 &amp; " - " &amp; BG27+VLOOKUP(BI27,NyISM!$L$2:$V$4,DK27,1),IF(BG27+VLOOKUP(BI27,NyISM!$L$2:$V$4,DK27,1)&gt;160,BG27-VLOOKUP(BI27,NyISM!$L$2:$V$4,DK27,1) &amp; " - " &amp; 160,BG27-VLOOKUP(BI27,NyISM!$L$2:$V$4,DK27,1) &amp; " - " &amp; BG27+VLOOKUP(BI27,NyISM!$L$2:$V$4,DK27,1))),""),"")</f>
        <v/>
      </c>
      <c r="CO27" s="4" t="str">
        <f>IF(AND(ISNUMBER(BH27),ISNUMBER(DK27)),IF(BH27-VLOOKUP(BI27,NyIAM!$L$2:$V$4,DK27,1)&lt;40,40 &amp; " - " &amp; BH27+VLOOKUP(BI27,NyIAM!$L$2:$V$4,DK27,1),IF(BH27+VLOOKUP(BI27,NyIAM!$L$2:$V$4,DK27,1)&gt;160,BH27-VLOOKUP(BI27,NyIAM!$L$2:$V$4,DK27,1) &amp; " - " &amp; 160,BH27-VLOOKUP(BI27,NyIAM!$L$2:$V$4,DK27,1) &amp; " - " &amp; BH27+VLOOKUP(BI27,NyIAM!$L$2:$V$4,DK27,1))),"")</f>
        <v/>
      </c>
      <c r="CP27" s="4" t="str">
        <f>IF(AF27="","",IF(AND(ISNUMBER(AF27),ISNUMBER(DK27)),IF(VLOOKUP(AF27,NyOm!$A$2:$K$30,DK27,1)=1,"Onormalt få ord",IF(VLOOKUP(AF27,NyOm!$A$2:$K$30,DK27,1)=2,"Färre antal ord än normalt",IF(VLOOKUP(AF27,NyOm!$A$2:$K$30,DK27,1)=3,"Normalt antal ord","")))))</f>
        <v/>
      </c>
      <c r="CQ27" s="4" t="str">
        <f>IF(AB27="","",IF(AND(ISNUMBER(AB27),ISNUMBER(DK27)),IF(VLOOKUP(AB27,NyPbTid!$A$2:$K$218,DK27,1)=1,"Onormalt lång tidsåtgång",IF(VLOOKUP(AB27,NyPbTid!$A$2:$K$218,DK27,1)=2,"Långsammare än normalt",IF(VLOOKUP(AB27,NyPbTid!$A$2:$K$218,DK27,1)=3,"Normal tidsåtgång","")))))</f>
        <v/>
      </c>
      <c r="CR27" s="4" t="str">
        <f>IF(AC27="","",IF(AND(ISNUMBER(AC27),ISNUMBER(DK27)),IF(VLOOKUP(AC27,NyPbFel!$A$2:$K$18,DK27,1)=1,"Onormalt antal fel",IF(VLOOKUP(AC27,NyPbFel!$A$2:$K$18,DK27,1)=2,"Fler fel än normalt",IF(VLOOKUP(AC27,NyPbFel!$A$2:$K$18,DK27,1)=3,"Normalt antal fel","")))))</f>
        <v/>
      </c>
      <c r="CS27" s="4" t="str">
        <f t="shared" si="6"/>
        <v/>
      </c>
      <c r="CT27" s="4" t="str">
        <f>IF(OR(ISNUMBER(CS27),CS27="0**"),IF(ISNUMBER(CS27),CS27/ABS(CS27)*VLOOKUP(1,SignDiff!$A$3:$K$4,DK27,1),VLOOKUP(1,SignDiff!$A$3:$K$4,DK27,1)),"")</f>
        <v/>
      </c>
      <c r="CU27" s="4" t="str">
        <f>IF(OR(ISNUMBER(CS27),CS27="0**"),IF(ISNUMBER(CS27),CS27/ABS(CS27)*VLOOKUP(1,SignDiff!$A$7:$K$8,DK27,1),VLOOKUP(1,SignDiff!$A$7:$K$8,DK27,1)),"")</f>
        <v/>
      </c>
      <c r="CV27" s="4" t="str">
        <f t="shared" si="7"/>
        <v/>
      </c>
      <c r="CW27" s="4" t="str">
        <f t="shared" si="8"/>
        <v/>
      </c>
      <c r="CX27" s="4" t="str">
        <f>IF(OR(ISNUMBER(CS27),CS27="0**"),IF(CS27="0**",VLOOKUP(0,'IRS-IES'!$A$2:$C$43,2,1),IF(CS27&lt;0,VLOOKUP(ABS(CS27),'IRS-IES'!$A$2:$C$43,2,1),VLOOKUP(ABS(CS27),'IRS-IES'!$A$2:$C$43,3,1))),"")</f>
        <v/>
      </c>
      <c r="CY27" s="4" t="str">
        <f t="shared" si="9"/>
        <v/>
      </c>
      <c r="CZ27" s="4" t="str">
        <f>IF(OR(ISNUMBER(CY27),CY27="0**"),IF(ISNUMBER(CY27),CY27/ABS(CY27)*VLOOKUP(2,SignDiff!$A$3:$K$4,DK27,1),VLOOKUP(2,SignDiff!$A$3:$K$4,DK27,1)),"")</f>
        <v/>
      </c>
      <c r="DA27" s="4" t="str">
        <f>IF(OR(ISNUMBER(CY27),CY27="0**"),IF(ISNUMBER(CY27),CY27/ABS(CY27)*VLOOKUP(2,SignDiff!$A$7:$K$8,DK27,1),VLOOKUP(2,SignDiff!$A$7:$K$8,DK27,1)),"")</f>
        <v/>
      </c>
      <c r="DB27" s="4" t="str">
        <f t="shared" si="10"/>
        <v/>
      </c>
      <c r="DC27" s="4" t="str">
        <f t="shared" si="11"/>
        <v/>
      </c>
      <c r="DD27" s="4" t="str">
        <f>IF(OR(ISNUMBER(CY27),CY27="0**"),IF(CY27="0**",VLOOKUP(0,'ISI-ISS'!$A$2:$C$43,2,1),IF(CY27&lt;0,VLOOKUP(ABS(CY27),'ISI-ISS'!$A$2:$C$43,2,1),VLOOKUP(ABS(CY27),'ISI-ISS'!$A$2:$C$43,3,1))),"")</f>
        <v/>
      </c>
      <c r="DE27" s="4" t="str">
        <f t="shared" si="12"/>
        <v/>
      </c>
      <c r="DF27" s="4" t="str">
        <f>IF(OR(ISNUMBER(DE27),DE27="0**"),IF(ISNUMBER(DE27),DE27/ABS(DE27)*VLOOKUP(2,SignDiff!$A$3:$K$4,DK27,1),VLOOKUP(2,SignDiff!$A$3:$K$4,DK27,1)),"")</f>
        <v/>
      </c>
      <c r="DG27" s="4" t="str">
        <f>IF(OR(ISNUMBER(DE27),DE27="0**"),IF(ISNUMBER(DE27),DE27/ABS(DE27)*VLOOKUP(2,SignDiff!$A$7:$K$8,DK27,1),VLOOKUP(2,SignDiff!$A$7:$K$8,DK27,1)),"")</f>
        <v/>
      </c>
      <c r="DH27" s="4" t="str">
        <f t="shared" si="13"/>
        <v/>
      </c>
      <c r="DI27" s="4" t="str">
        <f t="shared" si="14"/>
        <v/>
      </c>
      <c r="DJ27" s="4" t="str">
        <f>IF(OR(ISNUMBER(DE27),DE27="0**"),IF(DE27="0**",VLOOKUP(0,'ISI-ISM'!$A$2:$C$43,2,1),IF(DE27&lt;0,VLOOKUP(ABS(DE27),'ISI-ISM'!$A$2:$C$43,2,1),VLOOKUP(ABS(DE27),'ISI-ISM'!$A$2:$C$43,3,1))),"")</f>
        <v/>
      </c>
      <c r="DK27" s="4" t="str">
        <f>IF(ISERROR(VLOOKUP(N27,age!$A$2:$C$11,2,1)),"",VLOOKUP(N27,age!$A$2:$C$11,2,1))</f>
        <v/>
      </c>
      <c r="DL27" s="4" t="str">
        <f>IF(ISERROR(VLOOKUP(N27,age!$A$2:$C$11,3,1)),"",VLOOKUP(N27,age!$A$2:$C$11,3,1))</f>
        <v/>
      </c>
      <c r="DM27" s="4">
        <f t="shared" si="1"/>
        <v>0</v>
      </c>
      <c r="DN27" s="4">
        <f t="shared" si="2"/>
        <v>0</v>
      </c>
      <c r="DO27" s="4">
        <f t="shared" si="3"/>
        <v>0</v>
      </c>
      <c r="DP27" s="4">
        <f t="shared" si="4"/>
        <v>0</v>
      </c>
      <c r="DQ27" s="4">
        <f t="shared" si="5"/>
        <v>0</v>
      </c>
      <c r="DR27" s="9" t="str">
        <f t="shared" si="15"/>
        <v/>
      </c>
      <c r="DS27" s="9" t="str">
        <f t="shared" si="16"/>
        <v/>
      </c>
      <c r="DT27" s="9" t="str">
        <f t="shared" si="17"/>
        <v/>
      </c>
      <c r="DU27" s="9" t="str">
        <f t="shared" si="18"/>
        <v/>
      </c>
      <c r="DV27" s="9" t="str">
        <f t="shared" si="19"/>
        <v/>
      </c>
      <c r="DW27" s="9" t="str">
        <f t="shared" si="20"/>
        <v/>
      </c>
      <c r="DX27" s="9" t="str">
        <f t="shared" si="21"/>
        <v/>
      </c>
      <c r="DY27" s="9" t="str">
        <f>IF(AND(ISNUMBER(AJ27),ISNUMBER(DK27)),IF(AJ27-VLOOKUP(BI27,NyFi!$L$2:$V$4,DK27,1)&lt;1,1,AJ27-VLOOKUP(BI27,NyFi!$L$2:$V$4,DK27,1)),"")</f>
        <v/>
      </c>
      <c r="DZ27" s="9" t="str">
        <f>IF(AND(ISNUMBER(DK27),DK27&lt;8),IF(AND(ISNUMBER(AK27),ISNUMBER(DK27)),IF(AK27-VLOOKUP(BI27,NyGs!$L$2:$V$4,DK27,1)&lt;1,1,AK27-VLOOKUP(BI27,NyGs!$L$2:$V$4,DK27,1)),""),"")</f>
        <v/>
      </c>
      <c r="EA27" s="9" t="str">
        <f>IF(AND(ISNUMBER(AL27),ISNUMBER(DK27)),IF(AL27-VLOOKUP(BI27,NyRm!$L$2:$V$4,DK27,1)&lt;1,1,AL27-VLOOKUP(BI27,NyRm!$L$2:$V$4,DK27,1)),"")</f>
        <v/>
      </c>
      <c r="EB27" s="9" t="str">
        <f>IF(AND(ISNUMBER(AM27),ISNUMBER(DK27)),IF(AM27-VLOOKUP(BI27,NyFm!$L$2:$V$4,DK27,1)&lt;1,1,AM27-VLOOKUP(BI27,NyFm!$L$2:$V$4,DK27,1)),"")</f>
        <v/>
      </c>
      <c r="EC27" s="9" t="str">
        <f>IF(AND(ISNUMBER(DK27),DK27&lt;8),IF(AND(ISNUMBER(AN27),ISNUMBER(DK27)),IF(AN27-VLOOKUP(BI27,NyLi1R!$L$2:$V$4,DK27,1)&lt;1,1,AN27-VLOOKUP(BI27,NyLi1R!$L$2:$V$4,DK27,1)),""),"")</f>
        <v/>
      </c>
      <c r="ED27" s="9" t="str">
        <f>IF(AND(ISNUMBER(DK27),DK27&lt;8),IF(AND(ISNUMBER(AO27),ISNUMBER(DK27)),IF(AO27-VLOOKUP(BI27,NyLi1E!$L$2:$V$4,DK27,1)&lt;1,1,AO27-VLOOKUP(BI27,NyLi1E!$L$2:$V$4,DK27,1)),""),"")</f>
        <v/>
      </c>
      <c r="EE27" s="9" t="str">
        <f>IF(AND(ISNUMBER(DK27),DK27&lt;8),IF(AND(ISNUMBER(AP27),ISNUMBER(DK27)),IF(AP27-VLOOKUP(BI27,NyLi1T!$L$2:$V$4,DK27,1)&lt;1,1,AP27-VLOOKUP(BI27,NyLi1T!$L$2:$V$4,DK27,1)),""),"")</f>
        <v/>
      </c>
      <c r="EF27" s="9" t="str">
        <f>IF(AND(ISNUMBER(DK27),DK27&gt;7),IF(AND(ISNUMBER(AQ27),ISNUMBER(DK27)),IF(AQ27-VLOOKUP(BI27,NyLi2R!$L$2:$V$4,DK27,1)&lt;1,1,AQ27-VLOOKUP(BI27,NyLi2R!$L$2:$V$4,DK27,1)),""),"")</f>
        <v/>
      </c>
      <c r="EG27" s="9" t="str">
        <f>IF(AND(ISNUMBER(DK27),DK27&gt;7),IF(AND(ISNUMBER(AR27),ISNUMBER(DK27)),IF(AR27-VLOOKUP(BI27,NyLi2E!$L$2:$V$4,DK27,1)&lt;1,1,AR27-VLOOKUP(BI27,NyLi2E!$L$2:$V$4,DK27,1)),""),"")</f>
        <v/>
      </c>
      <c r="EH27" s="9" t="str">
        <f>IF(AND(ISNUMBER(DK27),DK27&gt;7),IF(AND(ISNUMBER(AS27),ISNUMBER(DK27)),IF(AS27-VLOOKUP(BI27,NyLi2T!$L$2:$V$4,DK27,1)&lt;1,1,AS27-VLOOKUP(BI27,NyLi2T!$L$2:$V$4,DK27,1)),""),"")</f>
        <v/>
      </c>
      <c r="EI27" s="9" t="str">
        <f>IF(AND(ISNUMBER(DK27),DK27&lt;8),IF(AND(ISNUMBER(AT27),ISNUMBER(DK27)),IF(AT27-VLOOKUP(BI27,NySs!$L$2:$V$4,DK27,1)&lt;1,1,AT27-VLOOKUP(BI27,NySs!$L$2:$V$4,DK27,1)),""),"")</f>
        <v/>
      </c>
      <c r="EJ27" s="9" t="str">
        <f>IF(AND(ISNUMBER(DK27),DK27&lt;9),IF(AND(ISNUMBER(AU27),ISNUMBER(DK27)),IF(AU27-VLOOKUP(BI27,NyEo!$L$2:$V$4,DK27,1)&lt;1,1,AU27-VLOOKUP(BI27,NyEo!$L$2:$V$4,DK27,1)),""),"")</f>
        <v/>
      </c>
      <c r="EK27" s="9" t="str">
        <f>IF(AND(ISNUMBER(DK27),DK27&gt;7),IF(AND(ISNUMBER(AV27),ISNUMBER(DK27)),IF(AV27-VLOOKUP(BI27,NyHt!$L$2:$V$4,DK27,1)&lt;1,1,AV27-VLOOKUP(BI27,NyHt!$L$2:$V$4,DK27,1)),""),"")</f>
        <v/>
      </c>
      <c r="EL27" s="9" t="str">
        <f>IF(AND(ISNUMBER(AW27),ISNUMBER(DK27)),IF(AW27-VLOOKUP(BI27,NySiF!$L$2:$V$4,DK27,1)&lt;1,1,AW27-VLOOKUP(BI27,NySiF!$L$2:$V$4,DK27,1)),"")</f>
        <v/>
      </c>
      <c r="EM27" s="9" t="str">
        <f>IF(AND(ISNUMBER(AX27),ISNUMBER(DK27)),IF(AX27-VLOOKUP(BI27,NySiB!$L$2:$V$4,DK27,1)&lt;1,1,AX27-VLOOKUP(BI27,NySiB!$L$2:$V$4,DK27,1)),"")</f>
        <v/>
      </c>
      <c r="EN27" s="9" t="str">
        <f>IF(AND(ISNUMBER(AY27),ISNUMBER(DK27)),IF(AY27-VLOOKUP(BI27,NySiT!$L$2:$V$4,DK27,1)&lt;1,1,AY27-VLOOKUP(BI27,NySiT!$L$2:$V$4,DK27,1)),"")</f>
        <v/>
      </c>
      <c r="EO27" s="9" t="str">
        <f>IF(AND(ISNUMBER(AZ27),ISNUMBER(DK27)),IF(AZ27-VLOOKUP(BI27,NyVs!$L$2:$V$4,DK27,1)&lt;1,1,AZ27-VLOOKUP(BI27,NyVs!$L$2:$V$4,DK27,1)),"")</f>
        <v/>
      </c>
      <c r="EP27" s="9" t="str">
        <f>IF(AND(ISNUMBER(BA27),ISNUMBER(DK27)),IF(BA27-VLOOKUP(BI27,NyPp!$L$2:$V$4,DK27,1)&lt;1,1,BA27-VLOOKUP(BI27,NyPp!$L$2:$V$4,DK27,1)),"")</f>
        <v/>
      </c>
      <c r="EQ27" s="9" t="str">
        <f>IF(AND(ISNUMBER(BB27),ISNUMBER(DK27)),IF(BB27-VLOOKUP(BI27,NyIGS!$L$2:$V$4,DK27,1)&lt;40,40,BB27-VLOOKUP(BI27,NyIGS!$L$2:$V$4,DK27,1)),"")</f>
        <v/>
      </c>
      <c r="ER27" s="9" t="str">
        <f>IF(AND(ISNUMBER(BC27),ISNUMBER(DK27)),IF(BC27-VLOOKUP(BI27,NyIRS!$L$2:$V$4,DK27,1)&lt;40,40,BC27-VLOOKUP(BI27,NyIRS!$L$2:$V$4,DK27,1)),"")</f>
        <v/>
      </c>
      <c r="ES27" s="9" t="str">
        <f>IF(AND(ISNUMBER(BD27),ISNUMBER(DK27)),IF(BD27-VLOOKUP(BI27,NyIES!$L$2:$V$4,DK27,1)&lt;40,40,BD27-VLOOKUP(BI27,NyIES!$L$2:$V$4,DK27,1)),"")</f>
        <v/>
      </c>
      <c r="ET27" s="9" t="str">
        <f>IF(AND(ISNUMBER(BE27),ISNUMBER(DK27)),IF(BE27-VLOOKUP(BI27,NyISI!$L$2:$V$4,DK27,1)&lt;40,40,BE27-VLOOKUP(BI27,NyISI!$L$2:$V$4,DK27,1)),"")</f>
        <v/>
      </c>
      <c r="EU27" s="9" t="str">
        <f>IF(AND(ISNUMBER(DK27),DK27&lt;8),IF(AND(ISNUMBER(BF27),ISNUMBER(DK27)),IF(BF27-VLOOKUP(BI27,NyISS!$L$2:$V$4,DK27,1)&lt;40,40,BF27-VLOOKUP(BI27,NyISS!$L$2:$V$4,DK27,1)),""),"")</f>
        <v/>
      </c>
      <c r="EV27" s="9" t="str">
        <f>IF(AND(ISNUMBER(DK27),DK27&gt;7),IF(AND(ISNUMBER(BG27),ISNUMBER(DK27)),IF(BG27-VLOOKUP(BI27,NyISM!$L$2:$V$4,DK27,1)&lt;40,40,BG27-VLOOKUP(BI27,NyISM!$L$2:$V$4,DK27,1)),""),"")</f>
        <v/>
      </c>
      <c r="EW27" s="9" t="str">
        <f>IF(AND(ISNUMBER(BH27),ISNUMBER(DK27)),IF(BH27-VLOOKUP(BI27,NyIAM!$L$2:$V$4,DK27,1)&lt;40,40,BH27-VLOOKUP(BI27,NyIAM!$L$2:$V$4,DK27,1)),"")</f>
        <v/>
      </c>
      <c r="EX27" s="9" t="str">
        <f>IF(AND(ISNUMBER(AJ27),ISNUMBER(DK27)),IF(AJ27+VLOOKUP(BI27,NyFi!$L$2:$V$4,DK27,1)&gt;19,19,AJ27+VLOOKUP(BI27,NyFi!$L$2:$V$4,DK27,1)),"")</f>
        <v/>
      </c>
      <c r="EY27" s="9" t="str">
        <f>IF(AND(ISNUMBER(DK27),DK27&lt;8),IF(AND(ISNUMBER(AK27),ISNUMBER(DK27)),IF(AK27+VLOOKUP(BI27,NyGs!$L$2:$V$4,DK27,1)&gt;19,19,AK27+VLOOKUP(BI27,NyGs!$L$2:$V$4,DK27,1)),""),"")</f>
        <v/>
      </c>
      <c r="EZ27" s="9" t="str">
        <f>IF(AND(ISNUMBER(AL27),ISNUMBER(DK27)),IF(AL27+VLOOKUP(BI27,NyRm!$L$2:$V$4,DK27,1)&gt;19,19,AL27+VLOOKUP(BI27,NyRm!$L$2:$V$4,DK27,1)),"")</f>
        <v/>
      </c>
      <c r="FA27" s="9" t="str">
        <f>IF(AND(ISNUMBER(AM27),ISNUMBER(DK27)),IF(AM27+VLOOKUP(BI27,NyFm!$L$2:$V$4,DK27,1)&gt;19,19,AM27+VLOOKUP(BI27,NyFm!$L$2:$V$4,DK27,1)),"")</f>
        <v/>
      </c>
      <c r="FB27" s="9" t="str">
        <f>IF(AND(ISNUMBER(DK27),DK27&lt;8),IF(AND(ISNUMBER(AN27),ISNUMBER(DK27)),IF(AN27+VLOOKUP(BI27,NyLi1R!$L$2:$V$4,DK27,1)&gt;19,19,AN27+VLOOKUP(BI27,NyLi1R!$L$2:$V$4,DK27,1)),""),"")</f>
        <v/>
      </c>
      <c r="FC27" s="9" t="str">
        <f>IF(AND(ISNUMBER(DK27),DK27&lt;8),IF(AND(ISNUMBER(AO27),ISNUMBER(DK27)),IF(AO27+VLOOKUP(BI27,NyLi1E!$L$2:$V$4,DK27,1)&gt;19,19,AO27+VLOOKUP(BI27,NyLi1E!$L$2:$V$4,DK27,1)),""),"")</f>
        <v/>
      </c>
      <c r="FD27" s="9" t="str">
        <f>IF(AND(ISNUMBER(DK27),DK27&lt;8),IF(AND(ISNUMBER(AP27),ISNUMBER(DK27)),IF(AP27+VLOOKUP(BI27,NyLi1T!$L$2:$V$4,DK27,1)&gt;19,19,AP27+VLOOKUP(BI27,NyLi1T!$L$2:$V$4,DK27,1)),""),"")</f>
        <v/>
      </c>
      <c r="FE27" s="9" t="str">
        <f>IF(AND(ISNUMBER(DK27),DK27&gt;7),IF(AND(ISNUMBER(AQ27),ISNUMBER(DK27)),IF(AQ27+VLOOKUP(BI27,NyLi2R!$L$2:$V$4,DK27,1)&gt;19,19,AQ27+VLOOKUP(BI27,NyLi2R!$L$2:$V$4,DK27,1)),""),"")</f>
        <v/>
      </c>
      <c r="FF27" s="9" t="str">
        <f>IF(AND(ISNUMBER(DK27),DK27&gt;7),IF(AND(ISNUMBER(AR27),ISNUMBER(DK27)),IF(AR27+VLOOKUP(BI27,NyLi2E!$L$2:$V$4,DK27,1)&gt;19,19,AR27+VLOOKUP(BI27,NyLi2E!$L$2:$V$4,DK27,1)),""),"")</f>
        <v/>
      </c>
      <c r="FG27" s="9" t="str">
        <f>IF(AND(ISNUMBER(DK27),DK27&gt;7),IF(AND(ISNUMBER(AS27),ISNUMBER(DK27)),IF(AS27+VLOOKUP(BI27,NyLi2T!$L$2:$V$4,DK27,1)&gt;19,19,AS27+VLOOKUP(BI27,NyLi2T!$L$2:$V$4,DK27,1)),""),"")</f>
        <v/>
      </c>
      <c r="FH27" s="9" t="str">
        <f>IF(AND(ISNUMBER(DK27),DK27&lt;8),IF(AND(ISNUMBER(AT27),ISNUMBER(DK27)),IF(AT27+VLOOKUP(BI27,NySs!$L$2:$V$4,DK27,1)&gt;19,19,AT27+VLOOKUP(BI27,NySs!$L$2:$V$4,DK27,1)),""),"")</f>
        <v/>
      </c>
      <c r="FI27" s="9" t="str">
        <f>IF(AND(ISNUMBER(DK27),DK27&lt;9),IF(AND(ISNUMBER(AU27),ISNUMBER(DK27)),IF(AU27+VLOOKUP(BI27,NyEo!$L$2:$V$4,DK27,1)&gt;19,19,AU27+VLOOKUP(BI27,NyEo!$L$2:$V$4,DK27,1)),""),"")</f>
        <v/>
      </c>
      <c r="FJ27" s="9" t="str">
        <f>IF(AND(ISNUMBER(DK27),DK27&gt;7),IF(AND(ISNUMBER(AV27),ISNUMBER(DK27)),IF(AV27+VLOOKUP(BI27,NyHt!$L$2:$V$4,DK27,1)&gt;19,19,AV27+VLOOKUP(BI27,NyHt!$L$2:$V$4,DK27,1)),""),"")</f>
        <v/>
      </c>
      <c r="FK27" s="9" t="str">
        <f>IF(AND(ISNUMBER(AW27),ISNUMBER(DK27)),IF(AW27+VLOOKUP(BI27,NySiF!$L$2:$V$4,DK27,1)&gt;19,19,AW27+VLOOKUP(BI27,NySiF!$L$2:$V$4,DK27,1)),"")</f>
        <v/>
      </c>
      <c r="FL27" s="9" t="str">
        <f>IF(AND(ISNUMBER(AX27),ISNUMBER(DK27)),IF(AX27+VLOOKUP(BI27,NySiB!$L$2:$V$4,DK27,1)&gt;19,19,AX27+VLOOKUP(BI27,NySiB!$L$2:$V$4,DK27,1)),"")</f>
        <v/>
      </c>
      <c r="FM27" s="9" t="str">
        <f>IF(AND(ISNUMBER(AY27),ISNUMBER(DK27)),IF(AY27+VLOOKUP(BI27,NySiT!$L$2:$V$4,DK27,1)&gt;19,19,AY27+VLOOKUP(BI27,NySiT!$L$2:$V$4,DK27,1)),"")</f>
        <v/>
      </c>
      <c r="FN27" s="9" t="str">
        <f>IF(AND(ISNUMBER(AZ27),ISNUMBER(DK27)),IF(AZ27+VLOOKUP(BI27,NyVs!$L$2:$V$4,DK27,1)&gt;19,19,AZ27+VLOOKUP(BI27,NyVs!$L$2:$V$4,DK27,1)),"")</f>
        <v/>
      </c>
      <c r="FO27" s="9" t="str">
        <f>IF(AND(ISNUMBER(BA27),ISNUMBER(DK27)),IF(BA27+VLOOKUP(BI27,NyPp!$L$2:$V$4,DK27,1)&gt;19,19,BA27+VLOOKUP(BI27,NyPp!$L$2:$V$4,DK27,1)),"")</f>
        <v/>
      </c>
      <c r="FP27" s="9" t="str">
        <f>IF(AND(ISNUMBER(BB27),ISNUMBER(DK27)),IF(BB27+VLOOKUP(BI27,NyIGS!$L$2:$V$4,DK27,1)&gt;160,160,BB27+VLOOKUP(BI27,NyIGS!$L$2:$V$4,DK27,1)),"")</f>
        <v/>
      </c>
      <c r="FQ27" s="9" t="str">
        <f>IF(AND(ISNUMBER(BC27),ISNUMBER(DK27)),IF(BC27+VLOOKUP(BI27,NyIRS!$L$2:$V$4,DK27,1)&gt;160,160,BC27+VLOOKUP(BI27,NyIRS!$L$2:$V$4,DK27,1)),"")</f>
        <v/>
      </c>
      <c r="FR27" s="9" t="str">
        <f>IF(AND(ISNUMBER(BD27),ISNUMBER(DK27)),IF(BD27+VLOOKUP(BI27,NyIES!$L$2:$V$4,DK27,1)&gt;160,160, BD27+VLOOKUP(BI27,NyIES!$L$2:$V$4,DK27,1)),"")</f>
        <v/>
      </c>
      <c r="FS27" s="9" t="str">
        <f>IF(AND(ISNUMBER(BE27),ISNUMBER(DK27)),IF(BE27+VLOOKUP(BI27,NyISI!$L$2:$V$4,DK27,1)&gt;160,160,BE27+VLOOKUP(BI27,NyISI!$L$2:$V$4,DK27,1)),"")</f>
        <v/>
      </c>
      <c r="FT27" s="9" t="str">
        <f>IF(AND(ISNUMBER(DK27),DK27&lt;8),IF(AND(ISNUMBER(BF27),ISNUMBER(DK27)),IF(BF27+VLOOKUP(BI27,NyISS!$L$2:$V$4,DK27,1)&gt;160,160,BF27+VLOOKUP(BI27,NyISS!$L$2:$V$4,DK27,1)),""),"")</f>
        <v/>
      </c>
      <c r="FU27" s="9" t="str">
        <f>IF(AND(ISNUMBER(DK27),DK27&gt;7),IF(AND(ISNUMBER(BG27),ISNUMBER(DK27)),IF(BG27+VLOOKUP(BI27,NyISM!$L$2:$V$4,DK27,1)&gt;160,160,BG27+VLOOKUP(BI27,NyISM!$L$2:$V$4,DK27,1)),""),"")</f>
        <v/>
      </c>
      <c r="FV27" s="9" t="str">
        <f>IF(AND(ISNUMBER(BH27),ISNUMBER(DK27)),IF(BH27+VLOOKUP(BI27,NyIAM!$L$2:$V$4,DK27,1)&gt;160,160,BH27+VLOOKUP(BI27,NyIAM!$L$2:$V$4,DK27,1)),"")</f>
        <v/>
      </c>
    </row>
    <row r="28" spans="1:178" x14ac:dyDescent="0.2">
      <c r="A28" s="51"/>
      <c r="B28" s="51"/>
      <c r="C28" s="51"/>
      <c r="D28" s="51"/>
      <c r="E28" s="51"/>
      <c r="F28" s="51"/>
      <c r="G28" s="51"/>
      <c r="H28" s="51"/>
      <c r="I28" s="51"/>
      <c r="J28" s="52"/>
      <c r="K28" s="52"/>
      <c r="L28" s="53"/>
      <c r="M28" s="53"/>
      <c r="N28" s="58" t="str">
        <f t="shared" si="0"/>
        <v/>
      </c>
      <c r="O28" s="53"/>
      <c r="P28" s="53"/>
      <c r="Q28" s="53"/>
      <c r="R28" s="53"/>
      <c r="S28" s="53"/>
      <c r="T28" s="53"/>
      <c r="U28" s="53"/>
      <c r="V28" s="53"/>
      <c r="W28" s="53"/>
      <c r="X28" s="53"/>
      <c r="Y28" s="53"/>
      <c r="Z28" s="53"/>
      <c r="AA28" s="53"/>
      <c r="AB28" s="53"/>
      <c r="AC28" s="53"/>
      <c r="AD28" s="53"/>
      <c r="AE28" s="53"/>
      <c r="AF28" s="53"/>
      <c r="AG28" s="53"/>
      <c r="AH28" s="53"/>
      <c r="AI28" s="53"/>
      <c r="AJ28" s="4" t="str">
        <f>IF(O28="","",IF(ISNUMBER(N28),VLOOKUP(O28,NyFi!$A$2:$K$40,DK28),""))</f>
        <v/>
      </c>
      <c r="AK28" s="4" t="str">
        <f>IF(P28="","",IF(AND(ISNUMBER(N28),DK28&lt;8),VLOOKUP(P28,NyGs!$A$2:$G$41,DK28),""))</f>
        <v/>
      </c>
      <c r="AL28" s="4" t="str">
        <f>IF(AA28="","",IF(ISNUMBER(N28),VLOOKUP(AA28,NyRm!$A$2:$K$56,DK28),""))</f>
        <v/>
      </c>
      <c r="AM28" s="4" t="str">
        <f>IF(Z28="","",IF(ISNUMBER(N28),VLOOKUP(Z28,NyFm!$A$2:$K$46,DK28),""))</f>
        <v/>
      </c>
      <c r="AN28" s="4" t="str">
        <f>IF(U28="","",IF(AND(ISNUMBER(N28),DK28&lt;8),VLOOKUP(U28,NyLi1R!$A$2:$G$20,DK28),""))</f>
        <v/>
      </c>
      <c r="AO28" s="4" t="str">
        <f>IF(V28="","",IF(AND(ISNUMBER(N28),DK28&lt;8),VLOOKUP(V28,NyLi1E!$A$2:$G$20,DK28),""))</f>
        <v/>
      </c>
      <c r="AP28" s="4" t="str">
        <f>IF(AND(ISNUMBER(N28),ISNUMBER(AN28),ISNUMBER(AO28),DK28&lt;8),VLOOKUP(AN28+AO28,NyLi1T!$A$2:$G$40,DK28),"")</f>
        <v/>
      </c>
      <c r="AQ28" s="4" t="str">
        <f>IF(W28="","",IF(AND(ISNUMBER(N28),DK28&gt;7),VLOOKUP(W28,NyLi2R!$A$2:$K$20,DK28),""))</f>
        <v/>
      </c>
      <c r="AR28" s="4" t="str">
        <f>IF(X28="","",IF(AND(ISNUMBER(N28),DK28&gt;7),VLOOKUP(X28,NyLi2E!$A$2:$K$20,DK28),""))</f>
        <v/>
      </c>
      <c r="AS28" s="4" t="str">
        <f>IF(AND(ISNUMBER(N28),ISNUMBER(AQ28),ISNUMBER(AR28),DK28&gt;7),VLOOKUP(AQ28+AR28,NyLi2T!$A$2:$K$40,DK28),"")</f>
        <v/>
      </c>
      <c r="AT28" s="4" t="str">
        <f>IF(AE28="","",IF(AND(ISNUMBER(N28),DK28&lt;8),VLOOKUP(AE28,NySs!$A$2:$G$28,DK28),""))</f>
        <v/>
      </c>
      <c r="AU28" s="4" t="str">
        <f>IF(AD28="","",IF(AND(ISNUMBER(N28),DK28&lt;9),VLOOKUP(AD28,NyEo!$A$2:$H$22,DK28),""))</f>
        <v/>
      </c>
      <c r="AV28" s="4" t="str">
        <f>IF(Q28="","",IF(AND(ISNUMBER(N28),DK28&gt;7),VLOOKUP(Q28,NyHt!$A$2:$K$17,DK28),""))</f>
        <v/>
      </c>
      <c r="AW28" s="4" t="str">
        <f>IF(R28="","",IF(ISNUMBER(N28),VLOOKUP(R28,NySiF!$A$2:$K$18,DK28),""))</f>
        <v/>
      </c>
      <c r="AX28" s="4" t="str">
        <f>IF(S28="","",IF(ISNUMBER(N28),VLOOKUP(S28,NySiB!$A$2:$K$16,DK28),""))</f>
        <v/>
      </c>
      <c r="AY28" s="4" t="str">
        <f>IF(T28="","",IF(ISNUMBER(N28),VLOOKUP(T28,NySiT!$A$2:$K$32,DK28),""))</f>
        <v/>
      </c>
      <c r="AZ28" s="4" t="str">
        <f>IF(Y28="","",IF(ISNUMBER(N28),VLOOKUP(Y28,NyVs!$A$2:$K$86,DK28),""))</f>
        <v/>
      </c>
      <c r="BA28" s="4" t="str">
        <f>IF(AI28="","",IF(ISNUMBER(N28),VLOOKUP(AI28,NyPp!$A$2:$K$202,DK28),""))</f>
        <v/>
      </c>
      <c r="BB28" s="4" t="str">
        <f>IF(AND(ISNUMBER(AJ28),ISNUMBER(AK28),ISNUMBER(AL28),ISNUMBER(AM28),DK28&lt;8),IF(COUNTIF(O28,0)+COUNTIF(P28,0)+COUNTIF(AA28,0)+COUNTIF(Z28,0)&gt;1,"",VLOOKUP(AJ28+AK28+AL28+AM28,NyIGS!$A$2:$K$78,DK28)),IF(AND(ISNUMBER(AJ28),ISNUMBER(AL28),ISNUMBER(AM28),ISNUMBER(AS28),DK28&gt;7),IF(COUNTIF(O28,0)+COUNTIF(AA28,0)+COUNTIF(Z28,0)+AND(COUNTIF(W28,0),COUNTIF(X28,0))&gt;1,"",VLOOKUP(AJ28+AL28+AM28+AS28,NyIGS!$A$2:$K$78,DK28)),""))</f>
        <v/>
      </c>
      <c r="BC28" s="4" t="str">
        <f>IF(AND(ISNUMBER(AJ28),ISNUMBER(AN28),ISNUMBER(AT28),DK28&lt;8),IF(COUNTIF(O28,0)+COUNTIF(U28,0)+COUNTIF(AE28,0)&gt;1,"",VLOOKUP(AJ28+AN28+AT28,NyIRS!$A$2:$K$59,DK28)),IF(AND(ISNUMBER(AJ28),ISNUMBER(AQ28),DK28&gt;7),IF(COUNTIF(O28,0)+COUNTIF(W28,0)&gt;1,"",VLOOKUP(AJ28+AQ28,NyIRS!$A$2:$K$59,DK28)),""))</f>
        <v/>
      </c>
      <c r="BD28" s="4" t="str">
        <f>IF(AND(ISNUMBER(AK28),ISNUMBER(AL28),ISNUMBER(AM28),DK28&lt;8),IF(COUNTIF(P28,0)+COUNTIF(AA28,0)+COUNTIF(Z28,0)&gt;1,"",VLOOKUP(AK28+AL28+AM28,NyIES!$A$2:$K$59,DK28)),IF(AND(ISNUMBER(AL28),ISNUMBER(AM28),ISNUMBER(AR28),DK28&gt;7),IF(COUNTIF(AA28,0)+COUNTIF(Z28,0)+COUNTIF(X28,0)&gt;1,"",VLOOKUP(AL28+AM28+AR28,NyIES!$A$2:$K$59,DK28)),""))</f>
        <v/>
      </c>
      <c r="BE28" s="4" t="str">
        <f>IF(AND(ISNUMBER(AJ28),ISNUMBER(AP28),ISNUMBER(AU28),DK28&lt;8),IF(COUNTIF(O28,0)+AND(COUNTIF(U28,0),COUNTIF(V28,0))+COUNTIF(AD28,0)&gt;1,"",VLOOKUP(AJ28+AP28+AU28,NyISI!$A$2:$K$59,DK28)),IF(AND(ISNUMBER(AS28),ISNUMBER(AU28),ISNUMBER(AV28),DK28=8),IF(COUNTIF(AD28,0)+COUNTIF(Q28,0)+AND(COUNTIF(W28,0),COUNTIF(X28,0))&gt;1,"",VLOOKUP(AS28+AU28+AV28,NyISI!$A$2:$K$59,DK28)),IF(AND(ISNUMBER(AS28),ISNUMBER(AV28),DK28&gt;8),IF(COUNTIF(Q28,0)+AND(COUNTIF(W28,0),COUNTIF(X28,0))&gt;1,"",VLOOKUP(AS28+AV28,NyISI!$A$2:$K$59,DK28)),"")))</f>
        <v/>
      </c>
      <c r="BF28" s="4" t="str">
        <f>IF(AND(ISNUMBER(AT28),ISNUMBER(AK28),ISNUMBER(AL28),ISNUMBER(AM28),DK28&lt;8),IF(COUNTIF(P28,0)+COUNTIF(AA28,0)+COUNTIF(Z28,0)+COUNTIF(AE28,0)&gt;1,"",VLOOKUP(AT28+AK28+AL28+AM28,NyISS!$A$2:$G$78,DK28)),"")</f>
        <v/>
      </c>
      <c r="BG28" s="4" t="str">
        <f>IF(AND(ISNUMBER(AJ28),ISNUMBER(AL28),ISNUMBER(AM28),DK28&gt;7),IF(COUNTIF(O28,0)+COUNTIF(AA28,0)+COUNTIF(Z28,0)&gt;1,"",VLOOKUP(AJ28+AL28+AM28,NyISM!$A$2:$K$59,DK28)),"")</f>
        <v/>
      </c>
      <c r="BH28" s="4" t="str">
        <f>IF(AND(ISNUMBER(AY28),ISNUMBER(AZ28)),IF(COUNTIF(T28,0)+COUNTIF(Y28,0)&gt;1,"",VLOOKUP(AY28+AZ28,NyIAM!$A$2:$K$40,DK28)),"")</f>
        <v/>
      </c>
      <c r="BI28" s="4">
        <v>2</v>
      </c>
      <c r="BJ28" s="4" t="str">
        <f>IF(ISNUMBER(BB28),VLOOKUP(BB28,Percentil!$A$2:$B$122,2,1),"")</f>
        <v/>
      </c>
      <c r="BK28" s="4" t="str">
        <f>IF(ISNUMBER(BC28),VLOOKUP(BC28,Percentil!$A$2:$B$122,2,1),"")</f>
        <v/>
      </c>
      <c r="BL28" s="4" t="str">
        <f>IF(ISNUMBER(BD28),VLOOKUP(BD28,Percentil!$A$2:$B$122,2,1),"")</f>
        <v/>
      </c>
      <c r="BM28" s="4" t="str">
        <f>IF(ISNUMBER(BE28),VLOOKUP(BE28,Percentil!$A$2:$B$122,2,1),"")</f>
        <v/>
      </c>
      <c r="BN28" s="4" t="str">
        <f>IF(ISNUMBER(BF28),VLOOKUP(BF28,Percentil!$A$2:$B$122,2,1),"")</f>
        <v/>
      </c>
      <c r="BO28" s="4" t="str">
        <f>IF(ISNUMBER(BG28),VLOOKUP(BG28,Percentil!$A$2:$B$122,2,1),"")</f>
        <v/>
      </c>
      <c r="BP28" s="4" t="str">
        <f>IF(ISNUMBER(BH28),VLOOKUP(BH28,Percentil!$A$2:$B$122,2,1),"")</f>
        <v/>
      </c>
      <c r="BQ28" s="4" t="str">
        <f>IF(AND(ISNUMBER(AJ28),ISNUMBER(DK28)),IF(AJ28-VLOOKUP(BI28,NyFi!$L$2:$V$4,DK28,1)&lt;1,1 &amp; " - " &amp; AJ28+VLOOKUP(BI28,NyFi!$L$2:$V$4,DK28,1),IF(AJ28+VLOOKUP(BI28,NyFi!$L$2:$V$4,DK28,1)&gt;19,AJ28-VLOOKUP(BI28,NyFi!$L$2:$V$4,DK28,1) &amp; " - " &amp; 19,AJ28-VLOOKUP(BI28,NyFi!$L$2:$V$4,DK28,1) &amp; " - " &amp; AJ28+VLOOKUP(BI28,NyFi!$L$2:$V$4,DK28,1))),"")</f>
        <v/>
      </c>
      <c r="BR28" s="4" t="str">
        <f>IF(AND(ISNUMBER(DK28),DK28&lt;8),IF(AND(ISNUMBER(AK28),ISNUMBER(DK28)),IF(AK28-VLOOKUP(BI28,NyGs!$L$2:$V$4,DK28,1)&lt;1,1 &amp; " - " &amp; AK28+VLOOKUP(BI28,NyGs!$L$2:$V$4,DK28,1),IF(AK28+VLOOKUP(BI28,NyGs!$L$2:$V$4,DK28,1)&gt;19,AK28-VLOOKUP(BI28,NyGs!$L$2:$V$4,DK28,1) &amp; " - " &amp; 19,AK28-VLOOKUP(BI28,NyGs!$L$2:$V$4,DK28,1) &amp; " - " &amp; AK28+VLOOKUP(BI28,NyGs!$L$2:$V$4,DK28,1))),""),"")</f>
        <v/>
      </c>
      <c r="BS28" s="4" t="str">
        <f>IF(AND(ISNUMBER(AL28),ISNUMBER(DK28)),IF(AL28-VLOOKUP(BI28,NyRm!$L$2:$V$4,DK28,1)&lt;1,1 &amp; " - " &amp; AL28+VLOOKUP(BI28,NyRm!$L$2:$V$4,DK28,1),IF(AL28+VLOOKUP(BI28,NyRm!$L$2:$V$4,DK28,1)&gt;19,AL28-VLOOKUP(BI28,NyRm!$L$2:$V$4,DK28,1) &amp; " - " &amp; 19,AL28-VLOOKUP(BI28,NyRm!$L$2:$V$4,DK28,1) &amp; " - " &amp; AL28+VLOOKUP(BI28,NyRm!$L$2:$V$4,DK28,1))),"")</f>
        <v/>
      </c>
      <c r="BT28" s="4" t="str">
        <f>IF(AND(ISNUMBER(AM28),ISNUMBER(DK28)),IF(AM28-VLOOKUP(BI28,NyFm!$L$2:$V$4,DK28,1)&lt;1,1 &amp; " - " &amp; AM28+VLOOKUP(BI28,NyFm!$L$2:$V$4,DK28,1),IF(AM28+VLOOKUP(BI28,NyFm!$L$2:$V$4,DK28,1)&gt;19,AM28-VLOOKUP(BI28,NyFm!$L$2:$V$4,DK28,1) &amp; " - " &amp; 19,AM28-VLOOKUP(BI28,NyFm!$L$2:$V$4,DK28,1) &amp; " - " &amp; AM28+VLOOKUP(BI28,NyFm!$L$2:$V$4,DK28,1))),"")</f>
        <v/>
      </c>
      <c r="BU28" s="4" t="str">
        <f>IF(AND(ISNUMBER(DK28),DK28&lt;8),IF(AND(ISNUMBER(AN28),ISNUMBER(DK28)),IF(AN28-VLOOKUP(BI28,NyLi1R!$L$2:$V$4,DK28,1)&lt;1,1 &amp; " - " &amp; AN28+VLOOKUP(BI28,NyLi1R!$L$2:$V$4,DK28,1),IF(AN28+VLOOKUP(BI28,NyLi1R!$L$2:$V$4,DK28,1)&gt;19,AN28-VLOOKUP(BI28,NyLi1R!$L$2:$V$4,DK28,1) &amp; " - " &amp; 19,AN28-VLOOKUP(BI28,NyLi1R!$L$2:$V$4,DK28,1) &amp; " - " &amp; AN28+VLOOKUP(BI28,NyLi1R!$L$2:$V$4,DK28,1))),""),"")</f>
        <v/>
      </c>
      <c r="BV28" s="4" t="str">
        <f>IF(AND(ISNUMBER(DK28),DK28&lt;8),IF(AND(ISNUMBER(AO28),ISNUMBER(DK28)),IF(AO28-VLOOKUP(BI28,NyLi1E!$L$2:$V$4,DK28,1)&lt;1,1 &amp; " - " &amp; AO28+VLOOKUP(BI28,NyLi1E!$L$2:$V$4,DK28,1),IF(AO28+VLOOKUP(BI28,NyLi1E!$L$2:$V$4,DK28,1)&gt;19,AO28-VLOOKUP(BI28,NyLi1E!$L$2:$V$4,DK28,1) &amp; " - " &amp; 19,AO28-VLOOKUP(BI28,NyLi1E!$L$2:$V$4,DK28,1) &amp; " - " &amp; AO28+VLOOKUP(BI28,NyLi1E!$L$2:$V$4,DK28,1))),""),"")</f>
        <v/>
      </c>
      <c r="BW28" s="4" t="str">
        <f>IF(AND(ISNUMBER(DK28),DK28&lt;8),IF(AND(ISNUMBER(AP28),ISNUMBER(DK28)),IF(AP28-VLOOKUP(BI28,NyLi1T!$L$2:$V$4,DK28,1)&lt;1,1 &amp; " - " &amp; AP28+VLOOKUP(BI28,NyLi1T!$L$2:$V$4,DK28,1),IF(AP28+VLOOKUP(BI28,NyLi1T!$L$2:$V$4,DK28,1)&gt;19,AP28-VLOOKUP(BI28,NyLi1T!$L$2:$V$4,DK28,1) &amp; " - " &amp; 19,AP28-VLOOKUP(BI28,NyLi1T!$L$2:$V$4,DK28,1) &amp; " - " &amp; AP28+VLOOKUP(BI28,NyLi1T!$L$2:$V$4,DK28,1))),""),"")</f>
        <v/>
      </c>
      <c r="BX28" s="4" t="str">
        <f>IF(AND(ISNUMBER(DK28),DK28&gt;7),IF(AND(ISNUMBER(AQ28),ISNUMBER(DK28)),IF(AQ28-VLOOKUP(BI28,NyLi2R!$L$2:$V$4,DK28,1)&lt;1,1 &amp; " - " &amp; AQ28+VLOOKUP(BI28,NyLi2R!$L$2:$V$4,DK28,1),IF(AQ28+VLOOKUP(BI28,NyLi2R!$L$2:$V$4,DK28,1)&gt;19,AQ28-VLOOKUP(BI28,NyLi2R!$L$2:$V$4,DK28,1) &amp; " - " &amp; 19,AQ28-VLOOKUP(BI28,NyLi2R!$L$2:$V$4,DK28,1) &amp; " - " &amp; AQ28+VLOOKUP(BI28,NyLi2R!$L$2:$V$4,DK28,1))),""),"")</f>
        <v/>
      </c>
      <c r="BY28" s="4" t="str">
        <f>IF(AND(ISNUMBER(DK28),DK28&gt;7),IF(AND(ISNUMBER(AR28),ISNUMBER(DK28)),IF(AR28-VLOOKUP(BI28,NyLi2E!$L$2:$V$4,DK28,1)&lt;1,1 &amp; " - " &amp; AR28+VLOOKUP(BI28,NyLi2E!$L$2:$V$4,DK28,1),IF(AR28+VLOOKUP(BI28,NyLi2E!$L$2:$V$4,DK28,1)&gt;19,AR28-VLOOKUP(BI28,NyLi2E!$L$2:$V$4,DK28,1) &amp; " - " &amp; 19,AR28-VLOOKUP(BI28,NyLi2E!$L$2:$V$4,DK28,1) &amp; " - " &amp; AR28+VLOOKUP(BI28,NyLi2E!$L$2:$V$4,DK28,1))),""),"")</f>
        <v/>
      </c>
      <c r="BZ28" s="4" t="str">
        <f>IF(AND(ISNUMBER(DK28),DK28&gt;7),IF(AND(ISNUMBER(AS28),ISNUMBER(DK28)),IF(AS28-VLOOKUP(BI28,NyLi2T!$L$2:$V$4,DK28,1)&lt;1,1 &amp; " - " &amp; AS28+VLOOKUP(BI28,NyLi2T!$L$2:$V$4,DK28,1),IF(AS28+VLOOKUP(BI28,NyLi2T!$L$2:$V$4,DK28,1)&gt;19,AS28-VLOOKUP(BI28,NyLi2T!$L$2:$V$4,DK28,1) &amp; " - " &amp; 19,AS28-VLOOKUP(BI28,NyLi2T!$L$2:$V$4,DK28,1) &amp; " - " &amp; AS28+VLOOKUP(BI28,NyLi2T!$L$2:$V$4,DK28,1))),""),"")</f>
        <v/>
      </c>
      <c r="CA28" s="4" t="str">
        <f>IF(AND(ISNUMBER(DK28),DK28&lt;8),IF(AND(ISNUMBER(AT28),ISNUMBER(DK28)),IF(AT28-VLOOKUP(BI28,NySs!$L$2:$V$4,DK28,1)&lt;1,1 &amp; " - " &amp; AT28+VLOOKUP(BI28,NySs!$L$2:$V$4,DK28,1),IF(AT28+VLOOKUP(BI28,NySs!$L$2:$V$4,DK28,1)&gt;19,AT28-VLOOKUP(BI28,NySs!$L$2:$V$4,DK28,1) &amp; " - " &amp; 19,AT28-VLOOKUP(BI28,NySs!$L$2:$V$4,DK28,1) &amp; " - " &amp; AT28+VLOOKUP(BI28,NySs!$L$2:$V$4,DK28,1))),""),"")</f>
        <v/>
      </c>
      <c r="CB28" s="4" t="str">
        <f>IF(AND(ISNUMBER(DK28),DK28&lt;9),IF(AND(ISNUMBER(AU28),ISNUMBER(DK28)),IF(AU28-VLOOKUP(BI28,NyEo!$L$2:$V$4,DK28,1)&lt;1,1 &amp; " - " &amp; AU28+VLOOKUP(BI28,NyEo!$L$2:$V$4,DK28,1),IF(AU28+VLOOKUP(BI28,NyEo!$L$2:$V$4,DK28,1)&gt;19,AU28-VLOOKUP(BI28,NyEo!$L$2:$V$4,DK28,1) &amp; " - " &amp; 19,AU28-VLOOKUP(BI28,NyEo!$L$2:$V$4,DK28,1) &amp; " - " &amp; AU28+VLOOKUP(BI28,NyEo!$L$2:$V$4,DK28,1))),""),"")</f>
        <v/>
      </c>
      <c r="CC28" s="4" t="str">
        <f>IF(AND(ISNUMBER(DK28),DK28&gt;7),IF(AND(ISNUMBER(AV28),ISNUMBER(DK28)),IF(AV28-VLOOKUP(BI28,NyHt!$L$2:$V$4,DK28,1)&lt;1,1 &amp; " - " &amp; AV28+VLOOKUP(BI28,NyHt!$L$2:$V$4,DK28,1),IF(AV28+VLOOKUP(BI28,NyHt!$L$2:$V$4,DK28,1)&gt;19,AV28-VLOOKUP(BI28,NyHt!$L$2:$V$4,DK28,1) &amp; " - " &amp; 19,AV28-VLOOKUP(BI28,NyHt!$L$2:$V$4,DK28,1) &amp; " - " &amp; AV28+VLOOKUP(BI28,NyHt!$L$2:$V$4,DK28,1))),""),"")</f>
        <v/>
      </c>
      <c r="CD28" s="4" t="str">
        <f>IF(AND(ISNUMBER(AW28),ISNUMBER(DK28)),IF(AW28-VLOOKUP(BI28,NySiF!$L$2:$V$4,DK28,1)&lt;1,1 &amp; " - " &amp; AW28+VLOOKUP(BI28,NySiF!$L$2:$V$4,DK28,1),IF(AW28+VLOOKUP(BI28,NySiF!$L$2:$V$4,DK28,1)&gt;19,AW28-VLOOKUP(BI28,NySiF!$L$2:$V$4,DK28,1) &amp; " - " &amp; 19,AW28-VLOOKUP(BI28,NySiF!$L$2:$V$4,DK28,1) &amp; " - " &amp; AW28+VLOOKUP(BI28,NySiF!$L$2:$V$4,DK28,1))),"")</f>
        <v/>
      </c>
      <c r="CE28" s="4" t="str">
        <f>IF(AND(ISNUMBER(AX28),ISNUMBER(DK28)),IF(AX28-VLOOKUP(BI28,NySiB!$L$2:$V$4,DK28,1)&lt;1,1 &amp; " - " &amp; AX28+VLOOKUP(BI28,NySiB!$L$2:$V$4,DK28,1),IF(AX28+VLOOKUP(BI28,NySiB!$L$2:$V$4,DK28,1)&gt;19,AX28-VLOOKUP(BI28,NySiB!$L$2:$V$4,DK28,1) &amp; " - " &amp; 19,AX28-VLOOKUP(BI28,NySiB!$L$2:$V$4,DK28,1) &amp; " - " &amp; AX28+VLOOKUP(BI28,NySiB!$L$2:$V$4,DK28,1))),"")</f>
        <v/>
      </c>
      <c r="CF28" s="4" t="str">
        <f>IF(AND(ISNUMBER(AY28),ISNUMBER(DK28)),IF(AY28-VLOOKUP(BI28,NySiT!$L$2:$V$4,DK28,1)&lt;1,1 &amp; " - " &amp; AY28+VLOOKUP(BI28,NySiT!$L$2:$V$4,DK28,1),IF(AY28+VLOOKUP(BI28,NySiT!$L$2:$V$4,DK28,1)&gt;19,AY28-VLOOKUP(BI28,NySiT!$L$2:$V$4,DK28,1) &amp; " - " &amp; 19,AY28-VLOOKUP(BI28,NySiT!$L$2:$V$4,DK28,1) &amp; " - " &amp; AY28+VLOOKUP(BI28,NySiT!$L$2:$V$4,DK28,1))),"")</f>
        <v/>
      </c>
      <c r="CG28" s="4" t="str">
        <f>IF(AND(ISNUMBER(AZ28),ISNUMBER(DK28)),IF(AZ28-VLOOKUP(BI28,NyVs!$L$2:$V$4,DK28,1)&lt;1,1 &amp; " - " &amp; AZ28+VLOOKUP(BI28,NyVs!$L$2:$V$4,DK28,1),IF(AZ28+VLOOKUP(BI28,NyVs!$L$2:$V$4,DK28,1)&gt;19,AZ28-VLOOKUP(BI28,NyVs!$L$2:$V$4,DK28,1) &amp; " - " &amp; 19,AZ28-VLOOKUP(BI28,NyVs!$L$2:$V$4,DK28,1) &amp; " - " &amp; AZ28+VLOOKUP(BI28,NyVs!$L$2:$V$4,DK28,1))),"")</f>
        <v/>
      </c>
      <c r="CH28" s="4" t="str">
        <f>IF(AND(ISNUMBER(BA28),ISNUMBER(DK28)),IF(BA28-VLOOKUP(BI28,NyPp!$L$2:$V$4,DK28,1)&lt;1,1 &amp; " - " &amp; BA28+VLOOKUP(BI28,NyPp!$L$2:$V$4,DK28,1),IF(BA28+VLOOKUP(BI28,NyPp!$L$2:$V$4,DK28,1)&gt;19,BA28-VLOOKUP(BI28,NyPp!$L$2:$V$4,DK28,1) &amp; " - " &amp; 19,BA28-VLOOKUP(BI28,NyPp!$L$2:$V$4,DK28,1) &amp; " - " &amp; BA28+VLOOKUP(BI28,NyPp!$L$2:$V$4,DK28,1))),"")</f>
        <v/>
      </c>
      <c r="CI28" s="4" t="str">
        <f>IF(AND(ISNUMBER(BB28),ISNUMBER(DK28)),IF(BB28-VLOOKUP(BI28,NyIGS!$L$2:$V$4,DK28,1)&lt;40,40 &amp; " - " &amp; BB28+VLOOKUP(BI28,NyIGS!$L$2:$V$4,DK28,1),IF(BB28+VLOOKUP(BI28,NyIGS!$L$2:$V$4,DK28,1)&gt;160,BB28-VLOOKUP(BI28,NyIGS!$L$2:$V$4,DK28,1) &amp; " - " &amp; 160,BB28-VLOOKUP(BI28,NyIGS!$L$2:$V$4,DK28,1) &amp; " - " &amp; BB28+VLOOKUP(BI28,NyIGS!$L$2:$V$4,DK28,1))),"")</f>
        <v/>
      </c>
      <c r="CJ28" s="4" t="str">
        <f>IF(AND(ISNUMBER(BC28),ISNUMBER(DK28)),IF(BC28-VLOOKUP(BI28,NyIRS!$L$2:$V$4,DK28,1)&lt;40,40 &amp; " - " &amp; BC28+VLOOKUP(BI28,NyIRS!$L$2:$V$4,DK28,1),IF(BC28+VLOOKUP(BI28,NyIRS!$L$2:$V$4,DK28,1)&gt;160,BC28-VLOOKUP(BI28,NyIRS!$L$2:$V$4,DK28,1) &amp; " - " &amp; 160,BC28-VLOOKUP(BI28,NyIRS!$L$2:$V$4,DK28,1) &amp; " - " &amp; BC28+VLOOKUP(BI28,NyIRS!$L$2:$V$4,DK28,1))),"")</f>
        <v/>
      </c>
      <c r="CK28" s="4" t="str">
        <f>IF(AND(ISNUMBER(BD28),ISNUMBER(DK28)),IF(BD28-VLOOKUP(BI28,NyIES!$L$2:$V$4,DK28,1)&lt;40,40 &amp; " - " &amp; BD28+VLOOKUP(BI28,NyIES!$L$2:$V$4,DK28,1),IF(BD28+VLOOKUP(BI28,NyIES!$L$2:$V$4,DK28,1)&gt;160,BD28-VLOOKUP(BI28,NyIES!$L$2:$V$4,DK28,1) &amp; " - " &amp; 160,BD28-VLOOKUP(BI28,NyIES!$L$2:$V$4,DK28,1) &amp; " - " &amp; BD28+VLOOKUP(BI28,NyIES!$L$2:$V$4,DK28,1))),"")</f>
        <v/>
      </c>
      <c r="CL28" s="4" t="str">
        <f>IF(AND(ISNUMBER(BE28),ISNUMBER(DK28)),IF(BE28-VLOOKUP(BI28,NyISI!$L$2:$V$4,DK28,1)&lt;40,40 &amp; " - " &amp; BE28+VLOOKUP(BI28,NyISI!$L$2:$V$4,DK28,1),IF(BE28+VLOOKUP(BI28,NyISI!$L$2:$V$4,DK28,1)&gt;160,BE28-VLOOKUP(BI28,NyISI!$L$2:$V$4,DK28,1) &amp; " - " &amp; 160,BE28-VLOOKUP(BI28,NyISI!$L$2:$V$4,DK28,1) &amp; " - " &amp; BE28+VLOOKUP(BI28,NyISI!$L$2:$V$4,DK28,1))),"")</f>
        <v/>
      </c>
      <c r="CM28" s="4" t="str">
        <f>IF(AND(ISNUMBER(DK28),DK28&lt;8),IF(AND(ISNUMBER(BF28),ISNUMBER(DK28)),IF(BF28-VLOOKUP(BI28,NyISS!$L$2:$V$4,DK28,1)&lt;40,40 &amp; " - " &amp; BF28+VLOOKUP(BI28,NyISS!$L$2:$V$4,DK28,1),IF(BF28+VLOOKUP(BI28,NyISS!$L$2:$V$4,DK28,1)&gt;160,BF28-VLOOKUP(BI28,NyISS!$L$2:$V$4,DK28,1) &amp; " - " &amp; 160,BF28-VLOOKUP(BI28,NyISS!$L$2:$V$4,DK28,1) &amp; " - " &amp; BF28+VLOOKUP(BI28,NyISS!$L$2:$V$4,DK28,1))),""),"")</f>
        <v/>
      </c>
      <c r="CN28" s="4" t="str">
        <f>IF(AND(ISNUMBER(DK28),DK28&gt;7),IF(AND(ISNUMBER(BG28),ISNUMBER(DK28)),IF(BG28-VLOOKUP(BI28,NyISM!$L$2:$V$4,DK28,1)&lt;40,40 &amp; " - " &amp; BG28+VLOOKUP(BI28,NyISM!$L$2:$V$4,DK28,1),IF(BG28+VLOOKUP(BI28,NyISM!$L$2:$V$4,DK28,1)&gt;160,BG28-VLOOKUP(BI28,NyISM!$L$2:$V$4,DK28,1) &amp; " - " &amp; 160,BG28-VLOOKUP(BI28,NyISM!$L$2:$V$4,DK28,1) &amp; " - " &amp; BG28+VLOOKUP(BI28,NyISM!$L$2:$V$4,DK28,1))),""),"")</f>
        <v/>
      </c>
      <c r="CO28" s="4" t="str">
        <f>IF(AND(ISNUMBER(BH28),ISNUMBER(DK28)),IF(BH28-VLOOKUP(BI28,NyIAM!$L$2:$V$4,DK28,1)&lt;40,40 &amp; " - " &amp; BH28+VLOOKUP(BI28,NyIAM!$L$2:$V$4,DK28,1),IF(BH28+VLOOKUP(BI28,NyIAM!$L$2:$V$4,DK28,1)&gt;160,BH28-VLOOKUP(BI28,NyIAM!$L$2:$V$4,DK28,1) &amp; " - " &amp; 160,BH28-VLOOKUP(BI28,NyIAM!$L$2:$V$4,DK28,1) &amp; " - " &amp; BH28+VLOOKUP(BI28,NyIAM!$L$2:$V$4,DK28,1))),"")</f>
        <v/>
      </c>
      <c r="CP28" s="4" t="str">
        <f>IF(AF28="","",IF(AND(ISNUMBER(AF28),ISNUMBER(DK28)),IF(VLOOKUP(AF28,NyOm!$A$2:$K$30,DK28,1)=1,"Onormalt få ord",IF(VLOOKUP(AF28,NyOm!$A$2:$K$30,DK28,1)=2,"Färre antal ord än normalt",IF(VLOOKUP(AF28,NyOm!$A$2:$K$30,DK28,1)=3,"Normalt antal ord","")))))</f>
        <v/>
      </c>
      <c r="CQ28" s="4" t="str">
        <f>IF(AB28="","",IF(AND(ISNUMBER(AB28),ISNUMBER(DK28)),IF(VLOOKUP(AB28,NyPbTid!$A$2:$K$218,DK28,1)=1,"Onormalt lång tidsåtgång",IF(VLOOKUP(AB28,NyPbTid!$A$2:$K$218,DK28,1)=2,"Långsammare än normalt",IF(VLOOKUP(AB28,NyPbTid!$A$2:$K$218,DK28,1)=3,"Normal tidsåtgång","")))))</f>
        <v/>
      </c>
      <c r="CR28" s="4" t="str">
        <f>IF(AC28="","",IF(AND(ISNUMBER(AC28),ISNUMBER(DK28)),IF(VLOOKUP(AC28,NyPbFel!$A$2:$K$18,DK28,1)=1,"Onormalt antal fel",IF(VLOOKUP(AC28,NyPbFel!$A$2:$K$18,DK28,1)=2,"Fler fel än normalt",IF(VLOOKUP(AC28,NyPbFel!$A$2:$K$18,DK28,1)=3,"Normalt antal fel","")))))</f>
        <v/>
      </c>
      <c r="CS28" s="4" t="str">
        <f t="shared" si="6"/>
        <v/>
      </c>
      <c r="CT28" s="4" t="str">
        <f>IF(OR(ISNUMBER(CS28),CS28="0**"),IF(ISNUMBER(CS28),CS28/ABS(CS28)*VLOOKUP(1,SignDiff!$A$3:$K$4,DK28,1),VLOOKUP(1,SignDiff!$A$3:$K$4,DK28,1)),"")</f>
        <v/>
      </c>
      <c r="CU28" s="4" t="str">
        <f>IF(OR(ISNUMBER(CS28),CS28="0**"),IF(ISNUMBER(CS28),CS28/ABS(CS28)*VLOOKUP(1,SignDiff!$A$7:$K$8,DK28,1),VLOOKUP(1,SignDiff!$A$7:$K$8,DK28,1)),"")</f>
        <v/>
      </c>
      <c r="CV28" s="4" t="str">
        <f t="shared" si="7"/>
        <v/>
      </c>
      <c r="CW28" s="4" t="str">
        <f t="shared" si="8"/>
        <v/>
      </c>
      <c r="CX28" s="4" t="str">
        <f>IF(OR(ISNUMBER(CS28),CS28="0**"),IF(CS28="0**",VLOOKUP(0,'IRS-IES'!$A$2:$C$43,2,1),IF(CS28&lt;0,VLOOKUP(ABS(CS28),'IRS-IES'!$A$2:$C$43,2,1),VLOOKUP(ABS(CS28),'IRS-IES'!$A$2:$C$43,3,1))),"")</f>
        <v/>
      </c>
      <c r="CY28" s="4" t="str">
        <f t="shared" si="9"/>
        <v/>
      </c>
      <c r="CZ28" s="4" t="str">
        <f>IF(OR(ISNUMBER(CY28),CY28="0**"),IF(ISNUMBER(CY28),CY28/ABS(CY28)*VLOOKUP(2,SignDiff!$A$3:$K$4,DK28,1),VLOOKUP(2,SignDiff!$A$3:$K$4,DK28,1)),"")</f>
        <v/>
      </c>
      <c r="DA28" s="4" t="str">
        <f>IF(OR(ISNUMBER(CY28),CY28="0**"),IF(ISNUMBER(CY28),CY28/ABS(CY28)*VLOOKUP(2,SignDiff!$A$7:$K$8,DK28,1),VLOOKUP(2,SignDiff!$A$7:$K$8,DK28,1)),"")</f>
        <v/>
      </c>
      <c r="DB28" s="4" t="str">
        <f t="shared" si="10"/>
        <v/>
      </c>
      <c r="DC28" s="4" t="str">
        <f t="shared" si="11"/>
        <v/>
      </c>
      <c r="DD28" s="4" t="str">
        <f>IF(OR(ISNUMBER(CY28),CY28="0**"),IF(CY28="0**",VLOOKUP(0,'ISI-ISS'!$A$2:$C$43,2,1),IF(CY28&lt;0,VLOOKUP(ABS(CY28),'ISI-ISS'!$A$2:$C$43,2,1),VLOOKUP(ABS(CY28),'ISI-ISS'!$A$2:$C$43,3,1))),"")</f>
        <v/>
      </c>
      <c r="DE28" s="4" t="str">
        <f t="shared" si="12"/>
        <v/>
      </c>
      <c r="DF28" s="4" t="str">
        <f>IF(OR(ISNUMBER(DE28),DE28="0**"),IF(ISNUMBER(DE28),DE28/ABS(DE28)*VLOOKUP(2,SignDiff!$A$3:$K$4,DK28,1),VLOOKUP(2,SignDiff!$A$3:$K$4,DK28,1)),"")</f>
        <v/>
      </c>
      <c r="DG28" s="4" t="str">
        <f>IF(OR(ISNUMBER(DE28),DE28="0**"),IF(ISNUMBER(DE28),DE28/ABS(DE28)*VLOOKUP(2,SignDiff!$A$7:$K$8,DK28,1),VLOOKUP(2,SignDiff!$A$7:$K$8,DK28,1)),"")</f>
        <v/>
      </c>
      <c r="DH28" s="4" t="str">
        <f t="shared" si="13"/>
        <v/>
      </c>
      <c r="DI28" s="4" t="str">
        <f t="shared" si="14"/>
        <v/>
      </c>
      <c r="DJ28" s="4" t="str">
        <f>IF(OR(ISNUMBER(DE28),DE28="0**"),IF(DE28="0**",VLOOKUP(0,'ISI-ISM'!$A$2:$C$43,2,1),IF(DE28&lt;0,VLOOKUP(ABS(DE28),'ISI-ISM'!$A$2:$C$43,2,1),VLOOKUP(ABS(DE28),'ISI-ISM'!$A$2:$C$43,3,1))),"")</f>
        <v/>
      </c>
      <c r="DK28" s="4" t="str">
        <f>IF(ISERROR(VLOOKUP(N28,age!$A$2:$C$11,2,1)),"",VLOOKUP(N28,age!$A$2:$C$11,2,1))</f>
        <v/>
      </c>
      <c r="DL28" s="4" t="str">
        <f>IF(ISERROR(VLOOKUP(N28,age!$A$2:$C$11,3,1)),"",VLOOKUP(N28,age!$A$2:$C$11,3,1))</f>
        <v/>
      </c>
      <c r="DM28" s="4">
        <f t="shared" si="1"/>
        <v>0</v>
      </c>
      <c r="DN28" s="4">
        <f t="shared" si="2"/>
        <v>0</v>
      </c>
      <c r="DO28" s="4">
        <f t="shared" si="3"/>
        <v>0</v>
      </c>
      <c r="DP28" s="4">
        <f t="shared" si="4"/>
        <v>0</v>
      </c>
      <c r="DQ28" s="4">
        <f t="shared" si="5"/>
        <v>0</v>
      </c>
      <c r="DR28" s="9" t="str">
        <f t="shared" si="15"/>
        <v/>
      </c>
      <c r="DS28" s="9" t="str">
        <f t="shared" si="16"/>
        <v/>
      </c>
      <c r="DT28" s="9" t="str">
        <f t="shared" si="17"/>
        <v/>
      </c>
      <c r="DU28" s="9" t="str">
        <f t="shared" si="18"/>
        <v/>
      </c>
      <c r="DV28" s="9" t="str">
        <f t="shared" si="19"/>
        <v/>
      </c>
      <c r="DW28" s="9" t="str">
        <f t="shared" si="20"/>
        <v/>
      </c>
      <c r="DX28" s="9" t="str">
        <f t="shared" si="21"/>
        <v/>
      </c>
      <c r="DY28" s="9" t="str">
        <f>IF(AND(ISNUMBER(AJ28),ISNUMBER(DK28)),IF(AJ28-VLOOKUP(BI28,NyFi!$L$2:$V$4,DK28,1)&lt;1,1,AJ28-VLOOKUP(BI28,NyFi!$L$2:$V$4,DK28,1)),"")</f>
        <v/>
      </c>
      <c r="DZ28" s="9" t="str">
        <f>IF(AND(ISNUMBER(DK28),DK28&lt;8),IF(AND(ISNUMBER(AK28),ISNUMBER(DK28)),IF(AK28-VLOOKUP(BI28,NyGs!$L$2:$V$4,DK28,1)&lt;1,1,AK28-VLOOKUP(BI28,NyGs!$L$2:$V$4,DK28,1)),""),"")</f>
        <v/>
      </c>
      <c r="EA28" s="9" t="str">
        <f>IF(AND(ISNUMBER(AL28),ISNUMBER(DK28)),IF(AL28-VLOOKUP(BI28,NyRm!$L$2:$V$4,DK28,1)&lt;1,1,AL28-VLOOKUP(BI28,NyRm!$L$2:$V$4,DK28,1)),"")</f>
        <v/>
      </c>
      <c r="EB28" s="9" t="str">
        <f>IF(AND(ISNUMBER(AM28),ISNUMBER(DK28)),IF(AM28-VLOOKUP(BI28,NyFm!$L$2:$V$4,DK28,1)&lt;1,1,AM28-VLOOKUP(BI28,NyFm!$L$2:$V$4,DK28,1)),"")</f>
        <v/>
      </c>
      <c r="EC28" s="9" t="str">
        <f>IF(AND(ISNUMBER(DK28),DK28&lt;8),IF(AND(ISNUMBER(AN28),ISNUMBER(DK28)),IF(AN28-VLOOKUP(BI28,NyLi1R!$L$2:$V$4,DK28,1)&lt;1,1,AN28-VLOOKUP(BI28,NyLi1R!$L$2:$V$4,DK28,1)),""),"")</f>
        <v/>
      </c>
      <c r="ED28" s="9" t="str">
        <f>IF(AND(ISNUMBER(DK28),DK28&lt;8),IF(AND(ISNUMBER(AO28),ISNUMBER(DK28)),IF(AO28-VLOOKUP(BI28,NyLi1E!$L$2:$V$4,DK28,1)&lt;1,1,AO28-VLOOKUP(BI28,NyLi1E!$L$2:$V$4,DK28,1)),""),"")</f>
        <v/>
      </c>
      <c r="EE28" s="9" t="str">
        <f>IF(AND(ISNUMBER(DK28),DK28&lt;8),IF(AND(ISNUMBER(AP28),ISNUMBER(DK28)),IF(AP28-VLOOKUP(BI28,NyLi1T!$L$2:$V$4,DK28,1)&lt;1,1,AP28-VLOOKUP(BI28,NyLi1T!$L$2:$V$4,DK28,1)),""),"")</f>
        <v/>
      </c>
      <c r="EF28" s="9" t="str">
        <f>IF(AND(ISNUMBER(DK28),DK28&gt;7),IF(AND(ISNUMBER(AQ28),ISNUMBER(DK28)),IF(AQ28-VLOOKUP(BI28,NyLi2R!$L$2:$V$4,DK28,1)&lt;1,1,AQ28-VLOOKUP(BI28,NyLi2R!$L$2:$V$4,DK28,1)),""),"")</f>
        <v/>
      </c>
      <c r="EG28" s="9" t="str">
        <f>IF(AND(ISNUMBER(DK28),DK28&gt;7),IF(AND(ISNUMBER(AR28),ISNUMBER(DK28)),IF(AR28-VLOOKUP(BI28,NyLi2E!$L$2:$V$4,DK28,1)&lt;1,1,AR28-VLOOKUP(BI28,NyLi2E!$L$2:$V$4,DK28,1)),""),"")</f>
        <v/>
      </c>
      <c r="EH28" s="9" t="str">
        <f>IF(AND(ISNUMBER(DK28),DK28&gt;7),IF(AND(ISNUMBER(AS28),ISNUMBER(DK28)),IF(AS28-VLOOKUP(BI28,NyLi2T!$L$2:$V$4,DK28,1)&lt;1,1,AS28-VLOOKUP(BI28,NyLi2T!$L$2:$V$4,DK28,1)),""),"")</f>
        <v/>
      </c>
      <c r="EI28" s="9" t="str">
        <f>IF(AND(ISNUMBER(DK28),DK28&lt;8),IF(AND(ISNUMBER(AT28),ISNUMBER(DK28)),IF(AT28-VLOOKUP(BI28,NySs!$L$2:$V$4,DK28,1)&lt;1,1,AT28-VLOOKUP(BI28,NySs!$L$2:$V$4,DK28,1)),""),"")</f>
        <v/>
      </c>
      <c r="EJ28" s="9" t="str">
        <f>IF(AND(ISNUMBER(DK28),DK28&lt;9),IF(AND(ISNUMBER(AU28),ISNUMBER(DK28)),IF(AU28-VLOOKUP(BI28,NyEo!$L$2:$V$4,DK28,1)&lt;1,1,AU28-VLOOKUP(BI28,NyEo!$L$2:$V$4,DK28,1)),""),"")</f>
        <v/>
      </c>
      <c r="EK28" s="9" t="str">
        <f>IF(AND(ISNUMBER(DK28),DK28&gt;7),IF(AND(ISNUMBER(AV28),ISNUMBER(DK28)),IF(AV28-VLOOKUP(BI28,NyHt!$L$2:$V$4,DK28,1)&lt;1,1,AV28-VLOOKUP(BI28,NyHt!$L$2:$V$4,DK28,1)),""),"")</f>
        <v/>
      </c>
      <c r="EL28" s="9" t="str">
        <f>IF(AND(ISNUMBER(AW28),ISNUMBER(DK28)),IF(AW28-VLOOKUP(BI28,NySiF!$L$2:$V$4,DK28,1)&lt;1,1,AW28-VLOOKUP(BI28,NySiF!$L$2:$V$4,DK28,1)),"")</f>
        <v/>
      </c>
      <c r="EM28" s="9" t="str">
        <f>IF(AND(ISNUMBER(AX28),ISNUMBER(DK28)),IF(AX28-VLOOKUP(BI28,NySiB!$L$2:$V$4,DK28,1)&lt;1,1,AX28-VLOOKUP(BI28,NySiB!$L$2:$V$4,DK28,1)),"")</f>
        <v/>
      </c>
      <c r="EN28" s="9" t="str">
        <f>IF(AND(ISNUMBER(AY28),ISNUMBER(DK28)),IF(AY28-VLOOKUP(BI28,NySiT!$L$2:$V$4,DK28,1)&lt;1,1,AY28-VLOOKUP(BI28,NySiT!$L$2:$V$4,DK28,1)),"")</f>
        <v/>
      </c>
      <c r="EO28" s="9" t="str">
        <f>IF(AND(ISNUMBER(AZ28),ISNUMBER(DK28)),IF(AZ28-VLOOKUP(BI28,NyVs!$L$2:$V$4,DK28,1)&lt;1,1,AZ28-VLOOKUP(BI28,NyVs!$L$2:$V$4,DK28,1)),"")</f>
        <v/>
      </c>
      <c r="EP28" s="9" t="str">
        <f>IF(AND(ISNUMBER(BA28),ISNUMBER(DK28)),IF(BA28-VLOOKUP(BI28,NyPp!$L$2:$V$4,DK28,1)&lt;1,1,BA28-VLOOKUP(BI28,NyPp!$L$2:$V$4,DK28,1)),"")</f>
        <v/>
      </c>
      <c r="EQ28" s="9" t="str">
        <f>IF(AND(ISNUMBER(BB28),ISNUMBER(DK28)),IF(BB28-VLOOKUP(BI28,NyIGS!$L$2:$V$4,DK28,1)&lt;40,40,BB28-VLOOKUP(BI28,NyIGS!$L$2:$V$4,DK28,1)),"")</f>
        <v/>
      </c>
      <c r="ER28" s="9" t="str">
        <f>IF(AND(ISNUMBER(BC28),ISNUMBER(DK28)),IF(BC28-VLOOKUP(BI28,NyIRS!$L$2:$V$4,DK28,1)&lt;40,40,BC28-VLOOKUP(BI28,NyIRS!$L$2:$V$4,DK28,1)),"")</f>
        <v/>
      </c>
      <c r="ES28" s="9" t="str">
        <f>IF(AND(ISNUMBER(BD28),ISNUMBER(DK28)),IF(BD28-VLOOKUP(BI28,NyIES!$L$2:$V$4,DK28,1)&lt;40,40,BD28-VLOOKUP(BI28,NyIES!$L$2:$V$4,DK28,1)),"")</f>
        <v/>
      </c>
      <c r="ET28" s="9" t="str">
        <f>IF(AND(ISNUMBER(BE28),ISNUMBER(DK28)),IF(BE28-VLOOKUP(BI28,NyISI!$L$2:$V$4,DK28,1)&lt;40,40,BE28-VLOOKUP(BI28,NyISI!$L$2:$V$4,DK28,1)),"")</f>
        <v/>
      </c>
      <c r="EU28" s="9" t="str">
        <f>IF(AND(ISNUMBER(DK28),DK28&lt;8),IF(AND(ISNUMBER(BF28),ISNUMBER(DK28)),IF(BF28-VLOOKUP(BI28,NyISS!$L$2:$V$4,DK28,1)&lt;40,40,BF28-VLOOKUP(BI28,NyISS!$L$2:$V$4,DK28,1)),""),"")</f>
        <v/>
      </c>
      <c r="EV28" s="9" t="str">
        <f>IF(AND(ISNUMBER(DK28),DK28&gt;7),IF(AND(ISNUMBER(BG28),ISNUMBER(DK28)),IF(BG28-VLOOKUP(BI28,NyISM!$L$2:$V$4,DK28,1)&lt;40,40,BG28-VLOOKUP(BI28,NyISM!$L$2:$V$4,DK28,1)),""),"")</f>
        <v/>
      </c>
      <c r="EW28" s="9" t="str">
        <f>IF(AND(ISNUMBER(BH28),ISNUMBER(DK28)),IF(BH28-VLOOKUP(BI28,NyIAM!$L$2:$V$4,DK28,1)&lt;40,40,BH28-VLOOKUP(BI28,NyIAM!$L$2:$V$4,DK28,1)),"")</f>
        <v/>
      </c>
      <c r="EX28" s="9" t="str">
        <f>IF(AND(ISNUMBER(AJ28),ISNUMBER(DK28)),IF(AJ28+VLOOKUP(BI28,NyFi!$L$2:$V$4,DK28,1)&gt;19,19,AJ28+VLOOKUP(BI28,NyFi!$L$2:$V$4,DK28,1)),"")</f>
        <v/>
      </c>
      <c r="EY28" s="9" t="str">
        <f>IF(AND(ISNUMBER(DK28),DK28&lt;8),IF(AND(ISNUMBER(AK28),ISNUMBER(DK28)),IF(AK28+VLOOKUP(BI28,NyGs!$L$2:$V$4,DK28,1)&gt;19,19,AK28+VLOOKUP(BI28,NyGs!$L$2:$V$4,DK28,1)),""),"")</f>
        <v/>
      </c>
      <c r="EZ28" s="9" t="str">
        <f>IF(AND(ISNUMBER(AL28),ISNUMBER(DK28)),IF(AL28+VLOOKUP(BI28,NyRm!$L$2:$V$4,DK28,1)&gt;19,19,AL28+VLOOKUP(BI28,NyRm!$L$2:$V$4,DK28,1)),"")</f>
        <v/>
      </c>
      <c r="FA28" s="9" t="str">
        <f>IF(AND(ISNUMBER(AM28),ISNUMBER(DK28)),IF(AM28+VLOOKUP(BI28,NyFm!$L$2:$V$4,DK28,1)&gt;19,19,AM28+VLOOKUP(BI28,NyFm!$L$2:$V$4,DK28,1)),"")</f>
        <v/>
      </c>
      <c r="FB28" s="9" t="str">
        <f>IF(AND(ISNUMBER(DK28),DK28&lt;8),IF(AND(ISNUMBER(AN28),ISNUMBER(DK28)),IF(AN28+VLOOKUP(BI28,NyLi1R!$L$2:$V$4,DK28,1)&gt;19,19,AN28+VLOOKUP(BI28,NyLi1R!$L$2:$V$4,DK28,1)),""),"")</f>
        <v/>
      </c>
      <c r="FC28" s="9" t="str">
        <f>IF(AND(ISNUMBER(DK28),DK28&lt;8),IF(AND(ISNUMBER(AO28),ISNUMBER(DK28)),IF(AO28+VLOOKUP(BI28,NyLi1E!$L$2:$V$4,DK28,1)&gt;19,19,AO28+VLOOKUP(BI28,NyLi1E!$L$2:$V$4,DK28,1)),""),"")</f>
        <v/>
      </c>
      <c r="FD28" s="9" t="str">
        <f>IF(AND(ISNUMBER(DK28),DK28&lt;8),IF(AND(ISNUMBER(AP28),ISNUMBER(DK28)),IF(AP28+VLOOKUP(BI28,NyLi1T!$L$2:$V$4,DK28,1)&gt;19,19,AP28+VLOOKUP(BI28,NyLi1T!$L$2:$V$4,DK28,1)),""),"")</f>
        <v/>
      </c>
      <c r="FE28" s="9" t="str">
        <f>IF(AND(ISNUMBER(DK28),DK28&gt;7),IF(AND(ISNUMBER(AQ28),ISNUMBER(DK28)),IF(AQ28+VLOOKUP(BI28,NyLi2R!$L$2:$V$4,DK28,1)&gt;19,19,AQ28+VLOOKUP(BI28,NyLi2R!$L$2:$V$4,DK28,1)),""),"")</f>
        <v/>
      </c>
      <c r="FF28" s="9" t="str">
        <f>IF(AND(ISNUMBER(DK28),DK28&gt;7),IF(AND(ISNUMBER(AR28),ISNUMBER(DK28)),IF(AR28+VLOOKUP(BI28,NyLi2E!$L$2:$V$4,DK28,1)&gt;19,19,AR28+VLOOKUP(BI28,NyLi2E!$L$2:$V$4,DK28,1)),""),"")</f>
        <v/>
      </c>
      <c r="FG28" s="9" t="str">
        <f>IF(AND(ISNUMBER(DK28),DK28&gt;7),IF(AND(ISNUMBER(AS28),ISNUMBER(DK28)),IF(AS28+VLOOKUP(BI28,NyLi2T!$L$2:$V$4,DK28,1)&gt;19,19,AS28+VLOOKUP(BI28,NyLi2T!$L$2:$V$4,DK28,1)),""),"")</f>
        <v/>
      </c>
      <c r="FH28" s="9" t="str">
        <f>IF(AND(ISNUMBER(DK28),DK28&lt;8),IF(AND(ISNUMBER(AT28),ISNUMBER(DK28)),IF(AT28+VLOOKUP(BI28,NySs!$L$2:$V$4,DK28,1)&gt;19,19,AT28+VLOOKUP(BI28,NySs!$L$2:$V$4,DK28,1)),""),"")</f>
        <v/>
      </c>
      <c r="FI28" s="9" t="str">
        <f>IF(AND(ISNUMBER(DK28),DK28&lt;9),IF(AND(ISNUMBER(AU28),ISNUMBER(DK28)),IF(AU28+VLOOKUP(BI28,NyEo!$L$2:$V$4,DK28,1)&gt;19,19,AU28+VLOOKUP(BI28,NyEo!$L$2:$V$4,DK28,1)),""),"")</f>
        <v/>
      </c>
      <c r="FJ28" s="9" t="str">
        <f>IF(AND(ISNUMBER(DK28),DK28&gt;7),IF(AND(ISNUMBER(AV28),ISNUMBER(DK28)),IF(AV28+VLOOKUP(BI28,NyHt!$L$2:$V$4,DK28,1)&gt;19,19,AV28+VLOOKUP(BI28,NyHt!$L$2:$V$4,DK28,1)),""),"")</f>
        <v/>
      </c>
      <c r="FK28" s="9" t="str">
        <f>IF(AND(ISNUMBER(AW28),ISNUMBER(DK28)),IF(AW28+VLOOKUP(BI28,NySiF!$L$2:$V$4,DK28,1)&gt;19,19,AW28+VLOOKUP(BI28,NySiF!$L$2:$V$4,DK28,1)),"")</f>
        <v/>
      </c>
      <c r="FL28" s="9" t="str">
        <f>IF(AND(ISNUMBER(AX28),ISNUMBER(DK28)),IF(AX28+VLOOKUP(BI28,NySiB!$L$2:$V$4,DK28,1)&gt;19,19,AX28+VLOOKUP(BI28,NySiB!$L$2:$V$4,DK28,1)),"")</f>
        <v/>
      </c>
      <c r="FM28" s="9" t="str">
        <f>IF(AND(ISNUMBER(AY28),ISNUMBER(DK28)),IF(AY28+VLOOKUP(BI28,NySiT!$L$2:$V$4,DK28,1)&gt;19,19,AY28+VLOOKUP(BI28,NySiT!$L$2:$V$4,DK28,1)),"")</f>
        <v/>
      </c>
      <c r="FN28" s="9" t="str">
        <f>IF(AND(ISNUMBER(AZ28),ISNUMBER(DK28)),IF(AZ28+VLOOKUP(BI28,NyVs!$L$2:$V$4,DK28,1)&gt;19,19,AZ28+VLOOKUP(BI28,NyVs!$L$2:$V$4,DK28,1)),"")</f>
        <v/>
      </c>
      <c r="FO28" s="9" t="str">
        <f>IF(AND(ISNUMBER(BA28),ISNUMBER(DK28)),IF(BA28+VLOOKUP(BI28,NyPp!$L$2:$V$4,DK28,1)&gt;19,19,BA28+VLOOKUP(BI28,NyPp!$L$2:$V$4,DK28,1)),"")</f>
        <v/>
      </c>
      <c r="FP28" s="9" t="str">
        <f>IF(AND(ISNUMBER(BB28),ISNUMBER(DK28)),IF(BB28+VLOOKUP(BI28,NyIGS!$L$2:$V$4,DK28,1)&gt;160,160,BB28+VLOOKUP(BI28,NyIGS!$L$2:$V$4,DK28,1)),"")</f>
        <v/>
      </c>
      <c r="FQ28" s="9" t="str">
        <f>IF(AND(ISNUMBER(BC28),ISNUMBER(DK28)),IF(BC28+VLOOKUP(BI28,NyIRS!$L$2:$V$4,DK28,1)&gt;160,160,BC28+VLOOKUP(BI28,NyIRS!$L$2:$V$4,DK28,1)),"")</f>
        <v/>
      </c>
      <c r="FR28" s="9" t="str">
        <f>IF(AND(ISNUMBER(BD28),ISNUMBER(DK28)),IF(BD28+VLOOKUP(BI28,NyIES!$L$2:$V$4,DK28,1)&gt;160,160, BD28+VLOOKUP(BI28,NyIES!$L$2:$V$4,DK28,1)),"")</f>
        <v/>
      </c>
      <c r="FS28" s="9" t="str">
        <f>IF(AND(ISNUMBER(BE28),ISNUMBER(DK28)),IF(BE28+VLOOKUP(BI28,NyISI!$L$2:$V$4,DK28,1)&gt;160,160,BE28+VLOOKUP(BI28,NyISI!$L$2:$V$4,DK28,1)),"")</f>
        <v/>
      </c>
      <c r="FT28" s="9" t="str">
        <f>IF(AND(ISNUMBER(DK28),DK28&lt;8),IF(AND(ISNUMBER(BF28),ISNUMBER(DK28)),IF(BF28+VLOOKUP(BI28,NyISS!$L$2:$V$4,DK28,1)&gt;160,160,BF28+VLOOKUP(BI28,NyISS!$L$2:$V$4,DK28,1)),""),"")</f>
        <v/>
      </c>
      <c r="FU28" s="9" t="str">
        <f>IF(AND(ISNUMBER(DK28),DK28&gt;7),IF(AND(ISNUMBER(BG28),ISNUMBER(DK28)),IF(BG28+VLOOKUP(BI28,NyISM!$L$2:$V$4,DK28,1)&gt;160,160,BG28+VLOOKUP(BI28,NyISM!$L$2:$V$4,DK28,1)),""),"")</f>
        <v/>
      </c>
      <c r="FV28" s="9" t="str">
        <f>IF(AND(ISNUMBER(BH28),ISNUMBER(DK28)),IF(BH28+VLOOKUP(BI28,NyIAM!$L$2:$V$4,DK28,1)&gt;160,160,BH28+VLOOKUP(BI28,NyIAM!$L$2:$V$4,DK28,1)),"")</f>
        <v/>
      </c>
    </row>
    <row r="29" spans="1:178" x14ac:dyDescent="0.2">
      <c r="A29" s="51"/>
      <c r="B29" s="51"/>
      <c r="C29" s="51"/>
      <c r="D29" s="51"/>
      <c r="E29" s="51"/>
      <c r="F29" s="51"/>
      <c r="G29" s="51"/>
      <c r="H29" s="51"/>
      <c r="I29" s="51"/>
      <c r="J29" s="52"/>
      <c r="K29" s="52"/>
      <c r="L29" s="53"/>
      <c r="M29" s="53"/>
      <c r="N29" s="58" t="str">
        <f t="shared" si="0"/>
        <v/>
      </c>
      <c r="O29" s="53"/>
      <c r="P29" s="53"/>
      <c r="Q29" s="53"/>
      <c r="R29" s="53"/>
      <c r="S29" s="53"/>
      <c r="T29" s="53"/>
      <c r="U29" s="53"/>
      <c r="V29" s="53"/>
      <c r="W29" s="53"/>
      <c r="X29" s="53"/>
      <c r="Y29" s="53"/>
      <c r="Z29" s="53"/>
      <c r="AA29" s="53"/>
      <c r="AB29" s="53"/>
      <c r="AC29" s="53"/>
      <c r="AD29" s="53"/>
      <c r="AE29" s="53"/>
      <c r="AF29" s="53"/>
      <c r="AG29" s="53"/>
      <c r="AH29" s="53"/>
      <c r="AI29" s="53"/>
      <c r="AJ29" s="4" t="str">
        <f>IF(O29="","",IF(ISNUMBER(N29),VLOOKUP(O29,NyFi!$A$2:$K$40,DK29),""))</f>
        <v/>
      </c>
      <c r="AK29" s="4" t="str">
        <f>IF(P29="","",IF(AND(ISNUMBER(N29),DK29&lt;8),VLOOKUP(P29,NyGs!$A$2:$G$41,DK29),""))</f>
        <v/>
      </c>
      <c r="AL29" s="4" t="str">
        <f>IF(AA29="","",IF(ISNUMBER(N29),VLOOKUP(AA29,NyRm!$A$2:$K$56,DK29),""))</f>
        <v/>
      </c>
      <c r="AM29" s="4" t="str">
        <f>IF(Z29="","",IF(ISNUMBER(N29),VLOOKUP(Z29,NyFm!$A$2:$K$46,DK29),""))</f>
        <v/>
      </c>
      <c r="AN29" s="4" t="str">
        <f>IF(U29="","",IF(AND(ISNUMBER(N29),DK29&lt;8),VLOOKUP(U29,NyLi1R!$A$2:$G$20,DK29),""))</f>
        <v/>
      </c>
      <c r="AO29" s="4" t="str">
        <f>IF(V29="","",IF(AND(ISNUMBER(N29),DK29&lt;8),VLOOKUP(V29,NyLi1E!$A$2:$G$20,DK29),""))</f>
        <v/>
      </c>
      <c r="AP29" s="4" t="str">
        <f>IF(AND(ISNUMBER(N29),ISNUMBER(AN29),ISNUMBER(AO29),DK29&lt;8),VLOOKUP(AN29+AO29,NyLi1T!$A$2:$G$40,DK29),"")</f>
        <v/>
      </c>
      <c r="AQ29" s="4" t="str">
        <f>IF(W29="","",IF(AND(ISNUMBER(N29),DK29&gt;7),VLOOKUP(W29,NyLi2R!$A$2:$K$20,DK29),""))</f>
        <v/>
      </c>
      <c r="AR29" s="4" t="str">
        <f>IF(X29="","",IF(AND(ISNUMBER(N29),DK29&gt;7),VLOOKUP(X29,NyLi2E!$A$2:$K$20,DK29),""))</f>
        <v/>
      </c>
      <c r="AS29" s="4" t="str">
        <f>IF(AND(ISNUMBER(N29),ISNUMBER(AQ29),ISNUMBER(AR29),DK29&gt;7),VLOOKUP(AQ29+AR29,NyLi2T!$A$2:$K$40,DK29),"")</f>
        <v/>
      </c>
      <c r="AT29" s="4" t="str">
        <f>IF(AE29="","",IF(AND(ISNUMBER(N29),DK29&lt;8),VLOOKUP(AE29,NySs!$A$2:$G$28,DK29),""))</f>
        <v/>
      </c>
      <c r="AU29" s="4" t="str">
        <f>IF(AD29="","",IF(AND(ISNUMBER(N29),DK29&lt;9),VLOOKUP(AD29,NyEo!$A$2:$H$22,DK29),""))</f>
        <v/>
      </c>
      <c r="AV29" s="4" t="str">
        <f>IF(Q29="","",IF(AND(ISNUMBER(N29),DK29&gt;7),VLOOKUP(Q29,NyHt!$A$2:$K$17,DK29),""))</f>
        <v/>
      </c>
      <c r="AW29" s="4" t="str">
        <f>IF(R29="","",IF(ISNUMBER(N29),VLOOKUP(R29,NySiF!$A$2:$K$18,DK29),""))</f>
        <v/>
      </c>
      <c r="AX29" s="4" t="str">
        <f>IF(S29="","",IF(ISNUMBER(N29),VLOOKUP(S29,NySiB!$A$2:$K$16,DK29),""))</f>
        <v/>
      </c>
      <c r="AY29" s="4" t="str">
        <f>IF(T29="","",IF(ISNUMBER(N29),VLOOKUP(T29,NySiT!$A$2:$K$32,DK29),""))</f>
        <v/>
      </c>
      <c r="AZ29" s="4" t="str">
        <f>IF(Y29="","",IF(ISNUMBER(N29),VLOOKUP(Y29,NyVs!$A$2:$K$86,DK29),""))</f>
        <v/>
      </c>
      <c r="BA29" s="4" t="str">
        <f>IF(AI29="","",IF(ISNUMBER(N29),VLOOKUP(AI29,NyPp!$A$2:$K$202,DK29),""))</f>
        <v/>
      </c>
      <c r="BB29" s="4" t="str">
        <f>IF(AND(ISNUMBER(AJ29),ISNUMBER(AK29),ISNUMBER(AL29),ISNUMBER(AM29),DK29&lt;8),IF(COUNTIF(O29,0)+COUNTIF(P29,0)+COUNTIF(AA29,0)+COUNTIF(Z29,0)&gt;1,"",VLOOKUP(AJ29+AK29+AL29+AM29,NyIGS!$A$2:$K$78,DK29)),IF(AND(ISNUMBER(AJ29),ISNUMBER(AL29),ISNUMBER(AM29),ISNUMBER(AS29),DK29&gt;7),IF(COUNTIF(O29,0)+COUNTIF(AA29,0)+COUNTIF(Z29,0)+AND(COUNTIF(W29,0),COUNTIF(X29,0))&gt;1,"",VLOOKUP(AJ29+AL29+AM29+AS29,NyIGS!$A$2:$K$78,DK29)),""))</f>
        <v/>
      </c>
      <c r="BC29" s="4" t="str">
        <f>IF(AND(ISNUMBER(AJ29),ISNUMBER(AN29),ISNUMBER(AT29),DK29&lt;8),IF(COUNTIF(O29,0)+COUNTIF(U29,0)+COUNTIF(AE29,0)&gt;1,"",VLOOKUP(AJ29+AN29+AT29,NyIRS!$A$2:$K$59,DK29)),IF(AND(ISNUMBER(AJ29),ISNUMBER(AQ29),DK29&gt;7),IF(COUNTIF(O29,0)+COUNTIF(W29,0)&gt;1,"",VLOOKUP(AJ29+AQ29,NyIRS!$A$2:$K$59,DK29)),""))</f>
        <v/>
      </c>
      <c r="BD29" s="4" t="str">
        <f>IF(AND(ISNUMBER(AK29),ISNUMBER(AL29),ISNUMBER(AM29),DK29&lt;8),IF(COUNTIF(P29,0)+COUNTIF(AA29,0)+COUNTIF(Z29,0)&gt;1,"",VLOOKUP(AK29+AL29+AM29,NyIES!$A$2:$K$59,DK29)),IF(AND(ISNUMBER(AL29),ISNUMBER(AM29),ISNUMBER(AR29),DK29&gt;7),IF(COUNTIF(AA29,0)+COUNTIF(Z29,0)+COUNTIF(X29,0)&gt;1,"",VLOOKUP(AL29+AM29+AR29,NyIES!$A$2:$K$59,DK29)),""))</f>
        <v/>
      </c>
      <c r="BE29" s="4" t="str">
        <f>IF(AND(ISNUMBER(AJ29),ISNUMBER(AP29),ISNUMBER(AU29),DK29&lt;8),IF(COUNTIF(O29,0)+AND(COUNTIF(U29,0),COUNTIF(V29,0))+COUNTIF(AD29,0)&gt;1,"",VLOOKUP(AJ29+AP29+AU29,NyISI!$A$2:$K$59,DK29)),IF(AND(ISNUMBER(AS29),ISNUMBER(AU29),ISNUMBER(AV29),DK29=8),IF(COUNTIF(AD29,0)+COUNTIF(Q29,0)+AND(COUNTIF(W29,0),COUNTIF(X29,0))&gt;1,"",VLOOKUP(AS29+AU29+AV29,NyISI!$A$2:$K$59,DK29)),IF(AND(ISNUMBER(AS29),ISNUMBER(AV29),DK29&gt;8),IF(COUNTIF(Q29,0)+AND(COUNTIF(W29,0),COUNTIF(X29,0))&gt;1,"",VLOOKUP(AS29+AV29,NyISI!$A$2:$K$59,DK29)),"")))</f>
        <v/>
      </c>
      <c r="BF29" s="4" t="str">
        <f>IF(AND(ISNUMBER(AT29),ISNUMBER(AK29),ISNUMBER(AL29),ISNUMBER(AM29),DK29&lt;8),IF(COUNTIF(P29,0)+COUNTIF(AA29,0)+COUNTIF(Z29,0)+COUNTIF(AE29,0)&gt;1,"",VLOOKUP(AT29+AK29+AL29+AM29,NyISS!$A$2:$G$78,DK29)),"")</f>
        <v/>
      </c>
      <c r="BG29" s="4" t="str">
        <f>IF(AND(ISNUMBER(AJ29),ISNUMBER(AL29),ISNUMBER(AM29),DK29&gt;7),IF(COUNTIF(O29,0)+COUNTIF(AA29,0)+COUNTIF(Z29,0)&gt;1,"",VLOOKUP(AJ29+AL29+AM29,NyISM!$A$2:$K$59,DK29)),"")</f>
        <v/>
      </c>
      <c r="BH29" s="4" t="str">
        <f>IF(AND(ISNUMBER(AY29),ISNUMBER(AZ29)),IF(COUNTIF(T29,0)+COUNTIF(Y29,0)&gt;1,"",VLOOKUP(AY29+AZ29,NyIAM!$A$2:$K$40,DK29)),"")</f>
        <v/>
      </c>
      <c r="BI29" s="4">
        <v>2</v>
      </c>
      <c r="BJ29" s="4" t="str">
        <f>IF(ISNUMBER(BB29),VLOOKUP(BB29,Percentil!$A$2:$B$122,2,1),"")</f>
        <v/>
      </c>
      <c r="BK29" s="4" t="str">
        <f>IF(ISNUMBER(BC29),VLOOKUP(BC29,Percentil!$A$2:$B$122,2,1),"")</f>
        <v/>
      </c>
      <c r="BL29" s="4" t="str">
        <f>IF(ISNUMBER(BD29),VLOOKUP(BD29,Percentil!$A$2:$B$122,2,1),"")</f>
        <v/>
      </c>
      <c r="BM29" s="4" t="str">
        <f>IF(ISNUMBER(BE29),VLOOKUP(BE29,Percentil!$A$2:$B$122,2,1),"")</f>
        <v/>
      </c>
      <c r="BN29" s="4" t="str">
        <f>IF(ISNUMBER(BF29),VLOOKUP(BF29,Percentil!$A$2:$B$122,2,1),"")</f>
        <v/>
      </c>
      <c r="BO29" s="4" t="str">
        <f>IF(ISNUMBER(BG29),VLOOKUP(BG29,Percentil!$A$2:$B$122,2,1),"")</f>
        <v/>
      </c>
      <c r="BP29" s="4" t="str">
        <f>IF(ISNUMBER(BH29),VLOOKUP(BH29,Percentil!$A$2:$B$122,2,1),"")</f>
        <v/>
      </c>
      <c r="BQ29" s="4" t="str">
        <f>IF(AND(ISNUMBER(AJ29),ISNUMBER(DK29)),IF(AJ29-VLOOKUP(BI29,NyFi!$L$2:$V$4,DK29,1)&lt;1,1 &amp; " - " &amp; AJ29+VLOOKUP(BI29,NyFi!$L$2:$V$4,DK29,1),IF(AJ29+VLOOKUP(BI29,NyFi!$L$2:$V$4,DK29,1)&gt;19,AJ29-VLOOKUP(BI29,NyFi!$L$2:$V$4,DK29,1) &amp; " - " &amp; 19,AJ29-VLOOKUP(BI29,NyFi!$L$2:$V$4,DK29,1) &amp; " - " &amp; AJ29+VLOOKUP(BI29,NyFi!$L$2:$V$4,DK29,1))),"")</f>
        <v/>
      </c>
      <c r="BR29" s="4" t="str">
        <f>IF(AND(ISNUMBER(DK29),DK29&lt;8),IF(AND(ISNUMBER(AK29),ISNUMBER(DK29)),IF(AK29-VLOOKUP(BI29,NyGs!$L$2:$V$4,DK29,1)&lt;1,1 &amp; " - " &amp; AK29+VLOOKUP(BI29,NyGs!$L$2:$V$4,DK29,1),IF(AK29+VLOOKUP(BI29,NyGs!$L$2:$V$4,DK29,1)&gt;19,AK29-VLOOKUP(BI29,NyGs!$L$2:$V$4,DK29,1) &amp; " - " &amp; 19,AK29-VLOOKUP(BI29,NyGs!$L$2:$V$4,DK29,1) &amp; " - " &amp; AK29+VLOOKUP(BI29,NyGs!$L$2:$V$4,DK29,1))),""),"")</f>
        <v/>
      </c>
      <c r="BS29" s="4" t="str">
        <f>IF(AND(ISNUMBER(AL29),ISNUMBER(DK29)),IF(AL29-VLOOKUP(BI29,NyRm!$L$2:$V$4,DK29,1)&lt;1,1 &amp; " - " &amp; AL29+VLOOKUP(BI29,NyRm!$L$2:$V$4,DK29,1),IF(AL29+VLOOKUP(BI29,NyRm!$L$2:$V$4,DK29,1)&gt;19,AL29-VLOOKUP(BI29,NyRm!$L$2:$V$4,DK29,1) &amp; " - " &amp; 19,AL29-VLOOKUP(BI29,NyRm!$L$2:$V$4,DK29,1) &amp; " - " &amp; AL29+VLOOKUP(BI29,NyRm!$L$2:$V$4,DK29,1))),"")</f>
        <v/>
      </c>
      <c r="BT29" s="4" t="str">
        <f>IF(AND(ISNUMBER(AM29),ISNUMBER(DK29)),IF(AM29-VLOOKUP(BI29,NyFm!$L$2:$V$4,DK29,1)&lt;1,1 &amp; " - " &amp; AM29+VLOOKUP(BI29,NyFm!$L$2:$V$4,DK29,1),IF(AM29+VLOOKUP(BI29,NyFm!$L$2:$V$4,DK29,1)&gt;19,AM29-VLOOKUP(BI29,NyFm!$L$2:$V$4,DK29,1) &amp; " - " &amp; 19,AM29-VLOOKUP(BI29,NyFm!$L$2:$V$4,DK29,1) &amp; " - " &amp; AM29+VLOOKUP(BI29,NyFm!$L$2:$V$4,DK29,1))),"")</f>
        <v/>
      </c>
      <c r="BU29" s="4" t="str">
        <f>IF(AND(ISNUMBER(DK29),DK29&lt;8),IF(AND(ISNUMBER(AN29),ISNUMBER(DK29)),IF(AN29-VLOOKUP(BI29,NyLi1R!$L$2:$V$4,DK29,1)&lt;1,1 &amp; " - " &amp; AN29+VLOOKUP(BI29,NyLi1R!$L$2:$V$4,DK29,1),IF(AN29+VLOOKUP(BI29,NyLi1R!$L$2:$V$4,DK29,1)&gt;19,AN29-VLOOKUP(BI29,NyLi1R!$L$2:$V$4,DK29,1) &amp; " - " &amp; 19,AN29-VLOOKUP(BI29,NyLi1R!$L$2:$V$4,DK29,1) &amp; " - " &amp; AN29+VLOOKUP(BI29,NyLi1R!$L$2:$V$4,DK29,1))),""),"")</f>
        <v/>
      </c>
      <c r="BV29" s="4" t="str">
        <f>IF(AND(ISNUMBER(DK29),DK29&lt;8),IF(AND(ISNUMBER(AO29),ISNUMBER(DK29)),IF(AO29-VLOOKUP(BI29,NyLi1E!$L$2:$V$4,DK29,1)&lt;1,1 &amp; " - " &amp; AO29+VLOOKUP(BI29,NyLi1E!$L$2:$V$4,DK29,1),IF(AO29+VLOOKUP(BI29,NyLi1E!$L$2:$V$4,DK29,1)&gt;19,AO29-VLOOKUP(BI29,NyLi1E!$L$2:$V$4,DK29,1) &amp; " - " &amp; 19,AO29-VLOOKUP(BI29,NyLi1E!$L$2:$V$4,DK29,1) &amp; " - " &amp; AO29+VLOOKUP(BI29,NyLi1E!$L$2:$V$4,DK29,1))),""),"")</f>
        <v/>
      </c>
      <c r="BW29" s="4" t="str">
        <f>IF(AND(ISNUMBER(DK29),DK29&lt;8),IF(AND(ISNUMBER(AP29),ISNUMBER(DK29)),IF(AP29-VLOOKUP(BI29,NyLi1T!$L$2:$V$4,DK29,1)&lt;1,1 &amp; " - " &amp; AP29+VLOOKUP(BI29,NyLi1T!$L$2:$V$4,DK29,1),IF(AP29+VLOOKUP(BI29,NyLi1T!$L$2:$V$4,DK29,1)&gt;19,AP29-VLOOKUP(BI29,NyLi1T!$L$2:$V$4,DK29,1) &amp; " - " &amp; 19,AP29-VLOOKUP(BI29,NyLi1T!$L$2:$V$4,DK29,1) &amp; " - " &amp; AP29+VLOOKUP(BI29,NyLi1T!$L$2:$V$4,DK29,1))),""),"")</f>
        <v/>
      </c>
      <c r="BX29" s="4" t="str">
        <f>IF(AND(ISNUMBER(DK29),DK29&gt;7),IF(AND(ISNUMBER(AQ29),ISNUMBER(DK29)),IF(AQ29-VLOOKUP(BI29,NyLi2R!$L$2:$V$4,DK29,1)&lt;1,1 &amp; " - " &amp; AQ29+VLOOKUP(BI29,NyLi2R!$L$2:$V$4,DK29,1),IF(AQ29+VLOOKUP(BI29,NyLi2R!$L$2:$V$4,DK29,1)&gt;19,AQ29-VLOOKUP(BI29,NyLi2R!$L$2:$V$4,DK29,1) &amp; " - " &amp; 19,AQ29-VLOOKUP(BI29,NyLi2R!$L$2:$V$4,DK29,1) &amp; " - " &amp; AQ29+VLOOKUP(BI29,NyLi2R!$L$2:$V$4,DK29,1))),""),"")</f>
        <v/>
      </c>
      <c r="BY29" s="4" t="str">
        <f>IF(AND(ISNUMBER(DK29),DK29&gt;7),IF(AND(ISNUMBER(AR29),ISNUMBER(DK29)),IF(AR29-VLOOKUP(BI29,NyLi2E!$L$2:$V$4,DK29,1)&lt;1,1 &amp; " - " &amp; AR29+VLOOKUP(BI29,NyLi2E!$L$2:$V$4,DK29,1),IF(AR29+VLOOKUP(BI29,NyLi2E!$L$2:$V$4,DK29,1)&gt;19,AR29-VLOOKUP(BI29,NyLi2E!$L$2:$V$4,DK29,1) &amp; " - " &amp; 19,AR29-VLOOKUP(BI29,NyLi2E!$L$2:$V$4,DK29,1) &amp; " - " &amp; AR29+VLOOKUP(BI29,NyLi2E!$L$2:$V$4,DK29,1))),""),"")</f>
        <v/>
      </c>
      <c r="BZ29" s="4" t="str">
        <f>IF(AND(ISNUMBER(DK29),DK29&gt;7),IF(AND(ISNUMBER(AS29),ISNUMBER(DK29)),IF(AS29-VLOOKUP(BI29,NyLi2T!$L$2:$V$4,DK29,1)&lt;1,1 &amp; " - " &amp; AS29+VLOOKUP(BI29,NyLi2T!$L$2:$V$4,DK29,1),IF(AS29+VLOOKUP(BI29,NyLi2T!$L$2:$V$4,DK29,1)&gt;19,AS29-VLOOKUP(BI29,NyLi2T!$L$2:$V$4,DK29,1) &amp; " - " &amp; 19,AS29-VLOOKUP(BI29,NyLi2T!$L$2:$V$4,DK29,1) &amp; " - " &amp; AS29+VLOOKUP(BI29,NyLi2T!$L$2:$V$4,DK29,1))),""),"")</f>
        <v/>
      </c>
      <c r="CA29" s="4" t="str">
        <f>IF(AND(ISNUMBER(DK29),DK29&lt;8),IF(AND(ISNUMBER(AT29),ISNUMBER(DK29)),IF(AT29-VLOOKUP(BI29,NySs!$L$2:$V$4,DK29,1)&lt;1,1 &amp; " - " &amp; AT29+VLOOKUP(BI29,NySs!$L$2:$V$4,DK29,1),IF(AT29+VLOOKUP(BI29,NySs!$L$2:$V$4,DK29,1)&gt;19,AT29-VLOOKUP(BI29,NySs!$L$2:$V$4,DK29,1) &amp; " - " &amp; 19,AT29-VLOOKUP(BI29,NySs!$L$2:$V$4,DK29,1) &amp; " - " &amp; AT29+VLOOKUP(BI29,NySs!$L$2:$V$4,DK29,1))),""),"")</f>
        <v/>
      </c>
      <c r="CB29" s="4" t="str">
        <f>IF(AND(ISNUMBER(DK29),DK29&lt;9),IF(AND(ISNUMBER(AU29),ISNUMBER(DK29)),IF(AU29-VLOOKUP(BI29,NyEo!$L$2:$V$4,DK29,1)&lt;1,1 &amp; " - " &amp; AU29+VLOOKUP(BI29,NyEo!$L$2:$V$4,DK29,1),IF(AU29+VLOOKUP(BI29,NyEo!$L$2:$V$4,DK29,1)&gt;19,AU29-VLOOKUP(BI29,NyEo!$L$2:$V$4,DK29,1) &amp; " - " &amp; 19,AU29-VLOOKUP(BI29,NyEo!$L$2:$V$4,DK29,1) &amp; " - " &amp; AU29+VLOOKUP(BI29,NyEo!$L$2:$V$4,DK29,1))),""),"")</f>
        <v/>
      </c>
      <c r="CC29" s="4" t="str">
        <f>IF(AND(ISNUMBER(DK29),DK29&gt;7),IF(AND(ISNUMBER(AV29),ISNUMBER(DK29)),IF(AV29-VLOOKUP(BI29,NyHt!$L$2:$V$4,DK29,1)&lt;1,1 &amp; " - " &amp; AV29+VLOOKUP(BI29,NyHt!$L$2:$V$4,DK29,1),IF(AV29+VLOOKUP(BI29,NyHt!$L$2:$V$4,DK29,1)&gt;19,AV29-VLOOKUP(BI29,NyHt!$L$2:$V$4,DK29,1) &amp; " - " &amp; 19,AV29-VLOOKUP(BI29,NyHt!$L$2:$V$4,DK29,1) &amp; " - " &amp; AV29+VLOOKUP(BI29,NyHt!$L$2:$V$4,DK29,1))),""),"")</f>
        <v/>
      </c>
      <c r="CD29" s="4" t="str">
        <f>IF(AND(ISNUMBER(AW29),ISNUMBER(DK29)),IF(AW29-VLOOKUP(BI29,NySiF!$L$2:$V$4,DK29,1)&lt;1,1 &amp; " - " &amp; AW29+VLOOKUP(BI29,NySiF!$L$2:$V$4,DK29,1),IF(AW29+VLOOKUP(BI29,NySiF!$L$2:$V$4,DK29,1)&gt;19,AW29-VLOOKUP(BI29,NySiF!$L$2:$V$4,DK29,1) &amp; " - " &amp; 19,AW29-VLOOKUP(BI29,NySiF!$L$2:$V$4,DK29,1) &amp; " - " &amp; AW29+VLOOKUP(BI29,NySiF!$L$2:$V$4,DK29,1))),"")</f>
        <v/>
      </c>
      <c r="CE29" s="4" t="str">
        <f>IF(AND(ISNUMBER(AX29),ISNUMBER(DK29)),IF(AX29-VLOOKUP(BI29,NySiB!$L$2:$V$4,DK29,1)&lt;1,1 &amp; " - " &amp; AX29+VLOOKUP(BI29,NySiB!$L$2:$V$4,DK29,1),IF(AX29+VLOOKUP(BI29,NySiB!$L$2:$V$4,DK29,1)&gt;19,AX29-VLOOKUP(BI29,NySiB!$L$2:$V$4,DK29,1) &amp; " - " &amp; 19,AX29-VLOOKUP(BI29,NySiB!$L$2:$V$4,DK29,1) &amp; " - " &amp; AX29+VLOOKUP(BI29,NySiB!$L$2:$V$4,DK29,1))),"")</f>
        <v/>
      </c>
      <c r="CF29" s="4" t="str">
        <f>IF(AND(ISNUMBER(AY29),ISNUMBER(DK29)),IF(AY29-VLOOKUP(BI29,NySiT!$L$2:$V$4,DK29,1)&lt;1,1 &amp; " - " &amp; AY29+VLOOKUP(BI29,NySiT!$L$2:$V$4,DK29,1),IF(AY29+VLOOKUP(BI29,NySiT!$L$2:$V$4,DK29,1)&gt;19,AY29-VLOOKUP(BI29,NySiT!$L$2:$V$4,DK29,1) &amp; " - " &amp; 19,AY29-VLOOKUP(BI29,NySiT!$L$2:$V$4,DK29,1) &amp; " - " &amp; AY29+VLOOKUP(BI29,NySiT!$L$2:$V$4,DK29,1))),"")</f>
        <v/>
      </c>
      <c r="CG29" s="4" t="str">
        <f>IF(AND(ISNUMBER(AZ29),ISNUMBER(DK29)),IF(AZ29-VLOOKUP(BI29,NyVs!$L$2:$V$4,DK29,1)&lt;1,1 &amp; " - " &amp; AZ29+VLOOKUP(BI29,NyVs!$L$2:$V$4,DK29,1),IF(AZ29+VLOOKUP(BI29,NyVs!$L$2:$V$4,DK29,1)&gt;19,AZ29-VLOOKUP(BI29,NyVs!$L$2:$V$4,DK29,1) &amp; " - " &amp; 19,AZ29-VLOOKUP(BI29,NyVs!$L$2:$V$4,DK29,1) &amp; " - " &amp; AZ29+VLOOKUP(BI29,NyVs!$L$2:$V$4,DK29,1))),"")</f>
        <v/>
      </c>
      <c r="CH29" s="4" t="str">
        <f>IF(AND(ISNUMBER(BA29),ISNUMBER(DK29)),IF(BA29-VLOOKUP(BI29,NyPp!$L$2:$V$4,DK29,1)&lt;1,1 &amp; " - " &amp; BA29+VLOOKUP(BI29,NyPp!$L$2:$V$4,DK29,1),IF(BA29+VLOOKUP(BI29,NyPp!$L$2:$V$4,DK29,1)&gt;19,BA29-VLOOKUP(BI29,NyPp!$L$2:$V$4,DK29,1) &amp; " - " &amp; 19,BA29-VLOOKUP(BI29,NyPp!$L$2:$V$4,DK29,1) &amp; " - " &amp; BA29+VLOOKUP(BI29,NyPp!$L$2:$V$4,DK29,1))),"")</f>
        <v/>
      </c>
      <c r="CI29" s="4" t="str">
        <f>IF(AND(ISNUMBER(BB29),ISNUMBER(DK29)),IF(BB29-VLOOKUP(BI29,NyIGS!$L$2:$V$4,DK29,1)&lt;40,40 &amp; " - " &amp; BB29+VLOOKUP(BI29,NyIGS!$L$2:$V$4,DK29,1),IF(BB29+VLOOKUP(BI29,NyIGS!$L$2:$V$4,DK29,1)&gt;160,BB29-VLOOKUP(BI29,NyIGS!$L$2:$V$4,DK29,1) &amp; " - " &amp; 160,BB29-VLOOKUP(BI29,NyIGS!$L$2:$V$4,DK29,1) &amp; " - " &amp; BB29+VLOOKUP(BI29,NyIGS!$L$2:$V$4,DK29,1))),"")</f>
        <v/>
      </c>
      <c r="CJ29" s="4" t="str">
        <f>IF(AND(ISNUMBER(BC29),ISNUMBER(DK29)),IF(BC29-VLOOKUP(BI29,NyIRS!$L$2:$V$4,DK29,1)&lt;40,40 &amp; " - " &amp; BC29+VLOOKUP(BI29,NyIRS!$L$2:$V$4,DK29,1),IF(BC29+VLOOKUP(BI29,NyIRS!$L$2:$V$4,DK29,1)&gt;160,BC29-VLOOKUP(BI29,NyIRS!$L$2:$V$4,DK29,1) &amp; " - " &amp; 160,BC29-VLOOKUP(BI29,NyIRS!$L$2:$V$4,DK29,1) &amp; " - " &amp; BC29+VLOOKUP(BI29,NyIRS!$L$2:$V$4,DK29,1))),"")</f>
        <v/>
      </c>
      <c r="CK29" s="4" t="str">
        <f>IF(AND(ISNUMBER(BD29),ISNUMBER(DK29)),IF(BD29-VLOOKUP(BI29,NyIES!$L$2:$V$4,DK29,1)&lt;40,40 &amp; " - " &amp; BD29+VLOOKUP(BI29,NyIES!$L$2:$V$4,DK29,1),IF(BD29+VLOOKUP(BI29,NyIES!$L$2:$V$4,DK29,1)&gt;160,BD29-VLOOKUP(BI29,NyIES!$L$2:$V$4,DK29,1) &amp; " - " &amp; 160,BD29-VLOOKUP(BI29,NyIES!$L$2:$V$4,DK29,1) &amp; " - " &amp; BD29+VLOOKUP(BI29,NyIES!$L$2:$V$4,DK29,1))),"")</f>
        <v/>
      </c>
      <c r="CL29" s="4" t="str">
        <f>IF(AND(ISNUMBER(BE29),ISNUMBER(DK29)),IF(BE29-VLOOKUP(BI29,NyISI!$L$2:$V$4,DK29,1)&lt;40,40 &amp; " - " &amp; BE29+VLOOKUP(BI29,NyISI!$L$2:$V$4,DK29,1),IF(BE29+VLOOKUP(BI29,NyISI!$L$2:$V$4,DK29,1)&gt;160,BE29-VLOOKUP(BI29,NyISI!$L$2:$V$4,DK29,1) &amp; " - " &amp; 160,BE29-VLOOKUP(BI29,NyISI!$L$2:$V$4,DK29,1) &amp; " - " &amp; BE29+VLOOKUP(BI29,NyISI!$L$2:$V$4,DK29,1))),"")</f>
        <v/>
      </c>
      <c r="CM29" s="4" t="str">
        <f>IF(AND(ISNUMBER(DK29),DK29&lt;8),IF(AND(ISNUMBER(BF29),ISNUMBER(DK29)),IF(BF29-VLOOKUP(BI29,NyISS!$L$2:$V$4,DK29,1)&lt;40,40 &amp; " - " &amp; BF29+VLOOKUP(BI29,NyISS!$L$2:$V$4,DK29,1),IF(BF29+VLOOKUP(BI29,NyISS!$L$2:$V$4,DK29,1)&gt;160,BF29-VLOOKUP(BI29,NyISS!$L$2:$V$4,DK29,1) &amp; " - " &amp; 160,BF29-VLOOKUP(BI29,NyISS!$L$2:$V$4,DK29,1) &amp; " - " &amp; BF29+VLOOKUP(BI29,NyISS!$L$2:$V$4,DK29,1))),""),"")</f>
        <v/>
      </c>
      <c r="CN29" s="4" t="str">
        <f>IF(AND(ISNUMBER(DK29),DK29&gt;7),IF(AND(ISNUMBER(BG29),ISNUMBER(DK29)),IF(BG29-VLOOKUP(BI29,NyISM!$L$2:$V$4,DK29,1)&lt;40,40 &amp; " - " &amp; BG29+VLOOKUP(BI29,NyISM!$L$2:$V$4,DK29,1),IF(BG29+VLOOKUP(BI29,NyISM!$L$2:$V$4,DK29,1)&gt;160,BG29-VLOOKUP(BI29,NyISM!$L$2:$V$4,DK29,1) &amp; " - " &amp; 160,BG29-VLOOKUP(BI29,NyISM!$L$2:$V$4,DK29,1) &amp; " - " &amp; BG29+VLOOKUP(BI29,NyISM!$L$2:$V$4,DK29,1))),""),"")</f>
        <v/>
      </c>
      <c r="CO29" s="4" t="str">
        <f>IF(AND(ISNUMBER(BH29),ISNUMBER(DK29)),IF(BH29-VLOOKUP(BI29,NyIAM!$L$2:$V$4,DK29,1)&lt;40,40 &amp; " - " &amp; BH29+VLOOKUP(BI29,NyIAM!$L$2:$V$4,DK29,1),IF(BH29+VLOOKUP(BI29,NyIAM!$L$2:$V$4,DK29,1)&gt;160,BH29-VLOOKUP(BI29,NyIAM!$L$2:$V$4,DK29,1) &amp; " - " &amp; 160,BH29-VLOOKUP(BI29,NyIAM!$L$2:$V$4,DK29,1) &amp; " - " &amp; BH29+VLOOKUP(BI29,NyIAM!$L$2:$V$4,DK29,1))),"")</f>
        <v/>
      </c>
      <c r="CP29" s="4" t="str">
        <f>IF(AF29="","",IF(AND(ISNUMBER(AF29),ISNUMBER(DK29)),IF(VLOOKUP(AF29,NyOm!$A$2:$K$30,DK29,1)=1,"Onormalt få ord",IF(VLOOKUP(AF29,NyOm!$A$2:$K$30,DK29,1)=2,"Färre antal ord än normalt",IF(VLOOKUP(AF29,NyOm!$A$2:$K$30,DK29,1)=3,"Normalt antal ord","")))))</f>
        <v/>
      </c>
      <c r="CQ29" s="4" t="str">
        <f>IF(AB29="","",IF(AND(ISNUMBER(AB29),ISNUMBER(DK29)),IF(VLOOKUP(AB29,NyPbTid!$A$2:$K$218,DK29,1)=1,"Onormalt lång tidsåtgång",IF(VLOOKUP(AB29,NyPbTid!$A$2:$K$218,DK29,1)=2,"Långsammare än normalt",IF(VLOOKUP(AB29,NyPbTid!$A$2:$K$218,DK29,1)=3,"Normal tidsåtgång","")))))</f>
        <v/>
      </c>
      <c r="CR29" s="4" t="str">
        <f>IF(AC29="","",IF(AND(ISNUMBER(AC29),ISNUMBER(DK29)),IF(VLOOKUP(AC29,NyPbFel!$A$2:$K$18,DK29,1)=1,"Onormalt antal fel",IF(VLOOKUP(AC29,NyPbFel!$A$2:$K$18,DK29,1)=2,"Fler fel än normalt",IF(VLOOKUP(AC29,NyPbFel!$A$2:$K$18,DK29,1)=3,"Normalt antal fel","")))))</f>
        <v/>
      </c>
      <c r="CS29" s="4" t="str">
        <f t="shared" si="6"/>
        <v/>
      </c>
      <c r="CT29" s="4" t="str">
        <f>IF(OR(ISNUMBER(CS29),CS29="0**"),IF(ISNUMBER(CS29),CS29/ABS(CS29)*VLOOKUP(1,SignDiff!$A$3:$K$4,DK29,1),VLOOKUP(1,SignDiff!$A$3:$K$4,DK29,1)),"")</f>
        <v/>
      </c>
      <c r="CU29" s="4" t="str">
        <f>IF(OR(ISNUMBER(CS29),CS29="0**"),IF(ISNUMBER(CS29),CS29/ABS(CS29)*VLOOKUP(1,SignDiff!$A$7:$K$8,DK29,1),VLOOKUP(1,SignDiff!$A$7:$K$8,DK29,1)),"")</f>
        <v/>
      </c>
      <c r="CV29" s="4" t="str">
        <f t="shared" si="7"/>
        <v/>
      </c>
      <c r="CW29" s="4" t="str">
        <f t="shared" si="8"/>
        <v/>
      </c>
      <c r="CX29" s="4" t="str">
        <f>IF(OR(ISNUMBER(CS29),CS29="0**"),IF(CS29="0**",VLOOKUP(0,'IRS-IES'!$A$2:$C$43,2,1),IF(CS29&lt;0,VLOOKUP(ABS(CS29),'IRS-IES'!$A$2:$C$43,2,1),VLOOKUP(ABS(CS29),'IRS-IES'!$A$2:$C$43,3,1))),"")</f>
        <v/>
      </c>
      <c r="CY29" s="4" t="str">
        <f t="shared" si="9"/>
        <v/>
      </c>
      <c r="CZ29" s="4" t="str">
        <f>IF(OR(ISNUMBER(CY29),CY29="0**"),IF(ISNUMBER(CY29),CY29/ABS(CY29)*VLOOKUP(2,SignDiff!$A$3:$K$4,DK29,1),VLOOKUP(2,SignDiff!$A$3:$K$4,DK29,1)),"")</f>
        <v/>
      </c>
      <c r="DA29" s="4" t="str">
        <f>IF(OR(ISNUMBER(CY29),CY29="0**"),IF(ISNUMBER(CY29),CY29/ABS(CY29)*VLOOKUP(2,SignDiff!$A$7:$K$8,DK29,1),VLOOKUP(2,SignDiff!$A$7:$K$8,DK29,1)),"")</f>
        <v/>
      </c>
      <c r="DB29" s="4" t="str">
        <f t="shared" si="10"/>
        <v/>
      </c>
      <c r="DC29" s="4" t="str">
        <f t="shared" si="11"/>
        <v/>
      </c>
      <c r="DD29" s="4" t="str">
        <f>IF(OR(ISNUMBER(CY29),CY29="0**"),IF(CY29="0**",VLOOKUP(0,'ISI-ISS'!$A$2:$C$43,2,1),IF(CY29&lt;0,VLOOKUP(ABS(CY29),'ISI-ISS'!$A$2:$C$43,2,1),VLOOKUP(ABS(CY29),'ISI-ISS'!$A$2:$C$43,3,1))),"")</f>
        <v/>
      </c>
      <c r="DE29" s="4" t="str">
        <f t="shared" si="12"/>
        <v/>
      </c>
      <c r="DF29" s="4" t="str">
        <f>IF(OR(ISNUMBER(DE29),DE29="0**"),IF(ISNUMBER(DE29),DE29/ABS(DE29)*VLOOKUP(2,SignDiff!$A$3:$K$4,DK29,1),VLOOKUP(2,SignDiff!$A$3:$K$4,DK29,1)),"")</f>
        <v/>
      </c>
      <c r="DG29" s="4" t="str">
        <f>IF(OR(ISNUMBER(DE29),DE29="0**"),IF(ISNUMBER(DE29),DE29/ABS(DE29)*VLOOKUP(2,SignDiff!$A$7:$K$8,DK29,1),VLOOKUP(2,SignDiff!$A$7:$K$8,DK29,1)),"")</f>
        <v/>
      </c>
      <c r="DH29" s="4" t="str">
        <f t="shared" si="13"/>
        <v/>
      </c>
      <c r="DI29" s="4" t="str">
        <f t="shared" si="14"/>
        <v/>
      </c>
      <c r="DJ29" s="4" t="str">
        <f>IF(OR(ISNUMBER(DE29),DE29="0**"),IF(DE29="0**",VLOOKUP(0,'ISI-ISM'!$A$2:$C$43,2,1),IF(DE29&lt;0,VLOOKUP(ABS(DE29),'ISI-ISM'!$A$2:$C$43,2,1),VLOOKUP(ABS(DE29),'ISI-ISM'!$A$2:$C$43,3,1))),"")</f>
        <v/>
      </c>
      <c r="DK29" s="4" t="str">
        <f>IF(ISERROR(VLOOKUP(N29,age!$A$2:$C$11,2,1)),"",VLOOKUP(N29,age!$A$2:$C$11,2,1))</f>
        <v/>
      </c>
      <c r="DL29" s="4" t="str">
        <f>IF(ISERROR(VLOOKUP(N29,age!$A$2:$C$11,3,1)),"",VLOOKUP(N29,age!$A$2:$C$11,3,1))</f>
        <v/>
      </c>
      <c r="DM29" s="4">
        <f t="shared" si="1"/>
        <v>0</v>
      </c>
      <c r="DN29" s="4">
        <f t="shared" si="2"/>
        <v>0</v>
      </c>
      <c r="DO29" s="4">
        <f t="shared" si="3"/>
        <v>0</v>
      </c>
      <c r="DP29" s="4">
        <f t="shared" si="4"/>
        <v>0</v>
      </c>
      <c r="DQ29" s="4">
        <f t="shared" si="5"/>
        <v>0</v>
      </c>
      <c r="DR29" s="9" t="str">
        <f t="shared" si="15"/>
        <v/>
      </c>
      <c r="DS29" s="9" t="str">
        <f t="shared" si="16"/>
        <v/>
      </c>
      <c r="DT29" s="9" t="str">
        <f t="shared" si="17"/>
        <v/>
      </c>
      <c r="DU29" s="9" t="str">
        <f t="shared" si="18"/>
        <v/>
      </c>
      <c r="DV29" s="9" t="str">
        <f t="shared" si="19"/>
        <v/>
      </c>
      <c r="DW29" s="9" t="str">
        <f t="shared" si="20"/>
        <v/>
      </c>
      <c r="DX29" s="9" t="str">
        <f t="shared" si="21"/>
        <v/>
      </c>
      <c r="DY29" s="9" t="str">
        <f>IF(AND(ISNUMBER(AJ29),ISNUMBER(DK29)),IF(AJ29-VLOOKUP(BI29,NyFi!$L$2:$V$4,DK29,1)&lt;1,1,AJ29-VLOOKUP(BI29,NyFi!$L$2:$V$4,DK29,1)),"")</f>
        <v/>
      </c>
      <c r="DZ29" s="9" t="str">
        <f>IF(AND(ISNUMBER(DK29),DK29&lt;8),IF(AND(ISNUMBER(AK29),ISNUMBER(DK29)),IF(AK29-VLOOKUP(BI29,NyGs!$L$2:$V$4,DK29,1)&lt;1,1,AK29-VLOOKUP(BI29,NyGs!$L$2:$V$4,DK29,1)),""),"")</f>
        <v/>
      </c>
      <c r="EA29" s="9" t="str">
        <f>IF(AND(ISNUMBER(AL29),ISNUMBER(DK29)),IF(AL29-VLOOKUP(BI29,NyRm!$L$2:$V$4,DK29,1)&lt;1,1,AL29-VLOOKUP(BI29,NyRm!$L$2:$V$4,DK29,1)),"")</f>
        <v/>
      </c>
      <c r="EB29" s="9" t="str">
        <f>IF(AND(ISNUMBER(AM29),ISNUMBER(DK29)),IF(AM29-VLOOKUP(BI29,NyFm!$L$2:$V$4,DK29,1)&lt;1,1,AM29-VLOOKUP(BI29,NyFm!$L$2:$V$4,DK29,1)),"")</f>
        <v/>
      </c>
      <c r="EC29" s="9" t="str">
        <f>IF(AND(ISNUMBER(DK29),DK29&lt;8),IF(AND(ISNUMBER(AN29),ISNUMBER(DK29)),IF(AN29-VLOOKUP(BI29,NyLi1R!$L$2:$V$4,DK29,1)&lt;1,1,AN29-VLOOKUP(BI29,NyLi1R!$L$2:$V$4,DK29,1)),""),"")</f>
        <v/>
      </c>
      <c r="ED29" s="9" t="str">
        <f>IF(AND(ISNUMBER(DK29),DK29&lt;8),IF(AND(ISNUMBER(AO29),ISNUMBER(DK29)),IF(AO29-VLOOKUP(BI29,NyLi1E!$L$2:$V$4,DK29,1)&lt;1,1,AO29-VLOOKUP(BI29,NyLi1E!$L$2:$V$4,DK29,1)),""),"")</f>
        <v/>
      </c>
      <c r="EE29" s="9" t="str">
        <f>IF(AND(ISNUMBER(DK29),DK29&lt;8),IF(AND(ISNUMBER(AP29),ISNUMBER(DK29)),IF(AP29-VLOOKUP(BI29,NyLi1T!$L$2:$V$4,DK29,1)&lt;1,1,AP29-VLOOKUP(BI29,NyLi1T!$L$2:$V$4,DK29,1)),""),"")</f>
        <v/>
      </c>
      <c r="EF29" s="9" t="str">
        <f>IF(AND(ISNUMBER(DK29),DK29&gt;7),IF(AND(ISNUMBER(AQ29),ISNUMBER(DK29)),IF(AQ29-VLOOKUP(BI29,NyLi2R!$L$2:$V$4,DK29,1)&lt;1,1,AQ29-VLOOKUP(BI29,NyLi2R!$L$2:$V$4,DK29,1)),""),"")</f>
        <v/>
      </c>
      <c r="EG29" s="9" t="str">
        <f>IF(AND(ISNUMBER(DK29),DK29&gt;7),IF(AND(ISNUMBER(AR29),ISNUMBER(DK29)),IF(AR29-VLOOKUP(BI29,NyLi2E!$L$2:$V$4,DK29,1)&lt;1,1,AR29-VLOOKUP(BI29,NyLi2E!$L$2:$V$4,DK29,1)),""),"")</f>
        <v/>
      </c>
      <c r="EH29" s="9" t="str">
        <f>IF(AND(ISNUMBER(DK29),DK29&gt;7),IF(AND(ISNUMBER(AS29),ISNUMBER(DK29)),IF(AS29-VLOOKUP(BI29,NyLi2T!$L$2:$V$4,DK29,1)&lt;1,1,AS29-VLOOKUP(BI29,NyLi2T!$L$2:$V$4,DK29,1)),""),"")</f>
        <v/>
      </c>
      <c r="EI29" s="9" t="str">
        <f>IF(AND(ISNUMBER(DK29),DK29&lt;8),IF(AND(ISNUMBER(AT29),ISNUMBER(DK29)),IF(AT29-VLOOKUP(BI29,NySs!$L$2:$V$4,DK29,1)&lt;1,1,AT29-VLOOKUP(BI29,NySs!$L$2:$V$4,DK29,1)),""),"")</f>
        <v/>
      </c>
      <c r="EJ29" s="9" t="str">
        <f>IF(AND(ISNUMBER(DK29),DK29&lt;9),IF(AND(ISNUMBER(AU29),ISNUMBER(DK29)),IF(AU29-VLOOKUP(BI29,NyEo!$L$2:$V$4,DK29,1)&lt;1,1,AU29-VLOOKUP(BI29,NyEo!$L$2:$V$4,DK29,1)),""),"")</f>
        <v/>
      </c>
      <c r="EK29" s="9" t="str">
        <f>IF(AND(ISNUMBER(DK29),DK29&gt;7),IF(AND(ISNUMBER(AV29),ISNUMBER(DK29)),IF(AV29-VLOOKUP(BI29,NyHt!$L$2:$V$4,DK29,1)&lt;1,1,AV29-VLOOKUP(BI29,NyHt!$L$2:$V$4,DK29,1)),""),"")</f>
        <v/>
      </c>
      <c r="EL29" s="9" t="str">
        <f>IF(AND(ISNUMBER(AW29),ISNUMBER(DK29)),IF(AW29-VLOOKUP(BI29,NySiF!$L$2:$V$4,DK29,1)&lt;1,1,AW29-VLOOKUP(BI29,NySiF!$L$2:$V$4,DK29,1)),"")</f>
        <v/>
      </c>
      <c r="EM29" s="9" t="str">
        <f>IF(AND(ISNUMBER(AX29),ISNUMBER(DK29)),IF(AX29-VLOOKUP(BI29,NySiB!$L$2:$V$4,DK29,1)&lt;1,1,AX29-VLOOKUP(BI29,NySiB!$L$2:$V$4,DK29,1)),"")</f>
        <v/>
      </c>
      <c r="EN29" s="9" t="str">
        <f>IF(AND(ISNUMBER(AY29),ISNUMBER(DK29)),IF(AY29-VLOOKUP(BI29,NySiT!$L$2:$V$4,DK29,1)&lt;1,1,AY29-VLOOKUP(BI29,NySiT!$L$2:$V$4,DK29,1)),"")</f>
        <v/>
      </c>
      <c r="EO29" s="9" t="str">
        <f>IF(AND(ISNUMBER(AZ29),ISNUMBER(DK29)),IF(AZ29-VLOOKUP(BI29,NyVs!$L$2:$V$4,DK29,1)&lt;1,1,AZ29-VLOOKUP(BI29,NyVs!$L$2:$V$4,DK29,1)),"")</f>
        <v/>
      </c>
      <c r="EP29" s="9" t="str">
        <f>IF(AND(ISNUMBER(BA29),ISNUMBER(DK29)),IF(BA29-VLOOKUP(BI29,NyPp!$L$2:$V$4,DK29,1)&lt;1,1,BA29-VLOOKUP(BI29,NyPp!$L$2:$V$4,DK29,1)),"")</f>
        <v/>
      </c>
      <c r="EQ29" s="9" t="str">
        <f>IF(AND(ISNUMBER(BB29),ISNUMBER(DK29)),IF(BB29-VLOOKUP(BI29,NyIGS!$L$2:$V$4,DK29,1)&lt;40,40,BB29-VLOOKUP(BI29,NyIGS!$L$2:$V$4,DK29,1)),"")</f>
        <v/>
      </c>
      <c r="ER29" s="9" t="str">
        <f>IF(AND(ISNUMBER(BC29),ISNUMBER(DK29)),IF(BC29-VLOOKUP(BI29,NyIRS!$L$2:$V$4,DK29,1)&lt;40,40,BC29-VLOOKUP(BI29,NyIRS!$L$2:$V$4,DK29,1)),"")</f>
        <v/>
      </c>
      <c r="ES29" s="9" t="str">
        <f>IF(AND(ISNUMBER(BD29),ISNUMBER(DK29)),IF(BD29-VLOOKUP(BI29,NyIES!$L$2:$V$4,DK29,1)&lt;40,40,BD29-VLOOKUP(BI29,NyIES!$L$2:$V$4,DK29,1)),"")</f>
        <v/>
      </c>
      <c r="ET29" s="9" t="str">
        <f>IF(AND(ISNUMBER(BE29),ISNUMBER(DK29)),IF(BE29-VLOOKUP(BI29,NyISI!$L$2:$V$4,DK29,1)&lt;40,40,BE29-VLOOKUP(BI29,NyISI!$L$2:$V$4,DK29,1)),"")</f>
        <v/>
      </c>
      <c r="EU29" s="9" t="str">
        <f>IF(AND(ISNUMBER(DK29),DK29&lt;8),IF(AND(ISNUMBER(BF29),ISNUMBER(DK29)),IF(BF29-VLOOKUP(BI29,NyISS!$L$2:$V$4,DK29,1)&lt;40,40,BF29-VLOOKUP(BI29,NyISS!$L$2:$V$4,DK29,1)),""),"")</f>
        <v/>
      </c>
      <c r="EV29" s="9" t="str">
        <f>IF(AND(ISNUMBER(DK29),DK29&gt;7),IF(AND(ISNUMBER(BG29),ISNUMBER(DK29)),IF(BG29-VLOOKUP(BI29,NyISM!$L$2:$V$4,DK29,1)&lt;40,40,BG29-VLOOKUP(BI29,NyISM!$L$2:$V$4,DK29,1)),""),"")</f>
        <v/>
      </c>
      <c r="EW29" s="9" t="str">
        <f>IF(AND(ISNUMBER(BH29),ISNUMBER(DK29)),IF(BH29-VLOOKUP(BI29,NyIAM!$L$2:$V$4,DK29,1)&lt;40,40,BH29-VLOOKUP(BI29,NyIAM!$L$2:$V$4,DK29,1)),"")</f>
        <v/>
      </c>
      <c r="EX29" s="9" t="str">
        <f>IF(AND(ISNUMBER(AJ29),ISNUMBER(DK29)),IF(AJ29+VLOOKUP(BI29,NyFi!$L$2:$V$4,DK29,1)&gt;19,19,AJ29+VLOOKUP(BI29,NyFi!$L$2:$V$4,DK29,1)),"")</f>
        <v/>
      </c>
      <c r="EY29" s="9" t="str">
        <f>IF(AND(ISNUMBER(DK29),DK29&lt;8),IF(AND(ISNUMBER(AK29),ISNUMBER(DK29)),IF(AK29+VLOOKUP(BI29,NyGs!$L$2:$V$4,DK29,1)&gt;19,19,AK29+VLOOKUP(BI29,NyGs!$L$2:$V$4,DK29,1)),""),"")</f>
        <v/>
      </c>
      <c r="EZ29" s="9" t="str">
        <f>IF(AND(ISNUMBER(AL29),ISNUMBER(DK29)),IF(AL29+VLOOKUP(BI29,NyRm!$L$2:$V$4,DK29,1)&gt;19,19,AL29+VLOOKUP(BI29,NyRm!$L$2:$V$4,DK29,1)),"")</f>
        <v/>
      </c>
      <c r="FA29" s="9" t="str">
        <f>IF(AND(ISNUMBER(AM29),ISNUMBER(DK29)),IF(AM29+VLOOKUP(BI29,NyFm!$L$2:$V$4,DK29,1)&gt;19,19,AM29+VLOOKUP(BI29,NyFm!$L$2:$V$4,DK29,1)),"")</f>
        <v/>
      </c>
      <c r="FB29" s="9" t="str">
        <f>IF(AND(ISNUMBER(DK29),DK29&lt;8),IF(AND(ISNUMBER(AN29),ISNUMBER(DK29)),IF(AN29+VLOOKUP(BI29,NyLi1R!$L$2:$V$4,DK29,1)&gt;19,19,AN29+VLOOKUP(BI29,NyLi1R!$L$2:$V$4,DK29,1)),""),"")</f>
        <v/>
      </c>
      <c r="FC29" s="9" t="str">
        <f>IF(AND(ISNUMBER(DK29),DK29&lt;8),IF(AND(ISNUMBER(AO29),ISNUMBER(DK29)),IF(AO29+VLOOKUP(BI29,NyLi1E!$L$2:$V$4,DK29,1)&gt;19,19,AO29+VLOOKUP(BI29,NyLi1E!$L$2:$V$4,DK29,1)),""),"")</f>
        <v/>
      </c>
      <c r="FD29" s="9" t="str">
        <f>IF(AND(ISNUMBER(DK29),DK29&lt;8),IF(AND(ISNUMBER(AP29),ISNUMBER(DK29)),IF(AP29+VLOOKUP(BI29,NyLi1T!$L$2:$V$4,DK29,1)&gt;19,19,AP29+VLOOKUP(BI29,NyLi1T!$L$2:$V$4,DK29,1)),""),"")</f>
        <v/>
      </c>
      <c r="FE29" s="9" t="str">
        <f>IF(AND(ISNUMBER(DK29),DK29&gt;7),IF(AND(ISNUMBER(AQ29),ISNUMBER(DK29)),IF(AQ29+VLOOKUP(BI29,NyLi2R!$L$2:$V$4,DK29,1)&gt;19,19,AQ29+VLOOKUP(BI29,NyLi2R!$L$2:$V$4,DK29,1)),""),"")</f>
        <v/>
      </c>
      <c r="FF29" s="9" t="str">
        <f>IF(AND(ISNUMBER(DK29),DK29&gt;7),IF(AND(ISNUMBER(AR29),ISNUMBER(DK29)),IF(AR29+VLOOKUP(BI29,NyLi2E!$L$2:$V$4,DK29,1)&gt;19,19,AR29+VLOOKUP(BI29,NyLi2E!$L$2:$V$4,DK29,1)),""),"")</f>
        <v/>
      </c>
      <c r="FG29" s="9" t="str">
        <f>IF(AND(ISNUMBER(DK29),DK29&gt;7),IF(AND(ISNUMBER(AS29),ISNUMBER(DK29)),IF(AS29+VLOOKUP(BI29,NyLi2T!$L$2:$V$4,DK29,1)&gt;19,19,AS29+VLOOKUP(BI29,NyLi2T!$L$2:$V$4,DK29,1)),""),"")</f>
        <v/>
      </c>
      <c r="FH29" s="9" t="str">
        <f>IF(AND(ISNUMBER(DK29),DK29&lt;8),IF(AND(ISNUMBER(AT29),ISNUMBER(DK29)),IF(AT29+VLOOKUP(BI29,NySs!$L$2:$V$4,DK29,1)&gt;19,19,AT29+VLOOKUP(BI29,NySs!$L$2:$V$4,DK29,1)),""),"")</f>
        <v/>
      </c>
      <c r="FI29" s="9" t="str">
        <f>IF(AND(ISNUMBER(DK29),DK29&lt;9),IF(AND(ISNUMBER(AU29),ISNUMBER(DK29)),IF(AU29+VLOOKUP(BI29,NyEo!$L$2:$V$4,DK29,1)&gt;19,19,AU29+VLOOKUP(BI29,NyEo!$L$2:$V$4,DK29,1)),""),"")</f>
        <v/>
      </c>
      <c r="FJ29" s="9" t="str">
        <f>IF(AND(ISNUMBER(DK29),DK29&gt;7),IF(AND(ISNUMBER(AV29),ISNUMBER(DK29)),IF(AV29+VLOOKUP(BI29,NyHt!$L$2:$V$4,DK29,1)&gt;19,19,AV29+VLOOKUP(BI29,NyHt!$L$2:$V$4,DK29,1)),""),"")</f>
        <v/>
      </c>
      <c r="FK29" s="9" t="str">
        <f>IF(AND(ISNUMBER(AW29),ISNUMBER(DK29)),IF(AW29+VLOOKUP(BI29,NySiF!$L$2:$V$4,DK29,1)&gt;19,19,AW29+VLOOKUP(BI29,NySiF!$L$2:$V$4,DK29,1)),"")</f>
        <v/>
      </c>
      <c r="FL29" s="9" t="str">
        <f>IF(AND(ISNUMBER(AX29),ISNUMBER(DK29)),IF(AX29+VLOOKUP(BI29,NySiB!$L$2:$V$4,DK29,1)&gt;19,19,AX29+VLOOKUP(BI29,NySiB!$L$2:$V$4,DK29,1)),"")</f>
        <v/>
      </c>
      <c r="FM29" s="9" t="str">
        <f>IF(AND(ISNUMBER(AY29),ISNUMBER(DK29)),IF(AY29+VLOOKUP(BI29,NySiT!$L$2:$V$4,DK29,1)&gt;19,19,AY29+VLOOKUP(BI29,NySiT!$L$2:$V$4,DK29,1)),"")</f>
        <v/>
      </c>
      <c r="FN29" s="9" t="str">
        <f>IF(AND(ISNUMBER(AZ29),ISNUMBER(DK29)),IF(AZ29+VLOOKUP(BI29,NyVs!$L$2:$V$4,DK29,1)&gt;19,19,AZ29+VLOOKUP(BI29,NyVs!$L$2:$V$4,DK29,1)),"")</f>
        <v/>
      </c>
      <c r="FO29" s="9" t="str">
        <f>IF(AND(ISNUMBER(BA29),ISNUMBER(DK29)),IF(BA29+VLOOKUP(BI29,NyPp!$L$2:$V$4,DK29,1)&gt;19,19,BA29+VLOOKUP(BI29,NyPp!$L$2:$V$4,DK29,1)),"")</f>
        <v/>
      </c>
      <c r="FP29" s="9" t="str">
        <f>IF(AND(ISNUMBER(BB29),ISNUMBER(DK29)),IF(BB29+VLOOKUP(BI29,NyIGS!$L$2:$V$4,DK29,1)&gt;160,160,BB29+VLOOKUP(BI29,NyIGS!$L$2:$V$4,DK29,1)),"")</f>
        <v/>
      </c>
      <c r="FQ29" s="9" t="str">
        <f>IF(AND(ISNUMBER(BC29),ISNUMBER(DK29)),IF(BC29+VLOOKUP(BI29,NyIRS!$L$2:$V$4,DK29,1)&gt;160,160,BC29+VLOOKUP(BI29,NyIRS!$L$2:$V$4,DK29,1)),"")</f>
        <v/>
      </c>
      <c r="FR29" s="9" t="str">
        <f>IF(AND(ISNUMBER(BD29),ISNUMBER(DK29)),IF(BD29+VLOOKUP(BI29,NyIES!$L$2:$V$4,DK29,1)&gt;160,160, BD29+VLOOKUP(BI29,NyIES!$L$2:$V$4,DK29,1)),"")</f>
        <v/>
      </c>
      <c r="FS29" s="9" t="str">
        <f>IF(AND(ISNUMBER(BE29),ISNUMBER(DK29)),IF(BE29+VLOOKUP(BI29,NyISI!$L$2:$V$4,DK29,1)&gt;160,160,BE29+VLOOKUP(BI29,NyISI!$L$2:$V$4,DK29,1)),"")</f>
        <v/>
      </c>
      <c r="FT29" s="9" t="str">
        <f>IF(AND(ISNUMBER(DK29),DK29&lt;8),IF(AND(ISNUMBER(BF29),ISNUMBER(DK29)),IF(BF29+VLOOKUP(BI29,NyISS!$L$2:$V$4,DK29,1)&gt;160,160,BF29+VLOOKUP(BI29,NyISS!$L$2:$V$4,DK29,1)),""),"")</f>
        <v/>
      </c>
      <c r="FU29" s="9" t="str">
        <f>IF(AND(ISNUMBER(DK29),DK29&gt;7),IF(AND(ISNUMBER(BG29),ISNUMBER(DK29)),IF(BG29+VLOOKUP(BI29,NyISM!$L$2:$V$4,DK29,1)&gt;160,160,BG29+VLOOKUP(BI29,NyISM!$L$2:$V$4,DK29,1)),""),"")</f>
        <v/>
      </c>
      <c r="FV29" s="9" t="str">
        <f>IF(AND(ISNUMBER(BH29),ISNUMBER(DK29)),IF(BH29+VLOOKUP(BI29,NyIAM!$L$2:$V$4,DK29,1)&gt;160,160,BH29+VLOOKUP(BI29,NyIAM!$L$2:$V$4,DK29,1)),"")</f>
        <v/>
      </c>
    </row>
    <row r="30" spans="1:178" x14ac:dyDescent="0.2">
      <c r="A30" s="51"/>
      <c r="B30" s="51"/>
      <c r="C30" s="51"/>
      <c r="D30" s="51"/>
      <c r="E30" s="51"/>
      <c r="F30" s="51"/>
      <c r="G30" s="51"/>
      <c r="H30" s="51"/>
      <c r="I30" s="51"/>
      <c r="J30" s="52"/>
      <c r="K30" s="52"/>
      <c r="L30" s="53"/>
      <c r="M30" s="53"/>
      <c r="N30" s="58" t="str">
        <f t="shared" si="0"/>
        <v/>
      </c>
      <c r="O30" s="53"/>
      <c r="P30" s="53"/>
      <c r="Q30" s="53"/>
      <c r="R30" s="53"/>
      <c r="S30" s="53"/>
      <c r="T30" s="53"/>
      <c r="U30" s="53"/>
      <c r="V30" s="53"/>
      <c r="W30" s="53"/>
      <c r="X30" s="53"/>
      <c r="Y30" s="53"/>
      <c r="Z30" s="53"/>
      <c r="AA30" s="53"/>
      <c r="AB30" s="53"/>
      <c r="AC30" s="53"/>
      <c r="AD30" s="53"/>
      <c r="AE30" s="53"/>
      <c r="AF30" s="53"/>
      <c r="AG30" s="53"/>
      <c r="AH30" s="53"/>
      <c r="AI30" s="53"/>
      <c r="AJ30" s="4" t="str">
        <f>IF(O30="","",IF(ISNUMBER(N30),VLOOKUP(O30,NyFi!$A$2:$K$40,DK30),""))</f>
        <v/>
      </c>
      <c r="AK30" s="4" t="str">
        <f>IF(P30="","",IF(AND(ISNUMBER(N30),DK30&lt;8),VLOOKUP(P30,NyGs!$A$2:$G$41,DK30),""))</f>
        <v/>
      </c>
      <c r="AL30" s="4" t="str">
        <f>IF(AA30="","",IF(ISNUMBER(N30),VLOOKUP(AA30,NyRm!$A$2:$K$56,DK30),""))</f>
        <v/>
      </c>
      <c r="AM30" s="4" t="str">
        <f>IF(Z30="","",IF(ISNUMBER(N30),VLOOKUP(Z30,NyFm!$A$2:$K$46,DK30),""))</f>
        <v/>
      </c>
      <c r="AN30" s="4" t="str">
        <f>IF(U30="","",IF(AND(ISNUMBER(N30),DK30&lt;8),VLOOKUP(U30,NyLi1R!$A$2:$G$20,DK30),""))</f>
        <v/>
      </c>
      <c r="AO30" s="4" t="str">
        <f>IF(V30="","",IF(AND(ISNUMBER(N30),DK30&lt;8),VLOOKUP(V30,NyLi1E!$A$2:$G$20,DK30),""))</f>
        <v/>
      </c>
      <c r="AP30" s="4" t="str">
        <f>IF(AND(ISNUMBER(N30),ISNUMBER(AN30),ISNUMBER(AO30),DK30&lt;8),VLOOKUP(AN30+AO30,NyLi1T!$A$2:$G$40,DK30),"")</f>
        <v/>
      </c>
      <c r="AQ30" s="4" t="str">
        <f>IF(W30="","",IF(AND(ISNUMBER(N30),DK30&gt;7),VLOOKUP(W30,NyLi2R!$A$2:$K$20,DK30),""))</f>
        <v/>
      </c>
      <c r="AR30" s="4" t="str">
        <f>IF(X30="","",IF(AND(ISNUMBER(N30),DK30&gt;7),VLOOKUP(X30,NyLi2E!$A$2:$K$20,DK30),""))</f>
        <v/>
      </c>
      <c r="AS30" s="4" t="str">
        <f>IF(AND(ISNUMBER(N30),ISNUMBER(AQ30),ISNUMBER(AR30),DK30&gt;7),VLOOKUP(AQ30+AR30,NyLi2T!$A$2:$K$40,DK30),"")</f>
        <v/>
      </c>
      <c r="AT30" s="4" t="str">
        <f>IF(AE30="","",IF(AND(ISNUMBER(N30),DK30&lt;8),VLOOKUP(AE30,NySs!$A$2:$G$28,DK30),""))</f>
        <v/>
      </c>
      <c r="AU30" s="4" t="str">
        <f>IF(AD30="","",IF(AND(ISNUMBER(N30),DK30&lt;9),VLOOKUP(AD30,NyEo!$A$2:$H$22,DK30),""))</f>
        <v/>
      </c>
      <c r="AV30" s="4" t="str">
        <f>IF(Q30="","",IF(AND(ISNUMBER(N30),DK30&gt;7),VLOOKUP(Q30,NyHt!$A$2:$K$17,DK30),""))</f>
        <v/>
      </c>
      <c r="AW30" s="4" t="str">
        <f>IF(R30="","",IF(ISNUMBER(N30),VLOOKUP(R30,NySiF!$A$2:$K$18,DK30),""))</f>
        <v/>
      </c>
      <c r="AX30" s="4" t="str">
        <f>IF(S30="","",IF(ISNUMBER(N30),VLOOKUP(S30,NySiB!$A$2:$K$16,DK30),""))</f>
        <v/>
      </c>
      <c r="AY30" s="4" t="str">
        <f>IF(T30="","",IF(ISNUMBER(N30),VLOOKUP(T30,NySiT!$A$2:$K$32,DK30),""))</f>
        <v/>
      </c>
      <c r="AZ30" s="4" t="str">
        <f>IF(Y30="","",IF(ISNUMBER(N30),VLOOKUP(Y30,NyVs!$A$2:$K$86,DK30),""))</f>
        <v/>
      </c>
      <c r="BA30" s="4" t="str">
        <f>IF(AI30="","",IF(ISNUMBER(N30),VLOOKUP(AI30,NyPp!$A$2:$K$202,DK30),""))</f>
        <v/>
      </c>
      <c r="BB30" s="4" t="str">
        <f>IF(AND(ISNUMBER(AJ30),ISNUMBER(AK30),ISNUMBER(AL30),ISNUMBER(AM30),DK30&lt;8),IF(COUNTIF(O30,0)+COUNTIF(P30,0)+COUNTIF(AA30,0)+COUNTIF(Z30,0)&gt;1,"",VLOOKUP(AJ30+AK30+AL30+AM30,NyIGS!$A$2:$K$78,DK30)),IF(AND(ISNUMBER(AJ30),ISNUMBER(AL30),ISNUMBER(AM30),ISNUMBER(AS30),DK30&gt;7),IF(COUNTIF(O30,0)+COUNTIF(AA30,0)+COUNTIF(Z30,0)+AND(COUNTIF(W30,0),COUNTIF(X30,0))&gt;1,"",VLOOKUP(AJ30+AL30+AM30+AS30,NyIGS!$A$2:$K$78,DK30)),""))</f>
        <v/>
      </c>
      <c r="BC30" s="4" t="str">
        <f>IF(AND(ISNUMBER(AJ30),ISNUMBER(AN30),ISNUMBER(AT30),DK30&lt;8),IF(COUNTIF(O30,0)+COUNTIF(U30,0)+COUNTIF(AE30,0)&gt;1,"",VLOOKUP(AJ30+AN30+AT30,NyIRS!$A$2:$K$59,DK30)),IF(AND(ISNUMBER(AJ30),ISNUMBER(AQ30),DK30&gt;7),IF(COUNTIF(O30,0)+COUNTIF(W30,0)&gt;1,"",VLOOKUP(AJ30+AQ30,NyIRS!$A$2:$K$59,DK30)),""))</f>
        <v/>
      </c>
      <c r="BD30" s="4" t="str">
        <f>IF(AND(ISNUMBER(AK30),ISNUMBER(AL30),ISNUMBER(AM30),DK30&lt;8),IF(COUNTIF(P30,0)+COUNTIF(AA30,0)+COUNTIF(Z30,0)&gt;1,"",VLOOKUP(AK30+AL30+AM30,NyIES!$A$2:$K$59,DK30)),IF(AND(ISNUMBER(AL30),ISNUMBER(AM30),ISNUMBER(AR30),DK30&gt;7),IF(COUNTIF(AA30,0)+COUNTIF(Z30,0)+COUNTIF(X30,0)&gt;1,"",VLOOKUP(AL30+AM30+AR30,NyIES!$A$2:$K$59,DK30)),""))</f>
        <v/>
      </c>
      <c r="BE30" s="4" t="str">
        <f>IF(AND(ISNUMBER(AJ30),ISNUMBER(AP30),ISNUMBER(AU30),DK30&lt;8),IF(COUNTIF(O30,0)+AND(COUNTIF(U30,0),COUNTIF(V30,0))+COUNTIF(AD30,0)&gt;1,"",VLOOKUP(AJ30+AP30+AU30,NyISI!$A$2:$K$59,DK30)),IF(AND(ISNUMBER(AS30),ISNUMBER(AU30),ISNUMBER(AV30),DK30=8),IF(COUNTIF(AD30,0)+COUNTIF(Q30,0)+AND(COUNTIF(W30,0),COUNTIF(X30,0))&gt;1,"",VLOOKUP(AS30+AU30+AV30,NyISI!$A$2:$K$59,DK30)),IF(AND(ISNUMBER(AS30),ISNUMBER(AV30),DK30&gt;8),IF(COUNTIF(Q30,0)+AND(COUNTIF(W30,0),COUNTIF(X30,0))&gt;1,"",VLOOKUP(AS30+AV30,NyISI!$A$2:$K$59,DK30)),"")))</f>
        <v/>
      </c>
      <c r="BF30" s="4" t="str">
        <f>IF(AND(ISNUMBER(AT30),ISNUMBER(AK30),ISNUMBER(AL30),ISNUMBER(AM30),DK30&lt;8),IF(COUNTIF(P30,0)+COUNTIF(AA30,0)+COUNTIF(Z30,0)+COUNTIF(AE30,0)&gt;1,"",VLOOKUP(AT30+AK30+AL30+AM30,NyISS!$A$2:$G$78,DK30)),"")</f>
        <v/>
      </c>
      <c r="BG30" s="4" t="str">
        <f>IF(AND(ISNUMBER(AJ30),ISNUMBER(AL30),ISNUMBER(AM30),DK30&gt;7),IF(COUNTIF(O30,0)+COUNTIF(AA30,0)+COUNTIF(Z30,0)&gt;1,"",VLOOKUP(AJ30+AL30+AM30,NyISM!$A$2:$K$59,DK30)),"")</f>
        <v/>
      </c>
      <c r="BH30" s="4" t="str">
        <f>IF(AND(ISNUMBER(AY30),ISNUMBER(AZ30)),IF(COUNTIF(T30,0)+COUNTIF(Y30,0)&gt;1,"",VLOOKUP(AY30+AZ30,NyIAM!$A$2:$K$40,DK30)),"")</f>
        <v/>
      </c>
      <c r="BI30" s="4">
        <v>2</v>
      </c>
      <c r="BJ30" s="4" t="str">
        <f>IF(ISNUMBER(BB30),VLOOKUP(BB30,Percentil!$A$2:$B$122,2,1),"")</f>
        <v/>
      </c>
      <c r="BK30" s="4" t="str">
        <f>IF(ISNUMBER(BC30),VLOOKUP(BC30,Percentil!$A$2:$B$122,2,1),"")</f>
        <v/>
      </c>
      <c r="BL30" s="4" t="str">
        <f>IF(ISNUMBER(BD30),VLOOKUP(BD30,Percentil!$A$2:$B$122,2,1),"")</f>
        <v/>
      </c>
      <c r="BM30" s="4" t="str">
        <f>IF(ISNUMBER(BE30),VLOOKUP(BE30,Percentil!$A$2:$B$122,2,1),"")</f>
        <v/>
      </c>
      <c r="BN30" s="4" t="str">
        <f>IF(ISNUMBER(BF30),VLOOKUP(BF30,Percentil!$A$2:$B$122,2,1),"")</f>
        <v/>
      </c>
      <c r="BO30" s="4" t="str">
        <f>IF(ISNUMBER(BG30),VLOOKUP(BG30,Percentil!$A$2:$B$122,2,1),"")</f>
        <v/>
      </c>
      <c r="BP30" s="4" t="str">
        <f>IF(ISNUMBER(BH30),VLOOKUP(BH30,Percentil!$A$2:$B$122,2,1),"")</f>
        <v/>
      </c>
      <c r="BQ30" s="4" t="str">
        <f>IF(AND(ISNUMBER(AJ30),ISNUMBER(DK30)),IF(AJ30-VLOOKUP(BI30,NyFi!$L$2:$V$4,DK30,1)&lt;1,1 &amp; " - " &amp; AJ30+VLOOKUP(BI30,NyFi!$L$2:$V$4,DK30,1),IF(AJ30+VLOOKUP(BI30,NyFi!$L$2:$V$4,DK30,1)&gt;19,AJ30-VLOOKUP(BI30,NyFi!$L$2:$V$4,DK30,1) &amp; " - " &amp; 19,AJ30-VLOOKUP(BI30,NyFi!$L$2:$V$4,DK30,1) &amp; " - " &amp; AJ30+VLOOKUP(BI30,NyFi!$L$2:$V$4,DK30,1))),"")</f>
        <v/>
      </c>
      <c r="BR30" s="4" t="str">
        <f>IF(AND(ISNUMBER(DK30),DK30&lt;8),IF(AND(ISNUMBER(AK30),ISNUMBER(DK30)),IF(AK30-VLOOKUP(BI30,NyGs!$L$2:$V$4,DK30,1)&lt;1,1 &amp; " - " &amp; AK30+VLOOKUP(BI30,NyGs!$L$2:$V$4,DK30,1),IF(AK30+VLOOKUP(BI30,NyGs!$L$2:$V$4,DK30,1)&gt;19,AK30-VLOOKUP(BI30,NyGs!$L$2:$V$4,DK30,1) &amp; " - " &amp; 19,AK30-VLOOKUP(BI30,NyGs!$L$2:$V$4,DK30,1) &amp; " - " &amp; AK30+VLOOKUP(BI30,NyGs!$L$2:$V$4,DK30,1))),""),"")</f>
        <v/>
      </c>
      <c r="BS30" s="4" t="str">
        <f>IF(AND(ISNUMBER(AL30),ISNUMBER(DK30)),IF(AL30-VLOOKUP(BI30,NyRm!$L$2:$V$4,DK30,1)&lt;1,1 &amp; " - " &amp; AL30+VLOOKUP(BI30,NyRm!$L$2:$V$4,DK30,1),IF(AL30+VLOOKUP(BI30,NyRm!$L$2:$V$4,DK30,1)&gt;19,AL30-VLOOKUP(BI30,NyRm!$L$2:$V$4,DK30,1) &amp; " - " &amp; 19,AL30-VLOOKUP(BI30,NyRm!$L$2:$V$4,DK30,1) &amp; " - " &amp; AL30+VLOOKUP(BI30,NyRm!$L$2:$V$4,DK30,1))),"")</f>
        <v/>
      </c>
      <c r="BT30" s="4" t="str">
        <f>IF(AND(ISNUMBER(AM30),ISNUMBER(DK30)),IF(AM30-VLOOKUP(BI30,NyFm!$L$2:$V$4,DK30,1)&lt;1,1 &amp; " - " &amp; AM30+VLOOKUP(BI30,NyFm!$L$2:$V$4,DK30,1),IF(AM30+VLOOKUP(BI30,NyFm!$L$2:$V$4,DK30,1)&gt;19,AM30-VLOOKUP(BI30,NyFm!$L$2:$V$4,DK30,1) &amp; " - " &amp; 19,AM30-VLOOKUP(BI30,NyFm!$L$2:$V$4,DK30,1) &amp; " - " &amp; AM30+VLOOKUP(BI30,NyFm!$L$2:$V$4,DK30,1))),"")</f>
        <v/>
      </c>
      <c r="BU30" s="4" t="str">
        <f>IF(AND(ISNUMBER(DK30),DK30&lt;8),IF(AND(ISNUMBER(AN30),ISNUMBER(DK30)),IF(AN30-VLOOKUP(BI30,NyLi1R!$L$2:$V$4,DK30,1)&lt;1,1 &amp; " - " &amp; AN30+VLOOKUP(BI30,NyLi1R!$L$2:$V$4,DK30,1),IF(AN30+VLOOKUP(BI30,NyLi1R!$L$2:$V$4,DK30,1)&gt;19,AN30-VLOOKUP(BI30,NyLi1R!$L$2:$V$4,DK30,1) &amp; " - " &amp; 19,AN30-VLOOKUP(BI30,NyLi1R!$L$2:$V$4,DK30,1) &amp; " - " &amp; AN30+VLOOKUP(BI30,NyLi1R!$L$2:$V$4,DK30,1))),""),"")</f>
        <v/>
      </c>
      <c r="BV30" s="4" t="str">
        <f>IF(AND(ISNUMBER(DK30),DK30&lt;8),IF(AND(ISNUMBER(AO30),ISNUMBER(DK30)),IF(AO30-VLOOKUP(BI30,NyLi1E!$L$2:$V$4,DK30,1)&lt;1,1 &amp; " - " &amp; AO30+VLOOKUP(BI30,NyLi1E!$L$2:$V$4,DK30,1),IF(AO30+VLOOKUP(BI30,NyLi1E!$L$2:$V$4,DK30,1)&gt;19,AO30-VLOOKUP(BI30,NyLi1E!$L$2:$V$4,DK30,1) &amp; " - " &amp; 19,AO30-VLOOKUP(BI30,NyLi1E!$L$2:$V$4,DK30,1) &amp; " - " &amp; AO30+VLOOKUP(BI30,NyLi1E!$L$2:$V$4,DK30,1))),""),"")</f>
        <v/>
      </c>
      <c r="BW30" s="4" t="str">
        <f>IF(AND(ISNUMBER(DK30),DK30&lt;8),IF(AND(ISNUMBER(AP30),ISNUMBER(DK30)),IF(AP30-VLOOKUP(BI30,NyLi1T!$L$2:$V$4,DK30,1)&lt;1,1 &amp; " - " &amp; AP30+VLOOKUP(BI30,NyLi1T!$L$2:$V$4,DK30,1),IF(AP30+VLOOKUP(BI30,NyLi1T!$L$2:$V$4,DK30,1)&gt;19,AP30-VLOOKUP(BI30,NyLi1T!$L$2:$V$4,DK30,1) &amp; " - " &amp; 19,AP30-VLOOKUP(BI30,NyLi1T!$L$2:$V$4,DK30,1) &amp; " - " &amp; AP30+VLOOKUP(BI30,NyLi1T!$L$2:$V$4,DK30,1))),""),"")</f>
        <v/>
      </c>
      <c r="BX30" s="4" t="str">
        <f>IF(AND(ISNUMBER(DK30),DK30&gt;7),IF(AND(ISNUMBER(AQ30),ISNUMBER(DK30)),IF(AQ30-VLOOKUP(BI30,NyLi2R!$L$2:$V$4,DK30,1)&lt;1,1 &amp; " - " &amp; AQ30+VLOOKUP(BI30,NyLi2R!$L$2:$V$4,DK30,1),IF(AQ30+VLOOKUP(BI30,NyLi2R!$L$2:$V$4,DK30,1)&gt;19,AQ30-VLOOKUP(BI30,NyLi2R!$L$2:$V$4,DK30,1) &amp; " - " &amp; 19,AQ30-VLOOKUP(BI30,NyLi2R!$L$2:$V$4,DK30,1) &amp; " - " &amp; AQ30+VLOOKUP(BI30,NyLi2R!$L$2:$V$4,DK30,1))),""),"")</f>
        <v/>
      </c>
      <c r="BY30" s="4" t="str">
        <f>IF(AND(ISNUMBER(DK30),DK30&gt;7),IF(AND(ISNUMBER(AR30),ISNUMBER(DK30)),IF(AR30-VLOOKUP(BI30,NyLi2E!$L$2:$V$4,DK30,1)&lt;1,1 &amp; " - " &amp; AR30+VLOOKUP(BI30,NyLi2E!$L$2:$V$4,DK30,1),IF(AR30+VLOOKUP(BI30,NyLi2E!$L$2:$V$4,DK30,1)&gt;19,AR30-VLOOKUP(BI30,NyLi2E!$L$2:$V$4,DK30,1) &amp; " - " &amp; 19,AR30-VLOOKUP(BI30,NyLi2E!$L$2:$V$4,DK30,1) &amp; " - " &amp; AR30+VLOOKUP(BI30,NyLi2E!$L$2:$V$4,DK30,1))),""),"")</f>
        <v/>
      </c>
      <c r="BZ30" s="4" t="str">
        <f>IF(AND(ISNUMBER(DK30),DK30&gt;7),IF(AND(ISNUMBER(AS30),ISNUMBER(DK30)),IF(AS30-VLOOKUP(BI30,NyLi2T!$L$2:$V$4,DK30,1)&lt;1,1 &amp; " - " &amp; AS30+VLOOKUP(BI30,NyLi2T!$L$2:$V$4,DK30,1),IF(AS30+VLOOKUP(BI30,NyLi2T!$L$2:$V$4,DK30,1)&gt;19,AS30-VLOOKUP(BI30,NyLi2T!$L$2:$V$4,DK30,1) &amp; " - " &amp; 19,AS30-VLOOKUP(BI30,NyLi2T!$L$2:$V$4,DK30,1) &amp; " - " &amp; AS30+VLOOKUP(BI30,NyLi2T!$L$2:$V$4,DK30,1))),""),"")</f>
        <v/>
      </c>
      <c r="CA30" s="4" t="str">
        <f>IF(AND(ISNUMBER(DK30),DK30&lt;8),IF(AND(ISNUMBER(AT30),ISNUMBER(DK30)),IF(AT30-VLOOKUP(BI30,NySs!$L$2:$V$4,DK30,1)&lt;1,1 &amp; " - " &amp; AT30+VLOOKUP(BI30,NySs!$L$2:$V$4,DK30,1),IF(AT30+VLOOKUP(BI30,NySs!$L$2:$V$4,DK30,1)&gt;19,AT30-VLOOKUP(BI30,NySs!$L$2:$V$4,DK30,1) &amp; " - " &amp; 19,AT30-VLOOKUP(BI30,NySs!$L$2:$V$4,DK30,1) &amp; " - " &amp; AT30+VLOOKUP(BI30,NySs!$L$2:$V$4,DK30,1))),""),"")</f>
        <v/>
      </c>
      <c r="CB30" s="4" t="str">
        <f>IF(AND(ISNUMBER(DK30),DK30&lt;9),IF(AND(ISNUMBER(AU30),ISNUMBER(DK30)),IF(AU30-VLOOKUP(BI30,NyEo!$L$2:$V$4,DK30,1)&lt;1,1 &amp; " - " &amp; AU30+VLOOKUP(BI30,NyEo!$L$2:$V$4,DK30,1),IF(AU30+VLOOKUP(BI30,NyEo!$L$2:$V$4,DK30,1)&gt;19,AU30-VLOOKUP(BI30,NyEo!$L$2:$V$4,DK30,1) &amp; " - " &amp; 19,AU30-VLOOKUP(BI30,NyEo!$L$2:$V$4,DK30,1) &amp; " - " &amp; AU30+VLOOKUP(BI30,NyEo!$L$2:$V$4,DK30,1))),""),"")</f>
        <v/>
      </c>
      <c r="CC30" s="4" t="str">
        <f>IF(AND(ISNUMBER(DK30),DK30&gt;7),IF(AND(ISNUMBER(AV30),ISNUMBER(DK30)),IF(AV30-VLOOKUP(BI30,NyHt!$L$2:$V$4,DK30,1)&lt;1,1 &amp; " - " &amp; AV30+VLOOKUP(BI30,NyHt!$L$2:$V$4,DK30,1),IF(AV30+VLOOKUP(BI30,NyHt!$L$2:$V$4,DK30,1)&gt;19,AV30-VLOOKUP(BI30,NyHt!$L$2:$V$4,DK30,1) &amp; " - " &amp; 19,AV30-VLOOKUP(BI30,NyHt!$L$2:$V$4,DK30,1) &amp; " - " &amp; AV30+VLOOKUP(BI30,NyHt!$L$2:$V$4,DK30,1))),""),"")</f>
        <v/>
      </c>
      <c r="CD30" s="4" t="str">
        <f>IF(AND(ISNUMBER(AW30),ISNUMBER(DK30)),IF(AW30-VLOOKUP(BI30,NySiF!$L$2:$V$4,DK30,1)&lt;1,1 &amp; " - " &amp; AW30+VLOOKUP(BI30,NySiF!$L$2:$V$4,DK30,1),IF(AW30+VLOOKUP(BI30,NySiF!$L$2:$V$4,DK30,1)&gt;19,AW30-VLOOKUP(BI30,NySiF!$L$2:$V$4,DK30,1) &amp; " - " &amp; 19,AW30-VLOOKUP(BI30,NySiF!$L$2:$V$4,DK30,1) &amp; " - " &amp; AW30+VLOOKUP(BI30,NySiF!$L$2:$V$4,DK30,1))),"")</f>
        <v/>
      </c>
      <c r="CE30" s="4" t="str">
        <f>IF(AND(ISNUMBER(AX30),ISNUMBER(DK30)),IF(AX30-VLOOKUP(BI30,NySiB!$L$2:$V$4,DK30,1)&lt;1,1 &amp; " - " &amp; AX30+VLOOKUP(BI30,NySiB!$L$2:$V$4,DK30,1),IF(AX30+VLOOKUP(BI30,NySiB!$L$2:$V$4,DK30,1)&gt;19,AX30-VLOOKUP(BI30,NySiB!$L$2:$V$4,DK30,1) &amp; " - " &amp; 19,AX30-VLOOKUP(BI30,NySiB!$L$2:$V$4,DK30,1) &amp; " - " &amp; AX30+VLOOKUP(BI30,NySiB!$L$2:$V$4,DK30,1))),"")</f>
        <v/>
      </c>
      <c r="CF30" s="4" t="str">
        <f>IF(AND(ISNUMBER(AY30),ISNUMBER(DK30)),IF(AY30-VLOOKUP(BI30,NySiT!$L$2:$V$4,DK30,1)&lt;1,1 &amp; " - " &amp; AY30+VLOOKUP(BI30,NySiT!$L$2:$V$4,DK30,1),IF(AY30+VLOOKUP(BI30,NySiT!$L$2:$V$4,DK30,1)&gt;19,AY30-VLOOKUP(BI30,NySiT!$L$2:$V$4,DK30,1) &amp; " - " &amp; 19,AY30-VLOOKUP(BI30,NySiT!$L$2:$V$4,DK30,1) &amp; " - " &amp; AY30+VLOOKUP(BI30,NySiT!$L$2:$V$4,DK30,1))),"")</f>
        <v/>
      </c>
      <c r="CG30" s="4" t="str">
        <f>IF(AND(ISNUMBER(AZ30),ISNUMBER(DK30)),IF(AZ30-VLOOKUP(BI30,NyVs!$L$2:$V$4,DK30,1)&lt;1,1 &amp; " - " &amp; AZ30+VLOOKUP(BI30,NyVs!$L$2:$V$4,DK30,1),IF(AZ30+VLOOKUP(BI30,NyVs!$L$2:$V$4,DK30,1)&gt;19,AZ30-VLOOKUP(BI30,NyVs!$L$2:$V$4,DK30,1) &amp; " - " &amp; 19,AZ30-VLOOKUP(BI30,NyVs!$L$2:$V$4,DK30,1) &amp; " - " &amp; AZ30+VLOOKUP(BI30,NyVs!$L$2:$V$4,DK30,1))),"")</f>
        <v/>
      </c>
      <c r="CH30" s="4" t="str">
        <f>IF(AND(ISNUMBER(BA30),ISNUMBER(DK30)),IF(BA30-VLOOKUP(BI30,NyPp!$L$2:$V$4,DK30,1)&lt;1,1 &amp; " - " &amp; BA30+VLOOKUP(BI30,NyPp!$L$2:$V$4,DK30,1),IF(BA30+VLOOKUP(BI30,NyPp!$L$2:$V$4,DK30,1)&gt;19,BA30-VLOOKUP(BI30,NyPp!$L$2:$V$4,DK30,1) &amp; " - " &amp; 19,BA30-VLOOKUP(BI30,NyPp!$L$2:$V$4,DK30,1) &amp; " - " &amp; BA30+VLOOKUP(BI30,NyPp!$L$2:$V$4,DK30,1))),"")</f>
        <v/>
      </c>
      <c r="CI30" s="4" t="str">
        <f>IF(AND(ISNUMBER(BB30),ISNUMBER(DK30)),IF(BB30-VLOOKUP(BI30,NyIGS!$L$2:$V$4,DK30,1)&lt;40,40 &amp; " - " &amp; BB30+VLOOKUP(BI30,NyIGS!$L$2:$V$4,DK30,1),IF(BB30+VLOOKUP(BI30,NyIGS!$L$2:$V$4,DK30,1)&gt;160,BB30-VLOOKUP(BI30,NyIGS!$L$2:$V$4,DK30,1) &amp; " - " &amp; 160,BB30-VLOOKUP(BI30,NyIGS!$L$2:$V$4,DK30,1) &amp; " - " &amp; BB30+VLOOKUP(BI30,NyIGS!$L$2:$V$4,DK30,1))),"")</f>
        <v/>
      </c>
      <c r="CJ30" s="4" t="str">
        <f>IF(AND(ISNUMBER(BC30),ISNUMBER(DK30)),IF(BC30-VLOOKUP(BI30,NyIRS!$L$2:$V$4,DK30,1)&lt;40,40 &amp; " - " &amp; BC30+VLOOKUP(BI30,NyIRS!$L$2:$V$4,DK30,1),IF(BC30+VLOOKUP(BI30,NyIRS!$L$2:$V$4,DK30,1)&gt;160,BC30-VLOOKUP(BI30,NyIRS!$L$2:$V$4,DK30,1) &amp; " - " &amp; 160,BC30-VLOOKUP(BI30,NyIRS!$L$2:$V$4,DK30,1) &amp; " - " &amp; BC30+VLOOKUP(BI30,NyIRS!$L$2:$V$4,DK30,1))),"")</f>
        <v/>
      </c>
      <c r="CK30" s="4" t="str">
        <f>IF(AND(ISNUMBER(BD30),ISNUMBER(DK30)),IF(BD30-VLOOKUP(BI30,NyIES!$L$2:$V$4,DK30,1)&lt;40,40 &amp; " - " &amp; BD30+VLOOKUP(BI30,NyIES!$L$2:$V$4,DK30,1),IF(BD30+VLOOKUP(BI30,NyIES!$L$2:$V$4,DK30,1)&gt;160,BD30-VLOOKUP(BI30,NyIES!$L$2:$V$4,DK30,1) &amp; " - " &amp; 160,BD30-VLOOKUP(BI30,NyIES!$L$2:$V$4,DK30,1) &amp; " - " &amp; BD30+VLOOKUP(BI30,NyIES!$L$2:$V$4,DK30,1))),"")</f>
        <v/>
      </c>
      <c r="CL30" s="4" t="str">
        <f>IF(AND(ISNUMBER(BE30),ISNUMBER(DK30)),IF(BE30-VLOOKUP(BI30,NyISI!$L$2:$V$4,DK30,1)&lt;40,40 &amp; " - " &amp; BE30+VLOOKUP(BI30,NyISI!$L$2:$V$4,DK30,1),IF(BE30+VLOOKUP(BI30,NyISI!$L$2:$V$4,DK30,1)&gt;160,BE30-VLOOKUP(BI30,NyISI!$L$2:$V$4,DK30,1) &amp; " - " &amp; 160,BE30-VLOOKUP(BI30,NyISI!$L$2:$V$4,DK30,1) &amp; " - " &amp; BE30+VLOOKUP(BI30,NyISI!$L$2:$V$4,DK30,1))),"")</f>
        <v/>
      </c>
      <c r="CM30" s="4" t="str">
        <f>IF(AND(ISNUMBER(DK30),DK30&lt;8),IF(AND(ISNUMBER(BF30),ISNUMBER(DK30)),IF(BF30-VLOOKUP(BI30,NyISS!$L$2:$V$4,DK30,1)&lt;40,40 &amp; " - " &amp; BF30+VLOOKUP(BI30,NyISS!$L$2:$V$4,DK30,1),IF(BF30+VLOOKUP(BI30,NyISS!$L$2:$V$4,DK30,1)&gt;160,BF30-VLOOKUP(BI30,NyISS!$L$2:$V$4,DK30,1) &amp; " - " &amp; 160,BF30-VLOOKUP(BI30,NyISS!$L$2:$V$4,DK30,1) &amp; " - " &amp; BF30+VLOOKUP(BI30,NyISS!$L$2:$V$4,DK30,1))),""),"")</f>
        <v/>
      </c>
      <c r="CN30" s="4" t="str">
        <f>IF(AND(ISNUMBER(DK30),DK30&gt;7),IF(AND(ISNUMBER(BG30),ISNUMBER(DK30)),IF(BG30-VLOOKUP(BI30,NyISM!$L$2:$V$4,DK30,1)&lt;40,40 &amp; " - " &amp; BG30+VLOOKUP(BI30,NyISM!$L$2:$V$4,DK30,1),IF(BG30+VLOOKUP(BI30,NyISM!$L$2:$V$4,DK30,1)&gt;160,BG30-VLOOKUP(BI30,NyISM!$L$2:$V$4,DK30,1) &amp; " - " &amp; 160,BG30-VLOOKUP(BI30,NyISM!$L$2:$V$4,DK30,1) &amp; " - " &amp; BG30+VLOOKUP(BI30,NyISM!$L$2:$V$4,DK30,1))),""),"")</f>
        <v/>
      </c>
      <c r="CO30" s="4" t="str">
        <f>IF(AND(ISNUMBER(BH30),ISNUMBER(DK30)),IF(BH30-VLOOKUP(BI30,NyIAM!$L$2:$V$4,DK30,1)&lt;40,40 &amp; " - " &amp; BH30+VLOOKUP(BI30,NyIAM!$L$2:$V$4,DK30,1),IF(BH30+VLOOKUP(BI30,NyIAM!$L$2:$V$4,DK30,1)&gt;160,BH30-VLOOKUP(BI30,NyIAM!$L$2:$V$4,DK30,1) &amp; " - " &amp; 160,BH30-VLOOKUP(BI30,NyIAM!$L$2:$V$4,DK30,1) &amp; " - " &amp; BH30+VLOOKUP(BI30,NyIAM!$L$2:$V$4,DK30,1))),"")</f>
        <v/>
      </c>
      <c r="CP30" s="4" t="str">
        <f>IF(AF30="","",IF(AND(ISNUMBER(AF30),ISNUMBER(DK30)),IF(VLOOKUP(AF30,NyOm!$A$2:$K$30,DK30,1)=1,"Onormalt få ord",IF(VLOOKUP(AF30,NyOm!$A$2:$K$30,DK30,1)=2,"Färre antal ord än normalt",IF(VLOOKUP(AF30,NyOm!$A$2:$K$30,DK30,1)=3,"Normalt antal ord","")))))</f>
        <v/>
      </c>
      <c r="CQ30" s="4" t="str">
        <f>IF(AB30="","",IF(AND(ISNUMBER(AB30),ISNUMBER(DK30)),IF(VLOOKUP(AB30,NyPbTid!$A$2:$K$218,DK30,1)=1,"Onormalt lång tidsåtgång",IF(VLOOKUP(AB30,NyPbTid!$A$2:$K$218,DK30,1)=2,"Långsammare än normalt",IF(VLOOKUP(AB30,NyPbTid!$A$2:$K$218,DK30,1)=3,"Normal tidsåtgång","")))))</f>
        <v/>
      </c>
      <c r="CR30" s="4" t="str">
        <f>IF(AC30="","",IF(AND(ISNUMBER(AC30),ISNUMBER(DK30)),IF(VLOOKUP(AC30,NyPbFel!$A$2:$K$18,DK30,1)=1,"Onormalt antal fel",IF(VLOOKUP(AC30,NyPbFel!$A$2:$K$18,DK30,1)=2,"Fler fel än normalt",IF(VLOOKUP(AC30,NyPbFel!$A$2:$K$18,DK30,1)=3,"Normalt antal fel","")))))</f>
        <v/>
      </c>
      <c r="CS30" s="4" t="str">
        <f t="shared" si="6"/>
        <v/>
      </c>
      <c r="CT30" s="4" t="str">
        <f>IF(OR(ISNUMBER(CS30),CS30="0**"),IF(ISNUMBER(CS30),CS30/ABS(CS30)*VLOOKUP(1,SignDiff!$A$3:$K$4,DK30,1),VLOOKUP(1,SignDiff!$A$3:$K$4,DK30,1)),"")</f>
        <v/>
      </c>
      <c r="CU30" s="4" t="str">
        <f>IF(OR(ISNUMBER(CS30),CS30="0**"),IF(ISNUMBER(CS30),CS30/ABS(CS30)*VLOOKUP(1,SignDiff!$A$7:$K$8,DK30,1),VLOOKUP(1,SignDiff!$A$7:$K$8,DK30,1)),"")</f>
        <v/>
      </c>
      <c r="CV30" s="4" t="str">
        <f t="shared" si="7"/>
        <v/>
      </c>
      <c r="CW30" s="4" t="str">
        <f t="shared" si="8"/>
        <v/>
      </c>
      <c r="CX30" s="4" t="str">
        <f>IF(OR(ISNUMBER(CS30),CS30="0**"),IF(CS30="0**",VLOOKUP(0,'IRS-IES'!$A$2:$C$43,2,1),IF(CS30&lt;0,VLOOKUP(ABS(CS30),'IRS-IES'!$A$2:$C$43,2,1),VLOOKUP(ABS(CS30),'IRS-IES'!$A$2:$C$43,3,1))),"")</f>
        <v/>
      </c>
      <c r="CY30" s="4" t="str">
        <f t="shared" si="9"/>
        <v/>
      </c>
      <c r="CZ30" s="4" t="str">
        <f>IF(OR(ISNUMBER(CY30),CY30="0**"),IF(ISNUMBER(CY30),CY30/ABS(CY30)*VLOOKUP(2,SignDiff!$A$3:$K$4,DK30,1),VLOOKUP(2,SignDiff!$A$3:$K$4,DK30,1)),"")</f>
        <v/>
      </c>
      <c r="DA30" s="4" t="str">
        <f>IF(OR(ISNUMBER(CY30),CY30="0**"),IF(ISNUMBER(CY30),CY30/ABS(CY30)*VLOOKUP(2,SignDiff!$A$7:$K$8,DK30,1),VLOOKUP(2,SignDiff!$A$7:$K$8,DK30,1)),"")</f>
        <v/>
      </c>
      <c r="DB30" s="4" t="str">
        <f t="shared" si="10"/>
        <v/>
      </c>
      <c r="DC30" s="4" t="str">
        <f t="shared" si="11"/>
        <v/>
      </c>
      <c r="DD30" s="4" t="str">
        <f>IF(OR(ISNUMBER(CY30),CY30="0**"),IF(CY30="0**",VLOOKUP(0,'ISI-ISS'!$A$2:$C$43,2,1),IF(CY30&lt;0,VLOOKUP(ABS(CY30),'ISI-ISS'!$A$2:$C$43,2,1),VLOOKUP(ABS(CY30),'ISI-ISS'!$A$2:$C$43,3,1))),"")</f>
        <v/>
      </c>
      <c r="DE30" s="4" t="str">
        <f t="shared" si="12"/>
        <v/>
      </c>
      <c r="DF30" s="4" t="str">
        <f>IF(OR(ISNUMBER(DE30),DE30="0**"),IF(ISNUMBER(DE30),DE30/ABS(DE30)*VLOOKUP(2,SignDiff!$A$3:$K$4,DK30,1),VLOOKUP(2,SignDiff!$A$3:$K$4,DK30,1)),"")</f>
        <v/>
      </c>
      <c r="DG30" s="4" t="str">
        <f>IF(OR(ISNUMBER(DE30),DE30="0**"),IF(ISNUMBER(DE30),DE30/ABS(DE30)*VLOOKUP(2,SignDiff!$A$7:$K$8,DK30,1),VLOOKUP(2,SignDiff!$A$7:$K$8,DK30,1)),"")</f>
        <v/>
      </c>
      <c r="DH30" s="4" t="str">
        <f t="shared" si="13"/>
        <v/>
      </c>
      <c r="DI30" s="4" t="str">
        <f t="shared" si="14"/>
        <v/>
      </c>
      <c r="DJ30" s="4" t="str">
        <f>IF(OR(ISNUMBER(DE30),DE30="0**"),IF(DE30="0**",VLOOKUP(0,'ISI-ISM'!$A$2:$C$43,2,1),IF(DE30&lt;0,VLOOKUP(ABS(DE30),'ISI-ISM'!$A$2:$C$43,2,1),VLOOKUP(ABS(DE30),'ISI-ISM'!$A$2:$C$43,3,1))),"")</f>
        <v/>
      </c>
      <c r="DK30" s="4" t="str">
        <f>IF(ISERROR(VLOOKUP(N30,age!$A$2:$C$11,2,1)),"",VLOOKUP(N30,age!$A$2:$C$11,2,1))</f>
        <v/>
      </c>
      <c r="DL30" s="4" t="str">
        <f>IF(ISERROR(VLOOKUP(N30,age!$A$2:$C$11,3,1)),"",VLOOKUP(N30,age!$A$2:$C$11,3,1))</f>
        <v/>
      </c>
      <c r="DM30" s="4">
        <f t="shared" si="1"/>
        <v>0</v>
      </c>
      <c r="DN30" s="4">
        <f t="shared" si="2"/>
        <v>0</v>
      </c>
      <c r="DO30" s="4">
        <f t="shared" si="3"/>
        <v>0</v>
      </c>
      <c r="DP30" s="4">
        <f t="shared" si="4"/>
        <v>0</v>
      </c>
      <c r="DQ30" s="4">
        <f t="shared" si="5"/>
        <v>0</v>
      </c>
      <c r="DR30" s="9" t="str">
        <f t="shared" si="15"/>
        <v/>
      </c>
      <c r="DS30" s="9" t="str">
        <f t="shared" si="16"/>
        <v/>
      </c>
      <c r="DT30" s="9" t="str">
        <f t="shared" si="17"/>
        <v/>
      </c>
      <c r="DU30" s="9" t="str">
        <f t="shared" si="18"/>
        <v/>
      </c>
      <c r="DV30" s="9" t="str">
        <f t="shared" si="19"/>
        <v/>
      </c>
      <c r="DW30" s="9" t="str">
        <f t="shared" si="20"/>
        <v/>
      </c>
      <c r="DX30" s="9" t="str">
        <f t="shared" si="21"/>
        <v/>
      </c>
      <c r="DY30" s="9" t="str">
        <f>IF(AND(ISNUMBER(AJ30),ISNUMBER(DK30)),IF(AJ30-VLOOKUP(BI30,NyFi!$L$2:$V$4,DK30,1)&lt;1,1,AJ30-VLOOKUP(BI30,NyFi!$L$2:$V$4,DK30,1)),"")</f>
        <v/>
      </c>
      <c r="DZ30" s="9" t="str">
        <f>IF(AND(ISNUMBER(DK30),DK30&lt;8),IF(AND(ISNUMBER(AK30),ISNUMBER(DK30)),IF(AK30-VLOOKUP(BI30,NyGs!$L$2:$V$4,DK30,1)&lt;1,1,AK30-VLOOKUP(BI30,NyGs!$L$2:$V$4,DK30,1)),""),"")</f>
        <v/>
      </c>
      <c r="EA30" s="9" t="str">
        <f>IF(AND(ISNUMBER(AL30),ISNUMBER(DK30)),IF(AL30-VLOOKUP(BI30,NyRm!$L$2:$V$4,DK30,1)&lt;1,1,AL30-VLOOKUP(BI30,NyRm!$L$2:$V$4,DK30,1)),"")</f>
        <v/>
      </c>
      <c r="EB30" s="9" t="str">
        <f>IF(AND(ISNUMBER(AM30),ISNUMBER(DK30)),IF(AM30-VLOOKUP(BI30,NyFm!$L$2:$V$4,DK30,1)&lt;1,1,AM30-VLOOKUP(BI30,NyFm!$L$2:$V$4,DK30,1)),"")</f>
        <v/>
      </c>
      <c r="EC30" s="9" t="str">
        <f>IF(AND(ISNUMBER(DK30),DK30&lt;8),IF(AND(ISNUMBER(AN30),ISNUMBER(DK30)),IF(AN30-VLOOKUP(BI30,NyLi1R!$L$2:$V$4,DK30,1)&lt;1,1,AN30-VLOOKUP(BI30,NyLi1R!$L$2:$V$4,DK30,1)),""),"")</f>
        <v/>
      </c>
      <c r="ED30" s="9" t="str">
        <f>IF(AND(ISNUMBER(DK30),DK30&lt;8),IF(AND(ISNUMBER(AO30),ISNUMBER(DK30)),IF(AO30-VLOOKUP(BI30,NyLi1E!$L$2:$V$4,DK30,1)&lt;1,1,AO30-VLOOKUP(BI30,NyLi1E!$L$2:$V$4,DK30,1)),""),"")</f>
        <v/>
      </c>
      <c r="EE30" s="9" t="str">
        <f>IF(AND(ISNUMBER(DK30),DK30&lt;8),IF(AND(ISNUMBER(AP30),ISNUMBER(DK30)),IF(AP30-VLOOKUP(BI30,NyLi1T!$L$2:$V$4,DK30,1)&lt;1,1,AP30-VLOOKUP(BI30,NyLi1T!$L$2:$V$4,DK30,1)),""),"")</f>
        <v/>
      </c>
      <c r="EF30" s="9" t="str">
        <f>IF(AND(ISNUMBER(DK30),DK30&gt;7),IF(AND(ISNUMBER(AQ30),ISNUMBER(DK30)),IF(AQ30-VLOOKUP(BI30,NyLi2R!$L$2:$V$4,DK30,1)&lt;1,1,AQ30-VLOOKUP(BI30,NyLi2R!$L$2:$V$4,DK30,1)),""),"")</f>
        <v/>
      </c>
      <c r="EG30" s="9" t="str">
        <f>IF(AND(ISNUMBER(DK30),DK30&gt;7),IF(AND(ISNUMBER(AR30),ISNUMBER(DK30)),IF(AR30-VLOOKUP(BI30,NyLi2E!$L$2:$V$4,DK30,1)&lt;1,1,AR30-VLOOKUP(BI30,NyLi2E!$L$2:$V$4,DK30,1)),""),"")</f>
        <v/>
      </c>
      <c r="EH30" s="9" t="str">
        <f>IF(AND(ISNUMBER(DK30),DK30&gt;7),IF(AND(ISNUMBER(AS30),ISNUMBER(DK30)),IF(AS30-VLOOKUP(BI30,NyLi2T!$L$2:$V$4,DK30,1)&lt;1,1,AS30-VLOOKUP(BI30,NyLi2T!$L$2:$V$4,DK30,1)),""),"")</f>
        <v/>
      </c>
      <c r="EI30" s="9" t="str">
        <f>IF(AND(ISNUMBER(DK30),DK30&lt;8),IF(AND(ISNUMBER(AT30),ISNUMBER(DK30)),IF(AT30-VLOOKUP(BI30,NySs!$L$2:$V$4,DK30,1)&lt;1,1,AT30-VLOOKUP(BI30,NySs!$L$2:$V$4,DK30,1)),""),"")</f>
        <v/>
      </c>
      <c r="EJ30" s="9" t="str">
        <f>IF(AND(ISNUMBER(DK30),DK30&lt;9),IF(AND(ISNUMBER(AU30),ISNUMBER(DK30)),IF(AU30-VLOOKUP(BI30,NyEo!$L$2:$V$4,DK30,1)&lt;1,1,AU30-VLOOKUP(BI30,NyEo!$L$2:$V$4,DK30,1)),""),"")</f>
        <v/>
      </c>
      <c r="EK30" s="9" t="str">
        <f>IF(AND(ISNUMBER(DK30),DK30&gt;7),IF(AND(ISNUMBER(AV30),ISNUMBER(DK30)),IF(AV30-VLOOKUP(BI30,NyHt!$L$2:$V$4,DK30,1)&lt;1,1,AV30-VLOOKUP(BI30,NyHt!$L$2:$V$4,DK30,1)),""),"")</f>
        <v/>
      </c>
      <c r="EL30" s="9" t="str">
        <f>IF(AND(ISNUMBER(AW30),ISNUMBER(DK30)),IF(AW30-VLOOKUP(BI30,NySiF!$L$2:$V$4,DK30,1)&lt;1,1,AW30-VLOOKUP(BI30,NySiF!$L$2:$V$4,DK30,1)),"")</f>
        <v/>
      </c>
      <c r="EM30" s="9" t="str">
        <f>IF(AND(ISNUMBER(AX30),ISNUMBER(DK30)),IF(AX30-VLOOKUP(BI30,NySiB!$L$2:$V$4,DK30,1)&lt;1,1,AX30-VLOOKUP(BI30,NySiB!$L$2:$V$4,DK30,1)),"")</f>
        <v/>
      </c>
      <c r="EN30" s="9" t="str">
        <f>IF(AND(ISNUMBER(AY30),ISNUMBER(DK30)),IF(AY30-VLOOKUP(BI30,NySiT!$L$2:$V$4,DK30,1)&lt;1,1,AY30-VLOOKUP(BI30,NySiT!$L$2:$V$4,DK30,1)),"")</f>
        <v/>
      </c>
      <c r="EO30" s="9" t="str">
        <f>IF(AND(ISNUMBER(AZ30),ISNUMBER(DK30)),IF(AZ30-VLOOKUP(BI30,NyVs!$L$2:$V$4,DK30,1)&lt;1,1,AZ30-VLOOKUP(BI30,NyVs!$L$2:$V$4,DK30,1)),"")</f>
        <v/>
      </c>
      <c r="EP30" s="9" t="str">
        <f>IF(AND(ISNUMBER(BA30),ISNUMBER(DK30)),IF(BA30-VLOOKUP(BI30,NyPp!$L$2:$V$4,DK30,1)&lt;1,1,BA30-VLOOKUP(BI30,NyPp!$L$2:$V$4,DK30,1)),"")</f>
        <v/>
      </c>
      <c r="EQ30" s="9" t="str">
        <f>IF(AND(ISNUMBER(BB30),ISNUMBER(DK30)),IF(BB30-VLOOKUP(BI30,NyIGS!$L$2:$V$4,DK30,1)&lt;40,40,BB30-VLOOKUP(BI30,NyIGS!$L$2:$V$4,DK30,1)),"")</f>
        <v/>
      </c>
      <c r="ER30" s="9" t="str">
        <f>IF(AND(ISNUMBER(BC30),ISNUMBER(DK30)),IF(BC30-VLOOKUP(BI30,NyIRS!$L$2:$V$4,DK30,1)&lt;40,40,BC30-VLOOKUP(BI30,NyIRS!$L$2:$V$4,DK30,1)),"")</f>
        <v/>
      </c>
      <c r="ES30" s="9" t="str">
        <f>IF(AND(ISNUMBER(BD30),ISNUMBER(DK30)),IF(BD30-VLOOKUP(BI30,NyIES!$L$2:$V$4,DK30,1)&lt;40,40,BD30-VLOOKUP(BI30,NyIES!$L$2:$V$4,DK30,1)),"")</f>
        <v/>
      </c>
      <c r="ET30" s="9" t="str">
        <f>IF(AND(ISNUMBER(BE30),ISNUMBER(DK30)),IF(BE30-VLOOKUP(BI30,NyISI!$L$2:$V$4,DK30,1)&lt;40,40,BE30-VLOOKUP(BI30,NyISI!$L$2:$V$4,DK30,1)),"")</f>
        <v/>
      </c>
      <c r="EU30" s="9" t="str">
        <f>IF(AND(ISNUMBER(DK30),DK30&lt;8),IF(AND(ISNUMBER(BF30),ISNUMBER(DK30)),IF(BF30-VLOOKUP(BI30,NyISS!$L$2:$V$4,DK30,1)&lt;40,40,BF30-VLOOKUP(BI30,NyISS!$L$2:$V$4,DK30,1)),""),"")</f>
        <v/>
      </c>
      <c r="EV30" s="9" t="str">
        <f>IF(AND(ISNUMBER(DK30),DK30&gt;7),IF(AND(ISNUMBER(BG30),ISNUMBER(DK30)),IF(BG30-VLOOKUP(BI30,NyISM!$L$2:$V$4,DK30,1)&lt;40,40,BG30-VLOOKUP(BI30,NyISM!$L$2:$V$4,DK30,1)),""),"")</f>
        <v/>
      </c>
      <c r="EW30" s="9" t="str">
        <f>IF(AND(ISNUMBER(BH30),ISNUMBER(DK30)),IF(BH30-VLOOKUP(BI30,NyIAM!$L$2:$V$4,DK30,1)&lt;40,40,BH30-VLOOKUP(BI30,NyIAM!$L$2:$V$4,DK30,1)),"")</f>
        <v/>
      </c>
      <c r="EX30" s="9" t="str">
        <f>IF(AND(ISNUMBER(AJ30),ISNUMBER(DK30)),IF(AJ30+VLOOKUP(BI30,NyFi!$L$2:$V$4,DK30,1)&gt;19,19,AJ30+VLOOKUP(BI30,NyFi!$L$2:$V$4,DK30,1)),"")</f>
        <v/>
      </c>
      <c r="EY30" s="9" t="str">
        <f>IF(AND(ISNUMBER(DK30),DK30&lt;8),IF(AND(ISNUMBER(AK30),ISNUMBER(DK30)),IF(AK30+VLOOKUP(BI30,NyGs!$L$2:$V$4,DK30,1)&gt;19,19,AK30+VLOOKUP(BI30,NyGs!$L$2:$V$4,DK30,1)),""),"")</f>
        <v/>
      </c>
      <c r="EZ30" s="9" t="str">
        <f>IF(AND(ISNUMBER(AL30),ISNUMBER(DK30)),IF(AL30+VLOOKUP(BI30,NyRm!$L$2:$V$4,DK30,1)&gt;19,19,AL30+VLOOKUP(BI30,NyRm!$L$2:$V$4,DK30,1)),"")</f>
        <v/>
      </c>
      <c r="FA30" s="9" t="str">
        <f>IF(AND(ISNUMBER(AM30),ISNUMBER(DK30)),IF(AM30+VLOOKUP(BI30,NyFm!$L$2:$V$4,DK30,1)&gt;19,19,AM30+VLOOKUP(BI30,NyFm!$L$2:$V$4,DK30,1)),"")</f>
        <v/>
      </c>
      <c r="FB30" s="9" t="str">
        <f>IF(AND(ISNUMBER(DK30),DK30&lt;8),IF(AND(ISNUMBER(AN30),ISNUMBER(DK30)),IF(AN30+VLOOKUP(BI30,NyLi1R!$L$2:$V$4,DK30,1)&gt;19,19,AN30+VLOOKUP(BI30,NyLi1R!$L$2:$V$4,DK30,1)),""),"")</f>
        <v/>
      </c>
      <c r="FC30" s="9" t="str">
        <f>IF(AND(ISNUMBER(DK30),DK30&lt;8),IF(AND(ISNUMBER(AO30),ISNUMBER(DK30)),IF(AO30+VLOOKUP(BI30,NyLi1E!$L$2:$V$4,DK30,1)&gt;19,19,AO30+VLOOKUP(BI30,NyLi1E!$L$2:$V$4,DK30,1)),""),"")</f>
        <v/>
      </c>
      <c r="FD30" s="9" t="str">
        <f>IF(AND(ISNUMBER(DK30),DK30&lt;8),IF(AND(ISNUMBER(AP30),ISNUMBER(DK30)),IF(AP30+VLOOKUP(BI30,NyLi1T!$L$2:$V$4,DK30,1)&gt;19,19,AP30+VLOOKUP(BI30,NyLi1T!$L$2:$V$4,DK30,1)),""),"")</f>
        <v/>
      </c>
      <c r="FE30" s="9" t="str">
        <f>IF(AND(ISNUMBER(DK30),DK30&gt;7),IF(AND(ISNUMBER(AQ30),ISNUMBER(DK30)),IF(AQ30+VLOOKUP(BI30,NyLi2R!$L$2:$V$4,DK30,1)&gt;19,19,AQ30+VLOOKUP(BI30,NyLi2R!$L$2:$V$4,DK30,1)),""),"")</f>
        <v/>
      </c>
      <c r="FF30" s="9" t="str">
        <f>IF(AND(ISNUMBER(DK30),DK30&gt;7),IF(AND(ISNUMBER(AR30),ISNUMBER(DK30)),IF(AR30+VLOOKUP(BI30,NyLi2E!$L$2:$V$4,DK30,1)&gt;19,19,AR30+VLOOKUP(BI30,NyLi2E!$L$2:$V$4,DK30,1)),""),"")</f>
        <v/>
      </c>
      <c r="FG30" s="9" t="str">
        <f>IF(AND(ISNUMBER(DK30),DK30&gt;7),IF(AND(ISNUMBER(AS30),ISNUMBER(DK30)),IF(AS30+VLOOKUP(BI30,NyLi2T!$L$2:$V$4,DK30,1)&gt;19,19,AS30+VLOOKUP(BI30,NyLi2T!$L$2:$V$4,DK30,1)),""),"")</f>
        <v/>
      </c>
      <c r="FH30" s="9" t="str">
        <f>IF(AND(ISNUMBER(DK30),DK30&lt;8),IF(AND(ISNUMBER(AT30),ISNUMBER(DK30)),IF(AT30+VLOOKUP(BI30,NySs!$L$2:$V$4,DK30,1)&gt;19,19,AT30+VLOOKUP(BI30,NySs!$L$2:$V$4,DK30,1)),""),"")</f>
        <v/>
      </c>
      <c r="FI30" s="9" t="str">
        <f>IF(AND(ISNUMBER(DK30),DK30&lt;9),IF(AND(ISNUMBER(AU30),ISNUMBER(DK30)),IF(AU30+VLOOKUP(BI30,NyEo!$L$2:$V$4,DK30,1)&gt;19,19,AU30+VLOOKUP(BI30,NyEo!$L$2:$V$4,DK30,1)),""),"")</f>
        <v/>
      </c>
      <c r="FJ30" s="9" t="str">
        <f>IF(AND(ISNUMBER(DK30),DK30&gt;7),IF(AND(ISNUMBER(AV30),ISNUMBER(DK30)),IF(AV30+VLOOKUP(BI30,NyHt!$L$2:$V$4,DK30,1)&gt;19,19,AV30+VLOOKUP(BI30,NyHt!$L$2:$V$4,DK30,1)),""),"")</f>
        <v/>
      </c>
      <c r="FK30" s="9" t="str">
        <f>IF(AND(ISNUMBER(AW30),ISNUMBER(DK30)),IF(AW30+VLOOKUP(BI30,NySiF!$L$2:$V$4,DK30,1)&gt;19,19,AW30+VLOOKUP(BI30,NySiF!$L$2:$V$4,DK30,1)),"")</f>
        <v/>
      </c>
      <c r="FL30" s="9" t="str">
        <f>IF(AND(ISNUMBER(AX30),ISNUMBER(DK30)),IF(AX30+VLOOKUP(BI30,NySiB!$L$2:$V$4,DK30,1)&gt;19,19,AX30+VLOOKUP(BI30,NySiB!$L$2:$V$4,DK30,1)),"")</f>
        <v/>
      </c>
      <c r="FM30" s="9" t="str">
        <f>IF(AND(ISNUMBER(AY30),ISNUMBER(DK30)),IF(AY30+VLOOKUP(BI30,NySiT!$L$2:$V$4,DK30,1)&gt;19,19,AY30+VLOOKUP(BI30,NySiT!$L$2:$V$4,DK30,1)),"")</f>
        <v/>
      </c>
      <c r="FN30" s="9" t="str">
        <f>IF(AND(ISNUMBER(AZ30),ISNUMBER(DK30)),IF(AZ30+VLOOKUP(BI30,NyVs!$L$2:$V$4,DK30,1)&gt;19,19,AZ30+VLOOKUP(BI30,NyVs!$L$2:$V$4,DK30,1)),"")</f>
        <v/>
      </c>
      <c r="FO30" s="9" t="str">
        <f>IF(AND(ISNUMBER(BA30),ISNUMBER(DK30)),IF(BA30+VLOOKUP(BI30,NyPp!$L$2:$V$4,DK30,1)&gt;19,19,BA30+VLOOKUP(BI30,NyPp!$L$2:$V$4,DK30,1)),"")</f>
        <v/>
      </c>
      <c r="FP30" s="9" t="str">
        <f>IF(AND(ISNUMBER(BB30),ISNUMBER(DK30)),IF(BB30+VLOOKUP(BI30,NyIGS!$L$2:$V$4,DK30,1)&gt;160,160,BB30+VLOOKUP(BI30,NyIGS!$L$2:$V$4,DK30,1)),"")</f>
        <v/>
      </c>
      <c r="FQ30" s="9" t="str">
        <f>IF(AND(ISNUMBER(BC30),ISNUMBER(DK30)),IF(BC30+VLOOKUP(BI30,NyIRS!$L$2:$V$4,DK30,1)&gt;160,160,BC30+VLOOKUP(BI30,NyIRS!$L$2:$V$4,DK30,1)),"")</f>
        <v/>
      </c>
      <c r="FR30" s="9" t="str">
        <f>IF(AND(ISNUMBER(BD30),ISNUMBER(DK30)),IF(BD30+VLOOKUP(BI30,NyIES!$L$2:$V$4,DK30,1)&gt;160,160, BD30+VLOOKUP(BI30,NyIES!$L$2:$V$4,DK30,1)),"")</f>
        <v/>
      </c>
      <c r="FS30" s="9" t="str">
        <f>IF(AND(ISNUMBER(BE30),ISNUMBER(DK30)),IF(BE30+VLOOKUP(BI30,NyISI!$L$2:$V$4,DK30,1)&gt;160,160,BE30+VLOOKUP(BI30,NyISI!$L$2:$V$4,DK30,1)),"")</f>
        <v/>
      </c>
      <c r="FT30" s="9" t="str">
        <f>IF(AND(ISNUMBER(DK30),DK30&lt;8),IF(AND(ISNUMBER(BF30),ISNUMBER(DK30)),IF(BF30+VLOOKUP(BI30,NyISS!$L$2:$V$4,DK30,1)&gt;160,160,BF30+VLOOKUP(BI30,NyISS!$L$2:$V$4,DK30,1)),""),"")</f>
        <v/>
      </c>
      <c r="FU30" s="9" t="str">
        <f>IF(AND(ISNUMBER(DK30),DK30&gt;7),IF(AND(ISNUMBER(BG30),ISNUMBER(DK30)),IF(BG30+VLOOKUP(BI30,NyISM!$L$2:$V$4,DK30,1)&gt;160,160,BG30+VLOOKUP(BI30,NyISM!$L$2:$V$4,DK30,1)),""),"")</f>
        <v/>
      </c>
      <c r="FV30" s="9" t="str">
        <f>IF(AND(ISNUMBER(BH30),ISNUMBER(DK30)),IF(BH30+VLOOKUP(BI30,NyIAM!$L$2:$V$4,DK30,1)&gt;160,160,BH30+VLOOKUP(BI30,NyIAM!$L$2:$V$4,DK30,1)),"")</f>
        <v/>
      </c>
    </row>
    <row r="31" spans="1:178" x14ac:dyDescent="0.2">
      <c r="A31" s="51"/>
      <c r="B31" s="51"/>
      <c r="C31" s="51"/>
      <c r="D31" s="51"/>
      <c r="E31" s="51"/>
      <c r="F31" s="51"/>
      <c r="G31" s="51"/>
      <c r="H31" s="51"/>
      <c r="I31" s="51"/>
      <c r="J31" s="52"/>
      <c r="K31" s="52"/>
      <c r="L31" s="53"/>
      <c r="M31" s="53"/>
      <c r="N31" s="58" t="str">
        <f t="shared" si="0"/>
        <v/>
      </c>
      <c r="O31" s="53"/>
      <c r="P31" s="53"/>
      <c r="Q31" s="53"/>
      <c r="R31" s="53"/>
      <c r="S31" s="53"/>
      <c r="T31" s="53"/>
      <c r="U31" s="53"/>
      <c r="V31" s="53"/>
      <c r="W31" s="53"/>
      <c r="X31" s="53"/>
      <c r="Y31" s="53"/>
      <c r="Z31" s="53"/>
      <c r="AA31" s="53"/>
      <c r="AB31" s="53"/>
      <c r="AC31" s="53"/>
      <c r="AD31" s="53"/>
      <c r="AE31" s="53"/>
      <c r="AF31" s="53"/>
      <c r="AG31" s="53"/>
      <c r="AH31" s="53"/>
      <c r="AI31" s="53"/>
      <c r="AJ31" s="4" t="str">
        <f>IF(O31="","",IF(ISNUMBER(N31),VLOOKUP(O31,NyFi!$A$2:$K$40,DK31),""))</f>
        <v/>
      </c>
      <c r="AK31" s="4" t="str">
        <f>IF(P31="","",IF(AND(ISNUMBER(N31),DK31&lt;8),VLOOKUP(P31,NyGs!$A$2:$G$41,DK31),""))</f>
        <v/>
      </c>
      <c r="AL31" s="4" t="str">
        <f>IF(AA31="","",IF(ISNUMBER(N31),VLOOKUP(AA31,NyRm!$A$2:$K$56,DK31),""))</f>
        <v/>
      </c>
      <c r="AM31" s="4" t="str">
        <f>IF(Z31="","",IF(ISNUMBER(N31),VLOOKUP(Z31,NyFm!$A$2:$K$46,DK31),""))</f>
        <v/>
      </c>
      <c r="AN31" s="4" t="str">
        <f>IF(U31="","",IF(AND(ISNUMBER(N31),DK31&lt;8),VLOOKUP(U31,NyLi1R!$A$2:$G$20,DK31),""))</f>
        <v/>
      </c>
      <c r="AO31" s="4" t="str">
        <f>IF(V31="","",IF(AND(ISNUMBER(N31),DK31&lt;8),VLOOKUP(V31,NyLi1E!$A$2:$G$20,DK31),""))</f>
        <v/>
      </c>
      <c r="AP31" s="4" t="str">
        <f>IF(AND(ISNUMBER(N31),ISNUMBER(AN31),ISNUMBER(AO31),DK31&lt;8),VLOOKUP(AN31+AO31,NyLi1T!$A$2:$G$40,DK31),"")</f>
        <v/>
      </c>
      <c r="AQ31" s="4" t="str">
        <f>IF(W31="","",IF(AND(ISNUMBER(N31),DK31&gt;7),VLOOKUP(W31,NyLi2R!$A$2:$K$20,DK31),""))</f>
        <v/>
      </c>
      <c r="AR31" s="4" t="str">
        <f>IF(X31="","",IF(AND(ISNUMBER(N31),DK31&gt;7),VLOOKUP(X31,NyLi2E!$A$2:$K$20,DK31),""))</f>
        <v/>
      </c>
      <c r="AS31" s="4" t="str">
        <f>IF(AND(ISNUMBER(N31),ISNUMBER(AQ31),ISNUMBER(AR31),DK31&gt;7),VLOOKUP(AQ31+AR31,NyLi2T!$A$2:$K$40,DK31),"")</f>
        <v/>
      </c>
      <c r="AT31" s="4" t="str">
        <f>IF(AE31="","",IF(AND(ISNUMBER(N31),DK31&lt;8),VLOOKUP(AE31,NySs!$A$2:$G$28,DK31),""))</f>
        <v/>
      </c>
      <c r="AU31" s="4" t="str">
        <f>IF(AD31="","",IF(AND(ISNUMBER(N31),DK31&lt;9),VLOOKUP(AD31,NyEo!$A$2:$H$22,DK31),""))</f>
        <v/>
      </c>
      <c r="AV31" s="4" t="str">
        <f>IF(Q31="","",IF(AND(ISNUMBER(N31),DK31&gt;7),VLOOKUP(Q31,NyHt!$A$2:$K$17,DK31),""))</f>
        <v/>
      </c>
      <c r="AW31" s="4" t="str">
        <f>IF(R31="","",IF(ISNUMBER(N31),VLOOKUP(R31,NySiF!$A$2:$K$18,DK31),""))</f>
        <v/>
      </c>
      <c r="AX31" s="4" t="str">
        <f>IF(S31="","",IF(ISNUMBER(N31),VLOOKUP(S31,NySiB!$A$2:$K$16,DK31),""))</f>
        <v/>
      </c>
      <c r="AY31" s="4" t="str">
        <f>IF(T31="","",IF(ISNUMBER(N31),VLOOKUP(T31,NySiT!$A$2:$K$32,DK31),""))</f>
        <v/>
      </c>
      <c r="AZ31" s="4" t="str">
        <f>IF(Y31="","",IF(ISNUMBER(N31),VLOOKUP(Y31,NyVs!$A$2:$K$86,DK31),""))</f>
        <v/>
      </c>
      <c r="BA31" s="4" t="str">
        <f>IF(AI31="","",IF(ISNUMBER(N31),VLOOKUP(AI31,NyPp!$A$2:$K$202,DK31),""))</f>
        <v/>
      </c>
      <c r="BB31" s="4" t="str">
        <f>IF(AND(ISNUMBER(AJ31),ISNUMBER(AK31),ISNUMBER(AL31),ISNUMBER(AM31),DK31&lt;8),IF(COUNTIF(O31,0)+COUNTIF(P31,0)+COUNTIF(AA31,0)+COUNTIF(Z31,0)&gt;1,"",VLOOKUP(AJ31+AK31+AL31+AM31,NyIGS!$A$2:$K$78,DK31)),IF(AND(ISNUMBER(AJ31),ISNUMBER(AL31),ISNUMBER(AM31),ISNUMBER(AS31),DK31&gt;7),IF(COUNTIF(O31,0)+COUNTIF(AA31,0)+COUNTIF(Z31,0)+AND(COUNTIF(W31,0),COUNTIF(X31,0))&gt;1,"",VLOOKUP(AJ31+AL31+AM31+AS31,NyIGS!$A$2:$K$78,DK31)),""))</f>
        <v/>
      </c>
      <c r="BC31" s="4" t="str">
        <f>IF(AND(ISNUMBER(AJ31),ISNUMBER(AN31),ISNUMBER(AT31),DK31&lt;8),IF(COUNTIF(O31,0)+COUNTIF(U31,0)+COUNTIF(AE31,0)&gt;1,"",VLOOKUP(AJ31+AN31+AT31,NyIRS!$A$2:$K$59,DK31)),IF(AND(ISNUMBER(AJ31),ISNUMBER(AQ31),DK31&gt;7),IF(COUNTIF(O31,0)+COUNTIF(W31,0)&gt;1,"",VLOOKUP(AJ31+AQ31,NyIRS!$A$2:$K$59,DK31)),""))</f>
        <v/>
      </c>
      <c r="BD31" s="4" t="str">
        <f>IF(AND(ISNUMBER(AK31),ISNUMBER(AL31),ISNUMBER(AM31),DK31&lt;8),IF(COUNTIF(P31,0)+COUNTIF(AA31,0)+COUNTIF(Z31,0)&gt;1,"",VLOOKUP(AK31+AL31+AM31,NyIES!$A$2:$K$59,DK31)),IF(AND(ISNUMBER(AL31),ISNUMBER(AM31),ISNUMBER(AR31),DK31&gt;7),IF(COUNTIF(AA31,0)+COUNTIF(Z31,0)+COUNTIF(X31,0)&gt;1,"",VLOOKUP(AL31+AM31+AR31,NyIES!$A$2:$K$59,DK31)),""))</f>
        <v/>
      </c>
      <c r="BE31" s="4" t="str">
        <f>IF(AND(ISNUMBER(AJ31),ISNUMBER(AP31),ISNUMBER(AU31),DK31&lt;8),IF(COUNTIF(O31,0)+AND(COUNTIF(U31,0),COUNTIF(V31,0))+COUNTIF(AD31,0)&gt;1,"",VLOOKUP(AJ31+AP31+AU31,NyISI!$A$2:$K$59,DK31)),IF(AND(ISNUMBER(AS31),ISNUMBER(AU31),ISNUMBER(AV31),DK31=8),IF(COUNTIF(AD31,0)+COUNTIF(Q31,0)+AND(COUNTIF(W31,0),COUNTIF(X31,0))&gt;1,"",VLOOKUP(AS31+AU31+AV31,NyISI!$A$2:$K$59,DK31)),IF(AND(ISNUMBER(AS31),ISNUMBER(AV31),DK31&gt;8),IF(COUNTIF(Q31,0)+AND(COUNTIF(W31,0),COUNTIF(X31,0))&gt;1,"",VLOOKUP(AS31+AV31,NyISI!$A$2:$K$59,DK31)),"")))</f>
        <v/>
      </c>
      <c r="BF31" s="4" t="str">
        <f>IF(AND(ISNUMBER(AT31),ISNUMBER(AK31),ISNUMBER(AL31),ISNUMBER(AM31),DK31&lt;8),IF(COUNTIF(P31,0)+COUNTIF(AA31,0)+COUNTIF(Z31,0)+COUNTIF(AE31,0)&gt;1,"",VLOOKUP(AT31+AK31+AL31+AM31,NyISS!$A$2:$G$78,DK31)),"")</f>
        <v/>
      </c>
      <c r="BG31" s="4" t="str">
        <f>IF(AND(ISNUMBER(AJ31),ISNUMBER(AL31),ISNUMBER(AM31),DK31&gt;7),IF(COUNTIF(O31,0)+COUNTIF(AA31,0)+COUNTIF(Z31,0)&gt;1,"",VLOOKUP(AJ31+AL31+AM31,NyISM!$A$2:$K$59,DK31)),"")</f>
        <v/>
      </c>
      <c r="BH31" s="4" t="str">
        <f>IF(AND(ISNUMBER(AY31),ISNUMBER(AZ31)),IF(COUNTIF(T31,0)+COUNTIF(Y31,0)&gt;1,"",VLOOKUP(AY31+AZ31,NyIAM!$A$2:$K$40,DK31)),"")</f>
        <v/>
      </c>
      <c r="BI31" s="4">
        <v>2</v>
      </c>
      <c r="BJ31" s="4" t="str">
        <f>IF(ISNUMBER(BB31),VLOOKUP(BB31,Percentil!$A$2:$B$122,2,1),"")</f>
        <v/>
      </c>
      <c r="BK31" s="4" t="str">
        <f>IF(ISNUMBER(BC31),VLOOKUP(BC31,Percentil!$A$2:$B$122,2,1),"")</f>
        <v/>
      </c>
      <c r="BL31" s="4" t="str">
        <f>IF(ISNUMBER(BD31),VLOOKUP(BD31,Percentil!$A$2:$B$122,2,1),"")</f>
        <v/>
      </c>
      <c r="BM31" s="4" t="str">
        <f>IF(ISNUMBER(BE31),VLOOKUP(BE31,Percentil!$A$2:$B$122,2,1),"")</f>
        <v/>
      </c>
      <c r="BN31" s="4" t="str">
        <f>IF(ISNUMBER(BF31),VLOOKUP(BF31,Percentil!$A$2:$B$122,2,1),"")</f>
        <v/>
      </c>
      <c r="BO31" s="4" t="str">
        <f>IF(ISNUMBER(BG31),VLOOKUP(BG31,Percentil!$A$2:$B$122,2,1),"")</f>
        <v/>
      </c>
      <c r="BP31" s="4" t="str">
        <f>IF(ISNUMBER(BH31),VLOOKUP(BH31,Percentil!$A$2:$B$122,2,1),"")</f>
        <v/>
      </c>
      <c r="BQ31" s="4" t="str">
        <f>IF(AND(ISNUMBER(AJ31),ISNUMBER(DK31)),IF(AJ31-VLOOKUP(BI31,NyFi!$L$2:$V$4,DK31,1)&lt;1,1 &amp; " - " &amp; AJ31+VLOOKUP(BI31,NyFi!$L$2:$V$4,DK31,1),IF(AJ31+VLOOKUP(BI31,NyFi!$L$2:$V$4,DK31,1)&gt;19,AJ31-VLOOKUP(BI31,NyFi!$L$2:$V$4,DK31,1) &amp; " - " &amp; 19,AJ31-VLOOKUP(BI31,NyFi!$L$2:$V$4,DK31,1) &amp; " - " &amp; AJ31+VLOOKUP(BI31,NyFi!$L$2:$V$4,DK31,1))),"")</f>
        <v/>
      </c>
      <c r="BR31" s="4" t="str">
        <f>IF(AND(ISNUMBER(DK31),DK31&lt;8),IF(AND(ISNUMBER(AK31),ISNUMBER(DK31)),IF(AK31-VLOOKUP(BI31,NyGs!$L$2:$V$4,DK31,1)&lt;1,1 &amp; " - " &amp; AK31+VLOOKUP(BI31,NyGs!$L$2:$V$4,DK31,1),IF(AK31+VLOOKUP(BI31,NyGs!$L$2:$V$4,DK31,1)&gt;19,AK31-VLOOKUP(BI31,NyGs!$L$2:$V$4,DK31,1) &amp; " - " &amp; 19,AK31-VLOOKUP(BI31,NyGs!$L$2:$V$4,DK31,1) &amp; " - " &amp; AK31+VLOOKUP(BI31,NyGs!$L$2:$V$4,DK31,1))),""),"")</f>
        <v/>
      </c>
      <c r="BS31" s="4" t="str">
        <f>IF(AND(ISNUMBER(AL31),ISNUMBER(DK31)),IF(AL31-VLOOKUP(BI31,NyRm!$L$2:$V$4,DK31,1)&lt;1,1 &amp; " - " &amp; AL31+VLOOKUP(BI31,NyRm!$L$2:$V$4,DK31,1),IF(AL31+VLOOKUP(BI31,NyRm!$L$2:$V$4,DK31,1)&gt;19,AL31-VLOOKUP(BI31,NyRm!$L$2:$V$4,DK31,1) &amp; " - " &amp; 19,AL31-VLOOKUP(BI31,NyRm!$L$2:$V$4,DK31,1) &amp; " - " &amp; AL31+VLOOKUP(BI31,NyRm!$L$2:$V$4,DK31,1))),"")</f>
        <v/>
      </c>
      <c r="BT31" s="4" t="str">
        <f>IF(AND(ISNUMBER(AM31),ISNUMBER(DK31)),IF(AM31-VLOOKUP(BI31,NyFm!$L$2:$V$4,DK31,1)&lt;1,1 &amp; " - " &amp; AM31+VLOOKUP(BI31,NyFm!$L$2:$V$4,DK31,1),IF(AM31+VLOOKUP(BI31,NyFm!$L$2:$V$4,DK31,1)&gt;19,AM31-VLOOKUP(BI31,NyFm!$L$2:$V$4,DK31,1) &amp; " - " &amp; 19,AM31-VLOOKUP(BI31,NyFm!$L$2:$V$4,DK31,1) &amp; " - " &amp; AM31+VLOOKUP(BI31,NyFm!$L$2:$V$4,DK31,1))),"")</f>
        <v/>
      </c>
      <c r="BU31" s="4" t="str">
        <f>IF(AND(ISNUMBER(DK31),DK31&lt;8),IF(AND(ISNUMBER(AN31),ISNUMBER(DK31)),IF(AN31-VLOOKUP(BI31,NyLi1R!$L$2:$V$4,DK31,1)&lt;1,1 &amp; " - " &amp; AN31+VLOOKUP(BI31,NyLi1R!$L$2:$V$4,DK31,1),IF(AN31+VLOOKUP(BI31,NyLi1R!$L$2:$V$4,DK31,1)&gt;19,AN31-VLOOKUP(BI31,NyLi1R!$L$2:$V$4,DK31,1) &amp; " - " &amp; 19,AN31-VLOOKUP(BI31,NyLi1R!$L$2:$V$4,DK31,1) &amp; " - " &amp; AN31+VLOOKUP(BI31,NyLi1R!$L$2:$V$4,DK31,1))),""),"")</f>
        <v/>
      </c>
      <c r="BV31" s="4" t="str">
        <f>IF(AND(ISNUMBER(DK31),DK31&lt;8),IF(AND(ISNUMBER(AO31),ISNUMBER(DK31)),IF(AO31-VLOOKUP(BI31,NyLi1E!$L$2:$V$4,DK31,1)&lt;1,1 &amp; " - " &amp; AO31+VLOOKUP(BI31,NyLi1E!$L$2:$V$4,DK31,1),IF(AO31+VLOOKUP(BI31,NyLi1E!$L$2:$V$4,DK31,1)&gt;19,AO31-VLOOKUP(BI31,NyLi1E!$L$2:$V$4,DK31,1) &amp; " - " &amp; 19,AO31-VLOOKUP(BI31,NyLi1E!$L$2:$V$4,DK31,1) &amp; " - " &amp; AO31+VLOOKUP(BI31,NyLi1E!$L$2:$V$4,DK31,1))),""),"")</f>
        <v/>
      </c>
      <c r="BW31" s="4" t="str">
        <f>IF(AND(ISNUMBER(DK31),DK31&lt;8),IF(AND(ISNUMBER(AP31),ISNUMBER(DK31)),IF(AP31-VLOOKUP(BI31,NyLi1T!$L$2:$V$4,DK31,1)&lt;1,1 &amp; " - " &amp; AP31+VLOOKUP(BI31,NyLi1T!$L$2:$V$4,DK31,1),IF(AP31+VLOOKUP(BI31,NyLi1T!$L$2:$V$4,DK31,1)&gt;19,AP31-VLOOKUP(BI31,NyLi1T!$L$2:$V$4,DK31,1) &amp; " - " &amp; 19,AP31-VLOOKUP(BI31,NyLi1T!$L$2:$V$4,DK31,1) &amp; " - " &amp; AP31+VLOOKUP(BI31,NyLi1T!$L$2:$V$4,DK31,1))),""),"")</f>
        <v/>
      </c>
      <c r="BX31" s="4" t="str">
        <f>IF(AND(ISNUMBER(DK31),DK31&gt;7),IF(AND(ISNUMBER(AQ31),ISNUMBER(DK31)),IF(AQ31-VLOOKUP(BI31,NyLi2R!$L$2:$V$4,DK31,1)&lt;1,1 &amp; " - " &amp; AQ31+VLOOKUP(BI31,NyLi2R!$L$2:$V$4,DK31,1),IF(AQ31+VLOOKUP(BI31,NyLi2R!$L$2:$V$4,DK31,1)&gt;19,AQ31-VLOOKUP(BI31,NyLi2R!$L$2:$V$4,DK31,1) &amp; " - " &amp; 19,AQ31-VLOOKUP(BI31,NyLi2R!$L$2:$V$4,DK31,1) &amp; " - " &amp; AQ31+VLOOKUP(BI31,NyLi2R!$L$2:$V$4,DK31,1))),""),"")</f>
        <v/>
      </c>
      <c r="BY31" s="4" t="str">
        <f>IF(AND(ISNUMBER(DK31),DK31&gt;7),IF(AND(ISNUMBER(AR31),ISNUMBER(DK31)),IF(AR31-VLOOKUP(BI31,NyLi2E!$L$2:$V$4,DK31,1)&lt;1,1 &amp; " - " &amp; AR31+VLOOKUP(BI31,NyLi2E!$L$2:$V$4,DK31,1),IF(AR31+VLOOKUP(BI31,NyLi2E!$L$2:$V$4,DK31,1)&gt;19,AR31-VLOOKUP(BI31,NyLi2E!$L$2:$V$4,DK31,1) &amp; " - " &amp; 19,AR31-VLOOKUP(BI31,NyLi2E!$L$2:$V$4,DK31,1) &amp; " - " &amp; AR31+VLOOKUP(BI31,NyLi2E!$L$2:$V$4,DK31,1))),""),"")</f>
        <v/>
      </c>
      <c r="BZ31" s="4" t="str">
        <f>IF(AND(ISNUMBER(DK31),DK31&gt;7),IF(AND(ISNUMBER(AS31),ISNUMBER(DK31)),IF(AS31-VLOOKUP(BI31,NyLi2T!$L$2:$V$4,DK31,1)&lt;1,1 &amp; " - " &amp; AS31+VLOOKUP(BI31,NyLi2T!$L$2:$V$4,DK31,1),IF(AS31+VLOOKUP(BI31,NyLi2T!$L$2:$V$4,DK31,1)&gt;19,AS31-VLOOKUP(BI31,NyLi2T!$L$2:$V$4,DK31,1) &amp; " - " &amp; 19,AS31-VLOOKUP(BI31,NyLi2T!$L$2:$V$4,DK31,1) &amp; " - " &amp; AS31+VLOOKUP(BI31,NyLi2T!$L$2:$V$4,DK31,1))),""),"")</f>
        <v/>
      </c>
      <c r="CA31" s="4" t="str">
        <f>IF(AND(ISNUMBER(DK31),DK31&lt;8),IF(AND(ISNUMBER(AT31),ISNUMBER(DK31)),IF(AT31-VLOOKUP(BI31,NySs!$L$2:$V$4,DK31,1)&lt;1,1 &amp; " - " &amp; AT31+VLOOKUP(BI31,NySs!$L$2:$V$4,DK31,1),IF(AT31+VLOOKUP(BI31,NySs!$L$2:$V$4,DK31,1)&gt;19,AT31-VLOOKUP(BI31,NySs!$L$2:$V$4,DK31,1) &amp; " - " &amp; 19,AT31-VLOOKUP(BI31,NySs!$L$2:$V$4,DK31,1) &amp; " - " &amp; AT31+VLOOKUP(BI31,NySs!$L$2:$V$4,DK31,1))),""),"")</f>
        <v/>
      </c>
      <c r="CB31" s="4" t="str">
        <f>IF(AND(ISNUMBER(DK31),DK31&lt;9),IF(AND(ISNUMBER(AU31),ISNUMBER(DK31)),IF(AU31-VLOOKUP(BI31,NyEo!$L$2:$V$4,DK31,1)&lt;1,1 &amp; " - " &amp; AU31+VLOOKUP(BI31,NyEo!$L$2:$V$4,DK31,1),IF(AU31+VLOOKUP(BI31,NyEo!$L$2:$V$4,DK31,1)&gt;19,AU31-VLOOKUP(BI31,NyEo!$L$2:$V$4,DK31,1) &amp; " - " &amp; 19,AU31-VLOOKUP(BI31,NyEo!$L$2:$V$4,DK31,1) &amp; " - " &amp; AU31+VLOOKUP(BI31,NyEo!$L$2:$V$4,DK31,1))),""),"")</f>
        <v/>
      </c>
      <c r="CC31" s="4" t="str">
        <f>IF(AND(ISNUMBER(DK31),DK31&gt;7),IF(AND(ISNUMBER(AV31),ISNUMBER(DK31)),IF(AV31-VLOOKUP(BI31,NyHt!$L$2:$V$4,DK31,1)&lt;1,1 &amp; " - " &amp; AV31+VLOOKUP(BI31,NyHt!$L$2:$V$4,DK31,1),IF(AV31+VLOOKUP(BI31,NyHt!$L$2:$V$4,DK31,1)&gt;19,AV31-VLOOKUP(BI31,NyHt!$L$2:$V$4,DK31,1) &amp; " - " &amp; 19,AV31-VLOOKUP(BI31,NyHt!$L$2:$V$4,DK31,1) &amp; " - " &amp; AV31+VLOOKUP(BI31,NyHt!$L$2:$V$4,DK31,1))),""),"")</f>
        <v/>
      </c>
      <c r="CD31" s="4" t="str">
        <f>IF(AND(ISNUMBER(AW31),ISNUMBER(DK31)),IF(AW31-VLOOKUP(BI31,NySiF!$L$2:$V$4,DK31,1)&lt;1,1 &amp; " - " &amp; AW31+VLOOKUP(BI31,NySiF!$L$2:$V$4,DK31,1),IF(AW31+VLOOKUP(BI31,NySiF!$L$2:$V$4,DK31,1)&gt;19,AW31-VLOOKUP(BI31,NySiF!$L$2:$V$4,DK31,1) &amp; " - " &amp; 19,AW31-VLOOKUP(BI31,NySiF!$L$2:$V$4,DK31,1) &amp; " - " &amp; AW31+VLOOKUP(BI31,NySiF!$L$2:$V$4,DK31,1))),"")</f>
        <v/>
      </c>
      <c r="CE31" s="4" t="str">
        <f>IF(AND(ISNUMBER(AX31),ISNUMBER(DK31)),IF(AX31-VLOOKUP(BI31,NySiB!$L$2:$V$4,DK31,1)&lt;1,1 &amp; " - " &amp; AX31+VLOOKUP(BI31,NySiB!$L$2:$V$4,DK31,1),IF(AX31+VLOOKUP(BI31,NySiB!$L$2:$V$4,DK31,1)&gt;19,AX31-VLOOKUP(BI31,NySiB!$L$2:$V$4,DK31,1) &amp; " - " &amp; 19,AX31-VLOOKUP(BI31,NySiB!$L$2:$V$4,DK31,1) &amp; " - " &amp; AX31+VLOOKUP(BI31,NySiB!$L$2:$V$4,DK31,1))),"")</f>
        <v/>
      </c>
      <c r="CF31" s="4" t="str">
        <f>IF(AND(ISNUMBER(AY31),ISNUMBER(DK31)),IF(AY31-VLOOKUP(BI31,NySiT!$L$2:$V$4,DK31,1)&lt;1,1 &amp; " - " &amp; AY31+VLOOKUP(BI31,NySiT!$L$2:$V$4,DK31,1),IF(AY31+VLOOKUP(BI31,NySiT!$L$2:$V$4,DK31,1)&gt;19,AY31-VLOOKUP(BI31,NySiT!$L$2:$V$4,DK31,1) &amp; " - " &amp; 19,AY31-VLOOKUP(BI31,NySiT!$L$2:$V$4,DK31,1) &amp; " - " &amp; AY31+VLOOKUP(BI31,NySiT!$L$2:$V$4,DK31,1))),"")</f>
        <v/>
      </c>
      <c r="CG31" s="4" t="str">
        <f>IF(AND(ISNUMBER(AZ31),ISNUMBER(DK31)),IF(AZ31-VLOOKUP(BI31,NyVs!$L$2:$V$4,DK31,1)&lt;1,1 &amp; " - " &amp; AZ31+VLOOKUP(BI31,NyVs!$L$2:$V$4,DK31,1),IF(AZ31+VLOOKUP(BI31,NyVs!$L$2:$V$4,DK31,1)&gt;19,AZ31-VLOOKUP(BI31,NyVs!$L$2:$V$4,DK31,1) &amp; " - " &amp; 19,AZ31-VLOOKUP(BI31,NyVs!$L$2:$V$4,DK31,1) &amp; " - " &amp; AZ31+VLOOKUP(BI31,NyVs!$L$2:$V$4,DK31,1))),"")</f>
        <v/>
      </c>
      <c r="CH31" s="4" t="str">
        <f>IF(AND(ISNUMBER(BA31),ISNUMBER(DK31)),IF(BA31-VLOOKUP(BI31,NyPp!$L$2:$V$4,DK31,1)&lt;1,1 &amp; " - " &amp; BA31+VLOOKUP(BI31,NyPp!$L$2:$V$4,DK31,1),IF(BA31+VLOOKUP(BI31,NyPp!$L$2:$V$4,DK31,1)&gt;19,BA31-VLOOKUP(BI31,NyPp!$L$2:$V$4,DK31,1) &amp; " - " &amp; 19,BA31-VLOOKUP(BI31,NyPp!$L$2:$V$4,DK31,1) &amp; " - " &amp; BA31+VLOOKUP(BI31,NyPp!$L$2:$V$4,DK31,1))),"")</f>
        <v/>
      </c>
      <c r="CI31" s="4" t="str">
        <f>IF(AND(ISNUMBER(BB31),ISNUMBER(DK31)),IF(BB31-VLOOKUP(BI31,NyIGS!$L$2:$V$4,DK31,1)&lt;40,40 &amp; " - " &amp; BB31+VLOOKUP(BI31,NyIGS!$L$2:$V$4,DK31,1),IF(BB31+VLOOKUP(BI31,NyIGS!$L$2:$V$4,DK31,1)&gt;160,BB31-VLOOKUP(BI31,NyIGS!$L$2:$V$4,DK31,1) &amp; " - " &amp; 160,BB31-VLOOKUP(BI31,NyIGS!$L$2:$V$4,DK31,1) &amp; " - " &amp; BB31+VLOOKUP(BI31,NyIGS!$L$2:$V$4,DK31,1))),"")</f>
        <v/>
      </c>
      <c r="CJ31" s="4" t="str">
        <f>IF(AND(ISNUMBER(BC31),ISNUMBER(DK31)),IF(BC31-VLOOKUP(BI31,NyIRS!$L$2:$V$4,DK31,1)&lt;40,40 &amp; " - " &amp; BC31+VLOOKUP(BI31,NyIRS!$L$2:$V$4,DK31,1),IF(BC31+VLOOKUP(BI31,NyIRS!$L$2:$V$4,DK31,1)&gt;160,BC31-VLOOKUP(BI31,NyIRS!$L$2:$V$4,DK31,1) &amp; " - " &amp; 160,BC31-VLOOKUP(BI31,NyIRS!$L$2:$V$4,DK31,1) &amp; " - " &amp; BC31+VLOOKUP(BI31,NyIRS!$L$2:$V$4,DK31,1))),"")</f>
        <v/>
      </c>
      <c r="CK31" s="4" t="str">
        <f>IF(AND(ISNUMBER(BD31),ISNUMBER(DK31)),IF(BD31-VLOOKUP(BI31,NyIES!$L$2:$V$4,DK31,1)&lt;40,40 &amp; " - " &amp; BD31+VLOOKUP(BI31,NyIES!$L$2:$V$4,DK31,1),IF(BD31+VLOOKUP(BI31,NyIES!$L$2:$V$4,DK31,1)&gt;160,BD31-VLOOKUP(BI31,NyIES!$L$2:$V$4,DK31,1) &amp; " - " &amp; 160,BD31-VLOOKUP(BI31,NyIES!$L$2:$V$4,DK31,1) &amp; " - " &amp; BD31+VLOOKUP(BI31,NyIES!$L$2:$V$4,DK31,1))),"")</f>
        <v/>
      </c>
      <c r="CL31" s="4" t="str">
        <f>IF(AND(ISNUMBER(BE31),ISNUMBER(DK31)),IF(BE31-VLOOKUP(BI31,NyISI!$L$2:$V$4,DK31,1)&lt;40,40 &amp; " - " &amp; BE31+VLOOKUP(BI31,NyISI!$L$2:$V$4,DK31,1),IF(BE31+VLOOKUP(BI31,NyISI!$L$2:$V$4,DK31,1)&gt;160,BE31-VLOOKUP(BI31,NyISI!$L$2:$V$4,DK31,1) &amp; " - " &amp; 160,BE31-VLOOKUP(BI31,NyISI!$L$2:$V$4,DK31,1) &amp; " - " &amp; BE31+VLOOKUP(BI31,NyISI!$L$2:$V$4,DK31,1))),"")</f>
        <v/>
      </c>
      <c r="CM31" s="4" t="str">
        <f>IF(AND(ISNUMBER(DK31),DK31&lt;8),IF(AND(ISNUMBER(BF31),ISNUMBER(DK31)),IF(BF31-VLOOKUP(BI31,NyISS!$L$2:$V$4,DK31,1)&lt;40,40 &amp; " - " &amp; BF31+VLOOKUP(BI31,NyISS!$L$2:$V$4,DK31,1),IF(BF31+VLOOKUP(BI31,NyISS!$L$2:$V$4,DK31,1)&gt;160,BF31-VLOOKUP(BI31,NyISS!$L$2:$V$4,DK31,1) &amp; " - " &amp; 160,BF31-VLOOKUP(BI31,NyISS!$L$2:$V$4,DK31,1) &amp; " - " &amp; BF31+VLOOKUP(BI31,NyISS!$L$2:$V$4,DK31,1))),""),"")</f>
        <v/>
      </c>
      <c r="CN31" s="4" t="str">
        <f>IF(AND(ISNUMBER(DK31),DK31&gt;7),IF(AND(ISNUMBER(BG31),ISNUMBER(DK31)),IF(BG31-VLOOKUP(BI31,NyISM!$L$2:$V$4,DK31,1)&lt;40,40 &amp; " - " &amp; BG31+VLOOKUP(BI31,NyISM!$L$2:$V$4,DK31,1),IF(BG31+VLOOKUP(BI31,NyISM!$L$2:$V$4,DK31,1)&gt;160,BG31-VLOOKUP(BI31,NyISM!$L$2:$V$4,DK31,1) &amp; " - " &amp; 160,BG31-VLOOKUP(BI31,NyISM!$L$2:$V$4,DK31,1) &amp; " - " &amp; BG31+VLOOKUP(BI31,NyISM!$L$2:$V$4,DK31,1))),""),"")</f>
        <v/>
      </c>
      <c r="CO31" s="4" t="str">
        <f>IF(AND(ISNUMBER(BH31),ISNUMBER(DK31)),IF(BH31-VLOOKUP(BI31,NyIAM!$L$2:$V$4,DK31,1)&lt;40,40 &amp; " - " &amp; BH31+VLOOKUP(BI31,NyIAM!$L$2:$V$4,DK31,1),IF(BH31+VLOOKUP(BI31,NyIAM!$L$2:$V$4,DK31,1)&gt;160,BH31-VLOOKUP(BI31,NyIAM!$L$2:$V$4,DK31,1) &amp; " - " &amp; 160,BH31-VLOOKUP(BI31,NyIAM!$L$2:$V$4,DK31,1) &amp; " - " &amp; BH31+VLOOKUP(BI31,NyIAM!$L$2:$V$4,DK31,1))),"")</f>
        <v/>
      </c>
      <c r="CP31" s="4" t="str">
        <f>IF(AF31="","",IF(AND(ISNUMBER(AF31),ISNUMBER(DK31)),IF(VLOOKUP(AF31,NyOm!$A$2:$K$30,DK31,1)=1,"Onormalt få ord",IF(VLOOKUP(AF31,NyOm!$A$2:$K$30,DK31,1)=2,"Färre antal ord än normalt",IF(VLOOKUP(AF31,NyOm!$A$2:$K$30,DK31,1)=3,"Normalt antal ord","")))))</f>
        <v/>
      </c>
      <c r="CQ31" s="4" t="str">
        <f>IF(AB31="","",IF(AND(ISNUMBER(AB31),ISNUMBER(DK31)),IF(VLOOKUP(AB31,NyPbTid!$A$2:$K$218,DK31,1)=1,"Onormalt lång tidsåtgång",IF(VLOOKUP(AB31,NyPbTid!$A$2:$K$218,DK31,1)=2,"Långsammare än normalt",IF(VLOOKUP(AB31,NyPbTid!$A$2:$K$218,DK31,1)=3,"Normal tidsåtgång","")))))</f>
        <v/>
      </c>
      <c r="CR31" s="4" t="str">
        <f>IF(AC31="","",IF(AND(ISNUMBER(AC31),ISNUMBER(DK31)),IF(VLOOKUP(AC31,NyPbFel!$A$2:$K$18,DK31,1)=1,"Onormalt antal fel",IF(VLOOKUP(AC31,NyPbFel!$A$2:$K$18,DK31,1)=2,"Fler fel än normalt",IF(VLOOKUP(AC31,NyPbFel!$A$2:$K$18,DK31,1)=3,"Normalt antal fel","")))))</f>
        <v/>
      </c>
      <c r="CS31" s="4" t="str">
        <f t="shared" si="6"/>
        <v/>
      </c>
      <c r="CT31" s="4" t="str">
        <f>IF(OR(ISNUMBER(CS31),CS31="0**"),IF(ISNUMBER(CS31),CS31/ABS(CS31)*VLOOKUP(1,SignDiff!$A$3:$K$4,DK31,1),VLOOKUP(1,SignDiff!$A$3:$K$4,DK31,1)),"")</f>
        <v/>
      </c>
      <c r="CU31" s="4" t="str">
        <f>IF(OR(ISNUMBER(CS31),CS31="0**"),IF(ISNUMBER(CS31),CS31/ABS(CS31)*VLOOKUP(1,SignDiff!$A$7:$K$8,DK31,1),VLOOKUP(1,SignDiff!$A$7:$K$8,DK31,1)),"")</f>
        <v/>
      </c>
      <c r="CV31" s="4" t="str">
        <f t="shared" si="7"/>
        <v/>
      </c>
      <c r="CW31" s="4" t="str">
        <f t="shared" si="8"/>
        <v/>
      </c>
      <c r="CX31" s="4" t="str">
        <f>IF(OR(ISNUMBER(CS31),CS31="0**"),IF(CS31="0**",VLOOKUP(0,'IRS-IES'!$A$2:$C$43,2,1),IF(CS31&lt;0,VLOOKUP(ABS(CS31),'IRS-IES'!$A$2:$C$43,2,1),VLOOKUP(ABS(CS31),'IRS-IES'!$A$2:$C$43,3,1))),"")</f>
        <v/>
      </c>
      <c r="CY31" s="4" t="str">
        <f t="shared" si="9"/>
        <v/>
      </c>
      <c r="CZ31" s="4" t="str">
        <f>IF(OR(ISNUMBER(CY31),CY31="0**"),IF(ISNUMBER(CY31),CY31/ABS(CY31)*VLOOKUP(2,SignDiff!$A$3:$K$4,DK31,1),VLOOKUP(2,SignDiff!$A$3:$K$4,DK31,1)),"")</f>
        <v/>
      </c>
      <c r="DA31" s="4" t="str">
        <f>IF(OR(ISNUMBER(CY31),CY31="0**"),IF(ISNUMBER(CY31),CY31/ABS(CY31)*VLOOKUP(2,SignDiff!$A$7:$K$8,DK31,1),VLOOKUP(2,SignDiff!$A$7:$K$8,DK31,1)),"")</f>
        <v/>
      </c>
      <c r="DB31" s="4" t="str">
        <f t="shared" si="10"/>
        <v/>
      </c>
      <c r="DC31" s="4" t="str">
        <f t="shared" si="11"/>
        <v/>
      </c>
      <c r="DD31" s="4" t="str">
        <f>IF(OR(ISNUMBER(CY31),CY31="0**"),IF(CY31="0**",VLOOKUP(0,'ISI-ISS'!$A$2:$C$43,2,1),IF(CY31&lt;0,VLOOKUP(ABS(CY31),'ISI-ISS'!$A$2:$C$43,2,1),VLOOKUP(ABS(CY31),'ISI-ISS'!$A$2:$C$43,3,1))),"")</f>
        <v/>
      </c>
      <c r="DE31" s="4" t="str">
        <f t="shared" si="12"/>
        <v/>
      </c>
      <c r="DF31" s="4" t="str">
        <f>IF(OR(ISNUMBER(DE31),DE31="0**"),IF(ISNUMBER(DE31),DE31/ABS(DE31)*VLOOKUP(2,SignDiff!$A$3:$K$4,DK31,1),VLOOKUP(2,SignDiff!$A$3:$K$4,DK31,1)),"")</f>
        <v/>
      </c>
      <c r="DG31" s="4" t="str">
        <f>IF(OR(ISNUMBER(DE31),DE31="0**"),IF(ISNUMBER(DE31),DE31/ABS(DE31)*VLOOKUP(2,SignDiff!$A$7:$K$8,DK31,1),VLOOKUP(2,SignDiff!$A$7:$K$8,DK31,1)),"")</f>
        <v/>
      </c>
      <c r="DH31" s="4" t="str">
        <f t="shared" si="13"/>
        <v/>
      </c>
      <c r="DI31" s="4" t="str">
        <f t="shared" si="14"/>
        <v/>
      </c>
      <c r="DJ31" s="4" t="str">
        <f>IF(OR(ISNUMBER(DE31),DE31="0**"),IF(DE31="0**",VLOOKUP(0,'ISI-ISM'!$A$2:$C$43,2,1),IF(DE31&lt;0,VLOOKUP(ABS(DE31),'ISI-ISM'!$A$2:$C$43,2,1),VLOOKUP(ABS(DE31),'ISI-ISM'!$A$2:$C$43,3,1))),"")</f>
        <v/>
      </c>
      <c r="DK31" s="4" t="str">
        <f>IF(ISERROR(VLOOKUP(N31,age!$A$2:$C$11,2,1)),"",VLOOKUP(N31,age!$A$2:$C$11,2,1))</f>
        <v/>
      </c>
      <c r="DL31" s="4" t="str">
        <f>IF(ISERROR(VLOOKUP(N31,age!$A$2:$C$11,3,1)),"",VLOOKUP(N31,age!$A$2:$C$11,3,1))</f>
        <v/>
      </c>
      <c r="DM31" s="4">
        <f t="shared" si="1"/>
        <v>0</v>
      </c>
      <c r="DN31" s="4">
        <f t="shared" si="2"/>
        <v>0</v>
      </c>
      <c r="DO31" s="4">
        <f t="shared" si="3"/>
        <v>0</v>
      </c>
      <c r="DP31" s="4">
        <f t="shared" si="4"/>
        <v>0</v>
      </c>
      <c r="DQ31" s="4">
        <f t="shared" si="5"/>
        <v>0</v>
      </c>
      <c r="DR31" s="9" t="str">
        <f t="shared" si="15"/>
        <v/>
      </c>
      <c r="DS31" s="9" t="str">
        <f t="shared" si="16"/>
        <v/>
      </c>
      <c r="DT31" s="9" t="str">
        <f t="shared" si="17"/>
        <v/>
      </c>
      <c r="DU31" s="9" t="str">
        <f t="shared" si="18"/>
        <v/>
      </c>
      <c r="DV31" s="9" t="str">
        <f t="shared" si="19"/>
        <v/>
      </c>
      <c r="DW31" s="9" t="str">
        <f t="shared" si="20"/>
        <v/>
      </c>
      <c r="DX31" s="9" t="str">
        <f t="shared" si="21"/>
        <v/>
      </c>
      <c r="DY31" s="9" t="str">
        <f>IF(AND(ISNUMBER(AJ31),ISNUMBER(DK31)),IF(AJ31-VLOOKUP(BI31,NyFi!$L$2:$V$4,DK31,1)&lt;1,1,AJ31-VLOOKUP(BI31,NyFi!$L$2:$V$4,DK31,1)),"")</f>
        <v/>
      </c>
      <c r="DZ31" s="9" t="str">
        <f>IF(AND(ISNUMBER(DK31),DK31&lt;8),IF(AND(ISNUMBER(AK31),ISNUMBER(DK31)),IF(AK31-VLOOKUP(BI31,NyGs!$L$2:$V$4,DK31,1)&lt;1,1,AK31-VLOOKUP(BI31,NyGs!$L$2:$V$4,DK31,1)),""),"")</f>
        <v/>
      </c>
      <c r="EA31" s="9" t="str">
        <f>IF(AND(ISNUMBER(AL31),ISNUMBER(DK31)),IF(AL31-VLOOKUP(BI31,NyRm!$L$2:$V$4,DK31,1)&lt;1,1,AL31-VLOOKUP(BI31,NyRm!$L$2:$V$4,DK31,1)),"")</f>
        <v/>
      </c>
      <c r="EB31" s="9" t="str">
        <f>IF(AND(ISNUMBER(AM31),ISNUMBER(DK31)),IF(AM31-VLOOKUP(BI31,NyFm!$L$2:$V$4,DK31,1)&lt;1,1,AM31-VLOOKUP(BI31,NyFm!$L$2:$V$4,DK31,1)),"")</f>
        <v/>
      </c>
      <c r="EC31" s="9" t="str">
        <f>IF(AND(ISNUMBER(DK31),DK31&lt;8),IF(AND(ISNUMBER(AN31),ISNUMBER(DK31)),IF(AN31-VLOOKUP(BI31,NyLi1R!$L$2:$V$4,DK31,1)&lt;1,1,AN31-VLOOKUP(BI31,NyLi1R!$L$2:$V$4,DK31,1)),""),"")</f>
        <v/>
      </c>
      <c r="ED31" s="9" t="str">
        <f>IF(AND(ISNUMBER(DK31),DK31&lt;8),IF(AND(ISNUMBER(AO31),ISNUMBER(DK31)),IF(AO31-VLOOKUP(BI31,NyLi1E!$L$2:$V$4,DK31,1)&lt;1,1,AO31-VLOOKUP(BI31,NyLi1E!$L$2:$V$4,DK31,1)),""),"")</f>
        <v/>
      </c>
      <c r="EE31" s="9" t="str">
        <f>IF(AND(ISNUMBER(DK31),DK31&lt;8),IF(AND(ISNUMBER(AP31),ISNUMBER(DK31)),IF(AP31-VLOOKUP(BI31,NyLi1T!$L$2:$V$4,DK31,1)&lt;1,1,AP31-VLOOKUP(BI31,NyLi1T!$L$2:$V$4,DK31,1)),""),"")</f>
        <v/>
      </c>
      <c r="EF31" s="9" t="str">
        <f>IF(AND(ISNUMBER(DK31),DK31&gt;7),IF(AND(ISNUMBER(AQ31),ISNUMBER(DK31)),IF(AQ31-VLOOKUP(BI31,NyLi2R!$L$2:$V$4,DK31,1)&lt;1,1,AQ31-VLOOKUP(BI31,NyLi2R!$L$2:$V$4,DK31,1)),""),"")</f>
        <v/>
      </c>
      <c r="EG31" s="9" t="str">
        <f>IF(AND(ISNUMBER(DK31),DK31&gt;7),IF(AND(ISNUMBER(AR31),ISNUMBER(DK31)),IF(AR31-VLOOKUP(BI31,NyLi2E!$L$2:$V$4,DK31,1)&lt;1,1,AR31-VLOOKUP(BI31,NyLi2E!$L$2:$V$4,DK31,1)),""),"")</f>
        <v/>
      </c>
      <c r="EH31" s="9" t="str">
        <f>IF(AND(ISNUMBER(DK31),DK31&gt;7),IF(AND(ISNUMBER(AS31),ISNUMBER(DK31)),IF(AS31-VLOOKUP(BI31,NyLi2T!$L$2:$V$4,DK31,1)&lt;1,1,AS31-VLOOKUP(BI31,NyLi2T!$L$2:$V$4,DK31,1)),""),"")</f>
        <v/>
      </c>
      <c r="EI31" s="9" t="str">
        <f>IF(AND(ISNUMBER(DK31),DK31&lt;8),IF(AND(ISNUMBER(AT31),ISNUMBER(DK31)),IF(AT31-VLOOKUP(BI31,NySs!$L$2:$V$4,DK31,1)&lt;1,1,AT31-VLOOKUP(BI31,NySs!$L$2:$V$4,DK31,1)),""),"")</f>
        <v/>
      </c>
      <c r="EJ31" s="9" t="str">
        <f>IF(AND(ISNUMBER(DK31),DK31&lt;9),IF(AND(ISNUMBER(AU31),ISNUMBER(DK31)),IF(AU31-VLOOKUP(BI31,NyEo!$L$2:$V$4,DK31,1)&lt;1,1,AU31-VLOOKUP(BI31,NyEo!$L$2:$V$4,DK31,1)),""),"")</f>
        <v/>
      </c>
      <c r="EK31" s="9" t="str">
        <f>IF(AND(ISNUMBER(DK31),DK31&gt;7),IF(AND(ISNUMBER(AV31),ISNUMBER(DK31)),IF(AV31-VLOOKUP(BI31,NyHt!$L$2:$V$4,DK31,1)&lt;1,1,AV31-VLOOKUP(BI31,NyHt!$L$2:$V$4,DK31,1)),""),"")</f>
        <v/>
      </c>
      <c r="EL31" s="9" t="str">
        <f>IF(AND(ISNUMBER(AW31),ISNUMBER(DK31)),IF(AW31-VLOOKUP(BI31,NySiF!$L$2:$V$4,DK31,1)&lt;1,1,AW31-VLOOKUP(BI31,NySiF!$L$2:$V$4,DK31,1)),"")</f>
        <v/>
      </c>
      <c r="EM31" s="9" t="str">
        <f>IF(AND(ISNUMBER(AX31),ISNUMBER(DK31)),IF(AX31-VLOOKUP(BI31,NySiB!$L$2:$V$4,DK31,1)&lt;1,1,AX31-VLOOKUP(BI31,NySiB!$L$2:$V$4,DK31,1)),"")</f>
        <v/>
      </c>
      <c r="EN31" s="9" t="str">
        <f>IF(AND(ISNUMBER(AY31),ISNUMBER(DK31)),IF(AY31-VLOOKUP(BI31,NySiT!$L$2:$V$4,DK31,1)&lt;1,1,AY31-VLOOKUP(BI31,NySiT!$L$2:$V$4,DK31,1)),"")</f>
        <v/>
      </c>
      <c r="EO31" s="9" t="str">
        <f>IF(AND(ISNUMBER(AZ31),ISNUMBER(DK31)),IF(AZ31-VLOOKUP(BI31,NyVs!$L$2:$V$4,DK31,1)&lt;1,1,AZ31-VLOOKUP(BI31,NyVs!$L$2:$V$4,DK31,1)),"")</f>
        <v/>
      </c>
      <c r="EP31" s="9" t="str">
        <f>IF(AND(ISNUMBER(BA31),ISNUMBER(DK31)),IF(BA31-VLOOKUP(BI31,NyPp!$L$2:$V$4,DK31,1)&lt;1,1,BA31-VLOOKUP(BI31,NyPp!$L$2:$V$4,DK31,1)),"")</f>
        <v/>
      </c>
      <c r="EQ31" s="9" t="str">
        <f>IF(AND(ISNUMBER(BB31),ISNUMBER(DK31)),IF(BB31-VLOOKUP(BI31,NyIGS!$L$2:$V$4,DK31,1)&lt;40,40,BB31-VLOOKUP(BI31,NyIGS!$L$2:$V$4,DK31,1)),"")</f>
        <v/>
      </c>
      <c r="ER31" s="9" t="str">
        <f>IF(AND(ISNUMBER(BC31),ISNUMBER(DK31)),IF(BC31-VLOOKUP(BI31,NyIRS!$L$2:$V$4,DK31,1)&lt;40,40,BC31-VLOOKUP(BI31,NyIRS!$L$2:$V$4,DK31,1)),"")</f>
        <v/>
      </c>
      <c r="ES31" s="9" t="str">
        <f>IF(AND(ISNUMBER(BD31),ISNUMBER(DK31)),IF(BD31-VLOOKUP(BI31,NyIES!$L$2:$V$4,DK31,1)&lt;40,40,BD31-VLOOKUP(BI31,NyIES!$L$2:$V$4,DK31,1)),"")</f>
        <v/>
      </c>
      <c r="ET31" s="9" t="str">
        <f>IF(AND(ISNUMBER(BE31),ISNUMBER(DK31)),IF(BE31-VLOOKUP(BI31,NyISI!$L$2:$V$4,DK31,1)&lt;40,40,BE31-VLOOKUP(BI31,NyISI!$L$2:$V$4,DK31,1)),"")</f>
        <v/>
      </c>
      <c r="EU31" s="9" t="str">
        <f>IF(AND(ISNUMBER(DK31),DK31&lt;8),IF(AND(ISNUMBER(BF31),ISNUMBER(DK31)),IF(BF31-VLOOKUP(BI31,NyISS!$L$2:$V$4,DK31,1)&lt;40,40,BF31-VLOOKUP(BI31,NyISS!$L$2:$V$4,DK31,1)),""),"")</f>
        <v/>
      </c>
      <c r="EV31" s="9" t="str">
        <f>IF(AND(ISNUMBER(DK31),DK31&gt;7),IF(AND(ISNUMBER(BG31),ISNUMBER(DK31)),IF(BG31-VLOOKUP(BI31,NyISM!$L$2:$V$4,DK31,1)&lt;40,40,BG31-VLOOKUP(BI31,NyISM!$L$2:$V$4,DK31,1)),""),"")</f>
        <v/>
      </c>
      <c r="EW31" s="9" t="str">
        <f>IF(AND(ISNUMBER(BH31),ISNUMBER(DK31)),IF(BH31-VLOOKUP(BI31,NyIAM!$L$2:$V$4,DK31,1)&lt;40,40,BH31-VLOOKUP(BI31,NyIAM!$L$2:$V$4,DK31,1)),"")</f>
        <v/>
      </c>
      <c r="EX31" s="9" t="str">
        <f>IF(AND(ISNUMBER(AJ31),ISNUMBER(DK31)),IF(AJ31+VLOOKUP(BI31,NyFi!$L$2:$V$4,DK31,1)&gt;19,19,AJ31+VLOOKUP(BI31,NyFi!$L$2:$V$4,DK31,1)),"")</f>
        <v/>
      </c>
      <c r="EY31" s="9" t="str">
        <f>IF(AND(ISNUMBER(DK31),DK31&lt;8),IF(AND(ISNUMBER(AK31),ISNUMBER(DK31)),IF(AK31+VLOOKUP(BI31,NyGs!$L$2:$V$4,DK31,1)&gt;19,19,AK31+VLOOKUP(BI31,NyGs!$L$2:$V$4,DK31,1)),""),"")</f>
        <v/>
      </c>
      <c r="EZ31" s="9" t="str">
        <f>IF(AND(ISNUMBER(AL31),ISNUMBER(DK31)),IF(AL31+VLOOKUP(BI31,NyRm!$L$2:$V$4,DK31,1)&gt;19,19,AL31+VLOOKUP(BI31,NyRm!$L$2:$V$4,DK31,1)),"")</f>
        <v/>
      </c>
      <c r="FA31" s="9" t="str">
        <f>IF(AND(ISNUMBER(AM31),ISNUMBER(DK31)),IF(AM31+VLOOKUP(BI31,NyFm!$L$2:$V$4,DK31,1)&gt;19,19,AM31+VLOOKUP(BI31,NyFm!$L$2:$V$4,DK31,1)),"")</f>
        <v/>
      </c>
      <c r="FB31" s="9" t="str">
        <f>IF(AND(ISNUMBER(DK31),DK31&lt;8),IF(AND(ISNUMBER(AN31),ISNUMBER(DK31)),IF(AN31+VLOOKUP(BI31,NyLi1R!$L$2:$V$4,DK31,1)&gt;19,19,AN31+VLOOKUP(BI31,NyLi1R!$L$2:$V$4,DK31,1)),""),"")</f>
        <v/>
      </c>
      <c r="FC31" s="9" t="str">
        <f>IF(AND(ISNUMBER(DK31),DK31&lt;8),IF(AND(ISNUMBER(AO31),ISNUMBER(DK31)),IF(AO31+VLOOKUP(BI31,NyLi1E!$L$2:$V$4,DK31,1)&gt;19,19,AO31+VLOOKUP(BI31,NyLi1E!$L$2:$V$4,DK31,1)),""),"")</f>
        <v/>
      </c>
      <c r="FD31" s="9" t="str">
        <f>IF(AND(ISNUMBER(DK31),DK31&lt;8),IF(AND(ISNUMBER(AP31),ISNUMBER(DK31)),IF(AP31+VLOOKUP(BI31,NyLi1T!$L$2:$V$4,DK31,1)&gt;19,19,AP31+VLOOKUP(BI31,NyLi1T!$L$2:$V$4,DK31,1)),""),"")</f>
        <v/>
      </c>
      <c r="FE31" s="9" t="str">
        <f>IF(AND(ISNUMBER(DK31),DK31&gt;7),IF(AND(ISNUMBER(AQ31),ISNUMBER(DK31)),IF(AQ31+VLOOKUP(BI31,NyLi2R!$L$2:$V$4,DK31,1)&gt;19,19,AQ31+VLOOKUP(BI31,NyLi2R!$L$2:$V$4,DK31,1)),""),"")</f>
        <v/>
      </c>
      <c r="FF31" s="9" t="str">
        <f>IF(AND(ISNUMBER(DK31),DK31&gt;7),IF(AND(ISNUMBER(AR31),ISNUMBER(DK31)),IF(AR31+VLOOKUP(BI31,NyLi2E!$L$2:$V$4,DK31,1)&gt;19,19,AR31+VLOOKUP(BI31,NyLi2E!$L$2:$V$4,DK31,1)),""),"")</f>
        <v/>
      </c>
      <c r="FG31" s="9" t="str">
        <f>IF(AND(ISNUMBER(DK31),DK31&gt;7),IF(AND(ISNUMBER(AS31),ISNUMBER(DK31)),IF(AS31+VLOOKUP(BI31,NyLi2T!$L$2:$V$4,DK31,1)&gt;19,19,AS31+VLOOKUP(BI31,NyLi2T!$L$2:$V$4,DK31,1)),""),"")</f>
        <v/>
      </c>
      <c r="FH31" s="9" t="str">
        <f>IF(AND(ISNUMBER(DK31),DK31&lt;8),IF(AND(ISNUMBER(AT31),ISNUMBER(DK31)),IF(AT31+VLOOKUP(BI31,NySs!$L$2:$V$4,DK31,1)&gt;19,19,AT31+VLOOKUP(BI31,NySs!$L$2:$V$4,DK31,1)),""),"")</f>
        <v/>
      </c>
      <c r="FI31" s="9" t="str">
        <f>IF(AND(ISNUMBER(DK31),DK31&lt;9),IF(AND(ISNUMBER(AU31),ISNUMBER(DK31)),IF(AU31+VLOOKUP(BI31,NyEo!$L$2:$V$4,DK31,1)&gt;19,19,AU31+VLOOKUP(BI31,NyEo!$L$2:$V$4,DK31,1)),""),"")</f>
        <v/>
      </c>
      <c r="FJ31" s="9" t="str">
        <f>IF(AND(ISNUMBER(DK31),DK31&gt;7),IF(AND(ISNUMBER(AV31),ISNUMBER(DK31)),IF(AV31+VLOOKUP(BI31,NyHt!$L$2:$V$4,DK31,1)&gt;19,19,AV31+VLOOKUP(BI31,NyHt!$L$2:$V$4,DK31,1)),""),"")</f>
        <v/>
      </c>
      <c r="FK31" s="9" t="str">
        <f>IF(AND(ISNUMBER(AW31),ISNUMBER(DK31)),IF(AW31+VLOOKUP(BI31,NySiF!$L$2:$V$4,DK31,1)&gt;19,19,AW31+VLOOKUP(BI31,NySiF!$L$2:$V$4,DK31,1)),"")</f>
        <v/>
      </c>
      <c r="FL31" s="9" t="str">
        <f>IF(AND(ISNUMBER(AX31),ISNUMBER(DK31)),IF(AX31+VLOOKUP(BI31,NySiB!$L$2:$V$4,DK31,1)&gt;19,19,AX31+VLOOKUP(BI31,NySiB!$L$2:$V$4,DK31,1)),"")</f>
        <v/>
      </c>
      <c r="FM31" s="9" t="str">
        <f>IF(AND(ISNUMBER(AY31),ISNUMBER(DK31)),IF(AY31+VLOOKUP(BI31,NySiT!$L$2:$V$4,DK31,1)&gt;19,19,AY31+VLOOKUP(BI31,NySiT!$L$2:$V$4,DK31,1)),"")</f>
        <v/>
      </c>
      <c r="FN31" s="9" t="str">
        <f>IF(AND(ISNUMBER(AZ31),ISNUMBER(DK31)),IF(AZ31+VLOOKUP(BI31,NyVs!$L$2:$V$4,DK31,1)&gt;19,19,AZ31+VLOOKUP(BI31,NyVs!$L$2:$V$4,DK31,1)),"")</f>
        <v/>
      </c>
      <c r="FO31" s="9" t="str">
        <f>IF(AND(ISNUMBER(BA31),ISNUMBER(DK31)),IF(BA31+VLOOKUP(BI31,NyPp!$L$2:$V$4,DK31,1)&gt;19,19,BA31+VLOOKUP(BI31,NyPp!$L$2:$V$4,DK31,1)),"")</f>
        <v/>
      </c>
      <c r="FP31" s="9" t="str">
        <f>IF(AND(ISNUMBER(BB31),ISNUMBER(DK31)),IF(BB31+VLOOKUP(BI31,NyIGS!$L$2:$V$4,DK31,1)&gt;160,160,BB31+VLOOKUP(BI31,NyIGS!$L$2:$V$4,DK31,1)),"")</f>
        <v/>
      </c>
      <c r="FQ31" s="9" t="str">
        <f>IF(AND(ISNUMBER(BC31),ISNUMBER(DK31)),IF(BC31+VLOOKUP(BI31,NyIRS!$L$2:$V$4,DK31,1)&gt;160,160,BC31+VLOOKUP(BI31,NyIRS!$L$2:$V$4,DK31,1)),"")</f>
        <v/>
      </c>
      <c r="FR31" s="9" t="str">
        <f>IF(AND(ISNUMBER(BD31),ISNUMBER(DK31)),IF(BD31+VLOOKUP(BI31,NyIES!$L$2:$V$4,DK31,1)&gt;160,160, BD31+VLOOKUP(BI31,NyIES!$L$2:$V$4,DK31,1)),"")</f>
        <v/>
      </c>
      <c r="FS31" s="9" t="str">
        <f>IF(AND(ISNUMBER(BE31),ISNUMBER(DK31)),IF(BE31+VLOOKUP(BI31,NyISI!$L$2:$V$4,DK31,1)&gt;160,160,BE31+VLOOKUP(BI31,NyISI!$L$2:$V$4,DK31,1)),"")</f>
        <v/>
      </c>
      <c r="FT31" s="9" t="str">
        <f>IF(AND(ISNUMBER(DK31),DK31&lt;8),IF(AND(ISNUMBER(BF31),ISNUMBER(DK31)),IF(BF31+VLOOKUP(BI31,NyISS!$L$2:$V$4,DK31,1)&gt;160,160,BF31+VLOOKUP(BI31,NyISS!$L$2:$V$4,DK31,1)),""),"")</f>
        <v/>
      </c>
      <c r="FU31" s="9" t="str">
        <f>IF(AND(ISNUMBER(DK31),DK31&gt;7),IF(AND(ISNUMBER(BG31),ISNUMBER(DK31)),IF(BG31+VLOOKUP(BI31,NyISM!$L$2:$V$4,DK31,1)&gt;160,160,BG31+VLOOKUP(BI31,NyISM!$L$2:$V$4,DK31,1)),""),"")</f>
        <v/>
      </c>
      <c r="FV31" s="9" t="str">
        <f>IF(AND(ISNUMBER(BH31),ISNUMBER(DK31)),IF(BH31+VLOOKUP(BI31,NyIAM!$L$2:$V$4,DK31,1)&gt;160,160,BH31+VLOOKUP(BI31,NyIAM!$L$2:$V$4,DK31,1)),"")</f>
        <v/>
      </c>
    </row>
    <row r="32" spans="1:178" x14ac:dyDescent="0.2">
      <c r="A32" s="51"/>
      <c r="B32" s="51"/>
      <c r="C32" s="51"/>
      <c r="D32" s="51"/>
      <c r="E32" s="51"/>
      <c r="F32" s="51"/>
      <c r="G32" s="51"/>
      <c r="H32" s="51"/>
      <c r="I32" s="51"/>
      <c r="J32" s="52"/>
      <c r="K32" s="52"/>
      <c r="L32" s="53"/>
      <c r="M32" s="53"/>
      <c r="N32" s="58" t="str">
        <f t="shared" si="0"/>
        <v/>
      </c>
      <c r="O32" s="53"/>
      <c r="P32" s="53"/>
      <c r="Q32" s="53"/>
      <c r="R32" s="53"/>
      <c r="S32" s="53"/>
      <c r="T32" s="53"/>
      <c r="U32" s="53"/>
      <c r="V32" s="53"/>
      <c r="W32" s="53"/>
      <c r="X32" s="53"/>
      <c r="Y32" s="53"/>
      <c r="Z32" s="53"/>
      <c r="AA32" s="53"/>
      <c r="AB32" s="53"/>
      <c r="AC32" s="53"/>
      <c r="AD32" s="53"/>
      <c r="AE32" s="53"/>
      <c r="AF32" s="53"/>
      <c r="AG32" s="53"/>
      <c r="AH32" s="53"/>
      <c r="AI32" s="53"/>
      <c r="AJ32" s="4" t="str">
        <f>IF(O32="","",IF(ISNUMBER(N32),VLOOKUP(O32,NyFi!$A$2:$K$40,DK32),""))</f>
        <v/>
      </c>
      <c r="AK32" s="4" t="str">
        <f>IF(P32="","",IF(AND(ISNUMBER(N32),DK32&lt;8),VLOOKUP(P32,NyGs!$A$2:$G$41,DK32),""))</f>
        <v/>
      </c>
      <c r="AL32" s="4" t="str">
        <f>IF(AA32="","",IF(ISNUMBER(N32),VLOOKUP(AA32,NyRm!$A$2:$K$56,DK32),""))</f>
        <v/>
      </c>
      <c r="AM32" s="4" t="str">
        <f>IF(Z32="","",IF(ISNUMBER(N32),VLOOKUP(Z32,NyFm!$A$2:$K$46,DK32),""))</f>
        <v/>
      </c>
      <c r="AN32" s="4" t="str">
        <f>IF(U32="","",IF(AND(ISNUMBER(N32),DK32&lt;8),VLOOKUP(U32,NyLi1R!$A$2:$G$20,DK32),""))</f>
        <v/>
      </c>
      <c r="AO32" s="4" t="str">
        <f>IF(V32="","",IF(AND(ISNUMBER(N32),DK32&lt;8),VLOOKUP(V32,NyLi1E!$A$2:$G$20,DK32),""))</f>
        <v/>
      </c>
      <c r="AP32" s="4" t="str">
        <f>IF(AND(ISNUMBER(N32),ISNUMBER(AN32),ISNUMBER(AO32),DK32&lt;8),VLOOKUP(AN32+AO32,NyLi1T!$A$2:$G$40,DK32),"")</f>
        <v/>
      </c>
      <c r="AQ32" s="4" t="str">
        <f>IF(W32="","",IF(AND(ISNUMBER(N32),DK32&gt;7),VLOOKUP(W32,NyLi2R!$A$2:$K$20,DK32),""))</f>
        <v/>
      </c>
      <c r="AR32" s="4" t="str">
        <f>IF(X32="","",IF(AND(ISNUMBER(N32),DK32&gt;7),VLOOKUP(X32,NyLi2E!$A$2:$K$20,DK32),""))</f>
        <v/>
      </c>
      <c r="AS32" s="4" t="str">
        <f>IF(AND(ISNUMBER(N32),ISNUMBER(AQ32),ISNUMBER(AR32),DK32&gt;7),VLOOKUP(AQ32+AR32,NyLi2T!$A$2:$K$40,DK32),"")</f>
        <v/>
      </c>
      <c r="AT32" s="4" t="str">
        <f>IF(AE32="","",IF(AND(ISNUMBER(N32),DK32&lt;8),VLOOKUP(AE32,NySs!$A$2:$G$28,DK32),""))</f>
        <v/>
      </c>
      <c r="AU32" s="4" t="str">
        <f>IF(AD32="","",IF(AND(ISNUMBER(N32),DK32&lt;9),VLOOKUP(AD32,NyEo!$A$2:$H$22,DK32),""))</f>
        <v/>
      </c>
      <c r="AV32" s="4" t="str">
        <f>IF(Q32="","",IF(AND(ISNUMBER(N32),DK32&gt;7),VLOOKUP(Q32,NyHt!$A$2:$K$17,DK32),""))</f>
        <v/>
      </c>
      <c r="AW32" s="4" t="str">
        <f>IF(R32="","",IF(ISNUMBER(N32),VLOOKUP(R32,NySiF!$A$2:$K$18,DK32),""))</f>
        <v/>
      </c>
      <c r="AX32" s="4" t="str">
        <f>IF(S32="","",IF(ISNUMBER(N32),VLOOKUP(S32,NySiB!$A$2:$K$16,DK32),""))</f>
        <v/>
      </c>
      <c r="AY32" s="4" t="str">
        <f>IF(T32="","",IF(ISNUMBER(N32),VLOOKUP(T32,NySiT!$A$2:$K$32,DK32),""))</f>
        <v/>
      </c>
      <c r="AZ32" s="4" t="str">
        <f>IF(Y32="","",IF(ISNUMBER(N32),VLOOKUP(Y32,NyVs!$A$2:$K$86,DK32),""))</f>
        <v/>
      </c>
      <c r="BA32" s="4" t="str">
        <f>IF(AI32="","",IF(ISNUMBER(N32),VLOOKUP(AI32,NyPp!$A$2:$K$202,DK32),""))</f>
        <v/>
      </c>
      <c r="BB32" s="4" t="str">
        <f>IF(AND(ISNUMBER(AJ32),ISNUMBER(AK32),ISNUMBER(AL32),ISNUMBER(AM32),DK32&lt;8),IF(COUNTIF(O32,0)+COUNTIF(P32,0)+COUNTIF(AA32,0)+COUNTIF(Z32,0)&gt;1,"",VLOOKUP(AJ32+AK32+AL32+AM32,NyIGS!$A$2:$K$78,DK32)),IF(AND(ISNUMBER(AJ32),ISNUMBER(AL32),ISNUMBER(AM32),ISNUMBER(AS32),DK32&gt;7),IF(COUNTIF(O32,0)+COUNTIF(AA32,0)+COUNTIF(Z32,0)+AND(COUNTIF(W32,0),COUNTIF(X32,0))&gt;1,"",VLOOKUP(AJ32+AL32+AM32+AS32,NyIGS!$A$2:$K$78,DK32)),""))</f>
        <v/>
      </c>
      <c r="BC32" s="4" t="str">
        <f>IF(AND(ISNUMBER(AJ32),ISNUMBER(AN32),ISNUMBER(AT32),DK32&lt;8),IF(COUNTIF(O32,0)+COUNTIF(U32,0)+COUNTIF(AE32,0)&gt;1,"",VLOOKUP(AJ32+AN32+AT32,NyIRS!$A$2:$K$59,DK32)),IF(AND(ISNUMBER(AJ32),ISNUMBER(AQ32),DK32&gt;7),IF(COUNTIF(O32,0)+COUNTIF(W32,0)&gt;1,"",VLOOKUP(AJ32+AQ32,NyIRS!$A$2:$K$59,DK32)),""))</f>
        <v/>
      </c>
      <c r="BD32" s="4" t="str">
        <f>IF(AND(ISNUMBER(AK32),ISNUMBER(AL32),ISNUMBER(AM32),DK32&lt;8),IF(COUNTIF(P32,0)+COUNTIF(AA32,0)+COUNTIF(Z32,0)&gt;1,"",VLOOKUP(AK32+AL32+AM32,NyIES!$A$2:$K$59,DK32)),IF(AND(ISNUMBER(AL32),ISNUMBER(AM32),ISNUMBER(AR32),DK32&gt;7),IF(COUNTIF(AA32,0)+COUNTIF(Z32,0)+COUNTIF(X32,0)&gt;1,"",VLOOKUP(AL32+AM32+AR32,NyIES!$A$2:$K$59,DK32)),""))</f>
        <v/>
      </c>
      <c r="BE32" s="4" t="str">
        <f>IF(AND(ISNUMBER(AJ32),ISNUMBER(AP32),ISNUMBER(AU32),DK32&lt;8),IF(COUNTIF(O32,0)+AND(COUNTIF(U32,0),COUNTIF(V32,0))+COUNTIF(AD32,0)&gt;1,"",VLOOKUP(AJ32+AP32+AU32,NyISI!$A$2:$K$59,DK32)),IF(AND(ISNUMBER(AS32),ISNUMBER(AU32),ISNUMBER(AV32),DK32=8),IF(COUNTIF(AD32,0)+COUNTIF(Q32,0)+AND(COUNTIF(W32,0),COUNTIF(X32,0))&gt;1,"",VLOOKUP(AS32+AU32+AV32,NyISI!$A$2:$K$59,DK32)),IF(AND(ISNUMBER(AS32),ISNUMBER(AV32),DK32&gt;8),IF(COUNTIF(Q32,0)+AND(COUNTIF(W32,0),COUNTIF(X32,0))&gt;1,"",VLOOKUP(AS32+AV32,NyISI!$A$2:$K$59,DK32)),"")))</f>
        <v/>
      </c>
      <c r="BF32" s="4" t="str">
        <f>IF(AND(ISNUMBER(AT32),ISNUMBER(AK32),ISNUMBER(AL32),ISNUMBER(AM32),DK32&lt;8),IF(COUNTIF(P32,0)+COUNTIF(AA32,0)+COUNTIF(Z32,0)+COUNTIF(AE32,0)&gt;1,"",VLOOKUP(AT32+AK32+AL32+AM32,NyISS!$A$2:$G$78,DK32)),"")</f>
        <v/>
      </c>
      <c r="BG32" s="4" t="str">
        <f>IF(AND(ISNUMBER(AJ32),ISNUMBER(AL32),ISNUMBER(AM32),DK32&gt;7),IF(COUNTIF(O32,0)+COUNTIF(AA32,0)+COUNTIF(Z32,0)&gt;1,"",VLOOKUP(AJ32+AL32+AM32,NyISM!$A$2:$K$59,DK32)),"")</f>
        <v/>
      </c>
      <c r="BH32" s="4" t="str">
        <f>IF(AND(ISNUMBER(AY32),ISNUMBER(AZ32)),IF(COUNTIF(T32,0)+COUNTIF(Y32,0)&gt;1,"",VLOOKUP(AY32+AZ32,NyIAM!$A$2:$K$40,DK32)),"")</f>
        <v/>
      </c>
      <c r="BI32" s="4">
        <v>2</v>
      </c>
      <c r="BJ32" s="4" t="str">
        <f>IF(ISNUMBER(BB32),VLOOKUP(BB32,Percentil!$A$2:$B$122,2,1),"")</f>
        <v/>
      </c>
      <c r="BK32" s="4" t="str">
        <f>IF(ISNUMBER(BC32),VLOOKUP(BC32,Percentil!$A$2:$B$122,2,1),"")</f>
        <v/>
      </c>
      <c r="BL32" s="4" t="str">
        <f>IF(ISNUMBER(BD32),VLOOKUP(BD32,Percentil!$A$2:$B$122,2,1),"")</f>
        <v/>
      </c>
      <c r="BM32" s="4" t="str">
        <f>IF(ISNUMBER(BE32),VLOOKUP(BE32,Percentil!$A$2:$B$122,2,1),"")</f>
        <v/>
      </c>
      <c r="BN32" s="4" t="str">
        <f>IF(ISNUMBER(BF32),VLOOKUP(BF32,Percentil!$A$2:$B$122,2,1),"")</f>
        <v/>
      </c>
      <c r="BO32" s="4" t="str">
        <f>IF(ISNUMBER(BG32),VLOOKUP(BG32,Percentil!$A$2:$B$122,2,1),"")</f>
        <v/>
      </c>
      <c r="BP32" s="4" t="str">
        <f>IF(ISNUMBER(BH32),VLOOKUP(BH32,Percentil!$A$2:$B$122,2,1),"")</f>
        <v/>
      </c>
      <c r="BQ32" s="4" t="str">
        <f>IF(AND(ISNUMBER(AJ32),ISNUMBER(DK32)),IF(AJ32-VLOOKUP(BI32,NyFi!$L$2:$V$4,DK32,1)&lt;1,1 &amp; " - " &amp; AJ32+VLOOKUP(BI32,NyFi!$L$2:$V$4,DK32,1),IF(AJ32+VLOOKUP(BI32,NyFi!$L$2:$V$4,DK32,1)&gt;19,AJ32-VLOOKUP(BI32,NyFi!$L$2:$V$4,DK32,1) &amp; " - " &amp; 19,AJ32-VLOOKUP(BI32,NyFi!$L$2:$V$4,DK32,1) &amp; " - " &amp; AJ32+VLOOKUP(BI32,NyFi!$L$2:$V$4,DK32,1))),"")</f>
        <v/>
      </c>
      <c r="BR32" s="4" t="str">
        <f>IF(AND(ISNUMBER(DK32),DK32&lt;8),IF(AND(ISNUMBER(AK32),ISNUMBER(DK32)),IF(AK32-VLOOKUP(BI32,NyGs!$L$2:$V$4,DK32,1)&lt;1,1 &amp; " - " &amp; AK32+VLOOKUP(BI32,NyGs!$L$2:$V$4,DK32,1),IF(AK32+VLOOKUP(BI32,NyGs!$L$2:$V$4,DK32,1)&gt;19,AK32-VLOOKUP(BI32,NyGs!$L$2:$V$4,DK32,1) &amp; " - " &amp; 19,AK32-VLOOKUP(BI32,NyGs!$L$2:$V$4,DK32,1) &amp; " - " &amp; AK32+VLOOKUP(BI32,NyGs!$L$2:$V$4,DK32,1))),""),"")</f>
        <v/>
      </c>
      <c r="BS32" s="4" t="str">
        <f>IF(AND(ISNUMBER(AL32),ISNUMBER(DK32)),IF(AL32-VLOOKUP(BI32,NyRm!$L$2:$V$4,DK32,1)&lt;1,1 &amp; " - " &amp; AL32+VLOOKUP(BI32,NyRm!$L$2:$V$4,DK32,1),IF(AL32+VLOOKUP(BI32,NyRm!$L$2:$V$4,DK32,1)&gt;19,AL32-VLOOKUP(BI32,NyRm!$L$2:$V$4,DK32,1) &amp; " - " &amp; 19,AL32-VLOOKUP(BI32,NyRm!$L$2:$V$4,DK32,1) &amp; " - " &amp; AL32+VLOOKUP(BI32,NyRm!$L$2:$V$4,DK32,1))),"")</f>
        <v/>
      </c>
      <c r="BT32" s="4" t="str">
        <f>IF(AND(ISNUMBER(AM32),ISNUMBER(DK32)),IF(AM32-VLOOKUP(BI32,NyFm!$L$2:$V$4,DK32,1)&lt;1,1 &amp; " - " &amp; AM32+VLOOKUP(BI32,NyFm!$L$2:$V$4,DK32,1),IF(AM32+VLOOKUP(BI32,NyFm!$L$2:$V$4,DK32,1)&gt;19,AM32-VLOOKUP(BI32,NyFm!$L$2:$V$4,DK32,1) &amp; " - " &amp; 19,AM32-VLOOKUP(BI32,NyFm!$L$2:$V$4,DK32,1) &amp; " - " &amp; AM32+VLOOKUP(BI32,NyFm!$L$2:$V$4,DK32,1))),"")</f>
        <v/>
      </c>
      <c r="BU32" s="4" t="str">
        <f>IF(AND(ISNUMBER(DK32),DK32&lt;8),IF(AND(ISNUMBER(AN32),ISNUMBER(DK32)),IF(AN32-VLOOKUP(BI32,NyLi1R!$L$2:$V$4,DK32,1)&lt;1,1 &amp; " - " &amp; AN32+VLOOKUP(BI32,NyLi1R!$L$2:$V$4,DK32,1),IF(AN32+VLOOKUP(BI32,NyLi1R!$L$2:$V$4,DK32,1)&gt;19,AN32-VLOOKUP(BI32,NyLi1R!$L$2:$V$4,DK32,1) &amp; " - " &amp; 19,AN32-VLOOKUP(BI32,NyLi1R!$L$2:$V$4,DK32,1) &amp; " - " &amp; AN32+VLOOKUP(BI32,NyLi1R!$L$2:$V$4,DK32,1))),""),"")</f>
        <v/>
      </c>
      <c r="BV32" s="4" t="str">
        <f>IF(AND(ISNUMBER(DK32),DK32&lt;8),IF(AND(ISNUMBER(AO32),ISNUMBER(DK32)),IF(AO32-VLOOKUP(BI32,NyLi1E!$L$2:$V$4,DK32,1)&lt;1,1 &amp; " - " &amp; AO32+VLOOKUP(BI32,NyLi1E!$L$2:$V$4,DK32,1),IF(AO32+VLOOKUP(BI32,NyLi1E!$L$2:$V$4,DK32,1)&gt;19,AO32-VLOOKUP(BI32,NyLi1E!$L$2:$V$4,DK32,1) &amp; " - " &amp; 19,AO32-VLOOKUP(BI32,NyLi1E!$L$2:$V$4,DK32,1) &amp; " - " &amp; AO32+VLOOKUP(BI32,NyLi1E!$L$2:$V$4,DK32,1))),""),"")</f>
        <v/>
      </c>
      <c r="BW32" s="4" t="str">
        <f>IF(AND(ISNUMBER(DK32),DK32&lt;8),IF(AND(ISNUMBER(AP32),ISNUMBER(DK32)),IF(AP32-VLOOKUP(BI32,NyLi1T!$L$2:$V$4,DK32,1)&lt;1,1 &amp; " - " &amp; AP32+VLOOKUP(BI32,NyLi1T!$L$2:$V$4,DK32,1),IF(AP32+VLOOKUP(BI32,NyLi1T!$L$2:$V$4,DK32,1)&gt;19,AP32-VLOOKUP(BI32,NyLi1T!$L$2:$V$4,DK32,1) &amp; " - " &amp; 19,AP32-VLOOKUP(BI32,NyLi1T!$L$2:$V$4,DK32,1) &amp; " - " &amp; AP32+VLOOKUP(BI32,NyLi1T!$L$2:$V$4,DK32,1))),""),"")</f>
        <v/>
      </c>
      <c r="BX32" s="4" t="str">
        <f>IF(AND(ISNUMBER(DK32),DK32&gt;7),IF(AND(ISNUMBER(AQ32),ISNUMBER(DK32)),IF(AQ32-VLOOKUP(BI32,NyLi2R!$L$2:$V$4,DK32,1)&lt;1,1 &amp; " - " &amp; AQ32+VLOOKUP(BI32,NyLi2R!$L$2:$V$4,DK32,1),IF(AQ32+VLOOKUP(BI32,NyLi2R!$L$2:$V$4,DK32,1)&gt;19,AQ32-VLOOKUP(BI32,NyLi2R!$L$2:$V$4,DK32,1) &amp; " - " &amp; 19,AQ32-VLOOKUP(BI32,NyLi2R!$L$2:$V$4,DK32,1) &amp; " - " &amp; AQ32+VLOOKUP(BI32,NyLi2R!$L$2:$V$4,DK32,1))),""),"")</f>
        <v/>
      </c>
      <c r="BY32" s="4" t="str">
        <f>IF(AND(ISNUMBER(DK32),DK32&gt;7),IF(AND(ISNUMBER(AR32),ISNUMBER(DK32)),IF(AR32-VLOOKUP(BI32,NyLi2E!$L$2:$V$4,DK32,1)&lt;1,1 &amp; " - " &amp; AR32+VLOOKUP(BI32,NyLi2E!$L$2:$V$4,DK32,1),IF(AR32+VLOOKUP(BI32,NyLi2E!$L$2:$V$4,DK32,1)&gt;19,AR32-VLOOKUP(BI32,NyLi2E!$L$2:$V$4,DK32,1) &amp; " - " &amp; 19,AR32-VLOOKUP(BI32,NyLi2E!$L$2:$V$4,DK32,1) &amp; " - " &amp; AR32+VLOOKUP(BI32,NyLi2E!$L$2:$V$4,DK32,1))),""),"")</f>
        <v/>
      </c>
      <c r="BZ32" s="4" t="str">
        <f>IF(AND(ISNUMBER(DK32),DK32&gt;7),IF(AND(ISNUMBER(AS32),ISNUMBER(DK32)),IF(AS32-VLOOKUP(BI32,NyLi2T!$L$2:$V$4,DK32,1)&lt;1,1 &amp; " - " &amp; AS32+VLOOKUP(BI32,NyLi2T!$L$2:$V$4,DK32,1),IF(AS32+VLOOKUP(BI32,NyLi2T!$L$2:$V$4,DK32,1)&gt;19,AS32-VLOOKUP(BI32,NyLi2T!$L$2:$V$4,DK32,1) &amp; " - " &amp; 19,AS32-VLOOKUP(BI32,NyLi2T!$L$2:$V$4,DK32,1) &amp; " - " &amp; AS32+VLOOKUP(BI32,NyLi2T!$L$2:$V$4,DK32,1))),""),"")</f>
        <v/>
      </c>
      <c r="CA32" s="4" t="str">
        <f>IF(AND(ISNUMBER(DK32),DK32&lt;8),IF(AND(ISNUMBER(AT32),ISNUMBER(DK32)),IF(AT32-VLOOKUP(BI32,NySs!$L$2:$V$4,DK32,1)&lt;1,1 &amp; " - " &amp; AT32+VLOOKUP(BI32,NySs!$L$2:$V$4,DK32,1),IF(AT32+VLOOKUP(BI32,NySs!$L$2:$V$4,DK32,1)&gt;19,AT32-VLOOKUP(BI32,NySs!$L$2:$V$4,DK32,1) &amp; " - " &amp; 19,AT32-VLOOKUP(BI32,NySs!$L$2:$V$4,DK32,1) &amp; " - " &amp; AT32+VLOOKUP(BI32,NySs!$L$2:$V$4,DK32,1))),""),"")</f>
        <v/>
      </c>
      <c r="CB32" s="4" t="str">
        <f>IF(AND(ISNUMBER(DK32),DK32&lt;9),IF(AND(ISNUMBER(AU32),ISNUMBER(DK32)),IF(AU32-VLOOKUP(BI32,NyEo!$L$2:$V$4,DK32,1)&lt;1,1 &amp; " - " &amp; AU32+VLOOKUP(BI32,NyEo!$L$2:$V$4,DK32,1),IF(AU32+VLOOKUP(BI32,NyEo!$L$2:$V$4,DK32,1)&gt;19,AU32-VLOOKUP(BI32,NyEo!$L$2:$V$4,DK32,1) &amp; " - " &amp; 19,AU32-VLOOKUP(BI32,NyEo!$L$2:$V$4,DK32,1) &amp; " - " &amp; AU32+VLOOKUP(BI32,NyEo!$L$2:$V$4,DK32,1))),""),"")</f>
        <v/>
      </c>
      <c r="CC32" s="4" t="str">
        <f>IF(AND(ISNUMBER(DK32),DK32&gt;7),IF(AND(ISNUMBER(AV32),ISNUMBER(DK32)),IF(AV32-VLOOKUP(BI32,NyHt!$L$2:$V$4,DK32,1)&lt;1,1 &amp; " - " &amp; AV32+VLOOKUP(BI32,NyHt!$L$2:$V$4,DK32,1),IF(AV32+VLOOKUP(BI32,NyHt!$L$2:$V$4,DK32,1)&gt;19,AV32-VLOOKUP(BI32,NyHt!$L$2:$V$4,DK32,1) &amp; " - " &amp; 19,AV32-VLOOKUP(BI32,NyHt!$L$2:$V$4,DK32,1) &amp; " - " &amp; AV32+VLOOKUP(BI32,NyHt!$L$2:$V$4,DK32,1))),""),"")</f>
        <v/>
      </c>
      <c r="CD32" s="4" t="str">
        <f>IF(AND(ISNUMBER(AW32),ISNUMBER(DK32)),IF(AW32-VLOOKUP(BI32,NySiF!$L$2:$V$4,DK32,1)&lt;1,1 &amp; " - " &amp; AW32+VLOOKUP(BI32,NySiF!$L$2:$V$4,DK32,1),IF(AW32+VLOOKUP(BI32,NySiF!$L$2:$V$4,DK32,1)&gt;19,AW32-VLOOKUP(BI32,NySiF!$L$2:$V$4,DK32,1) &amp; " - " &amp; 19,AW32-VLOOKUP(BI32,NySiF!$L$2:$V$4,DK32,1) &amp; " - " &amp; AW32+VLOOKUP(BI32,NySiF!$L$2:$V$4,DK32,1))),"")</f>
        <v/>
      </c>
      <c r="CE32" s="4" t="str">
        <f>IF(AND(ISNUMBER(AX32),ISNUMBER(DK32)),IF(AX32-VLOOKUP(BI32,NySiB!$L$2:$V$4,DK32,1)&lt;1,1 &amp; " - " &amp; AX32+VLOOKUP(BI32,NySiB!$L$2:$V$4,DK32,1),IF(AX32+VLOOKUP(BI32,NySiB!$L$2:$V$4,DK32,1)&gt;19,AX32-VLOOKUP(BI32,NySiB!$L$2:$V$4,DK32,1) &amp; " - " &amp; 19,AX32-VLOOKUP(BI32,NySiB!$L$2:$V$4,DK32,1) &amp; " - " &amp; AX32+VLOOKUP(BI32,NySiB!$L$2:$V$4,DK32,1))),"")</f>
        <v/>
      </c>
      <c r="CF32" s="4" t="str">
        <f>IF(AND(ISNUMBER(AY32),ISNUMBER(DK32)),IF(AY32-VLOOKUP(BI32,NySiT!$L$2:$V$4,DK32,1)&lt;1,1 &amp; " - " &amp; AY32+VLOOKUP(BI32,NySiT!$L$2:$V$4,DK32,1),IF(AY32+VLOOKUP(BI32,NySiT!$L$2:$V$4,DK32,1)&gt;19,AY32-VLOOKUP(BI32,NySiT!$L$2:$V$4,DK32,1) &amp; " - " &amp; 19,AY32-VLOOKUP(BI32,NySiT!$L$2:$V$4,DK32,1) &amp; " - " &amp; AY32+VLOOKUP(BI32,NySiT!$L$2:$V$4,DK32,1))),"")</f>
        <v/>
      </c>
      <c r="CG32" s="4" t="str">
        <f>IF(AND(ISNUMBER(AZ32),ISNUMBER(DK32)),IF(AZ32-VLOOKUP(BI32,NyVs!$L$2:$V$4,DK32,1)&lt;1,1 &amp; " - " &amp; AZ32+VLOOKUP(BI32,NyVs!$L$2:$V$4,DK32,1),IF(AZ32+VLOOKUP(BI32,NyVs!$L$2:$V$4,DK32,1)&gt;19,AZ32-VLOOKUP(BI32,NyVs!$L$2:$V$4,DK32,1) &amp; " - " &amp; 19,AZ32-VLOOKUP(BI32,NyVs!$L$2:$V$4,DK32,1) &amp; " - " &amp; AZ32+VLOOKUP(BI32,NyVs!$L$2:$V$4,DK32,1))),"")</f>
        <v/>
      </c>
      <c r="CH32" s="4" t="str">
        <f>IF(AND(ISNUMBER(BA32),ISNUMBER(DK32)),IF(BA32-VLOOKUP(BI32,NyPp!$L$2:$V$4,DK32,1)&lt;1,1 &amp; " - " &amp; BA32+VLOOKUP(BI32,NyPp!$L$2:$V$4,DK32,1),IF(BA32+VLOOKUP(BI32,NyPp!$L$2:$V$4,DK32,1)&gt;19,BA32-VLOOKUP(BI32,NyPp!$L$2:$V$4,DK32,1) &amp; " - " &amp; 19,BA32-VLOOKUP(BI32,NyPp!$L$2:$V$4,DK32,1) &amp; " - " &amp; BA32+VLOOKUP(BI32,NyPp!$L$2:$V$4,DK32,1))),"")</f>
        <v/>
      </c>
      <c r="CI32" s="4" t="str">
        <f>IF(AND(ISNUMBER(BB32),ISNUMBER(DK32)),IF(BB32-VLOOKUP(BI32,NyIGS!$L$2:$V$4,DK32,1)&lt;40,40 &amp; " - " &amp; BB32+VLOOKUP(BI32,NyIGS!$L$2:$V$4,DK32,1),IF(BB32+VLOOKUP(BI32,NyIGS!$L$2:$V$4,DK32,1)&gt;160,BB32-VLOOKUP(BI32,NyIGS!$L$2:$V$4,DK32,1) &amp; " - " &amp; 160,BB32-VLOOKUP(BI32,NyIGS!$L$2:$V$4,DK32,1) &amp; " - " &amp; BB32+VLOOKUP(BI32,NyIGS!$L$2:$V$4,DK32,1))),"")</f>
        <v/>
      </c>
      <c r="CJ32" s="4" t="str">
        <f>IF(AND(ISNUMBER(BC32),ISNUMBER(DK32)),IF(BC32-VLOOKUP(BI32,NyIRS!$L$2:$V$4,DK32,1)&lt;40,40 &amp; " - " &amp; BC32+VLOOKUP(BI32,NyIRS!$L$2:$V$4,DK32,1),IF(BC32+VLOOKUP(BI32,NyIRS!$L$2:$V$4,DK32,1)&gt;160,BC32-VLOOKUP(BI32,NyIRS!$L$2:$V$4,DK32,1) &amp; " - " &amp; 160,BC32-VLOOKUP(BI32,NyIRS!$L$2:$V$4,DK32,1) &amp; " - " &amp; BC32+VLOOKUP(BI32,NyIRS!$L$2:$V$4,DK32,1))),"")</f>
        <v/>
      </c>
      <c r="CK32" s="4" t="str">
        <f>IF(AND(ISNUMBER(BD32),ISNUMBER(DK32)),IF(BD32-VLOOKUP(BI32,NyIES!$L$2:$V$4,DK32,1)&lt;40,40 &amp; " - " &amp; BD32+VLOOKUP(BI32,NyIES!$L$2:$V$4,DK32,1),IF(BD32+VLOOKUP(BI32,NyIES!$L$2:$V$4,DK32,1)&gt;160,BD32-VLOOKUP(BI32,NyIES!$L$2:$V$4,DK32,1) &amp; " - " &amp; 160,BD32-VLOOKUP(BI32,NyIES!$L$2:$V$4,DK32,1) &amp; " - " &amp; BD32+VLOOKUP(BI32,NyIES!$L$2:$V$4,DK32,1))),"")</f>
        <v/>
      </c>
      <c r="CL32" s="4" t="str">
        <f>IF(AND(ISNUMBER(BE32),ISNUMBER(DK32)),IF(BE32-VLOOKUP(BI32,NyISI!$L$2:$V$4,DK32,1)&lt;40,40 &amp; " - " &amp; BE32+VLOOKUP(BI32,NyISI!$L$2:$V$4,DK32,1),IF(BE32+VLOOKUP(BI32,NyISI!$L$2:$V$4,DK32,1)&gt;160,BE32-VLOOKUP(BI32,NyISI!$L$2:$V$4,DK32,1) &amp; " - " &amp; 160,BE32-VLOOKUP(BI32,NyISI!$L$2:$V$4,DK32,1) &amp; " - " &amp; BE32+VLOOKUP(BI32,NyISI!$L$2:$V$4,DK32,1))),"")</f>
        <v/>
      </c>
      <c r="CM32" s="4" t="str">
        <f>IF(AND(ISNUMBER(DK32),DK32&lt;8),IF(AND(ISNUMBER(BF32),ISNUMBER(DK32)),IF(BF32-VLOOKUP(BI32,NyISS!$L$2:$V$4,DK32,1)&lt;40,40 &amp; " - " &amp; BF32+VLOOKUP(BI32,NyISS!$L$2:$V$4,DK32,1),IF(BF32+VLOOKUP(BI32,NyISS!$L$2:$V$4,DK32,1)&gt;160,BF32-VLOOKUP(BI32,NyISS!$L$2:$V$4,DK32,1) &amp; " - " &amp; 160,BF32-VLOOKUP(BI32,NyISS!$L$2:$V$4,DK32,1) &amp; " - " &amp; BF32+VLOOKUP(BI32,NyISS!$L$2:$V$4,DK32,1))),""),"")</f>
        <v/>
      </c>
      <c r="CN32" s="4" t="str">
        <f>IF(AND(ISNUMBER(DK32),DK32&gt;7),IF(AND(ISNUMBER(BG32),ISNUMBER(DK32)),IF(BG32-VLOOKUP(BI32,NyISM!$L$2:$V$4,DK32,1)&lt;40,40 &amp; " - " &amp; BG32+VLOOKUP(BI32,NyISM!$L$2:$V$4,DK32,1),IF(BG32+VLOOKUP(BI32,NyISM!$L$2:$V$4,DK32,1)&gt;160,BG32-VLOOKUP(BI32,NyISM!$L$2:$V$4,DK32,1) &amp; " - " &amp; 160,BG32-VLOOKUP(BI32,NyISM!$L$2:$V$4,DK32,1) &amp; " - " &amp; BG32+VLOOKUP(BI32,NyISM!$L$2:$V$4,DK32,1))),""),"")</f>
        <v/>
      </c>
      <c r="CO32" s="4" t="str">
        <f>IF(AND(ISNUMBER(BH32),ISNUMBER(DK32)),IF(BH32-VLOOKUP(BI32,NyIAM!$L$2:$V$4,DK32,1)&lt;40,40 &amp; " - " &amp; BH32+VLOOKUP(BI32,NyIAM!$L$2:$V$4,DK32,1),IF(BH32+VLOOKUP(BI32,NyIAM!$L$2:$V$4,DK32,1)&gt;160,BH32-VLOOKUP(BI32,NyIAM!$L$2:$V$4,DK32,1) &amp; " - " &amp; 160,BH32-VLOOKUP(BI32,NyIAM!$L$2:$V$4,DK32,1) &amp; " - " &amp; BH32+VLOOKUP(BI32,NyIAM!$L$2:$V$4,DK32,1))),"")</f>
        <v/>
      </c>
      <c r="CP32" s="4" t="str">
        <f>IF(AF32="","",IF(AND(ISNUMBER(AF32),ISNUMBER(DK32)),IF(VLOOKUP(AF32,NyOm!$A$2:$K$30,DK32,1)=1,"Onormalt få ord",IF(VLOOKUP(AF32,NyOm!$A$2:$K$30,DK32,1)=2,"Färre antal ord än normalt",IF(VLOOKUP(AF32,NyOm!$A$2:$K$30,DK32,1)=3,"Normalt antal ord","")))))</f>
        <v/>
      </c>
      <c r="CQ32" s="4" t="str">
        <f>IF(AB32="","",IF(AND(ISNUMBER(AB32),ISNUMBER(DK32)),IF(VLOOKUP(AB32,NyPbTid!$A$2:$K$218,DK32,1)=1,"Onormalt lång tidsåtgång",IF(VLOOKUP(AB32,NyPbTid!$A$2:$K$218,DK32,1)=2,"Långsammare än normalt",IF(VLOOKUP(AB32,NyPbTid!$A$2:$K$218,DK32,1)=3,"Normal tidsåtgång","")))))</f>
        <v/>
      </c>
      <c r="CR32" s="4" t="str">
        <f>IF(AC32="","",IF(AND(ISNUMBER(AC32),ISNUMBER(DK32)),IF(VLOOKUP(AC32,NyPbFel!$A$2:$K$18,DK32,1)=1,"Onormalt antal fel",IF(VLOOKUP(AC32,NyPbFel!$A$2:$K$18,DK32,1)=2,"Fler fel än normalt",IF(VLOOKUP(AC32,NyPbFel!$A$2:$K$18,DK32,1)=3,"Normalt antal fel","")))))</f>
        <v/>
      </c>
      <c r="CS32" s="4" t="str">
        <f t="shared" si="6"/>
        <v/>
      </c>
      <c r="CT32" s="4" t="str">
        <f>IF(OR(ISNUMBER(CS32),CS32="0**"),IF(ISNUMBER(CS32),CS32/ABS(CS32)*VLOOKUP(1,SignDiff!$A$3:$K$4,DK32,1),VLOOKUP(1,SignDiff!$A$3:$K$4,DK32,1)),"")</f>
        <v/>
      </c>
      <c r="CU32" s="4" t="str">
        <f>IF(OR(ISNUMBER(CS32),CS32="0**"),IF(ISNUMBER(CS32),CS32/ABS(CS32)*VLOOKUP(1,SignDiff!$A$7:$K$8,DK32,1),VLOOKUP(1,SignDiff!$A$7:$K$8,DK32,1)),"")</f>
        <v/>
      </c>
      <c r="CV32" s="4" t="str">
        <f t="shared" si="7"/>
        <v/>
      </c>
      <c r="CW32" s="4" t="str">
        <f t="shared" si="8"/>
        <v/>
      </c>
      <c r="CX32" s="4" t="str">
        <f>IF(OR(ISNUMBER(CS32),CS32="0**"),IF(CS32="0**",VLOOKUP(0,'IRS-IES'!$A$2:$C$43,2,1),IF(CS32&lt;0,VLOOKUP(ABS(CS32),'IRS-IES'!$A$2:$C$43,2,1),VLOOKUP(ABS(CS32),'IRS-IES'!$A$2:$C$43,3,1))),"")</f>
        <v/>
      </c>
      <c r="CY32" s="4" t="str">
        <f t="shared" si="9"/>
        <v/>
      </c>
      <c r="CZ32" s="4" t="str">
        <f>IF(OR(ISNUMBER(CY32),CY32="0**"),IF(ISNUMBER(CY32),CY32/ABS(CY32)*VLOOKUP(2,SignDiff!$A$3:$K$4,DK32,1),VLOOKUP(2,SignDiff!$A$3:$K$4,DK32,1)),"")</f>
        <v/>
      </c>
      <c r="DA32" s="4" t="str">
        <f>IF(OR(ISNUMBER(CY32),CY32="0**"),IF(ISNUMBER(CY32),CY32/ABS(CY32)*VLOOKUP(2,SignDiff!$A$7:$K$8,DK32,1),VLOOKUP(2,SignDiff!$A$7:$K$8,DK32,1)),"")</f>
        <v/>
      </c>
      <c r="DB32" s="4" t="str">
        <f t="shared" si="10"/>
        <v/>
      </c>
      <c r="DC32" s="4" t="str">
        <f t="shared" si="11"/>
        <v/>
      </c>
      <c r="DD32" s="4" t="str">
        <f>IF(OR(ISNUMBER(CY32),CY32="0**"),IF(CY32="0**",VLOOKUP(0,'ISI-ISS'!$A$2:$C$43,2,1),IF(CY32&lt;0,VLOOKUP(ABS(CY32),'ISI-ISS'!$A$2:$C$43,2,1),VLOOKUP(ABS(CY32),'ISI-ISS'!$A$2:$C$43,3,1))),"")</f>
        <v/>
      </c>
      <c r="DE32" s="4" t="str">
        <f t="shared" si="12"/>
        <v/>
      </c>
      <c r="DF32" s="4" t="str">
        <f>IF(OR(ISNUMBER(DE32),DE32="0**"),IF(ISNUMBER(DE32),DE32/ABS(DE32)*VLOOKUP(2,SignDiff!$A$3:$K$4,DK32,1),VLOOKUP(2,SignDiff!$A$3:$K$4,DK32,1)),"")</f>
        <v/>
      </c>
      <c r="DG32" s="4" t="str">
        <f>IF(OR(ISNUMBER(DE32),DE32="0**"),IF(ISNUMBER(DE32),DE32/ABS(DE32)*VLOOKUP(2,SignDiff!$A$7:$K$8,DK32,1),VLOOKUP(2,SignDiff!$A$7:$K$8,DK32,1)),"")</f>
        <v/>
      </c>
      <c r="DH32" s="4" t="str">
        <f t="shared" si="13"/>
        <v/>
      </c>
      <c r="DI32" s="4" t="str">
        <f t="shared" si="14"/>
        <v/>
      </c>
      <c r="DJ32" s="4" t="str">
        <f>IF(OR(ISNUMBER(DE32),DE32="0**"),IF(DE32="0**",VLOOKUP(0,'ISI-ISM'!$A$2:$C$43,2,1),IF(DE32&lt;0,VLOOKUP(ABS(DE32),'ISI-ISM'!$A$2:$C$43,2,1),VLOOKUP(ABS(DE32),'ISI-ISM'!$A$2:$C$43,3,1))),"")</f>
        <v/>
      </c>
      <c r="DK32" s="4" t="str">
        <f>IF(ISERROR(VLOOKUP(N32,age!$A$2:$C$11,2,1)),"",VLOOKUP(N32,age!$A$2:$C$11,2,1))</f>
        <v/>
      </c>
      <c r="DL32" s="4" t="str">
        <f>IF(ISERROR(VLOOKUP(N32,age!$A$2:$C$11,3,1)),"",VLOOKUP(N32,age!$A$2:$C$11,3,1))</f>
        <v/>
      </c>
      <c r="DM32" s="4">
        <f t="shared" si="1"/>
        <v>0</v>
      </c>
      <c r="DN32" s="4">
        <f t="shared" si="2"/>
        <v>0</v>
      </c>
      <c r="DO32" s="4">
        <f t="shared" si="3"/>
        <v>0</v>
      </c>
      <c r="DP32" s="4">
        <f t="shared" si="4"/>
        <v>0</v>
      </c>
      <c r="DQ32" s="4">
        <f t="shared" si="5"/>
        <v>0</v>
      </c>
      <c r="DR32" s="9" t="str">
        <f t="shared" si="15"/>
        <v/>
      </c>
      <c r="DS32" s="9" t="str">
        <f t="shared" si="16"/>
        <v/>
      </c>
      <c r="DT32" s="9" t="str">
        <f t="shared" si="17"/>
        <v/>
      </c>
      <c r="DU32" s="9" t="str">
        <f t="shared" si="18"/>
        <v/>
      </c>
      <c r="DV32" s="9" t="str">
        <f t="shared" si="19"/>
        <v/>
      </c>
      <c r="DW32" s="9" t="str">
        <f t="shared" si="20"/>
        <v/>
      </c>
      <c r="DX32" s="9" t="str">
        <f t="shared" si="21"/>
        <v/>
      </c>
      <c r="DY32" s="9" t="str">
        <f>IF(AND(ISNUMBER(AJ32),ISNUMBER(DK32)),IF(AJ32-VLOOKUP(BI32,NyFi!$L$2:$V$4,DK32,1)&lt;1,1,AJ32-VLOOKUP(BI32,NyFi!$L$2:$V$4,DK32,1)),"")</f>
        <v/>
      </c>
      <c r="DZ32" s="9" t="str">
        <f>IF(AND(ISNUMBER(DK32),DK32&lt;8),IF(AND(ISNUMBER(AK32),ISNUMBER(DK32)),IF(AK32-VLOOKUP(BI32,NyGs!$L$2:$V$4,DK32,1)&lt;1,1,AK32-VLOOKUP(BI32,NyGs!$L$2:$V$4,DK32,1)),""),"")</f>
        <v/>
      </c>
      <c r="EA32" s="9" t="str">
        <f>IF(AND(ISNUMBER(AL32),ISNUMBER(DK32)),IF(AL32-VLOOKUP(BI32,NyRm!$L$2:$V$4,DK32,1)&lt;1,1,AL32-VLOOKUP(BI32,NyRm!$L$2:$V$4,DK32,1)),"")</f>
        <v/>
      </c>
      <c r="EB32" s="9" t="str">
        <f>IF(AND(ISNUMBER(AM32),ISNUMBER(DK32)),IF(AM32-VLOOKUP(BI32,NyFm!$L$2:$V$4,DK32,1)&lt;1,1,AM32-VLOOKUP(BI32,NyFm!$L$2:$V$4,DK32,1)),"")</f>
        <v/>
      </c>
      <c r="EC32" s="9" t="str">
        <f>IF(AND(ISNUMBER(DK32),DK32&lt;8),IF(AND(ISNUMBER(AN32),ISNUMBER(DK32)),IF(AN32-VLOOKUP(BI32,NyLi1R!$L$2:$V$4,DK32,1)&lt;1,1,AN32-VLOOKUP(BI32,NyLi1R!$L$2:$V$4,DK32,1)),""),"")</f>
        <v/>
      </c>
      <c r="ED32" s="9" t="str">
        <f>IF(AND(ISNUMBER(DK32),DK32&lt;8),IF(AND(ISNUMBER(AO32),ISNUMBER(DK32)),IF(AO32-VLOOKUP(BI32,NyLi1E!$L$2:$V$4,DK32,1)&lt;1,1,AO32-VLOOKUP(BI32,NyLi1E!$L$2:$V$4,DK32,1)),""),"")</f>
        <v/>
      </c>
      <c r="EE32" s="9" t="str">
        <f>IF(AND(ISNUMBER(DK32),DK32&lt;8),IF(AND(ISNUMBER(AP32),ISNUMBER(DK32)),IF(AP32-VLOOKUP(BI32,NyLi1T!$L$2:$V$4,DK32,1)&lt;1,1,AP32-VLOOKUP(BI32,NyLi1T!$L$2:$V$4,DK32,1)),""),"")</f>
        <v/>
      </c>
      <c r="EF32" s="9" t="str">
        <f>IF(AND(ISNUMBER(DK32),DK32&gt;7),IF(AND(ISNUMBER(AQ32),ISNUMBER(DK32)),IF(AQ32-VLOOKUP(BI32,NyLi2R!$L$2:$V$4,DK32,1)&lt;1,1,AQ32-VLOOKUP(BI32,NyLi2R!$L$2:$V$4,DK32,1)),""),"")</f>
        <v/>
      </c>
      <c r="EG32" s="9" t="str">
        <f>IF(AND(ISNUMBER(DK32),DK32&gt;7),IF(AND(ISNUMBER(AR32),ISNUMBER(DK32)),IF(AR32-VLOOKUP(BI32,NyLi2E!$L$2:$V$4,DK32,1)&lt;1,1,AR32-VLOOKUP(BI32,NyLi2E!$L$2:$V$4,DK32,1)),""),"")</f>
        <v/>
      </c>
      <c r="EH32" s="9" t="str">
        <f>IF(AND(ISNUMBER(DK32),DK32&gt;7),IF(AND(ISNUMBER(AS32),ISNUMBER(DK32)),IF(AS32-VLOOKUP(BI32,NyLi2T!$L$2:$V$4,DK32,1)&lt;1,1,AS32-VLOOKUP(BI32,NyLi2T!$L$2:$V$4,DK32,1)),""),"")</f>
        <v/>
      </c>
      <c r="EI32" s="9" t="str">
        <f>IF(AND(ISNUMBER(DK32),DK32&lt;8),IF(AND(ISNUMBER(AT32),ISNUMBER(DK32)),IF(AT32-VLOOKUP(BI32,NySs!$L$2:$V$4,DK32,1)&lt;1,1,AT32-VLOOKUP(BI32,NySs!$L$2:$V$4,DK32,1)),""),"")</f>
        <v/>
      </c>
      <c r="EJ32" s="9" t="str">
        <f>IF(AND(ISNUMBER(DK32),DK32&lt;9),IF(AND(ISNUMBER(AU32),ISNUMBER(DK32)),IF(AU32-VLOOKUP(BI32,NyEo!$L$2:$V$4,DK32,1)&lt;1,1,AU32-VLOOKUP(BI32,NyEo!$L$2:$V$4,DK32,1)),""),"")</f>
        <v/>
      </c>
      <c r="EK32" s="9" t="str">
        <f>IF(AND(ISNUMBER(DK32),DK32&gt;7),IF(AND(ISNUMBER(AV32),ISNUMBER(DK32)),IF(AV32-VLOOKUP(BI32,NyHt!$L$2:$V$4,DK32,1)&lt;1,1,AV32-VLOOKUP(BI32,NyHt!$L$2:$V$4,DK32,1)),""),"")</f>
        <v/>
      </c>
      <c r="EL32" s="9" t="str">
        <f>IF(AND(ISNUMBER(AW32),ISNUMBER(DK32)),IF(AW32-VLOOKUP(BI32,NySiF!$L$2:$V$4,DK32,1)&lt;1,1,AW32-VLOOKUP(BI32,NySiF!$L$2:$V$4,DK32,1)),"")</f>
        <v/>
      </c>
      <c r="EM32" s="9" t="str">
        <f>IF(AND(ISNUMBER(AX32),ISNUMBER(DK32)),IF(AX32-VLOOKUP(BI32,NySiB!$L$2:$V$4,DK32,1)&lt;1,1,AX32-VLOOKUP(BI32,NySiB!$L$2:$V$4,DK32,1)),"")</f>
        <v/>
      </c>
      <c r="EN32" s="9" t="str">
        <f>IF(AND(ISNUMBER(AY32),ISNUMBER(DK32)),IF(AY32-VLOOKUP(BI32,NySiT!$L$2:$V$4,DK32,1)&lt;1,1,AY32-VLOOKUP(BI32,NySiT!$L$2:$V$4,DK32,1)),"")</f>
        <v/>
      </c>
      <c r="EO32" s="9" t="str">
        <f>IF(AND(ISNUMBER(AZ32),ISNUMBER(DK32)),IF(AZ32-VLOOKUP(BI32,NyVs!$L$2:$V$4,DK32,1)&lt;1,1,AZ32-VLOOKUP(BI32,NyVs!$L$2:$V$4,DK32,1)),"")</f>
        <v/>
      </c>
      <c r="EP32" s="9" t="str">
        <f>IF(AND(ISNUMBER(BA32),ISNUMBER(DK32)),IF(BA32-VLOOKUP(BI32,NyPp!$L$2:$V$4,DK32,1)&lt;1,1,BA32-VLOOKUP(BI32,NyPp!$L$2:$V$4,DK32,1)),"")</f>
        <v/>
      </c>
      <c r="EQ32" s="9" t="str">
        <f>IF(AND(ISNUMBER(BB32),ISNUMBER(DK32)),IF(BB32-VLOOKUP(BI32,NyIGS!$L$2:$V$4,DK32,1)&lt;40,40,BB32-VLOOKUP(BI32,NyIGS!$L$2:$V$4,DK32,1)),"")</f>
        <v/>
      </c>
      <c r="ER32" s="9" t="str">
        <f>IF(AND(ISNUMBER(BC32),ISNUMBER(DK32)),IF(BC32-VLOOKUP(BI32,NyIRS!$L$2:$V$4,DK32,1)&lt;40,40,BC32-VLOOKUP(BI32,NyIRS!$L$2:$V$4,DK32,1)),"")</f>
        <v/>
      </c>
      <c r="ES32" s="9" t="str">
        <f>IF(AND(ISNUMBER(BD32),ISNUMBER(DK32)),IF(BD32-VLOOKUP(BI32,NyIES!$L$2:$V$4,DK32,1)&lt;40,40,BD32-VLOOKUP(BI32,NyIES!$L$2:$V$4,DK32,1)),"")</f>
        <v/>
      </c>
      <c r="ET32" s="9" t="str">
        <f>IF(AND(ISNUMBER(BE32),ISNUMBER(DK32)),IF(BE32-VLOOKUP(BI32,NyISI!$L$2:$V$4,DK32,1)&lt;40,40,BE32-VLOOKUP(BI32,NyISI!$L$2:$V$4,DK32,1)),"")</f>
        <v/>
      </c>
      <c r="EU32" s="9" t="str">
        <f>IF(AND(ISNUMBER(DK32),DK32&lt;8),IF(AND(ISNUMBER(BF32),ISNUMBER(DK32)),IF(BF32-VLOOKUP(BI32,NyISS!$L$2:$V$4,DK32,1)&lt;40,40,BF32-VLOOKUP(BI32,NyISS!$L$2:$V$4,DK32,1)),""),"")</f>
        <v/>
      </c>
      <c r="EV32" s="9" t="str">
        <f>IF(AND(ISNUMBER(DK32),DK32&gt;7),IF(AND(ISNUMBER(BG32),ISNUMBER(DK32)),IF(BG32-VLOOKUP(BI32,NyISM!$L$2:$V$4,DK32,1)&lt;40,40,BG32-VLOOKUP(BI32,NyISM!$L$2:$V$4,DK32,1)),""),"")</f>
        <v/>
      </c>
      <c r="EW32" s="9" t="str">
        <f>IF(AND(ISNUMBER(BH32),ISNUMBER(DK32)),IF(BH32-VLOOKUP(BI32,NyIAM!$L$2:$V$4,DK32,1)&lt;40,40,BH32-VLOOKUP(BI32,NyIAM!$L$2:$V$4,DK32,1)),"")</f>
        <v/>
      </c>
      <c r="EX32" s="9" t="str">
        <f>IF(AND(ISNUMBER(AJ32),ISNUMBER(DK32)),IF(AJ32+VLOOKUP(BI32,NyFi!$L$2:$V$4,DK32,1)&gt;19,19,AJ32+VLOOKUP(BI32,NyFi!$L$2:$V$4,DK32,1)),"")</f>
        <v/>
      </c>
      <c r="EY32" s="9" t="str">
        <f>IF(AND(ISNUMBER(DK32),DK32&lt;8),IF(AND(ISNUMBER(AK32),ISNUMBER(DK32)),IF(AK32+VLOOKUP(BI32,NyGs!$L$2:$V$4,DK32,1)&gt;19,19,AK32+VLOOKUP(BI32,NyGs!$L$2:$V$4,DK32,1)),""),"")</f>
        <v/>
      </c>
      <c r="EZ32" s="9" t="str">
        <f>IF(AND(ISNUMBER(AL32),ISNUMBER(DK32)),IF(AL32+VLOOKUP(BI32,NyRm!$L$2:$V$4,DK32,1)&gt;19,19,AL32+VLOOKUP(BI32,NyRm!$L$2:$V$4,DK32,1)),"")</f>
        <v/>
      </c>
      <c r="FA32" s="9" t="str">
        <f>IF(AND(ISNUMBER(AM32),ISNUMBER(DK32)),IF(AM32+VLOOKUP(BI32,NyFm!$L$2:$V$4,DK32,1)&gt;19,19,AM32+VLOOKUP(BI32,NyFm!$L$2:$V$4,DK32,1)),"")</f>
        <v/>
      </c>
      <c r="FB32" s="9" t="str">
        <f>IF(AND(ISNUMBER(DK32),DK32&lt;8),IF(AND(ISNUMBER(AN32),ISNUMBER(DK32)),IF(AN32+VLOOKUP(BI32,NyLi1R!$L$2:$V$4,DK32,1)&gt;19,19,AN32+VLOOKUP(BI32,NyLi1R!$L$2:$V$4,DK32,1)),""),"")</f>
        <v/>
      </c>
      <c r="FC32" s="9" t="str">
        <f>IF(AND(ISNUMBER(DK32),DK32&lt;8),IF(AND(ISNUMBER(AO32),ISNUMBER(DK32)),IF(AO32+VLOOKUP(BI32,NyLi1E!$L$2:$V$4,DK32,1)&gt;19,19,AO32+VLOOKUP(BI32,NyLi1E!$L$2:$V$4,DK32,1)),""),"")</f>
        <v/>
      </c>
      <c r="FD32" s="9" t="str">
        <f>IF(AND(ISNUMBER(DK32),DK32&lt;8),IF(AND(ISNUMBER(AP32),ISNUMBER(DK32)),IF(AP32+VLOOKUP(BI32,NyLi1T!$L$2:$V$4,DK32,1)&gt;19,19,AP32+VLOOKUP(BI32,NyLi1T!$L$2:$V$4,DK32,1)),""),"")</f>
        <v/>
      </c>
      <c r="FE32" s="9" t="str">
        <f>IF(AND(ISNUMBER(DK32),DK32&gt;7),IF(AND(ISNUMBER(AQ32),ISNUMBER(DK32)),IF(AQ32+VLOOKUP(BI32,NyLi2R!$L$2:$V$4,DK32,1)&gt;19,19,AQ32+VLOOKUP(BI32,NyLi2R!$L$2:$V$4,DK32,1)),""),"")</f>
        <v/>
      </c>
      <c r="FF32" s="9" t="str">
        <f>IF(AND(ISNUMBER(DK32),DK32&gt;7),IF(AND(ISNUMBER(AR32),ISNUMBER(DK32)),IF(AR32+VLOOKUP(BI32,NyLi2E!$L$2:$V$4,DK32,1)&gt;19,19,AR32+VLOOKUP(BI32,NyLi2E!$L$2:$V$4,DK32,1)),""),"")</f>
        <v/>
      </c>
      <c r="FG32" s="9" t="str">
        <f>IF(AND(ISNUMBER(DK32),DK32&gt;7),IF(AND(ISNUMBER(AS32),ISNUMBER(DK32)),IF(AS32+VLOOKUP(BI32,NyLi2T!$L$2:$V$4,DK32,1)&gt;19,19,AS32+VLOOKUP(BI32,NyLi2T!$L$2:$V$4,DK32,1)),""),"")</f>
        <v/>
      </c>
      <c r="FH32" s="9" t="str">
        <f>IF(AND(ISNUMBER(DK32),DK32&lt;8),IF(AND(ISNUMBER(AT32),ISNUMBER(DK32)),IF(AT32+VLOOKUP(BI32,NySs!$L$2:$V$4,DK32,1)&gt;19,19,AT32+VLOOKUP(BI32,NySs!$L$2:$V$4,DK32,1)),""),"")</f>
        <v/>
      </c>
      <c r="FI32" s="9" t="str">
        <f>IF(AND(ISNUMBER(DK32),DK32&lt;9),IF(AND(ISNUMBER(AU32),ISNUMBER(DK32)),IF(AU32+VLOOKUP(BI32,NyEo!$L$2:$V$4,DK32,1)&gt;19,19,AU32+VLOOKUP(BI32,NyEo!$L$2:$V$4,DK32,1)),""),"")</f>
        <v/>
      </c>
      <c r="FJ32" s="9" t="str">
        <f>IF(AND(ISNUMBER(DK32),DK32&gt;7),IF(AND(ISNUMBER(AV32),ISNUMBER(DK32)),IF(AV32+VLOOKUP(BI32,NyHt!$L$2:$V$4,DK32,1)&gt;19,19,AV32+VLOOKUP(BI32,NyHt!$L$2:$V$4,DK32,1)),""),"")</f>
        <v/>
      </c>
      <c r="FK32" s="9" t="str">
        <f>IF(AND(ISNUMBER(AW32),ISNUMBER(DK32)),IF(AW32+VLOOKUP(BI32,NySiF!$L$2:$V$4,DK32,1)&gt;19,19,AW32+VLOOKUP(BI32,NySiF!$L$2:$V$4,DK32,1)),"")</f>
        <v/>
      </c>
      <c r="FL32" s="9" t="str">
        <f>IF(AND(ISNUMBER(AX32),ISNUMBER(DK32)),IF(AX32+VLOOKUP(BI32,NySiB!$L$2:$V$4,DK32,1)&gt;19,19,AX32+VLOOKUP(BI32,NySiB!$L$2:$V$4,DK32,1)),"")</f>
        <v/>
      </c>
      <c r="FM32" s="9" t="str">
        <f>IF(AND(ISNUMBER(AY32),ISNUMBER(DK32)),IF(AY32+VLOOKUP(BI32,NySiT!$L$2:$V$4,DK32,1)&gt;19,19,AY32+VLOOKUP(BI32,NySiT!$L$2:$V$4,DK32,1)),"")</f>
        <v/>
      </c>
      <c r="FN32" s="9" t="str">
        <f>IF(AND(ISNUMBER(AZ32),ISNUMBER(DK32)),IF(AZ32+VLOOKUP(BI32,NyVs!$L$2:$V$4,DK32,1)&gt;19,19,AZ32+VLOOKUP(BI32,NyVs!$L$2:$V$4,DK32,1)),"")</f>
        <v/>
      </c>
      <c r="FO32" s="9" t="str">
        <f>IF(AND(ISNUMBER(BA32),ISNUMBER(DK32)),IF(BA32+VLOOKUP(BI32,NyPp!$L$2:$V$4,DK32,1)&gt;19,19,BA32+VLOOKUP(BI32,NyPp!$L$2:$V$4,DK32,1)),"")</f>
        <v/>
      </c>
      <c r="FP32" s="9" t="str">
        <f>IF(AND(ISNUMBER(BB32),ISNUMBER(DK32)),IF(BB32+VLOOKUP(BI32,NyIGS!$L$2:$V$4,DK32,1)&gt;160,160,BB32+VLOOKUP(BI32,NyIGS!$L$2:$V$4,DK32,1)),"")</f>
        <v/>
      </c>
      <c r="FQ32" s="9" t="str">
        <f>IF(AND(ISNUMBER(BC32),ISNUMBER(DK32)),IF(BC32+VLOOKUP(BI32,NyIRS!$L$2:$V$4,DK32,1)&gt;160,160,BC32+VLOOKUP(BI32,NyIRS!$L$2:$V$4,DK32,1)),"")</f>
        <v/>
      </c>
      <c r="FR32" s="9" t="str">
        <f>IF(AND(ISNUMBER(BD32),ISNUMBER(DK32)),IF(BD32+VLOOKUP(BI32,NyIES!$L$2:$V$4,DK32,1)&gt;160,160, BD32+VLOOKUP(BI32,NyIES!$L$2:$V$4,DK32,1)),"")</f>
        <v/>
      </c>
      <c r="FS32" s="9" t="str">
        <f>IF(AND(ISNUMBER(BE32),ISNUMBER(DK32)),IF(BE32+VLOOKUP(BI32,NyISI!$L$2:$V$4,DK32,1)&gt;160,160,BE32+VLOOKUP(BI32,NyISI!$L$2:$V$4,DK32,1)),"")</f>
        <v/>
      </c>
      <c r="FT32" s="9" t="str">
        <f>IF(AND(ISNUMBER(DK32),DK32&lt;8),IF(AND(ISNUMBER(BF32),ISNUMBER(DK32)),IF(BF32+VLOOKUP(BI32,NyISS!$L$2:$V$4,DK32,1)&gt;160,160,BF32+VLOOKUP(BI32,NyISS!$L$2:$V$4,DK32,1)),""),"")</f>
        <v/>
      </c>
      <c r="FU32" s="9" t="str">
        <f>IF(AND(ISNUMBER(DK32),DK32&gt;7),IF(AND(ISNUMBER(BG32),ISNUMBER(DK32)),IF(BG32+VLOOKUP(BI32,NyISM!$L$2:$V$4,DK32,1)&gt;160,160,BG32+VLOOKUP(BI32,NyISM!$L$2:$V$4,DK32,1)),""),"")</f>
        <v/>
      </c>
      <c r="FV32" s="9" t="str">
        <f>IF(AND(ISNUMBER(BH32),ISNUMBER(DK32)),IF(BH32+VLOOKUP(BI32,NyIAM!$L$2:$V$4,DK32,1)&gt;160,160,BH32+VLOOKUP(BI32,NyIAM!$L$2:$V$4,DK32,1)),"")</f>
        <v/>
      </c>
    </row>
    <row r="33" spans="1:178" x14ac:dyDescent="0.2">
      <c r="A33" s="51"/>
      <c r="B33" s="51"/>
      <c r="C33" s="51"/>
      <c r="D33" s="51"/>
      <c r="E33" s="51"/>
      <c r="F33" s="51"/>
      <c r="G33" s="51"/>
      <c r="H33" s="51"/>
      <c r="I33" s="51"/>
      <c r="J33" s="52"/>
      <c r="K33" s="52"/>
      <c r="L33" s="53"/>
      <c r="M33" s="53"/>
      <c r="N33" s="58" t="str">
        <f t="shared" si="0"/>
        <v/>
      </c>
      <c r="O33" s="53"/>
      <c r="P33" s="53"/>
      <c r="Q33" s="53"/>
      <c r="R33" s="53"/>
      <c r="S33" s="53"/>
      <c r="T33" s="53"/>
      <c r="U33" s="53"/>
      <c r="V33" s="53"/>
      <c r="W33" s="53"/>
      <c r="X33" s="53"/>
      <c r="Y33" s="53"/>
      <c r="Z33" s="53"/>
      <c r="AA33" s="53"/>
      <c r="AB33" s="53"/>
      <c r="AC33" s="53"/>
      <c r="AD33" s="53"/>
      <c r="AE33" s="53"/>
      <c r="AF33" s="53"/>
      <c r="AG33" s="53"/>
      <c r="AH33" s="53"/>
      <c r="AI33" s="53"/>
      <c r="AJ33" s="4" t="str">
        <f>IF(O33="","",IF(ISNUMBER(N33),VLOOKUP(O33,NyFi!$A$2:$K$40,DK33),""))</f>
        <v/>
      </c>
      <c r="AK33" s="4" t="str">
        <f>IF(P33="","",IF(AND(ISNUMBER(N33),DK33&lt;8),VLOOKUP(P33,NyGs!$A$2:$G$41,DK33),""))</f>
        <v/>
      </c>
      <c r="AL33" s="4" t="str">
        <f>IF(AA33="","",IF(ISNUMBER(N33),VLOOKUP(AA33,NyRm!$A$2:$K$56,DK33),""))</f>
        <v/>
      </c>
      <c r="AM33" s="4" t="str">
        <f>IF(Z33="","",IF(ISNUMBER(N33),VLOOKUP(Z33,NyFm!$A$2:$K$46,DK33),""))</f>
        <v/>
      </c>
      <c r="AN33" s="4" t="str">
        <f>IF(U33="","",IF(AND(ISNUMBER(N33),DK33&lt;8),VLOOKUP(U33,NyLi1R!$A$2:$G$20,DK33),""))</f>
        <v/>
      </c>
      <c r="AO33" s="4" t="str">
        <f>IF(V33="","",IF(AND(ISNUMBER(N33),DK33&lt;8),VLOOKUP(V33,NyLi1E!$A$2:$G$20,DK33),""))</f>
        <v/>
      </c>
      <c r="AP33" s="4" t="str">
        <f>IF(AND(ISNUMBER(N33),ISNUMBER(AN33),ISNUMBER(AO33),DK33&lt;8),VLOOKUP(AN33+AO33,NyLi1T!$A$2:$G$40,DK33),"")</f>
        <v/>
      </c>
      <c r="AQ33" s="4" t="str">
        <f>IF(W33="","",IF(AND(ISNUMBER(N33),DK33&gt;7),VLOOKUP(W33,NyLi2R!$A$2:$K$20,DK33),""))</f>
        <v/>
      </c>
      <c r="AR33" s="4" t="str">
        <f>IF(X33="","",IF(AND(ISNUMBER(N33),DK33&gt;7),VLOOKUP(X33,NyLi2E!$A$2:$K$20,DK33),""))</f>
        <v/>
      </c>
      <c r="AS33" s="4" t="str">
        <f>IF(AND(ISNUMBER(N33),ISNUMBER(AQ33),ISNUMBER(AR33),DK33&gt;7),VLOOKUP(AQ33+AR33,NyLi2T!$A$2:$K$40,DK33),"")</f>
        <v/>
      </c>
      <c r="AT33" s="4" t="str">
        <f>IF(AE33="","",IF(AND(ISNUMBER(N33),DK33&lt;8),VLOOKUP(AE33,NySs!$A$2:$G$28,DK33),""))</f>
        <v/>
      </c>
      <c r="AU33" s="4" t="str">
        <f>IF(AD33="","",IF(AND(ISNUMBER(N33),DK33&lt;9),VLOOKUP(AD33,NyEo!$A$2:$H$22,DK33),""))</f>
        <v/>
      </c>
      <c r="AV33" s="4" t="str">
        <f>IF(Q33="","",IF(AND(ISNUMBER(N33),DK33&gt;7),VLOOKUP(Q33,NyHt!$A$2:$K$17,DK33),""))</f>
        <v/>
      </c>
      <c r="AW33" s="4" t="str">
        <f>IF(R33="","",IF(ISNUMBER(N33),VLOOKUP(R33,NySiF!$A$2:$K$18,DK33),""))</f>
        <v/>
      </c>
      <c r="AX33" s="4" t="str">
        <f>IF(S33="","",IF(ISNUMBER(N33),VLOOKUP(S33,NySiB!$A$2:$K$16,DK33),""))</f>
        <v/>
      </c>
      <c r="AY33" s="4" t="str">
        <f>IF(T33="","",IF(ISNUMBER(N33),VLOOKUP(T33,NySiT!$A$2:$K$32,DK33),""))</f>
        <v/>
      </c>
      <c r="AZ33" s="4" t="str">
        <f>IF(Y33="","",IF(ISNUMBER(N33),VLOOKUP(Y33,NyVs!$A$2:$K$86,DK33),""))</f>
        <v/>
      </c>
      <c r="BA33" s="4" t="str">
        <f>IF(AI33="","",IF(ISNUMBER(N33),VLOOKUP(AI33,NyPp!$A$2:$K$202,DK33),""))</f>
        <v/>
      </c>
      <c r="BB33" s="4" t="str">
        <f>IF(AND(ISNUMBER(AJ33),ISNUMBER(AK33),ISNUMBER(AL33),ISNUMBER(AM33),DK33&lt;8),IF(COUNTIF(O33,0)+COUNTIF(P33,0)+COUNTIF(AA33,0)+COUNTIF(Z33,0)&gt;1,"",VLOOKUP(AJ33+AK33+AL33+AM33,NyIGS!$A$2:$K$78,DK33)),IF(AND(ISNUMBER(AJ33),ISNUMBER(AL33),ISNUMBER(AM33),ISNUMBER(AS33),DK33&gt;7),IF(COUNTIF(O33,0)+COUNTIF(AA33,0)+COUNTIF(Z33,0)+AND(COUNTIF(W33,0),COUNTIF(X33,0))&gt;1,"",VLOOKUP(AJ33+AL33+AM33+AS33,NyIGS!$A$2:$K$78,DK33)),""))</f>
        <v/>
      </c>
      <c r="BC33" s="4" t="str">
        <f>IF(AND(ISNUMBER(AJ33),ISNUMBER(AN33),ISNUMBER(AT33),DK33&lt;8),IF(COUNTIF(O33,0)+COUNTIF(U33,0)+COUNTIF(AE33,0)&gt;1,"",VLOOKUP(AJ33+AN33+AT33,NyIRS!$A$2:$K$59,DK33)),IF(AND(ISNUMBER(AJ33),ISNUMBER(AQ33),DK33&gt;7),IF(COUNTIF(O33,0)+COUNTIF(W33,0)&gt;1,"",VLOOKUP(AJ33+AQ33,NyIRS!$A$2:$K$59,DK33)),""))</f>
        <v/>
      </c>
      <c r="BD33" s="4" t="str">
        <f>IF(AND(ISNUMBER(AK33),ISNUMBER(AL33),ISNUMBER(AM33),DK33&lt;8),IF(COUNTIF(P33,0)+COUNTIF(AA33,0)+COUNTIF(Z33,0)&gt;1,"",VLOOKUP(AK33+AL33+AM33,NyIES!$A$2:$K$59,DK33)),IF(AND(ISNUMBER(AL33),ISNUMBER(AM33),ISNUMBER(AR33),DK33&gt;7),IF(COUNTIF(AA33,0)+COUNTIF(Z33,0)+COUNTIF(X33,0)&gt;1,"",VLOOKUP(AL33+AM33+AR33,NyIES!$A$2:$K$59,DK33)),""))</f>
        <v/>
      </c>
      <c r="BE33" s="4" t="str">
        <f>IF(AND(ISNUMBER(AJ33),ISNUMBER(AP33),ISNUMBER(AU33),DK33&lt;8),IF(COUNTIF(O33,0)+AND(COUNTIF(U33,0),COUNTIF(V33,0))+COUNTIF(AD33,0)&gt;1,"",VLOOKUP(AJ33+AP33+AU33,NyISI!$A$2:$K$59,DK33)),IF(AND(ISNUMBER(AS33),ISNUMBER(AU33),ISNUMBER(AV33),DK33=8),IF(COUNTIF(AD33,0)+COUNTIF(Q33,0)+AND(COUNTIF(W33,0),COUNTIF(X33,0))&gt;1,"",VLOOKUP(AS33+AU33+AV33,NyISI!$A$2:$K$59,DK33)),IF(AND(ISNUMBER(AS33),ISNUMBER(AV33),DK33&gt;8),IF(COUNTIF(Q33,0)+AND(COUNTIF(W33,0),COUNTIF(X33,0))&gt;1,"",VLOOKUP(AS33+AV33,NyISI!$A$2:$K$59,DK33)),"")))</f>
        <v/>
      </c>
      <c r="BF33" s="4" t="str">
        <f>IF(AND(ISNUMBER(AT33),ISNUMBER(AK33),ISNUMBER(AL33),ISNUMBER(AM33),DK33&lt;8),IF(COUNTIF(P33,0)+COUNTIF(AA33,0)+COUNTIF(Z33,0)+COUNTIF(AE33,0)&gt;1,"",VLOOKUP(AT33+AK33+AL33+AM33,NyISS!$A$2:$G$78,DK33)),"")</f>
        <v/>
      </c>
      <c r="BG33" s="4" t="str">
        <f>IF(AND(ISNUMBER(AJ33),ISNUMBER(AL33),ISNUMBER(AM33),DK33&gt;7),IF(COUNTIF(O33,0)+COUNTIF(AA33,0)+COUNTIF(Z33,0)&gt;1,"",VLOOKUP(AJ33+AL33+AM33,NyISM!$A$2:$K$59,DK33)),"")</f>
        <v/>
      </c>
      <c r="BH33" s="4" t="str">
        <f>IF(AND(ISNUMBER(AY33),ISNUMBER(AZ33)),IF(COUNTIF(T33,0)+COUNTIF(Y33,0)&gt;1,"",VLOOKUP(AY33+AZ33,NyIAM!$A$2:$K$40,DK33)),"")</f>
        <v/>
      </c>
      <c r="BI33" s="4">
        <v>2</v>
      </c>
      <c r="BJ33" s="4" t="str">
        <f>IF(ISNUMBER(BB33),VLOOKUP(BB33,Percentil!$A$2:$B$122,2,1),"")</f>
        <v/>
      </c>
      <c r="BK33" s="4" t="str">
        <f>IF(ISNUMBER(BC33),VLOOKUP(BC33,Percentil!$A$2:$B$122,2,1),"")</f>
        <v/>
      </c>
      <c r="BL33" s="4" t="str">
        <f>IF(ISNUMBER(BD33),VLOOKUP(BD33,Percentil!$A$2:$B$122,2,1),"")</f>
        <v/>
      </c>
      <c r="BM33" s="4" t="str">
        <f>IF(ISNUMBER(BE33),VLOOKUP(BE33,Percentil!$A$2:$B$122,2,1),"")</f>
        <v/>
      </c>
      <c r="BN33" s="4" t="str">
        <f>IF(ISNUMBER(BF33),VLOOKUP(BF33,Percentil!$A$2:$B$122,2,1),"")</f>
        <v/>
      </c>
      <c r="BO33" s="4" t="str">
        <f>IF(ISNUMBER(BG33),VLOOKUP(BG33,Percentil!$A$2:$B$122,2,1),"")</f>
        <v/>
      </c>
      <c r="BP33" s="4" t="str">
        <f>IF(ISNUMBER(BH33),VLOOKUP(BH33,Percentil!$A$2:$B$122,2,1),"")</f>
        <v/>
      </c>
      <c r="BQ33" s="4" t="str">
        <f>IF(AND(ISNUMBER(AJ33),ISNUMBER(DK33)),IF(AJ33-VLOOKUP(BI33,NyFi!$L$2:$V$4,DK33,1)&lt;1,1 &amp; " - " &amp; AJ33+VLOOKUP(BI33,NyFi!$L$2:$V$4,DK33,1),IF(AJ33+VLOOKUP(BI33,NyFi!$L$2:$V$4,DK33,1)&gt;19,AJ33-VLOOKUP(BI33,NyFi!$L$2:$V$4,DK33,1) &amp; " - " &amp; 19,AJ33-VLOOKUP(BI33,NyFi!$L$2:$V$4,DK33,1) &amp; " - " &amp; AJ33+VLOOKUP(BI33,NyFi!$L$2:$V$4,DK33,1))),"")</f>
        <v/>
      </c>
      <c r="BR33" s="4" t="str">
        <f>IF(AND(ISNUMBER(DK33),DK33&lt;8),IF(AND(ISNUMBER(AK33),ISNUMBER(DK33)),IF(AK33-VLOOKUP(BI33,NyGs!$L$2:$V$4,DK33,1)&lt;1,1 &amp; " - " &amp; AK33+VLOOKUP(BI33,NyGs!$L$2:$V$4,DK33,1),IF(AK33+VLOOKUP(BI33,NyGs!$L$2:$V$4,DK33,1)&gt;19,AK33-VLOOKUP(BI33,NyGs!$L$2:$V$4,DK33,1) &amp; " - " &amp; 19,AK33-VLOOKUP(BI33,NyGs!$L$2:$V$4,DK33,1) &amp; " - " &amp; AK33+VLOOKUP(BI33,NyGs!$L$2:$V$4,DK33,1))),""),"")</f>
        <v/>
      </c>
      <c r="BS33" s="4" t="str">
        <f>IF(AND(ISNUMBER(AL33),ISNUMBER(DK33)),IF(AL33-VLOOKUP(BI33,NyRm!$L$2:$V$4,DK33,1)&lt;1,1 &amp; " - " &amp; AL33+VLOOKUP(BI33,NyRm!$L$2:$V$4,DK33,1),IF(AL33+VLOOKUP(BI33,NyRm!$L$2:$V$4,DK33,1)&gt;19,AL33-VLOOKUP(BI33,NyRm!$L$2:$V$4,DK33,1) &amp; " - " &amp; 19,AL33-VLOOKUP(BI33,NyRm!$L$2:$V$4,DK33,1) &amp; " - " &amp; AL33+VLOOKUP(BI33,NyRm!$L$2:$V$4,DK33,1))),"")</f>
        <v/>
      </c>
      <c r="BT33" s="4" t="str">
        <f>IF(AND(ISNUMBER(AM33),ISNUMBER(DK33)),IF(AM33-VLOOKUP(BI33,NyFm!$L$2:$V$4,DK33,1)&lt;1,1 &amp; " - " &amp; AM33+VLOOKUP(BI33,NyFm!$L$2:$V$4,DK33,1),IF(AM33+VLOOKUP(BI33,NyFm!$L$2:$V$4,DK33,1)&gt;19,AM33-VLOOKUP(BI33,NyFm!$L$2:$V$4,DK33,1) &amp; " - " &amp; 19,AM33-VLOOKUP(BI33,NyFm!$L$2:$V$4,DK33,1) &amp; " - " &amp; AM33+VLOOKUP(BI33,NyFm!$L$2:$V$4,DK33,1))),"")</f>
        <v/>
      </c>
      <c r="BU33" s="4" t="str">
        <f>IF(AND(ISNUMBER(DK33),DK33&lt;8),IF(AND(ISNUMBER(AN33),ISNUMBER(DK33)),IF(AN33-VLOOKUP(BI33,NyLi1R!$L$2:$V$4,DK33,1)&lt;1,1 &amp; " - " &amp; AN33+VLOOKUP(BI33,NyLi1R!$L$2:$V$4,DK33,1),IF(AN33+VLOOKUP(BI33,NyLi1R!$L$2:$V$4,DK33,1)&gt;19,AN33-VLOOKUP(BI33,NyLi1R!$L$2:$V$4,DK33,1) &amp; " - " &amp; 19,AN33-VLOOKUP(BI33,NyLi1R!$L$2:$V$4,DK33,1) &amp; " - " &amp; AN33+VLOOKUP(BI33,NyLi1R!$L$2:$V$4,DK33,1))),""),"")</f>
        <v/>
      </c>
      <c r="BV33" s="4" t="str">
        <f>IF(AND(ISNUMBER(DK33),DK33&lt;8),IF(AND(ISNUMBER(AO33),ISNUMBER(DK33)),IF(AO33-VLOOKUP(BI33,NyLi1E!$L$2:$V$4,DK33,1)&lt;1,1 &amp; " - " &amp; AO33+VLOOKUP(BI33,NyLi1E!$L$2:$V$4,DK33,1),IF(AO33+VLOOKUP(BI33,NyLi1E!$L$2:$V$4,DK33,1)&gt;19,AO33-VLOOKUP(BI33,NyLi1E!$L$2:$V$4,DK33,1) &amp; " - " &amp; 19,AO33-VLOOKUP(BI33,NyLi1E!$L$2:$V$4,DK33,1) &amp; " - " &amp; AO33+VLOOKUP(BI33,NyLi1E!$L$2:$V$4,DK33,1))),""),"")</f>
        <v/>
      </c>
      <c r="BW33" s="4" t="str">
        <f>IF(AND(ISNUMBER(DK33),DK33&lt;8),IF(AND(ISNUMBER(AP33),ISNUMBER(DK33)),IF(AP33-VLOOKUP(BI33,NyLi1T!$L$2:$V$4,DK33,1)&lt;1,1 &amp; " - " &amp; AP33+VLOOKUP(BI33,NyLi1T!$L$2:$V$4,DK33,1),IF(AP33+VLOOKUP(BI33,NyLi1T!$L$2:$V$4,DK33,1)&gt;19,AP33-VLOOKUP(BI33,NyLi1T!$L$2:$V$4,DK33,1) &amp; " - " &amp; 19,AP33-VLOOKUP(BI33,NyLi1T!$L$2:$V$4,DK33,1) &amp; " - " &amp; AP33+VLOOKUP(BI33,NyLi1T!$L$2:$V$4,DK33,1))),""),"")</f>
        <v/>
      </c>
      <c r="BX33" s="4" t="str">
        <f>IF(AND(ISNUMBER(DK33),DK33&gt;7),IF(AND(ISNUMBER(AQ33),ISNUMBER(DK33)),IF(AQ33-VLOOKUP(BI33,NyLi2R!$L$2:$V$4,DK33,1)&lt;1,1 &amp; " - " &amp; AQ33+VLOOKUP(BI33,NyLi2R!$L$2:$V$4,DK33,1),IF(AQ33+VLOOKUP(BI33,NyLi2R!$L$2:$V$4,DK33,1)&gt;19,AQ33-VLOOKUP(BI33,NyLi2R!$L$2:$V$4,DK33,1) &amp; " - " &amp; 19,AQ33-VLOOKUP(BI33,NyLi2R!$L$2:$V$4,DK33,1) &amp; " - " &amp; AQ33+VLOOKUP(BI33,NyLi2R!$L$2:$V$4,DK33,1))),""),"")</f>
        <v/>
      </c>
      <c r="BY33" s="4" t="str">
        <f>IF(AND(ISNUMBER(DK33),DK33&gt;7),IF(AND(ISNUMBER(AR33),ISNUMBER(DK33)),IF(AR33-VLOOKUP(BI33,NyLi2E!$L$2:$V$4,DK33,1)&lt;1,1 &amp; " - " &amp; AR33+VLOOKUP(BI33,NyLi2E!$L$2:$V$4,DK33,1),IF(AR33+VLOOKUP(BI33,NyLi2E!$L$2:$V$4,DK33,1)&gt;19,AR33-VLOOKUP(BI33,NyLi2E!$L$2:$V$4,DK33,1) &amp; " - " &amp; 19,AR33-VLOOKUP(BI33,NyLi2E!$L$2:$V$4,DK33,1) &amp; " - " &amp; AR33+VLOOKUP(BI33,NyLi2E!$L$2:$V$4,DK33,1))),""),"")</f>
        <v/>
      </c>
      <c r="BZ33" s="4" t="str">
        <f>IF(AND(ISNUMBER(DK33),DK33&gt;7),IF(AND(ISNUMBER(AS33),ISNUMBER(DK33)),IF(AS33-VLOOKUP(BI33,NyLi2T!$L$2:$V$4,DK33,1)&lt;1,1 &amp; " - " &amp; AS33+VLOOKUP(BI33,NyLi2T!$L$2:$V$4,DK33,1),IF(AS33+VLOOKUP(BI33,NyLi2T!$L$2:$V$4,DK33,1)&gt;19,AS33-VLOOKUP(BI33,NyLi2T!$L$2:$V$4,DK33,1) &amp; " - " &amp; 19,AS33-VLOOKUP(BI33,NyLi2T!$L$2:$V$4,DK33,1) &amp; " - " &amp; AS33+VLOOKUP(BI33,NyLi2T!$L$2:$V$4,DK33,1))),""),"")</f>
        <v/>
      </c>
      <c r="CA33" s="4" t="str">
        <f>IF(AND(ISNUMBER(DK33),DK33&lt;8),IF(AND(ISNUMBER(AT33),ISNUMBER(DK33)),IF(AT33-VLOOKUP(BI33,NySs!$L$2:$V$4,DK33,1)&lt;1,1 &amp; " - " &amp; AT33+VLOOKUP(BI33,NySs!$L$2:$V$4,DK33,1),IF(AT33+VLOOKUP(BI33,NySs!$L$2:$V$4,DK33,1)&gt;19,AT33-VLOOKUP(BI33,NySs!$L$2:$V$4,DK33,1) &amp; " - " &amp; 19,AT33-VLOOKUP(BI33,NySs!$L$2:$V$4,DK33,1) &amp; " - " &amp; AT33+VLOOKUP(BI33,NySs!$L$2:$V$4,DK33,1))),""),"")</f>
        <v/>
      </c>
      <c r="CB33" s="4" t="str">
        <f>IF(AND(ISNUMBER(DK33),DK33&lt;9),IF(AND(ISNUMBER(AU33),ISNUMBER(DK33)),IF(AU33-VLOOKUP(BI33,NyEo!$L$2:$V$4,DK33,1)&lt;1,1 &amp; " - " &amp; AU33+VLOOKUP(BI33,NyEo!$L$2:$V$4,DK33,1),IF(AU33+VLOOKUP(BI33,NyEo!$L$2:$V$4,DK33,1)&gt;19,AU33-VLOOKUP(BI33,NyEo!$L$2:$V$4,DK33,1) &amp; " - " &amp; 19,AU33-VLOOKUP(BI33,NyEo!$L$2:$V$4,DK33,1) &amp; " - " &amp; AU33+VLOOKUP(BI33,NyEo!$L$2:$V$4,DK33,1))),""),"")</f>
        <v/>
      </c>
      <c r="CC33" s="4" t="str">
        <f>IF(AND(ISNUMBER(DK33),DK33&gt;7),IF(AND(ISNUMBER(AV33),ISNUMBER(DK33)),IF(AV33-VLOOKUP(BI33,NyHt!$L$2:$V$4,DK33,1)&lt;1,1 &amp; " - " &amp; AV33+VLOOKUP(BI33,NyHt!$L$2:$V$4,DK33,1),IF(AV33+VLOOKUP(BI33,NyHt!$L$2:$V$4,DK33,1)&gt;19,AV33-VLOOKUP(BI33,NyHt!$L$2:$V$4,DK33,1) &amp; " - " &amp; 19,AV33-VLOOKUP(BI33,NyHt!$L$2:$V$4,DK33,1) &amp; " - " &amp; AV33+VLOOKUP(BI33,NyHt!$L$2:$V$4,DK33,1))),""),"")</f>
        <v/>
      </c>
      <c r="CD33" s="4" t="str">
        <f>IF(AND(ISNUMBER(AW33),ISNUMBER(DK33)),IF(AW33-VLOOKUP(BI33,NySiF!$L$2:$V$4,DK33,1)&lt;1,1 &amp; " - " &amp; AW33+VLOOKUP(BI33,NySiF!$L$2:$V$4,DK33,1),IF(AW33+VLOOKUP(BI33,NySiF!$L$2:$V$4,DK33,1)&gt;19,AW33-VLOOKUP(BI33,NySiF!$L$2:$V$4,DK33,1) &amp; " - " &amp; 19,AW33-VLOOKUP(BI33,NySiF!$L$2:$V$4,DK33,1) &amp; " - " &amp; AW33+VLOOKUP(BI33,NySiF!$L$2:$V$4,DK33,1))),"")</f>
        <v/>
      </c>
      <c r="CE33" s="4" t="str">
        <f>IF(AND(ISNUMBER(AX33),ISNUMBER(DK33)),IF(AX33-VLOOKUP(BI33,NySiB!$L$2:$V$4,DK33,1)&lt;1,1 &amp; " - " &amp; AX33+VLOOKUP(BI33,NySiB!$L$2:$V$4,DK33,1),IF(AX33+VLOOKUP(BI33,NySiB!$L$2:$V$4,DK33,1)&gt;19,AX33-VLOOKUP(BI33,NySiB!$L$2:$V$4,DK33,1) &amp; " - " &amp; 19,AX33-VLOOKUP(BI33,NySiB!$L$2:$V$4,DK33,1) &amp; " - " &amp; AX33+VLOOKUP(BI33,NySiB!$L$2:$V$4,DK33,1))),"")</f>
        <v/>
      </c>
      <c r="CF33" s="4" t="str">
        <f>IF(AND(ISNUMBER(AY33),ISNUMBER(DK33)),IF(AY33-VLOOKUP(BI33,NySiT!$L$2:$V$4,DK33,1)&lt;1,1 &amp; " - " &amp; AY33+VLOOKUP(BI33,NySiT!$L$2:$V$4,DK33,1),IF(AY33+VLOOKUP(BI33,NySiT!$L$2:$V$4,DK33,1)&gt;19,AY33-VLOOKUP(BI33,NySiT!$L$2:$V$4,DK33,1) &amp; " - " &amp; 19,AY33-VLOOKUP(BI33,NySiT!$L$2:$V$4,DK33,1) &amp; " - " &amp; AY33+VLOOKUP(BI33,NySiT!$L$2:$V$4,DK33,1))),"")</f>
        <v/>
      </c>
      <c r="CG33" s="4" t="str">
        <f>IF(AND(ISNUMBER(AZ33),ISNUMBER(DK33)),IF(AZ33-VLOOKUP(BI33,NyVs!$L$2:$V$4,DK33,1)&lt;1,1 &amp; " - " &amp; AZ33+VLOOKUP(BI33,NyVs!$L$2:$V$4,DK33,1),IF(AZ33+VLOOKUP(BI33,NyVs!$L$2:$V$4,DK33,1)&gt;19,AZ33-VLOOKUP(BI33,NyVs!$L$2:$V$4,DK33,1) &amp; " - " &amp; 19,AZ33-VLOOKUP(BI33,NyVs!$L$2:$V$4,DK33,1) &amp; " - " &amp; AZ33+VLOOKUP(BI33,NyVs!$L$2:$V$4,DK33,1))),"")</f>
        <v/>
      </c>
      <c r="CH33" s="4" t="str">
        <f>IF(AND(ISNUMBER(BA33),ISNUMBER(DK33)),IF(BA33-VLOOKUP(BI33,NyPp!$L$2:$V$4,DK33,1)&lt;1,1 &amp; " - " &amp; BA33+VLOOKUP(BI33,NyPp!$L$2:$V$4,DK33,1),IF(BA33+VLOOKUP(BI33,NyPp!$L$2:$V$4,DK33,1)&gt;19,BA33-VLOOKUP(BI33,NyPp!$L$2:$V$4,DK33,1) &amp; " - " &amp; 19,BA33-VLOOKUP(BI33,NyPp!$L$2:$V$4,DK33,1) &amp; " - " &amp; BA33+VLOOKUP(BI33,NyPp!$L$2:$V$4,DK33,1))),"")</f>
        <v/>
      </c>
      <c r="CI33" s="4" t="str">
        <f>IF(AND(ISNUMBER(BB33),ISNUMBER(DK33)),IF(BB33-VLOOKUP(BI33,NyIGS!$L$2:$V$4,DK33,1)&lt;40,40 &amp; " - " &amp; BB33+VLOOKUP(BI33,NyIGS!$L$2:$V$4,DK33,1),IF(BB33+VLOOKUP(BI33,NyIGS!$L$2:$V$4,DK33,1)&gt;160,BB33-VLOOKUP(BI33,NyIGS!$L$2:$V$4,DK33,1) &amp; " - " &amp; 160,BB33-VLOOKUP(BI33,NyIGS!$L$2:$V$4,DK33,1) &amp; " - " &amp; BB33+VLOOKUP(BI33,NyIGS!$L$2:$V$4,DK33,1))),"")</f>
        <v/>
      </c>
      <c r="CJ33" s="4" t="str">
        <f>IF(AND(ISNUMBER(BC33),ISNUMBER(DK33)),IF(BC33-VLOOKUP(BI33,NyIRS!$L$2:$V$4,DK33,1)&lt;40,40 &amp; " - " &amp; BC33+VLOOKUP(BI33,NyIRS!$L$2:$V$4,DK33,1),IF(BC33+VLOOKUP(BI33,NyIRS!$L$2:$V$4,DK33,1)&gt;160,BC33-VLOOKUP(BI33,NyIRS!$L$2:$V$4,DK33,1) &amp; " - " &amp; 160,BC33-VLOOKUP(BI33,NyIRS!$L$2:$V$4,DK33,1) &amp; " - " &amp; BC33+VLOOKUP(BI33,NyIRS!$L$2:$V$4,DK33,1))),"")</f>
        <v/>
      </c>
      <c r="CK33" s="4" t="str">
        <f>IF(AND(ISNUMBER(BD33),ISNUMBER(DK33)),IF(BD33-VLOOKUP(BI33,NyIES!$L$2:$V$4,DK33,1)&lt;40,40 &amp; " - " &amp; BD33+VLOOKUP(BI33,NyIES!$L$2:$V$4,DK33,1),IF(BD33+VLOOKUP(BI33,NyIES!$L$2:$V$4,DK33,1)&gt;160,BD33-VLOOKUP(BI33,NyIES!$L$2:$V$4,DK33,1) &amp; " - " &amp; 160,BD33-VLOOKUP(BI33,NyIES!$L$2:$V$4,DK33,1) &amp; " - " &amp; BD33+VLOOKUP(BI33,NyIES!$L$2:$V$4,DK33,1))),"")</f>
        <v/>
      </c>
      <c r="CL33" s="4" t="str">
        <f>IF(AND(ISNUMBER(BE33),ISNUMBER(DK33)),IF(BE33-VLOOKUP(BI33,NyISI!$L$2:$V$4,DK33,1)&lt;40,40 &amp; " - " &amp; BE33+VLOOKUP(BI33,NyISI!$L$2:$V$4,DK33,1),IF(BE33+VLOOKUP(BI33,NyISI!$L$2:$V$4,DK33,1)&gt;160,BE33-VLOOKUP(BI33,NyISI!$L$2:$V$4,DK33,1) &amp; " - " &amp; 160,BE33-VLOOKUP(BI33,NyISI!$L$2:$V$4,DK33,1) &amp; " - " &amp; BE33+VLOOKUP(BI33,NyISI!$L$2:$V$4,DK33,1))),"")</f>
        <v/>
      </c>
      <c r="CM33" s="4" t="str">
        <f>IF(AND(ISNUMBER(DK33),DK33&lt;8),IF(AND(ISNUMBER(BF33),ISNUMBER(DK33)),IF(BF33-VLOOKUP(BI33,NyISS!$L$2:$V$4,DK33,1)&lt;40,40 &amp; " - " &amp; BF33+VLOOKUP(BI33,NyISS!$L$2:$V$4,DK33,1),IF(BF33+VLOOKUP(BI33,NyISS!$L$2:$V$4,DK33,1)&gt;160,BF33-VLOOKUP(BI33,NyISS!$L$2:$V$4,DK33,1) &amp; " - " &amp; 160,BF33-VLOOKUP(BI33,NyISS!$L$2:$V$4,DK33,1) &amp; " - " &amp; BF33+VLOOKUP(BI33,NyISS!$L$2:$V$4,DK33,1))),""),"")</f>
        <v/>
      </c>
      <c r="CN33" s="4" t="str">
        <f>IF(AND(ISNUMBER(DK33),DK33&gt;7),IF(AND(ISNUMBER(BG33),ISNUMBER(DK33)),IF(BG33-VLOOKUP(BI33,NyISM!$L$2:$V$4,DK33,1)&lt;40,40 &amp; " - " &amp; BG33+VLOOKUP(BI33,NyISM!$L$2:$V$4,DK33,1),IF(BG33+VLOOKUP(BI33,NyISM!$L$2:$V$4,DK33,1)&gt;160,BG33-VLOOKUP(BI33,NyISM!$L$2:$V$4,DK33,1) &amp; " - " &amp; 160,BG33-VLOOKUP(BI33,NyISM!$L$2:$V$4,DK33,1) &amp; " - " &amp; BG33+VLOOKUP(BI33,NyISM!$L$2:$V$4,DK33,1))),""),"")</f>
        <v/>
      </c>
      <c r="CO33" s="4" t="str">
        <f>IF(AND(ISNUMBER(BH33),ISNUMBER(DK33)),IF(BH33-VLOOKUP(BI33,NyIAM!$L$2:$V$4,DK33,1)&lt;40,40 &amp; " - " &amp; BH33+VLOOKUP(BI33,NyIAM!$L$2:$V$4,DK33,1),IF(BH33+VLOOKUP(BI33,NyIAM!$L$2:$V$4,DK33,1)&gt;160,BH33-VLOOKUP(BI33,NyIAM!$L$2:$V$4,DK33,1) &amp; " - " &amp; 160,BH33-VLOOKUP(BI33,NyIAM!$L$2:$V$4,DK33,1) &amp; " - " &amp; BH33+VLOOKUP(BI33,NyIAM!$L$2:$V$4,DK33,1))),"")</f>
        <v/>
      </c>
      <c r="CP33" s="4" t="str">
        <f>IF(AF33="","",IF(AND(ISNUMBER(AF33),ISNUMBER(DK33)),IF(VLOOKUP(AF33,NyOm!$A$2:$K$30,DK33,1)=1,"Onormalt få ord",IF(VLOOKUP(AF33,NyOm!$A$2:$K$30,DK33,1)=2,"Färre antal ord än normalt",IF(VLOOKUP(AF33,NyOm!$A$2:$K$30,DK33,1)=3,"Normalt antal ord","")))))</f>
        <v/>
      </c>
      <c r="CQ33" s="4" t="str">
        <f>IF(AB33="","",IF(AND(ISNUMBER(AB33),ISNUMBER(DK33)),IF(VLOOKUP(AB33,NyPbTid!$A$2:$K$218,DK33,1)=1,"Onormalt lång tidsåtgång",IF(VLOOKUP(AB33,NyPbTid!$A$2:$K$218,DK33,1)=2,"Långsammare än normalt",IF(VLOOKUP(AB33,NyPbTid!$A$2:$K$218,DK33,1)=3,"Normal tidsåtgång","")))))</f>
        <v/>
      </c>
      <c r="CR33" s="4" t="str">
        <f>IF(AC33="","",IF(AND(ISNUMBER(AC33),ISNUMBER(DK33)),IF(VLOOKUP(AC33,NyPbFel!$A$2:$K$18,DK33,1)=1,"Onormalt antal fel",IF(VLOOKUP(AC33,NyPbFel!$A$2:$K$18,DK33,1)=2,"Fler fel än normalt",IF(VLOOKUP(AC33,NyPbFel!$A$2:$K$18,DK33,1)=3,"Normalt antal fel","")))))</f>
        <v/>
      </c>
      <c r="CS33" s="4" t="str">
        <f t="shared" si="6"/>
        <v/>
      </c>
      <c r="CT33" s="4" t="str">
        <f>IF(OR(ISNUMBER(CS33),CS33="0**"),IF(ISNUMBER(CS33),CS33/ABS(CS33)*VLOOKUP(1,SignDiff!$A$3:$K$4,DK33,1),VLOOKUP(1,SignDiff!$A$3:$K$4,DK33,1)),"")</f>
        <v/>
      </c>
      <c r="CU33" s="4" t="str">
        <f>IF(OR(ISNUMBER(CS33),CS33="0**"),IF(ISNUMBER(CS33),CS33/ABS(CS33)*VLOOKUP(1,SignDiff!$A$7:$K$8,DK33,1),VLOOKUP(1,SignDiff!$A$7:$K$8,DK33,1)),"")</f>
        <v/>
      </c>
      <c r="CV33" s="4" t="str">
        <f t="shared" si="7"/>
        <v/>
      </c>
      <c r="CW33" s="4" t="str">
        <f t="shared" si="8"/>
        <v/>
      </c>
      <c r="CX33" s="4" t="str">
        <f>IF(OR(ISNUMBER(CS33),CS33="0**"),IF(CS33="0**",VLOOKUP(0,'IRS-IES'!$A$2:$C$43,2,1),IF(CS33&lt;0,VLOOKUP(ABS(CS33),'IRS-IES'!$A$2:$C$43,2,1),VLOOKUP(ABS(CS33),'IRS-IES'!$A$2:$C$43,3,1))),"")</f>
        <v/>
      </c>
      <c r="CY33" s="4" t="str">
        <f t="shared" si="9"/>
        <v/>
      </c>
      <c r="CZ33" s="4" t="str">
        <f>IF(OR(ISNUMBER(CY33),CY33="0**"),IF(ISNUMBER(CY33),CY33/ABS(CY33)*VLOOKUP(2,SignDiff!$A$3:$K$4,DK33,1),VLOOKUP(2,SignDiff!$A$3:$K$4,DK33,1)),"")</f>
        <v/>
      </c>
      <c r="DA33" s="4" t="str">
        <f>IF(OR(ISNUMBER(CY33),CY33="0**"),IF(ISNUMBER(CY33),CY33/ABS(CY33)*VLOOKUP(2,SignDiff!$A$7:$K$8,DK33,1),VLOOKUP(2,SignDiff!$A$7:$K$8,DK33,1)),"")</f>
        <v/>
      </c>
      <c r="DB33" s="4" t="str">
        <f t="shared" si="10"/>
        <v/>
      </c>
      <c r="DC33" s="4" t="str">
        <f t="shared" si="11"/>
        <v/>
      </c>
      <c r="DD33" s="4" t="str">
        <f>IF(OR(ISNUMBER(CY33),CY33="0**"),IF(CY33="0**",VLOOKUP(0,'ISI-ISS'!$A$2:$C$43,2,1),IF(CY33&lt;0,VLOOKUP(ABS(CY33),'ISI-ISS'!$A$2:$C$43,2,1),VLOOKUP(ABS(CY33),'ISI-ISS'!$A$2:$C$43,3,1))),"")</f>
        <v/>
      </c>
      <c r="DE33" s="4" t="str">
        <f t="shared" si="12"/>
        <v/>
      </c>
      <c r="DF33" s="4" t="str">
        <f>IF(OR(ISNUMBER(DE33),DE33="0**"),IF(ISNUMBER(DE33),DE33/ABS(DE33)*VLOOKUP(2,SignDiff!$A$3:$K$4,DK33,1),VLOOKUP(2,SignDiff!$A$3:$K$4,DK33,1)),"")</f>
        <v/>
      </c>
      <c r="DG33" s="4" t="str">
        <f>IF(OR(ISNUMBER(DE33),DE33="0**"),IF(ISNUMBER(DE33),DE33/ABS(DE33)*VLOOKUP(2,SignDiff!$A$7:$K$8,DK33,1),VLOOKUP(2,SignDiff!$A$7:$K$8,DK33,1)),"")</f>
        <v/>
      </c>
      <c r="DH33" s="4" t="str">
        <f t="shared" si="13"/>
        <v/>
      </c>
      <c r="DI33" s="4" t="str">
        <f t="shared" si="14"/>
        <v/>
      </c>
      <c r="DJ33" s="4" t="str">
        <f>IF(OR(ISNUMBER(DE33),DE33="0**"),IF(DE33="0**",VLOOKUP(0,'ISI-ISM'!$A$2:$C$43,2,1),IF(DE33&lt;0,VLOOKUP(ABS(DE33),'ISI-ISM'!$A$2:$C$43,2,1),VLOOKUP(ABS(DE33),'ISI-ISM'!$A$2:$C$43,3,1))),"")</f>
        <v/>
      </c>
      <c r="DK33" s="4" t="str">
        <f>IF(ISERROR(VLOOKUP(N33,age!$A$2:$C$11,2,1)),"",VLOOKUP(N33,age!$A$2:$C$11,2,1))</f>
        <v/>
      </c>
      <c r="DL33" s="4" t="str">
        <f>IF(ISERROR(VLOOKUP(N33,age!$A$2:$C$11,3,1)),"",VLOOKUP(N33,age!$A$2:$C$11,3,1))</f>
        <v/>
      </c>
      <c r="DM33" s="4">
        <f t="shared" si="1"/>
        <v>0</v>
      </c>
      <c r="DN33" s="4">
        <f t="shared" si="2"/>
        <v>0</v>
      </c>
      <c r="DO33" s="4">
        <f t="shared" si="3"/>
        <v>0</v>
      </c>
      <c r="DP33" s="4">
        <f t="shared" si="4"/>
        <v>0</v>
      </c>
      <c r="DQ33" s="4">
        <f t="shared" si="5"/>
        <v>0</v>
      </c>
      <c r="DR33" s="9" t="str">
        <f t="shared" si="15"/>
        <v/>
      </c>
      <c r="DS33" s="9" t="str">
        <f t="shared" si="16"/>
        <v/>
      </c>
      <c r="DT33" s="9" t="str">
        <f t="shared" si="17"/>
        <v/>
      </c>
      <c r="DU33" s="9" t="str">
        <f t="shared" si="18"/>
        <v/>
      </c>
      <c r="DV33" s="9" t="str">
        <f t="shared" si="19"/>
        <v/>
      </c>
      <c r="DW33" s="9" t="str">
        <f t="shared" si="20"/>
        <v/>
      </c>
      <c r="DX33" s="9" t="str">
        <f t="shared" si="21"/>
        <v/>
      </c>
      <c r="DY33" s="9" t="str">
        <f>IF(AND(ISNUMBER(AJ33),ISNUMBER(DK33)),IF(AJ33-VLOOKUP(BI33,NyFi!$L$2:$V$4,DK33,1)&lt;1,1,AJ33-VLOOKUP(BI33,NyFi!$L$2:$V$4,DK33,1)),"")</f>
        <v/>
      </c>
      <c r="DZ33" s="9" t="str">
        <f>IF(AND(ISNUMBER(DK33),DK33&lt;8),IF(AND(ISNUMBER(AK33),ISNUMBER(DK33)),IF(AK33-VLOOKUP(BI33,NyGs!$L$2:$V$4,DK33,1)&lt;1,1,AK33-VLOOKUP(BI33,NyGs!$L$2:$V$4,DK33,1)),""),"")</f>
        <v/>
      </c>
      <c r="EA33" s="9" t="str">
        <f>IF(AND(ISNUMBER(AL33),ISNUMBER(DK33)),IF(AL33-VLOOKUP(BI33,NyRm!$L$2:$V$4,DK33,1)&lt;1,1,AL33-VLOOKUP(BI33,NyRm!$L$2:$V$4,DK33,1)),"")</f>
        <v/>
      </c>
      <c r="EB33" s="9" t="str">
        <f>IF(AND(ISNUMBER(AM33),ISNUMBER(DK33)),IF(AM33-VLOOKUP(BI33,NyFm!$L$2:$V$4,DK33,1)&lt;1,1,AM33-VLOOKUP(BI33,NyFm!$L$2:$V$4,DK33,1)),"")</f>
        <v/>
      </c>
      <c r="EC33" s="9" t="str">
        <f>IF(AND(ISNUMBER(DK33),DK33&lt;8),IF(AND(ISNUMBER(AN33),ISNUMBER(DK33)),IF(AN33-VLOOKUP(BI33,NyLi1R!$L$2:$V$4,DK33,1)&lt;1,1,AN33-VLOOKUP(BI33,NyLi1R!$L$2:$V$4,DK33,1)),""),"")</f>
        <v/>
      </c>
      <c r="ED33" s="9" t="str">
        <f>IF(AND(ISNUMBER(DK33),DK33&lt;8),IF(AND(ISNUMBER(AO33),ISNUMBER(DK33)),IF(AO33-VLOOKUP(BI33,NyLi1E!$L$2:$V$4,DK33,1)&lt;1,1,AO33-VLOOKUP(BI33,NyLi1E!$L$2:$V$4,DK33,1)),""),"")</f>
        <v/>
      </c>
      <c r="EE33" s="9" t="str">
        <f>IF(AND(ISNUMBER(DK33),DK33&lt;8),IF(AND(ISNUMBER(AP33),ISNUMBER(DK33)),IF(AP33-VLOOKUP(BI33,NyLi1T!$L$2:$V$4,DK33,1)&lt;1,1,AP33-VLOOKUP(BI33,NyLi1T!$L$2:$V$4,DK33,1)),""),"")</f>
        <v/>
      </c>
      <c r="EF33" s="9" t="str">
        <f>IF(AND(ISNUMBER(DK33),DK33&gt;7),IF(AND(ISNUMBER(AQ33),ISNUMBER(DK33)),IF(AQ33-VLOOKUP(BI33,NyLi2R!$L$2:$V$4,DK33,1)&lt;1,1,AQ33-VLOOKUP(BI33,NyLi2R!$L$2:$V$4,DK33,1)),""),"")</f>
        <v/>
      </c>
      <c r="EG33" s="9" t="str">
        <f>IF(AND(ISNUMBER(DK33),DK33&gt;7),IF(AND(ISNUMBER(AR33),ISNUMBER(DK33)),IF(AR33-VLOOKUP(BI33,NyLi2E!$L$2:$V$4,DK33,1)&lt;1,1,AR33-VLOOKUP(BI33,NyLi2E!$L$2:$V$4,DK33,1)),""),"")</f>
        <v/>
      </c>
      <c r="EH33" s="9" t="str">
        <f>IF(AND(ISNUMBER(DK33),DK33&gt;7),IF(AND(ISNUMBER(AS33),ISNUMBER(DK33)),IF(AS33-VLOOKUP(BI33,NyLi2T!$L$2:$V$4,DK33,1)&lt;1,1,AS33-VLOOKUP(BI33,NyLi2T!$L$2:$V$4,DK33,1)),""),"")</f>
        <v/>
      </c>
      <c r="EI33" s="9" t="str">
        <f>IF(AND(ISNUMBER(DK33),DK33&lt;8),IF(AND(ISNUMBER(AT33),ISNUMBER(DK33)),IF(AT33-VLOOKUP(BI33,NySs!$L$2:$V$4,DK33,1)&lt;1,1,AT33-VLOOKUP(BI33,NySs!$L$2:$V$4,DK33,1)),""),"")</f>
        <v/>
      </c>
      <c r="EJ33" s="9" t="str">
        <f>IF(AND(ISNUMBER(DK33),DK33&lt;9),IF(AND(ISNUMBER(AU33),ISNUMBER(DK33)),IF(AU33-VLOOKUP(BI33,NyEo!$L$2:$V$4,DK33,1)&lt;1,1,AU33-VLOOKUP(BI33,NyEo!$L$2:$V$4,DK33,1)),""),"")</f>
        <v/>
      </c>
      <c r="EK33" s="9" t="str">
        <f>IF(AND(ISNUMBER(DK33),DK33&gt;7),IF(AND(ISNUMBER(AV33),ISNUMBER(DK33)),IF(AV33-VLOOKUP(BI33,NyHt!$L$2:$V$4,DK33,1)&lt;1,1,AV33-VLOOKUP(BI33,NyHt!$L$2:$V$4,DK33,1)),""),"")</f>
        <v/>
      </c>
      <c r="EL33" s="9" t="str">
        <f>IF(AND(ISNUMBER(AW33),ISNUMBER(DK33)),IF(AW33-VLOOKUP(BI33,NySiF!$L$2:$V$4,DK33,1)&lt;1,1,AW33-VLOOKUP(BI33,NySiF!$L$2:$V$4,DK33,1)),"")</f>
        <v/>
      </c>
      <c r="EM33" s="9" t="str">
        <f>IF(AND(ISNUMBER(AX33),ISNUMBER(DK33)),IF(AX33-VLOOKUP(BI33,NySiB!$L$2:$V$4,DK33,1)&lt;1,1,AX33-VLOOKUP(BI33,NySiB!$L$2:$V$4,DK33,1)),"")</f>
        <v/>
      </c>
      <c r="EN33" s="9" t="str">
        <f>IF(AND(ISNUMBER(AY33),ISNUMBER(DK33)),IF(AY33-VLOOKUP(BI33,NySiT!$L$2:$V$4,DK33,1)&lt;1,1,AY33-VLOOKUP(BI33,NySiT!$L$2:$V$4,DK33,1)),"")</f>
        <v/>
      </c>
      <c r="EO33" s="9" t="str">
        <f>IF(AND(ISNUMBER(AZ33),ISNUMBER(DK33)),IF(AZ33-VLOOKUP(BI33,NyVs!$L$2:$V$4,DK33,1)&lt;1,1,AZ33-VLOOKUP(BI33,NyVs!$L$2:$V$4,DK33,1)),"")</f>
        <v/>
      </c>
      <c r="EP33" s="9" t="str">
        <f>IF(AND(ISNUMBER(BA33),ISNUMBER(DK33)),IF(BA33-VLOOKUP(BI33,NyPp!$L$2:$V$4,DK33,1)&lt;1,1,BA33-VLOOKUP(BI33,NyPp!$L$2:$V$4,DK33,1)),"")</f>
        <v/>
      </c>
      <c r="EQ33" s="9" t="str">
        <f>IF(AND(ISNUMBER(BB33),ISNUMBER(DK33)),IF(BB33-VLOOKUP(BI33,NyIGS!$L$2:$V$4,DK33,1)&lt;40,40,BB33-VLOOKUP(BI33,NyIGS!$L$2:$V$4,DK33,1)),"")</f>
        <v/>
      </c>
      <c r="ER33" s="9" t="str">
        <f>IF(AND(ISNUMBER(BC33),ISNUMBER(DK33)),IF(BC33-VLOOKUP(BI33,NyIRS!$L$2:$V$4,DK33,1)&lt;40,40,BC33-VLOOKUP(BI33,NyIRS!$L$2:$V$4,DK33,1)),"")</f>
        <v/>
      </c>
      <c r="ES33" s="9" t="str">
        <f>IF(AND(ISNUMBER(BD33),ISNUMBER(DK33)),IF(BD33-VLOOKUP(BI33,NyIES!$L$2:$V$4,DK33,1)&lt;40,40,BD33-VLOOKUP(BI33,NyIES!$L$2:$V$4,DK33,1)),"")</f>
        <v/>
      </c>
      <c r="ET33" s="9" t="str">
        <f>IF(AND(ISNUMBER(BE33),ISNUMBER(DK33)),IF(BE33-VLOOKUP(BI33,NyISI!$L$2:$V$4,DK33,1)&lt;40,40,BE33-VLOOKUP(BI33,NyISI!$L$2:$V$4,DK33,1)),"")</f>
        <v/>
      </c>
      <c r="EU33" s="9" t="str">
        <f>IF(AND(ISNUMBER(DK33),DK33&lt;8),IF(AND(ISNUMBER(BF33),ISNUMBER(DK33)),IF(BF33-VLOOKUP(BI33,NyISS!$L$2:$V$4,DK33,1)&lt;40,40,BF33-VLOOKUP(BI33,NyISS!$L$2:$V$4,DK33,1)),""),"")</f>
        <v/>
      </c>
      <c r="EV33" s="9" t="str">
        <f>IF(AND(ISNUMBER(DK33),DK33&gt;7),IF(AND(ISNUMBER(BG33),ISNUMBER(DK33)),IF(BG33-VLOOKUP(BI33,NyISM!$L$2:$V$4,DK33,1)&lt;40,40,BG33-VLOOKUP(BI33,NyISM!$L$2:$V$4,DK33,1)),""),"")</f>
        <v/>
      </c>
      <c r="EW33" s="9" t="str">
        <f>IF(AND(ISNUMBER(BH33),ISNUMBER(DK33)),IF(BH33-VLOOKUP(BI33,NyIAM!$L$2:$V$4,DK33,1)&lt;40,40,BH33-VLOOKUP(BI33,NyIAM!$L$2:$V$4,DK33,1)),"")</f>
        <v/>
      </c>
      <c r="EX33" s="9" t="str">
        <f>IF(AND(ISNUMBER(AJ33),ISNUMBER(DK33)),IF(AJ33+VLOOKUP(BI33,NyFi!$L$2:$V$4,DK33,1)&gt;19,19,AJ33+VLOOKUP(BI33,NyFi!$L$2:$V$4,DK33,1)),"")</f>
        <v/>
      </c>
      <c r="EY33" s="9" t="str">
        <f>IF(AND(ISNUMBER(DK33),DK33&lt;8),IF(AND(ISNUMBER(AK33),ISNUMBER(DK33)),IF(AK33+VLOOKUP(BI33,NyGs!$L$2:$V$4,DK33,1)&gt;19,19,AK33+VLOOKUP(BI33,NyGs!$L$2:$V$4,DK33,1)),""),"")</f>
        <v/>
      </c>
      <c r="EZ33" s="9" t="str">
        <f>IF(AND(ISNUMBER(AL33),ISNUMBER(DK33)),IF(AL33+VLOOKUP(BI33,NyRm!$L$2:$V$4,DK33,1)&gt;19,19,AL33+VLOOKUP(BI33,NyRm!$L$2:$V$4,DK33,1)),"")</f>
        <v/>
      </c>
      <c r="FA33" s="9" t="str">
        <f>IF(AND(ISNUMBER(AM33),ISNUMBER(DK33)),IF(AM33+VLOOKUP(BI33,NyFm!$L$2:$V$4,DK33,1)&gt;19,19,AM33+VLOOKUP(BI33,NyFm!$L$2:$V$4,DK33,1)),"")</f>
        <v/>
      </c>
      <c r="FB33" s="9" t="str">
        <f>IF(AND(ISNUMBER(DK33),DK33&lt;8),IF(AND(ISNUMBER(AN33),ISNUMBER(DK33)),IF(AN33+VLOOKUP(BI33,NyLi1R!$L$2:$V$4,DK33,1)&gt;19,19,AN33+VLOOKUP(BI33,NyLi1R!$L$2:$V$4,DK33,1)),""),"")</f>
        <v/>
      </c>
      <c r="FC33" s="9" t="str">
        <f>IF(AND(ISNUMBER(DK33),DK33&lt;8),IF(AND(ISNUMBER(AO33),ISNUMBER(DK33)),IF(AO33+VLOOKUP(BI33,NyLi1E!$L$2:$V$4,DK33,1)&gt;19,19,AO33+VLOOKUP(BI33,NyLi1E!$L$2:$V$4,DK33,1)),""),"")</f>
        <v/>
      </c>
      <c r="FD33" s="9" t="str">
        <f>IF(AND(ISNUMBER(DK33),DK33&lt;8),IF(AND(ISNUMBER(AP33),ISNUMBER(DK33)),IF(AP33+VLOOKUP(BI33,NyLi1T!$L$2:$V$4,DK33,1)&gt;19,19,AP33+VLOOKUP(BI33,NyLi1T!$L$2:$V$4,DK33,1)),""),"")</f>
        <v/>
      </c>
      <c r="FE33" s="9" t="str">
        <f>IF(AND(ISNUMBER(DK33),DK33&gt;7),IF(AND(ISNUMBER(AQ33),ISNUMBER(DK33)),IF(AQ33+VLOOKUP(BI33,NyLi2R!$L$2:$V$4,DK33,1)&gt;19,19,AQ33+VLOOKUP(BI33,NyLi2R!$L$2:$V$4,DK33,1)),""),"")</f>
        <v/>
      </c>
      <c r="FF33" s="9" t="str">
        <f>IF(AND(ISNUMBER(DK33),DK33&gt;7),IF(AND(ISNUMBER(AR33),ISNUMBER(DK33)),IF(AR33+VLOOKUP(BI33,NyLi2E!$L$2:$V$4,DK33,1)&gt;19,19,AR33+VLOOKUP(BI33,NyLi2E!$L$2:$V$4,DK33,1)),""),"")</f>
        <v/>
      </c>
      <c r="FG33" s="9" t="str">
        <f>IF(AND(ISNUMBER(DK33),DK33&gt;7),IF(AND(ISNUMBER(AS33),ISNUMBER(DK33)),IF(AS33+VLOOKUP(BI33,NyLi2T!$L$2:$V$4,DK33,1)&gt;19,19,AS33+VLOOKUP(BI33,NyLi2T!$L$2:$V$4,DK33,1)),""),"")</f>
        <v/>
      </c>
      <c r="FH33" s="9" t="str">
        <f>IF(AND(ISNUMBER(DK33),DK33&lt;8),IF(AND(ISNUMBER(AT33),ISNUMBER(DK33)),IF(AT33+VLOOKUP(BI33,NySs!$L$2:$V$4,DK33,1)&gt;19,19,AT33+VLOOKUP(BI33,NySs!$L$2:$V$4,DK33,1)),""),"")</f>
        <v/>
      </c>
      <c r="FI33" s="9" t="str">
        <f>IF(AND(ISNUMBER(DK33),DK33&lt;9),IF(AND(ISNUMBER(AU33),ISNUMBER(DK33)),IF(AU33+VLOOKUP(BI33,NyEo!$L$2:$V$4,DK33,1)&gt;19,19,AU33+VLOOKUP(BI33,NyEo!$L$2:$V$4,DK33,1)),""),"")</f>
        <v/>
      </c>
      <c r="FJ33" s="9" t="str">
        <f>IF(AND(ISNUMBER(DK33),DK33&gt;7),IF(AND(ISNUMBER(AV33),ISNUMBER(DK33)),IF(AV33+VLOOKUP(BI33,NyHt!$L$2:$V$4,DK33,1)&gt;19,19,AV33+VLOOKUP(BI33,NyHt!$L$2:$V$4,DK33,1)),""),"")</f>
        <v/>
      </c>
      <c r="FK33" s="9" t="str">
        <f>IF(AND(ISNUMBER(AW33),ISNUMBER(DK33)),IF(AW33+VLOOKUP(BI33,NySiF!$L$2:$V$4,DK33,1)&gt;19,19,AW33+VLOOKUP(BI33,NySiF!$L$2:$V$4,DK33,1)),"")</f>
        <v/>
      </c>
      <c r="FL33" s="9" t="str">
        <f>IF(AND(ISNUMBER(AX33),ISNUMBER(DK33)),IF(AX33+VLOOKUP(BI33,NySiB!$L$2:$V$4,DK33,1)&gt;19,19,AX33+VLOOKUP(BI33,NySiB!$L$2:$V$4,DK33,1)),"")</f>
        <v/>
      </c>
      <c r="FM33" s="9" t="str">
        <f>IF(AND(ISNUMBER(AY33),ISNUMBER(DK33)),IF(AY33+VLOOKUP(BI33,NySiT!$L$2:$V$4,DK33,1)&gt;19,19,AY33+VLOOKUP(BI33,NySiT!$L$2:$V$4,DK33,1)),"")</f>
        <v/>
      </c>
      <c r="FN33" s="9" t="str">
        <f>IF(AND(ISNUMBER(AZ33),ISNUMBER(DK33)),IF(AZ33+VLOOKUP(BI33,NyVs!$L$2:$V$4,DK33,1)&gt;19,19,AZ33+VLOOKUP(BI33,NyVs!$L$2:$V$4,DK33,1)),"")</f>
        <v/>
      </c>
      <c r="FO33" s="9" t="str">
        <f>IF(AND(ISNUMBER(BA33),ISNUMBER(DK33)),IF(BA33+VLOOKUP(BI33,NyPp!$L$2:$V$4,DK33,1)&gt;19,19,BA33+VLOOKUP(BI33,NyPp!$L$2:$V$4,DK33,1)),"")</f>
        <v/>
      </c>
      <c r="FP33" s="9" t="str">
        <f>IF(AND(ISNUMBER(BB33),ISNUMBER(DK33)),IF(BB33+VLOOKUP(BI33,NyIGS!$L$2:$V$4,DK33,1)&gt;160,160,BB33+VLOOKUP(BI33,NyIGS!$L$2:$V$4,DK33,1)),"")</f>
        <v/>
      </c>
      <c r="FQ33" s="9" t="str">
        <f>IF(AND(ISNUMBER(BC33),ISNUMBER(DK33)),IF(BC33+VLOOKUP(BI33,NyIRS!$L$2:$V$4,DK33,1)&gt;160,160,BC33+VLOOKUP(BI33,NyIRS!$L$2:$V$4,DK33,1)),"")</f>
        <v/>
      </c>
      <c r="FR33" s="9" t="str">
        <f>IF(AND(ISNUMBER(BD33),ISNUMBER(DK33)),IF(BD33+VLOOKUP(BI33,NyIES!$L$2:$V$4,DK33,1)&gt;160,160, BD33+VLOOKUP(BI33,NyIES!$L$2:$V$4,DK33,1)),"")</f>
        <v/>
      </c>
      <c r="FS33" s="9" t="str">
        <f>IF(AND(ISNUMBER(BE33),ISNUMBER(DK33)),IF(BE33+VLOOKUP(BI33,NyISI!$L$2:$V$4,DK33,1)&gt;160,160,BE33+VLOOKUP(BI33,NyISI!$L$2:$V$4,DK33,1)),"")</f>
        <v/>
      </c>
      <c r="FT33" s="9" t="str">
        <f>IF(AND(ISNUMBER(DK33),DK33&lt;8),IF(AND(ISNUMBER(BF33),ISNUMBER(DK33)),IF(BF33+VLOOKUP(BI33,NyISS!$L$2:$V$4,DK33,1)&gt;160,160,BF33+VLOOKUP(BI33,NyISS!$L$2:$V$4,DK33,1)),""),"")</f>
        <v/>
      </c>
      <c r="FU33" s="9" t="str">
        <f>IF(AND(ISNUMBER(DK33),DK33&gt;7),IF(AND(ISNUMBER(BG33),ISNUMBER(DK33)),IF(BG33+VLOOKUP(BI33,NyISM!$L$2:$V$4,DK33,1)&gt;160,160,BG33+VLOOKUP(BI33,NyISM!$L$2:$V$4,DK33,1)),""),"")</f>
        <v/>
      </c>
      <c r="FV33" s="9" t="str">
        <f>IF(AND(ISNUMBER(BH33),ISNUMBER(DK33)),IF(BH33+VLOOKUP(BI33,NyIAM!$L$2:$V$4,DK33,1)&gt;160,160,BH33+VLOOKUP(BI33,NyIAM!$L$2:$V$4,DK33,1)),"")</f>
        <v/>
      </c>
    </row>
    <row r="34" spans="1:178" x14ac:dyDescent="0.2">
      <c r="A34" s="51"/>
      <c r="B34" s="51"/>
      <c r="C34" s="51"/>
      <c r="D34" s="51"/>
      <c r="E34" s="51"/>
      <c r="F34" s="51"/>
      <c r="G34" s="51"/>
      <c r="H34" s="51"/>
      <c r="I34" s="51"/>
      <c r="J34" s="52"/>
      <c r="K34" s="52"/>
      <c r="L34" s="53"/>
      <c r="M34" s="53"/>
      <c r="N34" s="58" t="str">
        <f t="shared" si="0"/>
        <v/>
      </c>
      <c r="O34" s="53"/>
      <c r="P34" s="53"/>
      <c r="Q34" s="53"/>
      <c r="R34" s="53"/>
      <c r="S34" s="53"/>
      <c r="T34" s="53"/>
      <c r="U34" s="53"/>
      <c r="V34" s="53"/>
      <c r="W34" s="53"/>
      <c r="X34" s="53"/>
      <c r="Y34" s="53"/>
      <c r="Z34" s="53"/>
      <c r="AA34" s="53"/>
      <c r="AB34" s="53"/>
      <c r="AC34" s="53"/>
      <c r="AD34" s="53"/>
      <c r="AE34" s="53"/>
      <c r="AF34" s="53"/>
      <c r="AG34" s="53"/>
      <c r="AH34" s="53"/>
      <c r="AI34" s="53"/>
      <c r="AJ34" s="4" t="str">
        <f>IF(O34="","",IF(ISNUMBER(N34),VLOOKUP(O34,NyFi!$A$2:$K$40,DK34),""))</f>
        <v/>
      </c>
      <c r="AK34" s="4" t="str">
        <f>IF(P34="","",IF(AND(ISNUMBER(N34),DK34&lt;8),VLOOKUP(P34,NyGs!$A$2:$G$41,DK34),""))</f>
        <v/>
      </c>
      <c r="AL34" s="4" t="str">
        <f>IF(AA34="","",IF(ISNUMBER(N34),VLOOKUP(AA34,NyRm!$A$2:$K$56,DK34),""))</f>
        <v/>
      </c>
      <c r="AM34" s="4" t="str">
        <f>IF(Z34="","",IF(ISNUMBER(N34),VLOOKUP(Z34,NyFm!$A$2:$K$46,DK34),""))</f>
        <v/>
      </c>
      <c r="AN34" s="4" t="str">
        <f>IF(U34="","",IF(AND(ISNUMBER(N34),DK34&lt;8),VLOOKUP(U34,NyLi1R!$A$2:$G$20,DK34),""))</f>
        <v/>
      </c>
      <c r="AO34" s="4" t="str">
        <f>IF(V34="","",IF(AND(ISNUMBER(N34),DK34&lt;8),VLOOKUP(V34,NyLi1E!$A$2:$G$20,DK34),""))</f>
        <v/>
      </c>
      <c r="AP34" s="4" t="str">
        <f>IF(AND(ISNUMBER(N34),ISNUMBER(AN34),ISNUMBER(AO34),DK34&lt;8),VLOOKUP(AN34+AO34,NyLi1T!$A$2:$G$40,DK34),"")</f>
        <v/>
      </c>
      <c r="AQ34" s="4" t="str">
        <f>IF(W34="","",IF(AND(ISNUMBER(N34),DK34&gt;7),VLOOKUP(W34,NyLi2R!$A$2:$K$20,DK34),""))</f>
        <v/>
      </c>
      <c r="AR34" s="4" t="str">
        <f>IF(X34="","",IF(AND(ISNUMBER(N34),DK34&gt;7),VLOOKUP(X34,NyLi2E!$A$2:$K$20,DK34),""))</f>
        <v/>
      </c>
      <c r="AS34" s="4" t="str">
        <f>IF(AND(ISNUMBER(N34),ISNUMBER(AQ34),ISNUMBER(AR34),DK34&gt;7),VLOOKUP(AQ34+AR34,NyLi2T!$A$2:$K$40,DK34),"")</f>
        <v/>
      </c>
      <c r="AT34" s="4" t="str">
        <f>IF(AE34="","",IF(AND(ISNUMBER(N34),DK34&lt;8),VLOOKUP(AE34,NySs!$A$2:$G$28,DK34),""))</f>
        <v/>
      </c>
      <c r="AU34" s="4" t="str">
        <f>IF(AD34="","",IF(AND(ISNUMBER(N34),DK34&lt;9),VLOOKUP(AD34,NyEo!$A$2:$H$22,DK34),""))</f>
        <v/>
      </c>
      <c r="AV34" s="4" t="str">
        <f>IF(Q34="","",IF(AND(ISNUMBER(N34),DK34&gt;7),VLOOKUP(Q34,NyHt!$A$2:$K$17,DK34),""))</f>
        <v/>
      </c>
      <c r="AW34" s="4" t="str">
        <f>IF(R34="","",IF(ISNUMBER(N34),VLOOKUP(R34,NySiF!$A$2:$K$18,DK34),""))</f>
        <v/>
      </c>
      <c r="AX34" s="4" t="str">
        <f>IF(S34="","",IF(ISNUMBER(N34),VLOOKUP(S34,NySiB!$A$2:$K$16,DK34),""))</f>
        <v/>
      </c>
      <c r="AY34" s="4" t="str">
        <f>IF(T34="","",IF(ISNUMBER(N34),VLOOKUP(T34,NySiT!$A$2:$K$32,DK34),""))</f>
        <v/>
      </c>
      <c r="AZ34" s="4" t="str">
        <f>IF(Y34="","",IF(ISNUMBER(N34),VLOOKUP(Y34,NyVs!$A$2:$K$86,DK34),""))</f>
        <v/>
      </c>
      <c r="BA34" s="4" t="str">
        <f>IF(AI34="","",IF(ISNUMBER(N34),VLOOKUP(AI34,NyPp!$A$2:$K$202,DK34),""))</f>
        <v/>
      </c>
      <c r="BB34" s="4" t="str">
        <f>IF(AND(ISNUMBER(AJ34),ISNUMBER(AK34),ISNUMBER(AL34),ISNUMBER(AM34),DK34&lt;8),IF(COUNTIF(O34,0)+COUNTIF(P34,0)+COUNTIF(AA34,0)+COUNTIF(Z34,0)&gt;1,"",VLOOKUP(AJ34+AK34+AL34+AM34,NyIGS!$A$2:$K$78,DK34)),IF(AND(ISNUMBER(AJ34),ISNUMBER(AL34),ISNUMBER(AM34),ISNUMBER(AS34),DK34&gt;7),IF(COUNTIF(O34,0)+COUNTIF(AA34,0)+COUNTIF(Z34,0)+AND(COUNTIF(W34,0),COUNTIF(X34,0))&gt;1,"",VLOOKUP(AJ34+AL34+AM34+AS34,NyIGS!$A$2:$K$78,DK34)),""))</f>
        <v/>
      </c>
      <c r="BC34" s="4" t="str">
        <f>IF(AND(ISNUMBER(AJ34),ISNUMBER(AN34),ISNUMBER(AT34),DK34&lt;8),IF(COUNTIF(O34,0)+COUNTIF(U34,0)+COUNTIF(AE34,0)&gt;1,"",VLOOKUP(AJ34+AN34+AT34,NyIRS!$A$2:$K$59,DK34)),IF(AND(ISNUMBER(AJ34),ISNUMBER(AQ34),DK34&gt;7),IF(COUNTIF(O34,0)+COUNTIF(W34,0)&gt;1,"",VLOOKUP(AJ34+AQ34,NyIRS!$A$2:$K$59,DK34)),""))</f>
        <v/>
      </c>
      <c r="BD34" s="4" t="str">
        <f>IF(AND(ISNUMBER(AK34),ISNUMBER(AL34),ISNUMBER(AM34),DK34&lt;8),IF(COUNTIF(P34,0)+COUNTIF(AA34,0)+COUNTIF(Z34,0)&gt;1,"",VLOOKUP(AK34+AL34+AM34,NyIES!$A$2:$K$59,DK34)),IF(AND(ISNUMBER(AL34),ISNUMBER(AM34),ISNUMBER(AR34),DK34&gt;7),IF(COUNTIF(AA34,0)+COUNTIF(Z34,0)+COUNTIF(X34,0)&gt;1,"",VLOOKUP(AL34+AM34+AR34,NyIES!$A$2:$K$59,DK34)),""))</f>
        <v/>
      </c>
      <c r="BE34" s="4" t="str">
        <f>IF(AND(ISNUMBER(AJ34),ISNUMBER(AP34),ISNUMBER(AU34),DK34&lt;8),IF(COUNTIF(O34,0)+AND(COUNTIF(U34,0),COUNTIF(V34,0))+COUNTIF(AD34,0)&gt;1,"",VLOOKUP(AJ34+AP34+AU34,NyISI!$A$2:$K$59,DK34)),IF(AND(ISNUMBER(AS34),ISNUMBER(AU34),ISNUMBER(AV34),DK34=8),IF(COUNTIF(AD34,0)+COUNTIF(Q34,0)+AND(COUNTIF(W34,0),COUNTIF(X34,0))&gt;1,"",VLOOKUP(AS34+AU34+AV34,NyISI!$A$2:$K$59,DK34)),IF(AND(ISNUMBER(AS34),ISNUMBER(AV34),DK34&gt;8),IF(COUNTIF(Q34,0)+AND(COUNTIF(W34,0),COUNTIF(X34,0))&gt;1,"",VLOOKUP(AS34+AV34,NyISI!$A$2:$K$59,DK34)),"")))</f>
        <v/>
      </c>
      <c r="BF34" s="4" t="str">
        <f>IF(AND(ISNUMBER(AT34),ISNUMBER(AK34),ISNUMBER(AL34),ISNUMBER(AM34),DK34&lt;8),IF(COUNTIF(P34,0)+COUNTIF(AA34,0)+COUNTIF(Z34,0)+COUNTIF(AE34,0)&gt;1,"",VLOOKUP(AT34+AK34+AL34+AM34,NyISS!$A$2:$G$78,DK34)),"")</f>
        <v/>
      </c>
      <c r="BG34" s="4" t="str">
        <f>IF(AND(ISNUMBER(AJ34),ISNUMBER(AL34),ISNUMBER(AM34),DK34&gt;7),IF(COUNTIF(O34,0)+COUNTIF(AA34,0)+COUNTIF(Z34,0)&gt;1,"",VLOOKUP(AJ34+AL34+AM34,NyISM!$A$2:$K$59,DK34)),"")</f>
        <v/>
      </c>
      <c r="BH34" s="4" t="str">
        <f>IF(AND(ISNUMBER(AY34),ISNUMBER(AZ34)),IF(COUNTIF(T34,0)+COUNTIF(Y34,0)&gt;1,"",VLOOKUP(AY34+AZ34,NyIAM!$A$2:$K$40,DK34)),"")</f>
        <v/>
      </c>
      <c r="BI34" s="4">
        <v>2</v>
      </c>
      <c r="BJ34" s="4" t="str">
        <f>IF(ISNUMBER(BB34),VLOOKUP(BB34,Percentil!$A$2:$B$122,2,1),"")</f>
        <v/>
      </c>
      <c r="BK34" s="4" t="str">
        <f>IF(ISNUMBER(BC34),VLOOKUP(BC34,Percentil!$A$2:$B$122,2,1),"")</f>
        <v/>
      </c>
      <c r="BL34" s="4" t="str">
        <f>IF(ISNUMBER(BD34),VLOOKUP(BD34,Percentil!$A$2:$B$122,2,1),"")</f>
        <v/>
      </c>
      <c r="BM34" s="4" t="str">
        <f>IF(ISNUMBER(BE34),VLOOKUP(BE34,Percentil!$A$2:$B$122,2,1),"")</f>
        <v/>
      </c>
      <c r="BN34" s="4" t="str">
        <f>IF(ISNUMBER(BF34),VLOOKUP(BF34,Percentil!$A$2:$B$122,2,1),"")</f>
        <v/>
      </c>
      <c r="BO34" s="4" t="str">
        <f>IF(ISNUMBER(BG34),VLOOKUP(BG34,Percentil!$A$2:$B$122,2,1),"")</f>
        <v/>
      </c>
      <c r="BP34" s="4" t="str">
        <f>IF(ISNUMBER(BH34),VLOOKUP(BH34,Percentil!$A$2:$B$122,2,1),"")</f>
        <v/>
      </c>
      <c r="BQ34" s="4" t="str">
        <f>IF(AND(ISNUMBER(AJ34),ISNUMBER(DK34)),IF(AJ34-VLOOKUP(BI34,NyFi!$L$2:$V$4,DK34,1)&lt;1,1 &amp; " - " &amp; AJ34+VLOOKUP(BI34,NyFi!$L$2:$V$4,DK34,1),IF(AJ34+VLOOKUP(BI34,NyFi!$L$2:$V$4,DK34,1)&gt;19,AJ34-VLOOKUP(BI34,NyFi!$L$2:$V$4,DK34,1) &amp; " - " &amp; 19,AJ34-VLOOKUP(BI34,NyFi!$L$2:$V$4,DK34,1) &amp; " - " &amp; AJ34+VLOOKUP(BI34,NyFi!$L$2:$V$4,DK34,1))),"")</f>
        <v/>
      </c>
      <c r="BR34" s="4" t="str">
        <f>IF(AND(ISNUMBER(DK34),DK34&lt;8),IF(AND(ISNUMBER(AK34),ISNUMBER(DK34)),IF(AK34-VLOOKUP(BI34,NyGs!$L$2:$V$4,DK34,1)&lt;1,1 &amp; " - " &amp; AK34+VLOOKUP(BI34,NyGs!$L$2:$V$4,DK34,1),IF(AK34+VLOOKUP(BI34,NyGs!$L$2:$V$4,DK34,1)&gt;19,AK34-VLOOKUP(BI34,NyGs!$L$2:$V$4,DK34,1) &amp; " - " &amp; 19,AK34-VLOOKUP(BI34,NyGs!$L$2:$V$4,DK34,1) &amp; " - " &amp; AK34+VLOOKUP(BI34,NyGs!$L$2:$V$4,DK34,1))),""),"")</f>
        <v/>
      </c>
      <c r="BS34" s="4" t="str">
        <f>IF(AND(ISNUMBER(AL34),ISNUMBER(DK34)),IF(AL34-VLOOKUP(BI34,NyRm!$L$2:$V$4,DK34,1)&lt;1,1 &amp; " - " &amp; AL34+VLOOKUP(BI34,NyRm!$L$2:$V$4,DK34,1),IF(AL34+VLOOKUP(BI34,NyRm!$L$2:$V$4,DK34,1)&gt;19,AL34-VLOOKUP(BI34,NyRm!$L$2:$V$4,DK34,1) &amp; " - " &amp; 19,AL34-VLOOKUP(BI34,NyRm!$L$2:$V$4,DK34,1) &amp; " - " &amp; AL34+VLOOKUP(BI34,NyRm!$L$2:$V$4,DK34,1))),"")</f>
        <v/>
      </c>
      <c r="BT34" s="4" t="str">
        <f>IF(AND(ISNUMBER(AM34),ISNUMBER(DK34)),IF(AM34-VLOOKUP(BI34,NyFm!$L$2:$V$4,DK34,1)&lt;1,1 &amp; " - " &amp; AM34+VLOOKUP(BI34,NyFm!$L$2:$V$4,DK34,1),IF(AM34+VLOOKUP(BI34,NyFm!$L$2:$V$4,DK34,1)&gt;19,AM34-VLOOKUP(BI34,NyFm!$L$2:$V$4,DK34,1) &amp; " - " &amp; 19,AM34-VLOOKUP(BI34,NyFm!$L$2:$V$4,DK34,1) &amp; " - " &amp; AM34+VLOOKUP(BI34,NyFm!$L$2:$V$4,DK34,1))),"")</f>
        <v/>
      </c>
      <c r="BU34" s="4" t="str">
        <f>IF(AND(ISNUMBER(DK34),DK34&lt;8),IF(AND(ISNUMBER(AN34),ISNUMBER(DK34)),IF(AN34-VLOOKUP(BI34,NyLi1R!$L$2:$V$4,DK34,1)&lt;1,1 &amp; " - " &amp; AN34+VLOOKUP(BI34,NyLi1R!$L$2:$V$4,DK34,1),IF(AN34+VLOOKUP(BI34,NyLi1R!$L$2:$V$4,DK34,1)&gt;19,AN34-VLOOKUP(BI34,NyLi1R!$L$2:$V$4,DK34,1) &amp; " - " &amp; 19,AN34-VLOOKUP(BI34,NyLi1R!$L$2:$V$4,DK34,1) &amp; " - " &amp; AN34+VLOOKUP(BI34,NyLi1R!$L$2:$V$4,DK34,1))),""),"")</f>
        <v/>
      </c>
      <c r="BV34" s="4" t="str">
        <f>IF(AND(ISNUMBER(DK34),DK34&lt;8),IF(AND(ISNUMBER(AO34),ISNUMBER(DK34)),IF(AO34-VLOOKUP(BI34,NyLi1E!$L$2:$V$4,DK34,1)&lt;1,1 &amp; " - " &amp; AO34+VLOOKUP(BI34,NyLi1E!$L$2:$V$4,DK34,1),IF(AO34+VLOOKUP(BI34,NyLi1E!$L$2:$V$4,DK34,1)&gt;19,AO34-VLOOKUP(BI34,NyLi1E!$L$2:$V$4,DK34,1) &amp; " - " &amp; 19,AO34-VLOOKUP(BI34,NyLi1E!$L$2:$V$4,DK34,1) &amp; " - " &amp; AO34+VLOOKUP(BI34,NyLi1E!$L$2:$V$4,DK34,1))),""),"")</f>
        <v/>
      </c>
      <c r="BW34" s="4" t="str">
        <f>IF(AND(ISNUMBER(DK34),DK34&lt;8),IF(AND(ISNUMBER(AP34),ISNUMBER(DK34)),IF(AP34-VLOOKUP(BI34,NyLi1T!$L$2:$V$4,DK34,1)&lt;1,1 &amp; " - " &amp; AP34+VLOOKUP(BI34,NyLi1T!$L$2:$V$4,DK34,1),IF(AP34+VLOOKUP(BI34,NyLi1T!$L$2:$V$4,DK34,1)&gt;19,AP34-VLOOKUP(BI34,NyLi1T!$L$2:$V$4,DK34,1) &amp; " - " &amp; 19,AP34-VLOOKUP(BI34,NyLi1T!$L$2:$V$4,DK34,1) &amp; " - " &amp; AP34+VLOOKUP(BI34,NyLi1T!$L$2:$V$4,DK34,1))),""),"")</f>
        <v/>
      </c>
      <c r="BX34" s="4" t="str">
        <f>IF(AND(ISNUMBER(DK34),DK34&gt;7),IF(AND(ISNUMBER(AQ34),ISNUMBER(DK34)),IF(AQ34-VLOOKUP(BI34,NyLi2R!$L$2:$V$4,DK34,1)&lt;1,1 &amp; " - " &amp; AQ34+VLOOKUP(BI34,NyLi2R!$L$2:$V$4,DK34,1),IF(AQ34+VLOOKUP(BI34,NyLi2R!$L$2:$V$4,DK34,1)&gt;19,AQ34-VLOOKUP(BI34,NyLi2R!$L$2:$V$4,DK34,1) &amp; " - " &amp; 19,AQ34-VLOOKUP(BI34,NyLi2R!$L$2:$V$4,DK34,1) &amp; " - " &amp; AQ34+VLOOKUP(BI34,NyLi2R!$L$2:$V$4,DK34,1))),""),"")</f>
        <v/>
      </c>
      <c r="BY34" s="4" t="str">
        <f>IF(AND(ISNUMBER(DK34),DK34&gt;7),IF(AND(ISNUMBER(AR34),ISNUMBER(DK34)),IF(AR34-VLOOKUP(BI34,NyLi2E!$L$2:$V$4,DK34,1)&lt;1,1 &amp; " - " &amp; AR34+VLOOKUP(BI34,NyLi2E!$L$2:$V$4,DK34,1),IF(AR34+VLOOKUP(BI34,NyLi2E!$L$2:$V$4,DK34,1)&gt;19,AR34-VLOOKUP(BI34,NyLi2E!$L$2:$V$4,DK34,1) &amp; " - " &amp; 19,AR34-VLOOKUP(BI34,NyLi2E!$L$2:$V$4,DK34,1) &amp; " - " &amp; AR34+VLOOKUP(BI34,NyLi2E!$L$2:$V$4,DK34,1))),""),"")</f>
        <v/>
      </c>
      <c r="BZ34" s="4" t="str">
        <f>IF(AND(ISNUMBER(DK34),DK34&gt;7),IF(AND(ISNUMBER(AS34),ISNUMBER(DK34)),IF(AS34-VLOOKUP(BI34,NyLi2T!$L$2:$V$4,DK34,1)&lt;1,1 &amp; " - " &amp; AS34+VLOOKUP(BI34,NyLi2T!$L$2:$V$4,DK34,1),IF(AS34+VLOOKUP(BI34,NyLi2T!$L$2:$V$4,DK34,1)&gt;19,AS34-VLOOKUP(BI34,NyLi2T!$L$2:$V$4,DK34,1) &amp; " - " &amp; 19,AS34-VLOOKUP(BI34,NyLi2T!$L$2:$V$4,DK34,1) &amp; " - " &amp; AS34+VLOOKUP(BI34,NyLi2T!$L$2:$V$4,DK34,1))),""),"")</f>
        <v/>
      </c>
      <c r="CA34" s="4" t="str">
        <f>IF(AND(ISNUMBER(DK34),DK34&lt;8),IF(AND(ISNUMBER(AT34),ISNUMBER(DK34)),IF(AT34-VLOOKUP(BI34,NySs!$L$2:$V$4,DK34,1)&lt;1,1 &amp; " - " &amp; AT34+VLOOKUP(BI34,NySs!$L$2:$V$4,DK34,1),IF(AT34+VLOOKUP(BI34,NySs!$L$2:$V$4,DK34,1)&gt;19,AT34-VLOOKUP(BI34,NySs!$L$2:$V$4,DK34,1) &amp; " - " &amp; 19,AT34-VLOOKUP(BI34,NySs!$L$2:$V$4,DK34,1) &amp; " - " &amp; AT34+VLOOKUP(BI34,NySs!$L$2:$V$4,DK34,1))),""),"")</f>
        <v/>
      </c>
      <c r="CB34" s="4" t="str">
        <f>IF(AND(ISNUMBER(DK34),DK34&lt;9),IF(AND(ISNUMBER(AU34),ISNUMBER(DK34)),IF(AU34-VLOOKUP(BI34,NyEo!$L$2:$V$4,DK34,1)&lt;1,1 &amp; " - " &amp; AU34+VLOOKUP(BI34,NyEo!$L$2:$V$4,DK34,1),IF(AU34+VLOOKUP(BI34,NyEo!$L$2:$V$4,DK34,1)&gt;19,AU34-VLOOKUP(BI34,NyEo!$L$2:$V$4,DK34,1) &amp; " - " &amp; 19,AU34-VLOOKUP(BI34,NyEo!$L$2:$V$4,DK34,1) &amp; " - " &amp; AU34+VLOOKUP(BI34,NyEo!$L$2:$V$4,DK34,1))),""),"")</f>
        <v/>
      </c>
      <c r="CC34" s="4" t="str">
        <f>IF(AND(ISNUMBER(DK34),DK34&gt;7),IF(AND(ISNUMBER(AV34),ISNUMBER(DK34)),IF(AV34-VLOOKUP(BI34,NyHt!$L$2:$V$4,DK34,1)&lt;1,1 &amp; " - " &amp; AV34+VLOOKUP(BI34,NyHt!$L$2:$V$4,DK34,1),IF(AV34+VLOOKUP(BI34,NyHt!$L$2:$V$4,DK34,1)&gt;19,AV34-VLOOKUP(BI34,NyHt!$L$2:$V$4,DK34,1) &amp; " - " &amp; 19,AV34-VLOOKUP(BI34,NyHt!$L$2:$V$4,DK34,1) &amp; " - " &amp; AV34+VLOOKUP(BI34,NyHt!$L$2:$V$4,DK34,1))),""),"")</f>
        <v/>
      </c>
      <c r="CD34" s="4" t="str">
        <f>IF(AND(ISNUMBER(AW34),ISNUMBER(DK34)),IF(AW34-VLOOKUP(BI34,NySiF!$L$2:$V$4,DK34,1)&lt;1,1 &amp; " - " &amp; AW34+VLOOKUP(BI34,NySiF!$L$2:$V$4,DK34,1),IF(AW34+VLOOKUP(BI34,NySiF!$L$2:$V$4,DK34,1)&gt;19,AW34-VLOOKUP(BI34,NySiF!$L$2:$V$4,DK34,1) &amp; " - " &amp; 19,AW34-VLOOKUP(BI34,NySiF!$L$2:$V$4,DK34,1) &amp; " - " &amp; AW34+VLOOKUP(BI34,NySiF!$L$2:$V$4,DK34,1))),"")</f>
        <v/>
      </c>
      <c r="CE34" s="4" t="str">
        <f>IF(AND(ISNUMBER(AX34),ISNUMBER(DK34)),IF(AX34-VLOOKUP(BI34,NySiB!$L$2:$V$4,DK34,1)&lt;1,1 &amp; " - " &amp; AX34+VLOOKUP(BI34,NySiB!$L$2:$V$4,DK34,1),IF(AX34+VLOOKUP(BI34,NySiB!$L$2:$V$4,DK34,1)&gt;19,AX34-VLOOKUP(BI34,NySiB!$L$2:$V$4,DK34,1) &amp; " - " &amp; 19,AX34-VLOOKUP(BI34,NySiB!$L$2:$V$4,DK34,1) &amp; " - " &amp; AX34+VLOOKUP(BI34,NySiB!$L$2:$V$4,DK34,1))),"")</f>
        <v/>
      </c>
      <c r="CF34" s="4" t="str">
        <f>IF(AND(ISNUMBER(AY34),ISNUMBER(DK34)),IF(AY34-VLOOKUP(BI34,NySiT!$L$2:$V$4,DK34,1)&lt;1,1 &amp; " - " &amp; AY34+VLOOKUP(BI34,NySiT!$L$2:$V$4,DK34,1),IF(AY34+VLOOKUP(BI34,NySiT!$L$2:$V$4,DK34,1)&gt;19,AY34-VLOOKUP(BI34,NySiT!$L$2:$V$4,DK34,1) &amp; " - " &amp; 19,AY34-VLOOKUP(BI34,NySiT!$L$2:$V$4,DK34,1) &amp; " - " &amp; AY34+VLOOKUP(BI34,NySiT!$L$2:$V$4,DK34,1))),"")</f>
        <v/>
      </c>
      <c r="CG34" s="4" t="str">
        <f>IF(AND(ISNUMBER(AZ34),ISNUMBER(DK34)),IF(AZ34-VLOOKUP(BI34,NyVs!$L$2:$V$4,DK34,1)&lt;1,1 &amp; " - " &amp; AZ34+VLOOKUP(BI34,NyVs!$L$2:$V$4,DK34,1),IF(AZ34+VLOOKUP(BI34,NyVs!$L$2:$V$4,DK34,1)&gt;19,AZ34-VLOOKUP(BI34,NyVs!$L$2:$V$4,DK34,1) &amp; " - " &amp; 19,AZ34-VLOOKUP(BI34,NyVs!$L$2:$V$4,DK34,1) &amp; " - " &amp; AZ34+VLOOKUP(BI34,NyVs!$L$2:$V$4,DK34,1))),"")</f>
        <v/>
      </c>
      <c r="CH34" s="4" t="str">
        <f>IF(AND(ISNUMBER(BA34),ISNUMBER(DK34)),IF(BA34-VLOOKUP(BI34,NyPp!$L$2:$V$4,DK34,1)&lt;1,1 &amp; " - " &amp; BA34+VLOOKUP(BI34,NyPp!$L$2:$V$4,DK34,1),IF(BA34+VLOOKUP(BI34,NyPp!$L$2:$V$4,DK34,1)&gt;19,BA34-VLOOKUP(BI34,NyPp!$L$2:$V$4,DK34,1) &amp; " - " &amp; 19,BA34-VLOOKUP(BI34,NyPp!$L$2:$V$4,DK34,1) &amp; " - " &amp; BA34+VLOOKUP(BI34,NyPp!$L$2:$V$4,DK34,1))),"")</f>
        <v/>
      </c>
      <c r="CI34" s="4" t="str">
        <f>IF(AND(ISNUMBER(BB34),ISNUMBER(DK34)),IF(BB34-VLOOKUP(BI34,NyIGS!$L$2:$V$4,DK34,1)&lt;40,40 &amp; " - " &amp; BB34+VLOOKUP(BI34,NyIGS!$L$2:$V$4,DK34,1),IF(BB34+VLOOKUP(BI34,NyIGS!$L$2:$V$4,DK34,1)&gt;160,BB34-VLOOKUP(BI34,NyIGS!$L$2:$V$4,DK34,1) &amp; " - " &amp; 160,BB34-VLOOKUP(BI34,NyIGS!$L$2:$V$4,DK34,1) &amp; " - " &amp; BB34+VLOOKUP(BI34,NyIGS!$L$2:$V$4,DK34,1))),"")</f>
        <v/>
      </c>
      <c r="CJ34" s="4" t="str">
        <f>IF(AND(ISNUMBER(BC34),ISNUMBER(DK34)),IF(BC34-VLOOKUP(BI34,NyIRS!$L$2:$V$4,DK34,1)&lt;40,40 &amp; " - " &amp; BC34+VLOOKUP(BI34,NyIRS!$L$2:$V$4,DK34,1),IF(BC34+VLOOKUP(BI34,NyIRS!$L$2:$V$4,DK34,1)&gt;160,BC34-VLOOKUP(BI34,NyIRS!$L$2:$V$4,DK34,1) &amp; " - " &amp; 160,BC34-VLOOKUP(BI34,NyIRS!$L$2:$V$4,DK34,1) &amp; " - " &amp; BC34+VLOOKUP(BI34,NyIRS!$L$2:$V$4,DK34,1))),"")</f>
        <v/>
      </c>
      <c r="CK34" s="4" t="str">
        <f>IF(AND(ISNUMBER(BD34),ISNUMBER(DK34)),IF(BD34-VLOOKUP(BI34,NyIES!$L$2:$V$4,DK34,1)&lt;40,40 &amp; " - " &amp; BD34+VLOOKUP(BI34,NyIES!$L$2:$V$4,DK34,1),IF(BD34+VLOOKUP(BI34,NyIES!$L$2:$V$4,DK34,1)&gt;160,BD34-VLOOKUP(BI34,NyIES!$L$2:$V$4,DK34,1) &amp; " - " &amp; 160,BD34-VLOOKUP(BI34,NyIES!$L$2:$V$4,DK34,1) &amp; " - " &amp; BD34+VLOOKUP(BI34,NyIES!$L$2:$V$4,DK34,1))),"")</f>
        <v/>
      </c>
      <c r="CL34" s="4" t="str">
        <f>IF(AND(ISNUMBER(BE34),ISNUMBER(DK34)),IF(BE34-VLOOKUP(BI34,NyISI!$L$2:$V$4,DK34,1)&lt;40,40 &amp; " - " &amp; BE34+VLOOKUP(BI34,NyISI!$L$2:$V$4,DK34,1),IF(BE34+VLOOKUP(BI34,NyISI!$L$2:$V$4,DK34,1)&gt;160,BE34-VLOOKUP(BI34,NyISI!$L$2:$V$4,DK34,1) &amp; " - " &amp; 160,BE34-VLOOKUP(BI34,NyISI!$L$2:$V$4,DK34,1) &amp; " - " &amp; BE34+VLOOKUP(BI34,NyISI!$L$2:$V$4,DK34,1))),"")</f>
        <v/>
      </c>
      <c r="CM34" s="4" t="str">
        <f>IF(AND(ISNUMBER(DK34),DK34&lt;8),IF(AND(ISNUMBER(BF34),ISNUMBER(DK34)),IF(BF34-VLOOKUP(BI34,NyISS!$L$2:$V$4,DK34,1)&lt;40,40 &amp; " - " &amp; BF34+VLOOKUP(BI34,NyISS!$L$2:$V$4,DK34,1),IF(BF34+VLOOKUP(BI34,NyISS!$L$2:$V$4,DK34,1)&gt;160,BF34-VLOOKUP(BI34,NyISS!$L$2:$V$4,DK34,1) &amp; " - " &amp; 160,BF34-VLOOKUP(BI34,NyISS!$L$2:$V$4,DK34,1) &amp; " - " &amp; BF34+VLOOKUP(BI34,NyISS!$L$2:$V$4,DK34,1))),""),"")</f>
        <v/>
      </c>
      <c r="CN34" s="4" t="str">
        <f>IF(AND(ISNUMBER(DK34),DK34&gt;7),IF(AND(ISNUMBER(BG34),ISNUMBER(DK34)),IF(BG34-VLOOKUP(BI34,NyISM!$L$2:$V$4,DK34,1)&lt;40,40 &amp; " - " &amp; BG34+VLOOKUP(BI34,NyISM!$L$2:$V$4,DK34,1),IF(BG34+VLOOKUP(BI34,NyISM!$L$2:$V$4,DK34,1)&gt;160,BG34-VLOOKUP(BI34,NyISM!$L$2:$V$4,DK34,1) &amp; " - " &amp; 160,BG34-VLOOKUP(BI34,NyISM!$L$2:$V$4,DK34,1) &amp; " - " &amp; BG34+VLOOKUP(BI34,NyISM!$L$2:$V$4,DK34,1))),""),"")</f>
        <v/>
      </c>
      <c r="CO34" s="4" t="str">
        <f>IF(AND(ISNUMBER(BH34),ISNUMBER(DK34)),IF(BH34-VLOOKUP(BI34,NyIAM!$L$2:$V$4,DK34,1)&lt;40,40 &amp; " - " &amp; BH34+VLOOKUP(BI34,NyIAM!$L$2:$V$4,DK34,1),IF(BH34+VLOOKUP(BI34,NyIAM!$L$2:$V$4,DK34,1)&gt;160,BH34-VLOOKUP(BI34,NyIAM!$L$2:$V$4,DK34,1) &amp; " - " &amp; 160,BH34-VLOOKUP(BI34,NyIAM!$L$2:$V$4,DK34,1) &amp; " - " &amp; BH34+VLOOKUP(BI34,NyIAM!$L$2:$V$4,DK34,1))),"")</f>
        <v/>
      </c>
      <c r="CP34" s="4" t="str">
        <f>IF(AF34="","",IF(AND(ISNUMBER(AF34),ISNUMBER(DK34)),IF(VLOOKUP(AF34,NyOm!$A$2:$K$30,DK34,1)=1,"Onormalt få ord",IF(VLOOKUP(AF34,NyOm!$A$2:$K$30,DK34,1)=2,"Färre antal ord än normalt",IF(VLOOKUP(AF34,NyOm!$A$2:$K$30,DK34,1)=3,"Normalt antal ord","")))))</f>
        <v/>
      </c>
      <c r="CQ34" s="4" t="str">
        <f>IF(AB34="","",IF(AND(ISNUMBER(AB34),ISNUMBER(DK34)),IF(VLOOKUP(AB34,NyPbTid!$A$2:$K$218,DK34,1)=1,"Onormalt lång tidsåtgång",IF(VLOOKUP(AB34,NyPbTid!$A$2:$K$218,DK34,1)=2,"Långsammare än normalt",IF(VLOOKUP(AB34,NyPbTid!$A$2:$K$218,DK34,1)=3,"Normal tidsåtgång","")))))</f>
        <v/>
      </c>
      <c r="CR34" s="4" t="str">
        <f>IF(AC34="","",IF(AND(ISNUMBER(AC34),ISNUMBER(DK34)),IF(VLOOKUP(AC34,NyPbFel!$A$2:$K$18,DK34,1)=1,"Onormalt antal fel",IF(VLOOKUP(AC34,NyPbFel!$A$2:$K$18,DK34,1)=2,"Fler fel än normalt",IF(VLOOKUP(AC34,NyPbFel!$A$2:$K$18,DK34,1)=3,"Normalt antal fel","")))))</f>
        <v/>
      </c>
      <c r="CS34" s="4" t="str">
        <f t="shared" si="6"/>
        <v/>
      </c>
      <c r="CT34" s="4" t="str">
        <f>IF(OR(ISNUMBER(CS34),CS34="0**"),IF(ISNUMBER(CS34),CS34/ABS(CS34)*VLOOKUP(1,SignDiff!$A$3:$K$4,DK34,1),VLOOKUP(1,SignDiff!$A$3:$K$4,DK34,1)),"")</f>
        <v/>
      </c>
      <c r="CU34" s="4" t="str">
        <f>IF(OR(ISNUMBER(CS34),CS34="0**"),IF(ISNUMBER(CS34),CS34/ABS(CS34)*VLOOKUP(1,SignDiff!$A$7:$K$8,DK34,1),VLOOKUP(1,SignDiff!$A$7:$K$8,DK34,1)),"")</f>
        <v/>
      </c>
      <c r="CV34" s="4" t="str">
        <f t="shared" si="7"/>
        <v/>
      </c>
      <c r="CW34" s="4" t="str">
        <f t="shared" si="8"/>
        <v/>
      </c>
      <c r="CX34" s="4" t="str">
        <f>IF(OR(ISNUMBER(CS34),CS34="0**"),IF(CS34="0**",VLOOKUP(0,'IRS-IES'!$A$2:$C$43,2,1),IF(CS34&lt;0,VLOOKUP(ABS(CS34),'IRS-IES'!$A$2:$C$43,2,1),VLOOKUP(ABS(CS34),'IRS-IES'!$A$2:$C$43,3,1))),"")</f>
        <v/>
      </c>
      <c r="CY34" s="4" t="str">
        <f t="shared" si="9"/>
        <v/>
      </c>
      <c r="CZ34" s="4" t="str">
        <f>IF(OR(ISNUMBER(CY34),CY34="0**"),IF(ISNUMBER(CY34),CY34/ABS(CY34)*VLOOKUP(2,SignDiff!$A$3:$K$4,DK34,1),VLOOKUP(2,SignDiff!$A$3:$K$4,DK34,1)),"")</f>
        <v/>
      </c>
      <c r="DA34" s="4" t="str">
        <f>IF(OR(ISNUMBER(CY34),CY34="0**"),IF(ISNUMBER(CY34),CY34/ABS(CY34)*VLOOKUP(2,SignDiff!$A$7:$K$8,DK34,1),VLOOKUP(2,SignDiff!$A$7:$K$8,DK34,1)),"")</f>
        <v/>
      </c>
      <c r="DB34" s="4" t="str">
        <f t="shared" si="10"/>
        <v/>
      </c>
      <c r="DC34" s="4" t="str">
        <f t="shared" si="11"/>
        <v/>
      </c>
      <c r="DD34" s="4" t="str">
        <f>IF(OR(ISNUMBER(CY34),CY34="0**"),IF(CY34="0**",VLOOKUP(0,'ISI-ISS'!$A$2:$C$43,2,1),IF(CY34&lt;0,VLOOKUP(ABS(CY34),'ISI-ISS'!$A$2:$C$43,2,1),VLOOKUP(ABS(CY34),'ISI-ISS'!$A$2:$C$43,3,1))),"")</f>
        <v/>
      </c>
      <c r="DE34" s="4" t="str">
        <f t="shared" si="12"/>
        <v/>
      </c>
      <c r="DF34" s="4" t="str">
        <f>IF(OR(ISNUMBER(DE34),DE34="0**"),IF(ISNUMBER(DE34),DE34/ABS(DE34)*VLOOKUP(2,SignDiff!$A$3:$K$4,DK34,1),VLOOKUP(2,SignDiff!$A$3:$K$4,DK34,1)),"")</f>
        <v/>
      </c>
      <c r="DG34" s="4" t="str">
        <f>IF(OR(ISNUMBER(DE34),DE34="0**"),IF(ISNUMBER(DE34),DE34/ABS(DE34)*VLOOKUP(2,SignDiff!$A$7:$K$8,DK34,1),VLOOKUP(2,SignDiff!$A$7:$K$8,DK34,1)),"")</f>
        <v/>
      </c>
      <c r="DH34" s="4" t="str">
        <f t="shared" si="13"/>
        <v/>
      </c>
      <c r="DI34" s="4" t="str">
        <f t="shared" si="14"/>
        <v/>
      </c>
      <c r="DJ34" s="4" t="str">
        <f>IF(OR(ISNUMBER(DE34),DE34="0**"),IF(DE34="0**",VLOOKUP(0,'ISI-ISM'!$A$2:$C$43,2,1),IF(DE34&lt;0,VLOOKUP(ABS(DE34),'ISI-ISM'!$A$2:$C$43,2,1),VLOOKUP(ABS(DE34),'ISI-ISM'!$A$2:$C$43,3,1))),"")</f>
        <v/>
      </c>
      <c r="DK34" s="4" t="str">
        <f>IF(ISERROR(VLOOKUP(N34,age!$A$2:$C$11,2,1)),"",VLOOKUP(N34,age!$A$2:$C$11,2,1))</f>
        <v/>
      </c>
      <c r="DL34" s="4" t="str">
        <f>IF(ISERROR(VLOOKUP(N34,age!$A$2:$C$11,3,1)),"",VLOOKUP(N34,age!$A$2:$C$11,3,1))</f>
        <v/>
      </c>
      <c r="DM34" s="4">
        <f t="shared" si="1"/>
        <v>0</v>
      </c>
      <c r="DN34" s="4">
        <f t="shared" si="2"/>
        <v>0</v>
      </c>
      <c r="DO34" s="4">
        <f t="shared" si="3"/>
        <v>0</v>
      </c>
      <c r="DP34" s="4">
        <f t="shared" si="4"/>
        <v>0</v>
      </c>
      <c r="DQ34" s="4">
        <f t="shared" si="5"/>
        <v>0</v>
      </c>
      <c r="DR34" s="9" t="str">
        <f t="shared" si="15"/>
        <v/>
      </c>
      <c r="DS34" s="9" t="str">
        <f t="shared" si="16"/>
        <v/>
      </c>
      <c r="DT34" s="9" t="str">
        <f t="shared" si="17"/>
        <v/>
      </c>
      <c r="DU34" s="9" t="str">
        <f t="shared" si="18"/>
        <v/>
      </c>
      <c r="DV34" s="9" t="str">
        <f t="shared" si="19"/>
        <v/>
      </c>
      <c r="DW34" s="9" t="str">
        <f t="shared" si="20"/>
        <v/>
      </c>
      <c r="DX34" s="9" t="str">
        <f t="shared" si="21"/>
        <v/>
      </c>
      <c r="DY34" s="9" t="str">
        <f>IF(AND(ISNUMBER(AJ34),ISNUMBER(DK34)),IF(AJ34-VLOOKUP(BI34,NyFi!$L$2:$V$4,DK34,1)&lt;1,1,AJ34-VLOOKUP(BI34,NyFi!$L$2:$V$4,DK34,1)),"")</f>
        <v/>
      </c>
      <c r="DZ34" s="9" t="str">
        <f>IF(AND(ISNUMBER(DK34),DK34&lt;8),IF(AND(ISNUMBER(AK34),ISNUMBER(DK34)),IF(AK34-VLOOKUP(BI34,NyGs!$L$2:$V$4,DK34,1)&lt;1,1,AK34-VLOOKUP(BI34,NyGs!$L$2:$V$4,DK34,1)),""),"")</f>
        <v/>
      </c>
      <c r="EA34" s="9" t="str">
        <f>IF(AND(ISNUMBER(AL34),ISNUMBER(DK34)),IF(AL34-VLOOKUP(BI34,NyRm!$L$2:$V$4,DK34,1)&lt;1,1,AL34-VLOOKUP(BI34,NyRm!$L$2:$V$4,DK34,1)),"")</f>
        <v/>
      </c>
      <c r="EB34" s="9" t="str">
        <f>IF(AND(ISNUMBER(AM34),ISNUMBER(DK34)),IF(AM34-VLOOKUP(BI34,NyFm!$L$2:$V$4,DK34,1)&lt;1,1,AM34-VLOOKUP(BI34,NyFm!$L$2:$V$4,DK34,1)),"")</f>
        <v/>
      </c>
      <c r="EC34" s="9" t="str">
        <f>IF(AND(ISNUMBER(DK34),DK34&lt;8),IF(AND(ISNUMBER(AN34),ISNUMBER(DK34)),IF(AN34-VLOOKUP(BI34,NyLi1R!$L$2:$V$4,DK34,1)&lt;1,1,AN34-VLOOKUP(BI34,NyLi1R!$L$2:$V$4,DK34,1)),""),"")</f>
        <v/>
      </c>
      <c r="ED34" s="9" t="str">
        <f>IF(AND(ISNUMBER(DK34),DK34&lt;8),IF(AND(ISNUMBER(AO34),ISNUMBER(DK34)),IF(AO34-VLOOKUP(BI34,NyLi1E!$L$2:$V$4,DK34,1)&lt;1,1,AO34-VLOOKUP(BI34,NyLi1E!$L$2:$V$4,DK34,1)),""),"")</f>
        <v/>
      </c>
      <c r="EE34" s="9" t="str">
        <f>IF(AND(ISNUMBER(DK34),DK34&lt;8),IF(AND(ISNUMBER(AP34),ISNUMBER(DK34)),IF(AP34-VLOOKUP(BI34,NyLi1T!$L$2:$V$4,DK34,1)&lt;1,1,AP34-VLOOKUP(BI34,NyLi1T!$L$2:$V$4,DK34,1)),""),"")</f>
        <v/>
      </c>
      <c r="EF34" s="9" t="str">
        <f>IF(AND(ISNUMBER(DK34),DK34&gt;7),IF(AND(ISNUMBER(AQ34),ISNUMBER(DK34)),IF(AQ34-VLOOKUP(BI34,NyLi2R!$L$2:$V$4,DK34,1)&lt;1,1,AQ34-VLOOKUP(BI34,NyLi2R!$L$2:$V$4,DK34,1)),""),"")</f>
        <v/>
      </c>
      <c r="EG34" s="9" t="str">
        <f>IF(AND(ISNUMBER(DK34),DK34&gt;7),IF(AND(ISNUMBER(AR34),ISNUMBER(DK34)),IF(AR34-VLOOKUP(BI34,NyLi2E!$L$2:$V$4,DK34,1)&lt;1,1,AR34-VLOOKUP(BI34,NyLi2E!$L$2:$V$4,DK34,1)),""),"")</f>
        <v/>
      </c>
      <c r="EH34" s="9" t="str">
        <f>IF(AND(ISNUMBER(DK34),DK34&gt;7),IF(AND(ISNUMBER(AS34),ISNUMBER(DK34)),IF(AS34-VLOOKUP(BI34,NyLi2T!$L$2:$V$4,DK34,1)&lt;1,1,AS34-VLOOKUP(BI34,NyLi2T!$L$2:$V$4,DK34,1)),""),"")</f>
        <v/>
      </c>
      <c r="EI34" s="9" t="str">
        <f>IF(AND(ISNUMBER(DK34),DK34&lt;8),IF(AND(ISNUMBER(AT34),ISNUMBER(DK34)),IF(AT34-VLOOKUP(BI34,NySs!$L$2:$V$4,DK34,1)&lt;1,1,AT34-VLOOKUP(BI34,NySs!$L$2:$V$4,DK34,1)),""),"")</f>
        <v/>
      </c>
      <c r="EJ34" s="9" t="str">
        <f>IF(AND(ISNUMBER(DK34),DK34&lt;9),IF(AND(ISNUMBER(AU34),ISNUMBER(DK34)),IF(AU34-VLOOKUP(BI34,NyEo!$L$2:$V$4,DK34,1)&lt;1,1,AU34-VLOOKUP(BI34,NyEo!$L$2:$V$4,DK34,1)),""),"")</f>
        <v/>
      </c>
      <c r="EK34" s="9" t="str">
        <f>IF(AND(ISNUMBER(DK34),DK34&gt;7),IF(AND(ISNUMBER(AV34),ISNUMBER(DK34)),IF(AV34-VLOOKUP(BI34,NyHt!$L$2:$V$4,DK34,1)&lt;1,1,AV34-VLOOKUP(BI34,NyHt!$L$2:$V$4,DK34,1)),""),"")</f>
        <v/>
      </c>
      <c r="EL34" s="9" t="str">
        <f>IF(AND(ISNUMBER(AW34),ISNUMBER(DK34)),IF(AW34-VLOOKUP(BI34,NySiF!$L$2:$V$4,DK34,1)&lt;1,1,AW34-VLOOKUP(BI34,NySiF!$L$2:$V$4,DK34,1)),"")</f>
        <v/>
      </c>
      <c r="EM34" s="9" t="str">
        <f>IF(AND(ISNUMBER(AX34),ISNUMBER(DK34)),IF(AX34-VLOOKUP(BI34,NySiB!$L$2:$V$4,DK34,1)&lt;1,1,AX34-VLOOKUP(BI34,NySiB!$L$2:$V$4,DK34,1)),"")</f>
        <v/>
      </c>
      <c r="EN34" s="9" t="str">
        <f>IF(AND(ISNUMBER(AY34),ISNUMBER(DK34)),IF(AY34-VLOOKUP(BI34,NySiT!$L$2:$V$4,DK34,1)&lt;1,1,AY34-VLOOKUP(BI34,NySiT!$L$2:$V$4,DK34,1)),"")</f>
        <v/>
      </c>
      <c r="EO34" s="9" t="str">
        <f>IF(AND(ISNUMBER(AZ34),ISNUMBER(DK34)),IF(AZ34-VLOOKUP(BI34,NyVs!$L$2:$V$4,DK34,1)&lt;1,1,AZ34-VLOOKUP(BI34,NyVs!$L$2:$V$4,DK34,1)),"")</f>
        <v/>
      </c>
      <c r="EP34" s="9" t="str">
        <f>IF(AND(ISNUMBER(BA34),ISNUMBER(DK34)),IF(BA34-VLOOKUP(BI34,NyPp!$L$2:$V$4,DK34,1)&lt;1,1,BA34-VLOOKUP(BI34,NyPp!$L$2:$V$4,DK34,1)),"")</f>
        <v/>
      </c>
      <c r="EQ34" s="9" t="str">
        <f>IF(AND(ISNUMBER(BB34),ISNUMBER(DK34)),IF(BB34-VLOOKUP(BI34,NyIGS!$L$2:$V$4,DK34,1)&lt;40,40,BB34-VLOOKUP(BI34,NyIGS!$L$2:$V$4,DK34,1)),"")</f>
        <v/>
      </c>
      <c r="ER34" s="9" t="str">
        <f>IF(AND(ISNUMBER(BC34),ISNUMBER(DK34)),IF(BC34-VLOOKUP(BI34,NyIRS!$L$2:$V$4,DK34,1)&lt;40,40,BC34-VLOOKUP(BI34,NyIRS!$L$2:$V$4,DK34,1)),"")</f>
        <v/>
      </c>
      <c r="ES34" s="9" t="str">
        <f>IF(AND(ISNUMBER(BD34),ISNUMBER(DK34)),IF(BD34-VLOOKUP(BI34,NyIES!$L$2:$V$4,DK34,1)&lt;40,40,BD34-VLOOKUP(BI34,NyIES!$L$2:$V$4,DK34,1)),"")</f>
        <v/>
      </c>
      <c r="ET34" s="9" t="str">
        <f>IF(AND(ISNUMBER(BE34),ISNUMBER(DK34)),IF(BE34-VLOOKUP(BI34,NyISI!$L$2:$V$4,DK34,1)&lt;40,40,BE34-VLOOKUP(BI34,NyISI!$L$2:$V$4,DK34,1)),"")</f>
        <v/>
      </c>
      <c r="EU34" s="9" t="str">
        <f>IF(AND(ISNUMBER(DK34),DK34&lt;8),IF(AND(ISNUMBER(BF34),ISNUMBER(DK34)),IF(BF34-VLOOKUP(BI34,NyISS!$L$2:$V$4,DK34,1)&lt;40,40,BF34-VLOOKUP(BI34,NyISS!$L$2:$V$4,DK34,1)),""),"")</f>
        <v/>
      </c>
      <c r="EV34" s="9" t="str">
        <f>IF(AND(ISNUMBER(DK34),DK34&gt;7),IF(AND(ISNUMBER(BG34),ISNUMBER(DK34)),IF(BG34-VLOOKUP(BI34,NyISM!$L$2:$V$4,DK34,1)&lt;40,40,BG34-VLOOKUP(BI34,NyISM!$L$2:$V$4,DK34,1)),""),"")</f>
        <v/>
      </c>
      <c r="EW34" s="9" t="str">
        <f>IF(AND(ISNUMBER(BH34),ISNUMBER(DK34)),IF(BH34-VLOOKUP(BI34,NyIAM!$L$2:$V$4,DK34,1)&lt;40,40,BH34-VLOOKUP(BI34,NyIAM!$L$2:$V$4,DK34,1)),"")</f>
        <v/>
      </c>
      <c r="EX34" s="9" t="str">
        <f>IF(AND(ISNUMBER(AJ34),ISNUMBER(DK34)),IF(AJ34+VLOOKUP(BI34,NyFi!$L$2:$V$4,DK34,1)&gt;19,19,AJ34+VLOOKUP(BI34,NyFi!$L$2:$V$4,DK34,1)),"")</f>
        <v/>
      </c>
      <c r="EY34" s="9" t="str">
        <f>IF(AND(ISNUMBER(DK34),DK34&lt;8),IF(AND(ISNUMBER(AK34),ISNUMBER(DK34)),IF(AK34+VLOOKUP(BI34,NyGs!$L$2:$V$4,DK34,1)&gt;19,19,AK34+VLOOKUP(BI34,NyGs!$L$2:$V$4,DK34,1)),""),"")</f>
        <v/>
      </c>
      <c r="EZ34" s="9" t="str">
        <f>IF(AND(ISNUMBER(AL34),ISNUMBER(DK34)),IF(AL34+VLOOKUP(BI34,NyRm!$L$2:$V$4,DK34,1)&gt;19,19,AL34+VLOOKUP(BI34,NyRm!$L$2:$V$4,DK34,1)),"")</f>
        <v/>
      </c>
      <c r="FA34" s="9" t="str">
        <f>IF(AND(ISNUMBER(AM34),ISNUMBER(DK34)),IF(AM34+VLOOKUP(BI34,NyFm!$L$2:$V$4,DK34,1)&gt;19,19,AM34+VLOOKUP(BI34,NyFm!$L$2:$V$4,DK34,1)),"")</f>
        <v/>
      </c>
      <c r="FB34" s="9" t="str">
        <f>IF(AND(ISNUMBER(DK34),DK34&lt;8),IF(AND(ISNUMBER(AN34),ISNUMBER(DK34)),IF(AN34+VLOOKUP(BI34,NyLi1R!$L$2:$V$4,DK34,1)&gt;19,19,AN34+VLOOKUP(BI34,NyLi1R!$L$2:$V$4,DK34,1)),""),"")</f>
        <v/>
      </c>
      <c r="FC34" s="9" t="str">
        <f>IF(AND(ISNUMBER(DK34),DK34&lt;8),IF(AND(ISNUMBER(AO34),ISNUMBER(DK34)),IF(AO34+VLOOKUP(BI34,NyLi1E!$L$2:$V$4,DK34,1)&gt;19,19,AO34+VLOOKUP(BI34,NyLi1E!$L$2:$V$4,DK34,1)),""),"")</f>
        <v/>
      </c>
      <c r="FD34" s="9" t="str">
        <f>IF(AND(ISNUMBER(DK34),DK34&lt;8),IF(AND(ISNUMBER(AP34),ISNUMBER(DK34)),IF(AP34+VLOOKUP(BI34,NyLi1T!$L$2:$V$4,DK34,1)&gt;19,19,AP34+VLOOKUP(BI34,NyLi1T!$L$2:$V$4,DK34,1)),""),"")</f>
        <v/>
      </c>
      <c r="FE34" s="9" t="str">
        <f>IF(AND(ISNUMBER(DK34),DK34&gt;7),IF(AND(ISNUMBER(AQ34),ISNUMBER(DK34)),IF(AQ34+VLOOKUP(BI34,NyLi2R!$L$2:$V$4,DK34,1)&gt;19,19,AQ34+VLOOKUP(BI34,NyLi2R!$L$2:$V$4,DK34,1)),""),"")</f>
        <v/>
      </c>
      <c r="FF34" s="9" t="str">
        <f>IF(AND(ISNUMBER(DK34),DK34&gt;7),IF(AND(ISNUMBER(AR34),ISNUMBER(DK34)),IF(AR34+VLOOKUP(BI34,NyLi2E!$L$2:$V$4,DK34,1)&gt;19,19,AR34+VLOOKUP(BI34,NyLi2E!$L$2:$V$4,DK34,1)),""),"")</f>
        <v/>
      </c>
      <c r="FG34" s="9" t="str">
        <f>IF(AND(ISNUMBER(DK34),DK34&gt;7),IF(AND(ISNUMBER(AS34),ISNUMBER(DK34)),IF(AS34+VLOOKUP(BI34,NyLi2T!$L$2:$V$4,DK34,1)&gt;19,19,AS34+VLOOKUP(BI34,NyLi2T!$L$2:$V$4,DK34,1)),""),"")</f>
        <v/>
      </c>
      <c r="FH34" s="9" t="str">
        <f>IF(AND(ISNUMBER(DK34),DK34&lt;8),IF(AND(ISNUMBER(AT34),ISNUMBER(DK34)),IF(AT34+VLOOKUP(BI34,NySs!$L$2:$V$4,DK34,1)&gt;19,19,AT34+VLOOKUP(BI34,NySs!$L$2:$V$4,DK34,1)),""),"")</f>
        <v/>
      </c>
      <c r="FI34" s="9" t="str">
        <f>IF(AND(ISNUMBER(DK34),DK34&lt;9),IF(AND(ISNUMBER(AU34),ISNUMBER(DK34)),IF(AU34+VLOOKUP(BI34,NyEo!$L$2:$V$4,DK34,1)&gt;19,19,AU34+VLOOKUP(BI34,NyEo!$L$2:$V$4,DK34,1)),""),"")</f>
        <v/>
      </c>
      <c r="FJ34" s="9" t="str">
        <f>IF(AND(ISNUMBER(DK34),DK34&gt;7),IF(AND(ISNUMBER(AV34),ISNUMBER(DK34)),IF(AV34+VLOOKUP(BI34,NyHt!$L$2:$V$4,DK34,1)&gt;19,19,AV34+VLOOKUP(BI34,NyHt!$L$2:$V$4,DK34,1)),""),"")</f>
        <v/>
      </c>
      <c r="FK34" s="9" t="str">
        <f>IF(AND(ISNUMBER(AW34),ISNUMBER(DK34)),IF(AW34+VLOOKUP(BI34,NySiF!$L$2:$V$4,DK34,1)&gt;19,19,AW34+VLOOKUP(BI34,NySiF!$L$2:$V$4,DK34,1)),"")</f>
        <v/>
      </c>
      <c r="FL34" s="9" t="str">
        <f>IF(AND(ISNUMBER(AX34),ISNUMBER(DK34)),IF(AX34+VLOOKUP(BI34,NySiB!$L$2:$V$4,DK34,1)&gt;19,19,AX34+VLOOKUP(BI34,NySiB!$L$2:$V$4,DK34,1)),"")</f>
        <v/>
      </c>
      <c r="FM34" s="9" t="str">
        <f>IF(AND(ISNUMBER(AY34),ISNUMBER(DK34)),IF(AY34+VLOOKUP(BI34,NySiT!$L$2:$V$4,DK34,1)&gt;19,19,AY34+VLOOKUP(BI34,NySiT!$L$2:$V$4,DK34,1)),"")</f>
        <v/>
      </c>
      <c r="FN34" s="9" t="str">
        <f>IF(AND(ISNUMBER(AZ34),ISNUMBER(DK34)),IF(AZ34+VLOOKUP(BI34,NyVs!$L$2:$V$4,DK34,1)&gt;19,19,AZ34+VLOOKUP(BI34,NyVs!$L$2:$V$4,DK34,1)),"")</f>
        <v/>
      </c>
      <c r="FO34" s="9" t="str">
        <f>IF(AND(ISNUMBER(BA34),ISNUMBER(DK34)),IF(BA34+VLOOKUP(BI34,NyPp!$L$2:$V$4,DK34,1)&gt;19,19,BA34+VLOOKUP(BI34,NyPp!$L$2:$V$4,DK34,1)),"")</f>
        <v/>
      </c>
      <c r="FP34" s="9" t="str">
        <f>IF(AND(ISNUMBER(BB34),ISNUMBER(DK34)),IF(BB34+VLOOKUP(BI34,NyIGS!$L$2:$V$4,DK34,1)&gt;160,160,BB34+VLOOKUP(BI34,NyIGS!$L$2:$V$4,DK34,1)),"")</f>
        <v/>
      </c>
      <c r="FQ34" s="9" t="str">
        <f>IF(AND(ISNUMBER(BC34),ISNUMBER(DK34)),IF(BC34+VLOOKUP(BI34,NyIRS!$L$2:$V$4,DK34,1)&gt;160,160,BC34+VLOOKUP(BI34,NyIRS!$L$2:$V$4,DK34,1)),"")</f>
        <v/>
      </c>
      <c r="FR34" s="9" t="str">
        <f>IF(AND(ISNUMBER(BD34),ISNUMBER(DK34)),IF(BD34+VLOOKUP(BI34,NyIES!$L$2:$V$4,DK34,1)&gt;160,160, BD34+VLOOKUP(BI34,NyIES!$L$2:$V$4,DK34,1)),"")</f>
        <v/>
      </c>
      <c r="FS34" s="9" t="str">
        <f>IF(AND(ISNUMBER(BE34),ISNUMBER(DK34)),IF(BE34+VLOOKUP(BI34,NyISI!$L$2:$V$4,DK34,1)&gt;160,160,BE34+VLOOKUP(BI34,NyISI!$L$2:$V$4,DK34,1)),"")</f>
        <v/>
      </c>
      <c r="FT34" s="9" t="str">
        <f>IF(AND(ISNUMBER(DK34),DK34&lt;8),IF(AND(ISNUMBER(BF34),ISNUMBER(DK34)),IF(BF34+VLOOKUP(BI34,NyISS!$L$2:$V$4,DK34,1)&gt;160,160,BF34+VLOOKUP(BI34,NyISS!$L$2:$V$4,DK34,1)),""),"")</f>
        <v/>
      </c>
      <c r="FU34" s="9" t="str">
        <f>IF(AND(ISNUMBER(DK34),DK34&gt;7),IF(AND(ISNUMBER(BG34),ISNUMBER(DK34)),IF(BG34+VLOOKUP(BI34,NyISM!$L$2:$V$4,DK34,1)&gt;160,160,BG34+VLOOKUP(BI34,NyISM!$L$2:$V$4,DK34,1)),""),"")</f>
        <v/>
      </c>
      <c r="FV34" s="9" t="str">
        <f>IF(AND(ISNUMBER(BH34),ISNUMBER(DK34)),IF(BH34+VLOOKUP(BI34,NyIAM!$L$2:$V$4,DK34,1)&gt;160,160,BH34+VLOOKUP(BI34,NyIAM!$L$2:$V$4,DK34,1)),"")</f>
        <v/>
      </c>
    </row>
    <row r="35" spans="1:178" x14ac:dyDescent="0.2">
      <c r="A35" s="51"/>
      <c r="B35" s="51"/>
      <c r="C35" s="51"/>
      <c r="D35" s="51"/>
      <c r="E35" s="51"/>
      <c r="F35" s="51"/>
      <c r="G35" s="51"/>
      <c r="H35" s="51"/>
      <c r="I35" s="51"/>
      <c r="J35" s="52"/>
      <c r="K35" s="52"/>
      <c r="L35" s="53"/>
      <c r="M35" s="53"/>
      <c r="N35" s="58" t="str">
        <f t="shared" si="0"/>
        <v/>
      </c>
      <c r="O35" s="53"/>
      <c r="P35" s="53"/>
      <c r="Q35" s="53"/>
      <c r="R35" s="53"/>
      <c r="S35" s="53"/>
      <c r="T35" s="53"/>
      <c r="U35" s="53"/>
      <c r="V35" s="53"/>
      <c r="W35" s="53"/>
      <c r="X35" s="53"/>
      <c r="Y35" s="53"/>
      <c r="Z35" s="53"/>
      <c r="AA35" s="53"/>
      <c r="AB35" s="53"/>
      <c r="AC35" s="53"/>
      <c r="AD35" s="53"/>
      <c r="AE35" s="53"/>
      <c r="AF35" s="53"/>
      <c r="AG35" s="53"/>
      <c r="AH35" s="53"/>
      <c r="AI35" s="53"/>
      <c r="AJ35" s="4" t="str">
        <f>IF(O35="","",IF(ISNUMBER(N35),VLOOKUP(O35,NyFi!$A$2:$K$40,DK35),""))</f>
        <v/>
      </c>
      <c r="AK35" s="4" t="str">
        <f>IF(P35="","",IF(AND(ISNUMBER(N35),DK35&lt;8),VLOOKUP(P35,NyGs!$A$2:$G$41,DK35),""))</f>
        <v/>
      </c>
      <c r="AL35" s="4" t="str">
        <f>IF(AA35="","",IF(ISNUMBER(N35),VLOOKUP(AA35,NyRm!$A$2:$K$56,DK35),""))</f>
        <v/>
      </c>
      <c r="AM35" s="4" t="str">
        <f>IF(Z35="","",IF(ISNUMBER(N35),VLOOKUP(Z35,NyFm!$A$2:$K$46,DK35),""))</f>
        <v/>
      </c>
      <c r="AN35" s="4" t="str">
        <f>IF(U35="","",IF(AND(ISNUMBER(N35),DK35&lt;8),VLOOKUP(U35,NyLi1R!$A$2:$G$20,DK35),""))</f>
        <v/>
      </c>
      <c r="AO35" s="4" t="str">
        <f>IF(V35="","",IF(AND(ISNUMBER(N35),DK35&lt;8),VLOOKUP(V35,NyLi1E!$A$2:$G$20,DK35),""))</f>
        <v/>
      </c>
      <c r="AP35" s="4" t="str">
        <f>IF(AND(ISNUMBER(N35),ISNUMBER(AN35),ISNUMBER(AO35),DK35&lt;8),VLOOKUP(AN35+AO35,NyLi1T!$A$2:$G$40,DK35),"")</f>
        <v/>
      </c>
      <c r="AQ35" s="4" t="str">
        <f>IF(W35="","",IF(AND(ISNUMBER(N35),DK35&gt;7),VLOOKUP(W35,NyLi2R!$A$2:$K$20,DK35),""))</f>
        <v/>
      </c>
      <c r="AR35" s="4" t="str">
        <f>IF(X35="","",IF(AND(ISNUMBER(N35),DK35&gt;7),VLOOKUP(X35,NyLi2E!$A$2:$K$20,DK35),""))</f>
        <v/>
      </c>
      <c r="AS35" s="4" t="str">
        <f>IF(AND(ISNUMBER(N35),ISNUMBER(AQ35),ISNUMBER(AR35),DK35&gt;7),VLOOKUP(AQ35+AR35,NyLi2T!$A$2:$K$40,DK35),"")</f>
        <v/>
      </c>
      <c r="AT35" s="4" t="str">
        <f>IF(AE35="","",IF(AND(ISNUMBER(N35),DK35&lt;8),VLOOKUP(AE35,NySs!$A$2:$G$28,DK35),""))</f>
        <v/>
      </c>
      <c r="AU35" s="4" t="str">
        <f>IF(AD35="","",IF(AND(ISNUMBER(N35),DK35&lt;9),VLOOKUP(AD35,NyEo!$A$2:$H$22,DK35),""))</f>
        <v/>
      </c>
      <c r="AV35" s="4" t="str">
        <f>IF(Q35="","",IF(AND(ISNUMBER(N35),DK35&gt;7),VLOOKUP(Q35,NyHt!$A$2:$K$17,DK35),""))</f>
        <v/>
      </c>
      <c r="AW35" s="4" t="str">
        <f>IF(R35="","",IF(ISNUMBER(N35),VLOOKUP(R35,NySiF!$A$2:$K$18,DK35),""))</f>
        <v/>
      </c>
      <c r="AX35" s="4" t="str">
        <f>IF(S35="","",IF(ISNUMBER(N35),VLOOKUP(S35,NySiB!$A$2:$K$16,DK35),""))</f>
        <v/>
      </c>
      <c r="AY35" s="4" t="str">
        <f>IF(T35="","",IF(ISNUMBER(N35),VLOOKUP(T35,NySiT!$A$2:$K$32,DK35),""))</f>
        <v/>
      </c>
      <c r="AZ35" s="4" t="str">
        <f>IF(Y35="","",IF(ISNUMBER(N35),VLOOKUP(Y35,NyVs!$A$2:$K$86,DK35),""))</f>
        <v/>
      </c>
      <c r="BA35" s="4" t="str">
        <f>IF(AI35="","",IF(ISNUMBER(N35),VLOOKUP(AI35,NyPp!$A$2:$K$202,DK35),""))</f>
        <v/>
      </c>
      <c r="BB35" s="4" t="str">
        <f>IF(AND(ISNUMBER(AJ35),ISNUMBER(AK35),ISNUMBER(AL35),ISNUMBER(AM35),DK35&lt;8),IF(COUNTIF(O35,0)+COUNTIF(P35,0)+COUNTIF(AA35,0)+COUNTIF(Z35,0)&gt;1,"",VLOOKUP(AJ35+AK35+AL35+AM35,NyIGS!$A$2:$K$78,DK35)),IF(AND(ISNUMBER(AJ35),ISNUMBER(AL35),ISNUMBER(AM35),ISNUMBER(AS35),DK35&gt;7),IF(COUNTIF(O35,0)+COUNTIF(AA35,0)+COUNTIF(Z35,0)+AND(COUNTIF(W35,0),COUNTIF(X35,0))&gt;1,"",VLOOKUP(AJ35+AL35+AM35+AS35,NyIGS!$A$2:$K$78,DK35)),""))</f>
        <v/>
      </c>
      <c r="BC35" s="4" t="str">
        <f>IF(AND(ISNUMBER(AJ35),ISNUMBER(AN35),ISNUMBER(AT35),DK35&lt;8),IF(COUNTIF(O35,0)+COUNTIF(U35,0)+COUNTIF(AE35,0)&gt;1,"",VLOOKUP(AJ35+AN35+AT35,NyIRS!$A$2:$K$59,DK35)),IF(AND(ISNUMBER(AJ35),ISNUMBER(AQ35),DK35&gt;7),IF(COUNTIF(O35,0)+COUNTIF(W35,0)&gt;1,"",VLOOKUP(AJ35+AQ35,NyIRS!$A$2:$K$59,DK35)),""))</f>
        <v/>
      </c>
      <c r="BD35" s="4" t="str">
        <f>IF(AND(ISNUMBER(AK35),ISNUMBER(AL35),ISNUMBER(AM35),DK35&lt;8),IF(COUNTIF(P35,0)+COUNTIF(AA35,0)+COUNTIF(Z35,0)&gt;1,"",VLOOKUP(AK35+AL35+AM35,NyIES!$A$2:$K$59,DK35)),IF(AND(ISNUMBER(AL35),ISNUMBER(AM35),ISNUMBER(AR35),DK35&gt;7),IF(COUNTIF(AA35,0)+COUNTIF(Z35,0)+COUNTIF(X35,0)&gt;1,"",VLOOKUP(AL35+AM35+AR35,NyIES!$A$2:$K$59,DK35)),""))</f>
        <v/>
      </c>
      <c r="BE35" s="4" t="str">
        <f>IF(AND(ISNUMBER(AJ35),ISNUMBER(AP35),ISNUMBER(AU35),DK35&lt;8),IF(COUNTIF(O35,0)+AND(COUNTIF(U35,0),COUNTIF(V35,0))+COUNTIF(AD35,0)&gt;1,"",VLOOKUP(AJ35+AP35+AU35,NyISI!$A$2:$K$59,DK35)),IF(AND(ISNUMBER(AS35),ISNUMBER(AU35),ISNUMBER(AV35),DK35=8),IF(COUNTIF(AD35,0)+COUNTIF(Q35,0)+AND(COUNTIF(W35,0),COUNTIF(X35,0))&gt;1,"",VLOOKUP(AS35+AU35+AV35,NyISI!$A$2:$K$59,DK35)),IF(AND(ISNUMBER(AS35),ISNUMBER(AV35),DK35&gt;8),IF(COUNTIF(Q35,0)+AND(COUNTIF(W35,0),COUNTIF(X35,0))&gt;1,"",VLOOKUP(AS35+AV35,NyISI!$A$2:$K$59,DK35)),"")))</f>
        <v/>
      </c>
      <c r="BF35" s="4" t="str">
        <f>IF(AND(ISNUMBER(AT35),ISNUMBER(AK35),ISNUMBER(AL35),ISNUMBER(AM35),DK35&lt;8),IF(COUNTIF(P35,0)+COUNTIF(AA35,0)+COUNTIF(Z35,0)+COUNTIF(AE35,0)&gt;1,"",VLOOKUP(AT35+AK35+AL35+AM35,NyISS!$A$2:$G$78,DK35)),"")</f>
        <v/>
      </c>
      <c r="BG35" s="4" t="str">
        <f>IF(AND(ISNUMBER(AJ35),ISNUMBER(AL35),ISNUMBER(AM35),DK35&gt;7),IF(COUNTIF(O35,0)+COUNTIF(AA35,0)+COUNTIF(Z35,0)&gt;1,"",VLOOKUP(AJ35+AL35+AM35,NyISM!$A$2:$K$59,DK35)),"")</f>
        <v/>
      </c>
      <c r="BH35" s="4" t="str">
        <f>IF(AND(ISNUMBER(AY35),ISNUMBER(AZ35)),IF(COUNTIF(T35,0)+COUNTIF(Y35,0)&gt;1,"",VLOOKUP(AY35+AZ35,NyIAM!$A$2:$K$40,DK35)),"")</f>
        <v/>
      </c>
      <c r="BI35" s="4">
        <v>2</v>
      </c>
      <c r="BJ35" s="4" t="str">
        <f>IF(ISNUMBER(BB35),VLOOKUP(BB35,Percentil!$A$2:$B$122,2,1),"")</f>
        <v/>
      </c>
      <c r="BK35" s="4" t="str">
        <f>IF(ISNUMBER(BC35),VLOOKUP(BC35,Percentil!$A$2:$B$122,2,1),"")</f>
        <v/>
      </c>
      <c r="BL35" s="4" t="str">
        <f>IF(ISNUMBER(BD35),VLOOKUP(BD35,Percentil!$A$2:$B$122,2,1),"")</f>
        <v/>
      </c>
      <c r="BM35" s="4" t="str">
        <f>IF(ISNUMBER(BE35),VLOOKUP(BE35,Percentil!$A$2:$B$122,2,1),"")</f>
        <v/>
      </c>
      <c r="BN35" s="4" t="str">
        <f>IF(ISNUMBER(BF35),VLOOKUP(BF35,Percentil!$A$2:$B$122,2,1),"")</f>
        <v/>
      </c>
      <c r="BO35" s="4" t="str">
        <f>IF(ISNUMBER(BG35),VLOOKUP(BG35,Percentil!$A$2:$B$122,2,1),"")</f>
        <v/>
      </c>
      <c r="BP35" s="4" t="str">
        <f>IF(ISNUMBER(BH35),VLOOKUP(BH35,Percentil!$A$2:$B$122,2,1),"")</f>
        <v/>
      </c>
      <c r="BQ35" s="4" t="str">
        <f>IF(AND(ISNUMBER(AJ35),ISNUMBER(DK35)),IF(AJ35-VLOOKUP(BI35,NyFi!$L$2:$V$4,DK35,1)&lt;1,1 &amp; " - " &amp; AJ35+VLOOKUP(BI35,NyFi!$L$2:$V$4,DK35,1),IF(AJ35+VLOOKUP(BI35,NyFi!$L$2:$V$4,DK35,1)&gt;19,AJ35-VLOOKUP(BI35,NyFi!$L$2:$V$4,DK35,1) &amp; " - " &amp; 19,AJ35-VLOOKUP(BI35,NyFi!$L$2:$V$4,DK35,1) &amp; " - " &amp; AJ35+VLOOKUP(BI35,NyFi!$L$2:$V$4,DK35,1))),"")</f>
        <v/>
      </c>
      <c r="BR35" s="4" t="str">
        <f>IF(AND(ISNUMBER(DK35),DK35&lt;8),IF(AND(ISNUMBER(AK35),ISNUMBER(DK35)),IF(AK35-VLOOKUP(BI35,NyGs!$L$2:$V$4,DK35,1)&lt;1,1 &amp; " - " &amp; AK35+VLOOKUP(BI35,NyGs!$L$2:$V$4,DK35,1),IF(AK35+VLOOKUP(BI35,NyGs!$L$2:$V$4,DK35,1)&gt;19,AK35-VLOOKUP(BI35,NyGs!$L$2:$V$4,DK35,1) &amp; " - " &amp; 19,AK35-VLOOKUP(BI35,NyGs!$L$2:$V$4,DK35,1) &amp; " - " &amp; AK35+VLOOKUP(BI35,NyGs!$L$2:$V$4,DK35,1))),""),"")</f>
        <v/>
      </c>
      <c r="BS35" s="4" t="str">
        <f>IF(AND(ISNUMBER(AL35),ISNUMBER(DK35)),IF(AL35-VLOOKUP(BI35,NyRm!$L$2:$V$4,DK35,1)&lt;1,1 &amp; " - " &amp; AL35+VLOOKUP(BI35,NyRm!$L$2:$V$4,DK35,1),IF(AL35+VLOOKUP(BI35,NyRm!$L$2:$V$4,DK35,1)&gt;19,AL35-VLOOKUP(BI35,NyRm!$L$2:$V$4,DK35,1) &amp; " - " &amp; 19,AL35-VLOOKUP(BI35,NyRm!$L$2:$V$4,DK35,1) &amp; " - " &amp; AL35+VLOOKUP(BI35,NyRm!$L$2:$V$4,DK35,1))),"")</f>
        <v/>
      </c>
      <c r="BT35" s="4" t="str">
        <f>IF(AND(ISNUMBER(AM35),ISNUMBER(DK35)),IF(AM35-VLOOKUP(BI35,NyFm!$L$2:$V$4,DK35,1)&lt;1,1 &amp; " - " &amp; AM35+VLOOKUP(BI35,NyFm!$L$2:$V$4,DK35,1),IF(AM35+VLOOKUP(BI35,NyFm!$L$2:$V$4,DK35,1)&gt;19,AM35-VLOOKUP(BI35,NyFm!$L$2:$V$4,DK35,1) &amp; " - " &amp; 19,AM35-VLOOKUP(BI35,NyFm!$L$2:$V$4,DK35,1) &amp; " - " &amp; AM35+VLOOKUP(BI35,NyFm!$L$2:$V$4,DK35,1))),"")</f>
        <v/>
      </c>
      <c r="BU35" s="4" t="str">
        <f>IF(AND(ISNUMBER(DK35),DK35&lt;8),IF(AND(ISNUMBER(AN35),ISNUMBER(DK35)),IF(AN35-VLOOKUP(BI35,NyLi1R!$L$2:$V$4,DK35,1)&lt;1,1 &amp; " - " &amp; AN35+VLOOKUP(BI35,NyLi1R!$L$2:$V$4,DK35,1),IF(AN35+VLOOKUP(BI35,NyLi1R!$L$2:$V$4,DK35,1)&gt;19,AN35-VLOOKUP(BI35,NyLi1R!$L$2:$V$4,DK35,1) &amp; " - " &amp; 19,AN35-VLOOKUP(BI35,NyLi1R!$L$2:$V$4,DK35,1) &amp; " - " &amp; AN35+VLOOKUP(BI35,NyLi1R!$L$2:$V$4,DK35,1))),""),"")</f>
        <v/>
      </c>
      <c r="BV35" s="4" t="str">
        <f>IF(AND(ISNUMBER(DK35),DK35&lt;8),IF(AND(ISNUMBER(AO35),ISNUMBER(DK35)),IF(AO35-VLOOKUP(BI35,NyLi1E!$L$2:$V$4,DK35,1)&lt;1,1 &amp; " - " &amp; AO35+VLOOKUP(BI35,NyLi1E!$L$2:$V$4,DK35,1),IF(AO35+VLOOKUP(BI35,NyLi1E!$L$2:$V$4,DK35,1)&gt;19,AO35-VLOOKUP(BI35,NyLi1E!$L$2:$V$4,DK35,1) &amp; " - " &amp; 19,AO35-VLOOKUP(BI35,NyLi1E!$L$2:$V$4,DK35,1) &amp; " - " &amp; AO35+VLOOKUP(BI35,NyLi1E!$L$2:$V$4,DK35,1))),""),"")</f>
        <v/>
      </c>
      <c r="BW35" s="4" t="str">
        <f>IF(AND(ISNUMBER(DK35),DK35&lt;8),IF(AND(ISNUMBER(AP35),ISNUMBER(DK35)),IF(AP35-VLOOKUP(BI35,NyLi1T!$L$2:$V$4,DK35,1)&lt;1,1 &amp; " - " &amp; AP35+VLOOKUP(BI35,NyLi1T!$L$2:$V$4,DK35,1),IF(AP35+VLOOKUP(BI35,NyLi1T!$L$2:$V$4,DK35,1)&gt;19,AP35-VLOOKUP(BI35,NyLi1T!$L$2:$V$4,DK35,1) &amp; " - " &amp; 19,AP35-VLOOKUP(BI35,NyLi1T!$L$2:$V$4,DK35,1) &amp; " - " &amp; AP35+VLOOKUP(BI35,NyLi1T!$L$2:$V$4,DK35,1))),""),"")</f>
        <v/>
      </c>
      <c r="BX35" s="4" t="str">
        <f>IF(AND(ISNUMBER(DK35),DK35&gt;7),IF(AND(ISNUMBER(AQ35),ISNUMBER(DK35)),IF(AQ35-VLOOKUP(BI35,NyLi2R!$L$2:$V$4,DK35,1)&lt;1,1 &amp; " - " &amp; AQ35+VLOOKUP(BI35,NyLi2R!$L$2:$V$4,DK35,1),IF(AQ35+VLOOKUP(BI35,NyLi2R!$L$2:$V$4,DK35,1)&gt;19,AQ35-VLOOKUP(BI35,NyLi2R!$L$2:$V$4,DK35,1) &amp; " - " &amp; 19,AQ35-VLOOKUP(BI35,NyLi2R!$L$2:$V$4,DK35,1) &amp; " - " &amp; AQ35+VLOOKUP(BI35,NyLi2R!$L$2:$V$4,DK35,1))),""),"")</f>
        <v/>
      </c>
      <c r="BY35" s="4" t="str">
        <f>IF(AND(ISNUMBER(DK35),DK35&gt;7),IF(AND(ISNUMBER(AR35),ISNUMBER(DK35)),IF(AR35-VLOOKUP(BI35,NyLi2E!$L$2:$V$4,DK35,1)&lt;1,1 &amp; " - " &amp; AR35+VLOOKUP(BI35,NyLi2E!$L$2:$V$4,DK35,1),IF(AR35+VLOOKUP(BI35,NyLi2E!$L$2:$V$4,DK35,1)&gt;19,AR35-VLOOKUP(BI35,NyLi2E!$L$2:$V$4,DK35,1) &amp; " - " &amp; 19,AR35-VLOOKUP(BI35,NyLi2E!$L$2:$V$4,DK35,1) &amp; " - " &amp; AR35+VLOOKUP(BI35,NyLi2E!$L$2:$V$4,DK35,1))),""),"")</f>
        <v/>
      </c>
      <c r="BZ35" s="4" t="str">
        <f>IF(AND(ISNUMBER(DK35),DK35&gt;7),IF(AND(ISNUMBER(AS35),ISNUMBER(DK35)),IF(AS35-VLOOKUP(BI35,NyLi2T!$L$2:$V$4,DK35,1)&lt;1,1 &amp; " - " &amp; AS35+VLOOKUP(BI35,NyLi2T!$L$2:$V$4,DK35,1),IF(AS35+VLOOKUP(BI35,NyLi2T!$L$2:$V$4,DK35,1)&gt;19,AS35-VLOOKUP(BI35,NyLi2T!$L$2:$V$4,DK35,1) &amp; " - " &amp; 19,AS35-VLOOKUP(BI35,NyLi2T!$L$2:$V$4,DK35,1) &amp; " - " &amp; AS35+VLOOKUP(BI35,NyLi2T!$L$2:$V$4,DK35,1))),""),"")</f>
        <v/>
      </c>
      <c r="CA35" s="4" t="str">
        <f>IF(AND(ISNUMBER(DK35),DK35&lt;8),IF(AND(ISNUMBER(AT35),ISNUMBER(DK35)),IF(AT35-VLOOKUP(BI35,NySs!$L$2:$V$4,DK35,1)&lt;1,1 &amp; " - " &amp; AT35+VLOOKUP(BI35,NySs!$L$2:$V$4,DK35,1),IF(AT35+VLOOKUP(BI35,NySs!$L$2:$V$4,DK35,1)&gt;19,AT35-VLOOKUP(BI35,NySs!$L$2:$V$4,DK35,1) &amp; " - " &amp; 19,AT35-VLOOKUP(BI35,NySs!$L$2:$V$4,DK35,1) &amp; " - " &amp; AT35+VLOOKUP(BI35,NySs!$L$2:$V$4,DK35,1))),""),"")</f>
        <v/>
      </c>
      <c r="CB35" s="4" t="str">
        <f>IF(AND(ISNUMBER(DK35),DK35&lt;9),IF(AND(ISNUMBER(AU35),ISNUMBER(DK35)),IF(AU35-VLOOKUP(BI35,NyEo!$L$2:$V$4,DK35,1)&lt;1,1 &amp; " - " &amp; AU35+VLOOKUP(BI35,NyEo!$L$2:$V$4,DK35,1),IF(AU35+VLOOKUP(BI35,NyEo!$L$2:$V$4,DK35,1)&gt;19,AU35-VLOOKUP(BI35,NyEo!$L$2:$V$4,DK35,1) &amp; " - " &amp; 19,AU35-VLOOKUP(BI35,NyEo!$L$2:$V$4,DK35,1) &amp; " - " &amp; AU35+VLOOKUP(BI35,NyEo!$L$2:$V$4,DK35,1))),""),"")</f>
        <v/>
      </c>
      <c r="CC35" s="4" t="str">
        <f>IF(AND(ISNUMBER(DK35),DK35&gt;7),IF(AND(ISNUMBER(AV35),ISNUMBER(DK35)),IF(AV35-VLOOKUP(BI35,NyHt!$L$2:$V$4,DK35,1)&lt;1,1 &amp; " - " &amp; AV35+VLOOKUP(BI35,NyHt!$L$2:$V$4,DK35,1),IF(AV35+VLOOKUP(BI35,NyHt!$L$2:$V$4,DK35,1)&gt;19,AV35-VLOOKUP(BI35,NyHt!$L$2:$V$4,DK35,1) &amp; " - " &amp; 19,AV35-VLOOKUP(BI35,NyHt!$L$2:$V$4,DK35,1) &amp; " - " &amp; AV35+VLOOKUP(BI35,NyHt!$L$2:$V$4,DK35,1))),""),"")</f>
        <v/>
      </c>
      <c r="CD35" s="4" t="str">
        <f>IF(AND(ISNUMBER(AW35),ISNUMBER(DK35)),IF(AW35-VLOOKUP(BI35,NySiF!$L$2:$V$4,DK35,1)&lt;1,1 &amp; " - " &amp; AW35+VLOOKUP(BI35,NySiF!$L$2:$V$4,DK35,1),IF(AW35+VLOOKUP(BI35,NySiF!$L$2:$V$4,DK35,1)&gt;19,AW35-VLOOKUP(BI35,NySiF!$L$2:$V$4,DK35,1) &amp; " - " &amp; 19,AW35-VLOOKUP(BI35,NySiF!$L$2:$V$4,DK35,1) &amp; " - " &amp; AW35+VLOOKUP(BI35,NySiF!$L$2:$V$4,DK35,1))),"")</f>
        <v/>
      </c>
      <c r="CE35" s="4" t="str">
        <f>IF(AND(ISNUMBER(AX35),ISNUMBER(DK35)),IF(AX35-VLOOKUP(BI35,NySiB!$L$2:$V$4,DK35,1)&lt;1,1 &amp; " - " &amp; AX35+VLOOKUP(BI35,NySiB!$L$2:$V$4,DK35,1),IF(AX35+VLOOKUP(BI35,NySiB!$L$2:$V$4,DK35,1)&gt;19,AX35-VLOOKUP(BI35,NySiB!$L$2:$V$4,DK35,1) &amp; " - " &amp; 19,AX35-VLOOKUP(BI35,NySiB!$L$2:$V$4,DK35,1) &amp; " - " &amp; AX35+VLOOKUP(BI35,NySiB!$L$2:$V$4,DK35,1))),"")</f>
        <v/>
      </c>
      <c r="CF35" s="4" t="str">
        <f>IF(AND(ISNUMBER(AY35),ISNUMBER(DK35)),IF(AY35-VLOOKUP(BI35,NySiT!$L$2:$V$4,DK35,1)&lt;1,1 &amp; " - " &amp; AY35+VLOOKUP(BI35,NySiT!$L$2:$V$4,DK35,1),IF(AY35+VLOOKUP(BI35,NySiT!$L$2:$V$4,DK35,1)&gt;19,AY35-VLOOKUP(BI35,NySiT!$L$2:$V$4,DK35,1) &amp; " - " &amp; 19,AY35-VLOOKUP(BI35,NySiT!$L$2:$V$4,DK35,1) &amp; " - " &amp; AY35+VLOOKUP(BI35,NySiT!$L$2:$V$4,DK35,1))),"")</f>
        <v/>
      </c>
      <c r="CG35" s="4" t="str">
        <f>IF(AND(ISNUMBER(AZ35),ISNUMBER(DK35)),IF(AZ35-VLOOKUP(BI35,NyVs!$L$2:$V$4,DK35,1)&lt;1,1 &amp; " - " &amp; AZ35+VLOOKUP(BI35,NyVs!$L$2:$V$4,DK35,1),IF(AZ35+VLOOKUP(BI35,NyVs!$L$2:$V$4,DK35,1)&gt;19,AZ35-VLOOKUP(BI35,NyVs!$L$2:$V$4,DK35,1) &amp; " - " &amp; 19,AZ35-VLOOKUP(BI35,NyVs!$L$2:$V$4,DK35,1) &amp; " - " &amp; AZ35+VLOOKUP(BI35,NyVs!$L$2:$V$4,DK35,1))),"")</f>
        <v/>
      </c>
      <c r="CH35" s="4" t="str">
        <f>IF(AND(ISNUMBER(BA35),ISNUMBER(DK35)),IF(BA35-VLOOKUP(BI35,NyPp!$L$2:$V$4,DK35,1)&lt;1,1 &amp; " - " &amp; BA35+VLOOKUP(BI35,NyPp!$L$2:$V$4,DK35,1),IF(BA35+VLOOKUP(BI35,NyPp!$L$2:$V$4,DK35,1)&gt;19,BA35-VLOOKUP(BI35,NyPp!$L$2:$V$4,DK35,1) &amp; " - " &amp; 19,BA35-VLOOKUP(BI35,NyPp!$L$2:$V$4,DK35,1) &amp; " - " &amp; BA35+VLOOKUP(BI35,NyPp!$L$2:$V$4,DK35,1))),"")</f>
        <v/>
      </c>
      <c r="CI35" s="4" t="str">
        <f>IF(AND(ISNUMBER(BB35),ISNUMBER(DK35)),IF(BB35-VLOOKUP(BI35,NyIGS!$L$2:$V$4,DK35,1)&lt;40,40 &amp; " - " &amp; BB35+VLOOKUP(BI35,NyIGS!$L$2:$V$4,DK35,1),IF(BB35+VLOOKUP(BI35,NyIGS!$L$2:$V$4,DK35,1)&gt;160,BB35-VLOOKUP(BI35,NyIGS!$L$2:$V$4,DK35,1) &amp; " - " &amp; 160,BB35-VLOOKUP(BI35,NyIGS!$L$2:$V$4,DK35,1) &amp; " - " &amp; BB35+VLOOKUP(BI35,NyIGS!$L$2:$V$4,DK35,1))),"")</f>
        <v/>
      </c>
      <c r="CJ35" s="4" t="str">
        <f>IF(AND(ISNUMBER(BC35),ISNUMBER(DK35)),IF(BC35-VLOOKUP(BI35,NyIRS!$L$2:$V$4,DK35,1)&lt;40,40 &amp; " - " &amp; BC35+VLOOKUP(BI35,NyIRS!$L$2:$V$4,DK35,1),IF(BC35+VLOOKUP(BI35,NyIRS!$L$2:$V$4,DK35,1)&gt;160,BC35-VLOOKUP(BI35,NyIRS!$L$2:$V$4,DK35,1) &amp; " - " &amp; 160,BC35-VLOOKUP(BI35,NyIRS!$L$2:$V$4,DK35,1) &amp; " - " &amp; BC35+VLOOKUP(BI35,NyIRS!$L$2:$V$4,DK35,1))),"")</f>
        <v/>
      </c>
      <c r="CK35" s="4" t="str">
        <f>IF(AND(ISNUMBER(BD35),ISNUMBER(DK35)),IF(BD35-VLOOKUP(BI35,NyIES!$L$2:$V$4,DK35,1)&lt;40,40 &amp; " - " &amp; BD35+VLOOKUP(BI35,NyIES!$L$2:$V$4,DK35,1),IF(BD35+VLOOKUP(BI35,NyIES!$L$2:$V$4,DK35,1)&gt;160,BD35-VLOOKUP(BI35,NyIES!$L$2:$V$4,DK35,1) &amp; " - " &amp; 160,BD35-VLOOKUP(BI35,NyIES!$L$2:$V$4,DK35,1) &amp; " - " &amp; BD35+VLOOKUP(BI35,NyIES!$L$2:$V$4,DK35,1))),"")</f>
        <v/>
      </c>
      <c r="CL35" s="4" t="str">
        <f>IF(AND(ISNUMBER(BE35),ISNUMBER(DK35)),IF(BE35-VLOOKUP(BI35,NyISI!$L$2:$V$4,DK35,1)&lt;40,40 &amp; " - " &amp; BE35+VLOOKUP(BI35,NyISI!$L$2:$V$4,DK35,1),IF(BE35+VLOOKUP(BI35,NyISI!$L$2:$V$4,DK35,1)&gt;160,BE35-VLOOKUP(BI35,NyISI!$L$2:$V$4,DK35,1) &amp; " - " &amp; 160,BE35-VLOOKUP(BI35,NyISI!$L$2:$V$4,DK35,1) &amp; " - " &amp; BE35+VLOOKUP(BI35,NyISI!$L$2:$V$4,DK35,1))),"")</f>
        <v/>
      </c>
      <c r="CM35" s="4" t="str">
        <f>IF(AND(ISNUMBER(DK35),DK35&lt;8),IF(AND(ISNUMBER(BF35),ISNUMBER(DK35)),IF(BF35-VLOOKUP(BI35,NyISS!$L$2:$V$4,DK35,1)&lt;40,40 &amp; " - " &amp; BF35+VLOOKUP(BI35,NyISS!$L$2:$V$4,DK35,1),IF(BF35+VLOOKUP(BI35,NyISS!$L$2:$V$4,DK35,1)&gt;160,BF35-VLOOKUP(BI35,NyISS!$L$2:$V$4,DK35,1) &amp; " - " &amp; 160,BF35-VLOOKUP(BI35,NyISS!$L$2:$V$4,DK35,1) &amp; " - " &amp; BF35+VLOOKUP(BI35,NyISS!$L$2:$V$4,DK35,1))),""),"")</f>
        <v/>
      </c>
      <c r="CN35" s="4" t="str">
        <f>IF(AND(ISNUMBER(DK35),DK35&gt;7),IF(AND(ISNUMBER(BG35),ISNUMBER(DK35)),IF(BG35-VLOOKUP(BI35,NyISM!$L$2:$V$4,DK35,1)&lt;40,40 &amp; " - " &amp; BG35+VLOOKUP(BI35,NyISM!$L$2:$V$4,DK35,1),IF(BG35+VLOOKUP(BI35,NyISM!$L$2:$V$4,DK35,1)&gt;160,BG35-VLOOKUP(BI35,NyISM!$L$2:$V$4,DK35,1) &amp; " - " &amp; 160,BG35-VLOOKUP(BI35,NyISM!$L$2:$V$4,DK35,1) &amp; " - " &amp; BG35+VLOOKUP(BI35,NyISM!$L$2:$V$4,DK35,1))),""),"")</f>
        <v/>
      </c>
      <c r="CO35" s="4" t="str">
        <f>IF(AND(ISNUMBER(BH35),ISNUMBER(DK35)),IF(BH35-VLOOKUP(BI35,NyIAM!$L$2:$V$4,DK35,1)&lt;40,40 &amp; " - " &amp; BH35+VLOOKUP(BI35,NyIAM!$L$2:$V$4,DK35,1),IF(BH35+VLOOKUP(BI35,NyIAM!$L$2:$V$4,DK35,1)&gt;160,BH35-VLOOKUP(BI35,NyIAM!$L$2:$V$4,DK35,1) &amp; " - " &amp; 160,BH35-VLOOKUP(BI35,NyIAM!$L$2:$V$4,DK35,1) &amp; " - " &amp; BH35+VLOOKUP(BI35,NyIAM!$L$2:$V$4,DK35,1))),"")</f>
        <v/>
      </c>
      <c r="CP35" s="4" t="str">
        <f>IF(AF35="","",IF(AND(ISNUMBER(AF35),ISNUMBER(DK35)),IF(VLOOKUP(AF35,NyOm!$A$2:$K$30,DK35,1)=1,"Onormalt få ord",IF(VLOOKUP(AF35,NyOm!$A$2:$K$30,DK35,1)=2,"Färre antal ord än normalt",IF(VLOOKUP(AF35,NyOm!$A$2:$K$30,DK35,1)=3,"Normalt antal ord","")))))</f>
        <v/>
      </c>
      <c r="CQ35" s="4" t="str">
        <f>IF(AB35="","",IF(AND(ISNUMBER(AB35),ISNUMBER(DK35)),IF(VLOOKUP(AB35,NyPbTid!$A$2:$K$218,DK35,1)=1,"Onormalt lång tidsåtgång",IF(VLOOKUP(AB35,NyPbTid!$A$2:$K$218,DK35,1)=2,"Långsammare än normalt",IF(VLOOKUP(AB35,NyPbTid!$A$2:$K$218,DK35,1)=3,"Normal tidsåtgång","")))))</f>
        <v/>
      </c>
      <c r="CR35" s="4" t="str">
        <f>IF(AC35="","",IF(AND(ISNUMBER(AC35),ISNUMBER(DK35)),IF(VLOOKUP(AC35,NyPbFel!$A$2:$K$18,DK35,1)=1,"Onormalt antal fel",IF(VLOOKUP(AC35,NyPbFel!$A$2:$K$18,DK35,1)=2,"Fler fel än normalt",IF(VLOOKUP(AC35,NyPbFel!$A$2:$K$18,DK35,1)=3,"Normalt antal fel","")))))</f>
        <v/>
      </c>
      <c r="CS35" s="4" t="str">
        <f t="shared" si="6"/>
        <v/>
      </c>
      <c r="CT35" s="4" t="str">
        <f>IF(OR(ISNUMBER(CS35),CS35="0**"),IF(ISNUMBER(CS35),CS35/ABS(CS35)*VLOOKUP(1,SignDiff!$A$3:$K$4,DK35,1),VLOOKUP(1,SignDiff!$A$3:$K$4,DK35,1)),"")</f>
        <v/>
      </c>
      <c r="CU35" s="4" t="str">
        <f>IF(OR(ISNUMBER(CS35),CS35="0**"),IF(ISNUMBER(CS35),CS35/ABS(CS35)*VLOOKUP(1,SignDiff!$A$7:$K$8,DK35,1),VLOOKUP(1,SignDiff!$A$7:$K$8,DK35,1)),"")</f>
        <v/>
      </c>
      <c r="CV35" s="4" t="str">
        <f t="shared" si="7"/>
        <v/>
      </c>
      <c r="CW35" s="4" t="str">
        <f t="shared" si="8"/>
        <v/>
      </c>
      <c r="CX35" s="4" t="str">
        <f>IF(OR(ISNUMBER(CS35),CS35="0**"),IF(CS35="0**",VLOOKUP(0,'IRS-IES'!$A$2:$C$43,2,1),IF(CS35&lt;0,VLOOKUP(ABS(CS35),'IRS-IES'!$A$2:$C$43,2,1),VLOOKUP(ABS(CS35),'IRS-IES'!$A$2:$C$43,3,1))),"")</f>
        <v/>
      </c>
      <c r="CY35" s="4" t="str">
        <f t="shared" si="9"/>
        <v/>
      </c>
      <c r="CZ35" s="4" t="str">
        <f>IF(OR(ISNUMBER(CY35),CY35="0**"),IF(ISNUMBER(CY35),CY35/ABS(CY35)*VLOOKUP(2,SignDiff!$A$3:$K$4,DK35,1),VLOOKUP(2,SignDiff!$A$3:$K$4,DK35,1)),"")</f>
        <v/>
      </c>
      <c r="DA35" s="4" t="str">
        <f>IF(OR(ISNUMBER(CY35),CY35="0**"),IF(ISNUMBER(CY35),CY35/ABS(CY35)*VLOOKUP(2,SignDiff!$A$7:$K$8,DK35,1),VLOOKUP(2,SignDiff!$A$7:$K$8,DK35,1)),"")</f>
        <v/>
      </c>
      <c r="DB35" s="4" t="str">
        <f t="shared" si="10"/>
        <v/>
      </c>
      <c r="DC35" s="4" t="str">
        <f t="shared" si="11"/>
        <v/>
      </c>
      <c r="DD35" s="4" t="str">
        <f>IF(OR(ISNUMBER(CY35),CY35="0**"),IF(CY35="0**",VLOOKUP(0,'ISI-ISS'!$A$2:$C$43,2,1),IF(CY35&lt;0,VLOOKUP(ABS(CY35),'ISI-ISS'!$A$2:$C$43,2,1),VLOOKUP(ABS(CY35),'ISI-ISS'!$A$2:$C$43,3,1))),"")</f>
        <v/>
      </c>
      <c r="DE35" s="4" t="str">
        <f t="shared" si="12"/>
        <v/>
      </c>
      <c r="DF35" s="4" t="str">
        <f>IF(OR(ISNUMBER(DE35),DE35="0**"),IF(ISNUMBER(DE35),DE35/ABS(DE35)*VLOOKUP(2,SignDiff!$A$3:$K$4,DK35,1),VLOOKUP(2,SignDiff!$A$3:$K$4,DK35,1)),"")</f>
        <v/>
      </c>
      <c r="DG35" s="4" t="str">
        <f>IF(OR(ISNUMBER(DE35),DE35="0**"),IF(ISNUMBER(DE35),DE35/ABS(DE35)*VLOOKUP(2,SignDiff!$A$7:$K$8,DK35,1),VLOOKUP(2,SignDiff!$A$7:$K$8,DK35,1)),"")</f>
        <v/>
      </c>
      <c r="DH35" s="4" t="str">
        <f t="shared" si="13"/>
        <v/>
      </c>
      <c r="DI35" s="4" t="str">
        <f t="shared" si="14"/>
        <v/>
      </c>
      <c r="DJ35" s="4" t="str">
        <f>IF(OR(ISNUMBER(DE35),DE35="0**"),IF(DE35="0**",VLOOKUP(0,'ISI-ISM'!$A$2:$C$43,2,1),IF(DE35&lt;0,VLOOKUP(ABS(DE35),'ISI-ISM'!$A$2:$C$43,2,1),VLOOKUP(ABS(DE35),'ISI-ISM'!$A$2:$C$43,3,1))),"")</f>
        <v/>
      </c>
      <c r="DK35" s="4" t="str">
        <f>IF(ISERROR(VLOOKUP(N35,age!$A$2:$C$11,2,1)),"",VLOOKUP(N35,age!$A$2:$C$11,2,1))</f>
        <v/>
      </c>
      <c r="DL35" s="4" t="str">
        <f>IF(ISERROR(VLOOKUP(N35,age!$A$2:$C$11,3,1)),"",VLOOKUP(N35,age!$A$2:$C$11,3,1))</f>
        <v/>
      </c>
      <c r="DM35" s="4">
        <f t="shared" si="1"/>
        <v>0</v>
      </c>
      <c r="DN35" s="4">
        <f t="shared" si="2"/>
        <v>0</v>
      </c>
      <c r="DO35" s="4">
        <f t="shared" si="3"/>
        <v>0</v>
      </c>
      <c r="DP35" s="4">
        <f t="shared" si="4"/>
        <v>0</v>
      </c>
      <c r="DQ35" s="4">
        <f t="shared" si="5"/>
        <v>0</v>
      </c>
      <c r="DR35" s="9" t="str">
        <f t="shared" si="15"/>
        <v/>
      </c>
      <c r="DS35" s="9" t="str">
        <f t="shared" si="16"/>
        <v/>
      </c>
      <c r="DT35" s="9" t="str">
        <f t="shared" si="17"/>
        <v/>
      </c>
      <c r="DU35" s="9" t="str">
        <f t="shared" si="18"/>
        <v/>
      </c>
      <c r="DV35" s="9" t="str">
        <f t="shared" si="19"/>
        <v/>
      </c>
      <c r="DW35" s="9" t="str">
        <f t="shared" si="20"/>
        <v/>
      </c>
      <c r="DX35" s="9" t="str">
        <f t="shared" si="21"/>
        <v/>
      </c>
      <c r="DY35" s="9" t="str">
        <f>IF(AND(ISNUMBER(AJ35),ISNUMBER(DK35)),IF(AJ35-VLOOKUP(BI35,NyFi!$L$2:$V$4,DK35,1)&lt;1,1,AJ35-VLOOKUP(BI35,NyFi!$L$2:$V$4,DK35,1)),"")</f>
        <v/>
      </c>
      <c r="DZ35" s="9" t="str">
        <f>IF(AND(ISNUMBER(DK35),DK35&lt;8),IF(AND(ISNUMBER(AK35),ISNUMBER(DK35)),IF(AK35-VLOOKUP(BI35,NyGs!$L$2:$V$4,DK35,1)&lt;1,1,AK35-VLOOKUP(BI35,NyGs!$L$2:$V$4,DK35,1)),""),"")</f>
        <v/>
      </c>
      <c r="EA35" s="9" t="str">
        <f>IF(AND(ISNUMBER(AL35),ISNUMBER(DK35)),IF(AL35-VLOOKUP(BI35,NyRm!$L$2:$V$4,DK35,1)&lt;1,1,AL35-VLOOKUP(BI35,NyRm!$L$2:$V$4,DK35,1)),"")</f>
        <v/>
      </c>
      <c r="EB35" s="9" t="str">
        <f>IF(AND(ISNUMBER(AM35),ISNUMBER(DK35)),IF(AM35-VLOOKUP(BI35,NyFm!$L$2:$V$4,DK35,1)&lt;1,1,AM35-VLOOKUP(BI35,NyFm!$L$2:$V$4,DK35,1)),"")</f>
        <v/>
      </c>
      <c r="EC35" s="9" t="str">
        <f>IF(AND(ISNUMBER(DK35),DK35&lt;8),IF(AND(ISNUMBER(AN35),ISNUMBER(DK35)),IF(AN35-VLOOKUP(BI35,NyLi1R!$L$2:$V$4,DK35,1)&lt;1,1,AN35-VLOOKUP(BI35,NyLi1R!$L$2:$V$4,DK35,1)),""),"")</f>
        <v/>
      </c>
      <c r="ED35" s="9" t="str">
        <f>IF(AND(ISNUMBER(DK35),DK35&lt;8),IF(AND(ISNUMBER(AO35),ISNUMBER(DK35)),IF(AO35-VLOOKUP(BI35,NyLi1E!$L$2:$V$4,DK35,1)&lt;1,1,AO35-VLOOKUP(BI35,NyLi1E!$L$2:$V$4,DK35,1)),""),"")</f>
        <v/>
      </c>
      <c r="EE35" s="9" t="str">
        <f>IF(AND(ISNUMBER(DK35),DK35&lt;8),IF(AND(ISNUMBER(AP35),ISNUMBER(DK35)),IF(AP35-VLOOKUP(BI35,NyLi1T!$L$2:$V$4,DK35,1)&lt;1,1,AP35-VLOOKUP(BI35,NyLi1T!$L$2:$V$4,DK35,1)),""),"")</f>
        <v/>
      </c>
      <c r="EF35" s="9" t="str">
        <f>IF(AND(ISNUMBER(DK35),DK35&gt;7),IF(AND(ISNUMBER(AQ35),ISNUMBER(DK35)),IF(AQ35-VLOOKUP(BI35,NyLi2R!$L$2:$V$4,DK35,1)&lt;1,1,AQ35-VLOOKUP(BI35,NyLi2R!$L$2:$V$4,DK35,1)),""),"")</f>
        <v/>
      </c>
      <c r="EG35" s="9" t="str">
        <f>IF(AND(ISNUMBER(DK35),DK35&gt;7),IF(AND(ISNUMBER(AR35),ISNUMBER(DK35)),IF(AR35-VLOOKUP(BI35,NyLi2E!$L$2:$V$4,DK35,1)&lt;1,1,AR35-VLOOKUP(BI35,NyLi2E!$L$2:$V$4,DK35,1)),""),"")</f>
        <v/>
      </c>
      <c r="EH35" s="9" t="str">
        <f>IF(AND(ISNUMBER(DK35),DK35&gt;7),IF(AND(ISNUMBER(AS35),ISNUMBER(DK35)),IF(AS35-VLOOKUP(BI35,NyLi2T!$L$2:$V$4,DK35,1)&lt;1,1,AS35-VLOOKUP(BI35,NyLi2T!$L$2:$V$4,DK35,1)),""),"")</f>
        <v/>
      </c>
      <c r="EI35" s="9" t="str">
        <f>IF(AND(ISNUMBER(DK35),DK35&lt;8),IF(AND(ISNUMBER(AT35),ISNUMBER(DK35)),IF(AT35-VLOOKUP(BI35,NySs!$L$2:$V$4,DK35,1)&lt;1,1,AT35-VLOOKUP(BI35,NySs!$L$2:$V$4,DK35,1)),""),"")</f>
        <v/>
      </c>
      <c r="EJ35" s="9" t="str">
        <f>IF(AND(ISNUMBER(DK35),DK35&lt;9),IF(AND(ISNUMBER(AU35),ISNUMBER(DK35)),IF(AU35-VLOOKUP(BI35,NyEo!$L$2:$V$4,DK35,1)&lt;1,1,AU35-VLOOKUP(BI35,NyEo!$L$2:$V$4,DK35,1)),""),"")</f>
        <v/>
      </c>
      <c r="EK35" s="9" t="str">
        <f>IF(AND(ISNUMBER(DK35),DK35&gt;7),IF(AND(ISNUMBER(AV35),ISNUMBER(DK35)),IF(AV35-VLOOKUP(BI35,NyHt!$L$2:$V$4,DK35,1)&lt;1,1,AV35-VLOOKUP(BI35,NyHt!$L$2:$V$4,DK35,1)),""),"")</f>
        <v/>
      </c>
      <c r="EL35" s="9" t="str">
        <f>IF(AND(ISNUMBER(AW35),ISNUMBER(DK35)),IF(AW35-VLOOKUP(BI35,NySiF!$L$2:$V$4,DK35,1)&lt;1,1,AW35-VLOOKUP(BI35,NySiF!$L$2:$V$4,DK35,1)),"")</f>
        <v/>
      </c>
      <c r="EM35" s="9" t="str">
        <f>IF(AND(ISNUMBER(AX35),ISNUMBER(DK35)),IF(AX35-VLOOKUP(BI35,NySiB!$L$2:$V$4,DK35,1)&lt;1,1,AX35-VLOOKUP(BI35,NySiB!$L$2:$V$4,DK35,1)),"")</f>
        <v/>
      </c>
      <c r="EN35" s="9" t="str">
        <f>IF(AND(ISNUMBER(AY35),ISNUMBER(DK35)),IF(AY35-VLOOKUP(BI35,NySiT!$L$2:$V$4,DK35,1)&lt;1,1,AY35-VLOOKUP(BI35,NySiT!$L$2:$V$4,DK35,1)),"")</f>
        <v/>
      </c>
      <c r="EO35" s="9" t="str">
        <f>IF(AND(ISNUMBER(AZ35),ISNUMBER(DK35)),IF(AZ35-VLOOKUP(BI35,NyVs!$L$2:$V$4,DK35,1)&lt;1,1,AZ35-VLOOKUP(BI35,NyVs!$L$2:$V$4,DK35,1)),"")</f>
        <v/>
      </c>
      <c r="EP35" s="9" t="str">
        <f>IF(AND(ISNUMBER(BA35),ISNUMBER(DK35)),IF(BA35-VLOOKUP(BI35,NyPp!$L$2:$V$4,DK35,1)&lt;1,1,BA35-VLOOKUP(BI35,NyPp!$L$2:$V$4,DK35,1)),"")</f>
        <v/>
      </c>
      <c r="EQ35" s="9" t="str">
        <f>IF(AND(ISNUMBER(BB35),ISNUMBER(DK35)),IF(BB35-VLOOKUP(BI35,NyIGS!$L$2:$V$4,DK35,1)&lt;40,40,BB35-VLOOKUP(BI35,NyIGS!$L$2:$V$4,DK35,1)),"")</f>
        <v/>
      </c>
      <c r="ER35" s="9" t="str">
        <f>IF(AND(ISNUMBER(BC35),ISNUMBER(DK35)),IF(BC35-VLOOKUP(BI35,NyIRS!$L$2:$V$4,DK35,1)&lt;40,40,BC35-VLOOKUP(BI35,NyIRS!$L$2:$V$4,DK35,1)),"")</f>
        <v/>
      </c>
      <c r="ES35" s="9" t="str">
        <f>IF(AND(ISNUMBER(BD35),ISNUMBER(DK35)),IF(BD35-VLOOKUP(BI35,NyIES!$L$2:$V$4,DK35,1)&lt;40,40,BD35-VLOOKUP(BI35,NyIES!$L$2:$V$4,DK35,1)),"")</f>
        <v/>
      </c>
      <c r="ET35" s="9" t="str">
        <f>IF(AND(ISNUMBER(BE35),ISNUMBER(DK35)),IF(BE35-VLOOKUP(BI35,NyISI!$L$2:$V$4,DK35,1)&lt;40,40,BE35-VLOOKUP(BI35,NyISI!$L$2:$V$4,DK35,1)),"")</f>
        <v/>
      </c>
      <c r="EU35" s="9" t="str">
        <f>IF(AND(ISNUMBER(DK35),DK35&lt;8),IF(AND(ISNUMBER(BF35),ISNUMBER(DK35)),IF(BF35-VLOOKUP(BI35,NyISS!$L$2:$V$4,DK35,1)&lt;40,40,BF35-VLOOKUP(BI35,NyISS!$L$2:$V$4,DK35,1)),""),"")</f>
        <v/>
      </c>
      <c r="EV35" s="9" t="str">
        <f>IF(AND(ISNUMBER(DK35),DK35&gt;7),IF(AND(ISNUMBER(BG35),ISNUMBER(DK35)),IF(BG35-VLOOKUP(BI35,NyISM!$L$2:$V$4,DK35,1)&lt;40,40,BG35-VLOOKUP(BI35,NyISM!$L$2:$V$4,DK35,1)),""),"")</f>
        <v/>
      </c>
      <c r="EW35" s="9" t="str">
        <f>IF(AND(ISNUMBER(BH35),ISNUMBER(DK35)),IF(BH35-VLOOKUP(BI35,NyIAM!$L$2:$V$4,DK35,1)&lt;40,40,BH35-VLOOKUP(BI35,NyIAM!$L$2:$V$4,DK35,1)),"")</f>
        <v/>
      </c>
      <c r="EX35" s="9" t="str">
        <f>IF(AND(ISNUMBER(AJ35),ISNUMBER(DK35)),IF(AJ35+VLOOKUP(BI35,NyFi!$L$2:$V$4,DK35,1)&gt;19,19,AJ35+VLOOKUP(BI35,NyFi!$L$2:$V$4,DK35,1)),"")</f>
        <v/>
      </c>
      <c r="EY35" s="9" t="str">
        <f>IF(AND(ISNUMBER(DK35),DK35&lt;8),IF(AND(ISNUMBER(AK35),ISNUMBER(DK35)),IF(AK35+VLOOKUP(BI35,NyGs!$L$2:$V$4,DK35,1)&gt;19,19,AK35+VLOOKUP(BI35,NyGs!$L$2:$V$4,DK35,1)),""),"")</f>
        <v/>
      </c>
      <c r="EZ35" s="9" t="str">
        <f>IF(AND(ISNUMBER(AL35),ISNUMBER(DK35)),IF(AL35+VLOOKUP(BI35,NyRm!$L$2:$V$4,DK35,1)&gt;19,19,AL35+VLOOKUP(BI35,NyRm!$L$2:$V$4,DK35,1)),"")</f>
        <v/>
      </c>
      <c r="FA35" s="9" t="str">
        <f>IF(AND(ISNUMBER(AM35),ISNUMBER(DK35)),IF(AM35+VLOOKUP(BI35,NyFm!$L$2:$V$4,DK35,1)&gt;19,19,AM35+VLOOKUP(BI35,NyFm!$L$2:$V$4,DK35,1)),"")</f>
        <v/>
      </c>
      <c r="FB35" s="9" t="str">
        <f>IF(AND(ISNUMBER(DK35),DK35&lt;8),IF(AND(ISNUMBER(AN35),ISNUMBER(DK35)),IF(AN35+VLOOKUP(BI35,NyLi1R!$L$2:$V$4,DK35,1)&gt;19,19,AN35+VLOOKUP(BI35,NyLi1R!$L$2:$V$4,DK35,1)),""),"")</f>
        <v/>
      </c>
      <c r="FC35" s="9" t="str">
        <f>IF(AND(ISNUMBER(DK35),DK35&lt;8),IF(AND(ISNUMBER(AO35),ISNUMBER(DK35)),IF(AO35+VLOOKUP(BI35,NyLi1E!$L$2:$V$4,DK35,1)&gt;19,19,AO35+VLOOKUP(BI35,NyLi1E!$L$2:$V$4,DK35,1)),""),"")</f>
        <v/>
      </c>
      <c r="FD35" s="9" t="str">
        <f>IF(AND(ISNUMBER(DK35),DK35&lt;8),IF(AND(ISNUMBER(AP35),ISNUMBER(DK35)),IF(AP35+VLOOKUP(BI35,NyLi1T!$L$2:$V$4,DK35,1)&gt;19,19,AP35+VLOOKUP(BI35,NyLi1T!$L$2:$V$4,DK35,1)),""),"")</f>
        <v/>
      </c>
      <c r="FE35" s="9" t="str">
        <f>IF(AND(ISNUMBER(DK35),DK35&gt;7),IF(AND(ISNUMBER(AQ35),ISNUMBER(DK35)),IF(AQ35+VLOOKUP(BI35,NyLi2R!$L$2:$V$4,DK35,1)&gt;19,19,AQ35+VLOOKUP(BI35,NyLi2R!$L$2:$V$4,DK35,1)),""),"")</f>
        <v/>
      </c>
      <c r="FF35" s="9" t="str">
        <f>IF(AND(ISNUMBER(DK35),DK35&gt;7),IF(AND(ISNUMBER(AR35),ISNUMBER(DK35)),IF(AR35+VLOOKUP(BI35,NyLi2E!$L$2:$V$4,DK35,1)&gt;19,19,AR35+VLOOKUP(BI35,NyLi2E!$L$2:$V$4,DK35,1)),""),"")</f>
        <v/>
      </c>
      <c r="FG35" s="9" t="str">
        <f>IF(AND(ISNUMBER(DK35),DK35&gt;7),IF(AND(ISNUMBER(AS35),ISNUMBER(DK35)),IF(AS35+VLOOKUP(BI35,NyLi2T!$L$2:$V$4,DK35,1)&gt;19,19,AS35+VLOOKUP(BI35,NyLi2T!$L$2:$V$4,DK35,1)),""),"")</f>
        <v/>
      </c>
      <c r="FH35" s="9" t="str">
        <f>IF(AND(ISNUMBER(DK35),DK35&lt;8),IF(AND(ISNUMBER(AT35),ISNUMBER(DK35)),IF(AT35+VLOOKUP(BI35,NySs!$L$2:$V$4,DK35,1)&gt;19,19,AT35+VLOOKUP(BI35,NySs!$L$2:$V$4,DK35,1)),""),"")</f>
        <v/>
      </c>
      <c r="FI35" s="9" t="str">
        <f>IF(AND(ISNUMBER(DK35),DK35&lt;9),IF(AND(ISNUMBER(AU35),ISNUMBER(DK35)),IF(AU35+VLOOKUP(BI35,NyEo!$L$2:$V$4,DK35,1)&gt;19,19,AU35+VLOOKUP(BI35,NyEo!$L$2:$V$4,DK35,1)),""),"")</f>
        <v/>
      </c>
      <c r="FJ35" s="9" t="str">
        <f>IF(AND(ISNUMBER(DK35),DK35&gt;7),IF(AND(ISNUMBER(AV35),ISNUMBER(DK35)),IF(AV35+VLOOKUP(BI35,NyHt!$L$2:$V$4,DK35,1)&gt;19,19,AV35+VLOOKUP(BI35,NyHt!$L$2:$V$4,DK35,1)),""),"")</f>
        <v/>
      </c>
      <c r="FK35" s="9" t="str">
        <f>IF(AND(ISNUMBER(AW35),ISNUMBER(DK35)),IF(AW35+VLOOKUP(BI35,NySiF!$L$2:$V$4,DK35,1)&gt;19,19,AW35+VLOOKUP(BI35,NySiF!$L$2:$V$4,DK35,1)),"")</f>
        <v/>
      </c>
      <c r="FL35" s="9" t="str">
        <f>IF(AND(ISNUMBER(AX35),ISNUMBER(DK35)),IF(AX35+VLOOKUP(BI35,NySiB!$L$2:$V$4,DK35,1)&gt;19,19,AX35+VLOOKUP(BI35,NySiB!$L$2:$V$4,DK35,1)),"")</f>
        <v/>
      </c>
      <c r="FM35" s="9" t="str">
        <f>IF(AND(ISNUMBER(AY35),ISNUMBER(DK35)),IF(AY35+VLOOKUP(BI35,NySiT!$L$2:$V$4,DK35,1)&gt;19,19,AY35+VLOOKUP(BI35,NySiT!$L$2:$V$4,DK35,1)),"")</f>
        <v/>
      </c>
      <c r="FN35" s="9" t="str">
        <f>IF(AND(ISNUMBER(AZ35),ISNUMBER(DK35)),IF(AZ35+VLOOKUP(BI35,NyVs!$L$2:$V$4,DK35,1)&gt;19,19,AZ35+VLOOKUP(BI35,NyVs!$L$2:$V$4,DK35,1)),"")</f>
        <v/>
      </c>
      <c r="FO35" s="9" t="str">
        <f>IF(AND(ISNUMBER(BA35),ISNUMBER(DK35)),IF(BA35+VLOOKUP(BI35,NyPp!$L$2:$V$4,DK35,1)&gt;19,19,BA35+VLOOKUP(BI35,NyPp!$L$2:$V$4,DK35,1)),"")</f>
        <v/>
      </c>
      <c r="FP35" s="9" t="str">
        <f>IF(AND(ISNUMBER(BB35),ISNUMBER(DK35)),IF(BB35+VLOOKUP(BI35,NyIGS!$L$2:$V$4,DK35,1)&gt;160,160,BB35+VLOOKUP(BI35,NyIGS!$L$2:$V$4,DK35,1)),"")</f>
        <v/>
      </c>
      <c r="FQ35" s="9" t="str">
        <f>IF(AND(ISNUMBER(BC35),ISNUMBER(DK35)),IF(BC35+VLOOKUP(BI35,NyIRS!$L$2:$V$4,DK35,1)&gt;160,160,BC35+VLOOKUP(BI35,NyIRS!$L$2:$V$4,DK35,1)),"")</f>
        <v/>
      </c>
      <c r="FR35" s="9" t="str">
        <f>IF(AND(ISNUMBER(BD35),ISNUMBER(DK35)),IF(BD35+VLOOKUP(BI35,NyIES!$L$2:$V$4,DK35,1)&gt;160,160, BD35+VLOOKUP(BI35,NyIES!$L$2:$V$4,DK35,1)),"")</f>
        <v/>
      </c>
      <c r="FS35" s="9" t="str">
        <f>IF(AND(ISNUMBER(BE35),ISNUMBER(DK35)),IF(BE35+VLOOKUP(BI35,NyISI!$L$2:$V$4,DK35,1)&gt;160,160,BE35+VLOOKUP(BI35,NyISI!$L$2:$V$4,DK35,1)),"")</f>
        <v/>
      </c>
      <c r="FT35" s="9" t="str">
        <f>IF(AND(ISNUMBER(DK35),DK35&lt;8),IF(AND(ISNUMBER(BF35),ISNUMBER(DK35)),IF(BF35+VLOOKUP(BI35,NyISS!$L$2:$V$4,DK35,1)&gt;160,160,BF35+VLOOKUP(BI35,NyISS!$L$2:$V$4,DK35,1)),""),"")</f>
        <v/>
      </c>
      <c r="FU35" s="9" t="str">
        <f>IF(AND(ISNUMBER(DK35),DK35&gt;7),IF(AND(ISNUMBER(BG35),ISNUMBER(DK35)),IF(BG35+VLOOKUP(BI35,NyISM!$L$2:$V$4,DK35,1)&gt;160,160,BG35+VLOOKUP(BI35,NyISM!$L$2:$V$4,DK35,1)),""),"")</f>
        <v/>
      </c>
      <c r="FV35" s="9" t="str">
        <f>IF(AND(ISNUMBER(BH35),ISNUMBER(DK35)),IF(BH35+VLOOKUP(BI35,NyIAM!$L$2:$V$4,DK35,1)&gt;160,160,BH35+VLOOKUP(BI35,NyIAM!$L$2:$V$4,DK35,1)),"")</f>
        <v/>
      </c>
    </row>
    <row r="36" spans="1:178" x14ac:dyDescent="0.2">
      <c r="A36" s="51"/>
      <c r="B36" s="51"/>
      <c r="C36" s="51"/>
      <c r="D36" s="51"/>
      <c r="E36" s="51"/>
      <c r="F36" s="51"/>
      <c r="G36" s="51"/>
      <c r="H36" s="51"/>
      <c r="I36" s="51"/>
      <c r="J36" s="52"/>
      <c r="K36" s="52"/>
      <c r="L36" s="53"/>
      <c r="M36" s="53"/>
      <c r="N36" s="58" t="str">
        <f t="shared" si="0"/>
        <v/>
      </c>
      <c r="O36" s="53"/>
      <c r="P36" s="53"/>
      <c r="Q36" s="53"/>
      <c r="R36" s="53"/>
      <c r="S36" s="53"/>
      <c r="T36" s="53"/>
      <c r="U36" s="53"/>
      <c r="V36" s="53"/>
      <c r="W36" s="53"/>
      <c r="X36" s="53"/>
      <c r="Y36" s="53"/>
      <c r="Z36" s="53"/>
      <c r="AA36" s="53"/>
      <c r="AB36" s="53"/>
      <c r="AC36" s="53"/>
      <c r="AD36" s="53"/>
      <c r="AE36" s="53"/>
      <c r="AF36" s="53"/>
      <c r="AG36" s="53"/>
      <c r="AH36" s="53"/>
      <c r="AI36" s="53"/>
      <c r="AJ36" s="4" t="str">
        <f>IF(O36="","",IF(ISNUMBER(N36),VLOOKUP(O36,NyFi!$A$2:$K$40,DK36),""))</f>
        <v/>
      </c>
      <c r="AK36" s="4" t="str">
        <f>IF(P36="","",IF(AND(ISNUMBER(N36),DK36&lt;8),VLOOKUP(P36,NyGs!$A$2:$G$41,DK36),""))</f>
        <v/>
      </c>
      <c r="AL36" s="4" t="str">
        <f>IF(AA36="","",IF(ISNUMBER(N36),VLOOKUP(AA36,NyRm!$A$2:$K$56,DK36),""))</f>
        <v/>
      </c>
      <c r="AM36" s="4" t="str">
        <f>IF(Z36="","",IF(ISNUMBER(N36),VLOOKUP(Z36,NyFm!$A$2:$K$46,DK36),""))</f>
        <v/>
      </c>
      <c r="AN36" s="4" t="str">
        <f>IF(U36="","",IF(AND(ISNUMBER(N36),DK36&lt;8),VLOOKUP(U36,NyLi1R!$A$2:$G$20,DK36),""))</f>
        <v/>
      </c>
      <c r="AO36" s="4" t="str">
        <f>IF(V36="","",IF(AND(ISNUMBER(N36),DK36&lt;8),VLOOKUP(V36,NyLi1E!$A$2:$G$20,DK36),""))</f>
        <v/>
      </c>
      <c r="AP36" s="4" t="str">
        <f>IF(AND(ISNUMBER(N36),ISNUMBER(AN36),ISNUMBER(AO36),DK36&lt;8),VLOOKUP(AN36+AO36,NyLi1T!$A$2:$G$40,DK36),"")</f>
        <v/>
      </c>
      <c r="AQ36" s="4" t="str">
        <f>IF(W36="","",IF(AND(ISNUMBER(N36),DK36&gt;7),VLOOKUP(W36,NyLi2R!$A$2:$K$20,DK36),""))</f>
        <v/>
      </c>
      <c r="AR36" s="4" t="str">
        <f>IF(X36="","",IF(AND(ISNUMBER(N36),DK36&gt;7),VLOOKUP(X36,NyLi2E!$A$2:$K$20,DK36),""))</f>
        <v/>
      </c>
      <c r="AS36" s="4" t="str">
        <f>IF(AND(ISNUMBER(N36),ISNUMBER(AQ36),ISNUMBER(AR36),DK36&gt;7),VLOOKUP(AQ36+AR36,NyLi2T!$A$2:$K$40,DK36),"")</f>
        <v/>
      </c>
      <c r="AT36" s="4" t="str">
        <f>IF(AE36="","",IF(AND(ISNUMBER(N36),DK36&lt;8),VLOOKUP(AE36,NySs!$A$2:$G$28,DK36),""))</f>
        <v/>
      </c>
      <c r="AU36" s="4" t="str">
        <f>IF(AD36="","",IF(AND(ISNUMBER(N36),DK36&lt;9),VLOOKUP(AD36,NyEo!$A$2:$H$22,DK36),""))</f>
        <v/>
      </c>
      <c r="AV36" s="4" t="str">
        <f>IF(Q36="","",IF(AND(ISNUMBER(N36),DK36&gt;7),VLOOKUP(Q36,NyHt!$A$2:$K$17,DK36),""))</f>
        <v/>
      </c>
      <c r="AW36" s="4" t="str">
        <f>IF(R36="","",IF(ISNUMBER(N36),VLOOKUP(R36,NySiF!$A$2:$K$18,DK36),""))</f>
        <v/>
      </c>
      <c r="AX36" s="4" t="str">
        <f>IF(S36="","",IF(ISNUMBER(N36),VLOOKUP(S36,NySiB!$A$2:$K$16,DK36),""))</f>
        <v/>
      </c>
      <c r="AY36" s="4" t="str">
        <f>IF(T36="","",IF(ISNUMBER(N36),VLOOKUP(T36,NySiT!$A$2:$K$32,DK36),""))</f>
        <v/>
      </c>
      <c r="AZ36" s="4" t="str">
        <f>IF(Y36="","",IF(ISNUMBER(N36),VLOOKUP(Y36,NyVs!$A$2:$K$86,DK36),""))</f>
        <v/>
      </c>
      <c r="BA36" s="4" t="str">
        <f>IF(AI36="","",IF(ISNUMBER(N36),VLOOKUP(AI36,NyPp!$A$2:$K$202,DK36),""))</f>
        <v/>
      </c>
      <c r="BB36" s="4" t="str">
        <f>IF(AND(ISNUMBER(AJ36),ISNUMBER(AK36),ISNUMBER(AL36),ISNUMBER(AM36),DK36&lt;8),IF(COUNTIF(O36,0)+COUNTIF(P36,0)+COUNTIF(AA36,0)+COUNTIF(Z36,0)&gt;1,"",VLOOKUP(AJ36+AK36+AL36+AM36,NyIGS!$A$2:$K$78,DK36)),IF(AND(ISNUMBER(AJ36),ISNUMBER(AL36),ISNUMBER(AM36),ISNUMBER(AS36),DK36&gt;7),IF(COUNTIF(O36,0)+COUNTIF(AA36,0)+COUNTIF(Z36,0)+AND(COUNTIF(W36,0),COUNTIF(X36,0))&gt;1,"",VLOOKUP(AJ36+AL36+AM36+AS36,NyIGS!$A$2:$K$78,DK36)),""))</f>
        <v/>
      </c>
      <c r="BC36" s="4" t="str">
        <f>IF(AND(ISNUMBER(AJ36),ISNUMBER(AN36),ISNUMBER(AT36),DK36&lt;8),IF(COUNTIF(O36,0)+COUNTIF(U36,0)+COUNTIF(AE36,0)&gt;1,"",VLOOKUP(AJ36+AN36+AT36,NyIRS!$A$2:$K$59,DK36)),IF(AND(ISNUMBER(AJ36),ISNUMBER(AQ36),DK36&gt;7),IF(COUNTIF(O36,0)+COUNTIF(W36,0)&gt;1,"",VLOOKUP(AJ36+AQ36,NyIRS!$A$2:$K$59,DK36)),""))</f>
        <v/>
      </c>
      <c r="BD36" s="4" t="str">
        <f>IF(AND(ISNUMBER(AK36),ISNUMBER(AL36),ISNUMBER(AM36),DK36&lt;8),IF(COUNTIF(P36,0)+COUNTIF(AA36,0)+COUNTIF(Z36,0)&gt;1,"",VLOOKUP(AK36+AL36+AM36,NyIES!$A$2:$K$59,DK36)),IF(AND(ISNUMBER(AL36),ISNUMBER(AM36),ISNUMBER(AR36),DK36&gt;7),IF(COUNTIF(AA36,0)+COUNTIF(Z36,0)+COUNTIF(X36,0)&gt;1,"",VLOOKUP(AL36+AM36+AR36,NyIES!$A$2:$K$59,DK36)),""))</f>
        <v/>
      </c>
      <c r="BE36" s="4" t="str">
        <f>IF(AND(ISNUMBER(AJ36),ISNUMBER(AP36),ISNUMBER(AU36),DK36&lt;8),IF(COUNTIF(O36,0)+AND(COUNTIF(U36,0),COUNTIF(V36,0))+COUNTIF(AD36,0)&gt;1,"",VLOOKUP(AJ36+AP36+AU36,NyISI!$A$2:$K$59,DK36)),IF(AND(ISNUMBER(AS36),ISNUMBER(AU36),ISNUMBER(AV36),DK36=8),IF(COUNTIF(AD36,0)+COUNTIF(Q36,0)+AND(COUNTIF(W36,0),COUNTIF(X36,0))&gt;1,"",VLOOKUP(AS36+AU36+AV36,NyISI!$A$2:$K$59,DK36)),IF(AND(ISNUMBER(AS36),ISNUMBER(AV36),DK36&gt;8),IF(COUNTIF(Q36,0)+AND(COUNTIF(W36,0),COUNTIF(X36,0))&gt;1,"",VLOOKUP(AS36+AV36,NyISI!$A$2:$K$59,DK36)),"")))</f>
        <v/>
      </c>
      <c r="BF36" s="4" t="str">
        <f>IF(AND(ISNUMBER(AT36),ISNUMBER(AK36),ISNUMBER(AL36),ISNUMBER(AM36),DK36&lt;8),IF(COUNTIF(P36,0)+COUNTIF(AA36,0)+COUNTIF(Z36,0)+COUNTIF(AE36,0)&gt;1,"",VLOOKUP(AT36+AK36+AL36+AM36,NyISS!$A$2:$G$78,DK36)),"")</f>
        <v/>
      </c>
      <c r="BG36" s="4" t="str">
        <f>IF(AND(ISNUMBER(AJ36),ISNUMBER(AL36),ISNUMBER(AM36),DK36&gt;7),IF(COUNTIF(O36,0)+COUNTIF(AA36,0)+COUNTIF(Z36,0)&gt;1,"",VLOOKUP(AJ36+AL36+AM36,NyISM!$A$2:$K$59,DK36)),"")</f>
        <v/>
      </c>
      <c r="BH36" s="4" t="str">
        <f>IF(AND(ISNUMBER(AY36),ISNUMBER(AZ36)),IF(COUNTIF(T36,0)+COUNTIF(Y36,0)&gt;1,"",VLOOKUP(AY36+AZ36,NyIAM!$A$2:$K$40,DK36)),"")</f>
        <v/>
      </c>
      <c r="BI36" s="4">
        <v>2</v>
      </c>
      <c r="BJ36" s="4" t="str">
        <f>IF(ISNUMBER(BB36),VLOOKUP(BB36,Percentil!$A$2:$B$122,2,1),"")</f>
        <v/>
      </c>
      <c r="BK36" s="4" t="str">
        <f>IF(ISNUMBER(BC36),VLOOKUP(BC36,Percentil!$A$2:$B$122,2,1),"")</f>
        <v/>
      </c>
      <c r="BL36" s="4" t="str">
        <f>IF(ISNUMBER(BD36),VLOOKUP(BD36,Percentil!$A$2:$B$122,2,1),"")</f>
        <v/>
      </c>
      <c r="BM36" s="4" t="str">
        <f>IF(ISNUMBER(BE36),VLOOKUP(BE36,Percentil!$A$2:$B$122,2,1),"")</f>
        <v/>
      </c>
      <c r="BN36" s="4" t="str">
        <f>IF(ISNUMBER(BF36),VLOOKUP(BF36,Percentil!$A$2:$B$122,2,1),"")</f>
        <v/>
      </c>
      <c r="BO36" s="4" t="str">
        <f>IF(ISNUMBER(BG36),VLOOKUP(BG36,Percentil!$A$2:$B$122,2,1),"")</f>
        <v/>
      </c>
      <c r="BP36" s="4" t="str">
        <f>IF(ISNUMBER(BH36),VLOOKUP(BH36,Percentil!$A$2:$B$122,2,1),"")</f>
        <v/>
      </c>
      <c r="BQ36" s="4" t="str">
        <f>IF(AND(ISNUMBER(AJ36),ISNUMBER(DK36)),IF(AJ36-VLOOKUP(BI36,NyFi!$L$2:$V$4,DK36,1)&lt;1,1 &amp; " - " &amp; AJ36+VLOOKUP(BI36,NyFi!$L$2:$V$4,DK36,1),IF(AJ36+VLOOKUP(BI36,NyFi!$L$2:$V$4,DK36,1)&gt;19,AJ36-VLOOKUP(BI36,NyFi!$L$2:$V$4,DK36,1) &amp; " - " &amp; 19,AJ36-VLOOKUP(BI36,NyFi!$L$2:$V$4,DK36,1) &amp; " - " &amp; AJ36+VLOOKUP(BI36,NyFi!$L$2:$V$4,DK36,1))),"")</f>
        <v/>
      </c>
      <c r="BR36" s="4" t="str">
        <f>IF(AND(ISNUMBER(DK36),DK36&lt;8),IF(AND(ISNUMBER(AK36),ISNUMBER(DK36)),IF(AK36-VLOOKUP(BI36,NyGs!$L$2:$V$4,DK36,1)&lt;1,1 &amp; " - " &amp; AK36+VLOOKUP(BI36,NyGs!$L$2:$V$4,DK36,1),IF(AK36+VLOOKUP(BI36,NyGs!$L$2:$V$4,DK36,1)&gt;19,AK36-VLOOKUP(BI36,NyGs!$L$2:$V$4,DK36,1) &amp; " - " &amp; 19,AK36-VLOOKUP(BI36,NyGs!$L$2:$V$4,DK36,1) &amp; " - " &amp; AK36+VLOOKUP(BI36,NyGs!$L$2:$V$4,DK36,1))),""),"")</f>
        <v/>
      </c>
      <c r="BS36" s="4" t="str">
        <f>IF(AND(ISNUMBER(AL36),ISNUMBER(DK36)),IF(AL36-VLOOKUP(BI36,NyRm!$L$2:$V$4,DK36,1)&lt;1,1 &amp; " - " &amp; AL36+VLOOKUP(BI36,NyRm!$L$2:$V$4,DK36,1),IF(AL36+VLOOKUP(BI36,NyRm!$L$2:$V$4,DK36,1)&gt;19,AL36-VLOOKUP(BI36,NyRm!$L$2:$V$4,DK36,1) &amp; " - " &amp; 19,AL36-VLOOKUP(BI36,NyRm!$L$2:$V$4,DK36,1) &amp; " - " &amp; AL36+VLOOKUP(BI36,NyRm!$L$2:$V$4,DK36,1))),"")</f>
        <v/>
      </c>
      <c r="BT36" s="4" t="str">
        <f>IF(AND(ISNUMBER(AM36),ISNUMBER(DK36)),IF(AM36-VLOOKUP(BI36,NyFm!$L$2:$V$4,DK36,1)&lt;1,1 &amp; " - " &amp; AM36+VLOOKUP(BI36,NyFm!$L$2:$V$4,DK36,1),IF(AM36+VLOOKUP(BI36,NyFm!$L$2:$V$4,DK36,1)&gt;19,AM36-VLOOKUP(BI36,NyFm!$L$2:$V$4,DK36,1) &amp; " - " &amp; 19,AM36-VLOOKUP(BI36,NyFm!$L$2:$V$4,DK36,1) &amp; " - " &amp; AM36+VLOOKUP(BI36,NyFm!$L$2:$V$4,DK36,1))),"")</f>
        <v/>
      </c>
      <c r="BU36" s="4" t="str">
        <f>IF(AND(ISNUMBER(DK36),DK36&lt;8),IF(AND(ISNUMBER(AN36),ISNUMBER(DK36)),IF(AN36-VLOOKUP(BI36,NyLi1R!$L$2:$V$4,DK36,1)&lt;1,1 &amp; " - " &amp; AN36+VLOOKUP(BI36,NyLi1R!$L$2:$V$4,DK36,1),IF(AN36+VLOOKUP(BI36,NyLi1R!$L$2:$V$4,DK36,1)&gt;19,AN36-VLOOKUP(BI36,NyLi1R!$L$2:$V$4,DK36,1) &amp; " - " &amp; 19,AN36-VLOOKUP(BI36,NyLi1R!$L$2:$V$4,DK36,1) &amp; " - " &amp; AN36+VLOOKUP(BI36,NyLi1R!$L$2:$V$4,DK36,1))),""),"")</f>
        <v/>
      </c>
      <c r="BV36" s="4" t="str">
        <f>IF(AND(ISNUMBER(DK36),DK36&lt;8),IF(AND(ISNUMBER(AO36),ISNUMBER(DK36)),IF(AO36-VLOOKUP(BI36,NyLi1E!$L$2:$V$4,DK36,1)&lt;1,1 &amp; " - " &amp; AO36+VLOOKUP(BI36,NyLi1E!$L$2:$V$4,DK36,1),IF(AO36+VLOOKUP(BI36,NyLi1E!$L$2:$V$4,DK36,1)&gt;19,AO36-VLOOKUP(BI36,NyLi1E!$L$2:$V$4,DK36,1) &amp; " - " &amp; 19,AO36-VLOOKUP(BI36,NyLi1E!$L$2:$V$4,DK36,1) &amp; " - " &amp; AO36+VLOOKUP(BI36,NyLi1E!$L$2:$V$4,DK36,1))),""),"")</f>
        <v/>
      </c>
      <c r="BW36" s="4" t="str">
        <f>IF(AND(ISNUMBER(DK36),DK36&lt;8),IF(AND(ISNUMBER(AP36),ISNUMBER(DK36)),IF(AP36-VLOOKUP(BI36,NyLi1T!$L$2:$V$4,DK36,1)&lt;1,1 &amp; " - " &amp; AP36+VLOOKUP(BI36,NyLi1T!$L$2:$V$4,DK36,1),IF(AP36+VLOOKUP(BI36,NyLi1T!$L$2:$V$4,DK36,1)&gt;19,AP36-VLOOKUP(BI36,NyLi1T!$L$2:$V$4,DK36,1) &amp; " - " &amp; 19,AP36-VLOOKUP(BI36,NyLi1T!$L$2:$V$4,DK36,1) &amp; " - " &amp; AP36+VLOOKUP(BI36,NyLi1T!$L$2:$V$4,DK36,1))),""),"")</f>
        <v/>
      </c>
      <c r="BX36" s="4" t="str">
        <f>IF(AND(ISNUMBER(DK36),DK36&gt;7),IF(AND(ISNUMBER(AQ36),ISNUMBER(DK36)),IF(AQ36-VLOOKUP(BI36,NyLi2R!$L$2:$V$4,DK36,1)&lt;1,1 &amp; " - " &amp; AQ36+VLOOKUP(BI36,NyLi2R!$L$2:$V$4,DK36,1),IF(AQ36+VLOOKUP(BI36,NyLi2R!$L$2:$V$4,DK36,1)&gt;19,AQ36-VLOOKUP(BI36,NyLi2R!$L$2:$V$4,DK36,1) &amp; " - " &amp; 19,AQ36-VLOOKUP(BI36,NyLi2R!$L$2:$V$4,DK36,1) &amp; " - " &amp; AQ36+VLOOKUP(BI36,NyLi2R!$L$2:$V$4,DK36,1))),""),"")</f>
        <v/>
      </c>
      <c r="BY36" s="4" t="str">
        <f>IF(AND(ISNUMBER(DK36),DK36&gt;7),IF(AND(ISNUMBER(AR36),ISNUMBER(DK36)),IF(AR36-VLOOKUP(BI36,NyLi2E!$L$2:$V$4,DK36,1)&lt;1,1 &amp; " - " &amp; AR36+VLOOKUP(BI36,NyLi2E!$L$2:$V$4,DK36,1),IF(AR36+VLOOKUP(BI36,NyLi2E!$L$2:$V$4,DK36,1)&gt;19,AR36-VLOOKUP(BI36,NyLi2E!$L$2:$V$4,DK36,1) &amp; " - " &amp; 19,AR36-VLOOKUP(BI36,NyLi2E!$L$2:$V$4,DK36,1) &amp; " - " &amp; AR36+VLOOKUP(BI36,NyLi2E!$L$2:$V$4,DK36,1))),""),"")</f>
        <v/>
      </c>
      <c r="BZ36" s="4" t="str">
        <f>IF(AND(ISNUMBER(DK36),DK36&gt;7),IF(AND(ISNUMBER(AS36),ISNUMBER(DK36)),IF(AS36-VLOOKUP(BI36,NyLi2T!$L$2:$V$4,DK36,1)&lt;1,1 &amp; " - " &amp; AS36+VLOOKUP(BI36,NyLi2T!$L$2:$V$4,DK36,1),IF(AS36+VLOOKUP(BI36,NyLi2T!$L$2:$V$4,DK36,1)&gt;19,AS36-VLOOKUP(BI36,NyLi2T!$L$2:$V$4,DK36,1) &amp; " - " &amp; 19,AS36-VLOOKUP(BI36,NyLi2T!$L$2:$V$4,DK36,1) &amp; " - " &amp; AS36+VLOOKUP(BI36,NyLi2T!$L$2:$V$4,DK36,1))),""),"")</f>
        <v/>
      </c>
      <c r="CA36" s="4" t="str">
        <f>IF(AND(ISNUMBER(DK36),DK36&lt;8),IF(AND(ISNUMBER(AT36),ISNUMBER(DK36)),IF(AT36-VLOOKUP(BI36,NySs!$L$2:$V$4,DK36,1)&lt;1,1 &amp; " - " &amp; AT36+VLOOKUP(BI36,NySs!$L$2:$V$4,DK36,1),IF(AT36+VLOOKUP(BI36,NySs!$L$2:$V$4,DK36,1)&gt;19,AT36-VLOOKUP(BI36,NySs!$L$2:$V$4,DK36,1) &amp; " - " &amp; 19,AT36-VLOOKUP(BI36,NySs!$L$2:$V$4,DK36,1) &amp; " - " &amp; AT36+VLOOKUP(BI36,NySs!$L$2:$V$4,DK36,1))),""),"")</f>
        <v/>
      </c>
      <c r="CB36" s="4" t="str">
        <f>IF(AND(ISNUMBER(DK36),DK36&lt;9),IF(AND(ISNUMBER(AU36),ISNUMBER(DK36)),IF(AU36-VLOOKUP(BI36,NyEo!$L$2:$V$4,DK36,1)&lt;1,1 &amp; " - " &amp; AU36+VLOOKUP(BI36,NyEo!$L$2:$V$4,DK36,1),IF(AU36+VLOOKUP(BI36,NyEo!$L$2:$V$4,DK36,1)&gt;19,AU36-VLOOKUP(BI36,NyEo!$L$2:$V$4,DK36,1) &amp; " - " &amp; 19,AU36-VLOOKUP(BI36,NyEo!$L$2:$V$4,DK36,1) &amp; " - " &amp; AU36+VLOOKUP(BI36,NyEo!$L$2:$V$4,DK36,1))),""),"")</f>
        <v/>
      </c>
      <c r="CC36" s="4" t="str">
        <f>IF(AND(ISNUMBER(DK36),DK36&gt;7),IF(AND(ISNUMBER(AV36),ISNUMBER(DK36)),IF(AV36-VLOOKUP(BI36,NyHt!$L$2:$V$4,DK36,1)&lt;1,1 &amp; " - " &amp; AV36+VLOOKUP(BI36,NyHt!$L$2:$V$4,DK36,1),IF(AV36+VLOOKUP(BI36,NyHt!$L$2:$V$4,DK36,1)&gt;19,AV36-VLOOKUP(BI36,NyHt!$L$2:$V$4,DK36,1) &amp; " - " &amp; 19,AV36-VLOOKUP(BI36,NyHt!$L$2:$V$4,DK36,1) &amp; " - " &amp; AV36+VLOOKUP(BI36,NyHt!$L$2:$V$4,DK36,1))),""),"")</f>
        <v/>
      </c>
      <c r="CD36" s="4" t="str">
        <f>IF(AND(ISNUMBER(AW36),ISNUMBER(DK36)),IF(AW36-VLOOKUP(BI36,NySiF!$L$2:$V$4,DK36,1)&lt;1,1 &amp; " - " &amp; AW36+VLOOKUP(BI36,NySiF!$L$2:$V$4,DK36,1),IF(AW36+VLOOKUP(BI36,NySiF!$L$2:$V$4,DK36,1)&gt;19,AW36-VLOOKUP(BI36,NySiF!$L$2:$V$4,DK36,1) &amp; " - " &amp; 19,AW36-VLOOKUP(BI36,NySiF!$L$2:$V$4,DK36,1) &amp; " - " &amp; AW36+VLOOKUP(BI36,NySiF!$L$2:$V$4,DK36,1))),"")</f>
        <v/>
      </c>
      <c r="CE36" s="4" t="str">
        <f>IF(AND(ISNUMBER(AX36),ISNUMBER(DK36)),IF(AX36-VLOOKUP(BI36,NySiB!$L$2:$V$4,DK36,1)&lt;1,1 &amp; " - " &amp; AX36+VLOOKUP(BI36,NySiB!$L$2:$V$4,DK36,1),IF(AX36+VLOOKUP(BI36,NySiB!$L$2:$V$4,DK36,1)&gt;19,AX36-VLOOKUP(BI36,NySiB!$L$2:$V$4,DK36,1) &amp; " - " &amp; 19,AX36-VLOOKUP(BI36,NySiB!$L$2:$V$4,DK36,1) &amp; " - " &amp; AX36+VLOOKUP(BI36,NySiB!$L$2:$V$4,DK36,1))),"")</f>
        <v/>
      </c>
      <c r="CF36" s="4" t="str">
        <f>IF(AND(ISNUMBER(AY36),ISNUMBER(DK36)),IF(AY36-VLOOKUP(BI36,NySiT!$L$2:$V$4,DK36,1)&lt;1,1 &amp; " - " &amp; AY36+VLOOKUP(BI36,NySiT!$L$2:$V$4,DK36,1),IF(AY36+VLOOKUP(BI36,NySiT!$L$2:$V$4,DK36,1)&gt;19,AY36-VLOOKUP(BI36,NySiT!$L$2:$V$4,DK36,1) &amp; " - " &amp; 19,AY36-VLOOKUP(BI36,NySiT!$L$2:$V$4,DK36,1) &amp; " - " &amp; AY36+VLOOKUP(BI36,NySiT!$L$2:$V$4,DK36,1))),"")</f>
        <v/>
      </c>
      <c r="CG36" s="4" t="str">
        <f>IF(AND(ISNUMBER(AZ36),ISNUMBER(DK36)),IF(AZ36-VLOOKUP(BI36,NyVs!$L$2:$V$4,DK36,1)&lt;1,1 &amp; " - " &amp; AZ36+VLOOKUP(BI36,NyVs!$L$2:$V$4,DK36,1),IF(AZ36+VLOOKUP(BI36,NyVs!$L$2:$V$4,DK36,1)&gt;19,AZ36-VLOOKUP(BI36,NyVs!$L$2:$V$4,DK36,1) &amp; " - " &amp; 19,AZ36-VLOOKUP(BI36,NyVs!$L$2:$V$4,DK36,1) &amp; " - " &amp; AZ36+VLOOKUP(BI36,NyVs!$L$2:$V$4,DK36,1))),"")</f>
        <v/>
      </c>
      <c r="CH36" s="4" t="str">
        <f>IF(AND(ISNUMBER(BA36),ISNUMBER(DK36)),IF(BA36-VLOOKUP(BI36,NyPp!$L$2:$V$4,DK36,1)&lt;1,1 &amp; " - " &amp; BA36+VLOOKUP(BI36,NyPp!$L$2:$V$4,DK36,1),IF(BA36+VLOOKUP(BI36,NyPp!$L$2:$V$4,DK36,1)&gt;19,BA36-VLOOKUP(BI36,NyPp!$L$2:$V$4,DK36,1) &amp; " - " &amp; 19,BA36-VLOOKUP(BI36,NyPp!$L$2:$V$4,DK36,1) &amp; " - " &amp; BA36+VLOOKUP(BI36,NyPp!$L$2:$V$4,DK36,1))),"")</f>
        <v/>
      </c>
      <c r="CI36" s="4" t="str">
        <f>IF(AND(ISNUMBER(BB36),ISNUMBER(DK36)),IF(BB36-VLOOKUP(BI36,NyIGS!$L$2:$V$4,DK36,1)&lt;40,40 &amp; " - " &amp; BB36+VLOOKUP(BI36,NyIGS!$L$2:$V$4,DK36,1),IF(BB36+VLOOKUP(BI36,NyIGS!$L$2:$V$4,DK36,1)&gt;160,BB36-VLOOKUP(BI36,NyIGS!$L$2:$V$4,DK36,1) &amp; " - " &amp; 160,BB36-VLOOKUP(BI36,NyIGS!$L$2:$V$4,DK36,1) &amp; " - " &amp; BB36+VLOOKUP(BI36,NyIGS!$L$2:$V$4,DK36,1))),"")</f>
        <v/>
      </c>
      <c r="CJ36" s="4" t="str">
        <f>IF(AND(ISNUMBER(BC36),ISNUMBER(DK36)),IF(BC36-VLOOKUP(BI36,NyIRS!$L$2:$V$4,DK36,1)&lt;40,40 &amp; " - " &amp; BC36+VLOOKUP(BI36,NyIRS!$L$2:$V$4,DK36,1),IF(BC36+VLOOKUP(BI36,NyIRS!$L$2:$V$4,DK36,1)&gt;160,BC36-VLOOKUP(BI36,NyIRS!$L$2:$V$4,DK36,1) &amp; " - " &amp; 160,BC36-VLOOKUP(BI36,NyIRS!$L$2:$V$4,DK36,1) &amp; " - " &amp; BC36+VLOOKUP(BI36,NyIRS!$L$2:$V$4,DK36,1))),"")</f>
        <v/>
      </c>
      <c r="CK36" s="4" t="str">
        <f>IF(AND(ISNUMBER(BD36),ISNUMBER(DK36)),IF(BD36-VLOOKUP(BI36,NyIES!$L$2:$V$4,DK36,1)&lt;40,40 &amp; " - " &amp; BD36+VLOOKUP(BI36,NyIES!$L$2:$V$4,DK36,1),IF(BD36+VLOOKUP(BI36,NyIES!$L$2:$V$4,DK36,1)&gt;160,BD36-VLOOKUP(BI36,NyIES!$L$2:$V$4,DK36,1) &amp; " - " &amp; 160,BD36-VLOOKUP(BI36,NyIES!$L$2:$V$4,DK36,1) &amp; " - " &amp; BD36+VLOOKUP(BI36,NyIES!$L$2:$V$4,DK36,1))),"")</f>
        <v/>
      </c>
      <c r="CL36" s="4" t="str">
        <f>IF(AND(ISNUMBER(BE36),ISNUMBER(DK36)),IF(BE36-VLOOKUP(BI36,NyISI!$L$2:$V$4,DK36,1)&lt;40,40 &amp; " - " &amp; BE36+VLOOKUP(BI36,NyISI!$L$2:$V$4,DK36,1),IF(BE36+VLOOKUP(BI36,NyISI!$L$2:$V$4,DK36,1)&gt;160,BE36-VLOOKUP(BI36,NyISI!$L$2:$V$4,DK36,1) &amp; " - " &amp; 160,BE36-VLOOKUP(BI36,NyISI!$L$2:$V$4,DK36,1) &amp; " - " &amp; BE36+VLOOKUP(BI36,NyISI!$L$2:$V$4,DK36,1))),"")</f>
        <v/>
      </c>
      <c r="CM36" s="4" t="str">
        <f>IF(AND(ISNUMBER(DK36),DK36&lt;8),IF(AND(ISNUMBER(BF36),ISNUMBER(DK36)),IF(BF36-VLOOKUP(BI36,NyISS!$L$2:$V$4,DK36,1)&lt;40,40 &amp; " - " &amp; BF36+VLOOKUP(BI36,NyISS!$L$2:$V$4,DK36,1),IF(BF36+VLOOKUP(BI36,NyISS!$L$2:$V$4,DK36,1)&gt;160,BF36-VLOOKUP(BI36,NyISS!$L$2:$V$4,DK36,1) &amp; " - " &amp; 160,BF36-VLOOKUP(BI36,NyISS!$L$2:$V$4,DK36,1) &amp; " - " &amp; BF36+VLOOKUP(BI36,NyISS!$L$2:$V$4,DK36,1))),""),"")</f>
        <v/>
      </c>
      <c r="CN36" s="4" t="str">
        <f>IF(AND(ISNUMBER(DK36),DK36&gt;7),IF(AND(ISNUMBER(BG36),ISNUMBER(DK36)),IF(BG36-VLOOKUP(BI36,NyISM!$L$2:$V$4,DK36,1)&lt;40,40 &amp; " - " &amp; BG36+VLOOKUP(BI36,NyISM!$L$2:$V$4,DK36,1),IF(BG36+VLOOKUP(BI36,NyISM!$L$2:$V$4,DK36,1)&gt;160,BG36-VLOOKUP(BI36,NyISM!$L$2:$V$4,DK36,1) &amp; " - " &amp; 160,BG36-VLOOKUP(BI36,NyISM!$L$2:$V$4,DK36,1) &amp; " - " &amp; BG36+VLOOKUP(BI36,NyISM!$L$2:$V$4,DK36,1))),""),"")</f>
        <v/>
      </c>
      <c r="CO36" s="4" t="str">
        <f>IF(AND(ISNUMBER(BH36),ISNUMBER(DK36)),IF(BH36-VLOOKUP(BI36,NyIAM!$L$2:$V$4,DK36,1)&lt;40,40 &amp; " - " &amp; BH36+VLOOKUP(BI36,NyIAM!$L$2:$V$4,DK36,1),IF(BH36+VLOOKUP(BI36,NyIAM!$L$2:$V$4,DK36,1)&gt;160,BH36-VLOOKUP(BI36,NyIAM!$L$2:$V$4,DK36,1) &amp; " - " &amp; 160,BH36-VLOOKUP(BI36,NyIAM!$L$2:$V$4,DK36,1) &amp; " - " &amp; BH36+VLOOKUP(BI36,NyIAM!$L$2:$V$4,DK36,1))),"")</f>
        <v/>
      </c>
      <c r="CP36" s="4" t="str">
        <f>IF(AF36="","",IF(AND(ISNUMBER(AF36),ISNUMBER(DK36)),IF(VLOOKUP(AF36,NyOm!$A$2:$K$30,DK36,1)=1,"Onormalt få ord",IF(VLOOKUP(AF36,NyOm!$A$2:$K$30,DK36,1)=2,"Färre antal ord än normalt",IF(VLOOKUP(AF36,NyOm!$A$2:$K$30,DK36,1)=3,"Normalt antal ord","")))))</f>
        <v/>
      </c>
      <c r="CQ36" s="4" t="str">
        <f>IF(AB36="","",IF(AND(ISNUMBER(AB36),ISNUMBER(DK36)),IF(VLOOKUP(AB36,NyPbTid!$A$2:$K$218,DK36,1)=1,"Onormalt lång tidsåtgång",IF(VLOOKUP(AB36,NyPbTid!$A$2:$K$218,DK36,1)=2,"Långsammare än normalt",IF(VLOOKUP(AB36,NyPbTid!$A$2:$K$218,DK36,1)=3,"Normal tidsåtgång","")))))</f>
        <v/>
      </c>
      <c r="CR36" s="4" t="str">
        <f>IF(AC36="","",IF(AND(ISNUMBER(AC36),ISNUMBER(DK36)),IF(VLOOKUP(AC36,NyPbFel!$A$2:$K$18,DK36,1)=1,"Onormalt antal fel",IF(VLOOKUP(AC36,NyPbFel!$A$2:$K$18,DK36,1)=2,"Fler fel än normalt",IF(VLOOKUP(AC36,NyPbFel!$A$2:$K$18,DK36,1)=3,"Normalt antal fel","")))))</f>
        <v/>
      </c>
      <c r="CS36" s="4" t="str">
        <f t="shared" si="6"/>
        <v/>
      </c>
      <c r="CT36" s="4" t="str">
        <f>IF(OR(ISNUMBER(CS36),CS36="0**"),IF(ISNUMBER(CS36),CS36/ABS(CS36)*VLOOKUP(1,SignDiff!$A$3:$K$4,DK36,1),VLOOKUP(1,SignDiff!$A$3:$K$4,DK36,1)),"")</f>
        <v/>
      </c>
      <c r="CU36" s="4" t="str">
        <f>IF(OR(ISNUMBER(CS36),CS36="0**"),IF(ISNUMBER(CS36),CS36/ABS(CS36)*VLOOKUP(1,SignDiff!$A$7:$K$8,DK36,1),VLOOKUP(1,SignDiff!$A$7:$K$8,DK36,1)),"")</f>
        <v/>
      </c>
      <c r="CV36" s="4" t="str">
        <f t="shared" si="7"/>
        <v/>
      </c>
      <c r="CW36" s="4" t="str">
        <f t="shared" si="8"/>
        <v/>
      </c>
      <c r="CX36" s="4" t="str">
        <f>IF(OR(ISNUMBER(CS36),CS36="0**"),IF(CS36="0**",VLOOKUP(0,'IRS-IES'!$A$2:$C$43,2,1),IF(CS36&lt;0,VLOOKUP(ABS(CS36),'IRS-IES'!$A$2:$C$43,2,1),VLOOKUP(ABS(CS36),'IRS-IES'!$A$2:$C$43,3,1))),"")</f>
        <v/>
      </c>
      <c r="CY36" s="4" t="str">
        <f t="shared" si="9"/>
        <v/>
      </c>
      <c r="CZ36" s="4" t="str">
        <f>IF(OR(ISNUMBER(CY36),CY36="0**"),IF(ISNUMBER(CY36),CY36/ABS(CY36)*VLOOKUP(2,SignDiff!$A$3:$K$4,DK36,1),VLOOKUP(2,SignDiff!$A$3:$K$4,DK36,1)),"")</f>
        <v/>
      </c>
      <c r="DA36" s="4" t="str">
        <f>IF(OR(ISNUMBER(CY36),CY36="0**"),IF(ISNUMBER(CY36),CY36/ABS(CY36)*VLOOKUP(2,SignDiff!$A$7:$K$8,DK36,1),VLOOKUP(2,SignDiff!$A$7:$K$8,DK36,1)),"")</f>
        <v/>
      </c>
      <c r="DB36" s="4" t="str">
        <f t="shared" si="10"/>
        <v/>
      </c>
      <c r="DC36" s="4" t="str">
        <f t="shared" si="11"/>
        <v/>
      </c>
      <c r="DD36" s="4" t="str">
        <f>IF(OR(ISNUMBER(CY36),CY36="0**"),IF(CY36="0**",VLOOKUP(0,'ISI-ISS'!$A$2:$C$43,2,1),IF(CY36&lt;0,VLOOKUP(ABS(CY36),'ISI-ISS'!$A$2:$C$43,2,1),VLOOKUP(ABS(CY36),'ISI-ISS'!$A$2:$C$43,3,1))),"")</f>
        <v/>
      </c>
      <c r="DE36" s="4" t="str">
        <f t="shared" si="12"/>
        <v/>
      </c>
      <c r="DF36" s="4" t="str">
        <f>IF(OR(ISNUMBER(DE36),DE36="0**"),IF(ISNUMBER(DE36),DE36/ABS(DE36)*VLOOKUP(2,SignDiff!$A$3:$K$4,DK36,1),VLOOKUP(2,SignDiff!$A$3:$K$4,DK36,1)),"")</f>
        <v/>
      </c>
      <c r="DG36" s="4" t="str">
        <f>IF(OR(ISNUMBER(DE36),DE36="0**"),IF(ISNUMBER(DE36),DE36/ABS(DE36)*VLOOKUP(2,SignDiff!$A$7:$K$8,DK36,1),VLOOKUP(2,SignDiff!$A$7:$K$8,DK36,1)),"")</f>
        <v/>
      </c>
      <c r="DH36" s="4" t="str">
        <f t="shared" si="13"/>
        <v/>
      </c>
      <c r="DI36" s="4" t="str">
        <f t="shared" si="14"/>
        <v/>
      </c>
      <c r="DJ36" s="4" t="str">
        <f>IF(OR(ISNUMBER(DE36),DE36="0**"),IF(DE36="0**",VLOOKUP(0,'ISI-ISM'!$A$2:$C$43,2,1),IF(DE36&lt;0,VLOOKUP(ABS(DE36),'ISI-ISM'!$A$2:$C$43,2,1),VLOOKUP(ABS(DE36),'ISI-ISM'!$A$2:$C$43,3,1))),"")</f>
        <v/>
      </c>
      <c r="DK36" s="4" t="str">
        <f>IF(ISERROR(VLOOKUP(N36,age!$A$2:$C$11,2,1)),"",VLOOKUP(N36,age!$A$2:$C$11,2,1))</f>
        <v/>
      </c>
      <c r="DL36" s="4" t="str">
        <f>IF(ISERROR(VLOOKUP(N36,age!$A$2:$C$11,3,1)),"",VLOOKUP(N36,age!$A$2:$C$11,3,1))</f>
        <v/>
      </c>
      <c r="DM36" s="4">
        <f t="shared" si="1"/>
        <v>0</v>
      </c>
      <c r="DN36" s="4">
        <f t="shared" si="2"/>
        <v>0</v>
      </c>
      <c r="DO36" s="4">
        <f t="shared" si="3"/>
        <v>0</v>
      </c>
      <c r="DP36" s="4">
        <f t="shared" si="4"/>
        <v>0</v>
      </c>
      <c r="DQ36" s="4">
        <f t="shared" si="5"/>
        <v>0</v>
      </c>
      <c r="DR36" s="9" t="str">
        <f t="shared" si="15"/>
        <v/>
      </c>
      <c r="DS36" s="9" t="str">
        <f t="shared" si="16"/>
        <v/>
      </c>
      <c r="DT36" s="9" t="str">
        <f t="shared" si="17"/>
        <v/>
      </c>
      <c r="DU36" s="9" t="str">
        <f t="shared" si="18"/>
        <v/>
      </c>
      <c r="DV36" s="9" t="str">
        <f t="shared" si="19"/>
        <v/>
      </c>
      <c r="DW36" s="9" t="str">
        <f t="shared" si="20"/>
        <v/>
      </c>
      <c r="DX36" s="9" t="str">
        <f t="shared" si="21"/>
        <v/>
      </c>
      <c r="DY36" s="9" t="str">
        <f>IF(AND(ISNUMBER(AJ36),ISNUMBER(DK36)),IF(AJ36-VLOOKUP(BI36,NyFi!$L$2:$V$4,DK36,1)&lt;1,1,AJ36-VLOOKUP(BI36,NyFi!$L$2:$V$4,DK36,1)),"")</f>
        <v/>
      </c>
      <c r="DZ36" s="9" t="str">
        <f>IF(AND(ISNUMBER(DK36),DK36&lt;8),IF(AND(ISNUMBER(AK36),ISNUMBER(DK36)),IF(AK36-VLOOKUP(BI36,NyGs!$L$2:$V$4,DK36,1)&lt;1,1,AK36-VLOOKUP(BI36,NyGs!$L$2:$V$4,DK36,1)),""),"")</f>
        <v/>
      </c>
      <c r="EA36" s="9" t="str">
        <f>IF(AND(ISNUMBER(AL36),ISNUMBER(DK36)),IF(AL36-VLOOKUP(BI36,NyRm!$L$2:$V$4,DK36,1)&lt;1,1,AL36-VLOOKUP(BI36,NyRm!$L$2:$V$4,DK36,1)),"")</f>
        <v/>
      </c>
      <c r="EB36" s="9" t="str">
        <f>IF(AND(ISNUMBER(AM36),ISNUMBER(DK36)),IF(AM36-VLOOKUP(BI36,NyFm!$L$2:$V$4,DK36,1)&lt;1,1,AM36-VLOOKUP(BI36,NyFm!$L$2:$V$4,DK36,1)),"")</f>
        <v/>
      </c>
      <c r="EC36" s="9" t="str">
        <f>IF(AND(ISNUMBER(DK36),DK36&lt;8),IF(AND(ISNUMBER(AN36),ISNUMBER(DK36)),IF(AN36-VLOOKUP(BI36,NyLi1R!$L$2:$V$4,DK36,1)&lt;1,1,AN36-VLOOKUP(BI36,NyLi1R!$L$2:$V$4,DK36,1)),""),"")</f>
        <v/>
      </c>
      <c r="ED36" s="9" t="str">
        <f>IF(AND(ISNUMBER(DK36),DK36&lt;8),IF(AND(ISNUMBER(AO36),ISNUMBER(DK36)),IF(AO36-VLOOKUP(BI36,NyLi1E!$L$2:$V$4,DK36,1)&lt;1,1,AO36-VLOOKUP(BI36,NyLi1E!$L$2:$V$4,DK36,1)),""),"")</f>
        <v/>
      </c>
      <c r="EE36" s="9" t="str">
        <f>IF(AND(ISNUMBER(DK36),DK36&lt;8),IF(AND(ISNUMBER(AP36),ISNUMBER(DK36)),IF(AP36-VLOOKUP(BI36,NyLi1T!$L$2:$V$4,DK36,1)&lt;1,1,AP36-VLOOKUP(BI36,NyLi1T!$L$2:$V$4,DK36,1)),""),"")</f>
        <v/>
      </c>
      <c r="EF36" s="9" t="str">
        <f>IF(AND(ISNUMBER(DK36),DK36&gt;7),IF(AND(ISNUMBER(AQ36),ISNUMBER(DK36)),IF(AQ36-VLOOKUP(BI36,NyLi2R!$L$2:$V$4,DK36,1)&lt;1,1,AQ36-VLOOKUP(BI36,NyLi2R!$L$2:$V$4,DK36,1)),""),"")</f>
        <v/>
      </c>
      <c r="EG36" s="9" t="str">
        <f>IF(AND(ISNUMBER(DK36),DK36&gt;7),IF(AND(ISNUMBER(AR36),ISNUMBER(DK36)),IF(AR36-VLOOKUP(BI36,NyLi2E!$L$2:$V$4,DK36,1)&lt;1,1,AR36-VLOOKUP(BI36,NyLi2E!$L$2:$V$4,DK36,1)),""),"")</f>
        <v/>
      </c>
      <c r="EH36" s="9" t="str">
        <f>IF(AND(ISNUMBER(DK36),DK36&gt;7),IF(AND(ISNUMBER(AS36),ISNUMBER(DK36)),IF(AS36-VLOOKUP(BI36,NyLi2T!$L$2:$V$4,DK36,1)&lt;1,1,AS36-VLOOKUP(BI36,NyLi2T!$L$2:$V$4,DK36,1)),""),"")</f>
        <v/>
      </c>
      <c r="EI36" s="9" t="str">
        <f>IF(AND(ISNUMBER(DK36),DK36&lt;8),IF(AND(ISNUMBER(AT36),ISNUMBER(DK36)),IF(AT36-VLOOKUP(BI36,NySs!$L$2:$V$4,DK36,1)&lt;1,1,AT36-VLOOKUP(BI36,NySs!$L$2:$V$4,DK36,1)),""),"")</f>
        <v/>
      </c>
      <c r="EJ36" s="9" t="str">
        <f>IF(AND(ISNUMBER(DK36),DK36&lt;9),IF(AND(ISNUMBER(AU36),ISNUMBER(DK36)),IF(AU36-VLOOKUP(BI36,NyEo!$L$2:$V$4,DK36,1)&lt;1,1,AU36-VLOOKUP(BI36,NyEo!$L$2:$V$4,DK36,1)),""),"")</f>
        <v/>
      </c>
      <c r="EK36" s="9" t="str">
        <f>IF(AND(ISNUMBER(DK36),DK36&gt;7),IF(AND(ISNUMBER(AV36),ISNUMBER(DK36)),IF(AV36-VLOOKUP(BI36,NyHt!$L$2:$V$4,DK36,1)&lt;1,1,AV36-VLOOKUP(BI36,NyHt!$L$2:$V$4,DK36,1)),""),"")</f>
        <v/>
      </c>
      <c r="EL36" s="9" t="str">
        <f>IF(AND(ISNUMBER(AW36),ISNUMBER(DK36)),IF(AW36-VLOOKUP(BI36,NySiF!$L$2:$V$4,DK36,1)&lt;1,1,AW36-VLOOKUP(BI36,NySiF!$L$2:$V$4,DK36,1)),"")</f>
        <v/>
      </c>
      <c r="EM36" s="9" t="str">
        <f>IF(AND(ISNUMBER(AX36),ISNUMBER(DK36)),IF(AX36-VLOOKUP(BI36,NySiB!$L$2:$V$4,DK36,1)&lt;1,1,AX36-VLOOKUP(BI36,NySiB!$L$2:$V$4,DK36,1)),"")</f>
        <v/>
      </c>
      <c r="EN36" s="9" t="str">
        <f>IF(AND(ISNUMBER(AY36),ISNUMBER(DK36)),IF(AY36-VLOOKUP(BI36,NySiT!$L$2:$V$4,DK36,1)&lt;1,1,AY36-VLOOKUP(BI36,NySiT!$L$2:$V$4,DK36,1)),"")</f>
        <v/>
      </c>
      <c r="EO36" s="9" t="str">
        <f>IF(AND(ISNUMBER(AZ36),ISNUMBER(DK36)),IF(AZ36-VLOOKUP(BI36,NyVs!$L$2:$V$4,DK36,1)&lt;1,1,AZ36-VLOOKUP(BI36,NyVs!$L$2:$V$4,DK36,1)),"")</f>
        <v/>
      </c>
      <c r="EP36" s="9" t="str">
        <f>IF(AND(ISNUMBER(BA36),ISNUMBER(DK36)),IF(BA36-VLOOKUP(BI36,NyPp!$L$2:$V$4,DK36,1)&lt;1,1,BA36-VLOOKUP(BI36,NyPp!$L$2:$V$4,DK36,1)),"")</f>
        <v/>
      </c>
      <c r="EQ36" s="9" t="str">
        <f>IF(AND(ISNUMBER(BB36),ISNUMBER(DK36)),IF(BB36-VLOOKUP(BI36,NyIGS!$L$2:$V$4,DK36,1)&lt;40,40,BB36-VLOOKUP(BI36,NyIGS!$L$2:$V$4,DK36,1)),"")</f>
        <v/>
      </c>
      <c r="ER36" s="9" t="str">
        <f>IF(AND(ISNUMBER(BC36),ISNUMBER(DK36)),IF(BC36-VLOOKUP(BI36,NyIRS!$L$2:$V$4,DK36,1)&lt;40,40,BC36-VLOOKUP(BI36,NyIRS!$L$2:$V$4,DK36,1)),"")</f>
        <v/>
      </c>
      <c r="ES36" s="9" t="str">
        <f>IF(AND(ISNUMBER(BD36),ISNUMBER(DK36)),IF(BD36-VLOOKUP(BI36,NyIES!$L$2:$V$4,DK36,1)&lt;40,40,BD36-VLOOKUP(BI36,NyIES!$L$2:$V$4,DK36,1)),"")</f>
        <v/>
      </c>
      <c r="ET36" s="9" t="str">
        <f>IF(AND(ISNUMBER(BE36),ISNUMBER(DK36)),IF(BE36-VLOOKUP(BI36,NyISI!$L$2:$V$4,DK36,1)&lt;40,40,BE36-VLOOKUP(BI36,NyISI!$L$2:$V$4,DK36,1)),"")</f>
        <v/>
      </c>
      <c r="EU36" s="9" t="str">
        <f>IF(AND(ISNUMBER(DK36),DK36&lt;8),IF(AND(ISNUMBER(BF36),ISNUMBER(DK36)),IF(BF36-VLOOKUP(BI36,NyISS!$L$2:$V$4,DK36,1)&lt;40,40,BF36-VLOOKUP(BI36,NyISS!$L$2:$V$4,DK36,1)),""),"")</f>
        <v/>
      </c>
      <c r="EV36" s="9" t="str">
        <f>IF(AND(ISNUMBER(DK36),DK36&gt;7),IF(AND(ISNUMBER(BG36),ISNUMBER(DK36)),IF(BG36-VLOOKUP(BI36,NyISM!$L$2:$V$4,DK36,1)&lt;40,40,BG36-VLOOKUP(BI36,NyISM!$L$2:$V$4,DK36,1)),""),"")</f>
        <v/>
      </c>
      <c r="EW36" s="9" t="str">
        <f>IF(AND(ISNUMBER(BH36),ISNUMBER(DK36)),IF(BH36-VLOOKUP(BI36,NyIAM!$L$2:$V$4,DK36,1)&lt;40,40,BH36-VLOOKUP(BI36,NyIAM!$L$2:$V$4,DK36,1)),"")</f>
        <v/>
      </c>
      <c r="EX36" s="9" t="str">
        <f>IF(AND(ISNUMBER(AJ36),ISNUMBER(DK36)),IF(AJ36+VLOOKUP(BI36,NyFi!$L$2:$V$4,DK36,1)&gt;19,19,AJ36+VLOOKUP(BI36,NyFi!$L$2:$V$4,DK36,1)),"")</f>
        <v/>
      </c>
      <c r="EY36" s="9" t="str">
        <f>IF(AND(ISNUMBER(DK36),DK36&lt;8),IF(AND(ISNUMBER(AK36),ISNUMBER(DK36)),IF(AK36+VLOOKUP(BI36,NyGs!$L$2:$V$4,DK36,1)&gt;19,19,AK36+VLOOKUP(BI36,NyGs!$L$2:$V$4,DK36,1)),""),"")</f>
        <v/>
      </c>
      <c r="EZ36" s="9" t="str">
        <f>IF(AND(ISNUMBER(AL36),ISNUMBER(DK36)),IF(AL36+VLOOKUP(BI36,NyRm!$L$2:$V$4,DK36,1)&gt;19,19,AL36+VLOOKUP(BI36,NyRm!$L$2:$V$4,DK36,1)),"")</f>
        <v/>
      </c>
      <c r="FA36" s="9" t="str">
        <f>IF(AND(ISNUMBER(AM36),ISNUMBER(DK36)),IF(AM36+VLOOKUP(BI36,NyFm!$L$2:$V$4,DK36,1)&gt;19,19,AM36+VLOOKUP(BI36,NyFm!$L$2:$V$4,DK36,1)),"")</f>
        <v/>
      </c>
      <c r="FB36" s="9" t="str">
        <f>IF(AND(ISNUMBER(DK36),DK36&lt;8),IF(AND(ISNUMBER(AN36),ISNUMBER(DK36)),IF(AN36+VLOOKUP(BI36,NyLi1R!$L$2:$V$4,DK36,1)&gt;19,19,AN36+VLOOKUP(BI36,NyLi1R!$L$2:$V$4,DK36,1)),""),"")</f>
        <v/>
      </c>
      <c r="FC36" s="9" t="str">
        <f>IF(AND(ISNUMBER(DK36),DK36&lt;8),IF(AND(ISNUMBER(AO36),ISNUMBER(DK36)),IF(AO36+VLOOKUP(BI36,NyLi1E!$L$2:$V$4,DK36,1)&gt;19,19,AO36+VLOOKUP(BI36,NyLi1E!$L$2:$V$4,DK36,1)),""),"")</f>
        <v/>
      </c>
      <c r="FD36" s="9" t="str">
        <f>IF(AND(ISNUMBER(DK36),DK36&lt;8),IF(AND(ISNUMBER(AP36),ISNUMBER(DK36)),IF(AP36+VLOOKUP(BI36,NyLi1T!$L$2:$V$4,DK36,1)&gt;19,19,AP36+VLOOKUP(BI36,NyLi1T!$L$2:$V$4,DK36,1)),""),"")</f>
        <v/>
      </c>
      <c r="FE36" s="9" t="str">
        <f>IF(AND(ISNUMBER(DK36),DK36&gt;7),IF(AND(ISNUMBER(AQ36),ISNUMBER(DK36)),IF(AQ36+VLOOKUP(BI36,NyLi2R!$L$2:$V$4,DK36,1)&gt;19,19,AQ36+VLOOKUP(BI36,NyLi2R!$L$2:$V$4,DK36,1)),""),"")</f>
        <v/>
      </c>
      <c r="FF36" s="9" t="str">
        <f>IF(AND(ISNUMBER(DK36),DK36&gt;7),IF(AND(ISNUMBER(AR36),ISNUMBER(DK36)),IF(AR36+VLOOKUP(BI36,NyLi2E!$L$2:$V$4,DK36,1)&gt;19,19,AR36+VLOOKUP(BI36,NyLi2E!$L$2:$V$4,DK36,1)),""),"")</f>
        <v/>
      </c>
      <c r="FG36" s="9" t="str">
        <f>IF(AND(ISNUMBER(DK36),DK36&gt;7),IF(AND(ISNUMBER(AS36),ISNUMBER(DK36)),IF(AS36+VLOOKUP(BI36,NyLi2T!$L$2:$V$4,DK36,1)&gt;19,19,AS36+VLOOKUP(BI36,NyLi2T!$L$2:$V$4,DK36,1)),""),"")</f>
        <v/>
      </c>
      <c r="FH36" s="9" t="str">
        <f>IF(AND(ISNUMBER(DK36),DK36&lt;8),IF(AND(ISNUMBER(AT36),ISNUMBER(DK36)),IF(AT36+VLOOKUP(BI36,NySs!$L$2:$V$4,DK36,1)&gt;19,19,AT36+VLOOKUP(BI36,NySs!$L$2:$V$4,DK36,1)),""),"")</f>
        <v/>
      </c>
      <c r="FI36" s="9" t="str">
        <f>IF(AND(ISNUMBER(DK36),DK36&lt;9),IF(AND(ISNUMBER(AU36),ISNUMBER(DK36)),IF(AU36+VLOOKUP(BI36,NyEo!$L$2:$V$4,DK36,1)&gt;19,19,AU36+VLOOKUP(BI36,NyEo!$L$2:$V$4,DK36,1)),""),"")</f>
        <v/>
      </c>
      <c r="FJ36" s="9" t="str">
        <f>IF(AND(ISNUMBER(DK36),DK36&gt;7),IF(AND(ISNUMBER(AV36),ISNUMBER(DK36)),IF(AV36+VLOOKUP(BI36,NyHt!$L$2:$V$4,DK36,1)&gt;19,19,AV36+VLOOKUP(BI36,NyHt!$L$2:$V$4,DK36,1)),""),"")</f>
        <v/>
      </c>
      <c r="FK36" s="9" t="str">
        <f>IF(AND(ISNUMBER(AW36),ISNUMBER(DK36)),IF(AW36+VLOOKUP(BI36,NySiF!$L$2:$V$4,DK36,1)&gt;19,19,AW36+VLOOKUP(BI36,NySiF!$L$2:$V$4,DK36,1)),"")</f>
        <v/>
      </c>
      <c r="FL36" s="9" t="str">
        <f>IF(AND(ISNUMBER(AX36),ISNUMBER(DK36)),IF(AX36+VLOOKUP(BI36,NySiB!$L$2:$V$4,DK36,1)&gt;19,19,AX36+VLOOKUP(BI36,NySiB!$L$2:$V$4,DK36,1)),"")</f>
        <v/>
      </c>
      <c r="FM36" s="9" t="str">
        <f>IF(AND(ISNUMBER(AY36),ISNUMBER(DK36)),IF(AY36+VLOOKUP(BI36,NySiT!$L$2:$V$4,DK36,1)&gt;19,19,AY36+VLOOKUP(BI36,NySiT!$L$2:$V$4,DK36,1)),"")</f>
        <v/>
      </c>
      <c r="FN36" s="9" t="str">
        <f>IF(AND(ISNUMBER(AZ36),ISNUMBER(DK36)),IF(AZ36+VLOOKUP(BI36,NyVs!$L$2:$V$4,DK36,1)&gt;19,19,AZ36+VLOOKUP(BI36,NyVs!$L$2:$V$4,DK36,1)),"")</f>
        <v/>
      </c>
      <c r="FO36" s="9" t="str">
        <f>IF(AND(ISNUMBER(BA36),ISNUMBER(DK36)),IF(BA36+VLOOKUP(BI36,NyPp!$L$2:$V$4,DK36,1)&gt;19,19,BA36+VLOOKUP(BI36,NyPp!$L$2:$V$4,DK36,1)),"")</f>
        <v/>
      </c>
      <c r="FP36" s="9" t="str">
        <f>IF(AND(ISNUMBER(BB36),ISNUMBER(DK36)),IF(BB36+VLOOKUP(BI36,NyIGS!$L$2:$V$4,DK36,1)&gt;160,160,BB36+VLOOKUP(BI36,NyIGS!$L$2:$V$4,DK36,1)),"")</f>
        <v/>
      </c>
      <c r="FQ36" s="9" t="str">
        <f>IF(AND(ISNUMBER(BC36),ISNUMBER(DK36)),IF(BC36+VLOOKUP(BI36,NyIRS!$L$2:$V$4,DK36,1)&gt;160,160,BC36+VLOOKUP(BI36,NyIRS!$L$2:$V$4,DK36,1)),"")</f>
        <v/>
      </c>
      <c r="FR36" s="9" t="str">
        <f>IF(AND(ISNUMBER(BD36),ISNUMBER(DK36)),IF(BD36+VLOOKUP(BI36,NyIES!$L$2:$V$4,DK36,1)&gt;160,160, BD36+VLOOKUP(BI36,NyIES!$L$2:$V$4,DK36,1)),"")</f>
        <v/>
      </c>
      <c r="FS36" s="9" t="str">
        <f>IF(AND(ISNUMBER(BE36),ISNUMBER(DK36)),IF(BE36+VLOOKUP(BI36,NyISI!$L$2:$V$4,DK36,1)&gt;160,160,BE36+VLOOKUP(BI36,NyISI!$L$2:$V$4,DK36,1)),"")</f>
        <v/>
      </c>
      <c r="FT36" s="9" t="str">
        <f>IF(AND(ISNUMBER(DK36),DK36&lt;8),IF(AND(ISNUMBER(BF36),ISNUMBER(DK36)),IF(BF36+VLOOKUP(BI36,NyISS!$L$2:$V$4,DK36,1)&gt;160,160,BF36+VLOOKUP(BI36,NyISS!$L$2:$V$4,DK36,1)),""),"")</f>
        <v/>
      </c>
      <c r="FU36" s="9" t="str">
        <f>IF(AND(ISNUMBER(DK36),DK36&gt;7),IF(AND(ISNUMBER(BG36),ISNUMBER(DK36)),IF(BG36+VLOOKUP(BI36,NyISM!$L$2:$V$4,DK36,1)&gt;160,160,BG36+VLOOKUP(BI36,NyISM!$L$2:$V$4,DK36,1)),""),"")</f>
        <v/>
      </c>
      <c r="FV36" s="9" t="str">
        <f>IF(AND(ISNUMBER(BH36),ISNUMBER(DK36)),IF(BH36+VLOOKUP(BI36,NyIAM!$L$2:$V$4,DK36,1)&gt;160,160,BH36+VLOOKUP(BI36,NyIAM!$L$2:$V$4,DK36,1)),"")</f>
        <v/>
      </c>
    </row>
    <row r="37" spans="1:178" x14ac:dyDescent="0.2">
      <c r="A37" s="51"/>
      <c r="B37" s="51"/>
      <c r="C37" s="51"/>
      <c r="D37" s="51"/>
      <c r="E37" s="51"/>
      <c r="F37" s="51"/>
      <c r="G37" s="51"/>
      <c r="H37" s="51"/>
      <c r="I37" s="51"/>
      <c r="J37" s="52"/>
      <c r="K37" s="52"/>
      <c r="L37" s="53"/>
      <c r="M37" s="53"/>
      <c r="N37" s="58" t="str">
        <f t="shared" si="0"/>
        <v/>
      </c>
      <c r="O37" s="53"/>
      <c r="P37" s="53"/>
      <c r="Q37" s="53"/>
      <c r="R37" s="53"/>
      <c r="S37" s="53"/>
      <c r="T37" s="53"/>
      <c r="U37" s="53"/>
      <c r="V37" s="53"/>
      <c r="W37" s="53"/>
      <c r="X37" s="53"/>
      <c r="Y37" s="53"/>
      <c r="Z37" s="53"/>
      <c r="AA37" s="53"/>
      <c r="AB37" s="53"/>
      <c r="AC37" s="53"/>
      <c r="AD37" s="53"/>
      <c r="AE37" s="53"/>
      <c r="AF37" s="53"/>
      <c r="AG37" s="53"/>
      <c r="AH37" s="53"/>
      <c r="AI37" s="53"/>
      <c r="AJ37" s="4" t="str">
        <f>IF(O37="","",IF(ISNUMBER(N37),VLOOKUP(O37,NyFi!$A$2:$K$40,DK37),""))</f>
        <v/>
      </c>
      <c r="AK37" s="4" t="str">
        <f>IF(P37="","",IF(AND(ISNUMBER(N37),DK37&lt;8),VLOOKUP(P37,NyGs!$A$2:$G$41,DK37),""))</f>
        <v/>
      </c>
      <c r="AL37" s="4" t="str">
        <f>IF(AA37="","",IF(ISNUMBER(N37),VLOOKUP(AA37,NyRm!$A$2:$K$56,DK37),""))</f>
        <v/>
      </c>
      <c r="AM37" s="4" t="str">
        <f>IF(Z37="","",IF(ISNUMBER(N37),VLOOKUP(Z37,NyFm!$A$2:$K$46,DK37),""))</f>
        <v/>
      </c>
      <c r="AN37" s="4" t="str">
        <f>IF(U37="","",IF(AND(ISNUMBER(N37),DK37&lt;8),VLOOKUP(U37,NyLi1R!$A$2:$G$20,DK37),""))</f>
        <v/>
      </c>
      <c r="AO37" s="4" t="str">
        <f>IF(V37="","",IF(AND(ISNUMBER(N37),DK37&lt;8),VLOOKUP(V37,NyLi1E!$A$2:$G$20,DK37),""))</f>
        <v/>
      </c>
      <c r="AP37" s="4" t="str">
        <f>IF(AND(ISNUMBER(N37),ISNUMBER(AN37),ISNUMBER(AO37),DK37&lt;8),VLOOKUP(AN37+AO37,NyLi1T!$A$2:$G$40,DK37),"")</f>
        <v/>
      </c>
      <c r="AQ37" s="4" t="str">
        <f>IF(W37="","",IF(AND(ISNUMBER(N37),DK37&gt;7),VLOOKUP(W37,NyLi2R!$A$2:$K$20,DK37),""))</f>
        <v/>
      </c>
      <c r="AR37" s="4" t="str">
        <f>IF(X37="","",IF(AND(ISNUMBER(N37),DK37&gt;7),VLOOKUP(X37,NyLi2E!$A$2:$K$20,DK37),""))</f>
        <v/>
      </c>
      <c r="AS37" s="4" t="str">
        <f>IF(AND(ISNUMBER(N37),ISNUMBER(AQ37),ISNUMBER(AR37),DK37&gt;7),VLOOKUP(AQ37+AR37,NyLi2T!$A$2:$K$40,DK37),"")</f>
        <v/>
      </c>
      <c r="AT37" s="4" t="str">
        <f>IF(AE37="","",IF(AND(ISNUMBER(N37),DK37&lt;8),VLOOKUP(AE37,NySs!$A$2:$G$28,DK37),""))</f>
        <v/>
      </c>
      <c r="AU37" s="4" t="str">
        <f>IF(AD37="","",IF(AND(ISNUMBER(N37),DK37&lt;9),VLOOKUP(AD37,NyEo!$A$2:$H$22,DK37),""))</f>
        <v/>
      </c>
      <c r="AV37" s="4" t="str">
        <f>IF(Q37="","",IF(AND(ISNUMBER(N37),DK37&gt;7),VLOOKUP(Q37,NyHt!$A$2:$K$17,DK37),""))</f>
        <v/>
      </c>
      <c r="AW37" s="4" t="str">
        <f>IF(R37="","",IF(ISNUMBER(N37),VLOOKUP(R37,NySiF!$A$2:$K$18,DK37),""))</f>
        <v/>
      </c>
      <c r="AX37" s="4" t="str">
        <f>IF(S37="","",IF(ISNUMBER(N37),VLOOKUP(S37,NySiB!$A$2:$K$16,DK37),""))</f>
        <v/>
      </c>
      <c r="AY37" s="4" t="str">
        <f>IF(T37="","",IF(ISNUMBER(N37),VLOOKUP(T37,NySiT!$A$2:$K$32,DK37),""))</f>
        <v/>
      </c>
      <c r="AZ37" s="4" t="str">
        <f>IF(Y37="","",IF(ISNUMBER(N37),VLOOKUP(Y37,NyVs!$A$2:$K$86,DK37),""))</f>
        <v/>
      </c>
      <c r="BA37" s="4" t="str">
        <f>IF(AI37="","",IF(ISNUMBER(N37),VLOOKUP(AI37,NyPp!$A$2:$K$202,DK37),""))</f>
        <v/>
      </c>
      <c r="BB37" s="4" t="str">
        <f>IF(AND(ISNUMBER(AJ37),ISNUMBER(AK37),ISNUMBER(AL37),ISNUMBER(AM37),DK37&lt;8),IF(COUNTIF(O37,0)+COUNTIF(P37,0)+COUNTIF(AA37,0)+COUNTIF(Z37,0)&gt;1,"",VLOOKUP(AJ37+AK37+AL37+AM37,NyIGS!$A$2:$K$78,DK37)),IF(AND(ISNUMBER(AJ37),ISNUMBER(AL37),ISNUMBER(AM37),ISNUMBER(AS37),DK37&gt;7),IF(COUNTIF(O37,0)+COUNTIF(AA37,0)+COUNTIF(Z37,0)+AND(COUNTIF(W37,0),COUNTIF(X37,0))&gt;1,"",VLOOKUP(AJ37+AL37+AM37+AS37,NyIGS!$A$2:$K$78,DK37)),""))</f>
        <v/>
      </c>
      <c r="BC37" s="4" t="str">
        <f>IF(AND(ISNUMBER(AJ37),ISNUMBER(AN37),ISNUMBER(AT37),DK37&lt;8),IF(COUNTIF(O37,0)+COUNTIF(U37,0)+COUNTIF(AE37,0)&gt;1,"",VLOOKUP(AJ37+AN37+AT37,NyIRS!$A$2:$K$59,DK37)),IF(AND(ISNUMBER(AJ37),ISNUMBER(AQ37),DK37&gt;7),IF(COUNTIF(O37,0)+COUNTIF(W37,0)&gt;1,"",VLOOKUP(AJ37+AQ37,NyIRS!$A$2:$K$59,DK37)),""))</f>
        <v/>
      </c>
      <c r="BD37" s="4" t="str">
        <f>IF(AND(ISNUMBER(AK37),ISNUMBER(AL37),ISNUMBER(AM37),DK37&lt;8),IF(COUNTIF(P37,0)+COUNTIF(AA37,0)+COUNTIF(Z37,0)&gt;1,"",VLOOKUP(AK37+AL37+AM37,NyIES!$A$2:$K$59,DK37)),IF(AND(ISNUMBER(AL37),ISNUMBER(AM37),ISNUMBER(AR37),DK37&gt;7),IF(COUNTIF(AA37,0)+COUNTIF(Z37,0)+COUNTIF(X37,0)&gt;1,"",VLOOKUP(AL37+AM37+AR37,NyIES!$A$2:$K$59,DK37)),""))</f>
        <v/>
      </c>
      <c r="BE37" s="4" t="str">
        <f>IF(AND(ISNUMBER(AJ37),ISNUMBER(AP37),ISNUMBER(AU37),DK37&lt;8),IF(COUNTIF(O37,0)+AND(COUNTIF(U37,0),COUNTIF(V37,0))+COUNTIF(AD37,0)&gt;1,"",VLOOKUP(AJ37+AP37+AU37,NyISI!$A$2:$K$59,DK37)),IF(AND(ISNUMBER(AS37),ISNUMBER(AU37),ISNUMBER(AV37),DK37=8),IF(COUNTIF(AD37,0)+COUNTIF(Q37,0)+AND(COUNTIF(W37,0),COUNTIF(X37,0))&gt;1,"",VLOOKUP(AS37+AU37+AV37,NyISI!$A$2:$K$59,DK37)),IF(AND(ISNUMBER(AS37),ISNUMBER(AV37),DK37&gt;8),IF(COUNTIF(Q37,0)+AND(COUNTIF(W37,0),COUNTIF(X37,0))&gt;1,"",VLOOKUP(AS37+AV37,NyISI!$A$2:$K$59,DK37)),"")))</f>
        <v/>
      </c>
      <c r="BF37" s="4" t="str">
        <f>IF(AND(ISNUMBER(AT37),ISNUMBER(AK37),ISNUMBER(AL37),ISNUMBER(AM37),DK37&lt;8),IF(COUNTIF(P37,0)+COUNTIF(AA37,0)+COUNTIF(Z37,0)+COUNTIF(AE37,0)&gt;1,"",VLOOKUP(AT37+AK37+AL37+AM37,NyISS!$A$2:$G$78,DK37)),"")</f>
        <v/>
      </c>
      <c r="BG37" s="4" t="str">
        <f>IF(AND(ISNUMBER(AJ37),ISNUMBER(AL37),ISNUMBER(AM37),DK37&gt;7),IF(COUNTIF(O37,0)+COUNTIF(AA37,0)+COUNTIF(Z37,0)&gt;1,"",VLOOKUP(AJ37+AL37+AM37,NyISM!$A$2:$K$59,DK37)),"")</f>
        <v/>
      </c>
      <c r="BH37" s="4" t="str">
        <f>IF(AND(ISNUMBER(AY37),ISNUMBER(AZ37)),IF(COUNTIF(T37,0)+COUNTIF(Y37,0)&gt;1,"",VLOOKUP(AY37+AZ37,NyIAM!$A$2:$K$40,DK37)),"")</f>
        <v/>
      </c>
      <c r="BJ37" s="4" t="str">
        <f>IF(ISNUMBER(BB37),VLOOKUP(BB37,Percentil!$A$2:$B$122,2,1),"")</f>
        <v/>
      </c>
      <c r="BK37" s="4" t="str">
        <f>IF(ISNUMBER(BC37),VLOOKUP(BC37,Percentil!$A$2:$B$122,2,1),"")</f>
        <v/>
      </c>
      <c r="BL37" s="4" t="str">
        <f>IF(ISNUMBER(BD37),VLOOKUP(BD37,Percentil!$A$2:$B$122,2,1),"")</f>
        <v/>
      </c>
      <c r="BM37" s="4" t="str">
        <f>IF(ISNUMBER(BE37),VLOOKUP(BE37,Percentil!$A$2:$B$122,2,1),"")</f>
        <v/>
      </c>
      <c r="BN37" s="4" t="str">
        <f>IF(ISNUMBER(BF37),VLOOKUP(BF37,Percentil!$A$2:$B$122,2,1),"")</f>
        <v/>
      </c>
      <c r="BO37" s="4" t="str">
        <f>IF(ISNUMBER(BG37),VLOOKUP(BG37,Percentil!$A$2:$B$122,2,1),"")</f>
        <v/>
      </c>
      <c r="BP37" s="4" t="str">
        <f>IF(ISNUMBER(BH37),VLOOKUP(BH37,Percentil!$A$2:$B$122,2,1),"")</f>
        <v/>
      </c>
      <c r="BQ37" s="4" t="str">
        <f>IF(AND(ISNUMBER(AJ37),ISNUMBER(DK37)),IF(AJ37-VLOOKUP(BI37,NyFi!$L$2:$V$4,DK37,1)&lt;1,1 &amp; " - " &amp; AJ37+VLOOKUP(BI37,NyFi!$L$2:$V$4,DK37,1),IF(AJ37+VLOOKUP(BI37,NyFi!$L$2:$V$4,DK37,1)&gt;19,AJ37-VLOOKUP(BI37,NyFi!$L$2:$V$4,DK37,1) &amp; " - " &amp; 19,AJ37-VLOOKUP(BI37,NyFi!$L$2:$V$4,DK37,1) &amp; " - " &amp; AJ37+VLOOKUP(BI37,NyFi!$L$2:$V$4,DK37,1))),"")</f>
        <v/>
      </c>
      <c r="BR37" s="4" t="str">
        <f>IF(AND(ISNUMBER(DK37),DK37&lt;8),IF(AND(ISNUMBER(AK37),ISNUMBER(DK37)),IF(AK37-VLOOKUP(BI37,NyGs!$L$2:$V$4,DK37,1)&lt;1,1 &amp; " - " &amp; AK37+VLOOKUP(BI37,NyGs!$L$2:$V$4,DK37,1),IF(AK37+VLOOKUP(BI37,NyGs!$L$2:$V$4,DK37,1)&gt;19,AK37-VLOOKUP(BI37,NyGs!$L$2:$V$4,DK37,1) &amp; " - " &amp; 19,AK37-VLOOKUP(BI37,NyGs!$L$2:$V$4,DK37,1) &amp; " - " &amp; AK37+VLOOKUP(BI37,NyGs!$L$2:$V$4,DK37,1))),""),"")</f>
        <v/>
      </c>
      <c r="BS37" s="4" t="str">
        <f>IF(AND(ISNUMBER(AL37),ISNUMBER(DK37)),IF(AL37-VLOOKUP(BI37,NyRm!$L$2:$V$4,DK37,1)&lt;1,1 &amp; " - " &amp; AL37+VLOOKUP(BI37,NyRm!$L$2:$V$4,DK37,1),IF(AL37+VLOOKUP(BI37,NyRm!$L$2:$V$4,DK37,1)&gt;19,AL37-VLOOKUP(BI37,NyRm!$L$2:$V$4,DK37,1) &amp; " - " &amp; 19,AL37-VLOOKUP(BI37,NyRm!$L$2:$V$4,DK37,1) &amp; " - " &amp; AL37+VLOOKUP(BI37,NyRm!$L$2:$V$4,DK37,1))),"")</f>
        <v/>
      </c>
      <c r="BT37" s="4" t="str">
        <f>IF(AND(ISNUMBER(AM37),ISNUMBER(DK37)),IF(AM37-VLOOKUP(BI37,NyFm!$L$2:$V$4,DK37,1)&lt;1,1 &amp; " - " &amp; AM37+VLOOKUP(BI37,NyFm!$L$2:$V$4,DK37,1),IF(AM37+VLOOKUP(BI37,NyFm!$L$2:$V$4,DK37,1)&gt;19,AM37-VLOOKUP(BI37,NyFm!$L$2:$V$4,DK37,1) &amp; " - " &amp; 19,AM37-VLOOKUP(BI37,NyFm!$L$2:$V$4,DK37,1) &amp; " - " &amp; AM37+VLOOKUP(BI37,NyFm!$L$2:$V$4,DK37,1))),"")</f>
        <v/>
      </c>
      <c r="BU37" s="4" t="str">
        <f>IF(AND(ISNUMBER(DK37),DK37&lt;8),IF(AND(ISNUMBER(AN37),ISNUMBER(DK37)),IF(AN37-VLOOKUP(BI37,NyLi1R!$L$2:$V$4,DK37,1)&lt;1,1 &amp; " - " &amp; AN37+VLOOKUP(BI37,NyLi1R!$L$2:$V$4,DK37,1),IF(AN37+VLOOKUP(BI37,NyLi1R!$L$2:$V$4,DK37,1)&gt;19,AN37-VLOOKUP(BI37,NyLi1R!$L$2:$V$4,DK37,1) &amp; " - " &amp; 19,AN37-VLOOKUP(BI37,NyLi1R!$L$2:$V$4,DK37,1) &amp; " - " &amp; AN37+VLOOKUP(BI37,NyLi1R!$L$2:$V$4,DK37,1))),""),"")</f>
        <v/>
      </c>
      <c r="BV37" s="4" t="str">
        <f>IF(AND(ISNUMBER(DK37),DK37&lt;8),IF(AND(ISNUMBER(AO37),ISNUMBER(DK37)),IF(AO37-VLOOKUP(BI37,NyLi1E!$L$2:$V$4,DK37,1)&lt;1,1 &amp; " - " &amp; AO37+VLOOKUP(BI37,NyLi1E!$L$2:$V$4,DK37,1),IF(AO37+VLOOKUP(BI37,NyLi1E!$L$2:$V$4,DK37,1)&gt;19,AO37-VLOOKUP(BI37,NyLi1E!$L$2:$V$4,DK37,1) &amp; " - " &amp; 19,AO37-VLOOKUP(BI37,NyLi1E!$L$2:$V$4,DK37,1) &amp; " - " &amp; AO37+VLOOKUP(BI37,NyLi1E!$L$2:$V$4,DK37,1))),""),"")</f>
        <v/>
      </c>
      <c r="BW37" s="4" t="str">
        <f>IF(AND(ISNUMBER(DK37),DK37&lt;8),IF(AND(ISNUMBER(AP37),ISNUMBER(DK37)),IF(AP37-VLOOKUP(BI37,NyLi1T!$L$2:$V$4,DK37,1)&lt;1,1 &amp; " - " &amp; AP37+VLOOKUP(BI37,NyLi1T!$L$2:$V$4,DK37,1),IF(AP37+VLOOKUP(BI37,NyLi1T!$L$2:$V$4,DK37,1)&gt;19,AP37-VLOOKUP(BI37,NyLi1T!$L$2:$V$4,DK37,1) &amp; " - " &amp; 19,AP37-VLOOKUP(BI37,NyLi1T!$L$2:$V$4,DK37,1) &amp; " - " &amp; AP37+VLOOKUP(BI37,NyLi1T!$L$2:$V$4,DK37,1))),""),"")</f>
        <v/>
      </c>
      <c r="BX37" s="4" t="str">
        <f>IF(AND(ISNUMBER(DK37),DK37&gt;7),IF(AND(ISNUMBER(AQ37),ISNUMBER(DK37)),IF(AQ37-VLOOKUP(BI37,NyLi2R!$L$2:$V$4,DK37,1)&lt;1,1 &amp; " - " &amp; AQ37+VLOOKUP(BI37,NyLi2R!$L$2:$V$4,DK37,1),IF(AQ37+VLOOKUP(BI37,NyLi2R!$L$2:$V$4,DK37,1)&gt;19,AQ37-VLOOKUP(BI37,NyLi2R!$L$2:$V$4,DK37,1) &amp; " - " &amp; 19,AQ37-VLOOKUP(BI37,NyLi2R!$L$2:$V$4,DK37,1) &amp; " - " &amp; AQ37+VLOOKUP(BI37,NyLi2R!$L$2:$V$4,DK37,1))),""),"")</f>
        <v/>
      </c>
      <c r="BY37" s="4" t="str">
        <f>IF(AND(ISNUMBER(DK37),DK37&gt;7),IF(AND(ISNUMBER(AR37),ISNUMBER(DK37)),IF(AR37-VLOOKUP(BI37,NyLi2E!$L$2:$V$4,DK37,1)&lt;1,1 &amp; " - " &amp; AR37+VLOOKUP(BI37,NyLi2E!$L$2:$V$4,DK37,1),IF(AR37+VLOOKUP(BI37,NyLi2E!$L$2:$V$4,DK37,1)&gt;19,AR37-VLOOKUP(BI37,NyLi2E!$L$2:$V$4,DK37,1) &amp; " - " &amp; 19,AR37-VLOOKUP(BI37,NyLi2E!$L$2:$V$4,DK37,1) &amp; " - " &amp; AR37+VLOOKUP(BI37,NyLi2E!$L$2:$V$4,DK37,1))),""),"")</f>
        <v/>
      </c>
      <c r="BZ37" s="4" t="str">
        <f>IF(AND(ISNUMBER(DK37),DK37&gt;7),IF(AND(ISNUMBER(AS37),ISNUMBER(DK37)),IF(AS37-VLOOKUP(BI37,NyLi2T!$L$2:$V$4,DK37,1)&lt;1,1 &amp; " - " &amp; AS37+VLOOKUP(BI37,NyLi2T!$L$2:$V$4,DK37,1),IF(AS37+VLOOKUP(BI37,NyLi2T!$L$2:$V$4,DK37,1)&gt;19,AS37-VLOOKUP(BI37,NyLi2T!$L$2:$V$4,DK37,1) &amp; " - " &amp; 19,AS37-VLOOKUP(BI37,NyLi2T!$L$2:$V$4,DK37,1) &amp; " - " &amp; AS37+VLOOKUP(BI37,NyLi2T!$L$2:$V$4,DK37,1))),""),"")</f>
        <v/>
      </c>
      <c r="CA37" s="4" t="str">
        <f>IF(AND(ISNUMBER(DK37),DK37&lt;8),IF(AND(ISNUMBER(AT37),ISNUMBER(DK37)),IF(AT37-VLOOKUP(BI37,NySs!$L$2:$V$4,DK37,1)&lt;1,1 &amp; " - " &amp; AT37+VLOOKUP(BI37,NySs!$L$2:$V$4,DK37,1),IF(AT37+VLOOKUP(BI37,NySs!$L$2:$V$4,DK37,1)&gt;19,AT37-VLOOKUP(BI37,NySs!$L$2:$V$4,DK37,1) &amp; " - " &amp; 19,AT37-VLOOKUP(BI37,NySs!$L$2:$V$4,DK37,1) &amp; " - " &amp; AT37+VLOOKUP(BI37,NySs!$L$2:$V$4,DK37,1))),""),"")</f>
        <v/>
      </c>
      <c r="CB37" s="4" t="str">
        <f>IF(AND(ISNUMBER(DK37),DK37&lt;9),IF(AND(ISNUMBER(AU37),ISNUMBER(DK37)),IF(AU37-VLOOKUP(BI37,NyEo!$L$2:$V$4,DK37,1)&lt;1,1 &amp; " - " &amp; AU37+VLOOKUP(BI37,NyEo!$L$2:$V$4,DK37,1),IF(AU37+VLOOKUP(BI37,NyEo!$L$2:$V$4,DK37,1)&gt;19,AU37-VLOOKUP(BI37,NyEo!$L$2:$V$4,DK37,1) &amp; " - " &amp; 19,AU37-VLOOKUP(BI37,NyEo!$L$2:$V$4,DK37,1) &amp; " - " &amp; AU37+VLOOKUP(BI37,NyEo!$L$2:$V$4,DK37,1))),""),"")</f>
        <v/>
      </c>
      <c r="CC37" s="4" t="str">
        <f>IF(AND(ISNUMBER(DK37),DK37&gt;7),IF(AND(ISNUMBER(AV37),ISNUMBER(DK37)),IF(AV37-VLOOKUP(BI37,NyHt!$L$2:$V$4,DK37,1)&lt;1,1 &amp; " - " &amp; AV37+VLOOKUP(BI37,NyHt!$L$2:$V$4,DK37,1),IF(AV37+VLOOKUP(BI37,NyHt!$L$2:$V$4,DK37,1)&gt;19,AV37-VLOOKUP(BI37,NyHt!$L$2:$V$4,DK37,1) &amp; " - " &amp; 19,AV37-VLOOKUP(BI37,NyHt!$L$2:$V$4,DK37,1) &amp; " - " &amp; AV37+VLOOKUP(BI37,NyHt!$L$2:$V$4,DK37,1))),""),"")</f>
        <v/>
      </c>
      <c r="CD37" s="4" t="str">
        <f>IF(AND(ISNUMBER(AW37),ISNUMBER(DK37)),IF(AW37-VLOOKUP(BI37,NySiF!$L$2:$V$4,DK37,1)&lt;1,1 &amp; " - " &amp; AW37+VLOOKUP(BI37,NySiF!$L$2:$V$4,DK37,1),IF(AW37+VLOOKUP(BI37,NySiF!$L$2:$V$4,DK37,1)&gt;19,AW37-VLOOKUP(BI37,NySiF!$L$2:$V$4,DK37,1) &amp; " - " &amp; 19,AW37-VLOOKUP(BI37,NySiF!$L$2:$V$4,DK37,1) &amp; " - " &amp; AW37+VLOOKUP(BI37,NySiF!$L$2:$V$4,DK37,1))),"")</f>
        <v/>
      </c>
      <c r="CE37" s="4" t="str">
        <f>IF(AND(ISNUMBER(AX37),ISNUMBER(DK37)),IF(AX37-VLOOKUP(BI37,NySiB!$L$2:$V$4,DK37,1)&lt;1,1 &amp; " - " &amp; AX37+VLOOKUP(BI37,NySiB!$L$2:$V$4,DK37,1),IF(AX37+VLOOKUP(BI37,NySiB!$L$2:$V$4,DK37,1)&gt;19,AX37-VLOOKUP(BI37,NySiB!$L$2:$V$4,DK37,1) &amp; " - " &amp; 19,AX37-VLOOKUP(BI37,NySiB!$L$2:$V$4,DK37,1) &amp; " - " &amp; AX37+VLOOKUP(BI37,NySiB!$L$2:$V$4,DK37,1))),"")</f>
        <v/>
      </c>
      <c r="CF37" s="4" t="str">
        <f>IF(AND(ISNUMBER(AY37),ISNUMBER(DK37)),IF(AY37-VLOOKUP(BI37,NySiT!$L$2:$V$4,DK37,1)&lt;1,1 &amp; " - " &amp; AY37+VLOOKUP(BI37,NySiT!$L$2:$V$4,DK37,1),IF(AY37+VLOOKUP(BI37,NySiT!$L$2:$V$4,DK37,1)&gt;19,AY37-VLOOKUP(BI37,NySiT!$L$2:$V$4,DK37,1) &amp; " - " &amp; 19,AY37-VLOOKUP(BI37,NySiT!$L$2:$V$4,DK37,1) &amp; " - " &amp; AY37+VLOOKUP(BI37,NySiT!$L$2:$V$4,DK37,1))),"")</f>
        <v/>
      </c>
      <c r="CG37" s="4" t="str">
        <f>IF(AND(ISNUMBER(AZ37),ISNUMBER(DK37)),IF(AZ37-VLOOKUP(BI37,NyVs!$L$2:$V$4,DK37,1)&lt;1,1 &amp; " - " &amp; AZ37+VLOOKUP(BI37,NyVs!$L$2:$V$4,DK37,1),IF(AZ37+VLOOKUP(BI37,NyVs!$L$2:$V$4,DK37,1)&gt;19,AZ37-VLOOKUP(BI37,NyVs!$L$2:$V$4,DK37,1) &amp; " - " &amp; 19,AZ37-VLOOKUP(BI37,NyVs!$L$2:$V$4,DK37,1) &amp; " - " &amp; AZ37+VLOOKUP(BI37,NyVs!$L$2:$V$4,DK37,1))),"")</f>
        <v/>
      </c>
      <c r="CH37" s="4" t="str">
        <f>IF(AND(ISNUMBER(BA37),ISNUMBER(DK37)),IF(BA37-VLOOKUP(BI37,NyPp!$L$2:$V$4,DK37,1)&lt;1,1 &amp; " - " &amp; BA37+VLOOKUP(BI37,NyPp!$L$2:$V$4,DK37,1),IF(BA37+VLOOKUP(BI37,NyPp!$L$2:$V$4,DK37,1)&gt;19,BA37-VLOOKUP(BI37,NyPp!$L$2:$V$4,DK37,1) &amp; " - " &amp; 19,BA37-VLOOKUP(BI37,NyPp!$L$2:$V$4,DK37,1) &amp; " - " &amp; BA37+VLOOKUP(BI37,NyPp!$L$2:$V$4,DK37,1))),"")</f>
        <v/>
      </c>
      <c r="CI37" s="4" t="str">
        <f>IF(AND(ISNUMBER(BB37),ISNUMBER(DK37)),IF(BB37-VLOOKUP(BI37,NyIGS!$L$2:$V$4,DK37,1)&lt;40,40 &amp; " - " &amp; BB37+VLOOKUP(BI37,NyIGS!$L$2:$V$4,DK37,1),IF(BB37+VLOOKUP(BI37,NyIGS!$L$2:$V$4,DK37,1)&gt;160,BB37-VLOOKUP(BI37,NyIGS!$L$2:$V$4,DK37,1) &amp; " - " &amp; 160,BB37-VLOOKUP(BI37,NyIGS!$L$2:$V$4,DK37,1) &amp; " - " &amp; BB37+VLOOKUP(BI37,NyIGS!$L$2:$V$4,DK37,1))),"")</f>
        <v/>
      </c>
      <c r="CJ37" s="4" t="str">
        <f>IF(AND(ISNUMBER(BC37),ISNUMBER(DK37)),IF(BC37-VLOOKUP(BI37,NyIRS!$L$2:$V$4,DK37,1)&lt;40,40 &amp; " - " &amp; BC37+VLOOKUP(BI37,NyIRS!$L$2:$V$4,DK37,1),IF(BC37+VLOOKUP(BI37,NyIRS!$L$2:$V$4,DK37,1)&gt;160,BC37-VLOOKUP(BI37,NyIRS!$L$2:$V$4,DK37,1) &amp; " - " &amp; 160,BC37-VLOOKUP(BI37,NyIRS!$L$2:$V$4,DK37,1) &amp; " - " &amp; BC37+VLOOKUP(BI37,NyIRS!$L$2:$V$4,DK37,1))),"")</f>
        <v/>
      </c>
      <c r="CK37" s="4" t="str">
        <f>IF(AND(ISNUMBER(BD37),ISNUMBER(DK37)),IF(BD37-VLOOKUP(BI37,NyIES!$L$2:$V$4,DK37,1)&lt;40,40 &amp; " - " &amp; BD37+VLOOKUP(BI37,NyIES!$L$2:$V$4,DK37,1),IF(BD37+VLOOKUP(BI37,NyIES!$L$2:$V$4,DK37,1)&gt;160,BD37-VLOOKUP(BI37,NyIES!$L$2:$V$4,DK37,1) &amp; " - " &amp; 160,BD37-VLOOKUP(BI37,NyIES!$L$2:$V$4,DK37,1) &amp; " - " &amp; BD37+VLOOKUP(BI37,NyIES!$L$2:$V$4,DK37,1))),"")</f>
        <v/>
      </c>
      <c r="CL37" s="4" t="str">
        <f>IF(AND(ISNUMBER(BE37),ISNUMBER(DK37)),IF(BE37-VLOOKUP(BI37,NyISI!$L$2:$V$4,DK37,1)&lt;40,40 &amp; " - " &amp; BE37+VLOOKUP(BI37,NyISI!$L$2:$V$4,DK37,1),IF(BE37+VLOOKUP(BI37,NyISI!$L$2:$V$4,DK37,1)&gt;160,BE37-VLOOKUP(BI37,NyISI!$L$2:$V$4,DK37,1) &amp; " - " &amp; 160,BE37-VLOOKUP(BI37,NyISI!$L$2:$V$4,DK37,1) &amp; " - " &amp; BE37+VLOOKUP(BI37,NyISI!$L$2:$V$4,DK37,1))),"")</f>
        <v/>
      </c>
      <c r="CM37" s="4" t="str">
        <f>IF(AND(ISNUMBER(DK37),DK37&lt;8),IF(AND(ISNUMBER(BF37),ISNUMBER(DK37)),IF(BF37-VLOOKUP(BI37,NyISS!$L$2:$V$4,DK37,1)&lt;40,40 &amp; " - " &amp; BF37+VLOOKUP(BI37,NyISS!$L$2:$V$4,DK37,1),IF(BF37+VLOOKUP(BI37,NyISS!$L$2:$V$4,DK37,1)&gt;160,BF37-VLOOKUP(BI37,NyISS!$L$2:$V$4,DK37,1) &amp; " - " &amp; 160,BF37-VLOOKUP(BI37,NyISS!$L$2:$V$4,DK37,1) &amp; " - " &amp; BF37+VLOOKUP(BI37,NyISS!$L$2:$V$4,DK37,1))),""),"")</f>
        <v/>
      </c>
      <c r="CN37" s="4" t="str">
        <f>IF(AND(ISNUMBER(DK37),DK37&gt;7),IF(AND(ISNUMBER(BG37),ISNUMBER(DK37)),IF(BG37-VLOOKUP(BI37,NyISM!$L$2:$V$4,DK37,1)&lt;40,40 &amp; " - " &amp; BG37+VLOOKUP(BI37,NyISM!$L$2:$V$4,DK37,1),IF(BG37+VLOOKUP(BI37,NyISM!$L$2:$V$4,DK37,1)&gt;160,BG37-VLOOKUP(BI37,NyISM!$L$2:$V$4,DK37,1) &amp; " - " &amp; 160,BG37-VLOOKUP(BI37,NyISM!$L$2:$V$4,DK37,1) &amp; " - " &amp; BG37+VLOOKUP(BI37,NyISM!$L$2:$V$4,DK37,1))),""),"")</f>
        <v/>
      </c>
      <c r="CO37" s="4" t="str">
        <f>IF(AND(ISNUMBER(BH37),ISNUMBER(DK37)),IF(BH37-VLOOKUP(BI37,NyIAM!$L$2:$V$4,DK37,1)&lt;40,40 &amp; " - " &amp; BH37+VLOOKUP(BI37,NyIAM!$L$2:$V$4,DK37,1),IF(BH37+VLOOKUP(BI37,NyIAM!$L$2:$V$4,DK37,1)&gt;160,BH37-VLOOKUP(BI37,NyIAM!$L$2:$V$4,DK37,1) &amp; " - " &amp; 160,BH37-VLOOKUP(BI37,NyIAM!$L$2:$V$4,DK37,1) &amp; " - " &amp; BH37+VLOOKUP(BI37,NyIAM!$L$2:$V$4,DK37,1))),"")</f>
        <v/>
      </c>
      <c r="CP37" s="4" t="str">
        <f>IF(AF37="","",IF(AND(ISNUMBER(AF37),ISNUMBER(DK37)),IF(VLOOKUP(AF37,NyOm!$A$2:$K$30,DK37,1)=1,"Onormalt få ord",IF(VLOOKUP(AF37,NyOm!$A$2:$K$30,DK37,1)=2,"Färre antal ord än normalt",IF(VLOOKUP(AF37,NyOm!$A$2:$K$30,DK37,1)=3,"Normalt antal ord","")))))</f>
        <v/>
      </c>
      <c r="CQ37" s="4" t="str">
        <f>IF(AB37="","",IF(AND(ISNUMBER(AB37),ISNUMBER(DK37)),IF(VLOOKUP(AB37,NyPbTid!$A$2:$K$218,DK37,1)=1,"Onormalt lång tidsåtgång",IF(VLOOKUP(AB37,NyPbTid!$A$2:$K$218,DK37,1)=2,"Långsammare än normalt",IF(VLOOKUP(AB37,NyPbTid!$A$2:$K$218,DK37,1)=3,"Normal tidsåtgång","")))))</f>
        <v/>
      </c>
      <c r="CR37" s="4" t="str">
        <f>IF(AC37="","",IF(AND(ISNUMBER(AC37),ISNUMBER(DK37)),IF(VLOOKUP(AC37,NyPbFel!$A$2:$K$18,DK37,1)=1,"Onormalt antal fel",IF(VLOOKUP(AC37,NyPbFel!$A$2:$K$18,DK37,1)=2,"Fler fel än normalt",IF(VLOOKUP(AC37,NyPbFel!$A$2:$K$18,DK37,1)=3,"Normalt antal fel","")))))</f>
        <v/>
      </c>
      <c r="CS37" s="4" t="str">
        <f t="shared" si="6"/>
        <v/>
      </c>
      <c r="CT37" s="4" t="str">
        <f>IF(OR(ISNUMBER(CS37),CS37="0**"),IF(ISNUMBER(CS37),CS37/ABS(CS37)*VLOOKUP(1,SignDiff!$A$3:$K$4,DK37,1),VLOOKUP(1,SignDiff!$A$3:$K$4,DK37,1)),"")</f>
        <v/>
      </c>
      <c r="CU37" s="4" t="str">
        <f>IF(OR(ISNUMBER(CS37),CS37="0**"),IF(ISNUMBER(CS37),CS37/ABS(CS37)*VLOOKUP(1,SignDiff!$A$7:$K$8,DK37,1),VLOOKUP(1,SignDiff!$A$7:$K$8,DK37,1)),"")</f>
        <v/>
      </c>
      <c r="CV37" s="4" t="str">
        <f t="shared" si="7"/>
        <v/>
      </c>
      <c r="CW37" s="4" t="str">
        <f t="shared" si="8"/>
        <v/>
      </c>
      <c r="CX37" s="4" t="str">
        <f>IF(OR(ISNUMBER(CS37),CS37="0**"),IF(CS37="0**",VLOOKUP(0,'IRS-IES'!$A$2:$C$43,2,1),IF(CS37&lt;0,VLOOKUP(ABS(CS37),'IRS-IES'!$A$2:$C$43,2,1),VLOOKUP(ABS(CS37),'IRS-IES'!$A$2:$C$43,3,1))),"")</f>
        <v/>
      </c>
      <c r="CY37" s="4" t="str">
        <f t="shared" si="9"/>
        <v/>
      </c>
      <c r="CZ37" s="4" t="str">
        <f>IF(OR(ISNUMBER(CY37),CY37="0**"),IF(ISNUMBER(CY37),CY37/ABS(CY37)*VLOOKUP(2,SignDiff!$A$3:$K$4,DK37,1),VLOOKUP(2,SignDiff!$A$3:$K$4,DK37,1)),"")</f>
        <v/>
      </c>
      <c r="DA37" s="4" t="str">
        <f>IF(OR(ISNUMBER(CY37),CY37="0**"),IF(ISNUMBER(CY37),CY37/ABS(CY37)*VLOOKUP(2,SignDiff!$A$7:$K$8,DK37,1),VLOOKUP(2,SignDiff!$A$7:$K$8,DK37,1)),"")</f>
        <v/>
      </c>
      <c r="DB37" s="4" t="str">
        <f t="shared" si="10"/>
        <v/>
      </c>
      <c r="DC37" s="4" t="str">
        <f t="shared" si="11"/>
        <v/>
      </c>
      <c r="DD37" s="4" t="str">
        <f>IF(OR(ISNUMBER(CY37),CY37="0**"),IF(CY37="0**",VLOOKUP(0,'ISI-ISS'!$A$2:$C$43,2,1),IF(CY37&lt;0,VLOOKUP(ABS(CY37),'ISI-ISS'!$A$2:$C$43,2,1),VLOOKUP(ABS(CY37),'ISI-ISS'!$A$2:$C$43,3,1))),"")</f>
        <v/>
      </c>
      <c r="DE37" s="4" t="str">
        <f t="shared" si="12"/>
        <v/>
      </c>
      <c r="DF37" s="4" t="str">
        <f>IF(OR(ISNUMBER(DE37),DE37="0**"),IF(ISNUMBER(DE37),DE37/ABS(DE37)*VLOOKUP(2,SignDiff!$A$3:$K$4,DK37,1),VLOOKUP(2,SignDiff!$A$3:$K$4,DK37,1)),"")</f>
        <v/>
      </c>
      <c r="DG37" s="4" t="str">
        <f>IF(OR(ISNUMBER(DE37),DE37="0**"),IF(ISNUMBER(DE37),DE37/ABS(DE37)*VLOOKUP(2,SignDiff!$A$7:$K$8,DK37,1),VLOOKUP(2,SignDiff!$A$7:$K$8,DK37,1)),"")</f>
        <v/>
      </c>
      <c r="DH37" s="4" t="str">
        <f t="shared" si="13"/>
        <v/>
      </c>
      <c r="DI37" s="4" t="str">
        <f t="shared" si="14"/>
        <v/>
      </c>
      <c r="DJ37" s="4" t="str">
        <f>IF(OR(ISNUMBER(DE37),DE37="0**"),IF(DE37="0**",VLOOKUP(0,'ISI-ISM'!$A$2:$C$43,2,1),IF(DE37&lt;0,VLOOKUP(ABS(DE37),'ISI-ISM'!$A$2:$C$43,2,1),VLOOKUP(ABS(DE37),'ISI-ISM'!$A$2:$C$43,3,1))),"")</f>
        <v/>
      </c>
      <c r="DK37" s="4" t="str">
        <f>IF(ISERROR(VLOOKUP(N37,age!$A$2:$C$11,2,1)),"",VLOOKUP(N37,age!$A$2:$C$11,2,1))</f>
        <v/>
      </c>
      <c r="DL37" s="4" t="str">
        <f>IF(ISERROR(VLOOKUP(N37,age!$A$2:$C$11,3,1)),"",VLOOKUP(N37,age!$A$2:$C$11,3,1))</f>
        <v/>
      </c>
      <c r="DM37" s="4">
        <f t="shared" si="1"/>
        <v>0</v>
      </c>
      <c r="DN37" s="4">
        <f t="shared" si="2"/>
        <v>0</v>
      </c>
      <c r="DO37" s="4">
        <f t="shared" si="3"/>
        <v>0</v>
      </c>
      <c r="DP37" s="4">
        <f t="shared" si="4"/>
        <v>0</v>
      </c>
      <c r="DQ37" s="4">
        <f t="shared" si="5"/>
        <v>0</v>
      </c>
      <c r="DR37" s="9" t="str">
        <f t="shared" si="15"/>
        <v/>
      </c>
      <c r="DS37" s="9" t="str">
        <f t="shared" si="16"/>
        <v/>
      </c>
      <c r="DT37" s="9" t="str">
        <f t="shared" si="17"/>
        <v/>
      </c>
      <c r="DU37" s="9" t="str">
        <f t="shared" si="18"/>
        <v/>
      </c>
      <c r="DV37" s="9" t="str">
        <f t="shared" si="19"/>
        <v/>
      </c>
      <c r="DW37" s="9" t="str">
        <f t="shared" si="20"/>
        <v/>
      </c>
      <c r="DX37" s="9" t="str">
        <f t="shared" si="21"/>
        <v/>
      </c>
      <c r="DY37" s="9" t="str">
        <f>IF(AND(ISNUMBER(AJ37),ISNUMBER(DK37)),IF(AJ37-VLOOKUP(BI37,NyFi!$L$2:$V$4,DK37,1)&lt;1,1,AJ37-VLOOKUP(BI37,NyFi!$L$2:$V$4,DK37,1)),"")</f>
        <v/>
      </c>
      <c r="DZ37" s="9" t="str">
        <f>IF(AND(ISNUMBER(DK37),DK37&lt;8),IF(AND(ISNUMBER(AK37),ISNUMBER(DK37)),IF(AK37-VLOOKUP(BI37,NyGs!$L$2:$V$4,DK37,1)&lt;1,1,AK37-VLOOKUP(BI37,NyGs!$L$2:$V$4,DK37,1)),""),"")</f>
        <v/>
      </c>
      <c r="EA37" s="9" t="str">
        <f>IF(AND(ISNUMBER(AL37),ISNUMBER(DK37)),IF(AL37-VLOOKUP(BI37,NyRm!$L$2:$V$4,DK37,1)&lt;1,1,AL37-VLOOKUP(BI37,NyRm!$L$2:$V$4,DK37,1)),"")</f>
        <v/>
      </c>
      <c r="EB37" s="9" t="str">
        <f>IF(AND(ISNUMBER(AM37),ISNUMBER(DK37)),IF(AM37-VLOOKUP(BI37,NyFm!$L$2:$V$4,DK37,1)&lt;1,1,AM37-VLOOKUP(BI37,NyFm!$L$2:$V$4,DK37,1)),"")</f>
        <v/>
      </c>
      <c r="EC37" s="9" t="str">
        <f>IF(AND(ISNUMBER(DK37),DK37&lt;8),IF(AND(ISNUMBER(AN37),ISNUMBER(DK37)),IF(AN37-VLOOKUP(BI37,NyLi1R!$L$2:$V$4,DK37,1)&lt;1,1,AN37-VLOOKUP(BI37,NyLi1R!$L$2:$V$4,DK37,1)),""),"")</f>
        <v/>
      </c>
      <c r="ED37" s="9" t="str">
        <f>IF(AND(ISNUMBER(DK37),DK37&lt;8),IF(AND(ISNUMBER(AO37),ISNUMBER(DK37)),IF(AO37-VLOOKUP(BI37,NyLi1E!$L$2:$V$4,DK37,1)&lt;1,1,AO37-VLOOKUP(BI37,NyLi1E!$L$2:$V$4,DK37,1)),""),"")</f>
        <v/>
      </c>
      <c r="EE37" s="9" t="str">
        <f>IF(AND(ISNUMBER(DK37),DK37&lt;8),IF(AND(ISNUMBER(AP37),ISNUMBER(DK37)),IF(AP37-VLOOKUP(BI37,NyLi1T!$L$2:$V$4,DK37,1)&lt;1,1,AP37-VLOOKUP(BI37,NyLi1T!$L$2:$V$4,DK37,1)),""),"")</f>
        <v/>
      </c>
      <c r="EF37" s="9" t="str">
        <f>IF(AND(ISNUMBER(DK37),DK37&gt;7),IF(AND(ISNUMBER(AQ37),ISNUMBER(DK37)),IF(AQ37-VLOOKUP(BI37,NyLi2R!$L$2:$V$4,DK37,1)&lt;1,1,AQ37-VLOOKUP(BI37,NyLi2R!$L$2:$V$4,DK37,1)),""),"")</f>
        <v/>
      </c>
      <c r="EG37" s="9" t="str">
        <f>IF(AND(ISNUMBER(DK37),DK37&gt;7),IF(AND(ISNUMBER(AR37),ISNUMBER(DK37)),IF(AR37-VLOOKUP(BI37,NyLi2E!$L$2:$V$4,DK37,1)&lt;1,1,AR37-VLOOKUP(BI37,NyLi2E!$L$2:$V$4,DK37,1)),""),"")</f>
        <v/>
      </c>
      <c r="EH37" s="9" t="str">
        <f>IF(AND(ISNUMBER(DK37),DK37&gt;7),IF(AND(ISNUMBER(AS37),ISNUMBER(DK37)),IF(AS37-VLOOKUP(BI37,NyLi2T!$L$2:$V$4,DK37,1)&lt;1,1,AS37-VLOOKUP(BI37,NyLi2T!$L$2:$V$4,DK37,1)),""),"")</f>
        <v/>
      </c>
      <c r="EI37" s="9" t="str">
        <f>IF(AND(ISNUMBER(DK37),DK37&lt;8),IF(AND(ISNUMBER(AT37),ISNUMBER(DK37)),IF(AT37-VLOOKUP(BI37,NySs!$L$2:$V$4,DK37,1)&lt;1,1,AT37-VLOOKUP(BI37,NySs!$L$2:$V$4,DK37,1)),""),"")</f>
        <v/>
      </c>
      <c r="EJ37" s="9" t="str">
        <f>IF(AND(ISNUMBER(DK37),DK37&lt;9),IF(AND(ISNUMBER(AU37),ISNUMBER(DK37)),IF(AU37-VLOOKUP(BI37,NyEo!$L$2:$V$4,DK37,1)&lt;1,1,AU37-VLOOKUP(BI37,NyEo!$L$2:$V$4,DK37,1)),""),"")</f>
        <v/>
      </c>
      <c r="EK37" s="9" t="str">
        <f>IF(AND(ISNUMBER(DK37),DK37&gt;7),IF(AND(ISNUMBER(AV37),ISNUMBER(DK37)),IF(AV37-VLOOKUP(BI37,NyHt!$L$2:$V$4,DK37,1)&lt;1,1,AV37-VLOOKUP(BI37,NyHt!$L$2:$V$4,DK37,1)),""),"")</f>
        <v/>
      </c>
      <c r="EL37" s="9" t="str">
        <f>IF(AND(ISNUMBER(AW37),ISNUMBER(DK37)),IF(AW37-VLOOKUP(BI37,NySiF!$L$2:$V$4,DK37,1)&lt;1,1,AW37-VLOOKUP(BI37,NySiF!$L$2:$V$4,DK37,1)),"")</f>
        <v/>
      </c>
      <c r="EM37" s="9" t="str">
        <f>IF(AND(ISNUMBER(AX37),ISNUMBER(DK37)),IF(AX37-VLOOKUP(BI37,NySiB!$L$2:$V$4,DK37,1)&lt;1,1,AX37-VLOOKUP(BI37,NySiB!$L$2:$V$4,DK37,1)),"")</f>
        <v/>
      </c>
      <c r="EN37" s="9" t="str">
        <f>IF(AND(ISNUMBER(AY37),ISNUMBER(DK37)),IF(AY37-VLOOKUP(BI37,NySiT!$L$2:$V$4,DK37,1)&lt;1,1,AY37-VLOOKUP(BI37,NySiT!$L$2:$V$4,DK37,1)),"")</f>
        <v/>
      </c>
      <c r="EO37" s="9" t="str">
        <f>IF(AND(ISNUMBER(AZ37),ISNUMBER(DK37)),IF(AZ37-VLOOKUP(BI37,NyVs!$L$2:$V$4,DK37,1)&lt;1,1,AZ37-VLOOKUP(BI37,NyVs!$L$2:$V$4,DK37,1)),"")</f>
        <v/>
      </c>
      <c r="EP37" s="9" t="str">
        <f>IF(AND(ISNUMBER(BA37),ISNUMBER(DK37)),IF(BA37-VLOOKUP(BI37,NyPp!$L$2:$V$4,DK37,1)&lt;1,1,BA37-VLOOKUP(BI37,NyPp!$L$2:$V$4,DK37,1)),"")</f>
        <v/>
      </c>
      <c r="EQ37" s="9" t="str">
        <f>IF(AND(ISNUMBER(BB37),ISNUMBER(DK37)),IF(BB37-VLOOKUP(BI37,NyIGS!$L$2:$V$4,DK37,1)&lt;40,40,BB37-VLOOKUP(BI37,NyIGS!$L$2:$V$4,DK37,1)),"")</f>
        <v/>
      </c>
      <c r="ER37" s="9" t="str">
        <f>IF(AND(ISNUMBER(BC37),ISNUMBER(DK37)),IF(BC37-VLOOKUP(BI37,NyIRS!$L$2:$V$4,DK37,1)&lt;40,40,BC37-VLOOKUP(BI37,NyIRS!$L$2:$V$4,DK37,1)),"")</f>
        <v/>
      </c>
      <c r="ES37" s="9" t="str">
        <f>IF(AND(ISNUMBER(BD37),ISNUMBER(DK37)),IF(BD37-VLOOKUP(BI37,NyIES!$L$2:$V$4,DK37,1)&lt;40,40,BD37-VLOOKUP(BI37,NyIES!$L$2:$V$4,DK37,1)),"")</f>
        <v/>
      </c>
      <c r="ET37" s="9" t="str">
        <f>IF(AND(ISNUMBER(BE37),ISNUMBER(DK37)),IF(BE37-VLOOKUP(BI37,NyISI!$L$2:$V$4,DK37,1)&lt;40,40,BE37-VLOOKUP(BI37,NyISI!$L$2:$V$4,DK37,1)),"")</f>
        <v/>
      </c>
      <c r="EU37" s="9" t="str">
        <f>IF(AND(ISNUMBER(DK37),DK37&lt;8),IF(AND(ISNUMBER(BF37),ISNUMBER(DK37)),IF(BF37-VLOOKUP(BI37,NyISS!$L$2:$V$4,DK37,1)&lt;40,40,BF37-VLOOKUP(BI37,NyISS!$L$2:$V$4,DK37,1)),""),"")</f>
        <v/>
      </c>
      <c r="EV37" s="9" t="str">
        <f>IF(AND(ISNUMBER(DK37),DK37&gt;7),IF(AND(ISNUMBER(BG37),ISNUMBER(DK37)),IF(BG37-VLOOKUP(BI37,NyISM!$L$2:$V$4,DK37,1)&lt;40,40,BG37-VLOOKUP(BI37,NyISM!$L$2:$V$4,DK37,1)),""),"")</f>
        <v/>
      </c>
      <c r="EW37" s="9" t="str">
        <f>IF(AND(ISNUMBER(BH37),ISNUMBER(DK37)),IF(BH37-VLOOKUP(BI37,NyIAM!$L$2:$V$4,DK37,1)&lt;40,40,BH37-VLOOKUP(BI37,NyIAM!$L$2:$V$4,DK37,1)),"")</f>
        <v/>
      </c>
      <c r="EX37" s="9" t="str">
        <f>IF(AND(ISNUMBER(AJ37),ISNUMBER(DK37)),IF(AJ37+VLOOKUP(BI37,NyFi!$L$2:$V$4,DK37,1)&gt;19,19,AJ37+VLOOKUP(BI37,NyFi!$L$2:$V$4,DK37,1)),"")</f>
        <v/>
      </c>
      <c r="EY37" s="9" t="str">
        <f>IF(AND(ISNUMBER(DK37),DK37&lt;8),IF(AND(ISNUMBER(AK37),ISNUMBER(DK37)),IF(AK37+VLOOKUP(BI37,NyGs!$L$2:$V$4,DK37,1)&gt;19,19,AK37+VLOOKUP(BI37,NyGs!$L$2:$V$4,DK37,1)),""),"")</f>
        <v/>
      </c>
      <c r="EZ37" s="9" t="str">
        <f>IF(AND(ISNUMBER(AL37),ISNUMBER(DK37)),IF(AL37+VLOOKUP(BI37,NyRm!$L$2:$V$4,DK37,1)&gt;19,19,AL37+VLOOKUP(BI37,NyRm!$L$2:$V$4,DK37,1)),"")</f>
        <v/>
      </c>
      <c r="FA37" s="9" t="str">
        <f>IF(AND(ISNUMBER(AM37),ISNUMBER(DK37)),IF(AM37+VLOOKUP(BI37,NyFm!$L$2:$V$4,DK37,1)&gt;19,19,AM37+VLOOKUP(BI37,NyFm!$L$2:$V$4,DK37,1)),"")</f>
        <v/>
      </c>
      <c r="FB37" s="9" t="str">
        <f>IF(AND(ISNUMBER(DK37),DK37&lt;8),IF(AND(ISNUMBER(AN37),ISNUMBER(DK37)),IF(AN37+VLOOKUP(BI37,NyLi1R!$L$2:$V$4,DK37,1)&gt;19,19,AN37+VLOOKUP(BI37,NyLi1R!$L$2:$V$4,DK37,1)),""),"")</f>
        <v/>
      </c>
      <c r="FC37" s="9" t="str">
        <f>IF(AND(ISNUMBER(DK37),DK37&lt;8),IF(AND(ISNUMBER(AO37),ISNUMBER(DK37)),IF(AO37+VLOOKUP(BI37,NyLi1E!$L$2:$V$4,DK37,1)&gt;19,19,AO37+VLOOKUP(BI37,NyLi1E!$L$2:$V$4,DK37,1)),""),"")</f>
        <v/>
      </c>
      <c r="FD37" s="9" t="str">
        <f>IF(AND(ISNUMBER(DK37),DK37&lt;8),IF(AND(ISNUMBER(AP37),ISNUMBER(DK37)),IF(AP37+VLOOKUP(BI37,NyLi1T!$L$2:$V$4,DK37,1)&gt;19,19,AP37+VLOOKUP(BI37,NyLi1T!$L$2:$V$4,DK37,1)),""),"")</f>
        <v/>
      </c>
      <c r="FE37" s="9" t="str">
        <f>IF(AND(ISNUMBER(DK37),DK37&gt;7),IF(AND(ISNUMBER(AQ37),ISNUMBER(DK37)),IF(AQ37+VLOOKUP(BI37,NyLi2R!$L$2:$V$4,DK37,1)&gt;19,19,AQ37+VLOOKUP(BI37,NyLi2R!$L$2:$V$4,DK37,1)),""),"")</f>
        <v/>
      </c>
      <c r="FF37" s="9" t="str">
        <f>IF(AND(ISNUMBER(DK37),DK37&gt;7),IF(AND(ISNUMBER(AR37),ISNUMBER(DK37)),IF(AR37+VLOOKUP(BI37,NyLi2E!$L$2:$V$4,DK37,1)&gt;19,19,AR37+VLOOKUP(BI37,NyLi2E!$L$2:$V$4,DK37,1)),""),"")</f>
        <v/>
      </c>
      <c r="FG37" s="9" t="str">
        <f>IF(AND(ISNUMBER(DK37),DK37&gt;7),IF(AND(ISNUMBER(AS37),ISNUMBER(DK37)),IF(AS37+VLOOKUP(BI37,NyLi2T!$L$2:$V$4,DK37,1)&gt;19,19,AS37+VLOOKUP(BI37,NyLi2T!$L$2:$V$4,DK37,1)),""),"")</f>
        <v/>
      </c>
      <c r="FH37" s="9" t="str">
        <f>IF(AND(ISNUMBER(DK37),DK37&lt;8),IF(AND(ISNUMBER(AT37),ISNUMBER(DK37)),IF(AT37+VLOOKUP(BI37,NySs!$L$2:$V$4,DK37,1)&gt;19,19,AT37+VLOOKUP(BI37,NySs!$L$2:$V$4,DK37,1)),""),"")</f>
        <v/>
      </c>
      <c r="FI37" s="9" t="str">
        <f>IF(AND(ISNUMBER(DK37),DK37&lt;9),IF(AND(ISNUMBER(AU37),ISNUMBER(DK37)),IF(AU37+VLOOKUP(BI37,NyEo!$L$2:$V$4,DK37,1)&gt;19,19,AU37+VLOOKUP(BI37,NyEo!$L$2:$V$4,DK37,1)),""),"")</f>
        <v/>
      </c>
      <c r="FJ37" s="9" t="str">
        <f>IF(AND(ISNUMBER(DK37),DK37&gt;7),IF(AND(ISNUMBER(AV37),ISNUMBER(DK37)),IF(AV37+VLOOKUP(BI37,NyHt!$L$2:$V$4,DK37,1)&gt;19,19,AV37+VLOOKUP(BI37,NyHt!$L$2:$V$4,DK37,1)),""),"")</f>
        <v/>
      </c>
      <c r="FK37" s="9" t="str">
        <f>IF(AND(ISNUMBER(AW37),ISNUMBER(DK37)),IF(AW37+VLOOKUP(BI37,NySiF!$L$2:$V$4,DK37,1)&gt;19,19,AW37+VLOOKUP(BI37,NySiF!$L$2:$V$4,DK37,1)),"")</f>
        <v/>
      </c>
      <c r="FL37" s="9" t="str">
        <f>IF(AND(ISNUMBER(AX37),ISNUMBER(DK37)),IF(AX37+VLOOKUP(BI37,NySiB!$L$2:$V$4,DK37,1)&gt;19,19,AX37+VLOOKUP(BI37,NySiB!$L$2:$V$4,DK37,1)),"")</f>
        <v/>
      </c>
      <c r="FM37" s="9" t="str">
        <f>IF(AND(ISNUMBER(AY37),ISNUMBER(DK37)),IF(AY37+VLOOKUP(BI37,NySiT!$L$2:$V$4,DK37,1)&gt;19,19,AY37+VLOOKUP(BI37,NySiT!$L$2:$V$4,DK37,1)),"")</f>
        <v/>
      </c>
      <c r="FN37" s="9" t="str">
        <f>IF(AND(ISNUMBER(AZ37),ISNUMBER(DK37)),IF(AZ37+VLOOKUP(BI37,NyVs!$L$2:$V$4,DK37,1)&gt;19,19,AZ37+VLOOKUP(BI37,NyVs!$L$2:$V$4,DK37,1)),"")</f>
        <v/>
      </c>
      <c r="FO37" s="9" t="str">
        <f>IF(AND(ISNUMBER(BA37),ISNUMBER(DK37)),IF(BA37+VLOOKUP(BI37,NyPp!$L$2:$V$4,DK37,1)&gt;19,19,BA37+VLOOKUP(BI37,NyPp!$L$2:$V$4,DK37,1)),"")</f>
        <v/>
      </c>
      <c r="FP37" s="9" t="str">
        <f>IF(AND(ISNUMBER(BB37),ISNUMBER(DK37)),IF(BB37+VLOOKUP(BI37,NyIGS!$L$2:$V$4,DK37,1)&gt;160,160,BB37+VLOOKUP(BI37,NyIGS!$L$2:$V$4,DK37,1)),"")</f>
        <v/>
      </c>
      <c r="FQ37" s="9" t="str">
        <f>IF(AND(ISNUMBER(BC37),ISNUMBER(DK37)),IF(BC37+VLOOKUP(BI37,NyIRS!$L$2:$V$4,DK37,1)&gt;160,160,BC37+VLOOKUP(BI37,NyIRS!$L$2:$V$4,DK37,1)),"")</f>
        <v/>
      </c>
      <c r="FR37" s="9" t="str">
        <f>IF(AND(ISNUMBER(BD37),ISNUMBER(DK37)),IF(BD37+VLOOKUP(BI37,NyIES!$L$2:$V$4,DK37,1)&gt;160,160, BD37+VLOOKUP(BI37,NyIES!$L$2:$V$4,DK37,1)),"")</f>
        <v/>
      </c>
      <c r="FS37" s="9" t="str">
        <f>IF(AND(ISNUMBER(BE37),ISNUMBER(DK37)),IF(BE37+VLOOKUP(BI37,NyISI!$L$2:$V$4,DK37,1)&gt;160,160,BE37+VLOOKUP(BI37,NyISI!$L$2:$V$4,DK37,1)),"")</f>
        <v/>
      </c>
      <c r="FT37" s="9" t="str">
        <f>IF(AND(ISNUMBER(DK37),DK37&lt;8),IF(AND(ISNUMBER(BF37),ISNUMBER(DK37)),IF(BF37+VLOOKUP(BI37,NyISS!$L$2:$V$4,DK37,1)&gt;160,160,BF37+VLOOKUP(BI37,NyISS!$L$2:$V$4,DK37,1)),""),"")</f>
        <v/>
      </c>
      <c r="FU37" s="9" t="str">
        <f>IF(AND(ISNUMBER(DK37),DK37&gt;7),IF(AND(ISNUMBER(BG37),ISNUMBER(DK37)),IF(BG37+VLOOKUP(BI37,NyISM!$L$2:$V$4,DK37,1)&gt;160,160,BG37+VLOOKUP(BI37,NyISM!$L$2:$V$4,DK37,1)),""),"")</f>
        <v/>
      </c>
      <c r="FV37" s="9" t="str">
        <f>IF(AND(ISNUMBER(BH37),ISNUMBER(DK37)),IF(BH37+VLOOKUP(BI37,NyIAM!$L$2:$V$4,DK37,1)&gt;160,160,BH37+VLOOKUP(BI37,NyIAM!$L$2:$V$4,DK37,1)),"")</f>
        <v/>
      </c>
    </row>
    <row r="38" spans="1:178" x14ac:dyDescent="0.2">
      <c r="A38" s="51"/>
      <c r="B38" s="51"/>
      <c r="C38" s="51"/>
      <c r="D38" s="51"/>
      <c r="E38" s="51"/>
      <c r="F38" s="51"/>
      <c r="G38" s="51"/>
      <c r="H38" s="51"/>
      <c r="I38" s="51"/>
      <c r="J38" s="52"/>
      <c r="K38" s="52"/>
      <c r="L38" s="53"/>
      <c r="M38" s="53"/>
      <c r="N38" s="58" t="str">
        <f t="shared" si="0"/>
        <v/>
      </c>
      <c r="O38" s="53"/>
      <c r="P38" s="53"/>
      <c r="Q38" s="53"/>
      <c r="R38" s="53"/>
      <c r="S38" s="53"/>
      <c r="T38" s="53"/>
      <c r="U38" s="53"/>
      <c r="V38" s="53"/>
      <c r="W38" s="53"/>
      <c r="X38" s="53"/>
      <c r="Y38" s="53"/>
      <c r="Z38" s="53"/>
      <c r="AA38" s="53"/>
      <c r="AB38" s="53"/>
      <c r="AC38" s="53"/>
      <c r="AD38" s="53"/>
      <c r="AE38" s="53"/>
      <c r="AF38" s="53"/>
      <c r="AG38" s="53"/>
      <c r="AH38" s="53"/>
      <c r="AI38" s="53"/>
      <c r="AJ38" s="4" t="str">
        <f>IF(O38="","",IF(ISNUMBER(N38),VLOOKUP(O38,NyFi!$A$2:$K$40,DK38),""))</f>
        <v/>
      </c>
      <c r="AK38" s="4" t="str">
        <f>IF(P38="","",IF(AND(ISNUMBER(N38),DK38&lt;8),VLOOKUP(P38,NyGs!$A$2:$G$41,DK38),""))</f>
        <v/>
      </c>
      <c r="AL38" s="4" t="str">
        <f>IF(AA38="","",IF(ISNUMBER(N38),VLOOKUP(AA38,NyRm!$A$2:$K$56,DK38),""))</f>
        <v/>
      </c>
      <c r="AM38" s="4" t="str">
        <f>IF(Z38="","",IF(ISNUMBER(N38),VLOOKUP(Z38,NyFm!$A$2:$K$46,DK38),""))</f>
        <v/>
      </c>
      <c r="AN38" s="4" t="str">
        <f>IF(U38="","",IF(AND(ISNUMBER(N38),DK38&lt;8),VLOOKUP(U38,NyLi1R!$A$2:$G$20,DK38),""))</f>
        <v/>
      </c>
      <c r="AO38" s="4" t="str">
        <f>IF(V38="","",IF(AND(ISNUMBER(N38),DK38&lt;8),VLOOKUP(V38,NyLi1E!$A$2:$G$20,DK38),""))</f>
        <v/>
      </c>
      <c r="AP38" s="4" t="str">
        <f>IF(AND(ISNUMBER(N38),ISNUMBER(AN38),ISNUMBER(AO38),DK38&lt;8),VLOOKUP(AN38+AO38,NyLi1T!$A$2:$G$40,DK38),"")</f>
        <v/>
      </c>
      <c r="AQ38" s="4" t="str">
        <f>IF(W38="","",IF(AND(ISNUMBER(N38),DK38&gt;7),VLOOKUP(W38,NyLi2R!$A$2:$K$20,DK38),""))</f>
        <v/>
      </c>
      <c r="AR38" s="4" t="str">
        <f>IF(X38="","",IF(AND(ISNUMBER(N38),DK38&gt;7),VLOOKUP(X38,NyLi2E!$A$2:$K$20,DK38),""))</f>
        <v/>
      </c>
      <c r="AS38" s="4" t="str">
        <f>IF(AND(ISNUMBER(N38),ISNUMBER(AQ38),ISNUMBER(AR38),DK38&gt;7),VLOOKUP(AQ38+AR38,NyLi2T!$A$2:$K$40,DK38),"")</f>
        <v/>
      </c>
      <c r="AT38" s="4" t="str">
        <f>IF(AE38="","",IF(AND(ISNUMBER(N38),DK38&lt;8),VLOOKUP(AE38,NySs!$A$2:$G$28,DK38),""))</f>
        <v/>
      </c>
      <c r="AU38" s="4" t="str">
        <f>IF(AD38="","",IF(AND(ISNUMBER(N38),DK38&lt;9),VLOOKUP(AD38,NyEo!$A$2:$H$22,DK38),""))</f>
        <v/>
      </c>
      <c r="AV38" s="4" t="str">
        <f>IF(Q38="","",IF(AND(ISNUMBER(N38),DK38&gt;7),VLOOKUP(Q38,NyHt!$A$2:$K$17,DK38),""))</f>
        <v/>
      </c>
      <c r="AW38" s="4" t="str">
        <f>IF(R38="","",IF(ISNUMBER(N38),VLOOKUP(R38,NySiF!$A$2:$K$18,DK38),""))</f>
        <v/>
      </c>
      <c r="AX38" s="4" t="str">
        <f>IF(S38="","",IF(ISNUMBER(N38),VLOOKUP(S38,NySiB!$A$2:$K$16,DK38),""))</f>
        <v/>
      </c>
      <c r="AY38" s="4" t="str">
        <f>IF(T38="","",IF(ISNUMBER(N38),VLOOKUP(T38,NySiT!$A$2:$K$32,DK38),""))</f>
        <v/>
      </c>
      <c r="AZ38" s="4" t="str">
        <f>IF(Y38="","",IF(ISNUMBER(N38),VLOOKUP(Y38,NyVs!$A$2:$K$86,DK38),""))</f>
        <v/>
      </c>
      <c r="BA38" s="4" t="str">
        <f>IF(AI38="","",IF(ISNUMBER(N38),VLOOKUP(AI38,NyPp!$A$2:$K$202,DK38),""))</f>
        <v/>
      </c>
      <c r="BB38" s="4" t="str">
        <f>IF(AND(ISNUMBER(AJ38),ISNUMBER(AK38),ISNUMBER(AL38),ISNUMBER(AM38),DK38&lt;8),IF(COUNTIF(O38,0)+COUNTIF(P38,0)+COUNTIF(AA38,0)+COUNTIF(Z38,0)&gt;1,"",VLOOKUP(AJ38+AK38+AL38+AM38,NyIGS!$A$2:$K$78,DK38)),IF(AND(ISNUMBER(AJ38),ISNUMBER(AL38),ISNUMBER(AM38),ISNUMBER(AS38),DK38&gt;7),IF(COUNTIF(O38,0)+COUNTIF(AA38,0)+COUNTIF(Z38,0)+AND(COUNTIF(W38,0),COUNTIF(X38,0))&gt;1,"",VLOOKUP(AJ38+AL38+AM38+AS38,NyIGS!$A$2:$K$78,DK38)),""))</f>
        <v/>
      </c>
      <c r="BC38" s="4" t="str">
        <f>IF(AND(ISNUMBER(AJ38),ISNUMBER(AN38),ISNUMBER(AT38),DK38&lt;8),IF(COUNTIF(O38,0)+COUNTIF(U38,0)+COUNTIF(AE38,0)&gt;1,"",VLOOKUP(AJ38+AN38+AT38,NyIRS!$A$2:$K$59,DK38)),IF(AND(ISNUMBER(AJ38),ISNUMBER(AQ38),DK38&gt;7),IF(COUNTIF(O38,0)+COUNTIF(W38,0)&gt;1,"",VLOOKUP(AJ38+AQ38,NyIRS!$A$2:$K$59,DK38)),""))</f>
        <v/>
      </c>
      <c r="BD38" s="4" t="str">
        <f>IF(AND(ISNUMBER(AK38),ISNUMBER(AL38),ISNUMBER(AM38),DK38&lt;8),IF(COUNTIF(P38,0)+COUNTIF(AA38,0)+COUNTIF(Z38,0)&gt;1,"",VLOOKUP(AK38+AL38+AM38,NyIES!$A$2:$K$59,DK38)),IF(AND(ISNUMBER(AL38),ISNUMBER(AM38),ISNUMBER(AR38),DK38&gt;7),IF(COUNTIF(AA38,0)+COUNTIF(Z38,0)+COUNTIF(X38,0)&gt;1,"",VLOOKUP(AL38+AM38+AR38,NyIES!$A$2:$K$59,DK38)),""))</f>
        <v/>
      </c>
      <c r="BE38" s="4" t="str">
        <f>IF(AND(ISNUMBER(AJ38),ISNUMBER(AP38),ISNUMBER(AU38),DK38&lt;8),IF(COUNTIF(O38,0)+AND(COUNTIF(U38,0),COUNTIF(V38,0))+COUNTIF(AD38,0)&gt;1,"",VLOOKUP(AJ38+AP38+AU38,NyISI!$A$2:$K$59,DK38)),IF(AND(ISNUMBER(AS38),ISNUMBER(AU38),ISNUMBER(AV38),DK38=8),IF(COUNTIF(AD38,0)+COUNTIF(Q38,0)+AND(COUNTIF(W38,0),COUNTIF(X38,0))&gt;1,"",VLOOKUP(AS38+AU38+AV38,NyISI!$A$2:$K$59,DK38)),IF(AND(ISNUMBER(AS38),ISNUMBER(AV38),DK38&gt;8),IF(COUNTIF(Q38,0)+AND(COUNTIF(W38,0),COUNTIF(X38,0))&gt;1,"",VLOOKUP(AS38+AV38,NyISI!$A$2:$K$59,DK38)),"")))</f>
        <v/>
      </c>
      <c r="BF38" s="4" t="str">
        <f>IF(AND(ISNUMBER(AT38),ISNUMBER(AK38),ISNUMBER(AL38),ISNUMBER(AM38),DK38&lt;8),IF(COUNTIF(P38,0)+COUNTIF(AA38,0)+COUNTIF(Z38,0)+COUNTIF(AE38,0)&gt;1,"",VLOOKUP(AT38+AK38+AL38+AM38,NyISS!$A$2:$G$78,DK38)),"")</f>
        <v/>
      </c>
      <c r="BG38" s="4" t="str">
        <f>IF(AND(ISNUMBER(AJ38),ISNUMBER(AL38),ISNUMBER(AM38),DK38&gt;7),IF(COUNTIF(O38,0)+COUNTIF(AA38,0)+COUNTIF(Z38,0)&gt;1,"",VLOOKUP(AJ38+AL38+AM38,NyISM!$A$2:$K$59,DK38)),"")</f>
        <v/>
      </c>
      <c r="BH38" s="4" t="str">
        <f>IF(AND(ISNUMBER(AY38),ISNUMBER(AZ38)),IF(COUNTIF(T38,0)+COUNTIF(Y38,0)&gt;1,"",VLOOKUP(AY38+AZ38,NyIAM!$A$2:$K$40,DK38)),"")</f>
        <v/>
      </c>
      <c r="BJ38" s="4" t="str">
        <f>IF(ISNUMBER(BB38),VLOOKUP(BB38,Percentil!$A$2:$B$122,2,1),"")</f>
        <v/>
      </c>
      <c r="BK38" s="4" t="str">
        <f>IF(ISNUMBER(BC38),VLOOKUP(BC38,Percentil!$A$2:$B$122,2,1),"")</f>
        <v/>
      </c>
      <c r="BL38" s="4" t="str">
        <f>IF(ISNUMBER(BD38),VLOOKUP(BD38,Percentil!$A$2:$B$122,2,1),"")</f>
        <v/>
      </c>
      <c r="BM38" s="4" t="str">
        <f>IF(ISNUMBER(BE38),VLOOKUP(BE38,Percentil!$A$2:$B$122,2,1),"")</f>
        <v/>
      </c>
      <c r="BN38" s="4" t="str">
        <f>IF(ISNUMBER(BF38),VLOOKUP(BF38,Percentil!$A$2:$B$122,2,1),"")</f>
        <v/>
      </c>
      <c r="BO38" s="4" t="str">
        <f>IF(ISNUMBER(BG38),VLOOKUP(BG38,Percentil!$A$2:$B$122,2,1),"")</f>
        <v/>
      </c>
      <c r="BP38" s="4" t="str">
        <f>IF(ISNUMBER(BH38),VLOOKUP(BH38,Percentil!$A$2:$B$122,2,1),"")</f>
        <v/>
      </c>
      <c r="BQ38" s="4" t="str">
        <f>IF(AND(ISNUMBER(AJ38),ISNUMBER(DK38)),IF(AJ38-VLOOKUP(BI38,NyFi!$L$2:$V$4,DK38,1)&lt;1,1 &amp; " - " &amp; AJ38+VLOOKUP(BI38,NyFi!$L$2:$V$4,DK38,1),IF(AJ38+VLOOKUP(BI38,NyFi!$L$2:$V$4,DK38,1)&gt;19,AJ38-VLOOKUP(BI38,NyFi!$L$2:$V$4,DK38,1) &amp; " - " &amp; 19,AJ38-VLOOKUP(BI38,NyFi!$L$2:$V$4,DK38,1) &amp; " - " &amp; AJ38+VLOOKUP(BI38,NyFi!$L$2:$V$4,DK38,1))),"")</f>
        <v/>
      </c>
      <c r="BR38" s="4" t="str">
        <f>IF(AND(ISNUMBER(DK38),DK38&lt;8),IF(AND(ISNUMBER(AK38),ISNUMBER(DK38)),IF(AK38-VLOOKUP(BI38,NyGs!$L$2:$V$4,DK38,1)&lt;1,1 &amp; " - " &amp; AK38+VLOOKUP(BI38,NyGs!$L$2:$V$4,DK38,1),IF(AK38+VLOOKUP(BI38,NyGs!$L$2:$V$4,DK38,1)&gt;19,AK38-VLOOKUP(BI38,NyGs!$L$2:$V$4,DK38,1) &amp; " - " &amp; 19,AK38-VLOOKUP(BI38,NyGs!$L$2:$V$4,DK38,1) &amp; " - " &amp; AK38+VLOOKUP(BI38,NyGs!$L$2:$V$4,DK38,1))),""),"")</f>
        <v/>
      </c>
      <c r="BS38" s="4" t="str">
        <f>IF(AND(ISNUMBER(AL38),ISNUMBER(DK38)),IF(AL38-VLOOKUP(BI38,NyRm!$L$2:$V$4,DK38,1)&lt;1,1 &amp; " - " &amp; AL38+VLOOKUP(BI38,NyRm!$L$2:$V$4,DK38,1),IF(AL38+VLOOKUP(BI38,NyRm!$L$2:$V$4,DK38,1)&gt;19,AL38-VLOOKUP(BI38,NyRm!$L$2:$V$4,DK38,1) &amp; " - " &amp; 19,AL38-VLOOKUP(BI38,NyRm!$L$2:$V$4,DK38,1) &amp; " - " &amp; AL38+VLOOKUP(BI38,NyRm!$L$2:$V$4,DK38,1))),"")</f>
        <v/>
      </c>
      <c r="BT38" s="4" t="str">
        <f>IF(AND(ISNUMBER(AM38),ISNUMBER(DK38)),IF(AM38-VLOOKUP(BI38,NyFm!$L$2:$V$4,DK38,1)&lt;1,1 &amp; " - " &amp; AM38+VLOOKUP(BI38,NyFm!$L$2:$V$4,DK38,1),IF(AM38+VLOOKUP(BI38,NyFm!$L$2:$V$4,DK38,1)&gt;19,AM38-VLOOKUP(BI38,NyFm!$L$2:$V$4,DK38,1) &amp; " - " &amp; 19,AM38-VLOOKUP(BI38,NyFm!$L$2:$V$4,DK38,1) &amp; " - " &amp; AM38+VLOOKUP(BI38,NyFm!$L$2:$V$4,DK38,1))),"")</f>
        <v/>
      </c>
      <c r="BU38" s="4" t="str">
        <f>IF(AND(ISNUMBER(DK38),DK38&lt;8),IF(AND(ISNUMBER(AN38),ISNUMBER(DK38)),IF(AN38-VLOOKUP(BI38,NyLi1R!$L$2:$V$4,DK38,1)&lt;1,1 &amp; " - " &amp; AN38+VLOOKUP(BI38,NyLi1R!$L$2:$V$4,DK38,1),IF(AN38+VLOOKUP(BI38,NyLi1R!$L$2:$V$4,DK38,1)&gt;19,AN38-VLOOKUP(BI38,NyLi1R!$L$2:$V$4,DK38,1) &amp; " - " &amp; 19,AN38-VLOOKUP(BI38,NyLi1R!$L$2:$V$4,DK38,1) &amp; " - " &amp; AN38+VLOOKUP(BI38,NyLi1R!$L$2:$V$4,DK38,1))),""),"")</f>
        <v/>
      </c>
      <c r="BV38" s="4" t="str">
        <f>IF(AND(ISNUMBER(DK38),DK38&lt;8),IF(AND(ISNUMBER(AO38),ISNUMBER(DK38)),IF(AO38-VLOOKUP(BI38,NyLi1E!$L$2:$V$4,DK38,1)&lt;1,1 &amp; " - " &amp; AO38+VLOOKUP(BI38,NyLi1E!$L$2:$V$4,DK38,1),IF(AO38+VLOOKUP(BI38,NyLi1E!$L$2:$V$4,DK38,1)&gt;19,AO38-VLOOKUP(BI38,NyLi1E!$L$2:$V$4,DK38,1) &amp; " - " &amp; 19,AO38-VLOOKUP(BI38,NyLi1E!$L$2:$V$4,DK38,1) &amp; " - " &amp; AO38+VLOOKUP(BI38,NyLi1E!$L$2:$V$4,DK38,1))),""),"")</f>
        <v/>
      </c>
      <c r="BW38" s="4" t="str">
        <f>IF(AND(ISNUMBER(DK38),DK38&lt;8),IF(AND(ISNUMBER(AP38),ISNUMBER(DK38)),IF(AP38-VLOOKUP(BI38,NyLi1T!$L$2:$V$4,DK38,1)&lt;1,1 &amp; " - " &amp; AP38+VLOOKUP(BI38,NyLi1T!$L$2:$V$4,DK38,1),IF(AP38+VLOOKUP(BI38,NyLi1T!$L$2:$V$4,DK38,1)&gt;19,AP38-VLOOKUP(BI38,NyLi1T!$L$2:$V$4,DK38,1) &amp; " - " &amp; 19,AP38-VLOOKUP(BI38,NyLi1T!$L$2:$V$4,DK38,1) &amp; " - " &amp; AP38+VLOOKUP(BI38,NyLi1T!$L$2:$V$4,DK38,1))),""),"")</f>
        <v/>
      </c>
      <c r="BX38" s="4" t="str">
        <f>IF(AND(ISNUMBER(DK38),DK38&gt;7),IF(AND(ISNUMBER(AQ38),ISNUMBER(DK38)),IF(AQ38-VLOOKUP(BI38,NyLi2R!$L$2:$V$4,DK38,1)&lt;1,1 &amp; " - " &amp; AQ38+VLOOKUP(BI38,NyLi2R!$L$2:$V$4,DK38,1),IF(AQ38+VLOOKUP(BI38,NyLi2R!$L$2:$V$4,DK38,1)&gt;19,AQ38-VLOOKUP(BI38,NyLi2R!$L$2:$V$4,DK38,1) &amp; " - " &amp; 19,AQ38-VLOOKUP(BI38,NyLi2R!$L$2:$V$4,DK38,1) &amp; " - " &amp; AQ38+VLOOKUP(BI38,NyLi2R!$L$2:$V$4,DK38,1))),""),"")</f>
        <v/>
      </c>
      <c r="BY38" s="4" t="str">
        <f>IF(AND(ISNUMBER(DK38),DK38&gt;7),IF(AND(ISNUMBER(AR38),ISNUMBER(DK38)),IF(AR38-VLOOKUP(BI38,NyLi2E!$L$2:$V$4,DK38,1)&lt;1,1 &amp; " - " &amp; AR38+VLOOKUP(BI38,NyLi2E!$L$2:$V$4,DK38,1),IF(AR38+VLOOKUP(BI38,NyLi2E!$L$2:$V$4,DK38,1)&gt;19,AR38-VLOOKUP(BI38,NyLi2E!$L$2:$V$4,DK38,1) &amp; " - " &amp; 19,AR38-VLOOKUP(BI38,NyLi2E!$L$2:$V$4,DK38,1) &amp; " - " &amp; AR38+VLOOKUP(BI38,NyLi2E!$L$2:$V$4,DK38,1))),""),"")</f>
        <v/>
      </c>
      <c r="BZ38" s="4" t="str">
        <f>IF(AND(ISNUMBER(DK38),DK38&gt;7),IF(AND(ISNUMBER(AS38),ISNUMBER(DK38)),IF(AS38-VLOOKUP(BI38,NyLi2T!$L$2:$V$4,DK38,1)&lt;1,1 &amp; " - " &amp; AS38+VLOOKUP(BI38,NyLi2T!$L$2:$V$4,DK38,1),IF(AS38+VLOOKUP(BI38,NyLi2T!$L$2:$V$4,DK38,1)&gt;19,AS38-VLOOKUP(BI38,NyLi2T!$L$2:$V$4,DK38,1) &amp; " - " &amp; 19,AS38-VLOOKUP(BI38,NyLi2T!$L$2:$V$4,DK38,1) &amp; " - " &amp; AS38+VLOOKUP(BI38,NyLi2T!$L$2:$V$4,DK38,1))),""),"")</f>
        <v/>
      </c>
      <c r="CA38" s="4" t="str">
        <f>IF(AND(ISNUMBER(DK38),DK38&lt;8),IF(AND(ISNUMBER(AT38),ISNUMBER(DK38)),IF(AT38-VLOOKUP(BI38,NySs!$L$2:$V$4,DK38,1)&lt;1,1 &amp; " - " &amp; AT38+VLOOKUP(BI38,NySs!$L$2:$V$4,DK38,1),IF(AT38+VLOOKUP(BI38,NySs!$L$2:$V$4,DK38,1)&gt;19,AT38-VLOOKUP(BI38,NySs!$L$2:$V$4,DK38,1) &amp; " - " &amp; 19,AT38-VLOOKUP(BI38,NySs!$L$2:$V$4,DK38,1) &amp; " - " &amp; AT38+VLOOKUP(BI38,NySs!$L$2:$V$4,DK38,1))),""),"")</f>
        <v/>
      </c>
      <c r="CB38" s="4" t="str">
        <f>IF(AND(ISNUMBER(DK38),DK38&lt;9),IF(AND(ISNUMBER(AU38),ISNUMBER(DK38)),IF(AU38-VLOOKUP(BI38,NyEo!$L$2:$V$4,DK38,1)&lt;1,1 &amp; " - " &amp; AU38+VLOOKUP(BI38,NyEo!$L$2:$V$4,DK38,1),IF(AU38+VLOOKUP(BI38,NyEo!$L$2:$V$4,DK38,1)&gt;19,AU38-VLOOKUP(BI38,NyEo!$L$2:$V$4,DK38,1) &amp; " - " &amp; 19,AU38-VLOOKUP(BI38,NyEo!$L$2:$V$4,DK38,1) &amp; " - " &amp; AU38+VLOOKUP(BI38,NyEo!$L$2:$V$4,DK38,1))),""),"")</f>
        <v/>
      </c>
      <c r="CC38" s="4" t="str">
        <f>IF(AND(ISNUMBER(DK38),DK38&gt;7),IF(AND(ISNUMBER(AV38),ISNUMBER(DK38)),IF(AV38-VLOOKUP(BI38,NyHt!$L$2:$V$4,DK38,1)&lt;1,1 &amp; " - " &amp; AV38+VLOOKUP(BI38,NyHt!$L$2:$V$4,DK38,1),IF(AV38+VLOOKUP(BI38,NyHt!$L$2:$V$4,DK38,1)&gt;19,AV38-VLOOKUP(BI38,NyHt!$L$2:$V$4,DK38,1) &amp; " - " &amp; 19,AV38-VLOOKUP(BI38,NyHt!$L$2:$V$4,DK38,1) &amp; " - " &amp; AV38+VLOOKUP(BI38,NyHt!$L$2:$V$4,DK38,1))),""),"")</f>
        <v/>
      </c>
      <c r="CD38" s="4" t="str">
        <f>IF(AND(ISNUMBER(AW38),ISNUMBER(DK38)),IF(AW38-VLOOKUP(BI38,NySiF!$L$2:$V$4,DK38,1)&lt;1,1 &amp; " - " &amp; AW38+VLOOKUP(BI38,NySiF!$L$2:$V$4,DK38,1),IF(AW38+VLOOKUP(BI38,NySiF!$L$2:$V$4,DK38,1)&gt;19,AW38-VLOOKUP(BI38,NySiF!$L$2:$V$4,DK38,1) &amp; " - " &amp; 19,AW38-VLOOKUP(BI38,NySiF!$L$2:$V$4,DK38,1) &amp; " - " &amp; AW38+VLOOKUP(BI38,NySiF!$L$2:$V$4,DK38,1))),"")</f>
        <v/>
      </c>
      <c r="CE38" s="4" t="str">
        <f>IF(AND(ISNUMBER(AX38),ISNUMBER(DK38)),IF(AX38-VLOOKUP(BI38,NySiB!$L$2:$V$4,DK38,1)&lt;1,1 &amp; " - " &amp; AX38+VLOOKUP(BI38,NySiB!$L$2:$V$4,DK38,1),IF(AX38+VLOOKUP(BI38,NySiB!$L$2:$V$4,DK38,1)&gt;19,AX38-VLOOKUP(BI38,NySiB!$L$2:$V$4,DK38,1) &amp; " - " &amp; 19,AX38-VLOOKUP(BI38,NySiB!$L$2:$V$4,DK38,1) &amp; " - " &amp; AX38+VLOOKUP(BI38,NySiB!$L$2:$V$4,DK38,1))),"")</f>
        <v/>
      </c>
      <c r="CF38" s="4" t="str">
        <f>IF(AND(ISNUMBER(AY38),ISNUMBER(DK38)),IF(AY38-VLOOKUP(BI38,NySiT!$L$2:$V$4,DK38,1)&lt;1,1 &amp; " - " &amp; AY38+VLOOKUP(BI38,NySiT!$L$2:$V$4,DK38,1),IF(AY38+VLOOKUP(BI38,NySiT!$L$2:$V$4,DK38,1)&gt;19,AY38-VLOOKUP(BI38,NySiT!$L$2:$V$4,DK38,1) &amp; " - " &amp; 19,AY38-VLOOKUP(BI38,NySiT!$L$2:$V$4,DK38,1) &amp; " - " &amp; AY38+VLOOKUP(BI38,NySiT!$L$2:$V$4,DK38,1))),"")</f>
        <v/>
      </c>
      <c r="CG38" s="4" t="str">
        <f>IF(AND(ISNUMBER(AZ38),ISNUMBER(DK38)),IF(AZ38-VLOOKUP(BI38,NyVs!$L$2:$V$4,DK38,1)&lt;1,1 &amp; " - " &amp; AZ38+VLOOKUP(BI38,NyVs!$L$2:$V$4,DK38,1),IF(AZ38+VLOOKUP(BI38,NyVs!$L$2:$V$4,DK38,1)&gt;19,AZ38-VLOOKUP(BI38,NyVs!$L$2:$V$4,DK38,1) &amp; " - " &amp; 19,AZ38-VLOOKUP(BI38,NyVs!$L$2:$V$4,DK38,1) &amp; " - " &amp; AZ38+VLOOKUP(BI38,NyVs!$L$2:$V$4,DK38,1))),"")</f>
        <v/>
      </c>
      <c r="CH38" s="4" t="str">
        <f>IF(AND(ISNUMBER(BA38),ISNUMBER(DK38)),IF(BA38-VLOOKUP(BI38,NyPp!$L$2:$V$4,DK38,1)&lt;1,1 &amp; " - " &amp; BA38+VLOOKUP(BI38,NyPp!$L$2:$V$4,DK38,1),IF(BA38+VLOOKUP(BI38,NyPp!$L$2:$V$4,DK38,1)&gt;19,BA38-VLOOKUP(BI38,NyPp!$L$2:$V$4,DK38,1) &amp; " - " &amp; 19,BA38-VLOOKUP(BI38,NyPp!$L$2:$V$4,DK38,1) &amp; " - " &amp; BA38+VLOOKUP(BI38,NyPp!$L$2:$V$4,DK38,1))),"")</f>
        <v/>
      </c>
      <c r="CI38" s="4" t="str">
        <f>IF(AND(ISNUMBER(BB38),ISNUMBER(DK38)),IF(BB38-VLOOKUP(BI38,NyIGS!$L$2:$V$4,DK38,1)&lt;40,40 &amp; " - " &amp; BB38+VLOOKUP(BI38,NyIGS!$L$2:$V$4,DK38,1),IF(BB38+VLOOKUP(BI38,NyIGS!$L$2:$V$4,DK38,1)&gt;160,BB38-VLOOKUP(BI38,NyIGS!$L$2:$V$4,DK38,1) &amp; " - " &amp; 160,BB38-VLOOKUP(BI38,NyIGS!$L$2:$V$4,DK38,1) &amp; " - " &amp; BB38+VLOOKUP(BI38,NyIGS!$L$2:$V$4,DK38,1))),"")</f>
        <v/>
      </c>
      <c r="CJ38" s="4" t="str">
        <f>IF(AND(ISNUMBER(BC38),ISNUMBER(DK38)),IF(BC38-VLOOKUP(BI38,NyIRS!$L$2:$V$4,DK38,1)&lt;40,40 &amp; " - " &amp; BC38+VLOOKUP(BI38,NyIRS!$L$2:$V$4,DK38,1),IF(BC38+VLOOKUP(BI38,NyIRS!$L$2:$V$4,DK38,1)&gt;160,BC38-VLOOKUP(BI38,NyIRS!$L$2:$V$4,DK38,1) &amp; " - " &amp; 160,BC38-VLOOKUP(BI38,NyIRS!$L$2:$V$4,DK38,1) &amp; " - " &amp; BC38+VLOOKUP(BI38,NyIRS!$L$2:$V$4,DK38,1))),"")</f>
        <v/>
      </c>
      <c r="CK38" s="4" t="str">
        <f>IF(AND(ISNUMBER(BD38),ISNUMBER(DK38)),IF(BD38-VLOOKUP(BI38,NyIES!$L$2:$V$4,DK38,1)&lt;40,40 &amp; " - " &amp; BD38+VLOOKUP(BI38,NyIES!$L$2:$V$4,DK38,1),IF(BD38+VLOOKUP(BI38,NyIES!$L$2:$V$4,DK38,1)&gt;160,BD38-VLOOKUP(BI38,NyIES!$L$2:$V$4,DK38,1) &amp; " - " &amp; 160,BD38-VLOOKUP(BI38,NyIES!$L$2:$V$4,DK38,1) &amp; " - " &amp; BD38+VLOOKUP(BI38,NyIES!$L$2:$V$4,DK38,1))),"")</f>
        <v/>
      </c>
      <c r="CL38" s="4" t="str">
        <f>IF(AND(ISNUMBER(BE38),ISNUMBER(DK38)),IF(BE38-VLOOKUP(BI38,NyISI!$L$2:$V$4,DK38,1)&lt;40,40 &amp; " - " &amp; BE38+VLOOKUP(BI38,NyISI!$L$2:$V$4,DK38,1),IF(BE38+VLOOKUP(BI38,NyISI!$L$2:$V$4,DK38,1)&gt;160,BE38-VLOOKUP(BI38,NyISI!$L$2:$V$4,DK38,1) &amp; " - " &amp; 160,BE38-VLOOKUP(BI38,NyISI!$L$2:$V$4,DK38,1) &amp; " - " &amp; BE38+VLOOKUP(BI38,NyISI!$L$2:$V$4,DK38,1))),"")</f>
        <v/>
      </c>
      <c r="CM38" s="4" t="str">
        <f>IF(AND(ISNUMBER(DK38),DK38&lt;8),IF(AND(ISNUMBER(BF38),ISNUMBER(DK38)),IF(BF38-VLOOKUP(BI38,NyISS!$L$2:$V$4,DK38,1)&lt;40,40 &amp; " - " &amp; BF38+VLOOKUP(BI38,NyISS!$L$2:$V$4,DK38,1),IF(BF38+VLOOKUP(BI38,NyISS!$L$2:$V$4,DK38,1)&gt;160,BF38-VLOOKUP(BI38,NyISS!$L$2:$V$4,DK38,1) &amp; " - " &amp; 160,BF38-VLOOKUP(BI38,NyISS!$L$2:$V$4,DK38,1) &amp; " - " &amp; BF38+VLOOKUP(BI38,NyISS!$L$2:$V$4,DK38,1))),""),"")</f>
        <v/>
      </c>
      <c r="CN38" s="4" t="str">
        <f>IF(AND(ISNUMBER(DK38),DK38&gt;7),IF(AND(ISNUMBER(BG38),ISNUMBER(DK38)),IF(BG38-VLOOKUP(BI38,NyISM!$L$2:$V$4,DK38,1)&lt;40,40 &amp; " - " &amp; BG38+VLOOKUP(BI38,NyISM!$L$2:$V$4,DK38,1),IF(BG38+VLOOKUP(BI38,NyISM!$L$2:$V$4,DK38,1)&gt;160,BG38-VLOOKUP(BI38,NyISM!$L$2:$V$4,DK38,1) &amp; " - " &amp; 160,BG38-VLOOKUP(BI38,NyISM!$L$2:$V$4,DK38,1) &amp; " - " &amp; BG38+VLOOKUP(BI38,NyISM!$L$2:$V$4,DK38,1))),""),"")</f>
        <v/>
      </c>
      <c r="CO38" s="4" t="str">
        <f>IF(AND(ISNUMBER(BH38),ISNUMBER(DK38)),IF(BH38-VLOOKUP(BI38,NyIAM!$L$2:$V$4,DK38,1)&lt;40,40 &amp; " - " &amp; BH38+VLOOKUP(BI38,NyIAM!$L$2:$V$4,DK38,1),IF(BH38+VLOOKUP(BI38,NyIAM!$L$2:$V$4,DK38,1)&gt;160,BH38-VLOOKUP(BI38,NyIAM!$L$2:$V$4,DK38,1) &amp; " - " &amp; 160,BH38-VLOOKUP(BI38,NyIAM!$L$2:$V$4,DK38,1) &amp; " - " &amp; BH38+VLOOKUP(BI38,NyIAM!$L$2:$V$4,DK38,1))),"")</f>
        <v/>
      </c>
      <c r="CP38" s="4" t="str">
        <f>IF(AF38="","",IF(AND(ISNUMBER(AF38),ISNUMBER(DK38)),IF(VLOOKUP(AF38,NyOm!$A$2:$K$30,DK38,1)=1,"Onormalt få ord",IF(VLOOKUP(AF38,NyOm!$A$2:$K$30,DK38,1)=2,"Färre antal ord än normalt",IF(VLOOKUP(AF38,NyOm!$A$2:$K$30,DK38,1)=3,"Normalt antal ord","")))))</f>
        <v/>
      </c>
      <c r="CQ38" s="4" t="str">
        <f>IF(AB38="","",IF(AND(ISNUMBER(AB38),ISNUMBER(DK38)),IF(VLOOKUP(AB38,NyPbTid!$A$2:$K$218,DK38,1)=1,"Onormalt lång tidsåtgång",IF(VLOOKUP(AB38,NyPbTid!$A$2:$K$218,DK38,1)=2,"Långsammare än normalt",IF(VLOOKUP(AB38,NyPbTid!$A$2:$K$218,DK38,1)=3,"Normal tidsåtgång","")))))</f>
        <v/>
      </c>
      <c r="CR38" s="4" t="str">
        <f>IF(AC38="","",IF(AND(ISNUMBER(AC38),ISNUMBER(DK38)),IF(VLOOKUP(AC38,NyPbFel!$A$2:$K$18,DK38,1)=1,"Onormalt antal fel",IF(VLOOKUP(AC38,NyPbFel!$A$2:$K$18,DK38,1)=2,"Fler fel än normalt",IF(VLOOKUP(AC38,NyPbFel!$A$2:$K$18,DK38,1)=3,"Normalt antal fel","")))))</f>
        <v/>
      </c>
      <c r="CS38" s="4" t="str">
        <f t="shared" si="6"/>
        <v/>
      </c>
      <c r="CT38" s="4" t="str">
        <f>IF(OR(ISNUMBER(CS38),CS38="0**"),IF(ISNUMBER(CS38),CS38/ABS(CS38)*VLOOKUP(1,SignDiff!$A$3:$K$4,DK38,1),VLOOKUP(1,SignDiff!$A$3:$K$4,DK38,1)),"")</f>
        <v/>
      </c>
      <c r="CU38" s="4" t="str">
        <f>IF(OR(ISNUMBER(CS38),CS38="0**"),IF(ISNUMBER(CS38),CS38/ABS(CS38)*VLOOKUP(1,SignDiff!$A$7:$K$8,DK38,1),VLOOKUP(1,SignDiff!$A$7:$K$8,DK38,1)),"")</f>
        <v/>
      </c>
      <c r="CV38" s="4" t="str">
        <f t="shared" si="7"/>
        <v/>
      </c>
      <c r="CW38" s="4" t="str">
        <f t="shared" si="8"/>
        <v/>
      </c>
      <c r="CX38" s="4" t="str">
        <f>IF(OR(ISNUMBER(CS38),CS38="0**"),IF(CS38="0**",VLOOKUP(0,'IRS-IES'!$A$2:$C$43,2,1),IF(CS38&lt;0,VLOOKUP(ABS(CS38),'IRS-IES'!$A$2:$C$43,2,1),VLOOKUP(ABS(CS38),'IRS-IES'!$A$2:$C$43,3,1))),"")</f>
        <v/>
      </c>
      <c r="CY38" s="4" t="str">
        <f t="shared" si="9"/>
        <v/>
      </c>
      <c r="CZ38" s="4" t="str">
        <f>IF(OR(ISNUMBER(CY38),CY38="0**"),IF(ISNUMBER(CY38),CY38/ABS(CY38)*VLOOKUP(2,SignDiff!$A$3:$K$4,DK38,1),VLOOKUP(2,SignDiff!$A$3:$K$4,DK38,1)),"")</f>
        <v/>
      </c>
      <c r="DA38" s="4" t="str">
        <f>IF(OR(ISNUMBER(CY38),CY38="0**"),IF(ISNUMBER(CY38),CY38/ABS(CY38)*VLOOKUP(2,SignDiff!$A$7:$K$8,DK38,1),VLOOKUP(2,SignDiff!$A$7:$K$8,DK38,1)),"")</f>
        <v/>
      </c>
      <c r="DB38" s="4" t="str">
        <f t="shared" si="10"/>
        <v/>
      </c>
      <c r="DC38" s="4" t="str">
        <f t="shared" si="11"/>
        <v/>
      </c>
      <c r="DD38" s="4" t="str">
        <f>IF(OR(ISNUMBER(CY38),CY38="0**"),IF(CY38="0**",VLOOKUP(0,'ISI-ISS'!$A$2:$C$43,2,1),IF(CY38&lt;0,VLOOKUP(ABS(CY38),'ISI-ISS'!$A$2:$C$43,2,1),VLOOKUP(ABS(CY38),'ISI-ISS'!$A$2:$C$43,3,1))),"")</f>
        <v/>
      </c>
      <c r="DE38" s="4" t="str">
        <f t="shared" si="12"/>
        <v/>
      </c>
      <c r="DF38" s="4" t="str">
        <f>IF(OR(ISNUMBER(DE38),DE38="0**"),IF(ISNUMBER(DE38),DE38/ABS(DE38)*VLOOKUP(2,SignDiff!$A$3:$K$4,DK38,1),VLOOKUP(2,SignDiff!$A$3:$K$4,DK38,1)),"")</f>
        <v/>
      </c>
      <c r="DG38" s="4" t="str">
        <f>IF(OR(ISNUMBER(DE38),DE38="0**"),IF(ISNUMBER(DE38),DE38/ABS(DE38)*VLOOKUP(2,SignDiff!$A$7:$K$8,DK38,1),VLOOKUP(2,SignDiff!$A$7:$K$8,DK38,1)),"")</f>
        <v/>
      </c>
      <c r="DH38" s="4" t="str">
        <f t="shared" si="13"/>
        <v/>
      </c>
      <c r="DI38" s="4" t="str">
        <f t="shared" si="14"/>
        <v/>
      </c>
      <c r="DJ38" s="4" t="str">
        <f>IF(OR(ISNUMBER(DE38),DE38="0**"),IF(DE38="0**",VLOOKUP(0,'ISI-ISM'!$A$2:$C$43,2,1),IF(DE38&lt;0,VLOOKUP(ABS(DE38),'ISI-ISM'!$A$2:$C$43,2,1),VLOOKUP(ABS(DE38),'ISI-ISM'!$A$2:$C$43,3,1))),"")</f>
        <v/>
      </c>
      <c r="DK38" s="4" t="str">
        <f>IF(ISERROR(VLOOKUP(N38,age!$A$2:$C$11,2,1)),"",VLOOKUP(N38,age!$A$2:$C$11,2,1))</f>
        <v/>
      </c>
      <c r="DL38" s="4" t="str">
        <f>IF(ISERROR(VLOOKUP(N38,age!$A$2:$C$11,3,1)),"",VLOOKUP(N38,age!$A$2:$C$11,3,1))</f>
        <v/>
      </c>
      <c r="DM38" s="4">
        <f t="shared" si="1"/>
        <v>0</v>
      </c>
      <c r="DN38" s="4">
        <f t="shared" si="2"/>
        <v>0</v>
      </c>
      <c r="DO38" s="4">
        <f t="shared" si="3"/>
        <v>0</v>
      </c>
      <c r="DP38" s="4">
        <f t="shared" si="4"/>
        <v>0</v>
      </c>
      <c r="DQ38" s="4">
        <f t="shared" si="5"/>
        <v>0</v>
      </c>
      <c r="DR38" s="9" t="str">
        <f t="shared" si="15"/>
        <v/>
      </c>
      <c r="DS38" s="9" t="str">
        <f t="shared" si="16"/>
        <v/>
      </c>
      <c r="DT38" s="9" t="str">
        <f t="shared" si="17"/>
        <v/>
      </c>
      <c r="DU38" s="9" t="str">
        <f t="shared" si="18"/>
        <v/>
      </c>
      <c r="DV38" s="9" t="str">
        <f t="shared" si="19"/>
        <v/>
      </c>
      <c r="DW38" s="9" t="str">
        <f t="shared" si="20"/>
        <v/>
      </c>
      <c r="DX38" s="9" t="str">
        <f t="shared" si="21"/>
        <v/>
      </c>
      <c r="DY38" s="9" t="str">
        <f>IF(AND(ISNUMBER(AJ38),ISNUMBER(DK38)),IF(AJ38-VLOOKUP(BI38,NyFi!$L$2:$V$4,DK38,1)&lt;1,1,AJ38-VLOOKUP(BI38,NyFi!$L$2:$V$4,DK38,1)),"")</f>
        <v/>
      </c>
      <c r="DZ38" s="9" t="str">
        <f>IF(AND(ISNUMBER(DK38),DK38&lt;8),IF(AND(ISNUMBER(AK38),ISNUMBER(DK38)),IF(AK38-VLOOKUP(BI38,NyGs!$L$2:$V$4,DK38,1)&lt;1,1,AK38-VLOOKUP(BI38,NyGs!$L$2:$V$4,DK38,1)),""),"")</f>
        <v/>
      </c>
      <c r="EA38" s="9" t="str">
        <f>IF(AND(ISNUMBER(AL38),ISNUMBER(DK38)),IF(AL38-VLOOKUP(BI38,NyRm!$L$2:$V$4,DK38,1)&lt;1,1,AL38-VLOOKUP(BI38,NyRm!$L$2:$V$4,DK38,1)),"")</f>
        <v/>
      </c>
      <c r="EB38" s="9" t="str">
        <f>IF(AND(ISNUMBER(AM38),ISNUMBER(DK38)),IF(AM38-VLOOKUP(BI38,NyFm!$L$2:$V$4,DK38,1)&lt;1,1,AM38-VLOOKUP(BI38,NyFm!$L$2:$V$4,DK38,1)),"")</f>
        <v/>
      </c>
      <c r="EC38" s="9" t="str">
        <f>IF(AND(ISNUMBER(DK38),DK38&lt;8),IF(AND(ISNUMBER(AN38),ISNUMBER(DK38)),IF(AN38-VLOOKUP(BI38,NyLi1R!$L$2:$V$4,DK38,1)&lt;1,1,AN38-VLOOKUP(BI38,NyLi1R!$L$2:$V$4,DK38,1)),""),"")</f>
        <v/>
      </c>
      <c r="ED38" s="9" t="str">
        <f>IF(AND(ISNUMBER(DK38),DK38&lt;8),IF(AND(ISNUMBER(AO38),ISNUMBER(DK38)),IF(AO38-VLOOKUP(BI38,NyLi1E!$L$2:$V$4,DK38,1)&lt;1,1,AO38-VLOOKUP(BI38,NyLi1E!$L$2:$V$4,DK38,1)),""),"")</f>
        <v/>
      </c>
      <c r="EE38" s="9" t="str">
        <f>IF(AND(ISNUMBER(DK38),DK38&lt;8),IF(AND(ISNUMBER(AP38),ISNUMBER(DK38)),IF(AP38-VLOOKUP(BI38,NyLi1T!$L$2:$V$4,DK38,1)&lt;1,1,AP38-VLOOKUP(BI38,NyLi1T!$L$2:$V$4,DK38,1)),""),"")</f>
        <v/>
      </c>
      <c r="EF38" s="9" t="str">
        <f>IF(AND(ISNUMBER(DK38),DK38&gt;7),IF(AND(ISNUMBER(AQ38),ISNUMBER(DK38)),IF(AQ38-VLOOKUP(BI38,NyLi2R!$L$2:$V$4,DK38,1)&lt;1,1,AQ38-VLOOKUP(BI38,NyLi2R!$L$2:$V$4,DK38,1)),""),"")</f>
        <v/>
      </c>
      <c r="EG38" s="9" t="str">
        <f>IF(AND(ISNUMBER(DK38),DK38&gt;7),IF(AND(ISNUMBER(AR38),ISNUMBER(DK38)),IF(AR38-VLOOKUP(BI38,NyLi2E!$L$2:$V$4,DK38,1)&lt;1,1,AR38-VLOOKUP(BI38,NyLi2E!$L$2:$V$4,DK38,1)),""),"")</f>
        <v/>
      </c>
      <c r="EH38" s="9" t="str">
        <f>IF(AND(ISNUMBER(DK38),DK38&gt;7),IF(AND(ISNUMBER(AS38),ISNUMBER(DK38)),IF(AS38-VLOOKUP(BI38,NyLi2T!$L$2:$V$4,DK38,1)&lt;1,1,AS38-VLOOKUP(BI38,NyLi2T!$L$2:$V$4,DK38,1)),""),"")</f>
        <v/>
      </c>
      <c r="EI38" s="9" t="str">
        <f>IF(AND(ISNUMBER(DK38),DK38&lt;8),IF(AND(ISNUMBER(AT38),ISNUMBER(DK38)),IF(AT38-VLOOKUP(BI38,NySs!$L$2:$V$4,DK38,1)&lt;1,1,AT38-VLOOKUP(BI38,NySs!$L$2:$V$4,DK38,1)),""),"")</f>
        <v/>
      </c>
      <c r="EJ38" s="9" t="str">
        <f>IF(AND(ISNUMBER(DK38),DK38&lt;9),IF(AND(ISNUMBER(AU38),ISNUMBER(DK38)),IF(AU38-VLOOKUP(BI38,NyEo!$L$2:$V$4,DK38,1)&lt;1,1,AU38-VLOOKUP(BI38,NyEo!$L$2:$V$4,DK38,1)),""),"")</f>
        <v/>
      </c>
      <c r="EK38" s="9" t="str">
        <f>IF(AND(ISNUMBER(DK38),DK38&gt;7),IF(AND(ISNUMBER(AV38),ISNUMBER(DK38)),IF(AV38-VLOOKUP(BI38,NyHt!$L$2:$V$4,DK38,1)&lt;1,1,AV38-VLOOKUP(BI38,NyHt!$L$2:$V$4,DK38,1)),""),"")</f>
        <v/>
      </c>
      <c r="EL38" s="9" t="str">
        <f>IF(AND(ISNUMBER(AW38),ISNUMBER(DK38)),IF(AW38-VLOOKUP(BI38,NySiF!$L$2:$V$4,DK38,1)&lt;1,1,AW38-VLOOKUP(BI38,NySiF!$L$2:$V$4,DK38,1)),"")</f>
        <v/>
      </c>
      <c r="EM38" s="9" t="str">
        <f>IF(AND(ISNUMBER(AX38),ISNUMBER(DK38)),IF(AX38-VLOOKUP(BI38,NySiB!$L$2:$V$4,DK38,1)&lt;1,1,AX38-VLOOKUP(BI38,NySiB!$L$2:$V$4,DK38,1)),"")</f>
        <v/>
      </c>
      <c r="EN38" s="9" t="str">
        <f>IF(AND(ISNUMBER(AY38),ISNUMBER(DK38)),IF(AY38-VLOOKUP(BI38,NySiT!$L$2:$V$4,DK38,1)&lt;1,1,AY38-VLOOKUP(BI38,NySiT!$L$2:$V$4,DK38,1)),"")</f>
        <v/>
      </c>
      <c r="EO38" s="9" t="str">
        <f>IF(AND(ISNUMBER(AZ38),ISNUMBER(DK38)),IF(AZ38-VLOOKUP(BI38,NyVs!$L$2:$V$4,DK38,1)&lt;1,1,AZ38-VLOOKUP(BI38,NyVs!$L$2:$V$4,DK38,1)),"")</f>
        <v/>
      </c>
      <c r="EP38" s="9" t="str">
        <f>IF(AND(ISNUMBER(BA38),ISNUMBER(DK38)),IF(BA38-VLOOKUP(BI38,NyPp!$L$2:$V$4,DK38,1)&lt;1,1,BA38-VLOOKUP(BI38,NyPp!$L$2:$V$4,DK38,1)),"")</f>
        <v/>
      </c>
      <c r="EQ38" s="9" t="str">
        <f>IF(AND(ISNUMBER(BB38),ISNUMBER(DK38)),IF(BB38-VLOOKUP(BI38,NyIGS!$L$2:$V$4,DK38,1)&lt;40,40,BB38-VLOOKUP(BI38,NyIGS!$L$2:$V$4,DK38,1)),"")</f>
        <v/>
      </c>
      <c r="ER38" s="9" t="str">
        <f>IF(AND(ISNUMBER(BC38),ISNUMBER(DK38)),IF(BC38-VLOOKUP(BI38,NyIRS!$L$2:$V$4,DK38,1)&lt;40,40,BC38-VLOOKUP(BI38,NyIRS!$L$2:$V$4,DK38,1)),"")</f>
        <v/>
      </c>
      <c r="ES38" s="9" t="str">
        <f>IF(AND(ISNUMBER(BD38),ISNUMBER(DK38)),IF(BD38-VLOOKUP(BI38,NyIES!$L$2:$V$4,DK38,1)&lt;40,40,BD38-VLOOKUP(BI38,NyIES!$L$2:$V$4,DK38,1)),"")</f>
        <v/>
      </c>
      <c r="ET38" s="9" t="str">
        <f>IF(AND(ISNUMBER(BE38),ISNUMBER(DK38)),IF(BE38-VLOOKUP(BI38,NyISI!$L$2:$V$4,DK38,1)&lt;40,40,BE38-VLOOKUP(BI38,NyISI!$L$2:$V$4,DK38,1)),"")</f>
        <v/>
      </c>
      <c r="EU38" s="9" t="str">
        <f>IF(AND(ISNUMBER(DK38),DK38&lt;8),IF(AND(ISNUMBER(BF38),ISNUMBER(DK38)),IF(BF38-VLOOKUP(BI38,NyISS!$L$2:$V$4,DK38,1)&lt;40,40,BF38-VLOOKUP(BI38,NyISS!$L$2:$V$4,DK38,1)),""),"")</f>
        <v/>
      </c>
      <c r="EV38" s="9" t="str">
        <f>IF(AND(ISNUMBER(DK38),DK38&gt;7),IF(AND(ISNUMBER(BG38),ISNUMBER(DK38)),IF(BG38-VLOOKUP(BI38,NyISM!$L$2:$V$4,DK38,1)&lt;40,40,BG38-VLOOKUP(BI38,NyISM!$L$2:$V$4,DK38,1)),""),"")</f>
        <v/>
      </c>
      <c r="EW38" s="9" t="str">
        <f>IF(AND(ISNUMBER(BH38),ISNUMBER(DK38)),IF(BH38-VLOOKUP(BI38,NyIAM!$L$2:$V$4,DK38,1)&lt;40,40,BH38-VLOOKUP(BI38,NyIAM!$L$2:$V$4,DK38,1)),"")</f>
        <v/>
      </c>
      <c r="EX38" s="9" t="str">
        <f>IF(AND(ISNUMBER(AJ38),ISNUMBER(DK38)),IF(AJ38+VLOOKUP(BI38,NyFi!$L$2:$V$4,DK38,1)&gt;19,19,AJ38+VLOOKUP(BI38,NyFi!$L$2:$V$4,DK38,1)),"")</f>
        <v/>
      </c>
      <c r="EY38" s="9" t="str">
        <f>IF(AND(ISNUMBER(DK38),DK38&lt;8),IF(AND(ISNUMBER(AK38),ISNUMBER(DK38)),IF(AK38+VLOOKUP(BI38,NyGs!$L$2:$V$4,DK38,1)&gt;19,19,AK38+VLOOKUP(BI38,NyGs!$L$2:$V$4,DK38,1)),""),"")</f>
        <v/>
      </c>
      <c r="EZ38" s="9" t="str">
        <f>IF(AND(ISNUMBER(AL38),ISNUMBER(DK38)),IF(AL38+VLOOKUP(BI38,NyRm!$L$2:$V$4,DK38,1)&gt;19,19,AL38+VLOOKUP(BI38,NyRm!$L$2:$V$4,DK38,1)),"")</f>
        <v/>
      </c>
      <c r="FA38" s="9" t="str">
        <f>IF(AND(ISNUMBER(AM38),ISNUMBER(DK38)),IF(AM38+VLOOKUP(BI38,NyFm!$L$2:$V$4,DK38,1)&gt;19,19,AM38+VLOOKUP(BI38,NyFm!$L$2:$V$4,DK38,1)),"")</f>
        <v/>
      </c>
      <c r="FB38" s="9" t="str">
        <f>IF(AND(ISNUMBER(DK38),DK38&lt;8),IF(AND(ISNUMBER(AN38),ISNUMBER(DK38)),IF(AN38+VLOOKUP(BI38,NyLi1R!$L$2:$V$4,DK38,1)&gt;19,19,AN38+VLOOKUP(BI38,NyLi1R!$L$2:$V$4,DK38,1)),""),"")</f>
        <v/>
      </c>
      <c r="FC38" s="9" t="str">
        <f>IF(AND(ISNUMBER(DK38),DK38&lt;8),IF(AND(ISNUMBER(AO38),ISNUMBER(DK38)),IF(AO38+VLOOKUP(BI38,NyLi1E!$L$2:$V$4,DK38,1)&gt;19,19,AO38+VLOOKUP(BI38,NyLi1E!$L$2:$V$4,DK38,1)),""),"")</f>
        <v/>
      </c>
      <c r="FD38" s="9" t="str">
        <f>IF(AND(ISNUMBER(DK38),DK38&lt;8),IF(AND(ISNUMBER(AP38),ISNUMBER(DK38)),IF(AP38+VLOOKUP(BI38,NyLi1T!$L$2:$V$4,DK38,1)&gt;19,19,AP38+VLOOKUP(BI38,NyLi1T!$L$2:$V$4,DK38,1)),""),"")</f>
        <v/>
      </c>
      <c r="FE38" s="9" t="str">
        <f>IF(AND(ISNUMBER(DK38),DK38&gt;7),IF(AND(ISNUMBER(AQ38),ISNUMBER(DK38)),IF(AQ38+VLOOKUP(BI38,NyLi2R!$L$2:$V$4,DK38,1)&gt;19,19,AQ38+VLOOKUP(BI38,NyLi2R!$L$2:$V$4,DK38,1)),""),"")</f>
        <v/>
      </c>
      <c r="FF38" s="9" t="str">
        <f>IF(AND(ISNUMBER(DK38),DK38&gt;7),IF(AND(ISNUMBER(AR38),ISNUMBER(DK38)),IF(AR38+VLOOKUP(BI38,NyLi2E!$L$2:$V$4,DK38,1)&gt;19,19,AR38+VLOOKUP(BI38,NyLi2E!$L$2:$V$4,DK38,1)),""),"")</f>
        <v/>
      </c>
      <c r="FG38" s="9" t="str">
        <f>IF(AND(ISNUMBER(DK38),DK38&gt;7),IF(AND(ISNUMBER(AS38),ISNUMBER(DK38)),IF(AS38+VLOOKUP(BI38,NyLi2T!$L$2:$V$4,DK38,1)&gt;19,19,AS38+VLOOKUP(BI38,NyLi2T!$L$2:$V$4,DK38,1)),""),"")</f>
        <v/>
      </c>
      <c r="FH38" s="9" t="str">
        <f>IF(AND(ISNUMBER(DK38),DK38&lt;8),IF(AND(ISNUMBER(AT38),ISNUMBER(DK38)),IF(AT38+VLOOKUP(BI38,NySs!$L$2:$V$4,DK38,1)&gt;19,19,AT38+VLOOKUP(BI38,NySs!$L$2:$V$4,DK38,1)),""),"")</f>
        <v/>
      </c>
      <c r="FI38" s="9" t="str">
        <f>IF(AND(ISNUMBER(DK38),DK38&lt;9),IF(AND(ISNUMBER(AU38),ISNUMBER(DK38)),IF(AU38+VLOOKUP(BI38,NyEo!$L$2:$V$4,DK38,1)&gt;19,19,AU38+VLOOKUP(BI38,NyEo!$L$2:$V$4,DK38,1)),""),"")</f>
        <v/>
      </c>
      <c r="FJ38" s="9" t="str">
        <f>IF(AND(ISNUMBER(DK38),DK38&gt;7),IF(AND(ISNUMBER(AV38),ISNUMBER(DK38)),IF(AV38+VLOOKUP(BI38,NyHt!$L$2:$V$4,DK38,1)&gt;19,19,AV38+VLOOKUP(BI38,NyHt!$L$2:$V$4,DK38,1)),""),"")</f>
        <v/>
      </c>
      <c r="FK38" s="9" t="str">
        <f>IF(AND(ISNUMBER(AW38),ISNUMBER(DK38)),IF(AW38+VLOOKUP(BI38,NySiF!$L$2:$V$4,DK38,1)&gt;19,19,AW38+VLOOKUP(BI38,NySiF!$L$2:$V$4,DK38,1)),"")</f>
        <v/>
      </c>
      <c r="FL38" s="9" t="str">
        <f>IF(AND(ISNUMBER(AX38),ISNUMBER(DK38)),IF(AX38+VLOOKUP(BI38,NySiB!$L$2:$V$4,DK38,1)&gt;19,19,AX38+VLOOKUP(BI38,NySiB!$L$2:$V$4,DK38,1)),"")</f>
        <v/>
      </c>
      <c r="FM38" s="9" t="str">
        <f>IF(AND(ISNUMBER(AY38),ISNUMBER(DK38)),IF(AY38+VLOOKUP(BI38,NySiT!$L$2:$V$4,DK38,1)&gt;19,19,AY38+VLOOKUP(BI38,NySiT!$L$2:$V$4,DK38,1)),"")</f>
        <v/>
      </c>
      <c r="FN38" s="9" t="str">
        <f>IF(AND(ISNUMBER(AZ38),ISNUMBER(DK38)),IF(AZ38+VLOOKUP(BI38,NyVs!$L$2:$V$4,DK38,1)&gt;19,19,AZ38+VLOOKUP(BI38,NyVs!$L$2:$V$4,DK38,1)),"")</f>
        <v/>
      </c>
      <c r="FO38" s="9" t="str">
        <f>IF(AND(ISNUMBER(BA38),ISNUMBER(DK38)),IF(BA38+VLOOKUP(BI38,NyPp!$L$2:$V$4,DK38,1)&gt;19,19,BA38+VLOOKUP(BI38,NyPp!$L$2:$V$4,DK38,1)),"")</f>
        <v/>
      </c>
      <c r="FP38" s="9" t="str">
        <f>IF(AND(ISNUMBER(BB38),ISNUMBER(DK38)),IF(BB38+VLOOKUP(BI38,NyIGS!$L$2:$V$4,DK38,1)&gt;160,160,BB38+VLOOKUP(BI38,NyIGS!$L$2:$V$4,DK38,1)),"")</f>
        <v/>
      </c>
      <c r="FQ38" s="9" t="str">
        <f>IF(AND(ISNUMBER(BC38),ISNUMBER(DK38)),IF(BC38+VLOOKUP(BI38,NyIRS!$L$2:$V$4,DK38,1)&gt;160,160,BC38+VLOOKUP(BI38,NyIRS!$L$2:$V$4,DK38,1)),"")</f>
        <v/>
      </c>
      <c r="FR38" s="9" t="str">
        <f>IF(AND(ISNUMBER(BD38),ISNUMBER(DK38)),IF(BD38+VLOOKUP(BI38,NyIES!$L$2:$V$4,DK38,1)&gt;160,160, BD38+VLOOKUP(BI38,NyIES!$L$2:$V$4,DK38,1)),"")</f>
        <v/>
      </c>
      <c r="FS38" s="9" t="str">
        <f>IF(AND(ISNUMBER(BE38),ISNUMBER(DK38)),IF(BE38+VLOOKUP(BI38,NyISI!$L$2:$V$4,DK38,1)&gt;160,160,BE38+VLOOKUP(BI38,NyISI!$L$2:$V$4,DK38,1)),"")</f>
        <v/>
      </c>
      <c r="FT38" s="9" t="str">
        <f>IF(AND(ISNUMBER(DK38),DK38&lt;8),IF(AND(ISNUMBER(BF38),ISNUMBER(DK38)),IF(BF38+VLOOKUP(BI38,NyISS!$L$2:$V$4,DK38,1)&gt;160,160,BF38+VLOOKUP(BI38,NyISS!$L$2:$V$4,DK38,1)),""),"")</f>
        <v/>
      </c>
      <c r="FU38" s="9" t="str">
        <f>IF(AND(ISNUMBER(DK38),DK38&gt;7),IF(AND(ISNUMBER(BG38),ISNUMBER(DK38)),IF(BG38+VLOOKUP(BI38,NyISM!$L$2:$V$4,DK38,1)&gt;160,160,BG38+VLOOKUP(BI38,NyISM!$L$2:$V$4,DK38,1)),""),"")</f>
        <v/>
      </c>
      <c r="FV38" s="9" t="str">
        <f>IF(AND(ISNUMBER(BH38),ISNUMBER(DK38)),IF(BH38+VLOOKUP(BI38,NyIAM!$L$2:$V$4,DK38,1)&gt;160,160,BH38+VLOOKUP(BI38,NyIAM!$L$2:$V$4,DK38,1)),"")</f>
        <v/>
      </c>
    </row>
    <row r="39" spans="1:178" x14ac:dyDescent="0.2">
      <c r="A39" s="51"/>
      <c r="B39" s="51"/>
      <c r="C39" s="51"/>
      <c r="D39" s="51"/>
      <c r="E39" s="51"/>
      <c r="F39" s="51"/>
      <c r="G39" s="51"/>
      <c r="H39" s="51"/>
      <c r="I39" s="51"/>
      <c r="J39" s="52"/>
      <c r="K39" s="52"/>
      <c r="L39" s="53"/>
      <c r="M39" s="53"/>
      <c r="N39" s="58" t="str">
        <f t="shared" si="0"/>
        <v/>
      </c>
      <c r="O39" s="53"/>
      <c r="P39" s="53"/>
      <c r="Q39" s="53"/>
      <c r="R39" s="53"/>
      <c r="S39" s="53"/>
      <c r="T39" s="53"/>
      <c r="U39" s="53"/>
      <c r="V39" s="53"/>
      <c r="W39" s="53"/>
      <c r="X39" s="53"/>
      <c r="Y39" s="53"/>
      <c r="Z39" s="53"/>
      <c r="AA39" s="53"/>
      <c r="AB39" s="53"/>
      <c r="AC39" s="53"/>
      <c r="AD39" s="53"/>
      <c r="AE39" s="53"/>
      <c r="AF39" s="53"/>
      <c r="AG39" s="53"/>
      <c r="AH39" s="53"/>
      <c r="AI39" s="53"/>
      <c r="AJ39" s="4" t="str">
        <f>IF(O39="","",IF(ISNUMBER(N39),VLOOKUP(O39,NyFi!$A$2:$K$40,DK39),""))</f>
        <v/>
      </c>
      <c r="AK39" s="4" t="str">
        <f>IF(P39="","",IF(AND(ISNUMBER(N39),DK39&lt;8),VLOOKUP(P39,NyGs!$A$2:$G$41,DK39),""))</f>
        <v/>
      </c>
      <c r="AL39" s="4" t="str">
        <f>IF(AA39="","",IF(ISNUMBER(N39),VLOOKUP(AA39,NyRm!$A$2:$K$56,DK39),""))</f>
        <v/>
      </c>
      <c r="AM39" s="4" t="str">
        <f>IF(Z39="","",IF(ISNUMBER(N39),VLOOKUP(Z39,NyFm!$A$2:$K$46,DK39),""))</f>
        <v/>
      </c>
      <c r="AN39" s="4" t="str">
        <f>IF(U39="","",IF(AND(ISNUMBER(N39),DK39&lt;8),VLOOKUP(U39,NyLi1R!$A$2:$G$20,DK39),""))</f>
        <v/>
      </c>
      <c r="AO39" s="4" t="str">
        <f>IF(V39="","",IF(AND(ISNUMBER(N39),DK39&lt;8),VLOOKUP(V39,NyLi1E!$A$2:$G$20,DK39),""))</f>
        <v/>
      </c>
      <c r="AP39" s="4" t="str">
        <f>IF(AND(ISNUMBER(N39),ISNUMBER(AN39),ISNUMBER(AO39),DK39&lt;8),VLOOKUP(AN39+AO39,NyLi1T!$A$2:$G$40,DK39),"")</f>
        <v/>
      </c>
      <c r="AQ39" s="4" t="str">
        <f>IF(W39="","",IF(AND(ISNUMBER(N39),DK39&gt;7),VLOOKUP(W39,NyLi2R!$A$2:$K$20,DK39),""))</f>
        <v/>
      </c>
      <c r="AR39" s="4" t="str">
        <f>IF(X39="","",IF(AND(ISNUMBER(N39),DK39&gt;7),VLOOKUP(X39,NyLi2E!$A$2:$K$20,DK39),""))</f>
        <v/>
      </c>
      <c r="AS39" s="4" t="str">
        <f>IF(AND(ISNUMBER(N39),ISNUMBER(AQ39),ISNUMBER(AR39),DK39&gt;7),VLOOKUP(AQ39+AR39,NyLi2T!$A$2:$K$40,DK39),"")</f>
        <v/>
      </c>
      <c r="AT39" s="4" t="str">
        <f>IF(AE39="","",IF(AND(ISNUMBER(N39),DK39&lt;8),VLOOKUP(AE39,NySs!$A$2:$G$28,DK39),""))</f>
        <v/>
      </c>
      <c r="AU39" s="4" t="str">
        <f>IF(AD39="","",IF(AND(ISNUMBER(N39),DK39&lt;9),VLOOKUP(AD39,NyEo!$A$2:$H$22,DK39),""))</f>
        <v/>
      </c>
      <c r="AV39" s="4" t="str">
        <f>IF(Q39="","",IF(AND(ISNUMBER(N39),DK39&gt;7),VLOOKUP(Q39,NyHt!$A$2:$K$17,DK39),""))</f>
        <v/>
      </c>
      <c r="AW39" s="4" t="str">
        <f>IF(R39="","",IF(ISNUMBER(N39),VLOOKUP(R39,NySiF!$A$2:$K$18,DK39),""))</f>
        <v/>
      </c>
      <c r="AX39" s="4" t="str">
        <f>IF(S39="","",IF(ISNUMBER(N39),VLOOKUP(S39,NySiB!$A$2:$K$16,DK39),""))</f>
        <v/>
      </c>
      <c r="AY39" s="4" t="str">
        <f>IF(T39="","",IF(ISNUMBER(N39),VLOOKUP(T39,NySiT!$A$2:$K$32,DK39),""))</f>
        <v/>
      </c>
      <c r="AZ39" s="4" t="str">
        <f>IF(Y39="","",IF(ISNUMBER(N39),VLOOKUP(Y39,NyVs!$A$2:$K$86,DK39),""))</f>
        <v/>
      </c>
      <c r="BA39" s="4" t="str">
        <f>IF(AI39="","",IF(ISNUMBER(N39),VLOOKUP(AI39,NyPp!$A$2:$K$202,DK39),""))</f>
        <v/>
      </c>
      <c r="BB39" s="4" t="str">
        <f>IF(AND(ISNUMBER(AJ39),ISNUMBER(AK39),ISNUMBER(AL39),ISNUMBER(AM39),DK39&lt;8),IF(COUNTIF(O39,0)+COUNTIF(P39,0)+COUNTIF(AA39,0)+COUNTIF(Z39,0)&gt;1,"",VLOOKUP(AJ39+AK39+AL39+AM39,NyIGS!$A$2:$K$78,DK39)),IF(AND(ISNUMBER(AJ39),ISNUMBER(AL39),ISNUMBER(AM39),ISNUMBER(AS39),DK39&gt;7),IF(COUNTIF(O39,0)+COUNTIF(AA39,0)+COUNTIF(Z39,0)+AND(COUNTIF(W39,0),COUNTIF(X39,0))&gt;1,"",VLOOKUP(AJ39+AL39+AM39+AS39,NyIGS!$A$2:$K$78,DK39)),""))</f>
        <v/>
      </c>
      <c r="BC39" s="4" t="str">
        <f>IF(AND(ISNUMBER(AJ39),ISNUMBER(AN39),ISNUMBER(AT39),DK39&lt;8),IF(COUNTIF(O39,0)+COUNTIF(U39,0)+COUNTIF(AE39,0)&gt;1,"",VLOOKUP(AJ39+AN39+AT39,NyIRS!$A$2:$K$59,DK39)),IF(AND(ISNUMBER(AJ39),ISNUMBER(AQ39),DK39&gt;7),IF(COUNTIF(O39,0)+COUNTIF(W39,0)&gt;1,"",VLOOKUP(AJ39+AQ39,NyIRS!$A$2:$K$59,DK39)),""))</f>
        <v/>
      </c>
      <c r="BD39" s="4" t="str">
        <f>IF(AND(ISNUMBER(AK39),ISNUMBER(AL39),ISNUMBER(AM39),DK39&lt;8),IF(COUNTIF(P39,0)+COUNTIF(AA39,0)+COUNTIF(Z39,0)&gt;1,"",VLOOKUP(AK39+AL39+AM39,NyIES!$A$2:$K$59,DK39)),IF(AND(ISNUMBER(AL39),ISNUMBER(AM39),ISNUMBER(AR39),DK39&gt;7),IF(COUNTIF(AA39,0)+COUNTIF(Z39,0)+COUNTIF(X39,0)&gt;1,"",VLOOKUP(AL39+AM39+AR39,NyIES!$A$2:$K$59,DK39)),""))</f>
        <v/>
      </c>
      <c r="BE39" s="4" t="str">
        <f>IF(AND(ISNUMBER(AJ39),ISNUMBER(AP39),ISNUMBER(AU39),DK39&lt;8),IF(COUNTIF(O39,0)+AND(COUNTIF(U39,0),COUNTIF(V39,0))+COUNTIF(AD39,0)&gt;1,"",VLOOKUP(AJ39+AP39+AU39,NyISI!$A$2:$K$59,DK39)),IF(AND(ISNUMBER(AS39),ISNUMBER(AU39),ISNUMBER(AV39),DK39=8),IF(COUNTIF(AD39,0)+COUNTIF(Q39,0)+AND(COUNTIF(W39,0),COUNTIF(X39,0))&gt;1,"",VLOOKUP(AS39+AU39+AV39,NyISI!$A$2:$K$59,DK39)),IF(AND(ISNUMBER(AS39),ISNUMBER(AV39),DK39&gt;8),IF(COUNTIF(Q39,0)+AND(COUNTIF(W39,0),COUNTIF(X39,0))&gt;1,"",VLOOKUP(AS39+AV39,NyISI!$A$2:$K$59,DK39)),"")))</f>
        <v/>
      </c>
      <c r="BF39" s="4" t="str">
        <f>IF(AND(ISNUMBER(AT39),ISNUMBER(AK39),ISNUMBER(AL39),ISNUMBER(AM39),DK39&lt;8),IF(COUNTIF(P39,0)+COUNTIF(AA39,0)+COUNTIF(Z39,0)+COUNTIF(AE39,0)&gt;1,"",VLOOKUP(AT39+AK39+AL39+AM39,NyISS!$A$2:$G$78,DK39)),"")</f>
        <v/>
      </c>
      <c r="BG39" s="4" t="str">
        <f>IF(AND(ISNUMBER(AJ39),ISNUMBER(AL39),ISNUMBER(AM39),DK39&gt;7),IF(COUNTIF(O39,0)+COUNTIF(AA39,0)+COUNTIF(Z39,0)&gt;1,"",VLOOKUP(AJ39+AL39+AM39,NyISM!$A$2:$K$59,DK39)),"")</f>
        <v/>
      </c>
      <c r="BH39" s="4" t="str">
        <f>IF(AND(ISNUMBER(AY39),ISNUMBER(AZ39)),IF(COUNTIF(T39,0)+COUNTIF(Y39,0)&gt;1,"",VLOOKUP(AY39+AZ39,NyIAM!$A$2:$K$40,DK39)),"")</f>
        <v/>
      </c>
      <c r="BJ39" s="4" t="str">
        <f>IF(ISNUMBER(BB39),VLOOKUP(BB39,Percentil!$A$2:$B$122,2,1),"")</f>
        <v/>
      </c>
      <c r="BK39" s="4" t="str">
        <f>IF(ISNUMBER(BC39),VLOOKUP(BC39,Percentil!$A$2:$B$122,2,1),"")</f>
        <v/>
      </c>
      <c r="BL39" s="4" t="str">
        <f>IF(ISNUMBER(BD39),VLOOKUP(BD39,Percentil!$A$2:$B$122,2,1),"")</f>
        <v/>
      </c>
      <c r="BM39" s="4" t="str">
        <f>IF(ISNUMBER(BE39),VLOOKUP(BE39,Percentil!$A$2:$B$122,2,1),"")</f>
        <v/>
      </c>
      <c r="BN39" s="4" t="str">
        <f>IF(ISNUMBER(BF39),VLOOKUP(BF39,Percentil!$A$2:$B$122,2,1),"")</f>
        <v/>
      </c>
      <c r="BO39" s="4" t="str">
        <f>IF(ISNUMBER(BG39),VLOOKUP(BG39,Percentil!$A$2:$B$122,2,1),"")</f>
        <v/>
      </c>
      <c r="BP39" s="4" t="str">
        <f>IF(ISNUMBER(BH39),VLOOKUP(BH39,Percentil!$A$2:$B$122,2,1),"")</f>
        <v/>
      </c>
      <c r="BQ39" s="4" t="str">
        <f>IF(AND(ISNUMBER(AJ39),ISNUMBER(DK39)),IF(AJ39-VLOOKUP(BI39,NyFi!$L$2:$V$4,DK39,1)&lt;1,1 &amp; " - " &amp; AJ39+VLOOKUP(BI39,NyFi!$L$2:$V$4,DK39,1),IF(AJ39+VLOOKUP(BI39,NyFi!$L$2:$V$4,DK39,1)&gt;19,AJ39-VLOOKUP(BI39,NyFi!$L$2:$V$4,DK39,1) &amp; " - " &amp; 19,AJ39-VLOOKUP(BI39,NyFi!$L$2:$V$4,DK39,1) &amp; " - " &amp; AJ39+VLOOKUP(BI39,NyFi!$L$2:$V$4,DK39,1))),"")</f>
        <v/>
      </c>
      <c r="BR39" s="4" t="str">
        <f>IF(AND(ISNUMBER(DK39),DK39&lt;8),IF(AND(ISNUMBER(AK39),ISNUMBER(DK39)),IF(AK39-VLOOKUP(BI39,NyGs!$L$2:$V$4,DK39,1)&lt;1,1 &amp; " - " &amp; AK39+VLOOKUP(BI39,NyGs!$L$2:$V$4,DK39,1),IF(AK39+VLOOKUP(BI39,NyGs!$L$2:$V$4,DK39,1)&gt;19,AK39-VLOOKUP(BI39,NyGs!$L$2:$V$4,DK39,1) &amp; " - " &amp; 19,AK39-VLOOKUP(BI39,NyGs!$L$2:$V$4,DK39,1) &amp; " - " &amp; AK39+VLOOKUP(BI39,NyGs!$L$2:$V$4,DK39,1))),""),"")</f>
        <v/>
      </c>
      <c r="BS39" s="4" t="str">
        <f>IF(AND(ISNUMBER(AL39),ISNUMBER(DK39)),IF(AL39-VLOOKUP(BI39,NyRm!$L$2:$V$4,DK39,1)&lt;1,1 &amp; " - " &amp; AL39+VLOOKUP(BI39,NyRm!$L$2:$V$4,DK39,1),IF(AL39+VLOOKUP(BI39,NyRm!$L$2:$V$4,DK39,1)&gt;19,AL39-VLOOKUP(BI39,NyRm!$L$2:$V$4,DK39,1) &amp; " - " &amp; 19,AL39-VLOOKUP(BI39,NyRm!$L$2:$V$4,DK39,1) &amp; " - " &amp; AL39+VLOOKUP(BI39,NyRm!$L$2:$V$4,DK39,1))),"")</f>
        <v/>
      </c>
      <c r="BT39" s="4" t="str">
        <f>IF(AND(ISNUMBER(AM39),ISNUMBER(DK39)),IF(AM39-VLOOKUP(BI39,NyFm!$L$2:$V$4,DK39,1)&lt;1,1 &amp; " - " &amp; AM39+VLOOKUP(BI39,NyFm!$L$2:$V$4,DK39,1),IF(AM39+VLOOKUP(BI39,NyFm!$L$2:$V$4,DK39,1)&gt;19,AM39-VLOOKUP(BI39,NyFm!$L$2:$V$4,DK39,1) &amp; " - " &amp; 19,AM39-VLOOKUP(BI39,NyFm!$L$2:$V$4,DK39,1) &amp; " - " &amp; AM39+VLOOKUP(BI39,NyFm!$L$2:$V$4,DK39,1))),"")</f>
        <v/>
      </c>
      <c r="BU39" s="4" t="str">
        <f>IF(AND(ISNUMBER(DK39),DK39&lt;8),IF(AND(ISNUMBER(AN39),ISNUMBER(DK39)),IF(AN39-VLOOKUP(BI39,NyLi1R!$L$2:$V$4,DK39,1)&lt;1,1 &amp; " - " &amp; AN39+VLOOKUP(BI39,NyLi1R!$L$2:$V$4,DK39,1),IF(AN39+VLOOKUP(BI39,NyLi1R!$L$2:$V$4,DK39,1)&gt;19,AN39-VLOOKUP(BI39,NyLi1R!$L$2:$V$4,DK39,1) &amp; " - " &amp; 19,AN39-VLOOKUP(BI39,NyLi1R!$L$2:$V$4,DK39,1) &amp; " - " &amp; AN39+VLOOKUP(BI39,NyLi1R!$L$2:$V$4,DK39,1))),""),"")</f>
        <v/>
      </c>
      <c r="BV39" s="4" t="str">
        <f>IF(AND(ISNUMBER(DK39),DK39&lt;8),IF(AND(ISNUMBER(AO39),ISNUMBER(DK39)),IF(AO39-VLOOKUP(BI39,NyLi1E!$L$2:$V$4,DK39,1)&lt;1,1 &amp; " - " &amp; AO39+VLOOKUP(BI39,NyLi1E!$L$2:$V$4,DK39,1),IF(AO39+VLOOKUP(BI39,NyLi1E!$L$2:$V$4,DK39,1)&gt;19,AO39-VLOOKUP(BI39,NyLi1E!$L$2:$V$4,DK39,1) &amp; " - " &amp; 19,AO39-VLOOKUP(BI39,NyLi1E!$L$2:$V$4,DK39,1) &amp; " - " &amp; AO39+VLOOKUP(BI39,NyLi1E!$L$2:$V$4,DK39,1))),""),"")</f>
        <v/>
      </c>
      <c r="BW39" s="4" t="str">
        <f>IF(AND(ISNUMBER(DK39),DK39&lt;8),IF(AND(ISNUMBER(AP39),ISNUMBER(DK39)),IF(AP39-VLOOKUP(BI39,NyLi1T!$L$2:$V$4,DK39,1)&lt;1,1 &amp; " - " &amp; AP39+VLOOKUP(BI39,NyLi1T!$L$2:$V$4,DK39,1),IF(AP39+VLOOKUP(BI39,NyLi1T!$L$2:$V$4,DK39,1)&gt;19,AP39-VLOOKUP(BI39,NyLi1T!$L$2:$V$4,DK39,1) &amp; " - " &amp; 19,AP39-VLOOKUP(BI39,NyLi1T!$L$2:$V$4,DK39,1) &amp; " - " &amp; AP39+VLOOKUP(BI39,NyLi1T!$L$2:$V$4,DK39,1))),""),"")</f>
        <v/>
      </c>
      <c r="BX39" s="4" t="str">
        <f>IF(AND(ISNUMBER(DK39),DK39&gt;7),IF(AND(ISNUMBER(AQ39),ISNUMBER(DK39)),IF(AQ39-VLOOKUP(BI39,NyLi2R!$L$2:$V$4,DK39,1)&lt;1,1 &amp; " - " &amp; AQ39+VLOOKUP(BI39,NyLi2R!$L$2:$V$4,DK39,1),IF(AQ39+VLOOKUP(BI39,NyLi2R!$L$2:$V$4,DK39,1)&gt;19,AQ39-VLOOKUP(BI39,NyLi2R!$L$2:$V$4,DK39,1) &amp; " - " &amp; 19,AQ39-VLOOKUP(BI39,NyLi2R!$L$2:$V$4,DK39,1) &amp; " - " &amp; AQ39+VLOOKUP(BI39,NyLi2R!$L$2:$V$4,DK39,1))),""),"")</f>
        <v/>
      </c>
      <c r="BY39" s="4" t="str">
        <f>IF(AND(ISNUMBER(DK39),DK39&gt;7),IF(AND(ISNUMBER(AR39),ISNUMBER(DK39)),IF(AR39-VLOOKUP(BI39,NyLi2E!$L$2:$V$4,DK39,1)&lt;1,1 &amp; " - " &amp; AR39+VLOOKUP(BI39,NyLi2E!$L$2:$V$4,DK39,1),IF(AR39+VLOOKUP(BI39,NyLi2E!$L$2:$V$4,DK39,1)&gt;19,AR39-VLOOKUP(BI39,NyLi2E!$L$2:$V$4,DK39,1) &amp; " - " &amp; 19,AR39-VLOOKUP(BI39,NyLi2E!$L$2:$V$4,DK39,1) &amp; " - " &amp; AR39+VLOOKUP(BI39,NyLi2E!$L$2:$V$4,DK39,1))),""),"")</f>
        <v/>
      </c>
      <c r="BZ39" s="4" t="str">
        <f>IF(AND(ISNUMBER(DK39),DK39&gt;7),IF(AND(ISNUMBER(AS39),ISNUMBER(DK39)),IF(AS39-VLOOKUP(BI39,NyLi2T!$L$2:$V$4,DK39,1)&lt;1,1 &amp; " - " &amp; AS39+VLOOKUP(BI39,NyLi2T!$L$2:$V$4,DK39,1),IF(AS39+VLOOKUP(BI39,NyLi2T!$L$2:$V$4,DK39,1)&gt;19,AS39-VLOOKUP(BI39,NyLi2T!$L$2:$V$4,DK39,1) &amp; " - " &amp; 19,AS39-VLOOKUP(BI39,NyLi2T!$L$2:$V$4,DK39,1) &amp; " - " &amp; AS39+VLOOKUP(BI39,NyLi2T!$L$2:$V$4,DK39,1))),""),"")</f>
        <v/>
      </c>
      <c r="CA39" s="4" t="str">
        <f>IF(AND(ISNUMBER(DK39),DK39&lt;8),IF(AND(ISNUMBER(AT39),ISNUMBER(DK39)),IF(AT39-VLOOKUP(BI39,NySs!$L$2:$V$4,DK39,1)&lt;1,1 &amp; " - " &amp; AT39+VLOOKUP(BI39,NySs!$L$2:$V$4,DK39,1),IF(AT39+VLOOKUP(BI39,NySs!$L$2:$V$4,DK39,1)&gt;19,AT39-VLOOKUP(BI39,NySs!$L$2:$V$4,DK39,1) &amp; " - " &amp; 19,AT39-VLOOKUP(BI39,NySs!$L$2:$V$4,DK39,1) &amp; " - " &amp; AT39+VLOOKUP(BI39,NySs!$L$2:$V$4,DK39,1))),""),"")</f>
        <v/>
      </c>
      <c r="CB39" s="4" t="str">
        <f>IF(AND(ISNUMBER(DK39),DK39&lt;9),IF(AND(ISNUMBER(AU39),ISNUMBER(DK39)),IF(AU39-VLOOKUP(BI39,NyEo!$L$2:$V$4,DK39,1)&lt;1,1 &amp; " - " &amp; AU39+VLOOKUP(BI39,NyEo!$L$2:$V$4,DK39,1),IF(AU39+VLOOKUP(BI39,NyEo!$L$2:$V$4,DK39,1)&gt;19,AU39-VLOOKUP(BI39,NyEo!$L$2:$V$4,DK39,1) &amp; " - " &amp; 19,AU39-VLOOKUP(BI39,NyEo!$L$2:$V$4,DK39,1) &amp; " - " &amp; AU39+VLOOKUP(BI39,NyEo!$L$2:$V$4,DK39,1))),""),"")</f>
        <v/>
      </c>
      <c r="CC39" s="4" t="str">
        <f>IF(AND(ISNUMBER(DK39),DK39&gt;7),IF(AND(ISNUMBER(AV39),ISNUMBER(DK39)),IF(AV39-VLOOKUP(BI39,NyHt!$L$2:$V$4,DK39,1)&lt;1,1 &amp; " - " &amp; AV39+VLOOKUP(BI39,NyHt!$L$2:$V$4,DK39,1),IF(AV39+VLOOKUP(BI39,NyHt!$L$2:$V$4,DK39,1)&gt;19,AV39-VLOOKUP(BI39,NyHt!$L$2:$V$4,DK39,1) &amp; " - " &amp; 19,AV39-VLOOKUP(BI39,NyHt!$L$2:$V$4,DK39,1) &amp; " - " &amp; AV39+VLOOKUP(BI39,NyHt!$L$2:$V$4,DK39,1))),""),"")</f>
        <v/>
      </c>
      <c r="CD39" s="4" t="str">
        <f>IF(AND(ISNUMBER(AW39),ISNUMBER(DK39)),IF(AW39-VLOOKUP(BI39,NySiF!$L$2:$V$4,DK39,1)&lt;1,1 &amp; " - " &amp; AW39+VLOOKUP(BI39,NySiF!$L$2:$V$4,DK39,1),IF(AW39+VLOOKUP(BI39,NySiF!$L$2:$V$4,DK39,1)&gt;19,AW39-VLOOKUP(BI39,NySiF!$L$2:$V$4,DK39,1) &amp; " - " &amp; 19,AW39-VLOOKUP(BI39,NySiF!$L$2:$V$4,DK39,1) &amp; " - " &amp; AW39+VLOOKUP(BI39,NySiF!$L$2:$V$4,DK39,1))),"")</f>
        <v/>
      </c>
      <c r="CE39" s="4" t="str">
        <f>IF(AND(ISNUMBER(AX39),ISNUMBER(DK39)),IF(AX39-VLOOKUP(BI39,NySiB!$L$2:$V$4,DK39,1)&lt;1,1 &amp; " - " &amp; AX39+VLOOKUP(BI39,NySiB!$L$2:$V$4,DK39,1),IF(AX39+VLOOKUP(BI39,NySiB!$L$2:$V$4,DK39,1)&gt;19,AX39-VLOOKUP(BI39,NySiB!$L$2:$V$4,DK39,1) &amp; " - " &amp; 19,AX39-VLOOKUP(BI39,NySiB!$L$2:$V$4,DK39,1) &amp; " - " &amp; AX39+VLOOKUP(BI39,NySiB!$L$2:$V$4,DK39,1))),"")</f>
        <v/>
      </c>
      <c r="CF39" s="4" t="str">
        <f>IF(AND(ISNUMBER(AY39),ISNUMBER(DK39)),IF(AY39-VLOOKUP(BI39,NySiT!$L$2:$V$4,DK39,1)&lt;1,1 &amp; " - " &amp; AY39+VLOOKUP(BI39,NySiT!$L$2:$V$4,DK39,1),IF(AY39+VLOOKUP(BI39,NySiT!$L$2:$V$4,DK39,1)&gt;19,AY39-VLOOKUP(BI39,NySiT!$L$2:$V$4,DK39,1) &amp; " - " &amp; 19,AY39-VLOOKUP(BI39,NySiT!$L$2:$V$4,DK39,1) &amp; " - " &amp; AY39+VLOOKUP(BI39,NySiT!$L$2:$V$4,DK39,1))),"")</f>
        <v/>
      </c>
      <c r="CG39" s="4" t="str">
        <f>IF(AND(ISNUMBER(AZ39),ISNUMBER(DK39)),IF(AZ39-VLOOKUP(BI39,NyVs!$L$2:$V$4,DK39,1)&lt;1,1 &amp; " - " &amp; AZ39+VLOOKUP(BI39,NyVs!$L$2:$V$4,DK39,1),IF(AZ39+VLOOKUP(BI39,NyVs!$L$2:$V$4,DK39,1)&gt;19,AZ39-VLOOKUP(BI39,NyVs!$L$2:$V$4,DK39,1) &amp; " - " &amp; 19,AZ39-VLOOKUP(BI39,NyVs!$L$2:$V$4,DK39,1) &amp; " - " &amp; AZ39+VLOOKUP(BI39,NyVs!$L$2:$V$4,DK39,1))),"")</f>
        <v/>
      </c>
      <c r="CH39" s="4" t="str">
        <f>IF(AND(ISNUMBER(BA39),ISNUMBER(DK39)),IF(BA39-VLOOKUP(BI39,NyPp!$L$2:$V$4,DK39,1)&lt;1,1 &amp; " - " &amp; BA39+VLOOKUP(BI39,NyPp!$L$2:$V$4,DK39,1),IF(BA39+VLOOKUP(BI39,NyPp!$L$2:$V$4,DK39,1)&gt;19,BA39-VLOOKUP(BI39,NyPp!$L$2:$V$4,DK39,1) &amp; " - " &amp; 19,BA39-VLOOKUP(BI39,NyPp!$L$2:$V$4,DK39,1) &amp; " - " &amp; BA39+VLOOKUP(BI39,NyPp!$L$2:$V$4,DK39,1))),"")</f>
        <v/>
      </c>
      <c r="CI39" s="4" t="str">
        <f>IF(AND(ISNUMBER(BB39),ISNUMBER(DK39)),IF(BB39-VLOOKUP(BI39,NyIGS!$L$2:$V$4,DK39,1)&lt;40,40 &amp; " - " &amp; BB39+VLOOKUP(BI39,NyIGS!$L$2:$V$4,DK39,1),IF(BB39+VLOOKUP(BI39,NyIGS!$L$2:$V$4,DK39,1)&gt;160,BB39-VLOOKUP(BI39,NyIGS!$L$2:$V$4,DK39,1) &amp; " - " &amp; 160,BB39-VLOOKUP(BI39,NyIGS!$L$2:$V$4,DK39,1) &amp; " - " &amp; BB39+VLOOKUP(BI39,NyIGS!$L$2:$V$4,DK39,1))),"")</f>
        <v/>
      </c>
      <c r="CJ39" s="4" t="str">
        <f>IF(AND(ISNUMBER(BC39),ISNUMBER(DK39)),IF(BC39-VLOOKUP(BI39,NyIRS!$L$2:$V$4,DK39,1)&lt;40,40 &amp; " - " &amp; BC39+VLOOKUP(BI39,NyIRS!$L$2:$V$4,DK39,1),IF(BC39+VLOOKUP(BI39,NyIRS!$L$2:$V$4,DK39,1)&gt;160,BC39-VLOOKUP(BI39,NyIRS!$L$2:$V$4,DK39,1) &amp; " - " &amp; 160,BC39-VLOOKUP(BI39,NyIRS!$L$2:$V$4,DK39,1) &amp; " - " &amp; BC39+VLOOKUP(BI39,NyIRS!$L$2:$V$4,DK39,1))),"")</f>
        <v/>
      </c>
      <c r="CK39" s="4" t="str">
        <f>IF(AND(ISNUMBER(BD39),ISNUMBER(DK39)),IF(BD39-VLOOKUP(BI39,NyIES!$L$2:$V$4,DK39,1)&lt;40,40 &amp; " - " &amp; BD39+VLOOKUP(BI39,NyIES!$L$2:$V$4,DK39,1),IF(BD39+VLOOKUP(BI39,NyIES!$L$2:$V$4,DK39,1)&gt;160,BD39-VLOOKUP(BI39,NyIES!$L$2:$V$4,DK39,1) &amp; " - " &amp; 160,BD39-VLOOKUP(BI39,NyIES!$L$2:$V$4,DK39,1) &amp; " - " &amp; BD39+VLOOKUP(BI39,NyIES!$L$2:$V$4,DK39,1))),"")</f>
        <v/>
      </c>
      <c r="CL39" s="4" t="str">
        <f>IF(AND(ISNUMBER(BE39),ISNUMBER(DK39)),IF(BE39-VLOOKUP(BI39,NyISI!$L$2:$V$4,DK39,1)&lt;40,40 &amp; " - " &amp; BE39+VLOOKUP(BI39,NyISI!$L$2:$V$4,DK39,1),IF(BE39+VLOOKUP(BI39,NyISI!$L$2:$V$4,DK39,1)&gt;160,BE39-VLOOKUP(BI39,NyISI!$L$2:$V$4,DK39,1) &amp; " - " &amp; 160,BE39-VLOOKUP(BI39,NyISI!$L$2:$V$4,DK39,1) &amp; " - " &amp; BE39+VLOOKUP(BI39,NyISI!$L$2:$V$4,DK39,1))),"")</f>
        <v/>
      </c>
      <c r="CM39" s="4" t="str">
        <f>IF(AND(ISNUMBER(DK39),DK39&lt;8),IF(AND(ISNUMBER(BF39),ISNUMBER(DK39)),IF(BF39-VLOOKUP(BI39,NyISS!$L$2:$V$4,DK39,1)&lt;40,40 &amp; " - " &amp; BF39+VLOOKUP(BI39,NyISS!$L$2:$V$4,DK39,1),IF(BF39+VLOOKUP(BI39,NyISS!$L$2:$V$4,DK39,1)&gt;160,BF39-VLOOKUP(BI39,NyISS!$L$2:$V$4,DK39,1) &amp; " - " &amp; 160,BF39-VLOOKUP(BI39,NyISS!$L$2:$V$4,DK39,1) &amp; " - " &amp; BF39+VLOOKUP(BI39,NyISS!$L$2:$V$4,DK39,1))),""),"")</f>
        <v/>
      </c>
      <c r="CN39" s="4" t="str">
        <f>IF(AND(ISNUMBER(DK39),DK39&gt;7),IF(AND(ISNUMBER(BG39),ISNUMBER(DK39)),IF(BG39-VLOOKUP(BI39,NyISM!$L$2:$V$4,DK39,1)&lt;40,40 &amp; " - " &amp; BG39+VLOOKUP(BI39,NyISM!$L$2:$V$4,DK39,1),IF(BG39+VLOOKUP(BI39,NyISM!$L$2:$V$4,DK39,1)&gt;160,BG39-VLOOKUP(BI39,NyISM!$L$2:$V$4,DK39,1) &amp; " - " &amp; 160,BG39-VLOOKUP(BI39,NyISM!$L$2:$V$4,DK39,1) &amp; " - " &amp; BG39+VLOOKUP(BI39,NyISM!$L$2:$V$4,DK39,1))),""),"")</f>
        <v/>
      </c>
      <c r="CO39" s="4" t="str">
        <f>IF(AND(ISNUMBER(BH39),ISNUMBER(DK39)),IF(BH39-VLOOKUP(BI39,NyIAM!$L$2:$V$4,DK39,1)&lt;40,40 &amp; " - " &amp; BH39+VLOOKUP(BI39,NyIAM!$L$2:$V$4,DK39,1),IF(BH39+VLOOKUP(BI39,NyIAM!$L$2:$V$4,DK39,1)&gt;160,BH39-VLOOKUP(BI39,NyIAM!$L$2:$V$4,DK39,1) &amp; " - " &amp; 160,BH39-VLOOKUP(BI39,NyIAM!$L$2:$V$4,DK39,1) &amp; " - " &amp; BH39+VLOOKUP(BI39,NyIAM!$L$2:$V$4,DK39,1))),"")</f>
        <v/>
      </c>
      <c r="CP39" s="4" t="str">
        <f>IF(AF39="","",IF(AND(ISNUMBER(AF39),ISNUMBER(DK39)),IF(VLOOKUP(AF39,NyOm!$A$2:$K$30,DK39,1)=1,"Onormalt få ord",IF(VLOOKUP(AF39,NyOm!$A$2:$K$30,DK39,1)=2,"Färre antal ord än normalt",IF(VLOOKUP(AF39,NyOm!$A$2:$K$30,DK39,1)=3,"Normalt antal ord","")))))</f>
        <v/>
      </c>
      <c r="CQ39" s="4" t="str">
        <f>IF(AB39="","",IF(AND(ISNUMBER(AB39),ISNUMBER(DK39)),IF(VLOOKUP(AB39,NyPbTid!$A$2:$K$218,DK39,1)=1,"Onormalt lång tidsåtgång",IF(VLOOKUP(AB39,NyPbTid!$A$2:$K$218,DK39,1)=2,"Långsammare än normalt",IF(VLOOKUP(AB39,NyPbTid!$A$2:$K$218,DK39,1)=3,"Normal tidsåtgång","")))))</f>
        <v/>
      </c>
      <c r="CR39" s="4" t="str">
        <f>IF(AC39="","",IF(AND(ISNUMBER(AC39),ISNUMBER(DK39)),IF(VLOOKUP(AC39,NyPbFel!$A$2:$K$18,DK39,1)=1,"Onormalt antal fel",IF(VLOOKUP(AC39,NyPbFel!$A$2:$K$18,DK39,1)=2,"Fler fel än normalt",IF(VLOOKUP(AC39,NyPbFel!$A$2:$K$18,DK39,1)=3,"Normalt antal fel","")))))</f>
        <v/>
      </c>
      <c r="CS39" s="4" t="str">
        <f t="shared" si="6"/>
        <v/>
      </c>
      <c r="CT39" s="4" t="str">
        <f>IF(OR(ISNUMBER(CS39),CS39="0**"),IF(ISNUMBER(CS39),CS39/ABS(CS39)*VLOOKUP(1,SignDiff!$A$3:$K$4,DK39,1),VLOOKUP(1,SignDiff!$A$3:$K$4,DK39,1)),"")</f>
        <v/>
      </c>
      <c r="CU39" s="4" t="str">
        <f>IF(OR(ISNUMBER(CS39),CS39="0**"),IF(ISNUMBER(CS39),CS39/ABS(CS39)*VLOOKUP(1,SignDiff!$A$7:$K$8,DK39,1),VLOOKUP(1,SignDiff!$A$7:$K$8,DK39,1)),"")</f>
        <v/>
      </c>
      <c r="CV39" s="4" t="str">
        <f t="shared" si="7"/>
        <v/>
      </c>
      <c r="CW39" s="4" t="str">
        <f t="shared" si="8"/>
        <v/>
      </c>
      <c r="CX39" s="4" t="str">
        <f>IF(OR(ISNUMBER(CS39),CS39="0**"),IF(CS39="0**",VLOOKUP(0,'IRS-IES'!$A$2:$C$43,2,1),IF(CS39&lt;0,VLOOKUP(ABS(CS39),'IRS-IES'!$A$2:$C$43,2,1),VLOOKUP(ABS(CS39),'IRS-IES'!$A$2:$C$43,3,1))),"")</f>
        <v/>
      </c>
      <c r="CY39" s="4" t="str">
        <f t="shared" si="9"/>
        <v/>
      </c>
      <c r="CZ39" s="4" t="str">
        <f>IF(OR(ISNUMBER(CY39),CY39="0**"),IF(ISNUMBER(CY39),CY39/ABS(CY39)*VLOOKUP(2,SignDiff!$A$3:$K$4,DK39,1),VLOOKUP(2,SignDiff!$A$3:$K$4,DK39,1)),"")</f>
        <v/>
      </c>
      <c r="DA39" s="4" t="str">
        <f>IF(OR(ISNUMBER(CY39),CY39="0**"),IF(ISNUMBER(CY39),CY39/ABS(CY39)*VLOOKUP(2,SignDiff!$A$7:$K$8,DK39,1),VLOOKUP(2,SignDiff!$A$7:$K$8,DK39,1)),"")</f>
        <v/>
      </c>
      <c r="DB39" s="4" t="str">
        <f t="shared" si="10"/>
        <v/>
      </c>
      <c r="DC39" s="4" t="str">
        <f t="shared" si="11"/>
        <v/>
      </c>
      <c r="DD39" s="4" t="str">
        <f>IF(OR(ISNUMBER(CY39),CY39="0**"),IF(CY39="0**",VLOOKUP(0,'ISI-ISS'!$A$2:$C$43,2,1),IF(CY39&lt;0,VLOOKUP(ABS(CY39),'ISI-ISS'!$A$2:$C$43,2,1),VLOOKUP(ABS(CY39),'ISI-ISS'!$A$2:$C$43,3,1))),"")</f>
        <v/>
      </c>
      <c r="DE39" s="4" t="str">
        <f t="shared" si="12"/>
        <v/>
      </c>
      <c r="DF39" s="4" t="str">
        <f>IF(OR(ISNUMBER(DE39),DE39="0**"),IF(ISNUMBER(DE39),DE39/ABS(DE39)*VLOOKUP(2,SignDiff!$A$3:$K$4,DK39,1),VLOOKUP(2,SignDiff!$A$3:$K$4,DK39,1)),"")</f>
        <v/>
      </c>
      <c r="DG39" s="4" t="str">
        <f>IF(OR(ISNUMBER(DE39),DE39="0**"),IF(ISNUMBER(DE39),DE39/ABS(DE39)*VLOOKUP(2,SignDiff!$A$7:$K$8,DK39,1),VLOOKUP(2,SignDiff!$A$7:$K$8,DK39,1)),"")</f>
        <v/>
      </c>
      <c r="DH39" s="4" t="str">
        <f t="shared" si="13"/>
        <v/>
      </c>
      <c r="DI39" s="4" t="str">
        <f t="shared" si="14"/>
        <v/>
      </c>
      <c r="DJ39" s="4" t="str">
        <f>IF(OR(ISNUMBER(DE39),DE39="0**"),IF(DE39="0**",VLOOKUP(0,'ISI-ISM'!$A$2:$C$43,2,1),IF(DE39&lt;0,VLOOKUP(ABS(DE39),'ISI-ISM'!$A$2:$C$43,2,1),VLOOKUP(ABS(DE39),'ISI-ISM'!$A$2:$C$43,3,1))),"")</f>
        <v/>
      </c>
      <c r="DK39" s="4" t="str">
        <f>IF(ISERROR(VLOOKUP(N39,age!$A$2:$C$11,2,1)),"",VLOOKUP(N39,age!$A$2:$C$11,2,1))</f>
        <v/>
      </c>
      <c r="DL39" s="4" t="str">
        <f>IF(ISERROR(VLOOKUP(N39,age!$A$2:$C$11,3,1)),"",VLOOKUP(N39,age!$A$2:$C$11,3,1))</f>
        <v/>
      </c>
      <c r="DM39" s="4">
        <f t="shared" si="1"/>
        <v>0</v>
      </c>
      <c r="DN39" s="4">
        <f t="shared" si="2"/>
        <v>0</v>
      </c>
      <c r="DO39" s="4">
        <f t="shared" si="3"/>
        <v>0</v>
      </c>
      <c r="DP39" s="4">
        <f t="shared" si="4"/>
        <v>0</v>
      </c>
      <c r="DQ39" s="4">
        <f t="shared" si="5"/>
        <v>0</v>
      </c>
      <c r="DR39" s="9" t="str">
        <f t="shared" si="15"/>
        <v/>
      </c>
      <c r="DS39" s="9" t="str">
        <f t="shared" si="16"/>
        <v/>
      </c>
      <c r="DT39" s="9" t="str">
        <f t="shared" si="17"/>
        <v/>
      </c>
      <c r="DU39" s="9" t="str">
        <f t="shared" si="18"/>
        <v/>
      </c>
      <c r="DV39" s="9" t="str">
        <f t="shared" si="19"/>
        <v/>
      </c>
      <c r="DW39" s="9" t="str">
        <f t="shared" si="20"/>
        <v/>
      </c>
      <c r="DX39" s="9" t="str">
        <f t="shared" si="21"/>
        <v/>
      </c>
      <c r="DY39" s="9" t="str">
        <f>IF(AND(ISNUMBER(AJ39),ISNUMBER(DK39)),IF(AJ39-VLOOKUP(BI39,NyFi!$L$2:$V$4,DK39,1)&lt;1,1,AJ39-VLOOKUP(BI39,NyFi!$L$2:$V$4,DK39,1)),"")</f>
        <v/>
      </c>
      <c r="DZ39" s="9" t="str">
        <f>IF(AND(ISNUMBER(DK39),DK39&lt;8),IF(AND(ISNUMBER(AK39),ISNUMBER(DK39)),IF(AK39-VLOOKUP(BI39,NyGs!$L$2:$V$4,DK39,1)&lt;1,1,AK39-VLOOKUP(BI39,NyGs!$L$2:$V$4,DK39,1)),""),"")</f>
        <v/>
      </c>
      <c r="EA39" s="9" t="str">
        <f>IF(AND(ISNUMBER(AL39),ISNUMBER(DK39)),IF(AL39-VLOOKUP(BI39,NyRm!$L$2:$V$4,DK39,1)&lt;1,1,AL39-VLOOKUP(BI39,NyRm!$L$2:$V$4,DK39,1)),"")</f>
        <v/>
      </c>
      <c r="EB39" s="9" t="str">
        <f>IF(AND(ISNUMBER(AM39),ISNUMBER(DK39)),IF(AM39-VLOOKUP(BI39,NyFm!$L$2:$V$4,DK39,1)&lt;1,1,AM39-VLOOKUP(BI39,NyFm!$L$2:$V$4,DK39,1)),"")</f>
        <v/>
      </c>
      <c r="EC39" s="9" t="str">
        <f>IF(AND(ISNUMBER(DK39),DK39&lt;8),IF(AND(ISNUMBER(AN39),ISNUMBER(DK39)),IF(AN39-VLOOKUP(BI39,NyLi1R!$L$2:$V$4,DK39,1)&lt;1,1,AN39-VLOOKUP(BI39,NyLi1R!$L$2:$V$4,DK39,1)),""),"")</f>
        <v/>
      </c>
      <c r="ED39" s="9" t="str">
        <f>IF(AND(ISNUMBER(DK39),DK39&lt;8),IF(AND(ISNUMBER(AO39),ISNUMBER(DK39)),IF(AO39-VLOOKUP(BI39,NyLi1E!$L$2:$V$4,DK39,1)&lt;1,1,AO39-VLOOKUP(BI39,NyLi1E!$L$2:$V$4,DK39,1)),""),"")</f>
        <v/>
      </c>
      <c r="EE39" s="9" t="str">
        <f>IF(AND(ISNUMBER(DK39),DK39&lt;8),IF(AND(ISNUMBER(AP39),ISNUMBER(DK39)),IF(AP39-VLOOKUP(BI39,NyLi1T!$L$2:$V$4,DK39,1)&lt;1,1,AP39-VLOOKUP(BI39,NyLi1T!$L$2:$V$4,DK39,1)),""),"")</f>
        <v/>
      </c>
      <c r="EF39" s="9" t="str">
        <f>IF(AND(ISNUMBER(DK39),DK39&gt;7),IF(AND(ISNUMBER(AQ39),ISNUMBER(DK39)),IF(AQ39-VLOOKUP(BI39,NyLi2R!$L$2:$V$4,DK39,1)&lt;1,1,AQ39-VLOOKUP(BI39,NyLi2R!$L$2:$V$4,DK39,1)),""),"")</f>
        <v/>
      </c>
      <c r="EG39" s="9" t="str">
        <f>IF(AND(ISNUMBER(DK39),DK39&gt;7),IF(AND(ISNUMBER(AR39),ISNUMBER(DK39)),IF(AR39-VLOOKUP(BI39,NyLi2E!$L$2:$V$4,DK39,1)&lt;1,1,AR39-VLOOKUP(BI39,NyLi2E!$L$2:$V$4,DK39,1)),""),"")</f>
        <v/>
      </c>
      <c r="EH39" s="9" t="str">
        <f>IF(AND(ISNUMBER(DK39),DK39&gt;7),IF(AND(ISNUMBER(AS39),ISNUMBER(DK39)),IF(AS39-VLOOKUP(BI39,NyLi2T!$L$2:$V$4,DK39,1)&lt;1,1,AS39-VLOOKUP(BI39,NyLi2T!$L$2:$V$4,DK39,1)),""),"")</f>
        <v/>
      </c>
      <c r="EI39" s="9" t="str">
        <f>IF(AND(ISNUMBER(DK39),DK39&lt;8),IF(AND(ISNUMBER(AT39),ISNUMBER(DK39)),IF(AT39-VLOOKUP(BI39,NySs!$L$2:$V$4,DK39,1)&lt;1,1,AT39-VLOOKUP(BI39,NySs!$L$2:$V$4,DK39,1)),""),"")</f>
        <v/>
      </c>
      <c r="EJ39" s="9" t="str">
        <f>IF(AND(ISNUMBER(DK39),DK39&lt;9),IF(AND(ISNUMBER(AU39),ISNUMBER(DK39)),IF(AU39-VLOOKUP(BI39,NyEo!$L$2:$V$4,DK39,1)&lt;1,1,AU39-VLOOKUP(BI39,NyEo!$L$2:$V$4,DK39,1)),""),"")</f>
        <v/>
      </c>
      <c r="EK39" s="9" t="str">
        <f>IF(AND(ISNUMBER(DK39),DK39&gt;7),IF(AND(ISNUMBER(AV39),ISNUMBER(DK39)),IF(AV39-VLOOKUP(BI39,NyHt!$L$2:$V$4,DK39,1)&lt;1,1,AV39-VLOOKUP(BI39,NyHt!$L$2:$V$4,DK39,1)),""),"")</f>
        <v/>
      </c>
      <c r="EL39" s="9" t="str">
        <f>IF(AND(ISNUMBER(AW39),ISNUMBER(DK39)),IF(AW39-VLOOKUP(BI39,NySiF!$L$2:$V$4,DK39,1)&lt;1,1,AW39-VLOOKUP(BI39,NySiF!$L$2:$V$4,DK39,1)),"")</f>
        <v/>
      </c>
      <c r="EM39" s="9" t="str">
        <f>IF(AND(ISNUMBER(AX39),ISNUMBER(DK39)),IF(AX39-VLOOKUP(BI39,NySiB!$L$2:$V$4,DK39,1)&lt;1,1,AX39-VLOOKUP(BI39,NySiB!$L$2:$V$4,DK39,1)),"")</f>
        <v/>
      </c>
      <c r="EN39" s="9" t="str">
        <f>IF(AND(ISNUMBER(AY39),ISNUMBER(DK39)),IF(AY39-VLOOKUP(BI39,NySiT!$L$2:$V$4,DK39,1)&lt;1,1,AY39-VLOOKUP(BI39,NySiT!$L$2:$V$4,DK39,1)),"")</f>
        <v/>
      </c>
      <c r="EO39" s="9" t="str">
        <f>IF(AND(ISNUMBER(AZ39),ISNUMBER(DK39)),IF(AZ39-VLOOKUP(BI39,NyVs!$L$2:$V$4,DK39,1)&lt;1,1,AZ39-VLOOKUP(BI39,NyVs!$L$2:$V$4,DK39,1)),"")</f>
        <v/>
      </c>
      <c r="EP39" s="9" t="str">
        <f>IF(AND(ISNUMBER(BA39),ISNUMBER(DK39)),IF(BA39-VLOOKUP(BI39,NyPp!$L$2:$V$4,DK39,1)&lt;1,1,BA39-VLOOKUP(BI39,NyPp!$L$2:$V$4,DK39,1)),"")</f>
        <v/>
      </c>
      <c r="EQ39" s="9" t="str">
        <f>IF(AND(ISNUMBER(BB39),ISNUMBER(DK39)),IF(BB39-VLOOKUP(BI39,NyIGS!$L$2:$V$4,DK39,1)&lt;40,40,BB39-VLOOKUP(BI39,NyIGS!$L$2:$V$4,DK39,1)),"")</f>
        <v/>
      </c>
      <c r="ER39" s="9" t="str">
        <f>IF(AND(ISNUMBER(BC39),ISNUMBER(DK39)),IF(BC39-VLOOKUP(BI39,NyIRS!$L$2:$V$4,DK39,1)&lt;40,40,BC39-VLOOKUP(BI39,NyIRS!$L$2:$V$4,DK39,1)),"")</f>
        <v/>
      </c>
      <c r="ES39" s="9" t="str">
        <f>IF(AND(ISNUMBER(BD39),ISNUMBER(DK39)),IF(BD39-VLOOKUP(BI39,NyIES!$L$2:$V$4,DK39,1)&lt;40,40,BD39-VLOOKUP(BI39,NyIES!$L$2:$V$4,DK39,1)),"")</f>
        <v/>
      </c>
      <c r="ET39" s="9" t="str">
        <f>IF(AND(ISNUMBER(BE39),ISNUMBER(DK39)),IF(BE39-VLOOKUP(BI39,NyISI!$L$2:$V$4,DK39,1)&lt;40,40,BE39-VLOOKUP(BI39,NyISI!$L$2:$V$4,DK39,1)),"")</f>
        <v/>
      </c>
      <c r="EU39" s="9" t="str">
        <f>IF(AND(ISNUMBER(DK39),DK39&lt;8),IF(AND(ISNUMBER(BF39),ISNUMBER(DK39)),IF(BF39-VLOOKUP(BI39,NyISS!$L$2:$V$4,DK39,1)&lt;40,40,BF39-VLOOKUP(BI39,NyISS!$L$2:$V$4,DK39,1)),""),"")</f>
        <v/>
      </c>
      <c r="EV39" s="9" t="str">
        <f>IF(AND(ISNUMBER(DK39),DK39&gt;7),IF(AND(ISNUMBER(BG39),ISNUMBER(DK39)),IF(BG39-VLOOKUP(BI39,NyISM!$L$2:$V$4,DK39,1)&lt;40,40,BG39-VLOOKUP(BI39,NyISM!$L$2:$V$4,DK39,1)),""),"")</f>
        <v/>
      </c>
      <c r="EW39" s="9" t="str">
        <f>IF(AND(ISNUMBER(BH39),ISNUMBER(DK39)),IF(BH39-VLOOKUP(BI39,NyIAM!$L$2:$V$4,DK39,1)&lt;40,40,BH39-VLOOKUP(BI39,NyIAM!$L$2:$V$4,DK39,1)),"")</f>
        <v/>
      </c>
      <c r="EX39" s="9" t="str">
        <f>IF(AND(ISNUMBER(AJ39),ISNUMBER(DK39)),IF(AJ39+VLOOKUP(BI39,NyFi!$L$2:$V$4,DK39,1)&gt;19,19,AJ39+VLOOKUP(BI39,NyFi!$L$2:$V$4,DK39,1)),"")</f>
        <v/>
      </c>
      <c r="EY39" s="9" t="str">
        <f>IF(AND(ISNUMBER(DK39),DK39&lt;8),IF(AND(ISNUMBER(AK39),ISNUMBER(DK39)),IF(AK39+VLOOKUP(BI39,NyGs!$L$2:$V$4,DK39,1)&gt;19,19,AK39+VLOOKUP(BI39,NyGs!$L$2:$V$4,DK39,1)),""),"")</f>
        <v/>
      </c>
      <c r="EZ39" s="9" t="str">
        <f>IF(AND(ISNUMBER(AL39),ISNUMBER(DK39)),IF(AL39+VLOOKUP(BI39,NyRm!$L$2:$V$4,DK39,1)&gt;19,19,AL39+VLOOKUP(BI39,NyRm!$L$2:$V$4,DK39,1)),"")</f>
        <v/>
      </c>
      <c r="FA39" s="9" t="str">
        <f>IF(AND(ISNUMBER(AM39),ISNUMBER(DK39)),IF(AM39+VLOOKUP(BI39,NyFm!$L$2:$V$4,DK39,1)&gt;19,19,AM39+VLOOKUP(BI39,NyFm!$L$2:$V$4,DK39,1)),"")</f>
        <v/>
      </c>
      <c r="FB39" s="9" t="str">
        <f>IF(AND(ISNUMBER(DK39),DK39&lt;8),IF(AND(ISNUMBER(AN39),ISNUMBER(DK39)),IF(AN39+VLOOKUP(BI39,NyLi1R!$L$2:$V$4,DK39,1)&gt;19,19,AN39+VLOOKUP(BI39,NyLi1R!$L$2:$V$4,DK39,1)),""),"")</f>
        <v/>
      </c>
      <c r="FC39" s="9" t="str">
        <f>IF(AND(ISNUMBER(DK39),DK39&lt;8),IF(AND(ISNUMBER(AO39),ISNUMBER(DK39)),IF(AO39+VLOOKUP(BI39,NyLi1E!$L$2:$V$4,DK39,1)&gt;19,19,AO39+VLOOKUP(BI39,NyLi1E!$L$2:$V$4,DK39,1)),""),"")</f>
        <v/>
      </c>
      <c r="FD39" s="9" t="str">
        <f>IF(AND(ISNUMBER(DK39),DK39&lt;8),IF(AND(ISNUMBER(AP39),ISNUMBER(DK39)),IF(AP39+VLOOKUP(BI39,NyLi1T!$L$2:$V$4,DK39,1)&gt;19,19,AP39+VLOOKUP(BI39,NyLi1T!$L$2:$V$4,DK39,1)),""),"")</f>
        <v/>
      </c>
      <c r="FE39" s="9" t="str">
        <f>IF(AND(ISNUMBER(DK39),DK39&gt;7),IF(AND(ISNUMBER(AQ39),ISNUMBER(DK39)),IF(AQ39+VLOOKUP(BI39,NyLi2R!$L$2:$V$4,DK39,1)&gt;19,19,AQ39+VLOOKUP(BI39,NyLi2R!$L$2:$V$4,DK39,1)),""),"")</f>
        <v/>
      </c>
      <c r="FF39" s="9" t="str">
        <f>IF(AND(ISNUMBER(DK39),DK39&gt;7),IF(AND(ISNUMBER(AR39),ISNUMBER(DK39)),IF(AR39+VLOOKUP(BI39,NyLi2E!$L$2:$V$4,DK39,1)&gt;19,19,AR39+VLOOKUP(BI39,NyLi2E!$L$2:$V$4,DK39,1)),""),"")</f>
        <v/>
      </c>
      <c r="FG39" s="9" t="str">
        <f>IF(AND(ISNUMBER(DK39),DK39&gt;7),IF(AND(ISNUMBER(AS39),ISNUMBER(DK39)),IF(AS39+VLOOKUP(BI39,NyLi2T!$L$2:$V$4,DK39,1)&gt;19,19,AS39+VLOOKUP(BI39,NyLi2T!$L$2:$V$4,DK39,1)),""),"")</f>
        <v/>
      </c>
      <c r="FH39" s="9" t="str">
        <f>IF(AND(ISNUMBER(DK39),DK39&lt;8),IF(AND(ISNUMBER(AT39),ISNUMBER(DK39)),IF(AT39+VLOOKUP(BI39,NySs!$L$2:$V$4,DK39,1)&gt;19,19,AT39+VLOOKUP(BI39,NySs!$L$2:$V$4,DK39,1)),""),"")</f>
        <v/>
      </c>
      <c r="FI39" s="9" t="str">
        <f>IF(AND(ISNUMBER(DK39),DK39&lt;9),IF(AND(ISNUMBER(AU39),ISNUMBER(DK39)),IF(AU39+VLOOKUP(BI39,NyEo!$L$2:$V$4,DK39,1)&gt;19,19,AU39+VLOOKUP(BI39,NyEo!$L$2:$V$4,DK39,1)),""),"")</f>
        <v/>
      </c>
      <c r="FJ39" s="9" t="str">
        <f>IF(AND(ISNUMBER(DK39),DK39&gt;7),IF(AND(ISNUMBER(AV39),ISNUMBER(DK39)),IF(AV39+VLOOKUP(BI39,NyHt!$L$2:$V$4,DK39,1)&gt;19,19,AV39+VLOOKUP(BI39,NyHt!$L$2:$V$4,DK39,1)),""),"")</f>
        <v/>
      </c>
      <c r="FK39" s="9" t="str">
        <f>IF(AND(ISNUMBER(AW39),ISNUMBER(DK39)),IF(AW39+VLOOKUP(BI39,NySiF!$L$2:$V$4,DK39,1)&gt;19,19,AW39+VLOOKUP(BI39,NySiF!$L$2:$V$4,DK39,1)),"")</f>
        <v/>
      </c>
      <c r="FL39" s="9" t="str">
        <f>IF(AND(ISNUMBER(AX39),ISNUMBER(DK39)),IF(AX39+VLOOKUP(BI39,NySiB!$L$2:$V$4,DK39,1)&gt;19,19,AX39+VLOOKUP(BI39,NySiB!$L$2:$V$4,DK39,1)),"")</f>
        <v/>
      </c>
      <c r="FM39" s="9" t="str">
        <f>IF(AND(ISNUMBER(AY39),ISNUMBER(DK39)),IF(AY39+VLOOKUP(BI39,NySiT!$L$2:$V$4,DK39,1)&gt;19,19,AY39+VLOOKUP(BI39,NySiT!$L$2:$V$4,DK39,1)),"")</f>
        <v/>
      </c>
      <c r="FN39" s="9" t="str">
        <f>IF(AND(ISNUMBER(AZ39),ISNUMBER(DK39)),IF(AZ39+VLOOKUP(BI39,NyVs!$L$2:$V$4,DK39,1)&gt;19,19,AZ39+VLOOKUP(BI39,NyVs!$L$2:$V$4,DK39,1)),"")</f>
        <v/>
      </c>
      <c r="FO39" s="9" t="str">
        <f>IF(AND(ISNUMBER(BA39),ISNUMBER(DK39)),IF(BA39+VLOOKUP(BI39,NyPp!$L$2:$V$4,DK39,1)&gt;19,19,BA39+VLOOKUP(BI39,NyPp!$L$2:$V$4,DK39,1)),"")</f>
        <v/>
      </c>
      <c r="FP39" s="9" t="str">
        <f>IF(AND(ISNUMBER(BB39),ISNUMBER(DK39)),IF(BB39+VLOOKUP(BI39,NyIGS!$L$2:$V$4,DK39,1)&gt;160,160,BB39+VLOOKUP(BI39,NyIGS!$L$2:$V$4,DK39,1)),"")</f>
        <v/>
      </c>
      <c r="FQ39" s="9" t="str">
        <f>IF(AND(ISNUMBER(BC39),ISNUMBER(DK39)),IF(BC39+VLOOKUP(BI39,NyIRS!$L$2:$V$4,DK39,1)&gt;160,160,BC39+VLOOKUP(BI39,NyIRS!$L$2:$V$4,DK39,1)),"")</f>
        <v/>
      </c>
      <c r="FR39" s="9" t="str">
        <f>IF(AND(ISNUMBER(BD39),ISNUMBER(DK39)),IF(BD39+VLOOKUP(BI39,NyIES!$L$2:$V$4,DK39,1)&gt;160,160, BD39+VLOOKUP(BI39,NyIES!$L$2:$V$4,DK39,1)),"")</f>
        <v/>
      </c>
      <c r="FS39" s="9" t="str">
        <f>IF(AND(ISNUMBER(BE39),ISNUMBER(DK39)),IF(BE39+VLOOKUP(BI39,NyISI!$L$2:$V$4,DK39,1)&gt;160,160,BE39+VLOOKUP(BI39,NyISI!$L$2:$V$4,DK39,1)),"")</f>
        <v/>
      </c>
      <c r="FT39" s="9" t="str">
        <f>IF(AND(ISNUMBER(DK39),DK39&lt;8),IF(AND(ISNUMBER(BF39),ISNUMBER(DK39)),IF(BF39+VLOOKUP(BI39,NyISS!$L$2:$V$4,DK39,1)&gt;160,160,BF39+VLOOKUP(BI39,NyISS!$L$2:$V$4,DK39,1)),""),"")</f>
        <v/>
      </c>
      <c r="FU39" s="9" t="str">
        <f>IF(AND(ISNUMBER(DK39),DK39&gt;7),IF(AND(ISNUMBER(BG39),ISNUMBER(DK39)),IF(BG39+VLOOKUP(BI39,NyISM!$L$2:$V$4,DK39,1)&gt;160,160,BG39+VLOOKUP(BI39,NyISM!$L$2:$V$4,DK39,1)),""),"")</f>
        <v/>
      </c>
      <c r="FV39" s="9" t="str">
        <f>IF(AND(ISNUMBER(BH39),ISNUMBER(DK39)),IF(BH39+VLOOKUP(BI39,NyIAM!$L$2:$V$4,DK39,1)&gt;160,160,BH39+VLOOKUP(BI39,NyIAM!$L$2:$V$4,DK39,1)),"")</f>
        <v/>
      </c>
    </row>
    <row r="40" spans="1:178" x14ac:dyDescent="0.2">
      <c r="A40" s="51"/>
      <c r="B40" s="51"/>
      <c r="C40" s="51"/>
      <c r="D40" s="51"/>
      <c r="E40" s="51"/>
      <c r="F40" s="51"/>
      <c r="G40" s="51"/>
      <c r="H40" s="51"/>
      <c r="I40" s="51"/>
      <c r="J40" s="52"/>
      <c r="K40" s="52"/>
      <c r="L40" s="53"/>
      <c r="M40" s="53"/>
      <c r="N40" s="58" t="str">
        <f t="shared" si="0"/>
        <v/>
      </c>
      <c r="O40" s="53"/>
      <c r="P40" s="53"/>
      <c r="Q40" s="53"/>
      <c r="R40" s="53"/>
      <c r="S40" s="53"/>
      <c r="T40" s="53"/>
      <c r="U40" s="53"/>
      <c r="V40" s="53"/>
      <c r="W40" s="53"/>
      <c r="X40" s="53"/>
      <c r="Y40" s="53"/>
      <c r="Z40" s="53"/>
      <c r="AA40" s="53"/>
      <c r="AB40" s="53"/>
      <c r="AC40" s="53"/>
      <c r="AD40" s="53"/>
      <c r="AE40" s="53"/>
      <c r="AF40" s="53"/>
      <c r="AG40" s="53"/>
      <c r="AH40" s="53"/>
      <c r="AI40" s="53"/>
      <c r="AJ40" s="4" t="str">
        <f>IF(O40="","",IF(ISNUMBER(N40),VLOOKUP(O40,NyFi!$A$2:$K$40,DK40),""))</f>
        <v/>
      </c>
      <c r="AK40" s="4" t="str">
        <f>IF(P40="","",IF(AND(ISNUMBER(N40),DK40&lt;8),VLOOKUP(P40,NyGs!$A$2:$G$41,DK40),""))</f>
        <v/>
      </c>
      <c r="AL40" s="4" t="str">
        <f>IF(AA40="","",IF(ISNUMBER(N40),VLOOKUP(AA40,NyRm!$A$2:$K$56,DK40),""))</f>
        <v/>
      </c>
      <c r="AM40" s="4" t="str">
        <f>IF(Z40="","",IF(ISNUMBER(N40),VLOOKUP(Z40,NyFm!$A$2:$K$46,DK40),""))</f>
        <v/>
      </c>
      <c r="AN40" s="4" t="str">
        <f>IF(U40="","",IF(AND(ISNUMBER(N40),DK40&lt;8),VLOOKUP(U40,NyLi1R!$A$2:$G$20,DK40),""))</f>
        <v/>
      </c>
      <c r="AO40" s="4" t="str">
        <f>IF(V40="","",IF(AND(ISNUMBER(N40),DK40&lt;8),VLOOKUP(V40,NyLi1E!$A$2:$G$20,DK40),""))</f>
        <v/>
      </c>
      <c r="AP40" s="4" t="str">
        <f>IF(AND(ISNUMBER(N40),ISNUMBER(AN40),ISNUMBER(AO40),DK40&lt;8),VLOOKUP(AN40+AO40,NyLi1T!$A$2:$G$40,DK40),"")</f>
        <v/>
      </c>
      <c r="AQ40" s="4" t="str">
        <f>IF(W40="","",IF(AND(ISNUMBER(N40),DK40&gt;7),VLOOKUP(W40,NyLi2R!$A$2:$K$20,DK40),""))</f>
        <v/>
      </c>
      <c r="AR40" s="4" t="str">
        <f>IF(X40="","",IF(AND(ISNUMBER(N40),DK40&gt;7),VLOOKUP(X40,NyLi2E!$A$2:$K$20,DK40),""))</f>
        <v/>
      </c>
      <c r="AS40" s="4" t="str">
        <f>IF(AND(ISNUMBER(N40),ISNUMBER(AQ40),ISNUMBER(AR40),DK40&gt;7),VLOOKUP(AQ40+AR40,NyLi2T!$A$2:$K$40,DK40),"")</f>
        <v/>
      </c>
      <c r="AT40" s="4" t="str">
        <f>IF(AE40="","",IF(AND(ISNUMBER(N40),DK40&lt;8),VLOOKUP(AE40,NySs!$A$2:$G$28,DK40),""))</f>
        <v/>
      </c>
      <c r="AU40" s="4" t="str">
        <f>IF(AD40="","",IF(AND(ISNUMBER(N40),DK40&lt;9),VLOOKUP(AD40,NyEo!$A$2:$H$22,DK40),""))</f>
        <v/>
      </c>
      <c r="AV40" s="4" t="str">
        <f>IF(Q40="","",IF(AND(ISNUMBER(N40),DK40&gt;7),VLOOKUP(Q40,NyHt!$A$2:$K$17,DK40),""))</f>
        <v/>
      </c>
      <c r="AW40" s="4" t="str">
        <f>IF(R40="","",IF(ISNUMBER(N40),VLOOKUP(R40,NySiF!$A$2:$K$18,DK40),""))</f>
        <v/>
      </c>
      <c r="AX40" s="4" t="str">
        <f>IF(S40="","",IF(ISNUMBER(N40),VLOOKUP(S40,NySiB!$A$2:$K$16,DK40),""))</f>
        <v/>
      </c>
      <c r="AY40" s="4" t="str">
        <f>IF(T40="","",IF(ISNUMBER(N40),VLOOKUP(T40,NySiT!$A$2:$K$32,DK40),""))</f>
        <v/>
      </c>
      <c r="AZ40" s="4" t="str">
        <f>IF(Y40="","",IF(ISNUMBER(N40),VLOOKUP(Y40,NyVs!$A$2:$K$86,DK40),""))</f>
        <v/>
      </c>
      <c r="BA40" s="4" t="str">
        <f>IF(AI40="","",IF(ISNUMBER(N40),VLOOKUP(AI40,NyPp!$A$2:$K$202,DK40),""))</f>
        <v/>
      </c>
      <c r="BB40" s="4" t="str">
        <f>IF(AND(ISNUMBER(AJ40),ISNUMBER(AK40),ISNUMBER(AL40),ISNUMBER(AM40),DK40&lt;8),IF(COUNTIF(O40,0)+COUNTIF(P40,0)+COUNTIF(AA40,0)+COUNTIF(Z40,0)&gt;1,"",VLOOKUP(AJ40+AK40+AL40+AM40,NyIGS!$A$2:$K$78,DK40)),IF(AND(ISNUMBER(AJ40),ISNUMBER(AL40),ISNUMBER(AM40),ISNUMBER(AS40),DK40&gt;7),IF(COUNTIF(O40,0)+COUNTIF(AA40,0)+COUNTIF(Z40,0)+AND(COUNTIF(W40,0),COUNTIF(X40,0))&gt;1,"",VLOOKUP(AJ40+AL40+AM40+AS40,NyIGS!$A$2:$K$78,DK40)),""))</f>
        <v/>
      </c>
      <c r="BC40" s="4" t="str">
        <f>IF(AND(ISNUMBER(AJ40),ISNUMBER(AN40),ISNUMBER(AT40),DK40&lt;8),IF(COUNTIF(O40,0)+COUNTIF(U40,0)+COUNTIF(AE40,0)&gt;1,"",VLOOKUP(AJ40+AN40+AT40,NyIRS!$A$2:$K$59,DK40)),IF(AND(ISNUMBER(AJ40),ISNUMBER(AQ40),DK40&gt;7),IF(COUNTIF(O40,0)+COUNTIF(W40,0)&gt;1,"",VLOOKUP(AJ40+AQ40,NyIRS!$A$2:$K$59,DK40)),""))</f>
        <v/>
      </c>
      <c r="BD40" s="4" t="str">
        <f>IF(AND(ISNUMBER(AK40),ISNUMBER(AL40),ISNUMBER(AM40),DK40&lt;8),IF(COUNTIF(P40,0)+COUNTIF(AA40,0)+COUNTIF(Z40,0)&gt;1,"",VLOOKUP(AK40+AL40+AM40,NyIES!$A$2:$K$59,DK40)),IF(AND(ISNUMBER(AL40),ISNUMBER(AM40),ISNUMBER(AR40),DK40&gt;7),IF(COUNTIF(AA40,0)+COUNTIF(Z40,0)+COUNTIF(X40,0)&gt;1,"",VLOOKUP(AL40+AM40+AR40,NyIES!$A$2:$K$59,DK40)),""))</f>
        <v/>
      </c>
      <c r="BE40" s="4" t="str">
        <f>IF(AND(ISNUMBER(AJ40),ISNUMBER(AP40),ISNUMBER(AU40),DK40&lt;8),IF(COUNTIF(O40,0)+AND(COUNTIF(U40,0),COUNTIF(V40,0))+COUNTIF(AD40,0)&gt;1,"",VLOOKUP(AJ40+AP40+AU40,NyISI!$A$2:$K$59,DK40)),IF(AND(ISNUMBER(AS40),ISNUMBER(AU40),ISNUMBER(AV40),DK40=8),IF(COUNTIF(AD40,0)+COUNTIF(Q40,0)+AND(COUNTIF(W40,0),COUNTIF(X40,0))&gt;1,"",VLOOKUP(AS40+AU40+AV40,NyISI!$A$2:$K$59,DK40)),IF(AND(ISNUMBER(AS40),ISNUMBER(AV40),DK40&gt;8),IF(COUNTIF(Q40,0)+AND(COUNTIF(W40,0),COUNTIF(X40,0))&gt;1,"",VLOOKUP(AS40+AV40,NyISI!$A$2:$K$59,DK40)),"")))</f>
        <v/>
      </c>
      <c r="BF40" s="4" t="str">
        <f>IF(AND(ISNUMBER(AT40),ISNUMBER(AK40),ISNUMBER(AL40),ISNUMBER(AM40),DK40&lt;8),IF(COUNTIF(P40,0)+COUNTIF(AA40,0)+COUNTIF(Z40,0)+COUNTIF(AE40,0)&gt;1,"",VLOOKUP(AT40+AK40+AL40+AM40,NyISS!$A$2:$G$78,DK40)),"")</f>
        <v/>
      </c>
      <c r="BG40" s="4" t="str">
        <f>IF(AND(ISNUMBER(AJ40),ISNUMBER(AL40),ISNUMBER(AM40),DK40&gt;7),IF(COUNTIF(O40,0)+COUNTIF(AA40,0)+COUNTIF(Z40,0)&gt;1,"",VLOOKUP(AJ40+AL40+AM40,NyISM!$A$2:$K$59,DK40)),"")</f>
        <v/>
      </c>
      <c r="BH40" s="4" t="str">
        <f>IF(AND(ISNUMBER(AY40),ISNUMBER(AZ40)),IF(COUNTIF(T40,0)+COUNTIF(Y40,0)&gt;1,"",VLOOKUP(AY40+AZ40,NyIAM!$A$2:$K$40,DK40)),"")</f>
        <v/>
      </c>
      <c r="BJ40" s="4" t="str">
        <f>IF(ISNUMBER(BB40),VLOOKUP(BB40,Percentil!$A$2:$B$122,2,1),"")</f>
        <v/>
      </c>
      <c r="BK40" s="4" t="str">
        <f>IF(ISNUMBER(BC40),VLOOKUP(BC40,Percentil!$A$2:$B$122,2,1),"")</f>
        <v/>
      </c>
      <c r="BL40" s="4" t="str">
        <f>IF(ISNUMBER(BD40),VLOOKUP(BD40,Percentil!$A$2:$B$122,2,1),"")</f>
        <v/>
      </c>
      <c r="BM40" s="4" t="str">
        <f>IF(ISNUMBER(BE40),VLOOKUP(BE40,Percentil!$A$2:$B$122,2,1),"")</f>
        <v/>
      </c>
      <c r="BN40" s="4" t="str">
        <f>IF(ISNUMBER(BF40),VLOOKUP(BF40,Percentil!$A$2:$B$122,2,1),"")</f>
        <v/>
      </c>
      <c r="BO40" s="4" t="str">
        <f>IF(ISNUMBER(BG40),VLOOKUP(BG40,Percentil!$A$2:$B$122,2,1),"")</f>
        <v/>
      </c>
      <c r="BP40" s="4" t="str">
        <f>IF(ISNUMBER(BH40),VLOOKUP(BH40,Percentil!$A$2:$B$122,2,1),"")</f>
        <v/>
      </c>
      <c r="BQ40" s="4" t="str">
        <f>IF(AND(ISNUMBER(AJ40),ISNUMBER(DK40)),IF(AJ40-VLOOKUP(BI40,NyFi!$L$2:$V$4,DK40,1)&lt;1,1 &amp; " - " &amp; AJ40+VLOOKUP(BI40,NyFi!$L$2:$V$4,DK40,1),IF(AJ40+VLOOKUP(BI40,NyFi!$L$2:$V$4,DK40,1)&gt;19,AJ40-VLOOKUP(BI40,NyFi!$L$2:$V$4,DK40,1) &amp; " - " &amp; 19,AJ40-VLOOKUP(BI40,NyFi!$L$2:$V$4,DK40,1) &amp; " - " &amp; AJ40+VLOOKUP(BI40,NyFi!$L$2:$V$4,DK40,1))),"")</f>
        <v/>
      </c>
      <c r="BR40" s="4" t="str">
        <f>IF(AND(ISNUMBER(DK40),DK40&lt;8),IF(AND(ISNUMBER(AK40),ISNUMBER(DK40)),IF(AK40-VLOOKUP(BI40,NyGs!$L$2:$V$4,DK40,1)&lt;1,1 &amp; " - " &amp; AK40+VLOOKUP(BI40,NyGs!$L$2:$V$4,DK40,1),IF(AK40+VLOOKUP(BI40,NyGs!$L$2:$V$4,DK40,1)&gt;19,AK40-VLOOKUP(BI40,NyGs!$L$2:$V$4,DK40,1) &amp; " - " &amp; 19,AK40-VLOOKUP(BI40,NyGs!$L$2:$V$4,DK40,1) &amp; " - " &amp; AK40+VLOOKUP(BI40,NyGs!$L$2:$V$4,DK40,1))),""),"")</f>
        <v/>
      </c>
      <c r="BS40" s="4" t="str">
        <f>IF(AND(ISNUMBER(AL40),ISNUMBER(DK40)),IF(AL40-VLOOKUP(BI40,NyRm!$L$2:$V$4,DK40,1)&lt;1,1 &amp; " - " &amp; AL40+VLOOKUP(BI40,NyRm!$L$2:$V$4,DK40,1),IF(AL40+VLOOKUP(BI40,NyRm!$L$2:$V$4,DK40,1)&gt;19,AL40-VLOOKUP(BI40,NyRm!$L$2:$V$4,DK40,1) &amp; " - " &amp; 19,AL40-VLOOKUP(BI40,NyRm!$L$2:$V$4,DK40,1) &amp; " - " &amp; AL40+VLOOKUP(BI40,NyRm!$L$2:$V$4,DK40,1))),"")</f>
        <v/>
      </c>
      <c r="BT40" s="4" t="str">
        <f>IF(AND(ISNUMBER(AM40),ISNUMBER(DK40)),IF(AM40-VLOOKUP(BI40,NyFm!$L$2:$V$4,DK40,1)&lt;1,1 &amp; " - " &amp; AM40+VLOOKUP(BI40,NyFm!$L$2:$V$4,DK40,1),IF(AM40+VLOOKUP(BI40,NyFm!$L$2:$V$4,DK40,1)&gt;19,AM40-VLOOKUP(BI40,NyFm!$L$2:$V$4,DK40,1) &amp; " - " &amp; 19,AM40-VLOOKUP(BI40,NyFm!$L$2:$V$4,DK40,1) &amp; " - " &amp; AM40+VLOOKUP(BI40,NyFm!$L$2:$V$4,DK40,1))),"")</f>
        <v/>
      </c>
      <c r="BU40" s="4" t="str">
        <f>IF(AND(ISNUMBER(DK40),DK40&lt;8),IF(AND(ISNUMBER(AN40),ISNUMBER(DK40)),IF(AN40-VLOOKUP(BI40,NyLi1R!$L$2:$V$4,DK40,1)&lt;1,1 &amp; " - " &amp; AN40+VLOOKUP(BI40,NyLi1R!$L$2:$V$4,DK40,1),IF(AN40+VLOOKUP(BI40,NyLi1R!$L$2:$V$4,DK40,1)&gt;19,AN40-VLOOKUP(BI40,NyLi1R!$L$2:$V$4,DK40,1) &amp; " - " &amp; 19,AN40-VLOOKUP(BI40,NyLi1R!$L$2:$V$4,DK40,1) &amp; " - " &amp; AN40+VLOOKUP(BI40,NyLi1R!$L$2:$V$4,DK40,1))),""),"")</f>
        <v/>
      </c>
      <c r="BV40" s="4" t="str">
        <f>IF(AND(ISNUMBER(DK40),DK40&lt;8),IF(AND(ISNUMBER(AO40),ISNUMBER(DK40)),IF(AO40-VLOOKUP(BI40,NyLi1E!$L$2:$V$4,DK40,1)&lt;1,1 &amp; " - " &amp; AO40+VLOOKUP(BI40,NyLi1E!$L$2:$V$4,DK40,1),IF(AO40+VLOOKUP(BI40,NyLi1E!$L$2:$V$4,DK40,1)&gt;19,AO40-VLOOKUP(BI40,NyLi1E!$L$2:$V$4,DK40,1) &amp; " - " &amp; 19,AO40-VLOOKUP(BI40,NyLi1E!$L$2:$V$4,DK40,1) &amp; " - " &amp; AO40+VLOOKUP(BI40,NyLi1E!$L$2:$V$4,DK40,1))),""),"")</f>
        <v/>
      </c>
      <c r="BW40" s="4" t="str">
        <f>IF(AND(ISNUMBER(DK40),DK40&lt;8),IF(AND(ISNUMBER(AP40),ISNUMBER(DK40)),IF(AP40-VLOOKUP(BI40,NyLi1T!$L$2:$V$4,DK40,1)&lt;1,1 &amp; " - " &amp; AP40+VLOOKUP(BI40,NyLi1T!$L$2:$V$4,DK40,1),IF(AP40+VLOOKUP(BI40,NyLi1T!$L$2:$V$4,DK40,1)&gt;19,AP40-VLOOKUP(BI40,NyLi1T!$L$2:$V$4,DK40,1) &amp; " - " &amp; 19,AP40-VLOOKUP(BI40,NyLi1T!$L$2:$V$4,DK40,1) &amp; " - " &amp; AP40+VLOOKUP(BI40,NyLi1T!$L$2:$V$4,DK40,1))),""),"")</f>
        <v/>
      </c>
      <c r="BX40" s="4" t="str">
        <f>IF(AND(ISNUMBER(DK40),DK40&gt;7),IF(AND(ISNUMBER(AQ40),ISNUMBER(DK40)),IF(AQ40-VLOOKUP(BI40,NyLi2R!$L$2:$V$4,DK40,1)&lt;1,1 &amp; " - " &amp; AQ40+VLOOKUP(BI40,NyLi2R!$L$2:$V$4,DK40,1),IF(AQ40+VLOOKUP(BI40,NyLi2R!$L$2:$V$4,DK40,1)&gt;19,AQ40-VLOOKUP(BI40,NyLi2R!$L$2:$V$4,DK40,1) &amp; " - " &amp; 19,AQ40-VLOOKUP(BI40,NyLi2R!$L$2:$V$4,DK40,1) &amp; " - " &amp; AQ40+VLOOKUP(BI40,NyLi2R!$L$2:$V$4,DK40,1))),""),"")</f>
        <v/>
      </c>
      <c r="BY40" s="4" t="str">
        <f>IF(AND(ISNUMBER(DK40),DK40&gt;7),IF(AND(ISNUMBER(AR40),ISNUMBER(DK40)),IF(AR40-VLOOKUP(BI40,NyLi2E!$L$2:$V$4,DK40,1)&lt;1,1 &amp; " - " &amp; AR40+VLOOKUP(BI40,NyLi2E!$L$2:$V$4,DK40,1),IF(AR40+VLOOKUP(BI40,NyLi2E!$L$2:$V$4,DK40,1)&gt;19,AR40-VLOOKUP(BI40,NyLi2E!$L$2:$V$4,DK40,1) &amp; " - " &amp; 19,AR40-VLOOKUP(BI40,NyLi2E!$L$2:$V$4,DK40,1) &amp; " - " &amp; AR40+VLOOKUP(BI40,NyLi2E!$L$2:$V$4,DK40,1))),""),"")</f>
        <v/>
      </c>
      <c r="BZ40" s="4" t="str">
        <f>IF(AND(ISNUMBER(DK40),DK40&gt;7),IF(AND(ISNUMBER(AS40),ISNUMBER(DK40)),IF(AS40-VLOOKUP(BI40,NyLi2T!$L$2:$V$4,DK40,1)&lt;1,1 &amp; " - " &amp; AS40+VLOOKUP(BI40,NyLi2T!$L$2:$V$4,DK40,1),IF(AS40+VLOOKUP(BI40,NyLi2T!$L$2:$V$4,DK40,1)&gt;19,AS40-VLOOKUP(BI40,NyLi2T!$L$2:$V$4,DK40,1) &amp; " - " &amp; 19,AS40-VLOOKUP(BI40,NyLi2T!$L$2:$V$4,DK40,1) &amp; " - " &amp; AS40+VLOOKUP(BI40,NyLi2T!$L$2:$V$4,DK40,1))),""),"")</f>
        <v/>
      </c>
      <c r="CA40" s="4" t="str">
        <f>IF(AND(ISNUMBER(DK40),DK40&lt;8),IF(AND(ISNUMBER(AT40),ISNUMBER(DK40)),IF(AT40-VLOOKUP(BI40,NySs!$L$2:$V$4,DK40,1)&lt;1,1 &amp; " - " &amp; AT40+VLOOKUP(BI40,NySs!$L$2:$V$4,DK40,1),IF(AT40+VLOOKUP(BI40,NySs!$L$2:$V$4,DK40,1)&gt;19,AT40-VLOOKUP(BI40,NySs!$L$2:$V$4,DK40,1) &amp; " - " &amp; 19,AT40-VLOOKUP(BI40,NySs!$L$2:$V$4,DK40,1) &amp; " - " &amp; AT40+VLOOKUP(BI40,NySs!$L$2:$V$4,DK40,1))),""),"")</f>
        <v/>
      </c>
      <c r="CB40" s="4" t="str">
        <f>IF(AND(ISNUMBER(DK40),DK40&lt;9),IF(AND(ISNUMBER(AU40),ISNUMBER(DK40)),IF(AU40-VLOOKUP(BI40,NyEo!$L$2:$V$4,DK40,1)&lt;1,1 &amp; " - " &amp; AU40+VLOOKUP(BI40,NyEo!$L$2:$V$4,DK40,1),IF(AU40+VLOOKUP(BI40,NyEo!$L$2:$V$4,DK40,1)&gt;19,AU40-VLOOKUP(BI40,NyEo!$L$2:$V$4,DK40,1) &amp; " - " &amp; 19,AU40-VLOOKUP(BI40,NyEo!$L$2:$V$4,DK40,1) &amp; " - " &amp; AU40+VLOOKUP(BI40,NyEo!$L$2:$V$4,DK40,1))),""),"")</f>
        <v/>
      </c>
      <c r="CC40" s="4" t="str">
        <f>IF(AND(ISNUMBER(DK40),DK40&gt;7),IF(AND(ISNUMBER(AV40),ISNUMBER(DK40)),IF(AV40-VLOOKUP(BI40,NyHt!$L$2:$V$4,DK40,1)&lt;1,1 &amp; " - " &amp; AV40+VLOOKUP(BI40,NyHt!$L$2:$V$4,DK40,1),IF(AV40+VLOOKUP(BI40,NyHt!$L$2:$V$4,DK40,1)&gt;19,AV40-VLOOKUP(BI40,NyHt!$L$2:$V$4,DK40,1) &amp; " - " &amp; 19,AV40-VLOOKUP(BI40,NyHt!$L$2:$V$4,DK40,1) &amp; " - " &amp; AV40+VLOOKUP(BI40,NyHt!$L$2:$V$4,DK40,1))),""),"")</f>
        <v/>
      </c>
      <c r="CD40" s="4" t="str">
        <f>IF(AND(ISNUMBER(AW40),ISNUMBER(DK40)),IF(AW40-VLOOKUP(BI40,NySiF!$L$2:$V$4,DK40,1)&lt;1,1 &amp; " - " &amp; AW40+VLOOKUP(BI40,NySiF!$L$2:$V$4,DK40,1),IF(AW40+VLOOKUP(BI40,NySiF!$L$2:$V$4,DK40,1)&gt;19,AW40-VLOOKUP(BI40,NySiF!$L$2:$V$4,DK40,1) &amp; " - " &amp; 19,AW40-VLOOKUP(BI40,NySiF!$L$2:$V$4,DK40,1) &amp; " - " &amp; AW40+VLOOKUP(BI40,NySiF!$L$2:$V$4,DK40,1))),"")</f>
        <v/>
      </c>
      <c r="CE40" s="4" t="str">
        <f>IF(AND(ISNUMBER(AX40),ISNUMBER(DK40)),IF(AX40-VLOOKUP(BI40,NySiB!$L$2:$V$4,DK40,1)&lt;1,1 &amp; " - " &amp; AX40+VLOOKUP(BI40,NySiB!$L$2:$V$4,DK40,1),IF(AX40+VLOOKUP(BI40,NySiB!$L$2:$V$4,DK40,1)&gt;19,AX40-VLOOKUP(BI40,NySiB!$L$2:$V$4,DK40,1) &amp; " - " &amp; 19,AX40-VLOOKUP(BI40,NySiB!$L$2:$V$4,DK40,1) &amp; " - " &amp; AX40+VLOOKUP(BI40,NySiB!$L$2:$V$4,DK40,1))),"")</f>
        <v/>
      </c>
      <c r="CF40" s="4" t="str">
        <f>IF(AND(ISNUMBER(AY40),ISNUMBER(DK40)),IF(AY40-VLOOKUP(BI40,NySiT!$L$2:$V$4,DK40,1)&lt;1,1 &amp; " - " &amp; AY40+VLOOKUP(BI40,NySiT!$L$2:$V$4,DK40,1),IF(AY40+VLOOKUP(BI40,NySiT!$L$2:$V$4,DK40,1)&gt;19,AY40-VLOOKUP(BI40,NySiT!$L$2:$V$4,DK40,1) &amp; " - " &amp; 19,AY40-VLOOKUP(BI40,NySiT!$L$2:$V$4,DK40,1) &amp; " - " &amp; AY40+VLOOKUP(BI40,NySiT!$L$2:$V$4,DK40,1))),"")</f>
        <v/>
      </c>
      <c r="CG40" s="4" t="str">
        <f>IF(AND(ISNUMBER(AZ40),ISNUMBER(DK40)),IF(AZ40-VLOOKUP(BI40,NyVs!$L$2:$V$4,DK40,1)&lt;1,1 &amp; " - " &amp; AZ40+VLOOKUP(BI40,NyVs!$L$2:$V$4,DK40,1),IF(AZ40+VLOOKUP(BI40,NyVs!$L$2:$V$4,DK40,1)&gt;19,AZ40-VLOOKUP(BI40,NyVs!$L$2:$V$4,DK40,1) &amp; " - " &amp; 19,AZ40-VLOOKUP(BI40,NyVs!$L$2:$V$4,DK40,1) &amp; " - " &amp; AZ40+VLOOKUP(BI40,NyVs!$L$2:$V$4,DK40,1))),"")</f>
        <v/>
      </c>
      <c r="CH40" s="4" t="str">
        <f>IF(AND(ISNUMBER(BA40),ISNUMBER(DK40)),IF(BA40-VLOOKUP(BI40,NyPp!$L$2:$V$4,DK40,1)&lt;1,1 &amp; " - " &amp; BA40+VLOOKUP(BI40,NyPp!$L$2:$V$4,DK40,1),IF(BA40+VLOOKUP(BI40,NyPp!$L$2:$V$4,DK40,1)&gt;19,BA40-VLOOKUP(BI40,NyPp!$L$2:$V$4,DK40,1) &amp; " - " &amp; 19,BA40-VLOOKUP(BI40,NyPp!$L$2:$V$4,DK40,1) &amp; " - " &amp; BA40+VLOOKUP(BI40,NyPp!$L$2:$V$4,DK40,1))),"")</f>
        <v/>
      </c>
      <c r="CI40" s="4" t="str">
        <f>IF(AND(ISNUMBER(BB40),ISNUMBER(DK40)),IF(BB40-VLOOKUP(BI40,NyIGS!$L$2:$V$4,DK40,1)&lt;40,40 &amp; " - " &amp; BB40+VLOOKUP(BI40,NyIGS!$L$2:$V$4,DK40,1),IF(BB40+VLOOKUP(BI40,NyIGS!$L$2:$V$4,DK40,1)&gt;160,BB40-VLOOKUP(BI40,NyIGS!$L$2:$V$4,DK40,1) &amp; " - " &amp; 160,BB40-VLOOKUP(BI40,NyIGS!$L$2:$V$4,DK40,1) &amp; " - " &amp; BB40+VLOOKUP(BI40,NyIGS!$L$2:$V$4,DK40,1))),"")</f>
        <v/>
      </c>
      <c r="CJ40" s="4" t="str">
        <f>IF(AND(ISNUMBER(BC40),ISNUMBER(DK40)),IF(BC40-VLOOKUP(BI40,NyIRS!$L$2:$V$4,DK40,1)&lt;40,40 &amp; " - " &amp; BC40+VLOOKUP(BI40,NyIRS!$L$2:$V$4,DK40,1),IF(BC40+VLOOKUP(BI40,NyIRS!$L$2:$V$4,DK40,1)&gt;160,BC40-VLOOKUP(BI40,NyIRS!$L$2:$V$4,DK40,1) &amp; " - " &amp; 160,BC40-VLOOKUP(BI40,NyIRS!$L$2:$V$4,DK40,1) &amp; " - " &amp; BC40+VLOOKUP(BI40,NyIRS!$L$2:$V$4,DK40,1))),"")</f>
        <v/>
      </c>
      <c r="CK40" s="4" t="str">
        <f>IF(AND(ISNUMBER(BD40),ISNUMBER(DK40)),IF(BD40-VLOOKUP(BI40,NyIES!$L$2:$V$4,DK40,1)&lt;40,40 &amp; " - " &amp; BD40+VLOOKUP(BI40,NyIES!$L$2:$V$4,DK40,1),IF(BD40+VLOOKUP(BI40,NyIES!$L$2:$V$4,DK40,1)&gt;160,BD40-VLOOKUP(BI40,NyIES!$L$2:$V$4,DK40,1) &amp; " - " &amp; 160,BD40-VLOOKUP(BI40,NyIES!$L$2:$V$4,DK40,1) &amp; " - " &amp; BD40+VLOOKUP(BI40,NyIES!$L$2:$V$4,DK40,1))),"")</f>
        <v/>
      </c>
      <c r="CL40" s="4" t="str">
        <f>IF(AND(ISNUMBER(BE40),ISNUMBER(DK40)),IF(BE40-VLOOKUP(BI40,NyISI!$L$2:$V$4,DK40,1)&lt;40,40 &amp; " - " &amp; BE40+VLOOKUP(BI40,NyISI!$L$2:$V$4,DK40,1),IF(BE40+VLOOKUP(BI40,NyISI!$L$2:$V$4,DK40,1)&gt;160,BE40-VLOOKUP(BI40,NyISI!$L$2:$V$4,DK40,1) &amp; " - " &amp; 160,BE40-VLOOKUP(BI40,NyISI!$L$2:$V$4,DK40,1) &amp; " - " &amp; BE40+VLOOKUP(BI40,NyISI!$L$2:$V$4,DK40,1))),"")</f>
        <v/>
      </c>
      <c r="CM40" s="4" t="str">
        <f>IF(AND(ISNUMBER(DK40),DK40&lt;8),IF(AND(ISNUMBER(BF40),ISNUMBER(DK40)),IF(BF40-VLOOKUP(BI40,NyISS!$L$2:$V$4,DK40,1)&lt;40,40 &amp; " - " &amp; BF40+VLOOKUP(BI40,NyISS!$L$2:$V$4,DK40,1),IF(BF40+VLOOKUP(BI40,NyISS!$L$2:$V$4,DK40,1)&gt;160,BF40-VLOOKUP(BI40,NyISS!$L$2:$V$4,DK40,1) &amp; " - " &amp; 160,BF40-VLOOKUP(BI40,NyISS!$L$2:$V$4,DK40,1) &amp; " - " &amp; BF40+VLOOKUP(BI40,NyISS!$L$2:$V$4,DK40,1))),""),"")</f>
        <v/>
      </c>
      <c r="CN40" s="4" t="str">
        <f>IF(AND(ISNUMBER(DK40),DK40&gt;7),IF(AND(ISNUMBER(BG40),ISNUMBER(DK40)),IF(BG40-VLOOKUP(BI40,NyISM!$L$2:$V$4,DK40,1)&lt;40,40 &amp; " - " &amp; BG40+VLOOKUP(BI40,NyISM!$L$2:$V$4,DK40,1),IF(BG40+VLOOKUP(BI40,NyISM!$L$2:$V$4,DK40,1)&gt;160,BG40-VLOOKUP(BI40,NyISM!$L$2:$V$4,DK40,1) &amp; " - " &amp; 160,BG40-VLOOKUP(BI40,NyISM!$L$2:$V$4,DK40,1) &amp; " - " &amp; BG40+VLOOKUP(BI40,NyISM!$L$2:$V$4,DK40,1))),""),"")</f>
        <v/>
      </c>
      <c r="CO40" s="4" t="str">
        <f>IF(AND(ISNUMBER(BH40),ISNUMBER(DK40)),IF(BH40-VLOOKUP(BI40,NyIAM!$L$2:$V$4,DK40,1)&lt;40,40 &amp; " - " &amp; BH40+VLOOKUP(BI40,NyIAM!$L$2:$V$4,DK40,1),IF(BH40+VLOOKUP(BI40,NyIAM!$L$2:$V$4,DK40,1)&gt;160,BH40-VLOOKUP(BI40,NyIAM!$L$2:$V$4,DK40,1) &amp; " - " &amp; 160,BH40-VLOOKUP(BI40,NyIAM!$L$2:$V$4,DK40,1) &amp; " - " &amp; BH40+VLOOKUP(BI40,NyIAM!$L$2:$V$4,DK40,1))),"")</f>
        <v/>
      </c>
      <c r="CP40" s="4" t="str">
        <f>IF(AF40="","",IF(AND(ISNUMBER(AF40),ISNUMBER(DK40)),IF(VLOOKUP(AF40,NyOm!$A$2:$K$30,DK40,1)=1,"Onormalt få ord",IF(VLOOKUP(AF40,NyOm!$A$2:$K$30,DK40,1)=2,"Färre antal ord än normalt",IF(VLOOKUP(AF40,NyOm!$A$2:$K$30,DK40,1)=3,"Normalt antal ord","")))))</f>
        <v/>
      </c>
      <c r="CQ40" s="4" t="str">
        <f>IF(AB40="","",IF(AND(ISNUMBER(AB40),ISNUMBER(DK40)),IF(VLOOKUP(AB40,NyPbTid!$A$2:$K$218,DK40,1)=1,"Onormalt lång tidsåtgång",IF(VLOOKUP(AB40,NyPbTid!$A$2:$K$218,DK40,1)=2,"Långsammare än normalt",IF(VLOOKUP(AB40,NyPbTid!$A$2:$K$218,DK40,1)=3,"Normal tidsåtgång","")))))</f>
        <v/>
      </c>
      <c r="CR40" s="4" t="str">
        <f>IF(AC40="","",IF(AND(ISNUMBER(AC40),ISNUMBER(DK40)),IF(VLOOKUP(AC40,NyPbFel!$A$2:$K$18,DK40,1)=1,"Onormalt antal fel",IF(VLOOKUP(AC40,NyPbFel!$A$2:$K$18,DK40,1)=2,"Fler fel än normalt",IF(VLOOKUP(AC40,NyPbFel!$A$2:$K$18,DK40,1)=3,"Normalt antal fel","")))))</f>
        <v/>
      </c>
      <c r="CS40" s="4" t="str">
        <f t="shared" si="6"/>
        <v/>
      </c>
      <c r="CT40" s="4" t="str">
        <f>IF(OR(ISNUMBER(CS40),CS40="0**"),IF(ISNUMBER(CS40),CS40/ABS(CS40)*VLOOKUP(1,SignDiff!$A$3:$K$4,DK40,1),VLOOKUP(1,SignDiff!$A$3:$K$4,DK40,1)),"")</f>
        <v/>
      </c>
      <c r="CU40" s="4" t="str">
        <f>IF(OR(ISNUMBER(CS40),CS40="0**"),IF(ISNUMBER(CS40),CS40/ABS(CS40)*VLOOKUP(1,SignDiff!$A$7:$K$8,DK40,1),VLOOKUP(1,SignDiff!$A$7:$K$8,DK40,1)),"")</f>
        <v/>
      </c>
      <c r="CV40" s="4" t="str">
        <f t="shared" si="7"/>
        <v/>
      </c>
      <c r="CW40" s="4" t="str">
        <f t="shared" si="8"/>
        <v/>
      </c>
      <c r="CX40" s="4" t="str">
        <f>IF(OR(ISNUMBER(CS40),CS40="0**"),IF(CS40="0**",VLOOKUP(0,'IRS-IES'!$A$2:$C$43,2,1),IF(CS40&lt;0,VLOOKUP(ABS(CS40),'IRS-IES'!$A$2:$C$43,2,1),VLOOKUP(ABS(CS40),'IRS-IES'!$A$2:$C$43,3,1))),"")</f>
        <v/>
      </c>
      <c r="CY40" s="4" t="str">
        <f t="shared" si="9"/>
        <v/>
      </c>
      <c r="CZ40" s="4" t="str">
        <f>IF(OR(ISNUMBER(CY40),CY40="0**"),IF(ISNUMBER(CY40),CY40/ABS(CY40)*VLOOKUP(2,SignDiff!$A$3:$K$4,DK40,1),VLOOKUP(2,SignDiff!$A$3:$K$4,DK40,1)),"")</f>
        <v/>
      </c>
      <c r="DA40" s="4" t="str">
        <f>IF(OR(ISNUMBER(CY40),CY40="0**"),IF(ISNUMBER(CY40),CY40/ABS(CY40)*VLOOKUP(2,SignDiff!$A$7:$K$8,DK40,1),VLOOKUP(2,SignDiff!$A$7:$K$8,DK40,1)),"")</f>
        <v/>
      </c>
      <c r="DB40" s="4" t="str">
        <f t="shared" si="10"/>
        <v/>
      </c>
      <c r="DC40" s="4" t="str">
        <f t="shared" si="11"/>
        <v/>
      </c>
      <c r="DD40" s="4" t="str">
        <f>IF(OR(ISNUMBER(CY40),CY40="0**"),IF(CY40="0**",VLOOKUP(0,'ISI-ISS'!$A$2:$C$43,2,1),IF(CY40&lt;0,VLOOKUP(ABS(CY40),'ISI-ISS'!$A$2:$C$43,2,1),VLOOKUP(ABS(CY40),'ISI-ISS'!$A$2:$C$43,3,1))),"")</f>
        <v/>
      </c>
      <c r="DE40" s="4" t="str">
        <f t="shared" si="12"/>
        <v/>
      </c>
      <c r="DF40" s="4" t="str">
        <f>IF(OR(ISNUMBER(DE40),DE40="0**"),IF(ISNUMBER(DE40),DE40/ABS(DE40)*VLOOKUP(2,SignDiff!$A$3:$K$4,DK40,1),VLOOKUP(2,SignDiff!$A$3:$K$4,DK40,1)),"")</f>
        <v/>
      </c>
      <c r="DG40" s="4" t="str">
        <f>IF(OR(ISNUMBER(DE40),DE40="0**"),IF(ISNUMBER(DE40),DE40/ABS(DE40)*VLOOKUP(2,SignDiff!$A$7:$K$8,DK40,1),VLOOKUP(2,SignDiff!$A$7:$K$8,DK40,1)),"")</f>
        <v/>
      </c>
      <c r="DH40" s="4" t="str">
        <f t="shared" si="13"/>
        <v/>
      </c>
      <c r="DI40" s="4" t="str">
        <f t="shared" si="14"/>
        <v/>
      </c>
      <c r="DJ40" s="4" t="str">
        <f>IF(OR(ISNUMBER(DE40),DE40="0**"),IF(DE40="0**",VLOOKUP(0,'ISI-ISM'!$A$2:$C$43,2,1),IF(DE40&lt;0,VLOOKUP(ABS(DE40),'ISI-ISM'!$A$2:$C$43,2,1),VLOOKUP(ABS(DE40),'ISI-ISM'!$A$2:$C$43,3,1))),"")</f>
        <v/>
      </c>
      <c r="DK40" s="4" t="str">
        <f>IF(ISERROR(VLOOKUP(N40,age!$A$2:$C$11,2,1)),"",VLOOKUP(N40,age!$A$2:$C$11,2,1))</f>
        <v/>
      </c>
      <c r="DL40" s="4" t="str">
        <f>IF(ISERROR(VLOOKUP(N40,age!$A$2:$C$11,3,1)),"",VLOOKUP(N40,age!$A$2:$C$11,3,1))</f>
        <v/>
      </c>
      <c r="DM40" s="4">
        <f t="shared" si="1"/>
        <v>0</v>
      </c>
      <c r="DN40" s="4">
        <f t="shared" si="2"/>
        <v>0</v>
      </c>
      <c r="DO40" s="4">
        <f t="shared" si="3"/>
        <v>0</v>
      </c>
      <c r="DP40" s="4">
        <f t="shared" si="4"/>
        <v>0</v>
      </c>
      <c r="DQ40" s="4">
        <f t="shared" si="5"/>
        <v>0</v>
      </c>
      <c r="DR40" s="9" t="str">
        <f t="shared" si="15"/>
        <v/>
      </c>
      <c r="DS40" s="9" t="str">
        <f t="shared" si="16"/>
        <v/>
      </c>
      <c r="DT40" s="9" t="str">
        <f t="shared" si="17"/>
        <v/>
      </c>
      <c r="DU40" s="9" t="str">
        <f t="shared" si="18"/>
        <v/>
      </c>
      <c r="DV40" s="9" t="str">
        <f t="shared" si="19"/>
        <v/>
      </c>
      <c r="DW40" s="9" t="str">
        <f t="shared" si="20"/>
        <v/>
      </c>
      <c r="DX40" s="9" t="str">
        <f t="shared" si="21"/>
        <v/>
      </c>
      <c r="DY40" s="9" t="str">
        <f>IF(AND(ISNUMBER(AJ40),ISNUMBER(DK40)),IF(AJ40-VLOOKUP(BI40,NyFi!$L$2:$V$4,DK40,1)&lt;1,1,AJ40-VLOOKUP(BI40,NyFi!$L$2:$V$4,DK40,1)),"")</f>
        <v/>
      </c>
      <c r="DZ40" s="9" t="str">
        <f>IF(AND(ISNUMBER(DK40),DK40&lt;8),IF(AND(ISNUMBER(AK40),ISNUMBER(DK40)),IF(AK40-VLOOKUP(BI40,NyGs!$L$2:$V$4,DK40,1)&lt;1,1,AK40-VLOOKUP(BI40,NyGs!$L$2:$V$4,DK40,1)),""),"")</f>
        <v/>
      </c>
      <c r="EA40" s="9" t="str">
        <f>IF(AND(ISNUMBER(AL40),ISNUMBER(DK40)),IF(AL40-VLOOKUP(BI40,NyRm!$L$2:$V$4,DK40,1)&lt;1,1,AL40-VLOOKUP(BI40,NyRm!$L$2:$V$4,DK40,1)),"")</f>
        <v/>
      </c>
      <c r="EB40" s="9" t="str">
        <f>IF(AND(ISNUMBER(AM40),ISNUMBER(DK40)),IF(AM40-VLOOKUP(BI40,NyFm!$L$2:$V$4,DK40,1)&lt;1,1,AM40-VLOOKUP(BI40,NyFm!$L$2:$V$4,DK40,1)),"")</f>
        <v/>
      </c>
      <c r="EC40" s="9" t="str">
        <f>IF(AND(ISNUMBER(DK40),DK40&lt;8),IF(AND(ISNUMBER(AN40),ISNUMBER(DK40)),IF(AN40-VLOOKUP(BI40,NyLi1R!$L$2:$V$4,DK40,1)&lt;1,1,AN40-VLOOKUP(BI40,NyLi1R!$L$2:$V$4,DK40,1)),""),"")</f>
        <v/>
      </c>
      <c r="ED40" s="9" t="str">
        <f>IF(AND(ISNUMBER(DK40),DK40&lt;8),IF(AND(ISNUMBER(AO40),ISNUMBER(DK40)),IF(AO40-VLOOKUP(BI40,NyLi1E!$L$2:$V$4,DK40,1)&lt;1,1,AO40-VLOOKUP(BI40,NyLi1E!$L$2:$V$4,DK40,1)),""),"")</f>
        <v/>
      </c>
      <c r="EE40" s="9" t="str">
        <f>IF(AND(ISNUMBER(DK40),DK40&lt;8),IF(AND(ISNUMBER(AP40),ISNUMBER(DK40)),IF(AP40-VLOOKUP(BI40,NyLi1T!$L$2:$V$4,DK40,1)&lt;1,1,AP40-VLOOKUP(BI40,NyLi1T!$L$2:$V$4,DK40,1)),""),"")</f>
        <v/>
      </c>
      <c r="EF40" s="9" t="str">
        <f>IF(AND(ISNUMBER(DK40),DK40&gt;7),IF(AND(ISNUMBER(AQ40),ISNUMBER(DK40)),IF(AQ40-VLOOKUP(BI40,NyLi2R!$L$2:$V$4,DK40,1)&lt;1,1,AQ40-VLOOKUP(BI40,NyLi2R!$L$2:$V$4,DK40,1)),""),"")</f>
        <v/>
      </c>
      <c r="EG40" s="9" t="str">
        <f>IF(AND(ISNUMBER(DK40),DK40&gt;7),IF(AND(ISNUMBER(AR40),ISNUMBER(DK40)),IF(AR40-VLOOKUP(BI40,NyLi2E!$L$2:$V$4,DK40,1)&lt;1,1,AR40-VLOOKUP(BI40,NyLi2E!$L$2:$V$4,DK40,1)),""),"")</f>
        <v/>
      </c>
      <c r="EH40" s="9" t="str">
        <f>IF(AND(ISNUMBER(DK40),DK40&gt;7),IF(AND(ISNUMBER(AS40),ISNUMBER(DK40)),IF(AS40-VLOOKUP(BI40,NyLi2T!$L$2:$V$4,DK40,1)&lt;1,1,AS40-VLOOKUP(BI40,NyLi2T!$L$2:$V$4,DK40,1)),""),"")</f>
        <v/>
      </c>
      <c r="EI40" s="9" t="str">
        <f>IF(AND(ISNUMBER(DK40),DK40&lt;8),IF(AND(ISNUMBER(AT40),ISNUMBER(DK40)),IF(AT40-VLOOKUP(BI40,NySs!$L$2:$V$4,DK40,1)&lt;1,1,AT40-VLOOKUP(BI40,NySs!$L$2:$V$4,DK40,1)),""),"")</f>
        <v/>
      </c>
      <c r="EJ40" s="9" t="str">
        <f>IF(AND(ISNUMBER(DK40),DK40&lt;9),IF(AND(ISNUMBER(AU40),ISNUMBER(DK40)),IF(AU40-VLOOKUP(BI40,NyEo!$L$2:$V$4,DK40,1)&lt;1,1,AU40-VLOOKUP(BI40,NyEo!$L$2:$V$4,DK40,1)),""),"")</f>
        <v/>
      </c>
      <c r="EK40" s="9" t="str">
        <f>IF(AND(ISNUMBER(DK40),DK40&gt;7),IF(AND(ISNUMBER(AV40),ISNUMBER(DK40)),IF(AV40-VLOOKUP(BI40,NyHt!$L$2:$V$4,DK40,1)&lt;1,1,AV40-VLOOKUP(BI40,NyHt!$L$2:$V$4,DK40,1)),""),"")</f>
        <v/>
      </c>
      <c r="EL40" s="9" t="str">
        <f>IF(AND(ISNUMBER(AW40),ISNUMBER(DK40)),IF(AW40-VLOOKUP(BI40,NySiF!$L$2:$V$4,DK40,1)&lt;1,1,AW40-VLOOKUP(BI40,NySiF!$L$2:$V$4,DK40,1)),"")</f>
        <v/>
      </c>
      <c r="EM40" s="9" t="str">
        <f>IF(AND(ISNUMBER(AX40),ISNUMBER(DK40)),IF(AX40-VLOOKUP(BI40,NySiB!$L$2:$V$4,DK40,1)&lt;1,1,AX40-VLOOKUP(BI40,NySiB!$L$2:$V$4,DK40,1)),"")</f>
        <v/>
      </c>
      <c r="EN40" s="9" t="str">
        <f>IF(AND(ISNUMBER(AY40),ISNUMBER(DK40)),IF(AY40-VLOOKUP(BI40,NySiT!$L$2:$V$4,DK40,1)&lt;1,1,AY40-VLOOKUP(BI40,NySiT!$L$2:$V$4,DK40,1)),"")</f>
        <v/>
      </c>
      <c r="EO40" s="9" t="str">
        <f>IF(AND(ISNUMBER(AZ40),ISNUMBER(DK40)),IF(AZ40-VLOOKUP(BI40,NyVs!$L$2:$V$4,DK40,1)&lt;1,1,AZ40-VLOOKUP(BI40,NyVs!$L$2:$V$4,DK40,1)),"")</f>
        <v/>
      </c>
      <c r="EP40" s="9" t="str">
        <f>IF(AND(ISNUMBER(BA40),ISNUMBER(DK40)),IF(BA40-VLOOKUP(BI40,NyPp!$L$2:$V$4,DK40,1)&lt;1,1,BA40-VLOOKUP(BI40,NyPp!$L$2:$V$4,DK40,1)),"")</f>
        <v/>
      </c>
      <c r="EQ40" s="9" t="str">
        <f>IF(AND(ISNUMBER(BB40),ISNUMBER(DK40)),IF(BB40-VLOOKUP(BI40,NyIGS!$L$2:$V$4,DK40,1)&lt;40,40,BB40-VLOOKUP(BI40,NyIGS!$L$2:$V$4,DK40,1)),"")</f>
        <v/>
      </c>
      <c r="ER40" s="9" t="str">
        <f>IF(AND(ISNUMBER(BC40),ISNUMBER(DK40)),IF(BC40-VLOOKUP(BI40,NyIRS!$L$2:$V$4,DK40,1)&lt;40,40,BC40-VLOOKUP(BI40,NyIRS!$L$2:$V$4,DK40,1)),"")</f>
        <v/>
      </c>
      <c r="ES40" s="9" t="str">
        <f>IF(AND(ISNUMBER(BD40),ISNUMBER(DK40)),IF(BD40-VLOOKUP(BI40,NyIES!$L$2:$V$4,DK40,1)&lt;40,40,BD40-VLOOKUP(BI40,NyIES!$L$2:$V$4,DK40,1)),"")</f>
        <v/>
      </c>
      <c r="ET40" s="9" t="str">
        <f>IF(AND(ISNUMBER(BE40),ISNUMBER(DK40)),IF(BE40-VLOOKUP(BI40,NyISI!$L$2:$V$4,DK40,1)&lt;40,40,BE40-VLOOKUP(BI40,NyISI!$L$2:$V$4,DK40,1)),"")</f>
        <v/>
      </c>
      <c r="EU40" s="9" t="str">
        <f>IF(AND(ISNUMBER(DK40),DK40&lt;8),IF(AND(ISNUMBER(BF40),ISNUMBER(DK40)),IF(BF40-VLOOKUP(BI40,NyISS!$L$2:$V$4,DK40,1)&lt;40,40,BF40-VLOOKUP(BI40,NyISS!$L$2:$V$4,DK40,1)),""),"")</f>
        <v/>
      </c>
      <c r="EV40" s="9" t="str">
        <f>IF(AND(ISNUMBER(DK40),DK40&gt;7),IF(AND(ISNUMBER(BG40),ISNUMBER(DK40)),IF(BG40-VLOOKUP(BI40,NyISM!$L$2:$V$4,DK40,1)&lt;40,40,BG40-VLOOKUP(BI40,NyISM!$L$2:$V$4,DK40,1)),""),"")</f>
        <v/>
      </c>
      <c r="EW40" s="9" t="str">
        <f>IF(AND(ISNUMBER(BH40),ISNUMBER(DK40)),IF(BH40-VLOOKUP(BI40,NyIAM!$L$2:$V$4,DK40,1)&lt;40,40,BH40-VLOOKUP(BI40,NyIAM!$L$2:$V$4,DK40,1)),"")</f>
        <v/>
      </c>
      <c r="EX40" s="9" t="str">
        <f>IF(AND(ISNUMBER(AJ40),ISNUMBER(DK40)),IF(AJ40+VLOOKUP(BI40,NyFi!$L$2:$V$4,DK40,1)&gt;19,19,AJ40+VLOOKUP(BI40,NyFi!$L$2:$V$4,DK40,1)),"")</f>
        <v/>
      </c>
      <c r="EY40" s="9" t="str">
        <f>IF(AND(ISNUMBER(DK40),DK40&lt;8),IF(AND(ISNUMBER(AK40),ISNUMBER(DK40)),IF(AK40+VLOOKUP(BI40,NyGs!$L$2:$V$4,DK40,1)&gt;19,19,AK40+VLOOKUP(BI40,NyGs!$L$2:$V$4,DK40,1)),""),"")</f>
        <v/>
      </c>
      <c r="EZ40" s="9" t="str">
        <f>IF(AND(ISNUMBER(AL40),ISNUMBER(DK40)),IF(AL40+VLOOKUP(BI40,NyRm!$L$2:$V$4,DK40,1)&gt;19,19,AL40+VLOOKUP(BI40,NyRm!$L$2:$V$4,DK40,1)),"")</f>
        <v/>
      </c>
      <c r="FA40" s="9" t="str">
        <f>IF(AND(ISNUMBER(AM40),ISNUMBER(DK40)),IF(AM40+VLOOKUP(BI40,NyFm!$L$2:$V$4,DK40,1)&gt;19,19,AM40+VLOOKUP(BI40,NyFm!$L$2:$V$4,DK40,1)),"")</f>
        <v/>
      </c>
      <c r="FB40" s="9" t="str">
        <f>IF(AND(ISNUMBER(DK40),DK40&lt;8),IF(AND(ISNUMBER(AN40),ISNUMBER(DK40)),IF(AN40+VLOOKUP(BI40,NyLi1R!$L$2:$V$4,DK40,1)&gt;19,19,AN40+VLOOKUP(BI40,NyLi1R!$L$2:$V$4,DK40,1)),""),"")</f>
        <v/>
      </c>
      <c r="FC40" s="9" t="str">
        <f>IF(AND(ISNUMBER(DK40),DK40&lt;8),IF(AND(ISNUMBER(AO40),ISNUMBER(DK40)),IF(AO40+VLOOKUP(BI40,NyLi1E!$L$2:$V$4,DK40,1)&gt;19,19,AO40+VLOOKUP(BI40,NyLi1E!$L$2:$V$4,DK40,1)),""),"")</f>
        <v/>
      </c>
      <c r="FD40" s="9" t="str">
        <f>IF(AND(ISNUMBER(DK40),DK40&lt;8),IF(AND(ISNUMBER(AP40),ISNUMBER(DK40)),IF(AP40+VLOOKUP(BI40,NyLi1T!$L$2:$V$4,DK40,1)&gt;19,19,AP40+VLOOKUP(BI40,NyLi1T!$L$2:$V$4,DK40,1)),""),"")</f>
        <v/>
      </c>
      <c r="FE40" s="9" t="str">
        <f>IF(AND(ISNUMBER(DK40),DK40&gt;7),IF(AND(ISNUMBER(AQ40),ISNUMBER(DK40)),IF(AQ40+VLOOKUP(BI40,NyLi2R!$L$2:$V$4,DK40,1)&gt;19,19,AQ40+VLOOKUP(BI40,NyLi2R!$L$2:$V$4,DK40,1)),""),"")</f>
        <v/>
      </c>
      <c r="FF40" s="9" t="str">
        <f>IF(AND(ISNUMBER(DK40),DK40&gt;7),IF(AND(ISNUMBER(AR40),ISNUMBER(DK40)),IF(AR40+VLOOKUP(BI40,NyLi2E!$L$2:$V$4,DK40,1)&gt;19,19,AR40+VLOOKUP(BI40,NyLi2E!$L$2:$V$4,DK40,1)),""),"")</f>
        <v/>
      </c>
      <c r="FG40" s="9" t="str">
        <f>IF(AND(ISNUMBER(DK40),DK40&gt;7),IF(AND(ISNUMBER(AS40),ISNUMBER(DK40)),IF(AS40+VLOOKUP(BI40,NyLi2T!$L$2:$V$4,DK40,1)&gt;19,19,AS40+VLOOKUP(BI40,NyLi2T!$L$2:$V$4,DK40,1)),""),"")</f>
        <v/>
      </c>
      <c r="FH40" s="9" t="str">
        <f>IF(AND(ISNUMBER(DK40),DK40&lt;8),IF(AND(ISNUMBER(AT40),ISNUMBER(DK40)),IF(AT40+VLOOKUP(BI40,NySs!$L$2:$V$4,DK40,1)&gt;19,19,AT40+VLOOKUP(BI40,NySs!$L$2:$V$4,DK40,1)),""),"")</f>
        <v/>
      </c>
      <c r="FI40" s="9" t="str">
        <f>IF(AND(ISNUMBER(DK40),DK40&lt;9),IF(AND(ISNUMBER(AU40),ISNUMBER(DK40)),IF(AU40+VLOOKUP(BI40,NyEo!$L$2:$V$4,DK40,1)&gt;19,19,AU40+VLOOKUP(BI40,NyEo!$L$2:$V$4,DK40,1)),""),"")</f>
        <v/>
      </c>
      <c r="FJ40" s="9" t="str">
        <f>IF(AND(ISNUMBER(DK40),DK40&gt;7),IF(AND(ISNUMBER(AV40),ISNUMBER(DK40)),IF(AV40+VLOOKUP(BI40,NyHt!$L$2:$V$4,DK40,1)&gt;19,19,AV40+VLOOKUP(BI40,NyHt!$L$2:$V$4,DK40,1)),""),"")</f>
        <v/>
      </c>
      <c r="FK40" s="9" t="str">
        <f>IF(AND(ISNUMBER(AW40),ISNUMBER(DK40)),IF(AW40+VLOOKUP(BI40,NySiF!$L$2:$V$4,DK40,1)&gt;19,19,AW40+VLOOKUP(BI40,NySiF!$L$2:$V$4,DK40,1)),"")</f>
        <v/>
      </c>
      <c r="FL40" s="9" t="str">
        <f>IF(AND(ISNUMBER(AX40),ISNUMBER(DK40)),IF(AX40+VLOOKUP(BI40,NySiB!$L$2:$V$4,DK40,1)&gt;19,19,AX40+VLOOKUP(BI40,NySiB!$L$2:$V$4,DK40,1)),"")</f>
        <v/>
      </c>
      <c r="FM40" s="9" t="str">
        <f>IF(AND(ISNUMBER(AY40),ISNUMBER(DK40)),IF(AY40+VLOOKUP(BI40,NySiT!$L$2:$V$4,DK40,1)&gt;19,19,AY40+VLOOKUP(BI40,NySiT!$L$2:$V$4,DK40,1)),"")</f>
        <v/>
      </c>
      <c r="FN40" s="9" t="str">
        <f>IF(AND(ISNUMBER(AZ40),ISNUMBER(DK40)),IF(AZ40+VLOOKUP(BI40,NyVs!$L$2:$V$4,DK40,1)&gt;19,19,AZ40+VLOOKUP(BI40,NyVs!$L$2:$V$4,DK40,1)),"")</f>
        <v/>
      </c>
      <c r="FO40" s="9" t="str">
        <f>IF(AND(ISNUMBER(BA40),ISNUMBER(DK40)),IF(BA40+VLOOKUP(BI40,NyPp!$L$2:$V$4,DK40,1)&gt;19,19,BA40+VLOOKUP(BI40,NyPp!$L$2:$V$4,DK40,1)),"")</f>
        <v/>
      </c>
      <c r="FP40" s="9" t="str">
        <f>IF(AND(ISNUMBER(BB40),ISNUMBER(DK40)),IF(BB40+VLOOKUP(BI40,NyIGS!$L$2:$V$4,DK40,1)&gt;160,160,BB40+VLOOKUP(BI40,NyIGS!$L$2:$V$4,DK40,1)),"")</f>
        <v/>
      </c>
      <c r="FQ40" s="9" t="str">
        <f>IF(AND(ISNUMBER(BC40),ISNUMBER(DK40)),IF(BC40+VLOOKUP(BI40,NyIRS!$L$2:$V$4,DK40,1)&gt;160,160,BC40+VLOOKUP(BI40,NyIRS!$L$2:$V$4,DK40,1)),"")</f>
        <v/>
      </c>
      <c r="FR40" s="9" t="str">
        <f>IF(AND(ISNUMBER(BD40),ISNUMBER(DK40)),IF(BD40+VLOOKUP(BI40,NyIES!$L$2:$V$4,DK40,1)&gt;160,160, BD40+VLOOKUP(BI40,NyIES!$L$2:$V$4,DK40,1)),"")</f>
        <v/>
      </c>
      <c r="FS40" s="9" t="str">
        <f>IF(AND(ISNUMBER(BE40),ISNUMBER(DK40)),IF(BE40+VLOOKUP(BI40,NyISI!$L$2:$V$4,DK40,1)&gt;160,160,BE40+VLOOKUP(BI40,NyISI!$L$2:$V$4,DK40,1)),"")</f>
        <v/>
      </c>
      <c r="FT40" s="9" t="str">
        <f>IF(AND(ISNUMBER(DK40),DK40&lt;8),IF(AND(ISNUMBER(BF40),ISNUMBER(DK40)),IF(BF40+VLOOKUP(BI40,NyISS!$L$2:$V$4,DK40,1)&gt;160,160,BF40+VLOOKUP(BI40,NyISS!$L$2:$V$4,DK40,1)),""),"")</f>
        <v/>
      </c>
      <c r="FU40" s="9" t="str">
        <f>IF(AND(ISNUMBER(DK40),DK40&gt;7),IF(AND(ISNUMBER(BG40),ISNUMBER(DK40)),IF(BG40+VLOOKUP(BI40,NyISM!$L$2:$V$4,DK40,1)&gt;160,160,BG40+VLOOKUP(BI40,NyISM!$L$2:$V$4,DK40,1)),""),"")</f>
        <v/>
      </c>
      <c r="FV40" s="9" t="str">
        <f>IF(AND(ISNUMBER(BH40),ISNUMBER(DK40)),IF(BH40+VLOOKUP(BI40,NyIAM!$L$2:$V$4,DK40,1)&gt;160,160,BH40+VLOOKUP(BI40,NyIAM!$L$2:$V$4,DK40,1)),"")</f>
        <v/>
      </c>
    </row>
    <row r="41" spans="1:178" x14ac:dyDescent="0.2">
      <c r="A41" s="51"/>
      <c r="B41" s="51"/>
      <c r="C41" s="51"/>
      <c r="D41" s="51"/>
      <c r="E41" s="51"/>
      <c r="F41" s="51"/>
      <c r="G41" s="51"/>
      <c r="H41" s="51"/>
      <c r="I41" s="51"/>
      <c r="J41" s="52"/>
      <c r="K41" s="52"/>
      <c r="L41" s="53"/>
      <c r="M41" s="53"/>
      <c r="N41" s="58" t="str">
        <f t="shared" si="0"/>
        <v/>
      </c>
      <c r="O41" s="53"/>
      <c r="P41" s="53"/>
      <c r="Q41" s="53"/>
      <c r="R41" s="53"/>
      <c r="S41" s="53"/>
      <c r="T41" s="53"/>
      <c r="U41" s="53"/>
      <c r="V41" s="53"/>
      <c r="W41" s="53"/>
      <c r="X41" s="53"/>
      <c r="Y41" s="53"/>
      <c r="Z41" s="53"/>
      <c r="AA41" s="53"/>
      <c r="AB41" s="53"/>
      <c r="AC41" s="53"/>
      <c r="AD41" s="53"/>
      <c r="AE41" s="53"/>
      <c r="AF41" s="53"/>
      <c r="AG41" s="53"/>
      <c r="AH41" s="53"/>
      <c r="AI41" s="53"/>
      <c r="AJ41" s="4" t="str">
        <f>IF(O41="","",IF(ISNUMBER(N41),VLOOKUP(O41,NyFi!$A$2:$K$40,DK41),""))</f>
        <v/>
      </c>
      <c r="AK41" s="4" t="str">
        <f>IF(P41="","",IF(AND(ISNUMBER(N41),DK41&lt;8),VLOOKUP(P41,NyGs!$A$2:$G$41,DK41),""))</f>
        <v/>
      </c>
      <c r="AL41" s="4" t="str">
        <f>IF(AA41="","",IF(ISNUMBER(N41),VLOOKUP(AA41,NyRm!$A$2:$K$56,DK41),""))</f>
        <v/>
      </c>
      <c r="AM41" s="4" t="str">
        <f>IF(Z41="","",IF(ISNUMBER(N41),VLOOKUP(Z41,NyFm!$A$2:$K$46,DK41),""))</f>
        <v/>
      </c>
      <c r="AN41" s="4" t="str">
        <f>IF(U41="","",IF(AND(ISNUMBER(N41),DK41&lt;8),VLOOKUP(U41,NyLi1R!$A$2:$G$20,DK41),""))</f>
        <v/>
      </c>
      <c r="AO41" s="4" t="str">
        <f>IF(V41="","",IF(AND(ISNUMBER(N41),DK41&lt;8),VLOOKUP(V41,NyLi1E!$A$2:$G$20,DK41),""))</f>
        <v/>
      </c>
      <c r="AP41" s="4" t="str">
        <f>IF(AND(ISNUMBER(N41),ISNUMBER(AN41),ISNUMBER(AO41),DK41&lt;8),VLOOKUP(AN41+AO41,NyLi1T!$A$2:$G$40,DK41),"")</f>
        <v/>
      </c>
      <c r="AQ41" s="4" t="str">
        <f>IF(W41="","",IF(AND(ISNUMBER(N41),DK41&gt;7),VLOOKUP(W41,NyLi2R!$A$2:$K$20,DK41),""))</f>
        <v/>
      </c>
      <c r="AR41" s="4" t="str">
        <f>IF(X41="","",IF(AND(ISNUMBER(N41),DK41&gt;7),VLOOKUP(X41,NyLi2E!$A$2:$K$20,DK41),""))</f>
        <v/>
      </c>
      <c r="AS41" s="4" t="str">
        <f>IF(AND(ISNUMBER(N41),ISNUMBER(AQ41),ISNUMBER(AR41),DK41&gt;7),VLOOKUP(AQ41+AR41,NyLi2T!$A$2:$K$40,DK41),"")</f>
        <v/>
      </c>
      <c r="AT41" s="4" t="str">
        <f>IF(AE41="","",IF(AND(ISNUMBER(N41),DK41&lt;8),VLOOKUP(AE41,NySs!$A$2:$G$28,DK41),""))</f>
        <v/>
      </c>
      <c r="AU41" s="4" t="str">
        <f>IF(AD41="","",IF(AND(ISNUMBER(N41),DK41&lt;9),VLOOKUP(AD41,NyEo!$A$2:$H$22,DK41),""))</f>
        <v/>
      </c>
      <c r="AV41" s="4" t="str">
        <f>IF(Q41="","",IF(AND(ISNUMBER(N41),DK41&gt;7),VLOOKUP(Q41,NyHt!$A$2:$K$17,DK41),""))</f>
        <v/>
      </c>
      <c r="AW41" s="4" t="str">
        <f>IF(R41="","",IF(ISNUMBER(N41),VLOOKUP(R41,NySiF!$A$2:$K$18,DK41),""))</f>
        <v/>
      </c>
      <c r="AX41" s="4" t="str">
        <f>IF(S41="","",IF(ISNUMBER(N41),VLOOKUP(S41,NySiB!$A$2:$K$16,DK41),""))</f>
        <v/>
      </c>
      <c r="AY41" s="4" t="str">
        <f>IF(T41="","",IF(ISNUMBER(N41),VLOOKUP(T41,NySiT!$A$2:$K$32,DK41),""))</f>
        <v/>
      </c>
      <c r="AZ41" s="4" t="str">
        <f>IF(Y41="","",IF(ISNUMBER(N41),VLOOKUP(Y41,NyVs!$A$2:$K$86,DK41),""))</f>
        <v/>
      </c>
      <c r="BA41" s="4" t="str">
        <f>IF(AI41="","",IF(ISNUMBER(N41),VLOOKUP(AI41,NyPp!$A$2:$K$202,DK41),""))</f>
        <v/>
      </c>
      <c r="BB41" s="4" t="str">
        <f>IF(AND(ISNUMBER(AJ41),ISNUMBER(AK41),ISNUMBER(AL41),ISNUMBER(AM41),DK41&lt;8),IF(COUNTIF(O41,0)+COUNTIF(P41,0)+COUNTIF(AA41,0)+COUNTIF(Z41,0)&gt;1,"",VLOOKUP(AJ41+AK41+AL41+AM41,NyIGS!$A$2:$K$78,DK41)),IF(AND(ISNUMBER(AJ41),ISNUMBER(AL41),ISNUMBER(AM41),ISNUMBER(AS41),DK41&gt;7),IF(COUNTIF(O41,0)+COUNTIF(AA41,0)+COUNTIF(Z41,0)+AND(COUNTIF(W41,0),COUNTIF(X41,0))&gt;1,"",VLOOKUP(AJ41+AL41+AM41+AS41,NyIGS!$A$2:$K$78,DK41)),""))</f>
        <v/>
      </c>
      <c r="BC41" s="4" t="str">
        <f>IF(AND(ISNUMBER(AJ41),ISNUMBER(AN41),ISNUMBER(AT41),DK41&lt;8),IF(COUNTIF(O41,0)+COUNTIF(U41,0)+COUNTIF(AE41,0)&gt;1,"",VLOOKUP(AJ41+AN41+AT41,NyIRS!$A$2:$K$59,DK41)),IF(AND(ISNUMBER(AJ41),ISNUMBER(AQ41),DK41&gt;7),IF(COUNTIF(O41,0)+COUNTIF(W41,0)&gt;1,"",VLOOKUP(AJ41+AQ41,NyIRS!$A$2:$K$59,DK41)),""))</f>
        <v/>
      </c>
      <c r="BD41" s="4" t="str">
        <f>IF(AND(ISNUMBER(AK41),ISNUMBER(AL41),ISNUMBER(AM41),DK41&lt;8),IF(COUNTIF(P41,0)+COUNTIF(AA41,0)+COUNTIF(Z41,0)&gt;1,"",VLOOKUP(AK41+AL41+AM41,NyIES!$A$2:$K$59,DK41)),IF(AND(ISNUMBER(AL41),ISNUMBER(AM41),ISNUMBER(AR41),DK41&gt;7),IF(COUNTIF(AA41,0)+COUNTIF(Z41,0)+COUNTIF(X41,0)&gt;1,"",VLOOKUP(AL41+AM41+AR41,NyIES!$A$2:$K$59,DK41)),""))</f>
        <v/>
      </c>
      <c r="BE41" s="4" t="str">
        <f>IF(AND(ISNUMBER(AJ41),ISNUMBER(AP41),ISNUMBER(AU41),DK41&lt;8),IF(COUNTIF(O41,0)+AND(COUNTIF(U41,0),COUNTIF(V41,0))+COUNTIF(AD41,0)&gt;1,"",VLOOKUP(AJ41+AP41+AU41,NyISI!$A$2:$K$59,DK41)),IF(AND(ISNUMBER(AS41),ISNUMBER(AU41),ISNUMBER(AV41),DK41=8),IF(COUNTIF(AD41,0)+COUNTIF(Q41,0)+AND(COUNTIF(W41,0),COUNTIF(X41,0))&gt;1,"",VLOOKUP(AS41+AU41+AV41,NyISI!$A$2:$K$59,DK41)),IF(AND(ISNUMBER(AS41),ISNUMBER(AV41),DK41&gt;8),IF(COUNTIF(Q41,0)+AND(COUNTIF(W41,0),COUNTIF(X41,0))&gt;1,"",VLOOKUP(AS41+AV41,NyISI!$A$2:$K$59,DK41)),"")))</f>
        <v/>
      </c>
      <c r="BF41" s="4" t="str">
        <f>IF(AND(ISNUMBER(AT41),ISNUMBER(AK41),ISNUMBER(AL41),ISNUMBER(AM41),DK41&lt;8),IF(COUNTIF(P41,0)+COUNTIF(AA41,0)+COUNTIF(Z41,0)+COUNTIF(AE41,0)&gt;1,"",VLOOKUP(AT41+AK41+AL41+AM41,NyISS!$A$2:$G$78,DK41)),"")</f>
        <v/>
      </c>
      <c r="BG41" s="4" t="str">
        <f>IF(AND(ISNUMBER(AJ41),ISNUMBER(AL41),ISNUMBER(AM41),DK41&gt;7),IF(COUNTIF(O41,0)+COUNTIF(AA41,0)+COUNTIF(Z41,0)&gt;1,"",VLOOKUP(AJ41+AL41+AM41,NyISM!$A$2:$K$59,DK41)),"")</f>
        <v/>
      </c>
      <c r="BH41" s="4" t="str">
        <f>IF(AND(ISNUMBER(AY41),ISNUMBER(AZ41)),IF(COUNTIF(T41,0)+COUNTIF(Y41,0)&gt;1,"",VLOOKUP(AY41+AZ41,NyIAM!$A$2:$K$40,DK41)),"")</f>
        <v/>
      </c>
      <c r="BJ41" s="4" t="str">
        <f>IF(ISNUMBER(BB41),VLOOKUP(BB41,Percentil!$A$2:$B$122,2,1),"")</f>
        <v/>
      </c>
      <c r="BK41" s="4" t="str">
        <f>IF(ISNUMBER(BC41),VLOOKUP(BC41,Percentil!$A$2:$B$122,2,1),"")</f>
        <v/>
      </c>
      <c r="BL41" s="4" t="str">
        <f>IF(ISNUMBER(BD41),VLOOKUP(BD41,Percentil!$A$2:$B$122,2,1),"")</f>
        <v/>
      </c>
      <c r="BM41" s="4" t="str">
        <f>IF(ISNUMBER(BE41),VLOOKUP(BE41,Percentil!$A$2:$B$122,2,1),"")</f>
        <v/>
      </c>
      <c r="BN41" s="4" t="str">
        <f>IF(ISNUMBER(BF41),VLOOKUP(BF41,Percentil!$A$2:$B$122,2,1),"")</f>
        <v/>
      </c>
      <c r="BO41" s="4" t="str">
        <f>IF(ISNUMBER(BG41),VLOOKUP(BG41,Percentil!$A$2:$B$122,2,1),"")</f>
        <v/>
      </c>
      <c r="BP41" s="4" t="str">
        <f>IF(ISNUMBER(BH41),VLOOKUP(BH41,Percentil!$A$2:$B$122,2,1),"")</f>
        <v/>
      </c>
      <c r="BQ41" s="4" t="str">
        <f>IF(AND(ISNUMBER(AJ41),ISNUMBER(DK41)),IF(AJ41-VLOOKUP(BI41,NyFi!$L$2:$V$4,DK41,1)&lt;1,1 &amp; " - " &amp; AJ41+VLOOKUP(BI41,NyFi!$L$2:$V$4,DK41,1),IF(AJ41+VLOOKUP(BI41,NyFi!$L$2:$V$4,DK41,1)&gt;19,AJ41-VLOOKUP(BI41,NyFi!$L$2:$V$4,DK41,1) &amp; " - " &amp; 19,AJ41-VLOOKUP(BI41,NyFi!$L$2:$V$4,DK41,1) &amp; " - " &amp; AJ41+VLOOKUP(BI41,NyFi!$L$2:$V$4,DK41,1))),"")</f>
        <v/>
      </c>
      <c r="BR41" s="4" t="str">
        <f>IF(AND(ISNUMBER(DK41),DK41&lt;8),IF(AND(ISNUMBER(AK41),ISNUMBER(DK41)),IF(AK41-VLOOKUP(BI41,NyGs!$L$2:$V$4,DK41,1)&lt;1,1 &amp; " - " &amp; AK41+VLOOKUP(BI41,NyGs!$L$2:$V$4,DK41,1),IF(AK41+VLOOKUP(BI41,NyGs!$L$2:$V$4,DK41,1)&gt;19,AK41-VLOOKUP(BI41,NyGs!$L$2:$V$4,DK41,1) &amp; " - " &amp; 19,AK41-VLOOKUP(BI41,NyGs!$L$2:$V$4,DK41,1) &amp; " - " &amp; AK41+VLOOKUP(BI41,NyGs!$L$2:$V$4,DK41,1))),""),"")</f>
        <v/>
      </c>
      <c r="BS41" s="4" t="str">
        <f>IF(AND(ISNUMBER(AL41),ISNUMBER(DK41)),IF(AL41-VLOOKUP(BI41,NyRm!$L$2:$V$4,DK41,1)&lt;1,1 &amp; " - " &amp; AL41+VLOOKUP(BI41,NyRm!$L$2:$V$4,DK41,1),IF(AL41+VLOOKUP(BI41,NyRm!$L$2:$V$4,DK41,1)&gt;19,AL41-VLOOKUP(BI41,NyRm!$L$2:$V$4,DK41,1) &amp; " - " &amp; 19,AL41-VLOOKUP(BI41,NyRm!$L$2:$V$4,DK41,1) &amp; " - " &amp; AL41+VLOOKUP(BI41,NyRm!$L$2:$V$4,DK41,1))),"")</f>
        <v/>
      </c>
      <c r="BT41" s="4" t="str">
        <f>IF(AND(ISNUMBER(AM41),ISNUMBER(DK41)),IF(AM41-VLOOKUP(BI41,NyFm!$L$2:$V$4,DK41,1)&lt;1,1 &amp; " - " &amp; AM41+VLOOKUP(BI41,NyFm!$L$2:$V$4,DK41,1),IF(AM41+VLOOKUP(BI41,NyFm!$L$2:$V$4,DK41,1)&gt;19,AM41-VLOOKUP(BI41,NyFm!$L$2:$V$4,DK41,1) &amp; " - " &amp; 19,AM41-VLOOKUP(BI41,NyFm!$L$2:$V$4,DK41,1) &amp; " - " &amp; AM41+VLOOKUP(BI41,NyFm!$L$2:$V$4,DK41,1))),"")</f>
        <v/>
      </c>
      <c r="BU41" s="4" t="str">
        <f>IF(AND(ISNUMBER(DK41),DK41&lt;8),IF(AND(ISNUMBER(AN41),ISNUMBER(DK41)),IF(AN41-VLOOKUP(BI41,NyLi1R!$L$2:$V$4,DK41,1)&lt;1,1 &amp; " - " &amp; AN41+VLOOKUP(BI41,NyLi1R!$L$2:$V$4,DK41,1),IF(AN41+VLOOKUP(BI41,NyLi1R!$L$2:$V$4,DK41,1)&gt;19,AN41-VLOOKUP(BI41,NyLi1R!$L$2:$V$4,DK41,1) &amp; " - " &amp; 19,AN41-VLOOKUP(BI41,NyLi1R!$L$2:$V$4,DK41,1) &amp; " - " &amp; AN41+VLOOKUP(BI41,NyLi1R!$L$2:$V$4,DK41,1))),""),"")</f>
        <v/>
      </c>
      <c r="BV41" s="4" t="str">
        <f>IF(AND(ISNUMBER(DK41),DK41&lt;8),IF(AND(ISNUMBER(AO41),ISNUMBER(DK41)),IF(AO41-VLOOKUP(BI41,NyLi1E!$L$2:$V$4,DK41,1)&lt;1,1 &amp; " - " &amp; AO41+VLOOKUP(BI41,NyLi1E!$L$2:$V$4,DK41,1),IF(AO41+VLOOKUP(BI41,NyLi1E!$L$2:$V$4,DK41,1)&gt;19,AO41-VLOOKUP(BI41,NyLi1E!$L$2:$V$4,DK41,1) &amp; " - " &amp; 19,AO41-VLOOKUP(BI41,NyLi1E!$L$2:$V$4,DK41,1) &amp; " - " &amp; AO41+VLOOKUP(BI41,NyLi1E!$L$2:$V$4,DK41,1))),""),"")</f>
        <v/>
      </c>
      <c r="BW41" s="4" t="str">
        <f>IF(AND(ISNUMBER(DK41),DK41&lt;8),IF(AND(ISNUMBER(AP41),ISNUMBER(DK41)),IF(AP41-VLOOKUP(BI41,NyLi1T!$L$2:$V$4,DK41,1)&lt;1,1 &amp; " - " &amp; AP41+VLOOKUP(BI41,NyLi1T!$L$2:$V$4,DK41,1),IF(AP41+VLOOKUP(BI41,NyLi1T!$L$2:$V$4,DK41,1)&gt;19,AP41-VLOOKUP(BI41,NyLi1T!$L$2:$V$4,DK41,1) &amp; " - " &amp; 19,AP41-VLOOKUP(BI41,NyLi1T!$L$2:$V$4,DK41,1) &amp; " - " &amp; AP41+VLOOKUP(BI41,NyLi1T!$L$2:$V$4,DK41,1))),""),"")</f>
        <v/>
      </c>
      <c r="BX41" s="4" t="str">
        <f>IF(AND(ISNUMBER(DK41),DK41&gt;7),IF(AND(ISNUMBER(AQ41),ISNUMBER(DK41)),IF(AQ41-VLOOKUP(BI41,NyLi2R!$L$2:$V$4,DK41,1)&lt;1,1 &amp; " - " &amp; AQ41+VLOOKUP(BI41,NyLi2R!$L$2:$V$4,DK41,1),IF(AQ41+VLOOKUP(BI41,NyLi2R!$L$2:$V$4,DK41,1)&gt;19,AQ41-VLOOKUP(BI41,NyLi2R!$L$2:$V$4,DK41,1) &amp; " - " &amp; 19,AQ41-VLOOKUP(BI41,NyLi2R!$L$2:$V$4,DK41,1) &amp; " - " &amp; AQ41+VLOOKUP(BI41,NyLi2R!$L$2:$V$4,DK41,1))),""),"")</f>
        <v/>
      </c>
      <c r="BY41" s="4" t="str">
        <f>IF(AND(ISNUMBER(DK41),DK41&gt;7),IF(AND(ISNUMBER(AR41),ISNUMBER(DK41)),IF(AR41-VLOOKUP(BI41,NyLi2E!$L$2:$V$4,DK41,1)&lt;1,1 &amp; " - " &amp; AR41+VLOOKUP(BI41,NyLi2E!$L$2:$V$4,DK41,1),IF(AR41+VLOOKUP(BI41,NyLi2E!$L$2:$V$4,DK41,1)&gt;19,AR41-VLOOKUP(BI41,NyLi2E!$L$2:$V$4,DK41,1) &amp; " - " &amp; 19,AR41-VLOOKUP(BI41,NyLi2E!$L$2:$V$4,DK41,1) &amp; " - " &amp; AR41+VLOOKUP(BI41,NyLi2E!$L$2:$V$4,DK41,1))),""),"")</f>
        <v/>
      </c>
      <c r="BZ41" s="4" t="str">
        <f>IF(AND(ISNUMBER(DK41),DK41&gt;7),IF(AND(ISNUMBER(AS41),ISNUMBER(DK41)),IF(AS41-VLOOKUP(BI41,NyLi2T!$L$2:$V$4,DK41,1)&lt;1,1 &amp; " - " &amp; AS41+VLOOKUP(BI41,NyLi2T!$L$2:$V$4,DK41,1),IF(AS41+VLOOKUP(BI41,NyLi2T!$L$2:$V$4,DK41,1)&gt;19,AS41-VLOOKUP(BI41,NyLi2T!$L$2:$V$4,DK41,1) &amp; " - " &amp; 19,AS41-VLOOKUP(BI41,NyLi2T!$L$2:$V$4,DK41,1) &amp; " - " &amp; AS41+VLOOKUP(BI41,NyLi2T!$L$2:$V$4,DK41,1))),""),"")</f>
        <v/>
      </c>
      <c r="CA41" s="4" t="str">
        <f>IF(AND(ISNUMBER(DK41),DK41&lt;8),IF(AND(ISNUMBER(AT41),ISNUMBER(DK41)),IF(AT41-VLOOKUP(BI41,NySs!$L$2:$V$4,DK41,1)&lt;1,1 &amp; " - " &amp; AT41+VLOOKUP(BI41,NySs!$L$2:$V$4,DK41,1),IF(AT41+VLOOKUP(BI41,NySs!$L$2:$V$4,DK41,1)&gt;19,AT41-VLOOKUP(BI41,NySs!$L$2:$V$4,DK41,1) &amp; " - " &amp; 19,AT41-VLOOKUP(BI41,NySs!$L$2:$V$4,DK41,1) &amp; " - " &amp; AT41+VLOOKUP(BI41,NySs!$L$2:$V$4,DK41,1))),""),"")</f>
        <v/>
      </c>
      <c r="CB41" s="4" t="str">
        <f>IF(AND(ISNUMBER(DK41),DK41&lt;9),IF(AND(ISNUMBER(AU41),ISNUMBER(DK41)),IF(AU41-VLOOKUP(BI41,NyEo!$L$2:$V$4,DK41,1)&lt;1,1 &amp; " - " &amp; AU41+VLOOKUP(BI41,NyEo!$L$2:$V$4,DK41,1),IF(AU41+VLOOKUP(BI41,NyEo!$L$2:$V$4,DK41,1)&gt;19,AU41-VLOOKUP(BI41,NyEo!$L$2:$V$4,DK41,1) &amp; " - " &amp; 19,AU41-VLOOKUP(BI41,NyEo!$L$2:$V$4,DK41,1) &amp; " - " &amp; AU41+VLOOKUP(BI41,NyEo!$L$2:$V$4,DK41,1))),""),"")</f>
        <v/>
      </c>
      <c r="CC41" s="4" t="str">
        <f>IF(AND(ISNUMBER(DK41),DK41&gt;7),IF(AND(ISNUMBER(AV41),ISNUMBER(DK41)),IF(AV41-VLOOKUP(BI41,NyHt!$L$2:$V$4,DK41,1)&lt;1,1 &amp; " - " &amp; AV41+VLOOKUP(BI41,NyHt!$L$2:$V$4,DK41,1),IF(AV41+VLOOKUP(BI41,NyHt!$L$2:$V$4,DK41,1)&gt;19,AV41-VLOOKUP(BI41,NyHt!$L$2:$V$4,DK41,1) &amp; " - " &amp; 19,AV41-VLOOKUP(BI41,NyHt!$L$2:$V$4,DK41,1) &amp; " - " &amp; AV41+VLOOKUP(BI41,NyHt!$L$2:$V$4,DK41,1))),""),"")</f>
        <v/>
      </c>
      <c r="CD41" s="4" t="str">
        <f>IF(AND(ISNUMBER(AW41),ISNUMBER(DK41)),IF(AW41-VLOOKUP(BI41,NySiF!$L$2:$V$4,DK41,1)&lt;1,1 &amp; " - " &amp; AW41+VLOOKUP(BI41,NySiF!$L$2:$V$4,DK41,1),IF(AW41+VLOOKUP(BI41,NySiF!$L$2:$V$4,DK41,1)&gt;19,AW41-VLOOKUP(BI41,NySiF!$L$2:$V$4,DK41,1) &amp; " - " &amp; 19,AW41-VLOOKUP(BI41,NySiF!$L$2:$V$4,DK41,1) &amp; " - " &amp; AW41+VLOOKUP(BI41,NySiF!$L$2:$V$4,DK41,1))),"")</f>
        <v/>
      </c>
      <c r="CE41" s="4" t="str">
        <f>IF(AND(ISNUMBER(AX41),ISNUMBER(DK41)),IF(AX41-VLOOKUP(BI41,NySiB!$L$2:$V$4,DK41,1)&lt;1,1 &amp; " - " &amp; AX41+VLOOKUP(BI41,NySiB!$L$2:$V$4,DK41,1),IF(AX41+VLOOKUP(BI41,NySiB!$L$2:$V$4,DK41,1)&gt;19,AX41-VLOOKUP(BI41,NySiB!$L$2:$V$4,DK41,1) &amp; " - " &amp; 19,AX41-VLOOKUP(BI41,NySiB!$L$2:$V$4,DK41,1) &amp; " - " &amp; AX41+VLOOKUP(BI41,NySiB!$L$2:$V$4,DK41,1))),"")</f>
        <v/>
      </c>
      <c r="CF41" s="4" t="str">
        <f>IF(AND(ISNUMBER(AY41),ISNUMBER(DK41)),IF(AY41-VLOOKUP(BI41,NySiT!$L$2:$V$4,DK41,1)&lt;1,1 &amp; " - " &amp; AY41+VLOOKUP(BI41,NySiT!$L$2:$V$4,DK41,1),IF(AY41+VLOOKUP(BI41,NySiT!$L$2:$V$4,DK41,1)&gt;19,AY41-VLOOKUP(BI41,NySiT!$L$2:$V$4,DK41,1) &amp; " - " &amp; 19,AY41-VLOOKUP(BI41,NySiT!$L$2:$V$4,DK41,1) &amp; " - " &amp; AY41+VLOOKUP(BI41,NySiT!$L$2:$V$4,DK41,1))),"")</f>
        <v/>
      </c>
      <c r="CG41" s="4" t="str">
        <f>IF(AND(ISNUMBER(AZ41),ISNUMBER(DK41)),IF(AZ41-VLOOKUP(BI41,NyVs!$L$2:$V$4,DK41,1)&lt;1,1 &amp; " - " &amp; AZ41+VLOOKUP(BI41,NyVs!$L$2:$V$4,DK41,1),IF(AZ41+VLOOKUP(BI41,NyVs!$L$2:$V$4,DK41,1)&gt;19,AZ41-VLOOKUP(BI41,NyVs!$L$2:$V$4,DK41,1) &amp; " - " &amp; 19,AZ41-VLOOKUP(BI41,NyVs!$L$2:$V$4,DK41,1) &amp; " - " &amp; AZ41+VLOOKUP(BI41,NyVs!$L$2:$V$4,DK41,1))),"")</f>
        <v/>
      </c>
      <c r="CH41" s="4" t="str">
        <f>IF(AND(ISNUMBER(BA41),ISNUMBER(DK41)),IF(BA41-VLOOKUP(BI41,NyPp!$L$2:$V$4,DK41,1)&lt;1,1 &amp; " - " &amp; BA41+VLOOKUP(BI41,NyPp!$L$2:$V$4,DK41,1),IF(BA41+VLOOKUP(BI41,NyPp!$L$2:$V$4,DK41,1)&gt;19,BA41-VLOOKUP(BI41,NyPp!$L$2:$V$4,DK41,1) &amp; " - " &amp; 19,BA41-VLOOKUP(BI41,NyPp!$L$2:$V$4,DK41,1) &amp; " - " &amp; BA41+VLOOKUP(BI41,NyPp!$L$2:$V$4,DK41,1))),"")</f>
        <v/>
      </c>
      <c r="CI41" s="4" t="str">
        <f>IF(AND(ISNUMBER(BB41),ISNUMBER(DK41)),IF(BB41-VLOOKUP(BI41,NyIGS!$L$2:$V$4,DK41,1)&lt;40,40 &amp; " - " &amp; BB41+VLOOKUP(BI41,NyIGS!$L$2:$V$4,DK41,1),IF(BB41+VLOOKUP(BI41,NyIGS!$L$2:$V$4,DK41,1)&gt;160,BB41-VLOOKUP(BI41,NyIGS!$L$2:$V$4,DK41,1) &amp; " - " &amp; 160,BB41-VLOOKUP(BI41,NyIGS!$L$2:$V$4,DK41,1) &amp; " - " &amp; BB41+VLOOKUP(BI41,NyIGS!$L$2:$V$4,DK41,1))),"")</f>
        <v/>
      </c>
      <c r="CJ41" s="4" t="str">
        <f>IF(AND(ISNUMBER(BC41),ISNUMBER(DK41)),IF(BC41-VLOOKUP(BI41,NyIRS!$L$2:$V$4,DK41,1)&lt;40,40 &amp; " - " &amp; BC41+VLOOKUP(BI41,NyIRS!$L$2:$V$4,DK41,1),IF(BC41+VLOOKUP(BI41,NyIRS!$L$2:$V$4,DK41,1)&gt;160,BC41-VLOOKUP(BI41,NyIRS!$L$2:$V$4,DK41,1) &amp; " - " &amp; 160,BC41-VLOOKUP(BI41,NyIRS!$L$2:$V$4,DK41,1) &amp; " - " &amp; BC41+VLOOKUP(BI41,NyIRS!$L$2:$V$4,DK41,1))),"")</f>
        <v/>
      </c>
      <c r="CK41" s="4" t="str">
        <f>IF(AND(ISNUMBER(BD41),ISNUMBER(DK41)),IF(BD41-VLOOKUP(BI41,NyIES!$L$2:$V$4,DK41,1)&lt;40,40 &amp; " - " &amp; BD41+VLOOKUP(BI41,NyIES!$L$2:$V$4,DK41,1),IF(BD41+VLOOKUP(BI41,NyIES!$L$2:$V$4,DK41,1)&gt;160,BD41-VLOOKUP(BI41,NyIES!$L$2:$V$4,DK41,1) &amp; " - " &amp; 160,BD41-VLOOKUP(BI41,NyIES!$L$2:$V$4,DK41,1) &amp; " - " &amp; BD41+VLOOKUP(BI41,NyIES!$L$2:$V$4,DK41,1))),"")</f>
        <v/>
      </c>
      <c r="CL41" s="4" t="str">
        <f>IF(AND(ISNUMBER(BE41),ISNUMBER(DK41)),IF(BE41-VLOOKUP(BI41,NyISI!$L$2:$V$4,DK41,1)&lt;40,40 &amp; " - " &amp; BE41+VLOOKUP(BI41,NyISI!$L$2:$V$4,DK41,1),IF(BE41+VLOOKUP(BI41,NyISI!$L$2:$V$4,DK41,1)&gt;160,BE41-VLOOKUP(BI41,NyISI!$L$2:$V$4,DK41,1) &amp; " - " &amp; 160,BE41-VLOOKUP(BI41,NyISI!$L$2:$V$4,DK41,1) &amp; " - " &amp; BE41+VLOOKUP(BI41,NyISI!$L$2:$V$4,DK41,1))),"")</f>
        <v/>
      </c>
      <c r="CM41" s="4" t="str">
        <f>IF(AND(ISNUMBER(DK41),DK41&lt;8),IF(AND(ISNUMBER(BF41),ISNUMBER(DK41)),IF(BF41-VLOOKUP(BI41,NyISS!$L$2:$V$4,DK41,1)&lt;40,40 &amp; " - " &amp; BF41+VLOOKUP(BI41,NyISS!$L$2:$V$4,DK41,1),IF(BF41+VLOOKUP(BI41,NyISS!$L$2:$V$4,DK41,1)&gt;160,BF41-VLOOKUP(BI41,NyISS!$L$2:$V$4,DK41,1) &amp; " - " &amp; 160,BF41-VLOOKUP(BI41,NyISS!$L$2:$V$4,DK41,1) &amp; " - " &amp; BF41+VLOOKUP(BI41,NyISS!$L$2:$V$4,DK41,1))),""),"")</f>
        <v/>
      </c>
      <c r="CN41" s="4" t="str">
        <f>IF(AND(ISNUMBER(DK41),DK41&gt;7),IF(AND(ISNUMBER(BG41),ISNUMBER(DK41)),IF(BG41-VLOOKUP(BI41,NyISM!$L$2:$V$4,DK41,1)&lt;40,40 &amp; " - " &amp; BG41+VLOOKUP(BI41,NyISM!$L$2:$V$4,DK41,1),IF(BG41+VLOOKUP(BI41,NyISM!$L$2:$V$4,DK41,1)&gt;160,BG41-VLOOKUP(BI41,NyISM!$L$2:$V$4,DK41,1) &amp; " - " &amp; 160,BG41-VLOOKUP(BI41,NyISM!$L$2:$V$4,DK41,1) &amp; " - " &amp; BG41+VLOOKUP(BI41,NyISM!$L$2:$V$4,DK41,1))),""),"")</f>
        <v/>
      </c>
      <c r="CO41" s="4" t="str">
        <f>IF(AND(ISNUMBER(BH41),ISNUMBER(DK41)),IF(BH41-VLOOKUP(BI41,NyIAM!$L$2:$V$4,DK41,1)&lt;40,40 &amp; " - " &amp; BH41+VLOOKUP(BI41,NyIAM!$L$2:$V$4,DK41,1),IF(BH41+VLOOKUP(BI41,NyIAM!$L$2:$V$4,DK41,1)&gt;160,BH41-VLOOKUP(BI41,NyIAM!$L$2:$V$4,DK41,1) &amp; " - " &amp; 160,BH41-VLOOKUP(BI41,NyIAM!$L$2:$V$4,DK41,1) &amp; " - " &amp; BH41+VLOOKUP(BI41,NyIAM!$L$2:$V$4,DK41,1))),"")</f>
        <v/>
      </c>
      <c r="CP41" s="4" t="str">
        <f>IF(AF41="","",IF(AND(ISNUMBER(AF41),ISNUMBER(DK41)),IF(VLOOKUP(AF41,NyOm!$A$2:$K$30,DK41,1)=1,"Onormalt få ord",IF(VLOOKUP(AF41,NyOm!$A$2:$K$30,DK41,1)=2,"Färre antal ord än normalt",IF(VLOOKUP(AF41,NyOm!$A$2:$K$30,DK41,1)=3,"Normalt antal ord","")))))</f>
        <v/>
      </c>
      <c r="CQ41" s="4" t="str">
        <f>IF(AB41="","",IF(AND(ISNUMBER(AB41),ISNUMBER(DK41)),IF(VLOOKUP(AB41,NyPbTid!$A$2:$K$218,DK41,1)=1,"Onormalt lång tidsåtgång",IF(VLOOKUP(AB41,NyPbTid!$A$2:$K$218,DK41,1)=2,"Långsammare än normalt",IF(VLOOKUP(AB41,NyPbTid!$A$2:$K$218,DK41,1)=3,"Normal tidsåtgång","")))))</f>
        <v/>
      </c>
      <c r="CR41" s="4" t="str">
        <f>IF(AC41="","",IF(AND(ISNUMBER(AC41),ISNUMBER(DK41)),IF(VLOOKUP(AC41,NyPbFel!$A$2:$K$18,DK41,1)=1,"Onormalt antal fel",IF(VLOOKUP(AC41,NyPbFel!$A$2:$K$18,DK41,1)=2,"Fler fel än normalt",IF(VLOOKUP(AC41,NyPbFel!$A$2:$K$18,DK41,1)=3,"Normalt antal fel","")))))</f>
        <v/>
      </c>
      <c r="CS41" s="4" t="str">
        <f t="shared" si="6"/>
        <v/>
      </c>
      <c r="CT41" s="4" t="str">
        <f>IF(OR(ISNUMBER(CS41),CS41="0**"),IF(ISNUMBER(CS41),CS41/ABS(CS41)*VLOOKUP(1,SignDiff!$A$3:$K$4,DK41,1),VLOOKUP(1,SignDiff!$A$3:$K$4,DK41,1)),"")</f>
        <v/>
      </c>
      <c r="CU41" s="4" t="str">
        <f>IF(OR(ISNUMBER(CS41),CS41="0**"),IF(ISNUMBER(CS41),CS41/ABS(CS41)*VLOOKUP(1,SignDiff!$A$7:$K$8,DK41,1),VLOOKUP(1,SignDiff!$A$7:$K$8,DK41,1)),"")</f>
        <v/>
      </c>
      <c r="CV41" s="4" t="str">
        <f t="shared" si="7"/>
        <v/>
      </c>
      <c r="CW41" s="4" t="str">
        <f t="shared" si="8"/>
        <v/>
      </c>
      <c r="CX41" s="4" t="str">
        <f>IF(OR(ISNUMBER(CS41),CS41="0**"),IF(CS41="0**",VLOOKUP(0,'IRS-IES'!$A$2:$C$43,2,1),IF(CS41&lt;0,VLOOKUP(ABS(CS41),'IRS-IES'!$A$2:$C$43,2,1),VLOOKUP(ABS(CS41),'IRS-IES'!$A$2:$C$43,3,1))),"")</f>
        <v/>
      </c>
      <c r="CY41" s="4" t="str">
        <f t="shared" si="9"/>
        <v/>
      </c>
      <c r="CZ41" s="4" t="str">
        <f>IF(OR(ISNUMBER(CY41),CY41="0**"),IF(ISNUMBER(CY41),CY41/ABS(CY41)*VLOOKUP(2,SignDiff!$A$3:$K$4,DK41,1),VLOOKUP(2,SignDiff!$A$3:$K$4,DK41,1)),"")</f>
        <v/>
      </c>
      <c r="DA41" s="4" t="str">
        <f>IF(OR(ISNUMBER(CY41),CY41="0**"),IF(ISNUMBER(CY41),CY41/ABS(CY41)*VLOOKUP(2,SignDiff!$A$7:$K$8,DK41,1),VLOOKUP(2,SignDiff!$A$7:$K$8,DK41,1)),"")</f>
        <v/>
      </c>
      <c r="DB41" s="4" t="str">
        <f t="shared" si="10"/>
        <v/>
      </c>
      <c r="DC41" s="4" t="str">
        <f t="shared" si="11"/>
        <v/>
      </c>
      <c r="DD41" s="4" t="str">
        <f>IF(OR(ISNUMBER(CY41),CY41="0**"),IF(CY41="0**",VLOOKUP(0,'ISI-ISS'!$A$2:$C$43,2,1),IF(CY41&lt;0,VLOOKUP(ABS(CY41),'ISI-ISS'!$A$2:$C$43,2,1),VLOOKUP(ABS(CY41),'ISI-ISS'!$A$2:$C$43,3,1))),"")</f>
        <v/>
      </c>
      <c r="DE41" s="4" t="str">
        <f t="shared" si="12"/>
        <v/>
      </c>
      <c r="DF41" s="4" t="str">
        <f>IF(OR(ISNUMBER(DE41),DE41="0**"),IF(ISNUMBER(DE41),DE41/ABS(DE41)*VLOOKUP(2,SignDiff!$A$3:$K$4,DK41,1),VLOOKUP(2,SignDiff!$A$3:$K$4,DK41,1)),"")</f>
        <v/>
      </c>
      <c r="DG41" s="4" t="str">
        <f>IF(OR(ISNUMBER(DE41),DE41="0**"),IF(ISNUMBER(DE41),DE41/ABS(DE41)*VLOOKUP(2,SignDiff!$A$7:$K$8,DK41,1),VLOOKUP(2,SignDiff!$A$7:$K$8,DK41,1)),"")</f>
        <v/>
      </c>
      <c r="DH41" s="4" t="str">
        <f t="shared" si="13"/>
        <v/>
      </c>
      <c r="DI41" s="4" t="str">
        <f t="shared" si="14"/>
        <v/>
      </c>
      <c r="DJ41" s="4" t="str">
        <f>IF(OR(ISNUMBER(DE41),DE41="0**"),IF(DE41="0**",VLOOKUP(0,'ISI-ISM'!$A$2:$C$43,2,1),IF(DE41&lt;0,VLOOKUP(ABS(DE41),'ISI-ISM'!$A$2:$C$43,2,1),VLOOKUP(ABS(DE41),'ISI-ISM'!$A$2:$C$43,3,1))),"")</f>
        <v/>
      </c>
      <c r="DK41" s="4" t="str">
        <f>IF(ISERROR(VLOOKUP(N41,age!$A$2:$C$11,2,1)),"",VLOOKUP(N41,age!$A$2:$C$11,2,1))</f>
        <v/>
      </c>
      <c r="DL41" s="4" t="str">
        <f>IF(ISERROR(VLOOKUP(N41,age!$A$2:$C$11,3,1)),"",VLOOKUP(N41,age!$A$2:$C$11,3,1))</f>
        <v/>
      </c>
      <c r="DM41" s="4">
        <f t="shared" si="1"/>
        <v>0</v>
      </c>
      <c r="DN41" s="4">
        <f t="shared" si="2"/>
        <v>0</v>
      </c>
      <c r="DO41" s="4">
        <f t="shared" si="3"/>
        <v>0</v>
      </c>
      <c r="DP41" s="4">
        <f t="shared" si="4"/>
        <v>0</v>
      </c>
      <c r="DQ41" s="4">
        <f t="shared" si="5"/>
        <v>0</v>
      </c>
      <c r="DR41" s="9" t="str">
        <f t="shared" si="15"/>
        <v/>
      </c>
      <c r="DS41" s="9" t="str">
        <f t="shared" si="16"/>
        <v/>
      </c>
      <c r="DT41" s="9" t="str">
        <f t="shared" si="17"/>
        <v/>
      </c>
      <c r="DU41" s="9" t="str">
        <f t="shared" si="18"/>
        <v/>
      </c>
      <c r="DV41" s="9" t="str">
        <f t="shared" si="19"/>
        <v/>
      </c>
      <c r="DW41" s="9" t="str">
        <f t="shared" si="20"/>
        <v/>
      </c>
      <c r="DX41" s="9" t="str">
        <f t="shared" si="21"/>
        <v/>
      </c>
      <c r="DY41" s="9" t="str">
        <f>IF(AND(ISNUMBER(AJ41),ISNUMBER(DK41)),IF(AJ41-VLOOKUP(BI41,NyFi!$L$2:$V$4,DK41,1)&lt;1,1,AJ41-VLOOKUP(BI41,NyFi!$L$2:$V$4,DK41,1)),"")</f>
        <v/>
      </c>
      <c r="DZ41" s="9" t="str">
        <f>IF(AND(ISNUMBER(DK41),DK41&lt;8),IF(AND(ISNUMBER(AK41),ISNUMBER(DK41)),IF(AK41-VLOOKUP(BI41,NyGs!$L$2:$V$4,DK41,1)&lt;1,1,AK41-VLOOKUP(BI41,NyGs!$L$2:$V$4,DK41,1)),""),"")</f>
        <v/>
      </c>
      <c r="EA41" s="9" t="str">
        <f>IF(AND(ISNUMBER(AL41),ISNUMBER(DK41)),IF(AL41-VLOOKUP(BI41,NyRm!$L$2:$V$4,DK41,1)&lt;1,1,AL41-VLOOKUP(BI41,NyRm!$L$2:$V$4,DK41,1)),"")</f>
        <v/>
      </c>
      <c r="EB41" s="9" t="str">
        <f>IF(AND(ISNUMBER(AM41),ISNUMBER(DK41)),IF(AM41-VLOOKUP(BI41,NyFm!$L$2:$V$4,DK41,1)&lt;1,1,AM41-VLOOKUP(BI41,NyFm!$L$2:$V$4,DK41,1)),"")</f>
        <v/>
      </c>
      <c r="EC41" s="9" t="str">
        <f>IF(AND(ISNUMBER(DK41),DK41&lt;8),IF(AND(ISNUMBER(AN41),ISNUMBER(DK41)),IF(AN41-VLOOKUP(BI41,NyLi1R!$L$2:$V$4,DK41,1)&lt;1,1,AN41-VLOOKUP(BI41,NyLi1R!$L$2:$V$4,DK41,1)),""),"")</f>
        <v/>
      </c>
      <c r="ED41" s="9" t="str">
        <f>IF(AND(ISNUMBER(DK41),DK41&lt;8),IF(AND(ISNUMBER(AO41),ISNUMBER(DK41)),IF(AO41-VLOOKUP(BI41,NyLi1E!$L$2:$V$4,DK41,1)&lt;1,1,AO41-VLOOKUP(BI41,NyLi1E!$L$2:$V$4,DK41,1)),""),"")</f>
        <v/>
      </c>
      <c r="EE41" s="9" t="str">
        <f>IF(AND(ISNUMBER(DK41),DK41&lt;8),IF(AND(ISNUMBER(AP41),ISNUMBER(DK41)),IF(AP41-VLOOKUP(BI41,NyLi1T!$L$2:$V$4,DK41,1)&lt;1,1,AP41-VLOOKUP(BI41,NyLi1T!$L$2:$V$4,DK41,1)),""),"")</f>
        <v/>
      </c>
      <c r="EF41" s="9" t="str">
        <f>IF(AND(ISNUMBER(DK41),DK41&gt;7),IF(AND(ISNUMBER(AQ41),ISNUMBER(DK41)),IF(AQ41-VLOOKUP(BI41,NyLi2R!$L$2:$V$4,DK41,1)&lt;1,1,AQ41-VLOOKUP(BI41,NyLi2R!$L$2:$V$4,DK41,1)),""),"")</f>
        <v/>
      </c>
      <c r="EG41" s="9" t="str">
        <f>IF(AND(ISNUMBER(DK41),DK41&gt;7),IF(AND(ISNUMBER(AR41),ISNUMBER(DK41)),IF(AR41-VLOOKUP(BI41,NyLi2E!$L$2:$V$4,DK41,1)&lt;1,1,AR41-VLOOKUP(BI41,NyLi2E!$L$2:$V$4,DK41,1)),""),"")</f>
        <v/>
      </c>
      <c r="EH41" s="9" t="str">
        <f>IF(AND(ISNUMBER(DK41),DK41&gt;7),IF(AND(ISNUMBER(AS41),ISNUMBER(DK41)),IF(AS41-VLOOKUP(BI41,NyLi2T!$L$2:$V$4,DK41,1)&lt;1,1,AS41-VLOOKUP(BI41,NyLi2T!$L$2:$V$4,DK41,1)),""),"")</f>
        <v/>
      </c>
      <c r="EI41" s="9" t="str">
        <f>IF(AND(ISNUMBER(DK41),DK41&lt;8),IF(AND(ISNUMBER(AT41),ISNUMBER(DK41)),IF(AT41-VLOOKUP(BI41,NySs!$L$2:$V$4,DK41,1)&lt;1,1,AT41-VLOOKUP(BI41,NySs!$L$2:$V$4,DK41,1)),""),"")</f>
        <v/>
      </c>
      <c r="EJ41" s="9" t="str">
        <f>IF(AND(ISNUMBER(DK41),DK41&lt;9),IF(AND(ISNUMBER(AU41),ISNUMBER(DK41)),IF(AU41-VLOOKUP(BI41,NyEo!$L$2:$V$4,DK41,1)&lt;1,1,AU41-VLOOKUP(BI41,NyEo!$L$2:$V$4,DK41,1)),""),"")</f>
        <v/>
      </c>
      <c r="EK41" s="9" t="str">
        <f>IF(AND(ISNUMBER(DK41),DK41&gt;7),IF(AND(ISNUMBER(AV41),ISNUMBER(DK41)),IF(AV41-VLOOKUP(BI41,NyHt!$L$2:$V$4,DK41,1)&lt;1,1,AV41-VLOOKUP(BI41,NyHt!$L$2:$V$4,DK41,1)),""),"")</f>
        <v/>
      </c>
      <c r="EL41" s="9" t="str">
        <f>IF(AND(ISNUMBER(AW41),ISNUMBER(DK41)),IF(AW41-VLOOKUP(BI41,NySiF!$L$2:$V$4,DK41,1)&lt;1,1,AW41-VLOOKUP(BI41,NySiF!$L$2:$V$4,DK41,1)),"")</f>
        <v/>
      </c>
      <c r="EM41" s="9" t="str">
        <f>IF(AND(ISNUMBER(AX41),ISNUMBER(DK41)),IF(AX41-VLOOKUP(BI41,NySiB!$L$2:$V$4,DK41,1)&lt;1,1,AX41-VLOOKUP(BI41,NySiB!$L$2:$V$4,DK41,1)),"")</f>
        <v/>
      </c>
      <c r="EN41" s="9" t="str">
        <f>IF(AND(ISNUMBER(AY41),ISNUMBER(DK41)),IF(AY41-VLOOKUP(BI41,NySiT!$L$2:$V$4,DK41,1)&lt;1,1,AY41-VLOOKUP(BI41,NySiT!$L$2:$V$4,DK41,1)),"")</f>
        <v/>
      </c>
      <c r="EO41" s="9" t="str">
        <f>IF(AND(ISNUMBER(AZ41),ISNUMBER(DK41)),IF(AZ41-VLOOKUP(BI41,NyVs!$L$2:$V$4,DK41,1)&lt;1,1,AZ41-VLOOKUP(BI41,NyVs!$L$2:$V$4,DK41,1)),"")</f>
        <v/>
      </c>
      <c r="EP41" s="9" t="str">
        <f>IF(AND(ISNUMBER(BA41),ISNUMBER(DK41)),IF(BA41-VLOOKUP(BI41,NyPp!$L$2:$V$4,DK41,1)&lt;1,1,BA41-VLOOKUP(BI41,NyPp!$L$2:$V$4,DK41,1)),"")</f>
        <v/>
      </c>
      <c r="EQ41" s="9" t="str">
        <f>IF(AND(ISNUMBER(BB41),ISNUMBER(DK41)),IF(BB41-VLOOKUP(BI41,NyIGS!$L$2:$V$4,DK41,1)&lt;40,40,BB41-VLOOKUP(BI41,NyIGS!$L$2:$V$4,DK41,1)),"")</f>
        <v/>
      </c>
      <c r="ER41" s="9" t="str">
        <f>IF(AND(ISNUMBER(BC41),ISNUMBER(DK41)),IF(BC41-VLOOKUP(BI41,NyIRS!$L$2:$V$4,DK41,1)&lt;40,40,BC41-VLOOKUP(BI41,NyIRS!$L$2:$V$4,DK41,1)),"")</f>
        <v/>
      </c>
      <c r="ES41" s="9" t="str">
        <f>IF(AND(ISNUMBER(BD41),ISNUMBER(DK41)),IF(BD41-VLOOKUP(BI41,NyIES!$L$2:$V$4,DK41,1)&lt;40,40,BD41-VLOOKUP(BI41,NyIES!$L$2:$V$4,DK41,1)),"")</f>
        <v/>
      </c>
      <c r="ET41" s="9" t="str">
        <f>IF(AND(ISNUMBER(BE41),ISNUMBER(DK41)),IF(BE41-VLOOKUP(BI41,NyISI!$L$2:$V$4,DK41,1)&lt;40,40,BE41-VLOOKUP(BI41,NyISI!$L$2:$V$4,DK41,1)),"")</f>
        <v/>
      </c>
      <c r="EU41" s="9" t="str">
        <f>IF(AND(ISNUMBER(DK41),DK41&lt;8),IF(AND(ISNUMBER(BF41),ISNUMBER(DK41)),IF(BF41-VLOOKUP(BI41,NyISS!$L$2:$V$4,DK41,1)&lt;40,40,BF41-VLOOKUP(BI41,NyISS!$L$2:$V$4,DK41,1)),""),"")</f>
        <v/>
      </c>
      <c r="EV41" s="9" t="str">
        <f>IF(AND(ISNUMBER(DK41),DK41&gt;7),IF(AND(ISNUMBER(BG41),ISNUMBER(DK41)),IF(BG41-VLOOKUP(BI41,NyISM!$L$2:$V$4,DK41,1)&lt;40,40,BG41-VLOOKUP(BI41,NyISM!$L$2:$V$4,DK41,1)),""),"")</f>
        <v/>
      </c>
      <c r="EW41" s="9" t="str">
        <f>IF(AND(ISNUMBER(BH41),ISNUMBER(DK41)),IF(BH41-VLOOKUP(BI41,NyIAM!$L$2:$V$4,DK41,1)&lt;40,40,BH41-VLOOKUP(BI41,NyIAM!$L$2:$V$4,DK41,1)),"")</f>
        <v/>
      </c>
      <c r="EX41" s="9" t="str">
        <f>IF(AND(ISNUMBER(AJ41),ISNUMBER(DK41)),IF(AJ41+VLOOKUP(BI41,NyFi!$L$2:$V$4,DK41,1)&gt;19,19,AJ41+VLOOKUP(BI41,NyFi!$L$2:$V$4,DK41,1)),"")</f>
        <v/>
      </c>
      <c r="EY41" s="9" t="str">
        <f>IF(AND(ISNUMBER(DK41),DK41&lt;8),IF(AND(ISNUMBER(AK41),ISNUMBER(DK41)),IF(AK41+VLOOKUP(BI41,NyGs!$L$2:$V$4,DK41,1)&gt;19,19,AK41+VLOOKUP(BI41,NyGs!$L$2:$V$4,DK41,1)),""),"")</f>
        <v/>
      </c>
      <c r="EZ41" s="9" t="str">
        <f>IF(AND(ISNUMBER(AL41),ISNUMBER(DK41)),IF(AL41+VLOOKUP(BI41,NyRm!$L$2:$V$4,DK41,1)&gt;19,19,AL41+VLOOKUP(BI41,NyRm!$L$2:$V$4,DK41,1)),"")</f>
        <v/>
      </c>
      <c r="FA41" s="9" t="str">
        <f>IF(AND(ISNUMBER(AM41),ISNUMBER(DK41)),IF(AM41+VLOOKUP(BI41,NyFm!$L$2:$V$4,DK41,1)&gt;19,19,AM41+VLOOKUP(BI41,NyFm!$L$2:$V$4,DK41,1)),"")</f>
        <v/>
      </c>
      <c r="FB41" s="9" t="str">
        <f>IF(AND(ISNUMBER(DK41),DK41&lt;8),IF(AND(ISNUMBER(AN41),ISNUMBER(DK41)),IF(AN41+VLOOKUP(BI41,NyLi1R!$L$2:$V$4,DK41,1)&gt;19,19,AN41+VLOOKUP(BI41,NyLi1R!$L$2:$V$4,DK41,1)),""),"")</f>
        <v/>
      </c>
      <c r="FC41" s="9" t="str">
        <f>IF(AND(ISNUMBER(DK41),DK41&lt;8),IF(AND(ISNUMBER(AO41),ISNUMBER(DK41)),IF(AO41+VLOOKUP(BI41,NyLi1E!$L$2:$V$4,DK41,1)&gt;19,19,AO41+VLOOKUP(BI41,NyLi1E!$L$2:$V$4,DK41,1)),""),"")</f>
        <v/>
      </c>
      <c r="FD41" s="9" t="str">
        <f>IF(AND(ISNUMBER(DK41),DK41&lt;8),IF(AND(ISNUMBER(AP41),ISNUMBER(DK41)),IF(AP41+VLOOKUP(BI41,NyLi1T!$L$2:$V$4,DK41,1)&gt;19,19,AP41+VLOOKUP(BI41,NyLi1T!$L$2:$V$4,DK41,1)),""),"")</f>
        <v/>
      </c>
      <c r="FE41" s="9" t="str">
        <f>IF(AND(ISNUMBER(DK41),DK41&gt;7),IF(AND(ISNUMBER(AQ41),ISNUMBER(DK41)),IF(AQ41+VLOOKUP(BI41,NyLi2R!$L$2:$V$4,DK41,1)&gt;19,19,AQ41+VLOOKUP(BI41,NyLi2R!$L$2:$V$4,DK41,1)),""),"")</f>
        <v/>
      </c>
      <c r="FF41" s="9" t="str">
        <f>IF(AND(ISNUMBER(DK41),DK41&gt;7),IF(AND(ISNUMBER(AR41),ISNUMBER(DK41)),IF(AR41+VLOOKUP(BI41,NyLi2E!$L$2:$V$4,DK41,1)&gt;19,19,AR41+VLOOKUP(BI41,NyLi2E!$L$2:$V$4,DK41,1)),""),"")</f>
        <v/>
      </c>
      <c r="FG41" s="9" t="str">
        <f>IF(AND(ISNUMBER(DK41),DK41&gt;7),IF(AND(ISNUMBER(AS41),ISNUMBER(DK41)),IF(AS41+VLOOKUP(BI41,NyLi2T!$L$2:$V$4,DK41,1)&gt;19,19,AS41+VLOOKUP(BI41,NyLi2T!$L$2:$V$4,DK41,1)),""),"")</f>
        <v/>
      </c>
      <c r="FH41" s="9" t="str">
        <f>IF(AND(ISNUMBER(DK41),DK41&lt;8),IF(AND(ISNUMBER(AT41),ISNUMBER(DK41)),IF(AT41+VLOOKUP(BI41,NySs!$L$2:$V$4,DK41,1)&gt;19,19,AT41+VLOOKUP(BI41,NySs!$L$2:$V$4,DK41,1)),""),"")</f>
        <v/>
      </c>
      <c r="FI41" s="9" t="str">
        <f>IF(AND(ISNUMBER(DK41),DK41&lt;9),IF(AND(ISNUMBER(AU41),ISNUMBER(DK41)),IF(AU41+VLOOKUP(BI41,NyEo!$L$2:$V$4,DK41,1)&gt;19,19,AU41+VLOOKUP(BI41,NyEo!$L$2:$V$4,DK41,1)),""),"")</f>
        <v/>
      </c>
      <c r="FJ41" s="9" t="str">
        <f>IF(AND(ISNUMBER(DK41),DK41&gt;7),IF(AND(ISNUMBER(AV41),ISNUMBER(DK41)),IF(AV41+VLOOKUP(BI41,NyHt!$L$2:$V$4,DK41,1)&gt;19,19,AV41+VLOOKUP(BI41,NyHt!$L$2:$V$4,DK41,1)),""),"")</f>
        <v/>
      </c>
      <c r="FK41" s="9" t="str">
        <f>IF(AND(ISNUMBER(AW41),ISNUMBER(DK41)),IF(AW41+VLOOKUP(BI41,NySiF!$L$2:$V$4,DK41,1)&gt;19,19,AW41+VLOOKUP(BI41,NySiF!$L$2:$V$4,DK41,1)),"")</f>
        <v/>
      </c>
      <c r="FL41" s="9" t="str">
        <f>IF(AND(ISNUMBER(AX41),ISNUMBER(DK41)),IF(AX41+VLOOKUP(BI41,NySiB!$L$2:$V$4,DK41,1)&gt;19,19,AX41+VLOOKUP(BI41,NySiB!$L$2:$V$4,DK41,1)),"")</f>
        <v/>
      </c>
      <c r="FM41" s="9" t="str">
        <f>IF(AND(ISNUMBER(AY41),ISNUMBER(DK41)),IF(AY41+VLOOKUP(BI41,NySiT!$L$2:$V$4,DK41,1)&gt;19,19,AY41+VLOOKUP(BI41,NySiT!$L$2:$V$4,DK41,1)),"")</f>
        <v/>
      </c>
      <c r="FN41" s="9" t="str">
        <f>IF(AND(ISNUMBER(AZ41),ISNUMBER(DK41)),IF(AZ41+VLOOKUP(BI41,NyVs!$L$2:$V$4,DK41,1)&gt;19,19,AZ41+VLOOKUP(BI41,NyVs!$L$2:$V$4,DK41,1)),"")</f>
        <v/>
      </c>
      <c r="FO41" s="9" t="str">
        <f>IF(AND(ISNUMBER(BA41),ISNUMBER(DK41)),IF(BA41+VLOOKUP(BI41,NyPp!$L$2:$V$4,DK41,1)&gt;19,19,BA41+VLOOKUP(BI41,NyPp!$L$2:$V$4,DK41,1)),"")</f>
        <v/>
      </c>
      <c r="FP41" s="9" t="str">
        <f>IF(AND(ISNUMBER(BB41),ISNUMBER(DK41)),IF(BB41+VLOOKUP(BI41,NyIGS!$L$2:$V$4,DK41,1)&gt;160,160,BB41+VLOOKUP(BI41,NyIGS!$L$2:$V$4,DK41,1)),"")</f>
        <v/>
      </c>
      <c r="FQ41" s="9" t="str">
        <f>IF(AND(ISNUMBER(BC41),ISNUMBER(DK41)),IF(BC41+VLOOKUP(BI41,NyIRS!$L$2:$V$4,DK41,1)&gt;160,160,BC41+VLOOKUP(BI41,NyIRS!$L$2:$V$4,DK41,1)),"")</f>
        <v/>
      </c>
      <c r="FR41" s="9" t="str">
        <f>IF(AND(ISNUMBER(BD41),ISNUMBER(DK41)),IF(BD41+VLOOKUP(BI41,NyIES!$L$2:$V$4,DK41,1)&gt;160,160, BD41+VLOOKUP(BI41,NyIES!$L$2:$V$4,DK41,1)),"")</f>
        <v/>
      </c>
      <c r="FS41" s="9" t="str">
        <f>IF(AND(ISNUMBER(BE41),ISNUMBER(DK41)),IF(BE41+VLOOKUP(BI41,NyISI!$L$2:$V$4,DK41,1)&gt;160,160,BE41+VLOOKUP(BI41,NyISI!$L$2:$V$4,DK41,1)),"")</f>
        <v/>
      </c>
      <c r="FT41" s="9" t="str">
        <f>IF(AND(ISNUMBER(DK41),DK41&lt;8),IF(AND(ISNUMBER(BF41),ISNUMBER(DK41)),IF(BF41+VLOOKUP(BI41,NyISS!$L$2:$V$4,DK41,1)&gt;160,160,BF41+VLOOKUP(BI41,NyISS!$L$2:$V$4,DK41,1)),""),"")</f>
        <v/>
      </c>
      <c r="FU41" s="9" t="str">
        <f>IF(AND(ISNUMBER(DK41),DK41&gt;7),IF(AND(ISNUMBER(BG41),ISNUMBER(DK41)),IF(BG41+VLOOKUP(BI41,NyISM!$L$2:$V$4,DK41,1)&gt;160,160,BG41+VLOOKUP(BI41,NyISM!$L$2:$V$4,DK41,1)),""),"")</f>
        <v/>
      </c>
      <c r="FV41" s="9" t="str">
        <f>IF(AND(ISNUMBER(BH41),ISNUMBER(DK41)),IF(BH41+VLOOKUP(BI41,NyIAM!$L$2:$V$4,DK41,1)&gt;160,160,BH41+VLOOKUP(BI41,NyIAM!$L$2:$V$4,DK41,1)),"")</f>
        <v/>
      </c>
    </row>
    <row r="42" spans="1:178" x14ac:dyDescent="0.2">
      <c r="A42" s="51"/>
      <c r="B42" s="51"/>
      <c r="C42" s="51"/>
      <c r="D42" s="51"/>
      <c r="E42" s="51"/>
      <c r="F42" s="51"/>
      <c r="G42" s="51"/>
      <c r="H42" s="51"/>
      <c r="I42" s="51"/>
      <c r="J42" s="52"/>
      <c r="K42" s="52"/>
      <c r="L42" s="53"/>
      <c r="M42" s="53"/>
      <c r="N42" s="58" t="str">
        <f t="shared" si="0"/>
        <v/>
      </c>
      <c r="O42" s="53"/>
      <c r="P42" s="53"/>
      <c r="Q42" s="53"/>
      <c r="R42" s="53"/>
      <c r="S42" s="53"/>
      <c r="T42" s="53"/>
      <c r="U42" s="53"/>
      <c r="V42" s="53"/>
      <c r="W42" s="53"/>
      <c r="X42" s="53"/>
      <c r="Y42" s="53"/>
      <c r="Z42" s="53"/>
      <c r="AA42" s="53"/>
      <c r="AB42" s="53"/>
      <c r="AC42" s="53"/>
      <c r="AD42" s="53"/>
      <c r="AE42" s="53"/>
      <c r="AF42" s="53"/>
      <c r="AG42" s="53"/>
      <c r="AH42" s="53"/>
      <c r="AI42" s="53"/>
      <c r="AJ42" s="4" t="str">
        <f>IF(O42="","",IF(ISNUMBER(N42),VLOOKUP(O42,NyFi!$A$2:$K$40,DK42),""))</f>
        <v/>
      </c>
      <c r="AK42" s="4" t="str">
        <f>IF(P42="","",IF(AND(ISNUMBER(N42),DK42&lt;8),VLOOKUP(P42,NyGs!$A$2:$G$41,DK42),""))</f>
        <v/>
      </c>
      <c r="AL42" s="4" t="str">
        <f>IF(AA42="","",IF(ISNUMBER(N42),VLOOKUP(AA42,NyRm!$A$2:$K$56,DK42),""))</f>
        <v/>
      </c>
      <c r="AM42" s="4" t="str">
        <f>IF(Z42="","",IF(ISNUMBER(N42),VLOOKUP(Z42,NyFm!$A$2:$K$46,DK42),""))</f>
        <v/>
      </c>
      <c r="AN42" s="4" t="str">
        <f>IF(U42="","",IF(AND(ISNUMBER(N42),DK42&lt;8),VLOOKUP(U42,NyLi1R!$A$2:$G$20,DK42),""))</f>
        <v/>
      </c>
      <c r="AO42" s="4" t="str">
        <f>IF(V42="","",IF(AND(ISNUMBER(N42),DK42&lt;8),VLOOKUP(V42,NyLi1E!$A$2:$G$20,DK42),""))</f>
        <v/>
      </c>
      <c r="AP42" s="4" t="str">
        <f>IF(AND(ISNUMBER(N42),ISNUMBER(AN42),ISNUMBER(AO42),DK42&lt;8),VLOOKUP(AN42+AO42,NyLi1T!$A$2:$G$40,DK42),"")</f>
        <v/>
      </c>
      <c r="AQ42" s="4" t="str">
        <f>IF(W42="","",IF(AND(ISNUMBER(N42),DK42&gt;7),VLOOKUP(W42,NyLi2R!$A$2:$K$20,DK42),""))</f>
        <v/>
      </c>
      <c r="AR42" s="4" t="str">
        <f>IF(X42="","",IF(AND(ISNUMBER(N42),DK42&gt;7),VLOOKUP(X42,NyLi2E!$A$2:$K$20,DK42),""))</f>
        <v/>
      </c>
      <c r="AS42" s="4" t="str">
        <f>IF(AND(ISNUMBER(N42),ISNUMBER(AQ42),ISNUMBER(AR42),DK42&gt;7),VLOOKUP(AQ42+AR42,NyLi2T!$A$2:$K$40,DK42),"")</f>
        <v/>
      </c>
      <c r="AT42" s="4" t="str">
        <f>IF(AE42="","",IF(AND(ISNUMBER(N42),DK42&lt;8),VLOOKUP(AE42,NySs!$A$2:$G$28,DK42),""))</f>
        <v/>
      </c>
      <c r="AU42" s="4" t="str">
        <f>IF(AD42="","",IF(AND(ISNUMBER(N42),DK42&lt;9),VLOOKUP(AD42,NyEo!$A$2:$H$22,DK42),""))</f>
        <v/>
      </c>
      <c r="AV42" s="4" t="str">
        <f>IF(Q42="","",IF(AND(ISNUMBER(N42),DK42&gt;7),VLOOKUP(Q42,NyHt!$A$2:$K$17,DK42),""))</f>
        <v/>
      </c>
      <c r="AW42" s="4" t="str">
        <f>IF(R42="","",IF(ISNUMBER(N42),VLOOKUP(R42,NySiF!$A$2:$K$18,DK42),""))</f>
        <v/>
      </c>
      <c r="AX42" s="4" t="str">
        <f>IF(S42="","",IF(ISNUMBER(N42),VLOOKUP(S42,NySiB!$A$2:$K$16,DK42),""))</f>
        <v/>
      </c>
      <c r="AY42" s="4" t="str">
        <f>IF(T42="","",IF(ISNUMBER(N42),VLOOKUP(T42,NySiT!$A$2:$K$32,DK42),""))</f>
        <v/>
      </c>
      <c r="AZ42" s="4" t="str">
        <f>IF(Y42="","",IF(ISNUMBER(N42),VLOOKUP(Y42,NyVs!$A$2:$K$86,DK42),""))</f>
        <v/>
      </c>
      <c r="BA42" s="4" t="str">
        <f>IF(AI42="","",IF(ISNUMBER(N42),VLOOKUP(AI42,NyPp!$A$2:$K$202,DK42),""))</f>
        <v/>
      </c>
      <c r="BB42" s="4" t="str">
        <f>IF(AND(ISNUMBER(AJ42),ISNUMBER(AK42),ISNUMBER(AL42),ISNUMBER(AM42),DK42&lt;8),IF(COUNTIF(O42,0)+COUNTIF(P42,0)+COUNTIF(AA42,0)+COUNTIF(Z42,0)&gt;1,"",VLOOKUP(AJ42+AK42+AL42+AM42,NyIGS!$A$2:$K$78,DK42)),IF(AND(ISNUMBER(AJ42),ISNUMBER(AL42),ISNUMBER(AM42),ISNUMBER(AS42),DK42&gt;7),IF(COUNTIF(O42,0)+COUNTIF(AA42,0)+COUNTIF(Z42,0)+AND(COUNTIF(W42,0),COUNTIF(X42,0))&gt;1,"",VLOOKUP(AJ42+AL42+AM42+AS42,NyIGS!$A$2:$K$78,DK42)),""))</f>
        <v/>
      </c>
      <c r="BC42" s="4" t="str">
        <f>IF(AND(ISNUMBER(AJ42),ISNUMBER(AN42),ISNUMBER(AT42),DK42&lt;8),IF(COUNTIF(O42,0)+COUNTIF(U42,0)+COUNTIF(AE42,0)&gt;1,"",VLOOKUP(AJ42+AN42+AT42,NyIRS!$A$2:$K$59,DK42)),IF(AND(ISNUMBER(AJ42),ISNUMBER(AQ42),DK42&gt;7),IF(COUNTIF(O42,0)+COUNTIF(W42,0)&gt;1,"",VLOOKUP(AJ42+AQ42,NyIRS!$A$2:$K$59,DK42)),""))</f>
        <v/>
      </c>
      <c r="BD42" s="4" t="str">
        <f>IF(AND(ISNUMBER(AK42),ISNUMBER(AL42),ISNUMBER(AM42),DK42&lt;8),IF(COUNTIF(P42,0)+COUNTIF(AA42,0)+COUNTIF(Z42,0)&gt;1,"",VLOOKUP(AK42+AL42+AM42,NyIES!$A$2:$K$59,DK42)),IF(AND(ISNUMBER(AL42),ISNUMBER(AM42),ISNUMBER(AR42),DK42&gt;7),IF(COUNTIF(AA42,0)+COUNTIF(Z42,0)+COUNTIF(X42,0)&gt;1,"",VLOOKUP(AL42+AM42+AR42,NyIES!$A$2:$K$59,DK42)),""))</f>
        <v/>
      </c>
      <c r="BE42" s="4" t="str">
        <f>IF(AND(ISNUMBER(AJ42),ISNUMBER(AP42),ISNUMBER(AU42),DK42&lt;8),IF(COUNTIF(O42,0)+AND(COUNTIF(U42,0),COUNTIF(V42,0))+COUNTIF(AD42,0)&gt;1,"",VLOOKUP(AJ42+AP42+AU42,NyISI!$A$2:$K$59,DK42)),IF(AND(ISNUMBER(AS42),ISNUMBER(AU42),ISNUMBER(AV42),DK42=8),IF(COUNTIF(AD42,0)+COUNTIF(Q42,0)+AND(COUNTIF(W42,0),COUNTIF(X42,0))&gt;1,"",VLOOKUP(AS42+AU42+AV42,NyISI!$A$2:$K$59,DK42)),IF(AND(ISNUMBER(AS42),ISNUMBER(AV42),DK42&gt;8),IF(COUNTIF(Q42,0)+AND(COUNTIF(W42,0),COUNTIF(X42,0))&gt;1,"",VLOOKUP(AS42+AV42,NyISI!$A$2:$K$59,DK42)),"")))</f>
        <v/>
      </c>
      <c r="BF42" s="4" t="str">
        <f>IF(AND(ISNUMBER(AT42),ISNUMBER(AK42),ISNUMBER(AL42),ISNUMBER(AM42),DK42&lt;8),IF(COUNTIF(P42,0)+COUNTIF(AA42,0)+COUNTIF(Z42,0)+COUNTIF(AE42,0)&gt;1,"",VLOOKUP(AT42+AK42+AL42+AM42,NyISS!$A$2:$G$78,DK42)),"")</f>
        <v/>
      </c>
      <c r="BG42" s="4" t="str">
        <f>IF(AND(ISNUMBER(AJ42),ISNUMBER(AL42),ISNUMBER(AM42),DK42&gt;7),IF(COUNTIF(O42,0)+COUNTIF(AA42,0)+COUNTIF(Z42,0)&gt;1,"",VLOOKUP(AJ42+AL42+AM42,NyISM!$A$2:$K$59,DK42)),"")</f>
        <v/>
      </c>
      <c r="BH42" s="4" t="str">
        <f>IF(AND(ISNUMBER(AY42),ISNUMBER(AZ42)),IF(COUNTIF(T42,0)+COUNTIF(Y42,0)&gt;1,"",VLOOKUP(AY42+AZ42,NyIAM!$A$2:$K$40,DK42)),"")</f>
        <v/>
      </c>
      <c r="BJ42" s="4" t="str">
        <f>IF(ISNUMBER(BB42),VLOOKUP(BB42,Percentil!$A$2:$B$122,2,1),"")</f>
        <v/>
      </c>
      <c r="BK42" s="4" t="str">
        <f>IF(ISNUMBER(BC42),VLOOKUP(BC42,Percentil!$A$2:$B$122,2,1),"")</f>
        <v/>
      </c>
      <c r="BL42" s="4" t="str">
        <f>IF(ISNUMBER(BD42),VLOOKUP(BD42,Percentil!$A$2:$B$122,2,1),"")</f>
        <v/>
      </c>
      <c r="BM42" s="4" t="str">
        <f>IF(ISNUMBER(BE42),VLOOKUP(BE42,Percentil!$A$2:$B$122,2,1),"")</f>
        <v/>
      </c>
      <c r="BN42" s="4" t="str">
        <f>IF(ISNUMBER(BF42),VLOOKUP(BF42,Percentil!$A$2:$B$122,2,1),"")</f>
        <v/>
      </c>
      <c r="BO42" s="4" t="str">
        <f>IF(ISNUMBER(BG42),VLOOKUP(BG42,Percentil!$A$2:$B$122,2,1),"")</f>
        <v/>
      </c>
      <c r="BP42" s="4" t="str">
        <f>IF(ISNUMBER(BH42),VLOOKUP(BH42,Percentil!$A$2:$B$122,2,1),"")</f>
        <v/>
      </c>
      <c r="BQ42" s="4" t="str">
        <f>IF(AND(ISNUMBER(AJ42),ISNUMBER(DK42)),IF(AJ42-VLOOKUP(BI42,NyFi!$L$2:$V$4,DK42,1)&lt;1,1 &amp; " - " &amp; AJ42+VLOOKUP(BI42,NyFi!$L$2:$V$4,DK42,1),IF(AJ42+VLOOKUP(BI42,NyFi!$L$2:$V$4,DK42,1)&gt;19,AJ42-VLOOKUP(BI42,NyFi!$L$2:$V$4,DK42,1) &amp; " - " &amp; 19,AJ42-VLOOKUP(BI42,NyFi!$L$2:$V$4,DK42,1) &amp; " - " &amp; AJ42+VLOOKUP(BI42,NyFi!$L$2:$V$4,DK42,1))),"")</f>
        <v/>
      </c>
      <c r="BR42" s="4" t="str">
        <f>IF(AND(ISNUMBER(DK42),DK42&lt;8),IF(AND(ISNUMBER(AK42),ISNUMBER(DK42)),IF(AK42-VLOOKUP(BI42,NyGs!$L$2:$V$4,DK42,1)&lt;1,1 &amp; " - " &amp; AK42+VLOOKUP(BI42,NyGs!$L$2:$V$4,DK42,1),IF(AK42+VLOOKUP(BI42,NyGs!$L$2:$V$4,DK42,1)&gt;19,AK42-VLOOKUP(BI42,NyGs!$L$2:$V$4,DK42,1) &amp; " - " &amp; 19,AK42-VLOOKUP(BI42,NyGs!$L$2:$V$4,DK42,1) &amp; " - " &amp; AK42+VLOOKUP(BI42,NyGs!$L$2:$V$4,DK42,1))),""),"")</f>
        <v/>
      </c>
      <c r="BS42" s="4" t="str">
        <f>IF(AND(ISNUMBER(AL42),ISNUMBER(DK42)),IF(AL42-VLOOKUP(BI42,NyRm!$L$2:$V$4,DK42,1)&lt;1,1 &amp; " - " &amp; AL42+VLOOKUP(BI42,NyRm!$L$2:$V$4,DK42,1),IF(AL42+VLOOKUP(BI42,NyRm!$L$2:$V$4,DK42,1)&gt;19,AL42-VLOOKUP(BI42,NyRm!$L$2:$V$4,DK42,1) &amp; " - " &amp; 19,AL42-VLOOKUP(BI42,NyRm!$L$2:$V$4,DK42,1) &amp; " - " &amp; AL42+VLOOKUP(BI42,NyRm!$L$2:$V$4,DK42,1))),"")</f>
        <v/>
      </c>
      <c r="BT42" s="4" t="str">
        <f>IF(AND(ISNUMBER(AM42),ISNUMBER(DK42)),IF(AM42-VLOOKUP(BI42,NyFm!$L$2:$V$4,DK42,1)&lt;1,1 &amp; " - " &amp; AM42+VLOOKUP(BI42,NyFm!$L$2:$V$4,DK42,1),IF(AM42+VLOOKUP(BI42,NyFm!$L$2:$V$4,DK42,1)&gt;19,AM42-VLOOKUP(BI42,NyFm!$L$2:$V$4,DK42,1) &amp; " - " &amp; 19,AM42-VLOOKUP(BI42,NyFm!$L$2:$V$4,DK42,1) &amp; " - " &amp; AM42+VLOOKUP(BI42,NyFm!$L$2:$V$4,DK42,1))),"")</f>
        <v/>
      </c>
      <c r="BU42" s="4" t="str">
        <f>IF(AND(ISNUMBER(DK42),DK42&lt;8),IF(AND(ISNUMBER(AN42),ISNUMBER(DK42)),IF(AN42-VLOOKUP(BI42,NyLi1R!$L$2:$V$4,DK42,1)&lt;1,1 &amp; " - " &amp; AN42+VLOOKUP(BI42,NyLi1R!$L$2:$V$4,DK42,1),IF(AN42+VLOOKUP(BI42,NyLi1R!$L$2:$V$4,DK42,1)&gt;19,AN42-VLOOKUP(BI42,NyLi1R!$L$2:$V$4,DK42,1) &amp; " - " &amp; 19,AN42-VLOOKUP(BI42,NyLi1R!$L$2:$V$4,DK42,1) &amp; " - " &amp; AN42+VLOOKUP(BI42,NyLi1R!$L$2:$V$4,DK42,1))),""),"")</f>
        <v/>
      </c>
      <c r="BV42" s="4" t="str">
        <f>IF(AND(ISNUMBER(DK42),DK42&lt;8),IF(AND(ISNUMBER(AO42),ISNUMBER(DK42)),IF(AO42-VLOOKUP(BI42,NyLi1E!$L$2:$V$4,DK42,1)&lt;1,1 &amp; " - " &amp; AO42+VLOOKUP(BI42,NyLi1E!$L$2:$V$4,DK42,1),IF(AO42+VLOOKUP(BI42,NyLi1E!$L$2:$V$4,DK42,1)&gt;19,AO42-VLOOKUP(BI42,NyLi1E!$L$2:$V$4,DK42,1) &amp; " - " &amp; 19,AO42-VLOOKUP(BI42,NyLi1E!$L$2:$V$4,DK42,1) &amp; " - " &amp; AO42+VLOOKUP(BI42,NyLi1E!$L$2:$V$4,DK42,1))),""),"")</f>
        <v/>
      </c>
      <c r="BW42" s="4" t="str">
        <f>IF(AND(ISNUMBER(DK42),DK42&lt;8),IF(AND(ISNUMBER(AP42),ISNUMBER(DK42)),IF(AP42-VLOOKUP(BI42,NyLi1T!$L$2:$V$4,DK42,1)&lt;1,1 &amp; " - " &amp; AP42+VLOOKUP(BI42,NyLi1T!$L$2:$V$4,DK42,1),IF(AP42+VLOOKUP(BI42,NyLi1T!$L$2:$V$4,DK42,1)&gt;19,AP42-VLOOKUP(BI42,NyLi1T!$L$2:$V$4,DK42,1) &amp; " - " &amp; 19,AP42-VLOOKUP(BI42,NyLi1T!$L$2:$V$4,DK42,1) &amp; " - " &amp; AP42+VLOOKUP(BI42,NyLi1T!$L$2:$V$4,DK42,1))),""),"")</f>
        <v/>
      </c>
      <c r="BX42" s="4" t="str">
        <f>IF(AND(ISNUMBER(DK42),DK42&gt;7),IF(AND(ISNUMBER(AQ42),ISNUMBER(DK42)),IF(AQ42-VLOOKUP(BI42,NyLi2R!$L$2:$V$4,DK42,1)&lt;1,1 &amp; " - " &amp; AQ42+VLOOKUP(BI42,NyLi2R!$L$2:$V$4,DK42,1),IF(AQ42+VLOOKUP(BI42,NyLi2R!$L$2:$V$4,DK42,1)&gt;19,AQ42-VLOOKUP(BI42,NyLi2R!$L$2:$V$4,DK42,1) &amp; " - " &amp; 19,AQ42-VLOOKUP(BI42,NyLi2R!$L$2:$V$4,DK42,1) &amp; " - " &amp; AQ42+VLOOKUP(BI42,NyLi2R!$L$2:$V$4,DK42,1))),""),"")</f>
        <v/>
      </c>
      <c r="BY42" s="4" t="str">
        <f>IF(AND(ISNUMBER(DK42),DK42&gt;7),IF(AND(ISNUMBER(AR42),ISNUMBER(DK42)),IF(AR42-VLOOKUP(BI42,NyLi2E!$L$2:$V$4,DK42,1)&lt;1,1 &amp; " - " &amp; AR42+VLOOKUP(BI42,NyLi2E!$L$2:$V$4,DK42,1),IF(AR42+VLOOKUP(BI42,NyLi2E!$L$2:$V$4,DK42,1)&gt;19,AR42-VLOOKUP(BI42,NyLi2E!$L$2:$V$4,DK42,1) &amp; " - " &amp; 19,AR42-VLOOKUP(BI42,NyLi2E!$L$2:$V$4,DK42,1) &amp; " - " &amp; AR42+VLOOKUP(BI42,NyLi2E!$L$2:$V$4,DK42,1))),""),"")</f>
        <v/>
      </c>
      <c r="BZ42" s="4" t="str">
        <f>IF(AND(ISNUMBER(DK42),DK42&gt;7),IF(AND(ISNUMBER(AS42),ISNUMBER(DK42)),IF(AS42-VLOOKUP(BI42,NyLi2T!$L$2:$V$4,DK42,1)&lt;1,1 &amp; " - " &amp; AS42+VLOOKUP(BI42,NyLi2T!$L$2:$V$4,DK42,1),IF(AS42+VLOOKUP(BI42,NyLi2T!$L$2:$V$4,DK42,1)&gt;19,AS42-VLOOKUP(BI42,NyLi2T!$L$2:$V$4,DK42,1) &amp; " - " &amp; 19,AS42-VLOOKUP(BI42,NyLi2T!$L$2:$V$4,DK42,1) &amp; " - " &amp; AS42+VLOOKUP(BI42,NyLi2T!$L$2:$V$4,DK42,1))),""),"")</f>
        <v/>
      </c>
      <c r="CA42" s="4" t="str">
        <f>IF(AND(ISNUMBER(DK42),DK42&lt;8),IF(AND(ISNUMBER(AT42),ISNUMBER(DK42)),IF(AT42-VLOOKUP(BI42,NySs!$L$2:$V$4,DK42,1)&lt;1,1 &amp; " - " &amp; AT42+VLOOKUP(BI42,NySs!$L$2:$V$4,DK42,1),IF(AT42+VLOOKUP(BI42,NySs!$L$2:$V$4,DK42,1)&gt;19,AT42-VLOOKUP(BI42,NySs!$L$2:$V$4,DK42,1) &amp; " - " &amp; 19,AT42-VLOOKUP(BI42,NySs!$L$2:$V$4,DK42,1) &amp; " - " &amp; AT42+VLOOKUP(BI42,NySs!$L$2:$V$4,DK42,1))),""),"")</f>
        <v/>
      </c>
      <c r="CB42" s="4" t="str">
        <f>IF(AND(ISNUMBER(DK42),DK42&lt;9),IF(AND(ISNUMBER(AU42),ISNUMBER(DK42)),IF(AU42-VLOOKUP(BI42,NyEo!$L$2:$V$4,DK42,1)&lt;1,1 &amp; " - " &amp; AU42+VLOOKUP(BI42,NyEo!$L$2:$V$4,DK42,1),IF(AU42+VLOOKUP(BI42,NyEo!$L$2:$V$4,DK42,1)&gt;19,AU42-VLOOKUP(BI42,NyEo!$L$2:$V$4,DK42,1) &amp; " - " &amp; 19,AU42-VLOOKUP(BI42,NyEo!$L$2:$V$4,DK42,1) &amp; " - " &amp; AU42+VLOOKUP(BI42,NyEo!$L$2:$V$4,DK42,1))),""),"")</f>
        <v/>
      </c>
      <c r="CC42" s="4" t="str">
        <f>IF(AND(ISNUMBER(DK42),DK42&gt;7),IF(AND(ISNUMBER(AV42),ISNUMBER(DK42)),IF(AV42-VLOOKUP(BI42,NyHt!$L$2:$V$4,DK42,1)&lt;1,1 &amp; " - " &amp; AV42+VLOOKUP(BI42,NyHt!$L$2:$V$4,DK42,1),IF(AV42+VLOOKUP(BI42,NyHt!$L$2:$V$4,DK42,1)&gt;19,AV42-VLOOKUP(BI42,NyHt!$L$2:$V$4,DK42,1) &amp; " - " &amp; 19,AV42-VLOOKUP(BI42,NyHt!$L$2:$V$4,DK42,1) &amp; " - " &amp; AV42+VLOOKUP(BI42,NyHt!$L$2:$V$4,DK42,1))),""),"")</f>
        <v/>
      </c>
      <c r="CD42" s="4" t="str">
        <f>IF(AND(ISNUMBER(AW42),ISNUMBER(DK42)),IF(AW42-VLOOKUP(BI42,NySiF!$L$2:$V$4,DK42,1)&lt;1,1 &amp; " - " &amp; AW42+VLOOKUP(BI42,NySiF!$L$2:$V$4,DK42,1),IF(AW42+VLOOKUP(BI42,NySiF!$L$2:$V$4,DK42,1)&gt;19,AW42-VLOOKUP(BI42,NySiF!$L$2:$V$4,DK42,1) &amp; " - " &amp; 19,AW42-VLOOKUP(BI42,NySiF!$L$2:$V$4,DK42,1) &amp; " - " &amp; AW42+VLOOKUP(BI42,NySiF!$L$2:$V$4,DK42,1))),"")</f>
        <v/>
      </c>
      <c r="CE42" s="4" t="str">
        <f>IF(AND(ISNUMBER(AX42),ISNUMBER(DK42)),IF(AX42-VLOOKUP(BI42,NySiB!$L$2:$V$4,DK42,1)&lt;1,1 &amp; " - " &amp; AX42+VLOOKUP(BI42,NySiB!$L$2:$V$4,DK42,1),IF(AX42+VLOOKUP(BI42,NySiB!$L$2:$V$4,DK42,1)&gt;19,AX42-VLOOKUP(BI42,NySiB!$L$2:$V$4,DK42,1) &amp; " - " &amp; 19,AX42-VLOOKUP(BI42,NySiB!$L$2:$V$4,DK42,1) &amp; " - " &amp; AX42+VLOOKUP(BI42,NySiB!$L$2:$V$4,DK42,1))),"")</f>
        <v/>
      </c>
      <c r="CF42" s="4" t="str">
        <f>IF(AND(ISNUMBER(AY42),ISNUMBER(DK42)),IF(AY42-VLOOKUP(BI42,NySiT!$L$2:$V$4,DK42,1)&lt;1,1 &amp; " - " &amp; AY42+VLOOKUP(BI42,NySiT!$L$2:$V$4,DK42,1),IF(AY42+VLOOKUP(BI42,NySiT!$L$2:$V$4,DK42,1)&gt;19,AY42-VLOOKUP(BI42,NySiT!$L$2:$V$4,DK42,1) &amp; " - " &amp; 19,AY42-VLOOKUP(BI42,NySiT!$L$2:$V$4,DK42,1) &amp; " - " &amp; AY42+VLOOKUP(BI42,NySiT!$L$2:$V$4,DK42,1))),"")</f>
        <v/>
      </c>
      <c r="CG42" s="4" t="str">
        <f>IF(AND(ISNUMBER(AZ42),ISNUMBER(DK42)),IF(AZ42-VLOOKUP(BI42,NyVs!$L$2:$V$4,DK42,1)&lt;1,1 &amp; " - " &amp; AZ42+VLOOKUP(BI42,NyVs!$L$2:$V$4,DK42,1),IF(AZ42+VLOOKUP(BI42,NyVs!$L$2:$V$4,DK42,1)&gt;19,AZ42-VLOOKUP(BI42,NyVs!$L$2:$V$4,DK42,1) &amp; " - " &amp; 19,AZ42-VLOOKUP(BI42,NyVs!$L$2:$V$4,DK42,1) &amp; " - " &amp; AZ42+VLOOKUP(BI42,NyVs!$L$2:$V$4,DK42,1))),"")</f>
        <v/>
      </c>
      <c r="CH42" s="4" t="str">
        <f>IF(AND(ISNUMBER(BA42),ISNUMBER(DK42)),IF(BA42-VLOOKUP(BI42,NyPp!$L$2:$V$4,DK42,1)&lt;1,1 &amp; " - " &amp; BA42+VLOOKUP(BI42,NyPp!$L$2:$V$4,DK42,1),IF(BA42+VLOOKUP(BI42,NyPp!$L$2:$V$4,DK42,1)&gt;19,BA42-VLOOKUP(BI42,NyPp!$L$2:$V$4,DK42,1) &amp; " - " &amp; 19,BA42-VLOOKUP(BI42,NyPp!$L$2:$V$4,DK42,1) &amp; " - " &amp; BA42+VLOOKUP(BI42,NyPp!$L$2:$V$4,DK42,1))),"")</f>
        <v/>
      </c>
      <c r="CI42" s="4" t="str">
        <f>IF(AND(ISNUMBER(BB42),ISNUMBER(DK42)),IF(BB42-VLOOKUP(BI42,NyIGS!$L$2:$V$4,DK42,1)&lt;40,40 &amp; " - " &amp; BB42+VLOOKUP(BI42,NyIGS!$L$2:$V$4,DK42,1),IF(BB42+VLOOKUP(BI42,NyIGS!$L$2:$V$4,DK42,1)&gt;160,BB42-VLOOKUP(BI42,NyIGS!$L$2:$V$4,DK42,1) &amp; " - " &amp; 160,BB42-VLOOKUP(BI42,NyIGS!$L$2:$V$4,DK42,1) &amp; " - " &amp; BB42+VLOOKUP(BI42,NyIGS!$L$2:$V$4,DK42,1))),"")</f>
        <v/>
      </c>
      <c r="CJ42" s="4" t="str">
        <f>IF(AND(ISNUMBER(BC42),ISNUMBER(DK42)),IF(BC42-VLOOKUP(BI42,NyIRS!$L$2:$V$4,DK42,1)&lt;40,40 &amp; " - " &amp; BC42+VLOOKUP(BI42,NyIRS!$L$2:$V$4,DK42,1),IF(BC42+VLOOKUP(BI42,NyIRS!$L$2:$V$4,DK42,1)&gt;160,BC42-VLOOKUP(BI42,NyIRS!$L$2:$V$4,DK42,1) &amp; " - " &amp; 160,BC42-VLOOKUP(BI42,NyIRS!$L$2:$V$4,DK42,1) &amp; " - " &amp; BC42+VLOOKUP(BI42,NyIRS!$L$2:$V$4,DK42,1))),"")</f>
        <v/>
      </c>
      <c r="CK42" s="4" t="str">
        <f>IF(AND(ISNUMBER(BD42),ISNUMBER(DK42)),IF(BD42-VLOOKUP(BI42,NyIES!$L$2:$V$4,DK42,1)&lt;40,40 &amp; " - " &amp; BD42+VLOOKUP(BI42,NyIES!$L$2:$V$4,DK42,1),IF(BD42+VLOOKUP(BI42,NyIES!$L$2:$V$4,DK42,1)&gt;160,BD42-VLOOKUP(BI42,NyIES!$L$2:$V$4,DK42,1) &amp; " - " &amp; 160,BD42-VLOOKUP(BI42,NyIES!$L$2:$V$4,DK42,1) &amp; " - " &amp; BD42+VLOOKUP(BI42,NyIES!$L$2:$V$4,DK42,1))),"")</f>
        <v/>
      </c>
      <c r="CL42" s="4" t="str">
        <f>IF(AND(ISNUMBER(BE42),ISNUMBER(DK42)),IF(BE42-VLOOKUP(BI42,NyISI!$L$2:$V$4,DK42,1)&lt;40,40 &amp; " - " &amp; BE42+VLOOKUP(BI42,NyISI!$L$2:$V$4,DK42,1),IF(BE42+VLOOKUP(BI42,NyISI!$L$2:$V$4,DK42,1)&gt;160,BE42-VLOOKUP(BI42,NyISI!$L$2:$V$4,DK42,1) &amp; " - " &amp; 160,BE42-VLOOKUP(BI42,NyISI!$L$2:$V$4,DK42,1) &amp; " - " &amp; BE42+VLOOKUP(BI42,NyISI!$L$2:$V$4,DK42,1))),"")</f>
        <v/>
      </c>
      <c r="CM42" s="4" t="str">
        <f>IF(AND(ISNUMBER(DK42),DK42&lt;8),IF(AND(ISNUMBER(BF42),ISNUMBER(DK42)),IF(BF42-VLOOKUP(BI42,NyISS!$L$2:$V$4,DK42,1)&lt;40,40 &amp; " - " &amp; BF42+VLOOKUP(BI42,NyISS!$L$2:$V$4,DK42,1),IF(BF42+VLOOKUP(BI42,NyISS!$L$2:$V$4,DK42,1)&gt;160,BF42-VLOOKUP(BI42,NyISS!$L$2:$V$4,DK42,1) &amp; " - " &amp; 160,BF42-VLOOKUP(BI42,NyISS!$L$2:$V$4,DK42,1) &amp; " - " &amp; BF42+VLOOKUP(BI42,NyISS!$L$2:$V$4,DK42,1))),""),"")</f>
        <v/>
      </c>
      <c r="CN42" s="4" t="str">
        <f>IF(AND(ISNUMBER(DK42),DK42&gt;7),IF(AND(ISNUMBER(BG42),ISNUMBER(DK42)),IF(BG42-VLOOKUP(BI42,NyISM!$L$2:$V$4,DK42,1)&lt;40,40 &amp; " - " &amp; BG42+VLOOKUP(BI42,NyISM!$L$2:$V$4,DK42,1),IF(BG42+VLOOKUP(BI42,NyISM!$L$2:$V$4,DK42,1)&gt;160,BG42-VLOOKUP(BI42,NyISM!$L$2:$V$4,DK42,1) &amp; " - " &amp; 160,BG42-VLOOKUP(BI42,NyISM!$L$2:$V$4,DK42,1) &amp; " - " &amp; BG42+VLOOKUP(BI42,NyISM!$L$2:$V$4,DK42,1))),""),"")</f>
        <v/>
      </c>
      <c r="CO42" s="4" t="str">
        <f>IF(AND(ISNUMBER(BH42),ISNUMBER(DK42)),IF(BH42-VLOOKUP(BI42,NyIAM!$L$2:$V$4,DK42,1)&lt;40,40 &amp; " - " &amp; BH42+VLOOKUP(BI42,NyIAM!$L$2:$V$4,DK42,1),IF(BH42+VLOOKUP(BI42,NyIAM!$L$2:$V$4,DK42,1)&gt;160,BH42-VLOOKUP(BI42,NyIAM!$L$2:$V$4,DK42,1) &amp; " - " &amp; 160,BH42-VLOOKUP(BI42,NyIAM!$L$2:$V$4,DK42,1) &amp; " - " &amp; BH42+VLOOKUP(BI42,NyIAM!$L$2:$V$4,DK42,1))),"")</f>
        <v/>
      </c>
      <c r="CP42" s="4" t="str">
        <f>IF(AF42="","",IF(AND(ISNUMBER(AF42),ISNUMBER(DK42)),IF(VLOOKUP(AF42,NyOm!$A$2:$K$30,DK42,1)=1,"Onormalt få ord",IF(VLOOKUP(AF42,NyOm!$A$2:$K$30,DK42,1)=2,"Färre antal ord än normalt",IF(VLOOKUP(AF42,NyOm!$A$2:$K$30,DK42,1)=3,"Normalt antal ord","")))))</f>
        <v/>
      </c>
      <c r="CQ42" s="4" t="str">
        <f>IF(AB42="","",IF(AND(ISNUMBER(AB42),ISNUMBER(DK42)),IF(VLOOKUP(AB42,NyPbTid!$A$2:$K$218,DK42,1)=1,"Onormalt lång tidsåtgång",IF(VLOOKUP(AB42,NyPbTid!$A$2:$K$218,DK42,1)=2,"Långsammare än normalt",IF(VLOOKUP(AB42,NyPbTid!$A$2:$K$218,DK42,1)=3,"Normal tidsåtgång","")))))</f>
        <v/>
      </c>
      <c r="CR42" s="4" t="str">
        <f>IF(AC42="","",IF(AND(ISNUMBER(AC42),ISNUMBER(DK42)),IF(VLOOKUP(AC42,NyPbFel!$A$2:$K$18,DK42,1)=1,"Onormalt antal fel",IF(VLOOKUP(AC42,NyPbFel!$A$2:$K$18,DK42,1)=2,"Fler fel än normalt",IF(VLOOKUP(AC42,NyPbFel!$A$2:$K$18,DK42,1)=3,"Normalt antal fel","")))))</f>
        <v/>
      </c>
      <c r="CS42" s="4" t="str">
        <f t="shared" si="6"/>
        <v/>
      </c>
      <c r="CT42" s="4" t="str">
        <f>IF(OR(ISNUMBER(CS42),CS42="0**"),IF(ISNUMBER(CS42),CS42/ABS(CS42)*VLOOKUP(1,SignDiff!$A$3:$K$4,DK42,1),VLOOKUP(1,SignDiff!$A$3:$K$4,DK42,1)),"")</f>
        <v/>
      </c>
      <c r="CU42" s="4" t="str">
        <f>IF(OR(ISNUMBER(CS42),CS42="0**"),IF(ISNUMBER(CS42),CS42/ABS(CS42)*VLOOKUP(1,SignDiff!$A$7:$K$8,DK42,1),VLOOKUP(1,SignDiff!$A$7:$K$8,DK42,1)),"")</f>
        <v/>
      </c>
      <c r="CV42" s="4" t="str">
        <f t="shared" si="7"/>
        <v/>
      </c>
      <c r="CW42" s="4" t="str">
        <f t="shared" si="8"/>
        <v/>
      </c>
      <c r="CX42" s="4" t="str">
        <f>IF(OR(ISNUMBER(CS42),CS42="0**"),IF(CS42="0**",VLOOKUP(0,'IRS-IES'!$A$2:$C$43,2,1),IF(CS42&lt;0,VLOOKUP(ABS(CS42),'IRS-IES'!$A$2:$C$43,2,1),VLOOKUP(ABS(CS42),'IRS-IES'!$A$2:$C$43,3,1))),"")</f>
        <v/>
      </c>
      <c r="CY42" s="4" t="str">
        <f t="shared" si="9"/>
        <v/>
      </c>
      <c r="CZ42" s="4" t="str">
        <f>IF(OR(ISNUMBER(CY42),CY42="0**"),IF(ISNUMBER(CY42),CY42/ABS(CY42)*VLOOKUP(2,SignDiff!$A$3:$K$4,DK42,1),VLOOKUP(2,SignDiff!$A$3:$K$4,DK42,1)),"")</f>
        <v/>
      </c>
      <c r="DA42" s="4" t="str">
        <f>IF(OR(ISNUMBER(CY42),CY42="0**"),IF(ISNUMBER(CY42),CY42/ABS(CY42)*VLOOKUP(2,SignDiff!$A$7:$K$8,DK42,1),VLOOKUP(2,SignDiff!$A$7:$K$8,DK42,1)),"")</f>
        <v/>
      </c>
      <c r="DB42" s="4" t="str">
        <f t="shared" si="10"/>
        <v/>
      </c>
      <c r="DC42" s="4" t="str">
        <f t="shared" si="11"/>
        <v/>
      </c>
      <c r="DD42" s="4" t="str">
        <f>IF(OR(ISNUMBER(CY42),CY42="0**"),IF(CY42="0**",VLOOKUP(0,'ISI-ISS'!$A$2:$C$43,2,1),IF(CY42&lt;0,VLOOKUP(ABS(CY42),'ISI-ISS'!$A$2:$C$43,2,1),VLOOKUP(ABS(CY42),'ISI-ISS'!$A$2:$C$43,3,1))),"")</f>
        <v/>
      </c>
      <c r="DE42" s="4" t="str">
        <f t="shared" si="12"/>
        <v/>
      </c>
      <c r="DF42" s="4" t="str">
        <f>IF(OR(ISNUMBER(DE42),DE42="0**"),IF(ISNUMBER(DE42),DE42/ABS(DE42)*VLOOKUP(2,SignDiff!$A$3:$K$4,DK42,1),VLOOKUP(2,SignDiff!$A$3:$K$4,DK42,1)),"")</f>
        <v/>
      </c>
      <c r="DG42" s="4" t="str">
        <f>IF(OR(ISNUMBER(DE42),DE42="0**"),IF(ISNUMBER(DE42),DE42/ABS(DE42)*VLOOKUP(2,SignDiff!$A$7:$K$8,DK42,1),VLOOKUP(2,SignDiff!$A$7:$K$8,DK42,1)),"")</f>
        <v/>
      </c>
      <c r="DH42" s="4" t="str">
        <f t="shared" si="13"/>
        <v/>
      </c>
      <c r="DI42" s="4" t="str">
        <f t="shared" si="14"/>
        <v/>
      </c>
      <c r="DJ42" s="4" t="str">
        <f>IF(OR(ISNUMBER(DE42),DE42="0**"),IF(DE42="0**",VLOOKUP(0,'ISI-ISM'!$A$2:$C$43,2,1),IF(DE42&lt;0,VLOOKUP(ABS(DE42),'ISI-ISM'!$A$2:$C$43,2,1),VLOOKUP(ABS(DE42),'ISI-ISM'!$A$2:$C$43,3,1))),"")</f>
        <v/>
      </c>
      <c r="DK42" s="4" t="str">
        <f>IF(ISERROR(VLOOKUP(N42,age!$A$2:$C$11,2,1)),"",VLOOKUP(N42,age!$A$2:$C$11,2,1))</f>
        <v/>
      </c>
      <c r="DL42" s="4" t="str">
        <f>IF(ISERROR(VLOOKUP(N42,age!$A$2:$C$11,3,1)),"",VLOOKUP(N42,age!$A$2:$C$11,3,1))</f>
        <v/>
      </c>
      <c r="DM42" s="4">
        <f t="shared" si="1"/>
        <v>0</v>
      </c>
      <c r="DN42" s="4">
        <f t="shared" si="2"/>
        <v>0</v>
      </c>
      <c r="DO42" s="4">
        <f t="shared" si="3"/>
        <v>0</v>
      </c>
      <c r="DP42" s="4">
        <f t="shared" si="4"/>
        <v>0</v>
      </c>
      <c r="DQ42" s="4">
        <f t="shared" si="5"/>
        <v>0</v>
      </c>
      <c r="DR42" s="9" t="str">
        <f t="shared" si="15"/>
        <v/>
      </c>
      <c r="DS42" s="9" t="str">
        <f t="shared" si="16"/>
        <v/>
      </c>
      <c r="DT42" s="9" t="str">
        <f t="shared" si="17"/>
        <v/>
      </c>
      <c r="DU42" s="9" t="str">
        <f t="shared" si="18"/>
        <v/>
      </c>
      <c r="DV42" s="9" t="str">
        <f t="shared" si="19"/>
        <v/>
      </c>
      <c r="DW42" s="9" t="str">
        <f t="shared" si="20"/>
        <v/>
      </c>
      <c r="DX42" s="9" t="str">
        <f t="shared" si="21"/>
        <v/>
      </c>
      <c r="DY42" s="9" t="str">
        <f>IF(AND(ISNUMBER(AJ42),ISNUMBER(DK42)),IF(AJ42-VLOOKUP(BI42,NyFi!$L$2:$V$4,DK42,1)&lt;1,1,AJ42-VLOOKUP(BI42,NyFi!$L$2:$V$4,DK42,1)),"")</f>
        <v/>
      </c>
      <c r="DZ42" s="9" t="str">
        <f>IF(AND(ISNUMBER(DK42),DK42&lt;8),IF(AND(ISNUMBER(AK42),ISNUMBER(DK42)),IF(AK42-VLOOKUP(BI42,NyGs!$L$2:$V$4,DK42,1)&lt;1,1,AK42-VLOOKUP(BI42,NyGs!$L$2:$V$4,DK42,1)),""),"")</f>
        <v/>
      </c>
      <c r="EA42" s="9" t="str">
        <f>IF(AND(ISNUMBER(AL42),ISNUMBER(DK42)),IF(AL42-VLOOKUP(BI42,NyRm!$L$2:$V$4,DK42,1)&lt;1,1,AL42-VLOOKUP(BI42,NyRm!$L$2:$V$4,DK42,1)),"")</f>
        <v/>
      </c>
      <c r="EB42" s="9" t="str">
        <f>IF(AND(ISNUMBER(AM42),ISNUMBER(DK42)),IF(AM42-VLOOKUP(BI42,NyFm!$L$2:$V$4,DK42,1)&lt;1,1,AM42-VLOOKUP(BI42,NyFm!$L$2:$V$4,DK42,1)),"")</f>
        <v/>
      </c>
      <c r="EC42" s="9" t="str">
        <f>IF(AND(ISNUMBER(DK42),DK42&lt;8),IF(AND(ISNUMBER(AN42),ISNUMBER(DK42)),IF(AN42-VLOOKUP(BI42,NyLi1R!$L$2:$V$4,DK42,1)&lt;1,1,AN42-VLOOKUP(BI42,NyLi1R!$L$2:$V$4,DK42,1)),""),"")</f>
        <v/>
      </c>
      <c r="ED42" s="9" t="str">
        <f>IF(AND(ISNUMBER(DK42),DK42&lt;8),IF(AND(ISNUMBER(AO42),ISNUMBER(DK42)),IF(AO42-VLOOKUP(BI42,NyLi1E!$L$2:$V$4,DK42,1)&lt;1,1,AO42-VLOOKUP(BI42,NyLi1E!$L$2:$V$4,DK42,1)),""),"")</f>
        <v/>
      </c>
      <c r="EE42" s="9" t="str">
        <f>IF(AND(ISNUMBER(DK42),DK42&lt;8),IF(AND(ISNUMBER(AP42),ISNUMBER(DK42)),IF(AP42-VLOOKUP(BI42,NyLi1T!$L$2:$V$4,DK42,1)&lt;1,1,AP42-VLOOKUP(BI42,NyLi1T!$L$2:$V$4,DK42,1)),""),"")</f>
        <v/>
      </c>
      <c r="EF42" s="9" t="str">
        <f>IF(AND(ISNUMBER(DK42),DK42&gt;7),IF(AND(ISNUMBER(AQ42),ISNUMBER(DK42)),IF(AQ42-VLOOKUP(BI42,NyLi2R!$L$2:$V$4,DK42,1)&lt;1,1,AQ42-VLOOKUP(BI42,NyLi2R!$L$2:$V$4,DK42,1)),""),"")</f>
        <v/>
      </c>
      <c r="EG42" s="9" t="str">
        <f>IF(AND(ISNUMBER(DK42),DK42&gt;7),IF(AND(ISNUMBER(AR42),ISNUMBER(DK42)),IF(AR42-VLOOKUP(BI42,NyLi2E!$L$2:$V$4,DK42,1)&lt;1,1,AR42-VLOOKUP(BI42,NyLi2E!$L$2:$V$4,DK42,1)),""),"")</f>
        <v/>
      </c>
      <c r="EH42" s="9" t="str">
        <f>IF(AND(ISNUMBER(DK42),DK42&gt;7),IF(AND(ISNUMBER(AS42),ISNUMBER(DK42)),IF(AS42-VLOOKUP(BI42,NyLi2T!$L$2:$V$4,DK42,1)&lt;1,1,AS42-VLOOKUP(BI42,NyLi2T!$L$2:$V$4,DK42,1)),""),"")</f>
        <v/>
      </c>
      <c r="EI42" s="9" t="str">
        <f>IF(AND(ISNUMBER(DK42),DK42&lt;8),IF(AND(ISNUMBER(AT42),ISNUMBER(DK42)),IF(AT42-VLOOKUP(BI42,NySs!$L$2:$V$4,DK42,1)&lt;1,1,AT42-VLOOKUP(BI42,NySs!$L$2:$V$4,DK42,1)),""),"")</f>
        <v/>
      </c>
      <c r="EJ42" s="9" t="str">
        <f>IF(AND(ISNUMBER(DK42),DK42&lt;9),IF(AND(ISNUMBER(AU42),ISNUMBER(DK42)),IF(AU42-VLOOKUP(BI42,NyEo!$L$2:$V$4,DK42,1)&lt;1,1,AU42-VLOOKUP(BI42,NyEo!$L$2:$V$4,DK42,1)),""),"")</f>
        <v/>
      </c>
      <c r="EK42" s="9" t="str">
        <f>IF(AND(ISNUMBER(DK42),DK42&gt;7),IF(AND(ISNUMBER(AV42),ISNUMBER(DK42)),IF(AV42-VLOOKUP(BI42,NyHt!$L$2:$V$4,DK42,1)&lt;1,1,AV42-VLOOKUP(BI42,NyHt!$L$2:$V$4,DK42,1)),""),"")</f>
        <v/>
      </c>
      <c r="EL42" s="9" t="str">
        <f>IF(AND(ISNUMBER(AW42),ISNUMBER(DK42)),IF(AW42-VLOOKUP(BI42,NySiF!$L$2:$V$4,DK42,1)&lt;1,1,AW42-VLOOKUP(BI42,NySiF!$L$2:$V$4,DK42,1)),"")</f>
        <v/>
      </c>
      <c r="EM42" s="9" t="str">
        <f>IF(AND(ISNUMBER(AX42),ISNUMBER(DK42)),IF(AX42-VLOOKUP(BI42,NySiB!$L$2:$V$4,DK42,1)&lt;1,1,AX42-VLOOKUP(BI42,NySiB!$L$2:$V$4,DK42,1)),"")</f>
        <v/>
      </c>
      <c r="EN42" s="9" t="str">
        <f>IF(AND(ISNUMBER(AY42),ISNUMBER(DK42)),IF(AY42-VLOOKUP(BI42,NySiT!$L$2:$V$4,DK42,1)&lt;1,1,AY42-VLOOKUP(BI42,NySiT!$L$2:$V$4,DK42,1)),"")</f>
        <v/>
      </c>
      <c r="EO42" s="9" t="str">
        <f>IF(AND(ISNUMBER(AZ42),ISNUMBER(DK42)),IF(AZ42-VLOOKUP(BI42,NyVs!$L$2:$V$4,DK42,1)&lt;1,1,AZ42-VLOOKUP(BI42,NyVs!$L$2:$V$4,DK42,1)),"")</f>
        <v/>
      </c>
      <c r="EP42" s="9" t="str">
        <f>IF(AND(ISNUMBER(BA42),ISNUMBER(DK42)),IF(BA42-VLOOKUP(BI42,NyPp!$L$2:$V$4,DK42,1)&lt;1,1,BA42-VLOOKUP(BI42,NyPp!$L$2:$V$4,DK42,1)),"")</f>
        <v/>
      </c>
      <c r="EQ42" s="9" t="str">
        <f>IF(AND(ISNUMBER(BB42),ISNUMBER(DK42)),IF(BB42-VLOOKUP(BI42,NyIGS!$L$2:$V$4,DK42,1)&lt;40,40,BB42-VLOOKUP(BI42,NyIGS!$L$2:$V$4,DK42,1)),"")</f>
        <v/>
      </c>
      <c r="ER42" s="9" t="str">
        <f>IF(AND(ISNUMBER(BC42),ISNUMBER(DK42)),IF(BC42-VLOOKUP(BI42,NyIRS!$L$2:$V$4,DK42,1)&lt;40,40,BC42-VLOOKUP(BI42,NyIRS!$L$2:$V$4,DK42,1)),"")</f>
        <v/>
      </c>
      <c r="ES42" s="9" t="str">
        <f>IF(AND(ISNUMBER(BD42),ISNUMBER(DK42)),IF(BD42-VLOOKUP(BI42,NyIES!$L$2:$V$4,DK42,1)&lt;40,40,BD42-VLOOKUP(BI42,NyIES!$L$2:$V$4,DK42,1)),"")</f>
        <v/>
      </c>
      <c r="ET42" s="9" t="str">
        <f>IF(AND(ISNUMBER(BE42),ISNUMBER(DK42)),IF(BE42-VLOOKUP(BI42,NyISI!$L$2:$V$4,DK42,1)&lt;40,40,BE42-VLOOKUP(BI42,NyISI!$L$2:$V$4,DK42,1)),"")</f>
        <v/>
      </c>
      <c r="EU42" s="9" t="str">
        <f>IF(AND(ISNUMBER(DK42),DK42&lt;8),IF(AND(ISNUMBER(BF42),ISNUMBER(DK42)),IF(BF42-VLOOKUP(BI42,NyISS!$L$2:$V$4,DK42,1)&lt;40,40,BF42-VLOOKUP(BI42,NyISS!$L$2:$V$4,DK42,1)),""),"")</f>
        <v/>
      </c>
      <c r="EV42" s="9" t="str">
        <f>IF(AND(ISNUMBER(DK42),DK42&gt;7),IF(AND(ISNUMBER(BG42),ISNUMBER(DK42)),IF(BG42-VLOOKUP(BI42,NyISM!$L$2:$V$4,DK42,1)&lt;40,40,BG42-VLOOKUP(BI42,NyISM!$L$2:$V$4,DK42,1)),""),"")</f>
        <v/>
      </c>
      <c r="EW42" s="9" t="str">
        <f>IF(AND(ISNUMBER(BH42),ISNUMBER(DK42)),IF(BH42-VLOOKUP(BI42,NyIAM!$L$2:$V$4,DK42,1)&lt;40,40,BH42-VLOOKUP(BI42,NyIAM!$L$2:$V$4,DK42,1)),"")</f>
        <v/>
      </c>
      <c r="EX42" s="9" t="str">
        <f>IF(AND(ISNUMBER(AJ42),ISNUMBER(DK42)),IF(AJ42+VLOOKUP(BI42,NyFi!$L$2:$V$4,DK42,1)&gt;19,19,AJ42+VLOOKUP(BI42,NyFi!$L$2:$V$4,DK42,1)),"")</f>
        <v/>
      </c>
      <c r="EY42" s="9" t="str">
        <f>IF(AND(ISNUMBER(DK42),DK42&lt;8),IF(AND(ISNUMBER(AK42),ISNUMBER(DK42)),IF(AK42+VLOOKUP(BI42,NyGs!$L$2:$V$4,DK42,1)&gt;19,19,AK42+VLOOKUP(BI42,NyGs!$L$2:$V$4,DK42,1)),""),"")</f>
        <v/>
      </c>
      <c r="EZ42" s="9" t="str">
        <f>IF(AND(ISNUMBER(AL42),ISNUMBER(DK42)),IF(AL42+VLOOKUP(BI42,NyRm!$L$2:$V$4,DK42,1)&gt;19,19,AL42+VLOOKUP(BI42,NyRm!$L$2:$V$4,DK42,1)),"")</f>
        <v/>
      </c>
      <c r="FA42" s="9" t="str">
        <f>IF(AND(ISNUMBER(AM42),ISNUMBER(DK42)),IF(AM42+VLOOKUP(BI42,NyFm!$L$2:$V$4,DK42,1)&gt;19,19,AM42+VLOOKUP(BI42,NyFm!$L$2:$V$4,DK42,1)),"")</f>
        <v/>
      </c>
      <c r="FB42" s="9" t="str">
        <f>IF(AND(ISNUMBER(DK42),DK42&lt;8),IF(AND(ISNUMBER(AN42),ISNUMBER(DK42)),IF(AN42+VLOOKUP(BI42,NyLi1R!$L$2:$V$4,DK42,1)&gt;19,19,AN42+VLOOKUP(BI42,NyLi1R!$L$2:$V$4,DK42,1)),""),"")</f>
        <v/>
      </c>
      <c r="FC42" s="9" t="str">
        <f>IF(AND(ISNUMBER(DK42),DK42&lt;8),IF(AND(ISNUMBER(AO42),ISNUMBER(DK42)),IF(AO42+VLOOKUP(BI42,NyLi1E!$L$2:$V$4,DK42,1)&gt;19,19,AO42+VLOOKUP(BI42,NyLi1E!$L$2:$V$4,DK42,1)),""),"")</f>
        <v/>
      </c>
      <c r="FD42" s="9" t="str">
        <f>IF(AND(ISNUMBER(DK42),DK42&lt;8),IF(AND(ISNUMBER(AP42),ISNUMBER(DK42)),IF(AP42+VLOOKUP(BI42,NyLi1T!$L$2:$V$4,DK42,1)&gt;19,19,AP42+VLOOKUP(BI42,NyLi1T!$L$2:$V$4,DK42,1)),""),"")</f>
        <v/>
      </c>
      <c r="FE42" s="9" t="str">
        <f>IF(AND(ISNUMBER(DK42),DK42&gt;7),IF(AND(ISNUMBER(AQ42),ISNUMBER(DK42)),IF(AQ42+VLOOKUP(BI42,NyLi2R!$L$2:$V$4,DK42,1)&gt;19,19,AQ42+VLOOKUP(BI42,NyLi2R!$L$2:$V$4,DK42,1)),""),"")</f>
        <v/>
      </c>
      <c r="FF42" s="9" t="str">
        <f>IF(AND(ISNUMBER(DK42),DK42&gt;7),IF(AND(ISNUMBER(AR42),ISNUMBER(DK42)),IF(AR42+VLOOKUP(BI42,NyLi2E!$L$2:$V$4,DK42,1)&gt;19,19,AR42+VLOOKUP(BI42,NyLi2E!$L$2:$V$4,DK42,1)),""),"")</f>
        <v/>
      </c>
      <c r="FG42" s="9" t="str">
        <f>IF(AND(ISNUMBER(DK42),DK42&gt;7),IF(AND(ISNUMBER(AS42),ISNUMBER(DK42)),IF(AS42+VLOOKUP(BI42,NyLi2T!$L$2:$V$4,DK42,1)&gt;19,19,AS42+VLOOKUP(BI42,NyLi2T!$L$2:$V$4,DK42,1)),""),"")</f>
        <v/>
      </c>
      <c r="FH42" s="9" t="str">
        <f>IF(AND(ISNUMBER(DK42),DK42&lt;8),IF(AND(ISNUMBER(AT42),ISNUMBER(DK42)),IF(AT42+VLOOKUP(BI42,NySs!$L$2:$V$4,DK42,1)&gt;19,19,AT42+VLOOKUP(BI42,NySs!$L$2:$V$4,DK42,1)),""),"")</f>
        <v/>
      </c>
      <c r="FI42" s="9" t="str">
        <f>IF(AND(ISNUMBER(DK42),DK42&lt;9),IF(AND(ISNUMBER(AU42),ISNUMBER(DK42)),IF(AU42+VLOOKUP(BI42,NyEo!$L$2:$V$4,DK42,1)&gt;19,19,AU42+VLOOKUP(BI42,NyEo!$L$2:$V$4,DK42,1)),""),"")</f>
        <v/>
      </c>
      <c r="FJ42" s="9" t="str">
        <f>IF(AND(ISNUMBER(DK42),DK42&gt;7),IF(AND(ISNUMBER(AV42),ISNUMBER(DK42)),IF(AV42+VLOOKUP(BI42,NyHt!$L$2:$V$4,DK42,1)&gt;19,19,AV42+VLOOKUP(BI42,NyHt!$L$2:$V$4,DK42,1)),""),"")</f>
        <v/>
      </c>
      <c r="FK42" s="9" t="str">
        <f>IF(AND(ISNUMBER(AW42),ISNUMBER(DK42)),IF(AW42+VLOOKUP(BI42,NySiF!$L$2:$V$4,DK42,1)&gt;19,19,AW42+VLOOKUP(BI42,NySiF!$L$2:$V$4,DK42,1)),"")</f>
        <v/>
      </c>
      <c r="FL42" s="9" t="str">
        <f>IF(AND(ISNUMBER(AX42),ISNUMBER(DK42)),IF(AX42+VLOOKUP(BI42,NySiB!$L$2:$V$4,DK42,1)&gt;19,19,AX42+VLOOKUP(BI42,NySiB!$L$2:$V$4,DK42,1)),"")</f>
        <v/>
      </c>
      <c r="FM42" s="9" t="str">
        <f>IF(AND(ISNUMBER(AY42),ISNUMBER(DK42)),IF(AY42+VLOOKUP(BI42,NySiT!$L$2:$V$4,DK42,1)&gt;19,19,AY42+VLOOKUP(BI42,NySiT!$L$2:$V$4,DK42,1)),"")</f>
        <v/>
      </c>
      <c r="FN42" s="9" t="str">
        <f>IF(AND(ISNUMBER(AZ42),ISNUMBER(DK42)),IF(AZ42+VLOOKUP(BI42,NyVs!$L$2:$V$4,DK42,1)&gt;19,19,AZ42+VLOOKUP(BI42,NyVs!$L$2:$V$4,DK42,1)),"")</f>
        <v/>
      </c>
      <c r="FO42" s="9" t="str">
        <f>IF(AND(ISNUMBER(BA42),ISNUMBER(DK42)),IF(BA42+VLOOKUP(BI42,NyPp!$L$2:$V$4,DK42,1)&gt;19,19,BA42+VLOOKUP(BI42,NyPp!$L$2:$V$4,DK42,1)),"")</f>
        <v/>
      </c>
      <c r="FP42" s="9" t="str">
        <f>IF(AND(ISNUMBER(BB42),ISNUMBER(DK42)),IF(BB42+VLOOKUP(BI42,NyIGS!$L$2:$V$4,DK42,1)&gt;160,160,BB42+VLOOKUP(BI42,NyIGS!$L$2:$V$4,DK42,1)),"")</f>
        <v/>
      </c>
      <c r="FQ42" s="9" t="str">
        <f>IF(AND(ISNUMBER(BC42),ISNUMBER(DK42)),IF(BC42+VLOOKUP(BI42,NyIRS!$L$2:$V$4,DK42,1)&gt;160,160,BC42+VLOOKUP(BI42,NyIRS!$L$2:$V$4,DK42,1)),"")</f>
        <v/>
      </c>
      <c r="FR42" s="9" t="str">
        <f>IF(AND(ISNUMBER(BD42),ISNUMBER(DK42)),IF(BD42+VLOOKUP(BI42,NyIES!$L$2:$V$4,DK42,1)&gt;160,160, BD42+VLOOKUP(BI42,NyIES!$L$2:$V$4,DK42,1)),"")</f>
        <v/>
      </c>
      <c r="FS42" s="9" t="str">
        <f>IF(AND(ISNUMBER(BE42),ISNUMBER(DK42)),IF(BE42+VLOOKUP(BI42,NyISI!$L$2:$V$4,DK42,1)&gt;160,160,BE42+VLOOKUP(BI42,NyISI!$L$2:$V$4,DK42,1)),"")</f>
        <v/>
      </c>
      <c r="FT42" s="9" t="str">
        <f>IF(AND(ISNUMBER(DK42),DK42&lt;8),IF(AND(ISNUMBER(BF42),ISNUMBER(DK42)),IF(BF42+VLOOKUP(BI42,NyISS!$L$2:$V$4,DK42,1)&gt;160,160,BF42+VLOOKUP(BI42,NyISS!$L$2:$V$4,DK42,1)),""),"")</f>
        <v/>
      </c>
      <c r="FU42" s="9" t="str">
        <f>IF(AND(ISNUMBER(DK42),DK42&gt;7),IF(AND(ISNUMBER(BG42),ISNUMBER(DK42)),IF(BG42+VLOOKUP(BI42,NyISM!$L$2:$V$4,DK42,1)&gt;160,160,BG42+VLOOKUP(BI42,NyISM!$L$2:$V$4,DK42,1)),""),"")</f>
        <v/>
      </c>
      <c r="FV42" s="9" t="str">
        <f>IF(AND(ISNUMBER(BH42),ISNUMBER(DK42)),IF(BH42+VLOOKUP(BI42,NyIAM!$L$2:$V$4,DK42,1)&gt;160,160,BH42+VLOOKUP(BI42,NyIAM!$L$2:$V$4,DK42,1)),"")</f>
        <v/>
      </c>
    </row>
    <row r="43" spans="1:178" x14ac:dyDescent="0.2">
      <c r="A43" s="51"/>
      <c r="B43" s="51"/>
      <c r="C43" s="51"/>
      <c r="D43" s="51"/>
      <c r="E43" s="51"/>
      <c r="F43" s="51"/>
      <c r="G43" s="51"/>
      <c r="H43" s="51"/>
      <c r="I43" s="51"/>
      <c r="J43" s="52"/>
      <c r="K43" s="52"/>
      <c r="L43" s="53"/>
      <c r="M43" s="53"/>
      <c r="N43" s="58" t="str">
        <f t="shared" si="0"/>
        <v/>
      </c>
      <c r="O43" s="53"/>
      <c r="P43" s="53"/>
      <c r="Q43" s="53"/>
      <c r="R43" s="53"/>
      <c r="S43" s="53"/>
      <c r="T43" s="53"/>
      <c r="U43" s="53"/>
      <c r="V43" s="53"/>
      <c r="W43" s="53"/>
      <c r="X43" s="53"/>
      <c r="Y43" s="53"/>
      <c r="Z43" s="53"/>
      <c r="AA43" s="53"/>
      <c r="AB43" s="53"/>
      <c r="AC43" s="53"/>
      <c r="AD43" s="53"/>
      <c r="AE43" s="53"/>
      <c r="AF43" s="53"/>
      <c r="AG43" s="53"/>
      <c r="AH43" s="53"/>
      <c r="AI43" s="53"/>
      <c r="AJ43" s="4" t="str">
        <f>IF(O43="","",IF(ISNUMBER(N43),VLOOKUP(O43,NyFi!$A$2:$K$40,DK43),""))</f>
        <v/>
      </c>
      <c r="AK43" s="4" t="str">
        <f>IF(P43="","",IF(AND(ISNUMBER(N43),DK43&lt;8),VLOOKUP(P43,NyGs!$A$2:$G$41,DK43),""))</f>
        <v/>
      </c>
      <c r="AL43" s="4" t="str">
        <f>IF(AA43="","",IF(ISNUMBER(N43),VLOOKUP(AA43,NyRm!$A$2:$K$56,DK43),""))</f>
        <v/>
      </c>
      <c r="AM43" s="4" t="str">
        <f>IF(Z43="","",IF(ISNUMBER(N43),VLOOKUP(Z43,NyFm!$A$2:$K$46,DK43),""))</f>
        <v/>
      </c>
      <c r="AN43" s="4" t="str">
        <f>IF(U43="","",IF(AND(ISNUMBER(N43),DK43&lt;8),VLOOKUP(U43,NyLi1R!$A$2:$G$20,DK43),""))</f>
        <v/>
      </c>
      <c r="AO43" s="4" t="str">
        <f>IF(V43="","",IF(AND(ISNUMBER(N43),DK43&lt;8),VLOOKUP(V43,NyLi1E!$A$2:$G$20,DK43),""))</f>
        <v/>
      </c>
      <c r="AP43" s="4" t="str">
        <f>IF(AND(ISNUMBER(N43),ISNUMBER(AN43),ISNUMBER(AO43),DK43&lt;8),VLOOKUP(AN43+AO43,NyLi1T!$A$2:$G$40,DK43),"")</f>
        <v/>
      </c>
      <c r="AQ43" s="4" t="str">
        <f>IF(W43="","",IF(AND(ISNUMBER(N43),DK43&gt;7),VLOOKUP(W43,NyLi2R!$A$2:$K$20,DK43),""))</f>
        <v/>
      </c>
      <c r="AR43" s="4" t="str">
        <f>IF(X43="","",IF(AND(ISNUMBER(N43),DK43&gt;7),VLOOKUP(X43,NyLi2E!$A$2:$K$20,DK43),""))</f>
        <v/>
      </c>
      <c r="AS43" s="4" t="str">
        <f>IF(AND(ISNUMBER(N43),ISNUMBER(AQ43),ISNUMBER(AR43),DK43&gt;7),VLOOKUP(AQ43+AR43,NyLi2T!$A$2:$K$40,DK43),"")</f>
        <v/>
      </c>
      <c r="AT43" s="4" t="str">
        <f>IF(AE43="","",IF(AND(ISNUMBER(N43),DK43&lt;8),VLOOKUP(AE43,NySs!$A$2:$G$28,DK43),""))</f>
        <v/>
      </c>
      <c r="AU43" s="4" t="str">
        <f>IF(AD43="","",IF(AND(ISNUMBER(N43),DK43&lt;9),VLOOKUP(AD43,NyEo!$A$2:$H$22,DK43),""))</f>
        <v/>
      </c>
      <c r="AV43" s="4" t="str">
        <f>IF(Q43="","",IF(AND(ISNUMBER(N43),DK43&gt;7),VLOOKUP(Q43,NyHt!$A$2:$K$17,DK43),""))</f>
        <v/>
      </c>
      <c r="AW43" s="4" t="str">
        <f>IF(R43="","",IF(ISNUMBER(N43),VLOOKUP(R43,NySiF!$A$2:$K$18,DK43),""))</f>
        <v/>
      </c>
      <c r="AX43" s="4" t="str">
        <f>IF(S43="","",IF(ISNUMBER(N43),VLOOKUP(S43,NySiB!$A$2:$K$16,DK43),""))</f>
        <v/>
      </c>
      <c r="AY43" s="4" t="str">
        <f>IF(T43="","",IF(ISNUMBER(N43),VLOOKUP(T43,NySiT!$A$2:$K$32,DK43),""))</f>
        <v/>
      </c>
      <c r="AZ43" s="4" t="str">
        <f>IF(Y43="","",IF(ISNUMBER(N43),VLOOKUP(Y43,NyVs!$A$2:$K$86,DK43),""))</f>
        <v/>
      </c>
      <c r="BA43" s="4" t="str">
        <f>IF(AI43="","",IF(ISNUMBER(N43),VLOOKUP(AI43,NyPp!$A$2:$K$202,DK43),""))</f>
        <v/>
      </c>
      <c r="BB43" s="4" t="str">
        <f>IF(AND(ISNUMBER(AJ43),ISNUMBER(AK43),ISNUMBER(AL43),ISNUMBER(AM43),DK43&lt;8),IF(COUNTIF(O43,0)+COUNTIF(P43,0)+COUNTIF(AA43,0)+COUNTIF(Z43,0)&gt;1,"",VLOOKUP(AJ43+AK43+AL43+AM43,NyIGS!$A$2:$K$78,DK43)),IF(AND(ISNUMBER(AJ43),ISNUMBER(AL43),ISNUMBER(AM43),ISNUMBER(AS43),DK43&gt;7),IF(COUNTIF(O43,0)+COUNTIF(AA43,0)+COUNTIF(Z43,0)+AND(COUNTIF(W43,0),COUNTIF(X43,0))&gt;1,"",VLOOKUP(AJ43+AL43+AM43+AS43,NyIGS!$A$2:$K$78,DK43)),""))</f>
        <v/>
      </c>
      <c r="BC43" s="4" t="str">
        <f>IF(AND(ISNUMBER(AJ43),ISNUMBER(AN43),ISNUMBER(AT43),DK43&lt;8),IF(COUNTIF(O43,0)+COUNTIF(U43,0)+COUNTIF(AE43,0)&gt;1,"",VLOOKUP(AJ43+AN43+AT43,NyIRS!$A$2:$K$59,DK43)),IF(AND(ISNUMBER(AJ43),ISNUMBER(AQ43),DK43&gt;7),IF(COUNTIF(O43,0)+COUNTIF(W43,0)&gt;1,"",VLOOKUP(AJ43+AQ43,NyIRS!$A$2:$K$59,DK43)),""))</f>
        <v/>
      </c>
      <c r="BD43" s="4" t="str">
        <f>IF(AND(ISNUMBER(AK43),ISNUMBER(AL43),ISNUMBER(AM43),DK43&lt;8),IF(COUNTIF(P43,0)+COUNTIF(AA43,0)+COUNTIF(Z43,0)&gt;1,"",VLOOKUP(AK43+AL43+AM43,NyIES!$A$2:$K$59,DK43)),IF(AND(ISNUMBER(AL43),ISNUMBER(AM43),ISNUMBER(AR43),DK43&gt;7),IF(COUNTIF(AA43,0)+COUNTIF(Z43,0)+COUNTIF(X43,0)&gt;1,"",VLOOKUP(AL43+AM43+AR43,NyIES!$A$2:$K$59,DK43)),""))</f>
        <v/>
      </c>
      <c r="BE43" s="4" t="str">
        <f>IF(AND(ISNUMBER(AJ43),ISNUMBER(AP43),ISNUMBER(AU43),DK43&lt;8),IF(COUNTIF(O43,0)+AND(COUNTIF(U43,0),COUNTIF(V43,0))+COUNTIF(AD43,0)&gt;1,"",VLOOKUP(AJ43+AP43+AU43,NyISI!$A$2:$K$59,DK43)),IF(AND(ISNUMBER(AS43),ISNUMBER(AU43),ISNUMBER(AV43),DK43=8),IF(COUNTIF(AD43,0)+COUNTIF(Q43,0)+AND(COUNTIF(W43,0),COUNTIF(X43,0))&gt;1,"",VLOOKUP(AS43+AU43+AV43,NyISI!$A$2:$K$59,DK43)),IF(AND(ISNUMBER(AS43),ISNUMBER(AV43),DK43&gt;8),IF(COUNTIF(Q43,0)+AND(COUNTIF(W43,0),COUNTIF(X43,0))&gt;1,"",VLOOKUP(AS43+AV43,NyISI!$A$2:$K$59,DK43)),"")))</f>
        <v/>
      </c>
      <c r="BF43" s="4" t="str">
        <f>IF(AND(ISNUMBER(AT43),ISNUMBER(AK43),ISNUMBER(AL43),ISNUMBER(AM43),DK43&lt;8),IF(COUNTIF(P43,0)+COUNTIF(AA43,0)+COUNTIF(Z43,0)+COUNTIF(AE43,0)&gt;1,"",VLOOKUP(AT43+AK43+AL43+AM43,NyISS!$A$2:$G$78,DK43)),"")</f>
        <v/>
      </c>
      <c r="BG43" s="4" t="str">
        <f>IF(AND(ISNUMBER(AJ43),ISNUMBER(AL43),ISNUMBER(AM43),DK43&gt;7),IF(COUNTIF(O43,0)+COUNTIF(AA43,0)+COUNTIF(Z43,0)&gt;1,"",VLOOKUP(AJ43+AL43+AM43,NyISM!$A$2:$K$59,DK43)),"")</f>
        <v/>
      </c>
      <c r="BH43" s="4" t="str">
        <f>IF(AND(ISNUMBER(AY43),ISNUMBER(AZ43)),IF(COUNTIF(T43,0)+COUNTIF(Y43,0)&gt;1,"",VLOOKUP(AY43+AZ43,NyIAM!$A$2:$K$40,DK43)),"")</f>
        <v/>
      </c>
      <c r="BJ43" s="4" t="str">
        <f>IF(ISNUMBER(BB43),VLOOKUP(BB43,Percentil!$A$2:$B$122,2,1),"")</f>
        <v/>
      </c>
      <c r="BK43" s="4" t="str">
        <f>IF(ISNUMBER(BC43),VLOOKUP(BC43,Percentil!$A$2:$B$122,2,1),"")</f>
        <v/>
      </c>
      <c r="BL43" s="4" t="str">
        <f>IF(ISNUMBER(BD43),VLOOKUP(BD43,Percentil!$A$2:$B$122,2,1),"")</f>
        <v/>
      </c>
      <c r="BM43" s="4" t="str">
        <f>IF(ISNUMBER(BE43),VLOOKUP(BE43,Percentil!$A$2:$B$122,2,1),"")</f>
        <v/>
      </c>
      <c r="BN43" s="4" t="str">
        <f>IF(ISNUMBER(BF43),VLOOKUP(BF43,Percentil!$A$2:$B$122,2,1),"")</f>
        <v/>
      </c>
      <c r="BO43" s="4" t="str">
        <f>IF(ISNUMBER(BG43),VLOOKUP(BG43,Percentil!$A$2:$B$122,2,1),"")</f>
        <v/>
      </c>
      <c r="BP43" s="4" t="str">
        <f>IF(ISNUMBER(BH43),VLOOKUP(BH43,Percentil!$A$2:$B$122,2,1),"")</f>
        <v/>
      </c>
      <c r="BQ43" s="4" t="str">
        <f>IF(AND(ISNUMBER(AJ43),ISNUMBER(DK43)),IF(AJ43-VLOOKUP(BI43,NyFi!$L$2:$V$4,DK43,1)&lt;1,1 &amp; " - " &amp; AJ43+VLOOKUP(BI43,NyFi!$L$2:$V$4,DK43,1),IF(AJ43+VLOOKUP(BI43,NyFi!$L$2:$V$4,DK43,1)&gt;19,AJ43-VLOOKUP(BI43,NyFi!$L$2:$V$4,DK43,1) &amp; " - " &amp; 19,AJ43-VLOOKUP(BI43,NyFi!$L$2:$V$4,DK43,1) &amp; " - " &amp; AJ43+VLOOKUP(BI43,NyFi!$L$2:$V$4,DK43,1))),"")</f>
        <v/>
      </c>
      <c r="BR43" s="4" t="str">
        <f>IF(AND(ISNUMBER(DK43),DK43&lt;8),IF(AND(ISNUMBER(AK43),ISNUMBER(DK43)),IF(AK43-VLOOKUP(BI43,NyGs!$L$2:$V$4,DK43,1)&lt;1,1 &amp; " - " &amp; AK43+VLOOKUP(BI43,NyGs!$L$2:$V$4,DK43,1),IF(AK43+VLOOKUP(BI43,NyGs!$L$2:$V$4,DK43,1)&gt;19,AK43-VLOOKUP(BI43,NyGs!$L$2:$V$4,DK43,1) &amp; " - " &amp; 19,AK43-VLOOKUP(BI43,NyGs!$L$2:$V$4,DK43,1) &amp; " - " &amp; AK43+VLOOKUP(BI43,NyGs!$L$2:$V$4,DK43,1))),""),"")</f>
        <v/>
      </c>
      <c r="BS43" s="4" t="str">
        <f>IF(AND(ISNUMBER(AL43),ISNUMBER(DK43)),IF(AL43-VLOOKUP(BI43,NyRm!$L$2:$V$4,DK43,1)&lt;1,1 &amp; " - " &amp; AL43+VLOOKUP(BI43,NyRm!$L$2:$V$4,DK43,1),IF(AL43+VLOOKUP(BI43,NyRm!$L$2:$V$4,DK43,1)&gt;19,AL43-VLOOKUP(BI43,NyRm!$L$2:$V$4,DK43,1) &amp; " - " &amp; 19,AL43-VLOOKUP(BI43,NyRm!$L$2:$V$4,DK43,1) &amp; " - " &amp; AL43+VLOOKUP(BI43,NyRm!$L$2:$V$4,DK43,1))),"")</f>
        <v/>
      </c>
      <c r="BT43" s="4" t="str">
        <f>IF(AND(ISNUMBER(AM43),ISNUMBER(DK43)),IF(AM43-VLOOKUP(BI43,NyFm!$L$2:$V$4,DK43,1)&lt;1,1 &amp; " - " &amp; AM43+VLOOKUP(BI43,NyFm!$L$2:$V$4,DK43,1),IF(AM43+VLOOKUP(BI43,NyFm!$L$2:$V$4,DK43,1)&gt;19,AM43-VLOOKUP(BI43,NyFm!$L$2:$V$4,DK43,1) &amp; " - " &amp; 19,AM43-VLOOKUP(BI43,NyFm!$L$2:$V$4,DK43,1) &amp; " - " &amp; AM43+VLOOKUP(BI43,NyFm!$L$2:$V$4,DK43,1))),"")</f>
        <v/>
      </c>
      <c r="BU43" s="4" t="str">
        <f>IF(AND(ISNUMBER(DK43),DK43&lt;8),IF(AND(ISNUMBER(AN43),ISNUMBER(DK43)),IF(AN43-VLOOKUP(BI43,NyLi1R!$L$2:$V$4,DK43,1)&lt;1,1 &amp; " - " &amp; AN43+VLOOKUP(BI43,NyLi1R!$L$2:$V$4,DK43,1),IF(AN43+VLOOKUP(BI43,NyLi1R!$L$2:$V$4,DK43,1)&gt;19,AN43-VLOOKUP(BI43,NyLi1R!$L$2:$V$4,DK43,1) &amp; " - " &amp; 19,AN43-VLOOKUP(BI43,NyLi1R!$L$2:$V$4,DK43,1) &amp; " - " &amp; AN43+VLOOKUP(BI43,NyLi1R!$L$2:$V$4,DK43,1))),""),"")</f>
        <v/>
      </c>
      <c r="BV43" s="4" t="str">
        <f>IF(AND(ISNUMBER(DK43),DK43&lt;8),IF(AND(ISNUMBER(AO43),ISNUMBER(DK43)),IF(AO43-VLOOKUP(BI43,NyLi1E!$L$2:$V$4,DK43,1)&lt;1,1 &amp; " - " &amp; AO43+VLOOKUP(BI43,NyLi1E!$L$2:$V$4,DK43,1),IF(AO43+VLOOKUP(BI43,NyLi1E!$L$2:$V$4,DK43,1)&gt;19,AO43-VLOOKUP(BI43,NyLi1E!$L$2:$V$4,DK43,1) &amp; " - " &amp; 19,AO43-VLOOKUP(BI43,NyLi1E!$L$2:$V$4,DK43,1) &amp; " - " &amp; AO43+VLOOKUP(BI43,NyLi1E!$L$2:$V$4,DK43,1))),""),"")</f>
        <v/>
      </c>
      <c r="BW43" s="4" t="str">
        <f>IF(AND(ISNUMBER(DK43),DK43&lt;8),IF(AND(ISNUMBER(AP43),ISNUMBER(DK43)),IF(AP43-VLOOKUP(BI43,NyLi1T!$L$2:$V$4,DK43,1)&lt;1,1 &amp; " - " &amp; AP43+VLOOKUP(BI43,NyLi1T!$L$2:$V$4,DK43,1),IF(AP43+VLOOKUP(BI43,NyLi1T!$L$2:$V$4,DK43,1)&gt;19,AP43-VLOOKUP(BI43,NyLi1T!$L$2:$V$4,DK43,1) &amp; " - " &amp; 19,AP43-VLOOKUP(BI43,NyLi1T!$L$2:$V$4,DK43,1) &amp; " - " &amp; AP43+VLOOKUP(BI43,NyLi1T!$L$2:$V$4,DK43,1))),""),"")</f>
        <v/>
      </c>
      <c r="BX43" s="4" t="str">
        <f>IF(AND(ISNUMBER(DK43),DK43&gt;7),IF(AND(ISNUMBER(AQ43),ISNUMBER(DK43)),IF(AQ43-VLOOKUP(BI43,NyLi2R!$L$2:$V$4,DK43,1)&lt;1,1 &amp; " - " &amp; AQ43+VLOOKUP(BI43,NyLi2R!$L$2:$V$4,DK43,1),IF(AQ43+VLOOKUP(BI43,NyLi2R!$L$2:$V$4,DK43,1)&gt;19,AQ43-VLOOKUP(BI43,NyLi2R!$L$2:$V$4,DK43,1) &amp; " - " &amp; 19,AQ43-VLOOKUP(BI43,NyLi2R!$L$2:$V$4,DK43,1) &amp; " - " &amp; AQ43+VLOOKUP(BI43,NyLi2R!$L$2:$V$4,DK43,1))),""),"")</f>
        <v/>
      </c>
      <c r="BY43" s="4" t="str">
        <f>IF(AND(ISNUMBER(DK43),DK43&gt;7),IF(AND(ISNUMBER(AR43),ISNUMBER(DK43)),IF(AR43-VLOOKUP(BI43,NyLi2E!$L$2:$V$4,DK43,1)&lt;1,1 &amp; " - " &amp; AR43+VLOOKUP(BI43,NyLi2E!$L$2:$V$4,DK43,1),IF(AR43+VLOOKUP(BI43,NyLi2E!$L$2:$V$4,DK43,1)&gt;19,AR43-VLOOKUP(BI43,NyLi2E!$L$2:$V$4,DK43,1) &amp; " - " &amp; 19,AR43-VLOOKUP(BI43,NyLi2E!$L$2:$V$4,DK43,1) &amp; " - " &amp; AR43+VLOOKUP(BI43,NyLi2E!$L$2:$V$4,DK43,1))),""),"")</f>
        <v/>
      </c>
      <c r="BZ43" s="4" t="str">
        <f>IF(AND(ISNUMBER(DK43),DK43&gt;7),IF(AND(ISNUMBER(AS43),ISNUMBER(DK43)),IF(AS43-VLOOKUP(BI43,NyLi2T!$L$2:$V$4,DK43,1)&lt;1,1 &amp; " - " &amp; AS43+VLOOKUP(BI43,NyLi2T!$L$2:$V$4,DK43,1),IF(AS43+VLOOKUP(BI43,NyLi2T!$L$2:$V$4,DK43,1)&gt;19,AS43-VLOOKUP(BI43,NyLi2T!$L$2:$V$4,DK43,1) &amp; " - " &amp; 19,AS43-VLOOKUP(BI43,NyLi2T!$L$2:$V$4,DK43,1) &amp; " - " &amp; AS43+VLOOKUP(BI43,NyLi2T!$L$2:$V$4,DK43,1))),""),"")</f>
        <v/>
      </c>
      <c r="CA43" s="4" t="str">
        <f>IF(AND(ISNUMBER(DK43),DK43&lt;8),IF(AND(ISNUMBER(AT43),ISNUMBER(DK43)),IF(AT43-VLOOKUP(BI43,NySs!$L$2:$V$4,DK43,1)&lt;1,1 &amp; " - " &amp; AT43+VLOOKUP(BI43,NySs!$L$2:$V$4,DK43,1),IF(AT43+VLOOKUP(BI43,NySs!$L$2:$V$4,DK43,1)&gt;19,AT43-VLOOKUP(BI43,NySs!$L$2:$V$4,DK43,1) &amp; " - " &amp; 19,AT43-VLOOKUP(BI43,NySs!$L$2:$V$4,DK43,1) &amp; " - " &amp; AT43+VLOOKUP(BI43,NySs!$L$2:$V$4,DK43,1))),""),"")</f>
        <v/>
      </c>
      <c r="CB43" s="4" t="str">
        <f>IF(AND(ISNUMBER(DK43),DK43&lt;9),IF(AND(ISNUMBER(AU43),ISNUMBER(DK43)),IF(AU43-VLOOKUP(BI43,NyEo!$L$2:$V$4,DK43,1)&lt;1,1 &amp; " - " &amp; AU43+VLOOKUP(BI43,NyEo!$L$2:$V$4,DK43,1),IF(AU43+VLOOKUP(BI43,NyEo!$L$2:$V$4,DK43,1)&gt;19,AU43-VLOOKUP(BI43,NyEo!$L$2:$V$4,DK43,1) &amp; " - " &amp; 19,AU43-VLOOKUP(BI43,NyEo!$L$2:$V$4,DK43,1) &amp; " - " &amp; AU43+VLOOKUP(BI43,NyEo!$L$2:$V$4,DK43,1))),""),"")</f>
        <v/>
      </c>
      <c r="CC43" s="4" t="str">
        <f>IF(AND(ISNUMBER(DK43),DK43&gt;7),IF(AND(ISNUMBER(AV43),ISNUMBER(DK43)),IF(AV43-VLOOKUP(BI43,NyHt!$L$2:$V$4,DK43,1)&lt;1,1 &amp; " - " &amp; AV43+VLOOKUP(BI43,NyHt!$L$2:$V$4,DK43,1),IF(AV43+VLOOKUP(BI43,NyHt!$L$2:$V$4,DK43,1)&gt;19,AV43-VLOOKUP(BI43,NyHt!$L$2:$V$4,DK43,1) &amp; " - " &amp; 19,AV43-VLOOKUP(BI43,NyHt!$L$2:$V$4,DK43,1) &amp; " - " &amp; AV43+VLOOKUP(BI43,NyHt!$L$2:$V$4,DK43,1))),""),"")</f>
        <v/>
      </c>
      <c r="CD43" s="4" t="str">
        <f>IF(AND(ISNUMBER(AW43),ISNUMBER(DK43)),IF(AW43-VLOOKUP(BI43,NySiF!$L$2:$V$4,DK43,1)&lt;1,1 &amp; " - " &amp; AW43+VLOOKUP(BI43,NySiF!$L$2:$V$4,DK43,1),IF(AW43+VLOOKUP(BI43,NySiF!$L$2:$V$4,DK43,1)&gt;19,AW43-VLOOKUP(BI43,NySiF!$L$2:$V$4,DK43,1) &amp; " - " &amp; 19,AW43-VLOOKUP(BI43,NySiF!$L$2:$V$4,DK43,1) &amp; " - " &amp; AW43+VLOOKUP(BI43,NySiF!$L$2:$V$4,DK43,1))),"")</f>
        <v/>
      </c>
      <c r="CE43" s="4" t="str">
        <f>IF(AND(ISNUMBER(AX43),ISNUMBER(DK43)),IF(AX43-VLOOKUP(BI43,NySiB!$L$2:$V$4,DK43,1)&lt;1,1 &amp; " - " &amp; AX43+VLOOKUP(BI43,NySiB!$L$2:$V$4,DK43,1),IF(AX43+VLOOKUP(BI43,NySiB!$L$2:$V$4,DK43,1)&gt;19,AX43-VLOOKUP(BI43,NySiB!$L$2:$V$4,DK43,1) &amp; " - " &amp; 19,AX43-VLOOKUP(BI43,NySiB!$L$2:$V$4,DK43,1) &amp; " - " &amp; AX43+VLOOKUP(BI43,NySiB!$L$2:$V$4,DK43,1))),"")</f>
        <v/>
      </c>
      <c r="CF43" s="4" t="str">
        <f>IF(AND(ISNUMBER(AY43),ISNUMBER(DK43)),IF(AY43-VLOOKUP(BI43,NySiT!$L$2:$V$4,DK43,1)&lt;1,1 &amp; " - " &amp; AY43+VLOOKUP(BI43,NySiT!$L$2:$V$4,DK43,1),IF(AY43+VLOOKUP(BI43,NySiT!$L$2:$V$4,DK43,1)&gt;19,AY43-VLOOKUP(BI43,NySiT!$L$2:$V$4,DK43,1) &amp; " - " &amp; 19,AY43-VLOOKUP(BI43,NySiT!$L$2:$V$4,DK43,1) &amp; " - " &amp; AY43+VLOOKUP(BI43,NySiT!$L$2:$V$4,DK43,1))),"")</f>
        <v/>
      </c>
      <c r="CG43" s="4" t="str">
        <f>IF(AND(ISNUMBER(AZ43),ISNUMBER(DK43)),IF(AZ43-VLOOKUP(BI43,NyVs!$L$2:$V$4,DK43,1)&lt;1,1 &amp; " - " &amp; AZ43+VLOOKUP(BI43,NyVs!$L$2:$V$4,DK43,1),IF(AZ43+VLOOKUP(BI43,NyVs!$L$2:$V$4,DK43,1)&gt;19,AZ43-VLOOKUP(BI43,NyVs!$L$2:$V$4,DK43,1) &amp; " - " &amp; 19,AZ43-VLOOKUP(BI43,NyVs!$L$2:$V$4,DK43,1) &amp; " - " &amp; AZ43+VLOOKUP(BI43,NyVs!$L$2:$V$4,DK43,1))),"")</f>
        <v/>
      </c>
      <c r="CH43" s="4" t="str">
        <f>IF(AND(ISNUMBER(BA43),ISNUMBER(DK43)),IF(BA43-VLOOKUP(BI43,NyPp!$L$2:$V$4,DK43,1)&lt;1,1 &amp; " - " &amp; BA43+VLOOKUP(BI43,NyPp!$L$2:$V$4,DK43,1),IF(BA43+VLOOKUP(BI43,NyPp!$L$2:$V$4,DK43,1)&gt;19,BA43-VLOOKUP(BI43,NyPp!$L$2:$V$4,DK43,1) &amp; " - " &amp; 19,BA43-VLOOKUP(BI43,NyPp!$L$2:$V$4,DK43,1) &amp; " - " &amp; BA43+VLOOKUP(BI43,NyPp!$L$2:$V$4,DK43,1))),"")</f>
        <v/>
      </c>
      <c r="CI43" s="4" t="str">
        <f>IF(AND(ISNUMBER(BB43),ISNUMBER(DK43)),IF(BB43-VLOOKUP(BI43,NyIGS!$L$2:$V$4,DK43,1)&lt;40,40 &amp; " - " &amp; BB43+VLOOKUP(BI43,NyIGS!$L$2:$V$4,DK43,1),IF(BB43+VLOOKUP(BI43,NyIGS!$L$2:$V$4,DK43,1)&gt;160,BB43-VLOOKUP(BI43,NyIGS!$L$2:$V$4,DK43,1) &amp; " - " &amp; 160,BB43-VLOOKUP(BI43,NyIGS!$L$2:$V$4,DK43,1) &amp; " - " &amp; BB43+VLOOKUP(BI43,NyIGS!$L$2:$V$4,DK43,1))),"")</f>
        <v/>
      </c>
      <c r="CJ43" s="4" t="str">
        <f>IF(AND(ISNUMBER(BC43),ISNUMBER(DK43)),IF(BC43-VLOOKUP(BI43,NyIRS!$L$2:$V$4,DK43,1)&lt;40,40 &amp; " - " &amp; BC43+VLOOKUP(BI43,NyIRS!$L$2:$V$4,DK43,1),IF(BC43+VLOOKUP(BI43,NyIRS!$L$2:$V$4,DK43,1)&gt;160,BC43-VLOOKUP(BI43,NyIRS!$L$2:$V$4,DK43,1) &amp; " - " &amp; 160,BC43-VLOOKUP(BI43,NyIRS!$L$2:$V$4,DK43,1) &amp; " - " &amp; BC43+VLOOKUP(BI43,NyIRS!$L$2:$V$4,DK43,1))),"")</f>
        <v/>
      </c>
      <c r="CK43" s="4" t="str">
        <f>IF(AND(ISNUMBER(BD43),ISNUMBER(DK43)),IF(BD43-VLOOKUP(BI43,NyIES!$L$2:$V$4,DK43,1)&lt;40,40 &amp; " - " &amp; BD43+VLOOKUP(BI43,NyIES!$L$2:$V$4,DK43,1),IF(BD43+VLOOKUP(BI43,NyIES!$L$2:$V$4,DK43,1)&gt;160,BD43-VLOOKUP(BI43,NyIES!$L$2:$V$4,DK43,1) &amp; " - " &amp; 160,BD43-VLOOKUP(BI43,NyIES!$L$2:$V$4,DK43,1) &amp; " - " &amp; BD43+VLOOKUP(BI43,NyIES!$L$2:$V$4,DK43,1))),"")</f>
        <v/>
      </c>
      <c r="CL43" s="4" t="str">
        <f>IF(AND(ISNUMBER(BE43),ISNUMBER(DK43)),IF(BE43-VLOOKUP(BI43,NyISI!$L$2:$V$4,DK43,1)&lt;40,40 &amp; " - " &amp; BE43+VLOOKUP(BI43,NyISI!$L$2:$V$4,DK43,1),IF(BE43+VLOOKUP(BI43,NyISI!$L$2:$V$4,DK43,1)&gt;160,BE43-VLOOKUP(BI43,NyISI!$L$2:$V$4,DK43,1) &amp; " - " &amp; 160,BE43-VLOOKUP(BI43,NyISI!$L$2:$V$4,DK43,1) &amp; " - " &amp; BE43+VLOOKUP(BI43,NyISI!$L$2:$V$4,DK43,1))),"")</f>
        <v/>
      </c>
      <c r="CM43" s="4" t="str">
        <f>IF(AND(ISNUMBER(DK43),DK43&lt;8),IF(AND(ISNUMBER(BF43),ISNUMBER(DK43)),IF(BF43-VLOOKUP(BI43,NyISS!$L$2:$V$4,DK43,1)&lt;40,40 &amp; " - " &amp; BF43+VLOOKUP(BI43,NyISS!$L$2:$V$4,DK43,1),IF(BF43+VLOOKUP(BI43,NyISS!$L$2:$V$4,DK43,1)&gt;160,BF43-VLOOKUP(BI43,NyISS!$L$2:$V$4,DK43,1) &amp; " - " &amp; 160,BF43-VLOOKUP(BI43,NyISS!$L$2:$V$4,DK43,1) &amp; " - " &amp; BF43+VLOOKUP(BI43,NyISS!$L$2:$V$4,DK43,1))),""),"")</f>
        <v/>
      </c>
      <c r="CN43" s="4" t="str">
        <f>IF(AND(ISNUMBER(DK43),DK43&gt;7),IF(AND(ISNUMBER(BG43),ISNUMBER(DK43)),IF(BG43-VLOOKUP(BI43,NyISM!$L$2:$V$4,DK43,1)&lt;40,40 &amp; " - " &amp; BG43+VLOOKUP(BI43,NyISM!$L$2:$V$4,DK43,1),IF(BG43+VLOOKUP(BI43,NyISM!$L$2:$V$4,DK43,1)&gt;160,BG43-VLOOKUP(BI43,NyISM!$L$2:$V$4,DK43,1) &amp; " - " &amp; 160,BG43-VLOOKUP(BI43,NyISM!$L$2:$V$4,DK43,1) &amp; " - " &amp; BG43+VLOOKUP(BI43,NyISM!$L$2:$V$4,DK43,1))),""),"")</f>
        <v/>
      </c>
      <c r="CO43" s="4" t="str">
        <f>IF(AND(ISNUMBER(BH43),ISNUMBER(DK43)),IF(BH43-VLOOKUP(BI43,NyIAM!$L$2:$V$4,DK43,1)&lt;40,40 &amp; " - " &amp; BH43+VLOOKUP(BI43,NyIAM!$L$2:$V$4,DK43,1),IF(BH43+VLOOKUP(BI43,NyIAM!$L$2:$V$4,DK43,1)&gt;160,BH43-VLOOKUP(BI43,NyIAM!$L$2:$V$4,DK43,1) &amp; " - " &amp; 160,BH43-VLOOKUP(BI43,NyIAM!$L$2:$V$4,DK43,1) &amp; " - " &amp; BH43+VLOOKUP(BI43,NyIAM!$L$2:$V$4,DK43,1))),"")</f>
        <v/>
      </c>
      <c r="CP43" s="4" t="str">
        <f>IF(AF43="","",IF(AND(ISNUMBER(AF43),ISNUMBER(DK43)),IF(VLOOKUP(AF43,NyOm!$A$2:$K$30,DK43,1)=1,"Onormalt få ord",IF(VLOOKUP(AF43,NyOm!$A$2:$K$30,DK43,1)=2,"Färre antal ord än normalt",IF(VLOOKUP(AF43,NyOm!$A$2:$K$30,DK43,1)=3,"Normalt antal ord","")))))</f>
        <v/>
      </c>
      <c r="CQ43" s="4" t="str">
        <f>IF(AB43="","",IF(AND(ISNUMBER(AB43),ISNUMBER(DK43)),IF(VLOOKUP(AB43,NyPbTid!$A$2:$K$218,DK43,1)=1,"Onormalt lång tidsåtgång",IF(VLOOKUP(AB43,NyPbTid!$A$2:$K$218,DK43,1)=2,"Långsammare än normalt",IF(VLOOKUP(AB43,NyPbTid!$A$2:$K$218,DK43,1)=3,"Normal tidsåtgång","")))))</f>
        <v/>
      </c>
      <c r="CR43" s="4" t="str">
        <f>IF(AC43="","",IF(AND(ISNUMBER(AC43),ISNUMBER(DK43)),IF(VLOOKUP(AC43,NyPbFel!$A$2:$K$18,DK43,1)=1,"Onormalt antal fel",IF(VLOOKUP(AC43,NyPbFel!$A$2:$K$18,DK43,1)=2,"Fler fel än normalt",IF(VLOOKUP(AC43,NyPbFel!$A$2:$K$18,DK43,1)=3,"Normalt antal fel","")))))</f>
        <v/>
      </c>
      <c r="CS43" s="4" t="str">
        <f t="shared" si="6"/>
        <v/>
      </c>
      <c r="CT43" s="4" t="str">
        <f>IF(OR(ISNUMBER(CS43),CS43="0**"),IF(ISNUMBER(CS43),CS43/ABS(CS43)*VLOOKUP(1,SignDiff!$A$3:$K$4,DK43,1),VLOOKUP(1,SignDiff!$A$3:$K$4,DK43,1)),"")</f>
        <v/>
      </c>
      <c r="CU43" s="4" t="str">
        <f>IF(OR(ISNUMBER(CS43),CS43="0**"),IF(ISNUMBER(CS43),CS43/ABS(CS43)*VLOOKUP(1,SignDiff!$A$7:$K$8,DK43,1),VLOOKUP(1,SignDiff!$A$7:$K$8,DK43,1)),"")</f>
        <v/>
      </c>
      <c r="CV43" s="4" t="str">
        <f t="shared" si="7"/>
        <v/>
      </c>
      <c r="CW43" s="4" t="str">
        <f t="shared" si="8"/>
        <v/>
      </c>
      <c r="CX43" s="4" t="str">
        <f>IF(OR(ISNUMBER(CS43),CS43="0**"),IF(CS43="0**",VLOOKUP(0,'IRS-IES'!$A$2:$C$43,2,1),IF(CS43&lt;0,VLOOKUP(ABS(CS43),'IRS-IES'!$A$2:$C$43,2,1),VLOOKUP(ABS(CS43),'IRS-IES'!$A$2:$C$43,3,1))),"")</f>
        <v/>
      </c>
      <c r="CY43" s="4" t="str">
        <f t="shared" si="9"/>
        <v/>
      </c>
      <c r="CZ43" s="4" t="str">
        <f>IF(OR(ISNUMBER(CY43),CY43="0**"),IF(ISNUMBER(CY43),CY43/ABS(CY43)*VLOOKUP(2,SignDiff!$A$3:$K$4,DK43,1),VLOOKUP(2,SignDiff!$A$3:$K$4,DK43,1)),"")</f>
        <v/>
      </c>
      <c r="DA43" s="4" t="str">
        <f>IF(OR(ISNUMBER(CY43),CY43="0**"),IF(ISNUMBER(CY43),CY43/ABS(CY43)*VLOOKUP(2,SignDiff!$A$7:$K$8,DK43,1),VLOOKUP(2,SignDiff!$A$7:$K$8,DK43,1)),"")</f>
        <v/>
      </c>
      <c r="DB43" s="4" t="str">
        <f t="shared" si="10"/>
        <v/>
      </c>
      <c r="DC43" s="4" t="str">
        <f t="shared" si="11"/>
        <v/>
      </c>
      <c r="DD43" s="4" t="str">
        <f>IF(OR(ISNUMBER(CY43),CY43="0**"),IF(CY43="0**",VLOOKUP(0,'ISI-ISS'!$A$2:$C$43,2,1),IF(CY43&lt;0,VLOOKUP(ABS(CY43),'ISI-ISS'!$A$2:$C$43,2,1),VLOOKUP(ABS(CY43),'ISI-ISS'!$A$2:$C$43,3,1))),"")</f>
        <v/>
      </c>
      <c r="DE43" s="4" t="str">
        <f t="shared" si="12"/>
        <v/>
      </c>
      <c r="DF43" s="4" t="str">
        <f>IF(OR(ISNUMBER(DE43),DE43="0**"),IF(ISNUMBER(DE43),DE43/ABS(DE43)*VLOOKUP(2,SignDiff!$A$3:$K$4,DK43,1),VLOOKUP(2,SignDiff!$A$3:$K$4,DK43,1)),"")</f>
        <v/>
      </c>
      <c r="DG43" s="4" t="str">
        <f>IF(OR(ISNUMBER(DE43),DE43="0**"),IF(ISNUMBER(DE43),DE43/ABS(DE43)*VLOOKUP(2,SignDiff!$A$7:$K$8,DK43,1),VLOOKUP(2,SignDiff!$A$7:$K$8,DK43,1)),"")</f>
        <v/>
      </c>
      <c r="DH43" s="4" t="str">
        <f t="shared" si="13"/>
        <v/>
      </c>
      <c r="DI43" s="4" t="str">
        <f t="shared" si="14"/>
        <v/>
      </c>
      <c r="DJ43" s="4" t="str">
        <f>IF(OR(ISNUMBER(DE43),DE43="0**"),IF(DE43="0**",VLOOKUP(0,'ISI-ISM'!$A$2:$C$43,2,1),IF(DE43&lt;0,VLOOKUP(ABS(DE43),'ISI-ISM'!$A$2:$C$43,2,1),VLOOKUP(ABS(DE43),'ISI-ISM'!$A$2:$C$43,3,1))),"")</f>
        <v/>
      </c>
      <c r="DK43" s="4" t="str">
        <f>IF(ISERROR(VLOOKUP(N43,age!$A$2:$C$11,2,1)),"",VLOOKUP(N43,age!$A$2:$C$11,2,1))</f>
        <v/>
      </c>
      <c r="DL43" s="4" t="str">
        <f>IF(ISERROR(VLOOKUP(N43,age!$A$2:$C$11,3,1)),"",VLOOKUP(N43,age!$A$2:$C$11,3,1))</f>
        <v/>
      </c>
      <c r="DM43" s="4">
        <f t="shared" si="1"/>
        <v>0</v>
      </c>
      <c r="DN43" s="4">
        <f t="shared" si="2"/>
        <v>0</v>
      </c>
      <c r="DO43" s="4">
        <f t="shared" si="3"/>
        <v>0</v>
      </c>
      <c r="DP43" s="4">
        <f t="shared" si="4"/>
        <v>0</v>
      </c>
      <c r="DQ43" s="4">
        <f t="shared" si="5"/>
        <v>0</v>
      </c>
      <c r="DR43" s="9" t="str">
        <f t="shared" si="15"/>
        <v/>
      </c>
      <c r="DS43" s="9" t="str">
        <f t="shared" si="16"/>
        <v/>
      </c>
      <c r="DT43" s="9" t="str">
        <f t="shared" si="17"/>
        <v/>
      </c>
      <c r="DU43" s="9" t="str">
        <f t="shared" si="18"/>
        <v/>
      </c>
      <c r="DV43" s="9" t="str">
        <f t="shared" si="19"/>
        <v/>
      </c>
      <c r="DW43" s="9" t="str">
        <f t="shared" si="20"/>
        <v/>
      </c>
      <c r="DX43" s="9" t="str">
        <f t="shared" si="21"/>
        <v/>
      </c>
      <c r="DY43" s="9" t="str">
        <f>IF(AND(ISNUMBER(AJ43),ISNUMBER(DK43)),IF(AJ43-VLOOKUP(BI43,NyFi!$L$2:$V$4,DK43,1)&lt;1,1,AJ43-VLOOKUP(BI43,NyFi!$L$2:$V$4,DK43,1)),"")</f>
        <v/>
      </c>
      <c r="DZ43" s="9" t="str">
        <f>IF(AND(ISNUMBER(DK43),DK43&lt;8),IF(AND(ISNUMBER(AK43),ISNUMBER(DK43)),IF(AK43-VLOOKUP(BI43,NyGs!$L$2:$V$4,DK43,1)&lt;1,1,AK43-VLOOKUP(BI43,NyGs!$L$2:$V$4,DK43,1)),""),"")</f>
        <v/>
      </c>
      <c r="EA43" s="9" t="str">
        <f>IF(AND(ISNUMBER(AL43),ISNUMBER(DK43)),IF(AL43-VLOOKUP(BI43,NyRm!$L$2:$V$4,DK43,1)&lt;1,1,AL43-VLOOKUP(BI43,NyRm!$L$2:$V$4,DK43,1)),"")</f>
        <v/>
      </c>
      <c r="EB43" s="9" t="str">
        <f>IF(AND(ISNUMBER(AM43),ISNUMBER(DK43)),IF(AM43-VLOOKUP(BI43,NyFm!$L$2:$V$4,DK43,1)&lt;1,1,AM43-VLOOKUP(BI43,NyFm!$L$2:$V$4,DK43,1)),"")</f>
        <v/>
      </c>
      <c r="EC43" s="9" t="str">
        <f>IF(AND(ISNUMBER(DK43),DK43&lt;8),IF(AND(ISNUMBER(AN43),ISNUMBER(DK43)),IF(AN43-VLOOKUP(BI43,NyLi1R!$L$2:$V$4,DK43,1)&lt;1,1,AN43-VLOOKUP(BI43,NyLi1R!$L$2:$V$4,DK43,1)),""),"")</f>
        <v/>
      </c>
      <c r="ED43" s="9" t="str">
        <f>IF(AND(ISNUMBER(DK43),DK43&lt;8),IF(AND(ISNUMBER(AO43),ISNUMBER(DK43)),IF(AO43-VLOOKUP(BI43,NyLi1E!$L$2:$V$4,DK43,1)&lt;1,1,AO43-VLOOKUP(BI43,NyLi1E!$L$2:$V$4,DK43,1)),""),"")</f>
        <v/>
      </c>
      <c r="EE43" s="9" t="str">
        <f>IF(AND(ISNUMBER(DK43),DK43&lt;8),IF(AND(ISNUMBER(AP43),ISNUMBER(DK43)),IF(AP43-VLOOKUP(BI43,NyLi1T!$L$2:$V$4,DK43,1)&lt;1,1,AP43-VLOOKUP(BI43,NyLi1T!$L$2:$V$4,DK43,1)),""),"")</f>
        <v/>
      </c>
      <c r="EF43" s="9" t="str">
        <f>IF(AND(ISNUMBER(DK43),DK43&gt;7),IF(AND(ISNUMBER(AQ43),ISNUMBER(DK43)),IF(AQ43-VLOOKUP(BI43,NyLi2R!$L$2:$V$4,DK43,1)&lt;1,1,AQ43-VLOOKUP(BI43,NyLi2R!$L$2:$V$4,DK43,1)),""),"")</f>
        <v/>
      </c>
      <c r="EG43" s="9" t="str">
        <f>IF(AND(ISNUMBER(DK43),DK43&gt;7),IF(AND(ISNUMBER(AR43),ISNUMBER(DK43)),IF(AR43-VLOOKUP(BI43,NyLi2E!$L$2:$V$4,DK43,1)&lt;1,1,AR43-VLOOKUP(BI43,NyLi2E!$L$2:$V$4,DK43,1)),""),"")</f>
        <v/>
      </c>
      <c r="EH43" s="9" t="str">
        <f>IF(AND(ISNUMBER(DK43),DK43&gt;7),IF(AND(ISNUMBER(AS43),ISNUMBER(DK43)),IF(AS43-VLOOKUP(BI43,NyLi2T!$L$2:$V$4,DK43,1)&lt;1,1,AS43-VLOOKUP(BI43,NyLi2T!$L$2:$V$4,DK43,1)),""),"")</f>
        <v/>
      </c>
      <c r="EI43" s="9" t="str">
        <f>IF(AND(ISNUMBER(DK43),DK43&lt;8),IF(AND(ISNUMBER(AT43),ISNUMBER(DK43)),IF(AT43-VLOOKUP(BI43,NySs!$L$2:$V$4,DK43,1)&lt;1,1,AT43-VLOOKUP(BI43,NySs!$L$2:$V$4,DK43,1)),""),"")</f>
        <v/>
      </c>
      <c r="EJ43" s="9" t="str">
        <f>IF(AND(ISNUMBER(DK43),DK43&lt;9),IF(AND(ISNUMBER(AU43),ISNUMBER(DK43)),IF(AU43-VLOOKUP(BI43,NyEo!$L$2:$V$4,DK43,1)&lt;1,1,AU43-VLOOKUP(BI43,NyEo!$L$2:$V$4,DK43,1)),""),"")</f>
        <v/>
      </c>
      <c r="EK43" s="9" t="str">
        <f>IF(AND(ISNUMBER(DK43),DK43&gt;7),IF(AND(ISNUMBER(AV43),ISNUMBER(DK43)),IF(AV43-VLOOKUP(BI43,NyHt!$L$2:$V$4,DK43,1)&lt;1,1,AV43-VLOOKUP(BI43,NyHt!$L$2:$V$4,DK43,1)),""),"")</f>
        <v/>
      </c>
      <c r="EL43" s="9" t="str">
        <f>IF(AND(ISNUMBER(AW43),ISNUMBER(DK43)),IF(AW43-VLOOKUP(BI43,NySiF!$L$2:$V$4,DK43,1)&lt;1,1,AW43-VLOOKUP(BI43,NySiF!$L$2:$V$4,DK43,1)),"")</f>
        <v/>
      </c>
      <c r="EM43" s="9" t="str">
        <f>IF(AND(ISNUMBER(AX43),ISNUMBER(DK43)),IF(AX43-VLOOKUP(BI43,NySiB!$L$2:$V$4,DK43,1)&lt;1,1,AX43-VLOOKUP(BI43,NySiB!$L$2:$V$4,DK43,1)),"")</f>
        <v/>
      </c>
      <c r="EN43" s="9" t="str">
        <f>IF(AND(ISNUMBER(AY43),ISNUMBER(DK43)),IF(AY43-VLOOKUP(BI43,NySiT!$L$2:$V$4,DK43,1)&lt;1,1,AY43-VLOOKUP(BI43,NySiT!$L$2:$V$4,DK43,1)),"")</f>
        <v/>
      </c>
      <c r="EO43" s="9" t="str">
        <f>IF(AND(ISNUMBER(AZ43),ISNUMBER(DK43)),IF(AZ43-VLOOKUP(BI43,NyVs!$L$2:$V$4,DK43,1)&lt;1,1,AZ43-VLOOKUP(BI43,NyVs!$L$2:$V$4,DK43,1)),"")</f>
        <v/>
      </c>
      <c r="EP43" s="9" t="str">
        <f>IF(AND(ISNUMBER(BA43),ISNUMBER(DK43)),IF(BA43-VLOOKUP(BI43,NyPp!$L$2:$V$4,DK43,1)&lt;1,1,BA43-VLOOKUP(BI43,NyPp!$L$2:$V$4,DK43,1)),"")</f>
        <v/>
      </c>
      <c r="EQ43" s="9" t="str">
        <f>IF(AND(ISNUMBER(BB43),ISNUMBER(DK43)),IF(BB43-VLOOKUP(BI43,NyIGS!$L$2:$V$4,DK43,1)&lt;40,40,BB43-VLOOKUP(BI43,NyIGS!$L$2:$V$4,DK43,1)),"")</f>
        <v/>
      </c>
      <c r="ER43" s="9" t="str">
        <f>IF(AND(ISNUMBER(BC43),ISNUMBER(DK43)),IF(BC43-VLOOKUP(BI43,NyIRS!$L$2:$V$4,DK43,1)&lt;40,40,BC43-VLOOKUP(BI43,NyIRS!$L$2:$V$4,DK43,1)),"")</f>
        <v/>
      </c>
      <c r="ES43" s="9" t="str">
        <f>IF(AND(ISNUMBER(BD43),ISNUMBER(DK43)),IF(BD43-VLOOKUP(BI43,NyIES!$L$2:$V$4,DK43,1)&lt;40,40,BD43-VLOOKUP(BI43,NyIES!$L$2:$V$4,DK43,1)),"")</f>
        <v/>
      </c>
      <c r="ET43" s="9" t="str">
        <f>IF(AND(ISNUMBER(BE43),ISNUMBER(DK43)),IF(BE43-VLOOKUP(BI43,NyISI!$L$2:$V$4,DK43,1)&lt;40,40,BE43-VLOOKUP(BI43,NyISI!$L$2:$V$4,DK43,1)),"")</f>
        <v/>
      </c>
      <c r="EU43" s="9" t="str">
        <f>IF(AND(ISNUMBER(DK43),DK43&lt;8),IF(AND(ISNUMBER(BF43),ISNUMBER(DK43)),IF(BF43-VLOOKUP(BI43,NyISS!$L$2:$V$4,DK43,1)&lt;40,40,BF43-VLOOKUP(BI43,NyISS!$L$2:$V$4,DK43,1)),""),"")</f>
        <v/>
      </c>
      <c r="EV43" s="9" t="str">
        <f>IF(AND(ISNUMBER(DK43),DK43&gt;7),IF(AND(ISNUMBER(BG43),ISNUMBER(DK43)),IF(BG43-VLOOKUP(BI43,NyISM!$L$2:$V$4,DK43,1)&lt;40,40,BG43-VLOOKUP(BI43,NyISM!$L$2:$V$4,DK43,1)),""),"")</f>
        <v/>
      </c>
      <c r="EW43" s="9" t="str">
        <f>IF(AND(ISNUMBER(BH43),ISNUMBER(DK43)),IF(BH43-VLOOKUP(BI43,NyIAM!$L$2:$V$4,DK43,1)&lt;40,40,BH43-VLOOKUP(BI43,NyIAM!$L$2:$V$4,DK43,1)),"")</f>
        <v/>
      </c>
      <c r="EX43" s="9" t="str">
        <f>IF(AND(ISNUMBER(AJ43),ISNUMBER(DK43)),IF(AJ43+VLOOKUP(BI43,NyFi!$L$2:$V$4,DK43,1)&gt;19,19,AJ43+VLOOKUP(BI43,NyFi!$L$2:$V$4,DK43,1)),"")</f>
        <v/>
      </c>
      <c r="EY43" s="9" t="str">
        <f>IF(AND(ISNUMBER(DK43),DK43&lt;8),IF(AND(ISNUMBER(AK43),ISNUMBER(DK43)),IF(AK43+VLOOKUP(BI43,NyGs!$L$2:$V$4,DK43,1)&gt;19,19,AK43+VLOOKUP(BI43,NyGs!$L$2:$V$4,DK43,1)),""),"")</f>
        <v/>
      </c>
      <c r="EZ43" s="9" t="str">
        <f>IF(AND(ISNUMBER(AL43),ISNUMBER(DK43)),IF(AL43+VLOOKUP(BI43,NyRm!$L$2:$V$4,DK43,1)&gt;19,19,AL43+VLOOKUP(BI43,NyRm!$L$2:$V$4,DK43,1)),"")</f>
        <v/>
      </c>
      <c r="FA43" s="9" t="str">
        <f>IF(AND(ISNUMBER(AM43),ISNUMBER(DK43)),IF(AM43+VLOOKUP(BI43,NyFm!$L$2:$V$4,DK43,1)&gt;19,19,AM43+VLOOKUP(BI43,NyFm!$L$2:$V$4,DK43,1)),"")</f>
        <v/>
      </c>
      <c r="FB43" s="9" t="str">
        <f>IF(AND(ISNUMBER(DK43),DK43&lt;8),IF(AND(ISNUMBER(AN43),ISNUMBER(DK43)),IF(AN43+VLOOKUP(BI43,NyLi1R!$L$2:$V$4,DK43,1)&gt;19,19,AN43+VLOOKUP(BI43,NyLi1R!$L$2:$V$4,DK43,1)),""),"")</f>
        <v/>
      </c>
      <c r="FC43" s="9" t="str">
        <f>IF(AND(ISNUMBER(DK43),DK43&lt;8),IF(AND(ISNUMBER(AO43),ISNUMBER(DK43)),IF(AO43+VLOOKUP(BI43,NyLi1E!$L$2:$V$4,DK43,1)&gt;19,19,AO43+VLOOKUP(BI43,NyLi1E!$L$2:$V$4,DK43,1)),""),"")</f>
        <v/>
      </c>
      <c r="FD43" s="9" t="str">
        <f>IF(AND(ISNUMBER(DK43),DK43&lt;8),IF(AND(ISNUMBER(AP43),ISNUMBER(DK43)),IF(AP43+VLOOKUP(BI43,NyLi1T!$L$2:$V$4,DK43,1)&gt;19,19,AP43+VLOOKUP(BI43,NyLi1T!$L$2:$V$4,DK43,1)),""),"")</f>
        <v/>
      </c>
      <c r="FE43" s="9" t="str">
        <f>IF(AND(ISNUMBER(DK43),DK43&gt;7),IF(AND(ISNUMBER(AQ43),ISNUMBER(DK43)),IF(AQ43+VLOOKUP(BI43,NyLi2R!$L$2:$V$4,DK43,1)&gt;19,19,AQ43+VLOOKUP(BI43,NyLi2R!$L$2:$V$4,DK43,1)),""),"")</f>
        <v/>
      </c>
      <c r="FF43" s="9" t="str">
        <f>IF(AND(ISNUMBER(DK43),DK43&gt;7),IF(AND(ISNUMBER(AR43),ISNUMBER(DK43)),IF(AR43+VLOOKUP(BI43,NyLi2E!$L$2:$V$4,DK43,1)&gt;19,19,AR43+VLOOKUP(BI43,NyLi2E!$L$2:$V$4,DK43,1)),""),"")</f>
        <v/>
      </c>
      <c r="FG43" s="9" t="str">
        <f>IF(AND(ISNUMBER(DK43),DK43&gt;7),IF(AND(ISNUMBER(AS43),ISNUMBER(DK43)),IF(AS43+VLOOKUP(BI43,NyLi2T!$L$2:$V$4,DK43,1)&gt;19,19,AS43+VLOOKUP(BI43,NyLi2T!$L$2:$V$4,DK43,1)),""),"")</f>
        <v/>
      </c>
      <c r="FH43" s="9" t="str">
        <f>IF(AND(ISNUMBER(DK43),DK43&lt;8),IF(AND(ISNUMBER(AT43),ISNUMBER(DK43)),IF(AT43+VLOOKUP(BI43,NySs!$L$2:$V$4,DK43,1)&gt;19,19,AT43+VLOOKUP(BI43,NySs!$L$2:$V$4,DK43,1)),""),"")</f>
        <v/>
      </c>
      <c r="FI43" s="9" t="str">
        <f>IF(AND(ISNUMBER(DK43),DK43&lt;9),IF(AND(ISNUMBER(AU43),ISNUMBER(DK43)),IF(AU43+VLOOKUP(BI43,NyEo!$L$2:$V$4,DK43,1)&gt;19,19,AU43+VLOOKUP(BI43,NyEo!$L$2:$V$4,DK43,1)),""),"")</f>
        <v/>
      </c>
      <c r="FJ43" s="9" t="str">
        <f>IF(AND(ISNUMBER(DK43),DK43&gt;7),IF(AND(ISNUMBER(AV43),ISNUMBER(DK43)),IF(AV43+VLOOKUP(BI43,NyHt!$L$2:$V$4,DK43,1)&gt;19,19,AV43+VLOOKUP(BI43,NyHt!$L$2:$V$4,DK43,1)),""),"")</f>
        <v/>
      </c>
      <c r="FK43" s="9" t="str">
        <f>IF(AND(ISNUMBER(AW43),ISNUMBER(DK43)),IF(AW43+VLOOKUP(BI43,NySiF!$L$2:$V$4,DK43,1)&gt;19,19,AW43+VLOOKUP(BI43,NySiF!$L$2:$V$4,DK43,1)),"")</f>
        <v/>
      </c>
      <c r="FL43" s="9" t="str">
        <f>IF(AND(ISNUMBER(AX43),ISNUMBER(DK43)),IF(AX43+VLOOKUP(BI43,NySiB!$L$2:$V$4,DK43,1)&gt;19,19,AX43+VLOOKUP(BI43,NySiB!$L$2:$V$4,DK43,1)),"")</f>
        <v/>
      </c>
      <c r="FM43" s="9" t="str">
        <f>IF(AND(ISNUMBER(AY43),ISNUMBER(DK43)),IF(AY43+VLOOKUP(BI43,NySiT!$L$2:$V$4,DK43,1)&gt;19,19,AY43+VLOOKUP(BI43,NySiT!$L$2:$V$4,DK43,1)),"")</f>
        <v/>
      </c>
      <c r="FN43" s="9" t="str">
        <f>IF(AND(ISNUMBER(AZ43),ISNUMBER(DK43)),IF(AZ43+VLOOKUP(BI43,NyVs!$L$2:$V$4,DK43,1)&gt;19,19,AZ43+VLOOKUP(BI43,NyVs!$L$2:$V$4,DK43,1)),"")</f>
        <v/>
      </c>
      <c r="FO43" s="9" t="str">
        <f>IF(AND(ISNUMBER(BA43),ISNUMBER(DK43)),IF(BA43+VLOOKUP(BI43,NyPp!$L$2:$V$4,DK43,1)&gt;19,19,BA43+VLOOKUP(BI43,NyPp!$L$2:$V$4,DK43,1)),"")</f>
        <v/>
      </c>
      <c r="FP43" s="9" t="str">
        <f>IF(AND(ISNUMBER(BB43),ISNUMBER(DK43)),IF(BB43+VLOOKUP(BI43,NyIGS!$L$2:$V$4,DK43,1)&gt;160,160,BB43+VLOOKUP(BI43,NyIGS!$L$2:$V$4,DK43,1)),"")</f>
        <v/>
      </c>
      <c r="FQ43" s="9" t="str">
        <f>IF(AND(ISNUMBER(BC43),ISNUMBER(DK43)),IF(BC43+VLOOKUP(BI43,NyIRS!$L$2:$V$4,DK43,1)&gt;160,160,BC43+VLOOKUP(BI43,NyIRS!$L$2:$V$4,DK43,1)),"")</f>
        <v/>
      </c>
      <c r="FR43" s="9" t="str">
        <f>IF(AND(ISNUMBER(BD43),ISNUMBER(DK43)),IF(BD43+VLOOKUP(BI43,NyIES!$L$2:$V$4,DK43,1)&gt;160,160, BD43+VLOOKUP(BI43,NyIES!$L$2:$V$4,DK43,1)),"")</f>
        <v/>
      </c>
      <c r="FS43" s="9" t="str">
        <f>IF(AND(ISNUMBER(BE43),ISNUMBER(DK43)),IF(BE43+VLOOKUP(BI43,NyISI!$L$2:$V$4,DK43,1)&gt;160,160,BE43+VLOOKUP(BI43,NyISI!$L$2:$V$4,DK43,1)),"")</f>
        <v/>
      </c>
      <c r="FT43" s="9" t="str">
        <f>IF(AND(ISNUMBER(DK43),DK43&lt;8),IF(AND(ISNUMBER(BF43),ISNUMBER(DK43)),IF(BF43+VLOOKUP(BI43,NyISS!$L$2:$V$4,DK43,1)&gt;160,160,BF43+VLOOKUP(BI43,NyISS!$L$2:$V$4,DK43,1)),""),"")</f>
        <v/>
      </c>
      <c r="FU43" s="9" t="str">
        <f>IF(AND(ISNUMBER(DK43),DK43&gt;7),IF(AND(ISNUMBER(BG43),ISNUMBER(DK43)),IF(BG43+VLOOKUP(BI43,NyISM!$L$2:$V$4,DK43,1)&gt;160,160,BG43+VLOOKUP(BI43,NyISM!$L$2:$V$4,DK43,1)),""),"")</f>
        <v/>
      </c>
      <c r="FV43" s="9" t="str">
        <f>IF(AND(ISNUMBER(BH43),ISNUMBER(DK43)),IF(BH43+VLOOKUP(BI43,NyIAM!$L$2:$V$4,DK43,1)&gt;160,160,BH43+VLOOKUP(BI43,NyIAM!$L$2:$V$4,DK43,1)),"")</f>
        <v/>
      </c>
    </row>
    <row r="44" spans="1:178" x14ac:dyDescent="0.2">
      <c r="A44" s="51"/>
      <c r="B44" s="51"/>
      <c r="C44" s="51"/>
      <c r="D44" s="51"/>
      <c r="E44" s="51"/>
      <c r="F44" s="51"/>
      <c r="G44" s="51"/>
      <c r="H44" s="51"/>
      <c r="I44" s="51"/>
      <c r="J44" s="52"/>
      <c r="K44" s="52"/>
      <c r="L44" s="53"/>
      <c r="M44" s="53"/>
      <c r="N44" s="58" t="str">
        <f t="shared" si="0"/>
        <v/>
      </c>
      <c r="O44" s="53"/>
      <c r="P44" s="53"/>
      <c r="Q44" s="53"/>
      <c r="R44" s="53"/>
      <c r="S44" s="53"/>
      <c r="T44" s="53"/>
      <c r="U44" s="53"/>
      <c r="V44" s="53"/>
      <c r="W44" s="53"/>
      <c r="X44" s="53"/>
      <c r="Y44" s="53"/>
      <c r="Z44" s="53"/>
      <c r="AA44" s="53"/>
      <c r="AB44" s="53"/>
      <c r="AC44" s="53"/>
      <c r="AD44" s="53"/>
      <c r="AE44" s="53"/>
      <c r="AF44" s="53"/>
      <c r="AG44" s="53"/>
      <c r="AH44" s="53"/>
      <c r="AI44" s="53"/>
      <c r="AJ44" s="4" t="str">
        <f>IF(O44="","",IF(ISNUMBER(N44),VLOOKUP(O44,NyFi!$A$2:$K$40,DK44),""))</f>
        <v/>
      </c>
      <c r="AK44" s="4" t="str">
        <f>IF(P44="","",IF(AND(ISNUMBER(N44),DK44&lt;8),VLOOKUP(P44,NyGs!$A$2:$G$41,DK44),""))</f>
        <v/>
      </c>
      <c r="AL44" s="4" t="str">
        <f>IF(AA44="","",IF(ISNUMBER(N44),VLOOKUP(AA44,NyRm!$A$2:$K$56,DK44),""))</f>
        <v/>
      </c>
      <c r="AM44" s="4" t="str">
        <f>IF(Z44="","",IF(ISNUMBER(N44),VLOOKUP(Z44,NyFm!$A$2:$K$46,DK44),""))</f>
        <v/>
      </c>
      <c r="AN44" s="4" t="str">
        <f>IF(U44="","",IF(AND(ISNUMBER(N44),DK44&lt;8),VLOOKUP(U44,NyLi1R!$A$2:$G$20,DK44),""))</f>
        <v/>
      </c>
      <c r="AO44" s="4" t="str">
        <f>IF(V44="","",IF(AND(ISNUMBER(N44),DK44&lt;8),VLOOKUP(V44,NyLi1E!$A$2:$G$20,DK44),""))</f>
        <v/>
      </c>
      <c r="AP44" s="4" t="str">
        <f>IF(AND(ISNUMBER(N44),ISNUMBER(AN44),ISNUMBER(AO44),DK44&lt;8),VLOOKUP(AN44+AO44,NyLi1T!$A$2:$G$40,DK44),"")</f>
        <v/>
      </c>
      <c r="AQ44" s="4" t="str">
        <f>IF(W44="","",IF(AND(ISNUMBER(N44),DK44&gt;7),VLOOKUP(W44,NyLi2R!$A$2:$K$20,DK44),""))</f>
        <v/>
      </c>
      <c r="AR44" s="4" t="str">
        <f>IF(X44="","",IF(AND(ISNUMBER(N44),DK44&gt;7),VLOOKUP(X44,NyLi2E!$A$2:$K$20,DK44),""))</f>
        <v/>
      </c>
      <c r="AS44" s="4" t="str">
        <f>IF(AND(ISNUMBER(N44),ISNUMBER(AQ44),ISNUMBER(AR44),DK44&gt;7),VLOOKUP(AQ44+AR44,NyLi2T!$A$2:$K$40,DK44),"")</f>
        <v/>
      </c>
      <c r="AT44" s="4" t="str">
        <f>IF(AE44="","",IF(AND(ISNUMBER(N44),DK44&lt;8),VLOOKUP(AE44,NySs!$A$2:$G$28,DK44),""))</f>
        <v/>
      </c>
      <c r="AU44" s="4" t="str">
        <f>IF(AD44="","",IF(AND(ISNUMBER(N44),DK44&lt;9),VLOOKUP(AD44,NyEo!$A$2:$H$22,DK44),""))</f>
        <v/>
      </c>
      <c r="AV44" s="4" t="str">
        <f>IF(Q44="","",IF(AND(ISNUMBER(N44),DK44&gt;7),VLOOKUP(Q44,NyHt!$A$2:$K$17,DK44),""))</f>
        <v/>
      </c>
      <c r="AW44" s="4" t="str">
        <f>IF(R44="","",IF(ISNUMBER(N44),VLOOKUP(R44,NySiF!$A$2:$K$18,DK44),""))</f>
        <v/>
      </c>
      <c r="AX44" s="4" t="str">
        <f>IF(S44="","",IF(ISNUMBER(N44),VLOOKUP(S44,NySiB!$A$2:$K$16,DK44),""))</f>
        <v/>
      </c>
      <c r="AY44" s="4" t="str">
        <f>IF(T44="","",IF(ISNUMBER(N44),VLOOKUP(T44,NySiT!$A$2:$K$32,DK44),""))</f>
        <v/>
      </c>
      <c r="AZ44" s="4" t="str">
        <f>IF(Y44="","",IF(ISNUMBER(N44),VLOOKUP(Y44,NyVs!$A$2:$K$86,DK44),""))</f>
        <v/>
      </c>
      <c r="BA44" s="4" t="str">
        <f>IF(AI44="","",IF(ISNUMBER(N44),VLOOKUP(AI44,NyPp!$A$2:$K$202,DK44),""))</f>
        <v/>
      </c>
      <c r="BB44" s="4" t="str">
        <f>IF(AND(ISNUMBER(AJ44),ISNUMBER(AK44),ISNUMBER(AL44),ISNUMBER(AM44),DK44&lt;8),IF(COUNTIF(O44,0)+COUNTIF(P44,0)+COUNTIF(AA44,0)+COUNTIF(Z44,0)&gt;1,"",VLOOKUP(AJ44+AK44+AL44+AM44,NyIGS!$A$2:$K$78,DK44)),IF(AND(ISNUMBER(AJ44),ISNUMBER(AL44),ISNUMBER(AM44),ISNUMBER(AS44),DK44&gt;7),IF(COUNTIF(O44,0)+COUNTIF(AA44,0)+COUNTIF(Z44,0)+AND(COUNTIF(W44,0),COUNTIF(X44,0))&gt;1,"",VLOOKUP(AJ44+AL44+AM44+AS44,NyIGS!$A$2:$K$78,DK44)),""))</f>
        <v/>
      </c>
      <c r="BC44" s="4" t="str">
        <f>IF(AND(ISNUMBER(AJ44),ISNUMBER(AN44),ISNUMBER(AT44),DK44&lt;8),IF(COUNTIF(O44,0)+COUNTIF(U44,0)+COUNTIF(AE44,0)&gt;1,"",VLOOKUP(AJ44+AN44+AT44,NyIRS!$A$2:$K$59,DK44)),IF(AND(ISNUMBER(AJ44),ISNUMBER(AQ44),DK44&gt;7),IF(COUNTIF(O44,0)+COUNTIF(W44,0)&gt;1,"",VLOOKUP(AJ44+AQ44,NyIRS!$A$2:$K$59,DK44)),""))</f>
        <v/>
      </c>
      <c r="BD44" s="4" t="str">
        <f>IF(AND(ISNUMBER(AK44),ISNUMBER(AL44),ISNUMBER(AM44),DK44&lt;8),IF(COUNTIF(P44,0)+COUNTIF(AA44,0)+COUNTIF(Z44,0)&gt;1,"",VLOOKUP(AK44+AL44+AM44,NyIES!$A$2:$K$59,DK44)),IF(AND(ISNUMBER(AL44),ISNUMBER(AM44),ISNUMBER(AR44),DK44&gt;7),IF(COUNTIF(AA44,0)+COUNTIF(Z44,0)+COUNTIF(X44,0)&gt;1,"",VLOOKUP(AL44+AM44+AR44,NyIES!$A$2:$K$59,DK44)),""))</f>
        <v/>
      </c>
      <c r="BE44" s="4" t="str">
        <f>IF(AND(ISNUMBER(AJ44),ISNUMBER(AP44),ISNUMBER(AU44),DK44&lt;8),IF(COUNTIF(O44,0)+AND(COUNTIF(U44,0),COUNTIF(V44,0))+COUNTIF(AD44,0)&gt;1,"",VLOOKUP(AJ44+AP44+AU44,NyISI!$A$2:$K$59,DK44)),IF(AND(ISNUMBER(AS44),ISNUMBER(AU44),ISNUMBER(AV44),DK44=8),IF(COUNTIF(AD44,0)+COUNTIF(Q44,0)+AND(COUNTIF(W44,0),COUNTIF(X44,0))&gt;1,"",VLOOKUP(AS44+AU44+AV44,NyISI!$A$2:$K$59,DK44)),IF(AND(ISNUMBER(AS44),ISNUMBER(AV44),DK44&gt;8),IF(COUNTIF(Q44,0)+AND(COUNTIF(W44,0),COUNTIF(X44,0))&gt;1,"",VLOOKUP(AS44+AV44,NyISI!$A$2:$K$59,DK44)),"")))</f>
        <v/>
      </c>
      <c r="BF44" s="4" t="str">
        <f>IF(AND(ISNUMBER(AT44),ISNUMBER(AK44),ISNUMBER(AL44),ISNUMBER(AM44),DK44&lt;8),IF(COUNTIF(P44,0)+COUNTIF(AA44,0)+COUNTIF(Z44,0)+COUNTIF(AE44,0)&gt;1,"",VLOOKUP(AT44+AK44+AL44+AM44,NyISS!$A$2:$G$78,DK44)),"")</f>
        <v/>
      </c>
      <c r="BG44" s="4" t="str">
        <f>IF(AND(ISNUMBER(AJ44),ISNUMBER(AL44),ISNUMBER(AM44),DK44&gt;7),IF(COUNTIF(O44,0)+COUNTIF(AA44,0)+COUNTIF(Z44,0)&gt;1,"",VLOOKUP(AJ44+AL44+AM44,NyISM!$A$2:$K$59,DK44)),"")</f>
        <v/>
      </c>
      <c r="BH44" s="4" t="str">
        <f>IF(AND(ISNUMBER(AY44),ISNUMBER(AZ44)),IF(COUNTIF(T44,0)+COUNTIF(Y44,0)&gt;1,"",VLOOKUP(AY44+AZ44,NyIAM!$A$2:$K$40,DK44)),"")</f>
        <v/>
      </c>
      <c r="BJ44" s="4" t="str">
        <f>IF(ISNUMBER(BB44),VLOOKUP(BB44,Percentil!$A$2:$B$122,2,1),"")</f>
        <v/>
      </c>
      <c r="BK44" s="4" t="str">
        <f>IF(ISNUMBER(BC44),VLOOKUP(BC44,Percentil!$A$2:$B$122,2,1),"")</f>
        <v/>
      </c>
      <c r="BL44" s="4" t="str">
        <f>IF(ISNUMBER(BD44),VLOOKUP(BD44,Percentil!$A$2:$B$122,2,1),"")</f>
        <v/>
      </c>
      <c r="BM44" s="4" t="str">
        <f>IF(ISNUMBER(BE44),VLOOKUP(BE44,Percentil!$A$2:$B$122,2,1),"")</f>
        <v/>
      </c>
      <c r="BN44" s="4" t="str">
        <f>IF(ISNUMBER(BF44),VLOOKUP(BF44,Percentil!$A$2:$B$122,2,1),"")</f>
        <v/>
      </c>
      <c r="BO44" s="4" t="str">
        <f>IF(ISNUMBER(BG44),VLOOKUP(BG44,Percentil!$A$2:$B$122,2,1),"")</f>
        <v/>
      </c>
      <c r="BP44" s="4" t="str">
        <f>IF(ISNUMBER(BH44),VLOOKUP(BH44,Percentil!$A$2:$B$122,2,1),"")</f>
        <v/>
      </c>
      <c r="BQ44" s="4" t="str">
        <f>IF(AND(ISNUMBER(AJ44),ISNUMBER(DK44)),IF(AJ44-VLOOKUP(BI44,NyFi!$L$2:$V$4,DK44,1)&lt;1,1 &amp; " - " &amp; AJ44+VLOOKUP(BI44,NyFi!$L$2:$V$4,DK44,1),IF(AJ44+VLOOKUP(BI44,NyFi!$L$2:$V$4,DK44,1)&gt;19,AJ44-VLOOKUP(BI44,NyFi!$L$2:$V$4,DK44,1) &amp; " - " &amp; 19,AJ44-VLOOKUP(BI44,NyFi!$L$2:$V$4,DK44,1) &amp; " - " &amp; AJ44+VLOOKUP(BI44,NyFi!$L$2:$V$4,DK44,1))),"")</f>
        <v/>
      </c>
      <c r="BR44" s="4" t="str">
        <f>IF(AND(ISNUMBER(DK44),DK44&lt;8),IF(AND(ISNUMBER(AK44),ISNUMBER(DK44)),IF(AK44-VLOOKUP(BI44,NyGs!$L$2:$V$4,DK44,1)&lt;1,1 &amp; " - " &amp; AK44+VLOOKUP(BI44,NyGs!$L$2:$V$4,DK44,1),IF(AK44+VLOOKUP(BI44,NyGs!$L$2:$V$4,DK44,1)&gt;19,AK44-VLOOKUP(BI44,NyGs!$L$2:$V$4,DK44,1) &amp; " - " &amp; 19,AK44-VLOOKUP(BI44,NyGs!$L$2:$V$4,DK44,1) &amp; " - " &amp; AK44+VLOOKUP(BI44,NyGs!$L$2:$V$4,DK44,1))),""),"")</f>
        <v/>
      </c>
      <c r="BS44" s="4" t="str">
        <f>IF(AND(ISNUMBER(AL44),ISNUMBER(DK44)),IF(AL44-VLOOKUP(BI44,NyRm!$L$2:$V$4,DK44,1)&lt;1,1 &amp; " - " &amp; AL44+VLOOKUP(BI44,NyRm!$L$2:$V$4,DK44,1),IF(AL44+VLOOKUP(BI44,NyRm!$L$2:$V$4,DK44,1)&gt;19,AL44-VLOOKUP(BI44,NyRm!$L$2:$V$4,DK44,1) &amp; " - " &amp; 19,AL44-VLOOKUP(BI44,NyRm!$L$2:$V$4,DK44,1) &amp; " - " &amp; AL44+VLOOKUP(BI44,NyRm!$L$2:$V$4,DK44,1))),"")</f>
        <v/>
      </c>
      <c r="BT44" s="4" t="str">
        <f>IF(AND(ISNUMBER(AM44),ISNUMBER(DK44)),IF(AM44-VLOOKUP(BI44,NyFm!$L$2:$V$4,DK44,1)&lt;1,1 &amp; " - " &amp; AM44+VLOOKUP(BI44,NyFm!$L$2:$V$4,DK44,1),IF(AM44+VLOOKUP(BI44,NyFm!$L$2:$V$4,DK44,1)&gt;19,AM44-VLOOKUP(BI44,NyFm!$L$2:$V$4,DK44,1) &amp; " - " &amp; 19,AM44-VLOOKUP(BI44,NyFm!$L$2:$V$4,DK44,1) &amp; " - " &amp; AM44+VLOOKUP(BI44,NyFm!$L$2:$V$4,DK44,1))),"")</f>
        <v/>
      </c>
      <c r="BU44" s="4" t="str">
        <f>IF(AND(ISNUMBER(DK44),DK44&lt;8),IF(AND(ISNUMBER(AN44),ISNUMBER(DK44)),IF(AN44-VLOOKUP(BI44,NyLi1R!$L$2:$V$4,DK44,1)&lt;1,1 &amp; " - " &amp; AN44+VLOOKUP(BI44,NyLi1R!$L$2:$V$4,DK44,1),IF(AN44+VLOOKUP(BI44,NyLi1R!$L$2:$V$4,DK44,1)&gt;19,AN44-VLOOKUP(BI44,NyLi1R!$L$2:$V$4,DK44,1) &amp; " - " &amp; 19,AN44-VLOOKUP(BI44,NyLi1R!$L$2:$V$4,DK44,1) &amp; " - " &amp; AN44+VLOOKUP(BI44,NyLi1R!$L$2:$V$4,DK44,1))),""),"")</f>
        <v/>
      </c>
      <c r="BV44" s="4" t="str">
        <f>IF(AND(ISNUMBER(DK44),DK44&lt;8),IF(AND(ISNUMBER(AO44),ISNUMBER(DK44)),IF(AO44-VLOOKUP(BI44,NyLi1E!$L$2:$V$4,DK44,1)&lt;1,1 &amp; " - " &amp; AO44+VLOOKUP(BI44,NyLi1E!$L$2:$V$4,DK44,1),IF(AO44+VLOOKUP(BI44,NyLi1E!$L$2:$V$4,DK44,1)&gt;19,AO44-VLOOKUP(BI44,NyLi1E!$L$2:$V$4,DK44,1) &amp; " - " &amp; 19,AO44-VLOOKUP(BI44,NyLi1E!$L$2:$V$4,DK44,1) &amp; " - " &amp; AO44+VLOOKUP(BI44,NyLi1E!$L$2:$V$4,DK44,1))),""),"")</f>
        <v/>
      </c>
      <c r="BW44" s="4" t="str">
        <f>IF(AND(ISNUMBER(DK44),DK44&lt;8),IF(AND(ISNUMBER(AP44),ISNUMBER(DK44)),IF(AP44-VLOOKUP(BI44,NyLi1T!$L$2:$V$4,DK44,1)&lt;1,1 &amp; " - " &amp; AP44+VLOOKUP(BI44,NyLi1T!$L$2:$V$4,DK44,1),IF(AP44+VLOOKUP(BI44,NyLi1T!$L$2:$V$4,DK44,1)&gt;19,AP44-VLOOKUP(BI44,NyLi1T!$L$2:$V$4,DK44,1) &amp; " - " &amp; 19,AP44-VLOOKUP(BI44,NyLi1T!$L$2:$V$4,DK44,1) &amp; " - " &amp; AP44+VLOOKUP(BI44,NyLi1T!$L$2:$V$4,DK44,1))),""),"")</f>
        <v/>
      </c>
      <c r="BX44" s="4" t="str">
        <f>IF(AND(ISNUMBER(DK44),DK44&gt;7),IF(AND(ISNUMBER(AQ44),ISNUMBER(DK44)),IF(AQ44-VLOOKUP(BI44,NyLi2R!$L$2:$V$4,DK44,1)&lt;1,1 &amp; " - " &amp; AQ44+VLOOKUP(BI44,NyLi2R!$L$2:$V$4,DK44,1),IF(AQ44+VLOOKUP(BI44,NyLi2R!$L$2:$V$4,DK44,1)&gt;19,AQ44-VLOOKUP(BI44,NyLi2R!$L$2:$V$4,DK44,1) &amp; " - " &amp; 19,AQ44-VLOOKUP(BI44,NyLi2R!$L$2:$V$4,DK44,1) &amp; " - " &amp; AQ44+VLOOKUP(BI44,NyLi2R!$L$2:$V$4,DK44,1))),""),"")</f>
        <v/>
      </c>
      <c r="BY44" s="4" t="str">
        <f>IF(AND(ISNUMBER(DK44),DK44&gt;7),IF(AND(ISNUMBER(AR44),ISNUMBER(DK44)),IF(AR44-VLOOKUP(BI44,NyLi2E!$L$2:$V$4,DK44,1)&lt;1,1 &amp; " - " &amp; AR44+VLOOKUP(BI44,NyLi2E!$L$2:$V$4,DK44,1),IF(AR44+VLOOKUP(BI44,NyLi2E!$L$2:$V$4,DK44,1)&gt;19,AR44-VLOOKUP(BI44,NyLi2E!$L$2:$V$4,DK44,1) &amp; " - " &amp; 19,AR44-VLOOKUP(BI44,NyLi2E!$L$2:$V$4,DK44,1) &amp; " - " &amp; AR44+VLOOKUP(BI44,NyLi2E!$L$2:$V$4,DK44,1))),""),"")</f>
        <v/>
      </c>
      <c r="BZ44" s="4" t="str">
        <f>IF(AND(ISNUMBER(DK44),DK44&gt;7),IF(AND(ISNUMBER(AS44),ISNUMBER(DK44)),IF(AS44-VLOOKUP(BI44,NyLi2T!$L$2:$V$4,DK44,1)&lt;1,1 &amp; " - " &amp; AS44+VLOOKUP(BI44,NyLi2T!$L$2:$V$4,DK44,1),IF(AS44+VLOOKUP(BI44,NyLi2T!$L$2:$V$4,DK44,1)&gt;19,AS44-VLOOKUP(BI44,NyLi2T!$L$2:$V$4,DK44,1) &amp; " - " &amp; 19,AS44-VLOOKUP(BI44,NyLi2T!$L$2:$V$4,DK44,1) &amp; " - " &amp; AS44+VLOOKUP(BI44,NyLi2T!$L$2:$V$4,DK44,1))),""),"")</f>
        <v/>
      </c>
      <c r="CA44" s="4" t="str">
        <f>IF(AND(ISNUMBER(DK44),DK44&lt;8),IF(AND(ISNUMBER(AT44),ISNUMBER(DK44)),IF(AT44-VLOOKUP(BI44,NySs!$L$2:$V$4,DK44,1)&lt;1,1 &amp; " - " &amp; AT44+VLOOKUP(BI44,NySs!$L$2:$V$4,DK44,1),IF(AT44+VLOOKUP(BI44,NySs!$L$2:$V$4,DK44,1)&gt;19,AT44-VLOOKUP(BI44,NySs!$L$2:$V$4,DK44,1) &amp; " - " &amp; 19,AT44-VLOOKUP(BI44,NySs!$L$2:$V$4,DK44,1) &amp; " - " &amp; AT44+VLOOKUP(BI44,NySs!$L$2:$V$4,DK44,1))),""),"")</f>
        <v/>
      </c>
      <c r="CB44" s="4" t="str">
        <f>IF(AND(ISNUMBER(DK44),DK44&lt;9),IF(AND(ISNUMBER(AU44),ISNUMBER(DK44)),IF(AU44-VLOOKUP(BI44,NyEo!$L$2:$V$4,DK44,1)&lt;1,1 &amp; " - " &amp; AU44+VLOOKUP(BI44,NyEo!$L$2:$V$4,DK44,1),IF(AU44+VLOOKUP(BI44,NyEo!$L$2:$V$4,DK44,1)&gt;19,AU44-VLOOKUP(BI44,NyEo!$L$2:$V$4,DK44,1) &amp; " - " &amp; 19,AU44-VLOOKUP(BI44,NyEo!$L$2:$V$4,DK44,1) &amp; " - " &amp; AU44+VLOOKUP(BI44,NyEo!$L$2:$V$4,DK44,1))),""),"")</f>
        <v/>
      </c>
      <c r="CC44" s="4" t="str">
        <f>IF(AND(ISNUMBER(DK44),DK44&gt;7),IF(AND(ISNUMBER(AV44),ISNUMBER(DK44)),IF(AV44-VLOOKUP(BI44,NyHt!$L$2:$V$4,DK44,1)&lt;1,1 &amp; " - " &amp; AV44+VLOOKUP(BI44,NyHt!$L$2:$V$4,DK44,1),IF(AV44+VLOOKUP(BI44,NyHt!$L$2:$V$4,DK44,1)&gt;19,AV44-VLOOKUP(BI44,NyHt!$L$2:$V$4,DK44,1) &amp; " - " &amp; 19,AV44-VLOOKUP(BI44,NyHt!$L$2:$V$4,DK44,1) &amp; " - " &amp; AV44+VLOOKUP(BI44,NyHt!$L$2:$V$4,DK44,1))),""),"")</f>
        <v/>
      </c>
      <c r="CD44" s="4" t="str">
        <f>IF(AND(ISNUMBER(AW44),ISNUMBER(DK44)),IF(AW44-VLOOKUP(BI44,NySiF!$L$2:$V$4,DK44,1)&lt;1,1 &amp; " - " &amp; AW44+VLOOKUP(BI44,NySiF!$L$2:$V$4,DK44,1),IF(AW44+VLOOKUP(BI44,NySiF!$L$2:$V$4,DK44,1)&gt;19,AW44-VLOOKUP(BI44,NySiF!$L$2:$V$4,DK44,1) &amp; " - " &amp; 19,AW44-VLOOKUP(BI44,NySiF!$L$2:$V$4,DK44,1) &amp; " - " &amp; AW44+VLOOKUP(BI44,NySiF!$L$2:$V$4,DK44,1))),"")</f>
        <v/>
      </c>
      <c r="CE44" s="4" t="str">
        <f>IF(AND(ISNUMBER(AX44),ISNUMBER(DK44)),IF(AX44-VLOOKUP(BI44,NySiB!$L$2:$V$4,DK44,1)&lt;1,1 &amp; " - " &amp; AX44+VLOOKUP(BI44,NySiB!$L$2:$V$4,DK44,1),IF(AX44+VLOOKUP(BI44,NySiB!$L$2:$V$4,DK44,1)&gt;19,AX44-VLOOKUP(BI44,NySiB!$L$2:$V$4,DK44,1) &amp; " - " &amp; 19,AX44-VLOOKUP(BI44,NySiB!$L$2:$V$4,DK44,1) &amp; " - " &amp; AX44+VLOOKUP(BI44,NySiB!$L$2:$V$4,DK44,1))),"")</f>
        <v/>
      </c>
      <c r="CF44" s="4" t="str">
        <f>IF(AND(ISNUMBER(AY44),ISNUMBER(DK44)),IF(AY44-VLOOKUP(BI44,NySiT!$L$2:$V$4,DK44,1)&lt;1,1 &amp; " - " &amp; AY44+VLOOKUP(BI44,NySiT!$L$2:$V$4,DK44,1),IF(AY44+VLOOKUP(BI44,NySiT!$L$2:$V$4,DK44,1)&gt;19,AY44-VLOOKUP(BI44,NySiT!$L$2:$V$4,DK44,1) &amp; " - " &amp; 19,AY44-VLOOKUP(BI44,NySiT!$L$2:$V$4,DK44,1) &amp; " - " &amp; AY44+VLOOKUP(BI44,NySiT!$L$2:$V$4,DK44,1))),"")</f>
        <v/>
      </c>
      <c r="CG44" s="4" t="str">
        <f>IF(AND(ISNUMBER(AZ44),ISNUMBER(DK44)),IF(AZ44-VLOOKUP(BI44,NyVs!$L$2:$V$4,DK44,1)&lt;1,1 &amp; " - " &amp; AZ44+VLOOKUP(BI44,NyVs!$L$2:$V$4,DK44,1),IF(AZ44+VLOOKUP(BI44,NyVs!$L$2:$V$4,DK44,1)&gt;19,AZ44-VLOOKUP(BI44,NyVs!$L$2:$V$4,DK44,1) &amp; " - " &amp; 19,AZ44-VLOOKUP(BI44,NyVs!$L$2:$V$4,DK44,1) &amp; " - " &amp; AZ44+VLOOKUP(BI44,NyVs!$L$2:$V$4,DK44,1))),"")</f>
        <v/>
      </c>
      <c r="CH44" s="4" t="str">
        <f>IF(AND(ISNUMBER(BA44),ISNUMBER(DK44)),IF(BA44-VLOOKUP(BI44,NyPp!$L$2:$V$4,DK44,1)&lt;1,1 &amp; " - " &amp; BA44+VLOOKUP(BI44,NyPp!$L$2:$V$4,DK44,1),IF(BA44+VLOOKUP(BI44,NyPp!$L$2:$V$4,DK44,1)&gt;19,BA44-VLOOKUP(BI44,NyPp!$L$2:$V$4,DK44,1) &amp; " - " &amp; 19,BA44-VLOOKUP(BI44,NyPp!$L$2:$V$4,DK44,1) &amp; " - " &amp; BA44+VLOOKUP(BI44,NyPp!$L$2:$V$4,DK44,1))),"")</f>
        <v/>
      </c>
      <c r="CI44" s="4" t="str">
        <f>IF(AND(ISNUMBER(BB44),ISNUMBER(DK44)),IF(BB44-VLOOKUP(BI44,NyIGS!$L$2:$V$4,DK44,1)&lt;40,40 &amp; " - " &amp; BB44+VLOOKUP(BI44,NyIGS!$L$2:$V$4,DK44,1),IF(BB44+VLOOKUP(BI44,NyIGS!$L$2:$V$4,DK44,1)&gt;160,BB44-VLOOKUP(BI44,NyIGS!$L$2:$V$4,DK44,1) &amp; " - " &amp; 160,BB44-VLOOKUP(BI44,NyIGS!$L$2:$V$4,DK44,1) &amp; " - " &amp; BB44+VLOOKUP(BI44,NyIGS!$L$2:$V$4,DK44,1))),"")</f>
        <v/>
      </c>
      <c r="CJ44" s="4" t="str">
        <f>IF(AND(ISNUMBER(BC44),ISNUMBER(DK44)),IF(BC44-VLOOKUP(BI44,NyIRS!$L$2:$V$4,DK44,1)&lt;40,40 &amp; " - " &amp; BC44+VLOOKUP(BI44,NyIRS!$L$2:$V$4,DK44,1),IF(BC44+VLOOKUP(BI44,NyIRS!$L$2:$V$4,DK44,1)&gt;160,BC44-VLOOKUP(BI44,NyIRS!$L$2:$V$4,DK44,1) &amp; " - " &amp; 160,BC44-VLOOKUP(BI44,NyIRS!$L$2:$V$4,DK44,1) &amp; " - " &amp; BC44+VLOOKUP(BI44,NyIRS!$L$2:$V$4,DK44,1))),"")</f>
        <v/>
      </c>
      <c r="CK44" s="4" t="str">
        <f>IF(AND(ISNUMBER(BD44),ISNUMBER(DK44)),IF(BD44-VLOOKUP(BI44,NyIES!$L$2:$V$4,DK44,1)&lt;40,40 &amp; " - " &amp; BD44+VLOOKUP(BI44,NyIES!$L$2:$V$4,DK44,1),IF(BD44+VLOOKUP(BI44,NyIES!$L$2:$V$4,DK44,1)&gt;160,BD44-VLOOKUP(BI44,NyIES!$L$2:$V$4,DK44,1) &amp; " - " &amp; 160,BD44-VLOOKUP(BI44,NyIES!$L$2:$V$4,DK44,1) &amp; " - " &amp; BD44+VLOOKUP(BI44,NyIES!$L$2:$V$4,DK44,1))),"")</f>
        <v/>
      </c>
      <c r="CL44" s="4" t="str">
        <f>IF(AND(ISNUMBER(BE44),ISNUMBER(DK44)),IF(BE44-VLOOKUP(BI44,NyISI!$L$2:$V$4,DK44,1)&lt;40,40 &amp; " - " &amp; BE44+VLOOKUP(BI44,NyISI!$L$2:$V$4,DK44,1),IF(BE44+VLOOKUP(BI44,NyISI!$L$2:$V$4,DK44,1)&gt;160,BE44-VLOOKUP(BI44,NyISI!$L$2:$V$4,DK44,1) &amp; " - " &amp; 160,BE44-VLOOKUP(BI44,NyISI!$L$2:$V$4,DK44,1) &amp; " - " &amp; BE44+VLOOKUP(BI44,NyISI!$L$2:$V$4,DK44,1))),"")</f>
        <v/>
      </c>
      <c r="CM44" s="4" t="str">
        <f>IF(AND(ISNUMBER(DK44),DK44&lt;8),IF(AND(ISNUMBER(BF44),ISNUMBER(DK44)),IF(BF44-VLOOKUP(BI44,NyISS!$L$2:$V$4,DK44,1)&lt;40,40 &amp; " - " &amp; BF44+VLOOKUP(BI44,NyISS!$L$2:$V$4,DK44,1),IF(BF44+VLOOKUP(BI44,NyISS!$L$2:$V$4,DK44,1)&gt;160,BF44-VLOOKUP(BI44,NyISS!$L$2:$V$4,DK44,1) &amp; " - " &amp; 160,BF44-VLOOKUP(BI44,NyISS!$L$2:$V$4,DK44,1) &amp; " - " &amp; BF44+VLOOKUP(BI44,NyISS!$L$2:$V$4,DK44,1))),""),"")</f>
        <v/>
      </c>
      <c r="CN44" s="4" t="str">
        <f>IF(AND(ISNUMBER(DK44),DK44&gt;7),IF(AND(ISNUMBER(BG44),ISNUMBER(DK44)),IF(BG44-VLOOKUP(BI44,NyISM!$L$2:$V$4,DK44,1)&lt;40,40 &amp; " - " &amp; BG44+VLOOKUP(BI44,NyISM!$L$2:$V$4,DK44,1),IF(BG44+VLOOKUP(BI44,NyISM!$L$2:$V$4,DK44,1)&gt;160,BG44-VLOOKUP(BI44,NyISM!$L$2:$V$4,DK44,1) &amp; " - " &amp; 160,BG44-VLOOKUP(BI44,NyISM!$L$2:$V$4,DK44,1) &amp; " - " &amp; BG44+VLOOKUP(BI44,NyISM!$L$2:$V$4,DK44,1))),""),"")</f>
        <v/>
      </c>
      <c r="CO44" s="4" t="str">
        <f>IF(AND(ISNUMBER(BH44),ISNUMBER(DK44)),IF(BH44-VLOOKUP(BI44,NyIAM!$L$2:$V$4,DK44,1)&lt;40,40 &amp; " - " &amp; BH44+VLOOKUP(BI44,NyIAM!$L$2:$V$4,DK44,1),IF(BH44+VLOOKUP(BI44,NyIAM!$L$2:$V$4,DK44,1)&gt;160,BH44-VLOOKUP(BI44,NyIAM!$L$2:$V$4,DK44,1) &amp; " - " &amp; 160,BH44-VLOOKUP(BI44,NyIAM!$L$2:$V$4,DK44,1) &amp; " - " &amp; BH44+VLOOKUP(BI44,NyIAM!$L$2:$V$4,DK44,1))),"")</f>
        <v/>
      </c>
      <c r="CP44" s="4" t="str">
        <f>IF(AF44="","",IF(AND(ISNUMBER(AF44),ISNUMBER(DK44)),IF(VLOOKUP(AF44,NyOm!$A$2:$K$30,DK44,1)=1,"Onormalt få ord",IF(VLOOKUP(AF44,NyOm!$A$2:$K$30,DK44,1)=2,"Färre antal ord än normalt",IF(VLOOKUP(AF44,NyOm!$A$2:$K$30,DK44,1)=3,"Normalt antal ord","")))))</f>
        <v/>
      </c>
      <c r="CQ44" s="4" t="str">
        <f>IF(AB44="","",IF(AND(ISNUMBER(AB44),ISNUMBER(DK44)),IF(VLOOKUP(AB44,NyPbTid!$A$2:$K$218,DK44,1)=1,"Onormalt lång tidsåtgång",IF(VLOOKUP(AB44,NyPbTid!$A$2:$K$218,DK44,1)=2,"Långsammare än normalt",IF(VLOOKUP(AB44,NyPbTid!$A$2:$K$218,DK44,1)=3,"Normal tidsåtgång","")))))</f>
        <v/>
      </c>
      <c r="CR44" s="4" t="str">
        <f>IF(AC44="","",IF(AND(ISNUMBER(AC44),ISNUMBER(DK44)),IF(VLOOKUP(AC44,NyPbFel!$A$2:$K$18,DK44,1)=1,"Onormalt antal fel",IF(VLOOKUP(AC44,NyPbFel!$A$2:$K$18,DK44,1)=2,"Fler fel än normalt",IF(VLOOKUP(AC44,NyPbFel!$A$2:$K$18,DK44,1)=3,"Normalt antal fel","")))))</f>
        <v/>
      </c>
      <c r="CS44" s="4" t="str">
        <f t="shared" si="6"/>
        <v/>
      </c>
      <c r="CT44" s="4" t="str">
        <f>IF(OR(ISNUMBER(CS44),CS44="0**"),IF(ISNUMBER(CS44),CS44/ABS(CS44)*VLOOKUP(1,SignDiff!$A$3:$K$4,DK44,1),VLOOKUP(1,SignDiff!$A$3:$K$4,DK44,1)),"")</f>
        <v/>
      </c>
      <c r="CU44" s="4" t="str">
        <f>IF(OR(ISNUMBER(CS44),CS44="0**"),IF(ISNUMBER(CS44),CS44/ABS(CS44)*VLOOKUP(1,SignDiff!$A$7:$K$8,DK44,1),VLOOKUP(1,SignDiff!$A$7:$K$8,DK44,1)),"")</f>
        <v/>
      </c>
      <c r="CV44" s="4" t="str">
        <f t="shared" si="7"/>
        <v/>
      </c>
      <c r="CW44" s="4" t="str">
        <f t="shared" si="8"/>
        <v/>
      </c>
      <c r="CX44" s="4" t="str">
        <f>IF(OR(ISNUMBER(CS44),CS44="0**"),IF(CS44="0**",VLOOKUP(0,'IRS-IES'!$A$2:$C$43,2,1),IF(CS44&lt;0,VLOOKUP(ABS(CS44),'IRS-IES'!$A$2:$C$43,2,1),VLOOKUP(ABS(CS44),'IRS-IES'!$A$2:$C$43,3,1))),"")</f>
        <v/>
      </c>
      <c r="CY44" s="4" t="str">
        <f t="shared" si="9"/>
        <v/>
      </c>
      <c r="CZ44" s="4" t="str">
        <f>IF(OR(ISNUMBER(CY44),CY44="0**"),IF(ISNUMBER(CY44),CY44/ABS(CY44)*VLOOKUP(2,SignDiff!$A$3:$K$4,DK44,1),VLOOKUP(2,SignDiff!$A$3:$K$4,DK44,1)),"")</f>
        <v/>
      </c>
      <c r="DA44" s="4" t="str">
        <f>IF(OR(ISNUMBER(CY44),CY44="0**"),IF(ISNUMBER(CY44),CY44/ABS(CY44)*VLOOKUP(2,SignDiff!$A$7:$K$8,DK44,1),VLOOKUP(2,SignDiff!$A$7:$K$8,DK44,1)),"")</f>
        <v/>
      </c>
      <c r="DB44" s="4" t="str">
        <f t="shared" si="10"/>
        <v/>
      </c>
      <c r="DC44" s="4" t="str">
        <f t="shared" si="11"/>
        <v/>
      </c>
      <c r="DD44" s="4" t="str">
        <f>IF(OR(ISNUMBER(CY44),CY44="0**"),IF(CY44="0**",VLOOKUP(0,'ISI-ISS'!$A$2:$C$43,2,1),IF(CY44&lt;0,VLOOKUP(ABS(CY44),'ISI-ISS'!$A$2:$C$43,2,1),VLOOKUP(ABS(CY44),'ISI-ISS'!$A$2:$C$43,3,1))),"")</f>
        <v/>
      </c>
      <c r="DE44" s="4" t="str">
        <f t="shared" si="12"/>
        <v/>
      </c>
      <c r="DF44" s="4" t="str">
        <f>IF(OR(ISNUMBER(DE44),DE44="0**"),IF(ISNUMBER(DE44),DE44/ABS(DE44)*VLOOKUP(2,SignDiff!$A$3:$K$4,DK44,1),VLOOKUP(2,SignDiff!$A$3:$K$4,DK44,1)),"")</f>
        <v/>
      </c>
      <c r="DG44" s="4" t="str">
        <f>IF(OR(ISNUMBER(DE44),DE44="0**"),IF(ISNUMBER(DE44),DE44/ABS(DE44)*VLOOKUP(2,SignDiff!$A$7:$K$8,DK44,1),VLOOKUP(2,SignDiff!$A$7:$K$8,DK44,1)),"")</f>
        <v/>
      </c>
      <c r="DH44" s="4" t="str">
        <f t="shared" si="13"/>
        <v/>
      </c>
      <c r="DI44" s="4" t="str">
        <f t="shared" si="14"/>
        <v/>
      </c>
      <c r="DJ44" s="4" t="str">
        <f>IF(OR(ISNUMBER(DE44),DE44="0**"),IF(DE44="0**",VLOOKUP(0,'ISI-ISM'!$A$2:$C$43,2,1),IF(DE44&lt;0,VLOOKUP(ABS(DE44),'ISI-ISM'!$A$2:$C$43,2,1),VLOOKUP(ABS(DE44),'ISI-ISM'!$A$2:$C$43,3,1))),"")</f>
        <v/>
      </c>
      <c r="DK44" s="4" t="str">
        <f>IF(ISERROR(VLOOKUP(N44,age!$A$2:$C$11,2,1)),"",VLOOKUP(N44,age!$A$2:$C$11,2,1))</f>
        <v/>
      </c>
      <c r="DL44" s="4" t="str">
        <f>IF(ISERROR(VLOOKUP(N44,age!$A$2:$C$11,3,1)),"",VLOOKUP(N44,age!$A$2:$C$11,3,1))</f>
        <v/>
      </c>
      <c r="DM44" s="4">
        <f t="shared" si="1"/>
        <v>0</v>
      </c>
      <c r="DN44" s="4">
        <f t="shared" si="2"/>
        <v>0</v>
      </c>
      <c r="DO44" s="4">
        <f t="shared" si="3"/>
        <v>0</v>
      </c>
      <c r="DP44" s="4">
        <f t="shared" si="4"/>
        <v>0</v>
      </c>
      <c r="DQ44" s="4">
        <f t="shared" si="5"/>
        <v>0</v>
      </c>
      <c r="DR44" s="9" t="str">
        <f t="shared" si="15"/>
        <v/>
      </c>
      <c r="DS44" s="9" t="str">
        <f t="shared" si="16"/>
        <v/>
      </c>
      <c r="DT44" s="9" t="str">
        <f t="shared" si="17"/>
        <v/>
      </c>
      <c r="DU44" s="9" t="str">
        <f t="shared" si="18"/>
        <v/>
      </c>
      <c r="DV44" s="9" t="str">
        <f t="shared" si="19"/>
        <v/>
      </c>
      <c r="DW44" s="9" t="str">
        <f t="shared" si="20"/>
        <v/>
      </c>
      <c r="DX44" s="9" t="str">
        <f t="shared" si="21"/>
        <v/>
      </c>
      <c r="DY44" s="9" t="str">
        <f>IF(AND(ISNUMBER(AJ44),ISNUMBER(DK44)),IF(AJ44-VLOOKUP(BI44,NyFi!$L$2:$V$4,DK44,1)&lt;1,1,AJ44-VLOOKUP(BI44,NyFi!$L$2:$V$4,DK44,1)),"")</f>
        <v/>
      </c>
      <c r="DZ44" s="9" t="str">
        <f>IF(AND(ISNUMBER(DK44),DK44&lt;8),IF(AND(ISNUMBER(AK44),ISNUMBER(DK44)),IF(AK44-VLOOKUP(BI44,NyGs!$L$2:$V$4,DK44,1)&lt;1,1,AK44-VLOOKUP(BI44,NyGs!$L$2:$V$4,DK44,1)),""),"")</f>
        <v/>
      </c>
      <c r="EA44" s="9" t="str">
        <f>IF(AND(ISNUMBER(AL44),ISNUMBER(DK44)),IF(AL44-VLOOKUP(BI44,NyRm!$L$2:$V$4,DK44,1)&lt;1,1,AL44-VLOOKUP(BI44,NyRm!$L$2:$V$4,DK44,1)),"")</f>
        <v/>
      </c>
      <c r="EB44" s="9" t="str">
        <f>IF(AND(ISNUMBER(AM44),ISNUMBER(DK44)),IF(AM44-VLOOKUP(BI44,NyFm!$L$2:$V$4,DK44,1)&lt;1,1,AM44-VLOOKUP(BI44,NyFm!$L$2:$V$4,DK44,1)),"")</f>
        <v/>
      </c>
      <c r="EC44" s="9" t="str">
        <f>IF(AND(ISNUMBER(DK44),DK44&lt;8),IF(AND(ISNUMBER(AN44),ISNUMBER(DK44)),IF(AN44-VLOOKUP(BI44,NyLi1R!$L$2:$V$4,DK44,1)&lt;1,1,AN44-VLOOKUP(BI44,NyLi1R!$L$2:$V$4,DK44,1)),""),"")</f>
        <v/>
      </c>
      <c r="ED44" s="9" t="str">
        <f>IF(AND(ISNUMBER(DK44),DK44&lt;8),IF(AND(ISNUMBER(AO44),ISNUMBER(DK44)),IF(AO44-VLOOKUP(BI44,NyLi1E!$L$2:$V$4,DK44,1)&lt;1,1,AO44-VLOOKUP(BI44,NyLi1E!$L$2:$V$4,DK44,1)),""),"")</f>
        <v/>
      </c>
      <c r="EE44" s="9" t="str">
        <f>IF(AND(ISNUMBER(DK44),DK44&lt;8),IF(AND(ISNUMBER(AP44),ISNUMBER(DK44)),IF(AP44-VLOOKUP(BI44,NyLi1T!$L$2:$V$4,DK44,1)&lt;1,1,AP44-VLOOKUP(BI44,NyLi1T!$L$2:$V$4,DK44,1)),""),"")</f>
        <v/>
      </c>
      <c r="EF44" s="9" t="str">
        <f>IF(AND(ISNUMBER(DK44),DK44&gt;7),IF(AND(ISNUMBER(AQ44),ISNUMBER(DK44)),IF(AQ44-VLOOKUP(BI44,NyLi2R!$L$2:$V$4,DK44,1)&lt;1,1,AQ44-VLOOKUP(BI44,NyLi2R!$L$2:$V$4,DK44,1)),""),"")</f>
        <v/>
      </c>
      <c r="EG44" s="9" t="str">
        <f>IF(AND(ISNUMBER(DK44),DK44&gt;7),IF(AND(ISNUMBER(AR44),ISNUMBER(DK44)),IF(AR44-VLOOKUP(BI44,NyLi2E!$L$2:$V$4,DK44,1)&lt;1,1,AR44-VLOOKUP(BI44,NyLi2E!$L$2:$V$4,DK44,1)),""),"")</f>
        <v/>
      </c>
      <c r="EH44" s="9" t="str">
        <f>IF(AND(ISNUMBER(DK44),DK44&gt;7),IF(AND(ISNUMBER(AS44),ISNUMBER(DK44)),IF(AS44-VLOOKUP(BI44,NyLi2T!$L$2:$V$4,DK44,1)&lt;1,1,AS44-VLOOKUP(BI44,NyLi2T!$L$2:$V$4,DK44,1)),""),"")</f>
        <v/>
      </c>
      <c r="EI44" s="9" t="str">
        <f>IF(AND(ISNUMBER(DK44),DK44&lt;8),IF(AND(ISNUMBER(AT44),ISNUMBER(DK44)),IF(AT44-VLOOKUP(BI44,NySs!$L$2:$V$4,DK44,1)&lt;1,1,AT44-VLOOKUP(BI44,NySs!$L$2:$V$4,DK44,1)),""),"")</f>
        <v/>
      </c>
      <c r="EJ44" s="9" t="str">
        <f>IF(AND(ISNUMBER(DK44),DK44&lt;9),IF(AND(ISNUMBER(AU44),ISNUMBER(DK44)),IF(AU44-VLOOKUP(BI44,NyEo!$L$2:$V$4,DK44,1)&lt;1,1,AU44-VLOOKUP(BI44,NyEo!$L$2:$V$4,DK44,1)),""),"")</f>
        <v/>
      </c>
      <c r="EK44" s="9" t="str">
        <f>IF(AND(ISNUMBER(DK44),DK44&gt;7),IF(AND(ISNUMBER(AV44),ISNUMBER(DK44)),IF(AV44-VLOOKUP(BI44,NyHt!$L$2:$V$4,DK44,1)&lt;1,1,AV44-VLOOKUP(BI44,NyHt!$L$2:$V$4,DK44,1)),""),"")</f>
        <v/>
      </c>
      <c r="EL44" s="9" t="str">
        <f>IF(AND(ISNUMBER(AW44),ISNUMBER(DK44)),IF(AW44-VLOOKUP(BI44,NySiF!$L$2:$V$4,DK44,1)&lt;1,1,AW44-VLOOKUP(BI44,NySiF!$L$2:$V$4,DK44,1)),"")</f>
        <v/>
      </c>
      <c r="EM44" s="9" t="str">
        <f>IF(AND(ISNUMBER(AX44),ISNUMBER(DK44)),IF(AX44-VLOOKUP(BI44,NySiB!$L$2:$V$4,DK44,1)&lt;1,1,AX44-VLOOKUP(BI44,NySiB!$L$2:$V$4,DK44,1)),"")</f>
        <v/>
      </c>
      <c r="EN44" s="9" t="str">
        <f>IF(AND(ISNUMBER(AY44),ISNUMBER(DK44)),IF(AY44-VLOOKUP(BI44,NySiT!$L$2:$V$4,DK44,1)&lt;1,1,AY44-VLOOKUP(BI44,NySiT!$L$2:$V$4,DK44,1)),"")</f>
        <v/>
      </c>
      <c r="EO44" s="9" t="str">
        <f>IF(AND(ISNUMBER(AZ44),ISNUMBER(DK44)),IF(AZ44-VLOOKUP(BI44,NyVs!$L$2:$V$4,DK44,1)&lt;1,1,AZ44-VLOOKUP(BI44,NyVs!$L$2:$V$4,DK44,1)),"")</f>
        <v/>
      </c>
      <c r="EP44" s="9" t="str">
        <f>IF(AND(ISNUMBER(BA44),ISNUMBER(DK44)),IF(BA44-VLOOKUP(BI44,NyPp!$L$2:$V$4,DK44,1)&lt;1,1,BA44-VLOOKUP(BI44,NyPp!$L$2:$V$4,DK44,1)),"")</f>
        <v/>
      </c>
      <c r="EQ44" s="9" t="str">
        <f>IF(AND(ISNUMBER(BB44),ISNUMBER(DK44)),IF(BB44-VLOOKUP(BI44,NyIGS!$L$2:$V$4,DK44,1)&lt;40,40,BB44-VLOOKUP(BI44,NyIGS!$L$2:$V$4,DK44,1)),"")</f>
        <v/>
      </c>
      <c r="ER44" s="9" t="str">
        <f>IF(AND(ISNUMBER(BC44),ISNUMBER(DK44)),IF(BC44-VLOOKUP(BI44,NyIRS!$L$2:$V$4,DK44,1)&lt;40,40,BC44-VLOOKUP(BI44,NyIRS!$L$2:$V$4,DK44,1)),"")</f>
        <v/>
      </c>
      <c r="ES44" s="9" t="str">
        <f>IF(AND(ISNUMBER(BD44),ISNUMBER(DK44)),IF(BD44-VLOOKUP(BI44,NyIES!$L$2:$V$4,DK44,1)&lt;40,40,BD44-VLOOKUP(BI44,NyIES!$L$2:$V$4,DK44,1)),"")</f>
        <v/>
      </c>
      <c r="ET44" s="9" t="str">
        <f>IF(AND(ISNUMBER(BE44),ISNUMBER(DK44)),IF(BE44-VLOOKUP(BI44,NyISI!$L$2:$V$4,DK44,1)&lt;40,40,BE44-VLOOKUP(BI44,NyISI!$L$2:$V$4,DK44,1)),"")</f>
        <v/>
      </c>
      <c r="EU44" s="9" t="str">
        <f>IF(AND(ISNUMBER(DK44),DK44&lt;8),IF(AND(ISNUMBER(BF44),ISNUMBER(DK44)),IF(BF44-VLOOKUP(BI44,NyISS!$L$2:$V$4,DK44,1)&lt;40,40,BF44-VLOOKUP(BI44,NyISS!$L$2:$V$4,DK44,1)),""),"")</f>
        <v/>
      </c>
      <c r="EV44" s="9" t="str">
        <f>IF(AND(ISNUMBER(DK44),DK44&gt;7),IF(AND(ISNUMBER(BG44),ISNUMBER(DK44)),IF(BG44-VLOOKUP(BI44,NyISM!$L$2:$V$4,DK44,1)&lt;40,40,BG44-VLOOKUP(BI44,NyISM!$L$2:$V$4,DK44,1)),""),"")</f>
        <v/>
      </c>
      <c r="EW44" s="9" t="str">
        <f>IF(AND(ISNUMBER(BH44),ISNUMBER(DK44)),IF(BH44-VLOOKUP(BI44,NyIAM!$L$2:$V$4,DK44,1)&lt;40,40,BH44-VLOOKUP(BI44,NyIAM!$L$2:$V$4,DK44,1)),"")</f>
        <v/>
      </c>
      <c r="EX44" s="9" t="str">
        <f>IF(AND(ISNUMBER(AJ44),ISNUMBER(DK44)),IF(AJ44+VLOOKUP(BI44,NyFi!$L$2:$V$4,DK44,1)&gt;19,19,AJ44+VLOOKUP(BI44,NyFi!$L$2:$V$4,DK44,1)),"")</f>
        <v/>
      </c>
      <c r="EY44" s="9" t="str">
        <f>IF(AND(ISNUMBER(DK44),DK44&lt;8),IF(AND(ISNUMBER(AK44),ISNUMBER(DK44)),IF(AK44+VLOOKUP(BI44,NyGs!$L$2:$V$4,DK44,1)&gt;19,19,AK44+VLOOKUP(BI44,NyGs!$L$2:$V$4,DK44,1)),""),"")</f>
        <v/>
      </c>
      <c r="EZ44" s="9" t="str">
        <f>IF(AND(ISNUMBER(AL44),ISNUMBER(DK44)),IF(AL44+VLOOKUP(BI44,NyRm!$L$2:$V$4,DK44,1)&gt;19,19,AL44+VLOOKUP(BI44,NyRm!$L$2:$V$4,DK44,1)),"")</f>
        <v/>
      </c>
      <c r="FA44" s="9" t="str">
        <f>IF(AND(ISNUMBER(AM44),ISNUMBER(DK44)),IF(AM44+VLOOKUP(BI44,NyFm!$L$2:$V$4,DK44,1)&gt;19,19,AM44+VLOOKUP(BI44,NyFm!$L$2:$V$4,DK44,1)),"")</f>
        <v/>
      </c>
      <c r="FB44" s="9" t="str">
        <f>IF(AND(ISNUMBER(DK44),DK44&lt;8),IF(AND(ISNUMBER(AN44),ISNUMBER(DK44)),IF(AN44+VLOOKUP(BI44,NyLi1R!$L$2:$V$4,DK44,1)&gt;19,19,AN44+VLOOKUP(BI44,NyLi1R!$L$2:$V$4,DK44,1)),""),"")</f>
        <v/>
      </c>
      <c r="FC44" s="9" t="str">
        <f>IF(AND(ISNUMBER(DK44),DK44&lt;8),IF(AND(ISNUMBER(AO44),ISNUMBER(DK44)),IF(AO44+VLOOKUP(BI44,NyLi1E!$L$2:$V$4,DK44,1)&gt;19,19,AO44+VLOOKUP(BI44,NyLi1E!$L$2:$V$4,DK44,1)),""),"")</f>
        <v/>
      </c>
      <c r="FD44" s="9" t="str">
        <f>IF(AND(ISNUMBER(DK44),DK44&lt;8),IF(AND(ISNUMBER(AP44),ISNUMBER(DK44)),IF(AP44+VLOOKUP(BI44,NyLi1T!$L$2:$V$4,DK44,1)&gt;19,19,AP44+VLOOKUP(BI44,NyLi1T!$L$2:$V$4,DK44,1)),""),"")</f>
        <v/>
      </c>
      <c r="FE44" s="9" t="str">
        <f>IF(AND(ISNUMBER(DK44),DK44&gt;7),IF(AND(ISNUMBER(AQ44),ISNUMBER(DK44)),IF(AQ44+VLOOKUP(BI44,NyLi2R!$L$2:$V$4,DK44,1)&gt;19,19,AQ44+VLOOKUP(BI44,NyLi2R!$L$2:$V$4,DK44,1)),""),"")</f>
        <v/>
      </c>
      <c r="FF44" s="9" t="str">
        <f>IF(AND(ISNUMBER(DK44),DK44&gt;7),IF(AND(ISNUMBER(AR44),ISNUMBER(DK44)),IF(AR44+VLOOKUP(BI44,NyLi2E!$L$2:$V$4,DK44,1)&gt;19,19,AR44+VLOOKUP(BI44,NyLi2E!$L$2:$V$4,DK44,1)),""),"")</f>
        <v/>
      </c>
      <c r="FG44" s="9" t="str">
        <f>IF(AND(ISNUMBER(DK44),DK44&gt;7),IF(AND(ISNUMBER(AS44),ISNUMBER(DK44)),IF(AS44+VLOOKUP(BI44,NyLi2T!$L$2:$V$4,DK44,1)&gt;19,19,AS44+VLOOKUP(BI44,NyLi2T!$L$2:$V$4,DK44,1)),""),"")</f>
        <v/>
      </c>
      <c r="FH44" s="9" t="str">
        <f>IF(AND(ISNUMBER(DK44),DK44&lt;8),IF(AND(ISNUMBER(AT44),ISNUMBER(DK44)),IF(AT44+VLOOKUP(BI44,NySs!$L$2:$V$4,DK44,1)&gt;19,19,AT44+VLOOKUP(BI44,NySs!$L$2:$V$4,DK44,1)),""),"")</f>
        <v/>
      </c>
      <c r="FI44" s="9" t="str">
        <f>IF(AND(ISNUMBER(DK44),DK44&lt;9),IF(AND(ISNUMBER(AU44),ISNUMBER(DK44)),IF(AU44+VLOOKUP(BI44,NyEo!$L$2:$V$4,DK44,1)&gt;19,19,AU44+VLOOKUP(BI44,NyEo!$L$2:$V$4,DK44,1)),""),"")</f>
        <v/>
      </c>
      <c r="FJ44" s="9" t="str">
        <f>IF(AND(ISNUMBER(DK44),DK44&gt;7),IF(AND(ISNUMBER(AV44),ISNUMBER(DK44)),IF(AV44+VLOOKUP(BI44,NyHt!$L$2:$V$4,DK44,1)&gt;19,19,AV44+VLOOKUP(BI44,NyHt!$L$2:$V$4,DK44,1)),""),"")</f>
        <v/>
      </c>
      <c r="FK44" s="9" t="str">
        <f>IF(AND(ISNUMBER(AW44),ISNUMBER(DK44)),IF(AW44+VLOOKUP(BI44,NySiF!$L$2:$V$4,DK44,1)&gt;19,19,AW44+VLOOKUP(BI44,NySiF!$L$2:$V$4,DK44,1)),"")</f>
        <v/>
      </c>
      <c r="FL44" s="9" t="str">
        <f>IF(AND(ISNUMBER(AX44),ISNUMBER(DK44)),IF(AX44+VLOOKUP(BI44,NySiB!$L$2:$V$4,DK44,1)&gt;19,19,AX44+VLOOKUP(BI44,NySiB!$L$2:$V$4,DK44,1)),"")</f>
        <v/>
      </c>
      <c r="FM44" s="9" t="str">
        <f>IF(AND(ISNUMBER(AY44),ISNUMBER(DK44)),IF(AY44+VLOOKUP(BI44,NySiT!$L$2:$V$4,DK44,1)&gt;19,19,AY44+VLOOKUP(BI44,NySiT!$L$2:$V$4,DK44,1)),"")</f>
        <v/>
      </c>
      <c r="FN44" s="9" t="str">
        <f>IF(AND(ISNUMBER(AZ44),ISNUMBER(DK44)),IF(AZ44+VLOOKUP(BI44,NyVs!$L$2:$V$4,DK44,1)&gt;19,19,AZ44+VLOOKUP(BI44,NyVs!$L$2:$V$4,DK44,1)),"")</f>
        <v/>
      </c>
      <c r="FO44" s="9" t="str">
        <f>IF(AND(ISNUMBER(BA44),ISNUMBER(DK44)),IF(BA44+VLOOKUP(BI44,NyPp!$L$2:$V$4,DK44,1)&gt;19,19,BA44+VLOOKUP(BI44,NyPp!$L$2:$V$4,DK44,1)),"")</f>
        <v/>
      </c>
      <c r="FP44" s="9" t="str">
        <f>IF(AND(ISNUMBER(BB44),ISNUMBER(DK44)),IF(BB44+VLOOKUP(BI44,NyIGS!$L$2:$V$4,DK44,1)&gt;160,160,BB44+VLOOKUP(BI44,NyIGS!$L$2:$V$4,DK44,1)),"")</f>
        <v/>
      </c>
      <c r="FQ44" s="9" t="str">
        <f>IF(AND(ISNUMBER(BC44),ISNUMBER(DK44)),IF(BC44+VLOOKUP(BI44,NyIRS!$L$2:$V$4,DK44,1)&gt;160,160,BC44+VLOOKUP(BI44,NyIRS!$L$2:$V$4,DK44,1)),"")</f>
        <v/>
      </c>
      <c r="FR44" s="9" t="str">
        <f>IF(AND(ISNUMBER(BD44),ISNUMBER(DK44)),IF(BD44+VLOOKUP(BI44,NyIES!$L$2:$V$4,DK44,1)&gt;160,160, BD44+VLOOKUP(BI44,NyIES!$L$2:$V$4,DK44,1)),"")</f>
        <v/>
      </c>
      <c r="FS44" s="9" t="str">
        <f>IF(AND(ISNUMBER(BE44),ISNUMBER(DK44)),IF(BE44+VLOOKUP(BI44,NyISI!$L$2:$V$4,DK44,1)&gt;160,160,BE44+VLOOKUP(BI44,NyISI!$L$2:$V$4,DK44,1)),"")</f>
        <v/>
      </c>
      <c r="FT44" s="9" t="str">
        <f>IF(AND(ISNUMBER(DK44),DK44&lt;8),IF(AND(ISNUMBER(BF44),ISNUMBER(DK44)),IF(BF44+VLOOKUP(BI44,NyISS!$L$2:$V$4,DK44,1)&gt;160,160,BF44+VLOOKUP(BI44,NyISS!$L$2:$V$4,DK44,1)),""),"")</f>
        <v/>
      </c>
      <c r="FU44" s="9" t="str">
        <f>IF(AND(ISNUMBER(DK44),DK44&gt;7),IF(AND(ISNUMBER(BG44),ISNUMBER(DK44)),IF(BG44+VLOOKUP(BI44,NyISM!$L$2:$V$4,DK44,1)&gt;160,160,BG44+VLOOKUP(BI44,NyISM!$L$2:$V$4,DK44,1)),""),"")</f>
        <v/>
      </c>
      <c r="FV44" s="9" t="str">
        <f>IF(AND(ISNUMBER(BH44),ISNUMBER(DK44)),IF(BH44+VLOOKUP(BI44,NyIAM!$L$2:$V$4,DK44,1)&gt;160,160,BH44+VLOOKUP(BI44,NyIAM!$L$2:$V$4,DK44,1)),"")</f>
        <v/>
      </c>
    </row>
    <row r="45" spans="1:178" x14ac:dyDescent="0.2">
      <c r="A45" s="51"/>
      <c r="B45" s="51"/>
      <c r="C45" s="51"/>
      <c r="D45" s="51"/>
      <c r="E45" s="51"/>
      <c r="F45" s="51"/>
      <c r="G45" s="51"/>
      <c r="H45" s="51"/>
      <c r="I45" s="51"/>
      <c r="J45" s="52"/>
      <c r="K45" s="52"/>
      <c r="L45" s="53"/>
      <c r="M45" s="53"/>
      <c r="N45" s="58" t="str">
        <f t="shared" si="0"/>
        <v/>
      </c>
      <c r="O45" s="53"/>
      <c r="P45" s="53"/>
      <c r="Q45" s="53"/>
      <c r="R45" s="53"/>
      <c r="S45" s="53"/>
      <c r="T45" s="53"/>
      <c r="U45" s="53"/>
      <c r="V45" s="53"/>
      <c r="W45" s="53"/>
      <c r="X45" s="53"/>
      <c r="Y45" s="53"/>
      <c r="Z45" s="53"/>
      <c r="AA45" s="53"/>
      <c r="AB45" s="53"/>
      <c r="AC45" s="53"/>
      <c r="AD45" s="53"/>
      <c r="AE45" s="53"/>
      <c r="AF45" s="53"/>
      <c r="AG45" s="53"/>
      <c r="AH45" s="53"/>
      <c r="AI45" s="53"/>
      <c r="AJ45" s="4" t="str">
        <f>IF(O45="","",IF(ISNUMBER(N45),VLOOKUP(O45,NyFi!$A$2:$K$40,DK45),""))</f>
        <v/>
      </c>
      <c r="AK45" s="4" t="str">
        <f>IF(P45="","",IF(AND(ISNUMBER(N45),DK45&lt;8),VLOOKUP(P45,NyGs!$A$2:$G$41,DK45),""))</f>
        <v/>
      </c>
      <c r="AL45" s="4" t="str">
        <f>IF(AA45="","",IF(ISNUMBER(N45),VLOOKUP(AA45,NyRm!$A$2:$K$56,DK45),""))</f>
        <v/>
      </c>
      <c r="AM45" s="4" t="str">
        <f>IF(Z45="","",IF(ISNUMBER(N45),VLOOKUP(Z45,NyFm!$A$2:$K$46,DK45),""))</f>
        <v/>
      </c>
      <c r="AN45" s="4" t="str">
        <f>IF(U45="","",IF(AND(ISNUMBER(N45),DK45&lt;8),VLOOKUP(U45,NyLi1R!$A$2:$G$20,DK45),""))</f>
        <v/>
      </c>
      <c r="AO45" s="4" t="str">
        <f>IF(V45="","",IF(AND(ISNUMBER(N45),DK45&lt;8),VLOOKUP(V45,NyLi1E!$A$2:$G$20,DK45),""))</f>
        <v/>
      </c>
      <c r="AP45" s="4" t="str">
        <f>IF(AND(ISNUMBER(N45),ISNUMBER(AN45),ISNUMBER(AO45),DK45&lt;8),VLOOKUP(AN45+AO45,NyLi1T!$A$2:$G$40,DK45),"")</f>
        <v/>
      </c>
      <c r="AQ45" s="4" t="str">
        <f>IF(W45="","",IF(AND(ISNUMBER(N45),DK45&gt;7),VLOOKUP(W45,NyLi2R!$A$2:$K$20,DK45),""))</f>
        <v/>
      </c>
      <c r="AR45" s="4" t="str">
        <f>IF(X45="","",IF(AND(ISNUMBER(N45),DK45&gt;7),VLOOKUP(X45,NyLi2E!$A$2:$K$20,DK45),""))</f>
        <v/>
      </c>
      <c r="AS45" s="4" t="str">
        <f>IF(AND(ISNUMBER(N45),ISNUMBER(AQ45),ISNUMBER(AR45),DK45&gt;7),VLOOKUP(AQ45+AR45,NyLi2T!$A$2:$K$40,DK45),"")</f>
        <v/>
      </c>
      <c r="AT45" s="4" t="str">
        <f>IF(AE45="","",IF(AND(ISNUMBER(N45),DK45&lt;8),VLOOKUP(AE45,NySs!$A$2:$G$28,DK45),""))</f>
        <v/>
      </c>
      <c r="AU45" s="4" t="str">
        <f>IF(AD45="","",IF(AND(ISNUMBER(N45),DK45&lt;9),VLOOKUP(AD45,NyEo!$A$2:$H$22,DK45),""))</f>
        <v/>
      </c>
      <c r="AV45" s="4" t="str">
        <f>IF(Q45="","",IF(AND(ISNUMBER(N45),DK45&gt;7),VLOOKUP(Q45,NyHt!$A$2:$K$17,DK45),""))</f>
        <v/>
      </c>
      <c r="AW45" s="4" t="str">
        <f>IF(R45="","",IF(ISNUMBER(N45),VLOOKUP(R45,NySiF!$A$2:$K$18,DK45),""))</f>
        <v/>
      </c>
      <c r="AX45" s="4" t="str">
        <f>IF(S45="","",IF(ISNUMBER(N45),VLOOKUP(S45,NySiB!$A$2:$K$16,DK45),""))</f>
        <v/>
      </c>
      <c r="AY45" s="4" t="str">
        <f>IF(T45="","",IF(ISNUMBER(N45),VLOOKUP(T45,NySiT!$A$2:$K$32,DK45),""))</f>
        <v/>
      </c>
      <c r="AZ45" s="4" t="str">
        <f>IF(Y45="","",IF(ISNUMBER(N45),VLOOKUP(Y45,NyVs!$A$2:$K$86,DK45),""))</f>
        <v/>
      </c>
      <c r="BA45" s="4" t="str">
        <f>IF(AI45="","",IF(ISNUMBER(N45),VLOOKUP(AI45,NyPp!$A$2:$K$202,DK45),""))</f>
        <v/>
      </c>
      <c r="BB45" s="4" t="str">
        <f>IF(AND(ISNUMBER(AJ45),ISNUMBER(AK45),ISNUMBER(AL45),ISNUMBER(AM45),DK45&lt;8),IF(COUNTIF(O45,0)+COUNTIF(P45,0)+COUNTIF(AA45,0)+COUNTIF(Z45,0)&gt;1,"",VLOOKUP(AJ45+AK45+AL45+AM45,NyIGS!$A$2:$K$78,DK45)),IF(AND(ISNUMBER(AJ45),ISNUMBER(AL45),ISNUMBER(AM45),ISNUMBER(AS45),DK45&gt;7),IF(COUNTIF(O45,0)+COUNTIF(AA45,0)+COUNTIF(Z45,0)+AND(COUNTIF(W45,0),COUNTIF(X45,0))&gt;1,"",VLOOKUP(AJ45+AL45+AM45+AS45,NyIGS!$A$2:$K$78,DK45)),""))</f>
        <v/>
      </c>
      <c r="BC45" s="4" t="str">
        <f>IF(AND(ISNUMBER(AJ45),ISNUMBER(AN45),ISNUMBER(AT45),DK45&lt;8),IF(COUNTIF(O45,0)+COUNTIF(U45,0)+COUNTIF(AE45,0)&gt;1,"",VLOOKUP(AJ45+AN45+AT45,NyIRS!$A$2:$K$59,DK45)),IF(AND(ISNUMBER(AJ45),ISNUMBER(AQ45),DK45&gt;7),IF(COUNTIF(O45,0)+COUNTIF(W45,0)&gt;1,"",VLOOKUP(AJ45+AQ45,NyIRS!$A$2:$K$59,DK45)),""))</f>
        <v/>
      </c>
      <c r="BD45" s="4" t="str">
        <f>IF(AND(ISNUMBER(AK45),ISNUMBER(AL45),ISNUMBER(AM45),DK45&lt;8),IF(COUNTIF(P45,0)+COUNTIF(AA45,0)+COUNTIF(Z45,0)&gt;1,"",VLOOKUP(AK45+AL45+AM45,NyIES!$A$2:$K$59,DK45)),IF(AND(ISNUMBER(AL45),ISNUMBER(AM45),ISNUMBER(AR45),DK45&gt;7),IF(COUNTIF(AA45,0)+COUNTIF(Z45,0)+COUNTIF(X45,0)&gt;1,"",VLOOKUP(AL45+AM45+AR45,NyIES!$A$2:$K$59,DK45)),""))</f>
        <v/>
      </c>
      <c r="BE45" s="4" t="str">
        <f>IF(AND(ISNUMBER(AJ45),ISNUMBER(AP45),ISNUMBER(AU45),DK45&lt;8),IF(COUNTIF(O45,0)+AND(COUNTIF(U45,0),COUNTIF(V45,0))+COUNTIF(AD45,0)&gt;1,"",VLOOKUP(AJ45+AP45+AU45,NyISI!$A$2:$K$59,DK45)),IF(AND(ISNUMBER(AS45),ISNUMBER(AU45),ISNUMBER(AV45),DK45=8),IF(COUNTIF(AD45,0)+COUNTIF(Q45,0)+AND(COUNTIF(W45,0),COUNTIF(X45,0))&gt;1,"",VLOOKUP(AS45+AU45+AV45,NyISI!$A$2:$K$59,DK45)),IF(AND(ISNUMBER(AS45),ISNUMBER(AV45),DK45&gt;8),IF(COUNTIF(Q45,0)+AND(COUNTIF(W45,0),COUNTIF(X45,0))&gt;1,"",VLOOKUP(AS45+AV45,NyISI!$A$2:$K$59,DK45)),"")))</f>
        <v/>
      </c>
      <c r="BF45" s="4" t="str">
        <f>IF(AND(ISNUMBER(AT45),ISNUMBER(AK45),ISNUMBER(AL45),ISNUMBER(AM45),DK45&lt;8),IF(COUNTIF(P45,0)+COUNTIF(AA45,0)+COUNTIF(Z45,0)+COUNTIF(AE45,0)&gt;1,"",VLOOKUP(AT45+AK45+AL45+AM45,NyISS!$A$2:$G$78,DK45)),"")</f>
        <v/>
      </c>
      <c r="BG45" s="4" t="str">
        <f>IF(AND(ISNUMBER(AJ45),ISNUMBER(AL45),ISNUMBER(AM45),DK45&gt;7),IF(COUNTIF(O45,0)+COUNTIF(AA45,0)+COUNTIF(Z45,0)&gt;1,"",VLOOKUP(AJ45+AL45+AM45,NyISM!$A$2:$K$59,DK45)),"")</f>
        <v/>
      </c>
      <c r="BH45" s="4" t="str">
        <f>IF(AND(ISNUMBER(AY45),ISNUMBER(AZ45)),IF(COUNTIF(T45,0)+COUNTIF(Y45,0)&gt;1,"",VLOOKUP(AY45+AZ45,NyIAM!$A$2:$K$40,DK45)),"")</f>
        <v/>
      </c>
      <c r="BJ45" s="4" t="str">
        <f>IF(ISNUMBER(BB45),VLOOKUP(BB45,Percentil!$A$2:$B$122,2,1),"")</f>
        <v/>
      </c>
      <c r="BK45" s="4" t="str">
        <f>IF(ISNUMBER(BC45),VLOOKUP(BC45,Percentil!$A$2:$B$122,2,1),"")</f>
        <v/>
      </c>
      <c r="BL45" s="4" t="str">
        <f>IF(ISNUMBER(BD45),VLOOKUP(BD45,Percentil!$A$2:$B$122,2,1),"")</f>
        <v/>
      </c>
      <c r="BM45" s="4" t="str">
        <f>IF(ISNUMBER(BE45),VLOOKUP(BE45,Percentil!$A$2:$B$122,2,1),"")</f>
        <v/>
      </c>
      <c r="BN45" s="4" t="str">
        <f>IF(ISNUMBER(BF45),VLOOKUP(BF45,Percentil!$A$2:$B$122,2,1),"")</f>
        <v/>
      </c>
      <c r="BO45" s="4" t="str">
        <f>IF(ISNUMBER(BG45),VLOOKUP(BG45,Percentil!$A$2:$B$122,2,1),"")</f>
        <v/>
      </c>
      <c r="BP45" s="4" t="str">
        <f>IF(ISNUMBER(BH45),VLOOKUP(BH45,Percentil!$A$2:$B$122,2,1),"")</f>
        <v/>
      </c>
      <c r="BQ45" s="4" t="str">
        <f>IF(AND(ISNUMBER(AJ45),ISNUMBER(DK45)),IF(AJ45-VLOOKUP(BI45,NyFi!$L$2:$V$4,DK45,1)&lt;1,1 &amp; " - " &amp; AJ45+VLOOKUP(BI45,NyFi!$L$2:$V$4,DK45,1),IF(AJ45+VLOOKUP(BI45,NyFi!$L$2:$V$4,DK45,1)&gt;19,AJ45-VLOOKUP(BI45,NyFi!$L$2:$V$4,DK45,1) &amp; " - " &amp; 19,AJ45-VLOOKUP(BI45,NyFi!$L$2:$V$4,DK45,1) &amp; " - " &amp; AJ45+VLOOKUP(BI45,NyFi!$L$2:$V$4,DK45,1))),"")</f>
        <v/>
      </c>
      <c r="BR45" s="4" t="str">
        <f>IF(AND(ISNUMBER(DK45),DK45&lt;8),IF(AND(ISNUMBER(AK45),ISNUMBER(DK45)),IF(AK45-VLOOKUP(BI45,NyGs!$L$2:$V$4,DK45,1)&lt;1,1 &amp; " - " &amp; AK45+VLOOKUP(BI45,NyGs!$L$2:$V$4,DK45,1),IF(AK45+VLOOKUP(BI45,NyGs!$L$2:$V$4,DK45,1)&gt;19,AK45-VLOOKUP(BI45,NyGs!$L$2:$V$4,DK45,1) &amp; " - " &amp; 19,AK45-VLOOKUP(BI45,NyGs!$L$2:$V$4,DK45,1) &amp; " - " &amp; AK45+VLOOKUP(BI45,NyGs!$L$2:$V$4,DK45,1))),""),"")</f>
        <v/>
      </c>
      <c r="BS45" s="4" t="str">
        <f>IF(AND(ISNUMBER(AL45),ISNUMBER(DK45)),IF(AL45-VLOOKUP(BI45,NyRm!$L$2:$V$4,DK45,1)&lt;1,1 &amp; " - " &amp; AL45+VLOOKUP(BI45,NyRm!$L$2:$V$4,DK45,1),IF(AL45+VLOOKUP(BI45,NyRm!$L$2:$V$4,DK45,1)&gt;19,AL45-VLOOKUP(BI45,NyRm!$L$2:$V$4,DK45,1) &amp; " - " &amp; 19,AL45-VLOOKUP(BI45,NyRm!$L$2:$V$4,DK45,1) &amp; " - " &amp; AL45+VLOOKUP(BI45,NyRm!$L$2:$V$4,DK45,1))),"")</f>
        <v/>
      </c>
      <c r="BT45" s="4" t="str">
        <f>IF(AND(ISNUMBER(AM45),ISNUMBER(DK45)),IF(AM45-VLOOKUP(BI45,NyFm!$L$2:$V$4,DK45,1)&lt;1,1 &amp; " - " &amp; AM45+VLOOKUP(BI45,NyFm!$L$2:$V$4,DK45,1),IF(AM45+VLOOKUP(BI45,NyFm!$L$2:$V$4,DK45,1)&gt;19,AM45-VLOOKUP(BI45,NyFm!$L$2:$V$4,DK45,1) &amp; " - " &amp; 19,AM45-VLOOKUP(BI45,NyFm!$L$2:$V$4,DK45,1) &amp; " - " &amp; AM45+VLOOKUP(BI45,NyFm!$L$2:$V$4,DK45,1))),"")</f>
        <v/>
      </c>
      <c r="BU45" s="4" t="str">
        <f>IF(AND(ISNUMBER(DK45),DK45&lt;8),IF(AND(ISNUMBER(AN45),ISNUMBER(DK45)),IF(AN45-VLOOKUP(BI45,NyLi1R!$L$2:$V$4,DK45,1)&lt;1,1 &amp; " - " &amp; AN45+VLOOKUP(BI45,NyLi1R!$L$2:$V$4,DK45,1),IF(AN45+VLOOKUP(BI45,NyLi1R!$L$2:$V$4,DK45,1)&gt;19,AN45-VLOOKUP(BI45,NyLi1R!$L$2:$V$4,DK45,1) &amp; " - " &amp; 19,AN45-VLOOKUP(BI45,NyLi1R!$L$2:$V$4,DK45,1) &amp; " - " &amp; AN45+VLOOKUP(BI45,NyLi1R!$L$2:$V$4,DK45,1))),""),"")</f>
        <v/>
      </c>
      <c r="BV45" s="4" t="str">
        <f>IF(AND(ISNUMBER(DK45),DK45&lt;8),IF(AND(ISNUMBER(AO45),ISNUMBER(DK45)),IF(AO45-VLOOKUP(BI45,NyLi1E!$L$2:$V$4,DK45,1)&lt;1,1 &amp; " - " &amp; AO45+VLOOKUP(BI45,NyLi1E!$L$2:$V$4,DK45,1),IF(AO45+VLOOKUP(BI45,NyLi1E!$L$2:$V$4,DK45,1)&gt;19,AO45-VLOOKUP(BI45,NyLi1E!$L$2:$V$4,DK45,1) &amp; " - " &amp; 19,AO45-VLOOKUP(BI45,NyLi1E!$L$2:$V$4,DK45,1) &amp; " - " &amp; AO45+VLOOKUP(BI45,NyLi1E!$L$2:$V$4,DK45,1))),""),"")</f>
        <v/>
      </c>
      <c r="BW45" s="4" t="str">
        <f>IF(AND(ISNUMBER(DK45),DK45&lt;8),IF(AND(ISNUMBER(AP45),ISNUMBER(DK45)),IF(AP45-VLOOKUP(BI45,NyLi1T!$L$2:$V$4,DK45,1)&lt;1,1 &amp; " - " &amp; AP45+VLOOKUP(BI45,NyLi1T!$L$2:$V$4,DK45,1),IF(AP45+VLOOKUP(BI45,NyLi1T!$L$2:$V$4,DK45,1)&gt;19,AP45-VLOOKUP(BI45,NyLi1T!$L$2:$V$4,DK45,1) &amp; " - " &amp; 19,AP45-VLOOKUP(BI45,NyLi1T!$L$2:$V$4,DK45,1) &amp; " - " &amp; AP45+VLOOKUP(BI45,NyLi1T!$L$2:$V$4,DK45,1))),""),"")</f>
        <v/>
      </c>
      <c r="BX45" s="4" t="str">
        <f>IF(AND(ISNUMBER(DK45),DK45&gt;7),IF(AND(ISNUMBER(AQ45),ISNUMBER(DK45)),IF(AQ45-VLOOKUP(BI45,NyLi2R!$L$2:$V$4,DK45,1)&lt;1,1 &amp; " - " &amp; AQ45+VLOOKUP(BI45,NyLi2R!$L$2:$V$4,DK45,1),IF(AQ45+VLOOKUP(BI45,NyLi2R!$L$2:$V$4,DK45,1)&gt;19,AQ45-VLOOKUP(BI45,NyLi2R!$L$2:$V$4,DK45,1) &amp; " - " &amp; 19,AQ45-VLOOKUP(BI45,NyLi2R!$L$2:$V$4,DK45,1) &amp; " - " &amp; AQ45+VLOOKUP(BI45,NyLi2R!$L$2:$V$4,DK45,1))),""),"")</f>
        <v/>
      </c>
      <c r="BY45" s="4" t="str">
        <f>IF(AND(ISNUMBER(DK45),DK45&gt;7),IF(AND(ISNUMBER(AR45),ISNUMBER(DK45)),IF(AR45-VLOOKUP(BI45,NyLi2E!$L$2:$V$4,DK45,1)&lt;1,1 &amp; " - " &amp; AR45+VLOOKUP(BI45,NyLi2E!$L$2:$V$4,DK45,1),IF(AR45+VLOOKUP(BI45,NyLi2E!$L$2:$V$4,DK45,1)&gt;19,AR45-VLOOKUP(BI45,NyLi2E!$L$2:$V$4,DK45,1) &amp; " - " &amp; 19,AR45-VLOOKUP(BI45,NyLi2E!$L$2:$V$4,DK45,1) &amp; " - " &amp; AR45+VLOOKUP(BI45,NyLi2E!$L$2:$V$4,DK45,1))),""),"")</f>
        <v/>
      </c>
      <c r="BZ45" s="4" t="str">
        <f>IF(AND(ISNUMBER(DK45),DK45&gt;7),IF(AND(ISNUMBER(AS45),ISNUMBER(DK45)),IF(AS45-VLOOKUP(BI45,NyLi2T!$L$2:$V$4,DK45,1)&lt;1,1 &amp; " - " &amp; AS45+VLOOKUP(BI45,NyLi2T!$L$2:$V$4,DK45,1),IF(AS45+VLOOKUP(BI45,NyLi2T!$L$2:$V$4,DK45,1)&gt;19,AS45-VLOOKUP(BI45,NyLi2T!$L$2:$V$4,DK45,1) &amp; " - " &amp; 19,AS45-VLOOKUP(BI45,NyLi2T!$L$2:$V$4,DK45,1) &amp; " - " &amp; AS45+VLOOKUP(BI45,NyLi2T!$L$2:$V$4,DK45,1))),""),"")</f>
        <v/>
      </c>
      <c r="CA45" s="4" t="str">
        <f>IF(AND(ISNUMBER(DK45),DK45&lt;8),IF(AND(ISNUMBER(AT45),ISNUMBER(DK45)),IF(AT45-VLOOKUP(BI45,NySs!$L$2:$V$4,DK45,1)&lt;1,1 &amp; " - " &amp; AT45+VLOOKUP(BI45,NySs!$L$2:$V$4,DK45,1),IF(AT45+VLOOKUP(BI45,NySs!$L$2:$V$4,DK45,1)&gt;19,AT45-VLOOKUP(BI45,NySs!$L$2:$V$4,DK45,1) &amp; " - " &amp; 19,AT45-VLOOKUP(BI45,NySs!$L$2:$V$4,DK45,1) &amp; " - " &amp; AT45+VLOOKUP(BI45,NySs!$L$2:$V$4,DK45,1))),""),"")</f>
        <v/>
      </c>
      <c r="CB45" s="4" t="str">
        <f>IF(AND(ISNUMBER(DK45),DK45&lt;9),IF(AND(ISNUMBER(AU45),ISNUMBER(DK45)),IF(AU45-VLOOKUP(BI45,NyEo!$L$2:$V$4,DK45,1)&lt;1,1 &amp; " - " &amp; AU45+VLOOKUP(BI45,NyEo!$L$2:$V$4,DK45,1),IF(AU45+VLOOKUP(BI45,NyEo!$L$2:$V$4,DK45,1)&gt;19,AU45-VLOOKUP(BI45,NyEo!$L$2:$V$4,DK45,1) &amp; " - " &amp; 19,AU45-VLOOKUP(BI45,NyEo!$L$2:$V$4,DK45,1) &amp; " - " &amp; AU45+VLOOKUP(BI45,NyEo!$L$2:$V$4,DK45,1))),""),"")</f>
        <v/>
      </c>
      <c r="CC45" s="4" t="str">
        <f>IF(AND(ISNUMBER(DK45),DK45&gt;7),IF(AND(ISNUMBER(AV45),ISNUMBER(DK45)),IF(AV45-VLOOKUP(BI45,NyHt!$L$2:$V$4,DK45,1)&lt;1,1 &amp; " - " &amp; AV45+VLOOKUP(BI45,NyHt!$L$2:$V$4,DK45,1),IF(AV45+VLOOKUP(BI45,NyHt!$L$2:$V$4,DK45,1)&gt;19,AV45-VLOOKUP(BI45,NyHt!$L$2:$V$4,DK45,1) &amp; " - " &amp; 19,AV45-VLOOKUP(BI45,NyHt!$L$2:$V$4,DK45,1) &amp; " - " &amp; AV45+VLOOKUP(BI45,NyHt!$L$2:$V$4,DK45,1))),""),"")</f>
        <v/>
      </c>
      <c r="CD45" s="4" t="str">
        <f>IF(AND(ISNUMBER(AW45),ISNUMBER(DK45)),IF(AW45-VLOOKUP(BI45,NySiF!$L$2:$V$4,DK45,1)&lt;1,1 &amp; " - " &amp; AW45+VLOOKUP(BI45,NySiF!$L$2:$V$4,DK45,1),IF(AW45+VLOOKUP(BI45,NySiF!$L$2:$V$4,DK45,1)&gt;19,AW45-VLOOKUP(BI45,NySiF!$L$2:$V$4,DK45,1) &amp; " - " &amp; 19,AW45-VLOOKUP(BI45,NySiF!$L$2:$V$4,DK45,1) &amp; " - " &amp; AW45+VLOOKUP(BI45,NySiF!$L$2:$V$4,DK45,1))),"")</f>
        <v/>
      </c>
      <c r="CE45" s="4" t="str">
        <f>IF(AND(ISNUMBER(AX45),ISNUMBER(DK45)),IF(AX45-VLOOKUP(BI45,NySiB!$L$2:$V$4,DK45,1)&lt;1,1 &amp; " - " &amp; AX45+VLOOKUP(BI45,NySiB!$L$2:$V$4,DK45,1),IF(AX45+VLOOKUP(BI45,NySiB!$L$2:$V$4,DK45,1)&gt;19,AX45-VLOOKUP(BI45,NySiB!$L$2:$V$4,DK45,1) &amp; " - " &amp; 19,AX45-VLOOKUP(BI45,NySiB!$L$2:$V$4,DK45,1) &amp; " - " &amp; AX45+VLOOKUP(BI45,NySiB!$L$2:$V$4,DK45,1))),"")</f>
        <v/>
      </c>
      <c r="CF45" s="4" t="str">
        <f>IF(AND(ISNUMBER(AY45),ISNUMBER(DK45)),IF(AY45-VLOOKUP(BI45,NySiT!$L$2:$V$4,DK45,1)&lt;1,1 &amp; " - " &amp; AY45+VLOOKUP(BI45,NySiT!$L$2:$V$4,DK45,1),IF(AY45+VLOOKUP(BI45,NySiT!$L$2:$V$4,DK45,1)&gt;19,AY45-VLOOKUP(BI45,NySiT!$L$2:$V$4,DK45,1) &amp; " - " &amp; 19,AY45-VLOOKUP(BI45,NySiT!$L$2:$V$4,DK45,1) &amp; " - " &amp; AY45+VLOOKUP(BI45,NySiT!$L$2:$V$4,DK45,1))),"")</f>
        <v/>
      </c>
      <c r="CG45" s="4" t="str">
        <f>IF(AND(ISNUMBER(AZ45),ISNUMBER(DK45)),IF(AZ45-VLOOKUP(BI45,NyVs!$L$2:$V$4,DK45,1)&lt;1,1 &amp; " - " &amp; AZ45+VLOOKUP(BI45,NyVs!$L$2:$V$4,DK45,1),IF(AZ45+VLOOKUP(BI45,NyVs!$L$2:$V$4,DK45,1)&gt;19,AZ45-VLOOKUP(BI45,NyVs!$L$2:$V$4,DK45,1) &amp; " - " &amp; 19,AZ45-VLOOKUP(BI45,NyVs!$L$2:$V$4,DK45,1) &amp; " - " &amp; AZ45+VLOOKUP(BI45,NyVs!$L$2:$V$4,DK45,1))),"")</f>
        <v/>
      </c>
      <c r="CH45" s="4" t="str">
        <f>IF(AND(ISNUMBER(BA45),ISNUMBER(DK45)),IF(BA45-VLOOKUP(BI45,NyPp!$L$2:$V$4,DK45,1)&lt;1,1 &amp; " - " &amp; BA45+VLOOKUP(BI45,NyPp!$L$2:$V$4,DK45,1),IF(BA45+VLOOKUP(BI45,NyPp!$L$2:$V$4,DK45,1)&gt;19,BA45-VLOOKUP(BI45,NyPp!$L$2:$V$4,DK45,1) &amp; " - " &amp; 19,BA45-VLOOKUP(BI45,NyPp!$L$2:$V$4,DK45,1) &amp; " - " &amp; BA45+VLOOKUP(BI45,NyPp!$L$2:$V$4,DK45,1))),"")</f>
        <v/>
      </c>
      <c r="CI45" s="4" t="str">
        <f>IF(AND(ISNUMBER(BB45),ISNUMBER(DK45)),IF(BB45-VLOOKUP(BI45,NyIGS!$L$2:$V$4,DK45,1)&lt;40,40 &amp; " - " &amp; BB45+VLOOKUP(BI45,NyIGS!$L$2:$V$4,DK45,1),IF(BB45+VLOOKUP(BI45,NyIGS!$L$2:$V$4,DK45,1)&gt;160,BB45-VLOOKUP(BI45,NyIGS!$L$2:$V$4,DK45,1) &amp; " - " &amp; 160,BB45-VLOOKUP(BI45,NyIGS!$L$2:$V$4,DK45,1) &amp; " - " &amp; BB45+VLOOKUP(BI45,NyIGS!$L$2:$V$4,DK45,1))),"")</f>
        <v/>
      </c>
      <c r="CJ45" s="4" t="str">
        <f>IF(AND(ISNUMBER(BC45),ISNUMBER(DK45)),IF(BC45-VLOOKUP(BI45,NyIRS!$L$2:$V$4,DK45,1)&lt;40,40 &amp; " - " &amp; BC45+VLOOKUP(BI45,NyIRS!$L$2:$V$4,DK45,1),IF(BC45+VLOOKUP(BI45,NyIRS!$L$2:$V$4,DK45,1)&gt;160,BC45-VLOOKUP(BI45,NyIRS!$L$2:$V$4,DK45,1) &amp; " - " &amp; 160,BC45-VLOOKUP(BI45,NyIRS!$L$2:$V$4,DK45,1) &amp; " - " &amp; BC45+VLOOKUP(BI45,NyIRS!$L$2:$V$4,DK45,1))),"")</f>
        <v/>
      </c>
      <c r="CK45" s="4" t="str">
        <f>IF(AND(ISNUMBER(BD45),ISNUMBER(DK45)),IF(BD45-VLOOKUP(BI45,NyIES!$L$2:$V$4,DK45,1)&lt;40,40 &amp; " - " &amp; BD45+VLOOKUP(BI45,NyIES!$L$2:$V$4,DK45,1),IF(BD45+VLOOKUP(BI45,NyIES!$L$2:$V$4,DK45,1)&gt;160,BD45-VLOOKUP(BI45,NyIES!$L$2:$V$4,DK45,1) &amp; " - " &amp; 160,BD45-VLOOKUP(BI45,NyIES!$L$2:$V$4,DK45,1) &amp; " - " &amp; BD45+VLOOKUP(BI45,NyIES!$L$2:$V$4,DK45,1))),"")</f>
        <v/>
      </c>
      <c r="CL45" s="4" t="str">
        <f>IF(AND(ISNUMBER(BE45),ISNUMBER(DK45)),IF(BE45-VLOOKUP(BI45,NyISI!$L$2:$V$4,DK45,1)&lt;40,40 &amp; " - " &amp; BE45+VLOOKUP(BI45,NyISI!$L$2:$V$4,DK45,1),IF(BE45+VLOOKUP(BI45,NyISI!$L$2:$V$4,DK45,1)&gt;160,BE45-VLOOKUP(BI45,NyISI!$L$2:$V$4,DK45,1) &amp; " - " &amp; 160,BE45-VLOOKUP(BI45,NyISI!$L$2:$V$4,DK45,1) &amp; " - " &amp; BE45+VLOOKUP(BI45,NyISI!$L$2:$V$4,DK45,1))),"")</f>
        <v/>
      </c>
      <c r="CM45" s="4" t="str">
        <f>IF(AND(ISNUMBER(DK45),DK45&lt;8),IF(AND(ISNUMBER(BF45),ISNUMBER(DK45)),IF(BF45-VLOOKUP(BI45,NyISS!$L$2:$V$4,DK45,1)&lt;40,40 &amp; " - " &amp; BF45+VLOOKUP(BI45,NyISS!$L$2:$V$4,DK45,1),IF(BF45+VLOOKUP(BI45,NyISS!$L$2:$V$4,DK45,1)&gt;160,BF45-VLOOKUP(BI45,NyISS!$L$2:$V$4,DK45,1) &amp; " - " &amp; 160,BF45-VLOOKUP(BI45,NyISS!$L$2:$V$4,DK45,1) &amp; " - " &amp; BF45+VLOOKUP(BI45,NyISS!$L$2:$V$4,DK45,1))),""),"")</f>
        <v/>
      </c>
      <c r="CN45" s="4" t="str">
        <f>IF(AND(ISNUMBER(DK45),DK45&gt;7),IF(AND(ISNUMBER(BG45),ISNUMBER(DK45)),IF(BG45-VLOOKUP(BI45,NyISM!$L$2:$V$4,DK45,1)&lt;40,40 &amp; " - " &amp; BG45+VLOOKUP(BI45,NyISM!$L$2:$V$4,DK45,1),IF(BG45+VLOOKUP(BI45,NyISM!$L$2:$V$4,DK45,1)&gt;160,BG45-VLOOKUP(BI45,NyISM!$L$2:$V$4,DK45,1) &amp; " - " &amp; 160,BG45-VLOOKUP(BI45,NyISM!$L$2:$V$4,DK45,1) &amp; " - " &amp; BG45+VLOOKUP(BI45,NyISM!$L$2:$V$4,DK45,1))),""),"")</f>
        <v/>
      </c>
      <c r="CO45" s="4" t="str">
        <f>IF(AND(ISNUMBER(BH45),ISNUMBER(DK45)),IF(BH45-VLOOKUP(BI45,NyIAM!$L$2:$V$4,DK45,1)&lt;40,40 &amp; " - " &amp; BH45+VLOOKUP(BI45,NyIAM!$L$2:$V$4,DK45,1),IF(BH45+VLOOKUP(BI45,NyIAM!$L$2:$V$4,DK45,1)&gt;160,BH45-VLOOKUP(BI45,NyIAM!$L$2:$V$4,DK45,1) &amp; " - " &amp; 160,BH45-VLOOKUP(BI45,NyIAM!$L$2:$V$4,DK45,1) &amp; " - " &amp; BH45+VLOOKUP(BI45,NyIAM!$L$2:$V$4,DK45,1))),"")</f>
        <v/>
      </c>
      <c r="CP45" s="4" t="str">
        <f>IF(AF45="","",IF(AND(ISNUMBER(AF45),ISNUMBER(DK45)),IF(VLOOKUP(AF45,NyOm!$A$2:$K$30,DK45,1)=1,"Onormalt få ord",IF(VLOOKUP(AF45,NyOm!$A$2:$K$30,DK45,1)=2,"Färre antal ord än normalt",IF(VLOOKUP(AF45,NyOm!$A$2:$K$30,DK45,1)=3,"Normalt antal ord","")))))</f>
        <v/>
      </c>
      <c r="CQ45" s="4" t="str">
        <f>IF(AB45="","",IF(AND(ISNUMBER(AB45),ISNUMBER(DK45)),IF(VLOOKUP(AB45,NyPbTid!$A$2:$K$218,DK45,1)=1,"Onormalt lång tidsåtgång",IF(VLOOKUP(AB45,NyPbTid!$A$2:$K$218,DK45,1)=2,"Långsammare än normalt",IF(VLOOKUP(AB45,NyPbTid!$A$2:$K$218,DK45,1)=3,"Normal tidsåtgång","")))))</f>
        <v/>
      </c>
      <c r="CR45" s="4" t="str">
        <f>IF(AC45="","",IF(AND(ISNUMBER(AC45),ISNUMBER(DK45)),IF(VLOOKUP(AC45,NyPbFel!$A$2:$K$18,DK45,1)=1,"Onormalt antal fel",IF(VLOOKUP(AC45,NyPbFel!$A$2:$K$18,DK45,1)=2,"Fler fel än normalt",IF(VLOOKUP(AC45,NyPbFel!$A$2:$K$18,DK45,1)=3,"Normalt antal fel","")))))</f>
        <v/>
      </c>
      <c r="CS45" s="4" t="str">
        <f t="shared" si="6"/>
        <v/>
      </c>
      <c r="CT45" s="4" t="str">
        <f>IF(OR(ISNUMBER(CS45),CS45="0**"),IF(ISNUMBER(CS45),CS45/ABS(CS45)*VLOOKUP(1,SignDiff!$A$3:$K$4,DK45,1),VLOOKUP(1,SignDiff!$A$3:$K$4,DK45,1)),"")</f>
        <v/>
      </c>
      <c r="CU45" s="4" t="str">
        <f>IF(OR(ISNUMBER(CS45),CS45="0**"),IF(ISNUMBER(CS45),CS45/ABS(CS45)*VLOOKUP(1,SignDiff!$A$7:$K$8,DK45,1),VLOOKUP(1,SignDiff!$A$7:$K$8,DK45,1)),"")</f>
        <v/>
      </c>
      <c r="CV45" s="4" t="str">
        <f t="shared" si="7"/>
        <v/>
      </c>
      <c r="CW45" s="4" t="str">
        <f t="shared" si="8"/>
        <v/>
      </c>
      <c r="CX45" s="4" t="str">
        <f>IF(OR(ISNUMBER(CS45),CS45="0**"),IF(CS45="0**",VLOOKUP(0,'IRS-IES'!$A$2:$C$43,2,1),IF(CS45&lt;0,VLOOKUP(ABS(CS45),'IRS-IES'!$A$2:$C$43,2,1),VLOOKUP(ABS(CS45),'IRS-IES'!$A$2:$C$43,3,1))),"")</f>
        <v/>
      </c>
      <c r="CY45" s="4" t="str">
        <f t="shared" si="9"/>
        <v/>
      </c>
      <c r="CZ45" s="4" t="str">
        <f>IF(OR(ISNUMBER(CY45),CY45="0**"),IF(ISNUMBER(CY45),CY45/ABS(CY45)*VLOOKUP(2,SignDiff!$A$3:$K$4,DK45,1),VLOOKUP(2,SignDiff!$A$3:$K$4,DK45,1)),"")</f>
        <v/>
      </c>
      <c r="DA45" s="4" t="str">
        <f>IF(OR(ISNUMBER(CY45),CY45="0**"),IF(ISNUMBER(CY45),CY45/ABS(CY45)*VLOOKUP(2,SignDiff!$A$7:$K$8,DK45,1),VLOOKUP(2,SignDiff!$A$7:$K$8,DK45,1)),"")</f>
        <v/>
      </c>
      <c r="DB45" s="4" t="str">
        <f t="shared" si="10"/>
        <v/>
      </c>
      <c r="DC45" s="4" t="str">
        <f t="shared" si="11"/>
        <v/>
      </c>
      <c r="DD45" s="4" t="str">
        <f>IF(OR(ISNUMBER(CY45),CY45="0**"),IF(CY45="0**",VLOOKUP(0,'ISI-ISS'!$A$2:$C$43,2,1),IF(CY45&lt;0,VLOOKUP(ABS(CY45),'ISI-ISS'!$A$2:$C$43,2,1),VLOOKUP(ABS(CY45),'ISI-ISS'!$A$2:$C$43,3,1))),"")</f>
        <v/>
      </c>
      <c r="DE45" s="4" t="str">
        <f t="shared" si="12"/>
        <v/>
      </c>
      <c r="DF45" s="4" t="str">
        <f>IF(OR(ISNUMBER(DE45),DE45="0**"),IF(ISNUMBER(DE45),DE45/ABS(DE45)*VLOOKUP(2,SignDiff!$A$3:$K$4,DK45,1),VLOOKUP(2,SignDiff!$A$3:$K$4,DK45,1)),"")</f>
        <v/>
      </c>
      <c r="DG45" s="4" t="str">
        <f>IF(OR(ISNUMBER(DE45),DE45="0**"),IF(ISNUMBER(DE45),DE45/ABS(DE45)*VLOOKUP(2,SignDiff!$A$7:$K$8,DK45,1),VLOOKUP(2,SignDiff!$A$7:$K$8,DK45,1)),"")</f>
        <v/>
      </c>
      <c r="DH45" s="4" t="str">
        <f t="shared" si="13"/>
        <v/>
      </c>
      <c r="DI45" s="4" t="str">
        <f t="shared" si="14"/>
        <v/>
      </c>
      <c r="DJ45" s="4" t="str">
        <f>IF(OR(ISNUMBER(DE45),DE45="0**"),IF(DE45="0**",VLOOKUP(0,'ISI-ISM'!$A$2:$C$43,2,1),IF(DE45&lt;0,VLOOKUP(ABS(DE45),'ISI-ISM'!$A$2:$C$43,2,1),VLOOKUP(ABS(DE45),'ISI-ISM'!$A$2:$C$43,3,1))),"")</f>
        <v/>
      </c>
      <c r="DK45" s="4" t="str">
        <f>IF(ISERROR(VLOOKUP(N45,age!$A$2:$C$11,2,1)),"",VLOOKUP(N45,age!$A$2:$C$11,2,1))</f>
        <v/>
      </c>
      <c r="DL45" s="4" t="str">
        <f>IF(ISERROR(VLOOKUP(N45,age!$A$2:$C$11,3,1)),"",VLOOKUP(N45,age!$A$2:$C$11,3,1))</f>
        <v/>
      </c>
      <c r="DM45" s="4">
        <f t="shared" si="1"/>
        <v>0</v>
      </c>
      <c r="DN45" s="4">
        <f t="shared" si="2"/>
        <v>0</v>
      </c>
      <c r="DO45" s="4">
        <f t="shared" si="3"/>
        <v>0</v>
      </c>
      <c r="DP45" s="4">
        <f t="shared" si="4"/>
        <v>0</v>
      </c>
      <c r="DQ45" s="4">
        <f t="shared" si="5"/>
        <v>0</v>
      </c>
      <c r="DR45" s="9" t="str">
        <f t="shared" si="15"/>
        <v/>
      </c>
      <c r="DS45" s="9" t="str">
        <f t="shared" si="16"/>
        <v/>
      </c>
      <c r="DT45" s="9" t="str">
        <f t="shared" si="17"/>
        <v/>
      </c>
      <c r="DU45" s="9" t="str">
        <f t="shared" si="18"/>
        <v/>
      </c>
      <c r="DV45" s="9" t="str">
        <f t="shared" si="19"/>
        <v/>
      </c>
      <c r="DW45" s="9" t="str">
        <f t="shared" si="20"/>
        <v/>
      </c>
      <c r="DX45" s="9" t="str">
        <f t="shared" si="21"/>
        <v/>
      </c>
      <c r="DY45" s="9" t="str">
        <f>IF(AND(ISNUMBER(AJ45),ISNUMBER(DK45)),IF(AJ45-VLOOKUP(BI45,NyFi!$L$2:$V$4,DK45,1)&lt;1,1,AJ45-VLOOKUP(BI45,NyFi!$L$2:$V$4,DK45,1)),"")</f>
        <v/>
      </c>
      <c r="DZ45" s="9" t="str">
        <f>IF(AND(ISNUMBER(DK45),DK45&lt;8),IF(AND(ISNUMBER(AK45),ISNUMBER(DK45)),IF(AK45-VLOOKUP(BI45,NyGs!$L$2:$V$4,DK45,1)&lt;1,1,AK45-VLOOKUP(BI45,NyGs!$L$2:$V$4,DK45,1)),""),"")</f>
        <v/>
      </c>
      <c r="EA45" s="9" t="str">
        <f>IF(AND(ISNUMBER(AL45),ISNUMBER(DK45)),IF(AL45-VLOOKUP(BI45,NyRm!$L$2:$V$4,DK45,1)&lt;1,1,AL45-VLOOKUP(BI45,NyRm!$L$2:$V$4,DK45,1)),"")</f>
        <v/>
      </c>
      <c r="EB45" s="9" t="str">
        <f>IF(AND(ISNUMBER(AM45),ISNUMBER(DK45)),IF(AM45-VLOOKUP(BI45,NyFm!$L$2:$V$4,DK45,1)&lt;1,1,AM45-VLOOKUP(BI45,NyFm!$L$2:$V$4,DK45,1)),"")</f>
        <v/>
      </c>
      <c r="EC45" s="9" t="str">
        <f>IF(AND(ISNUMBER(DK45),DK45&lt;8),IF(AND(ISNUMBER(AN45),ISNUMBER(DK45)),IF(AN45-VLOOKUP(BI45,NyLi1R!$L$2:$V$4,DK45,1)&lt;1,1,AN45-VLOOKUP(BI45,NyLi1R!$L$2:$V$4,DK45,1)),""),"")</f>
        <v/>
      </c>
      <c r="ED45" s="9" t="str">
        <f>IF(AND(ISNUMBER(DK45),DK45&lt;8),IF(AND(ISNUMBER(AO45),ISNUMBER(DK45)),IF(AO45-VLOOKUP(BI45,NyLi1E!$L$2:$V$4,DK45,1)&lt;1,1,AO45-VLOOKUP(BI45,NyLi1E!$L$2:$V$4,DK45,1)),""),"")</f>
        <v/>
      </c>
      <c r="EE45" s="9" t="str">
        <f>IF(AND(ISNUMBER(DK45),DK45&lt;8),IF(AND(ISNUMBER(AP45),ISNUMBER(DK45)),IF(AP45-VLOOKUP(BI45,NyLi1T!$L$2:$V$4,DK45,1)&lt;1,1,AP45-VLOOKUP(BI45,NyLi1T!$L$2:$V$4,DK45,1)),""),"")</f>
        <v/>
      </c>
      <c r="EF45" s="9" t="str">
        <f>IF(AND(ISNUMBER(DK45),DK45&gt;7),IF(AND(ISNUMBER(AQ45),ISNUMBER(DK45)),IF(AQ45-VLOOKUP(BI45,NyLi2R!$L$2:$V$4,DK45,1)&lt;1,1,AQ45-VLOOKUP(BI45,NyLi2R!$L$2:$V$4,DK45,1)),""),"")</f>
        <v/>
      </c>
      <c r="EG45" s="9" t="str">
        <f>IF(AND(ISNUMBER(DK45),DK45&gt;7),IF(AND(ISNUMBER(AR45),ISNUMBER(DK45)),IF(AR45-VLOOKUP(BI45,NyLi2E!$L$2:$V$4,DK45,1)&lt;1,1,AR45-VLOOKUP(BI45,NyLi2E!$L$2:$V$4,DK45,1)),""),"")</f>
        <v/>
      </c>
      <c r="EH45" s="9" t="str">
        <f>IF(AND(ISNUMBER(DK45),DK45&gt;7),IF(AND(ISNUMBER(AS45),ISNUMBER(DK45)),IF(AS45-VLOOKUP(BI45,NyLi2T!$L$2:$V$4,DK45,1)&lt;1,1,AS45-VLOOKUP(BI45,NyLi2T!$L$2:$V$4,DK45,1)),""),"")</f>
        <v/>
      </c>
      <c r="EI45" s="9" t="str">
        <f>IF(AND(ISNUMBER(DK45),DK45&lt;8),IF(AND(ISNUMBER(AT45),ISNUMBER(DK45)),IF(AT45-VLOOKUP(BI45,NySs!$L$2:$V$4,DK45,1)&lt;1,1,AT45-VLOOKUP(BI45,NySs!$L$2:$V$4,DK45,1)),""),"")</f>
        <v/>
      </c>
      <c r="EJ45" s="9" t="str">
        <f>IF(AND(ISNUMBER(DK45),DK45&lt;9),IF(AND(ISNUMBER(AU45),ISNUMBER(DK45)),IF(AU45-VLOOKUP(BI45,NyEo!$L$2:$V$4,DK45,1)&lt;1,1,AU45-VLOOKUP(BI45,NyEo!$L$2:$V$4,DK45,1)),""),"")</f>
        <v/>
      </c>
      <c r="EK45" s="9" t="str">
        <f>IF(AND(ISNUMBER(DK45),DK45&gt;7),IF(AND(ISNUMBER(AV45),ISNUMBER(DK45)),IF(AV45-VLOOKUP(BI45,NyHt!$L$2:$V$4,DK45,1)&lt;1,1,AV45-VLOOKUP(BI45,NyHt!$L$2:$V$4,DK45,1)),""),"")</f>
        <v/>
      </c>
      <c r="EL45" s="9" t="str">
        <f>IF(AND(ISNUMBER(AW45),ISNUMBER(DK45)),IF(AW45-VLOOKUP(BI45,NySiF!$L$2:$V$4,DK45,1)&lt;1,1,AW45-VLOOKUP(BI45,NySiF!$L$2:$V$4,DK45,1)),"")</f>
        <v/>
      </c>
      <c r="EM45" s="9" t="str">
        <f>IF(AND(ISNUMBER(AX45),ISNUMBER(DK45)),IF(AX45-VLOOKUP(BI45,NySiB!$L$2:$V$4,DK45,1)&lt;1,1,AX45-VLOOKUP(BI45,NySiB!$L$2:$V$4,DK45,1)),"")</f>
        <v/>
      </c>
      <c r="EN45" s="9" t="str">
        <f>IF(AND(ISNUMBER(AY45),ISNUMBER(DK45)),IF(AY45-VLOOKUP(BI45,NySiT!$L$2:$V$4,DK45,1)&lt;1,1,AY45-VLOOKUP(BI45,NySiT!$L$2:$V$4,DK45,1)),"")</f>
        <v/>
      </c>
      <c r="EO45" s="9" t="str">
        <f>IF(AND(ISNUMBER(AZ45),ISNUMBER(DK45)),IF(AZ45-VLOOKUP(BI45,NyVs!$L$2:$V$4,DK45,1)&lt;1,1,AZ45-VLOOKUP(BI45,NyVs!$L$2:$V$4,DK45,1)),"")</f>
        <v/>
      </c>
      <c r="EP45" s="9" t="str">
        <f>IF(AND(ISNUMBER(BA45),ISNUMBER(DK45)),IF(BA45-VLOOKUP(BI45,NyPp!$L$2:$V$4,DK45,1)&lt;1,1,BA45-VLOOKUP(BI45,NyPp!$L$2:$V$4,DK45,1)),"")</f>
        <v/>
      </c>
      <c r="EQ45" s="9" t="str">
        <f>IF(AND(ISNUMBER(BB45),ISNUMBER(DK45)),IF(BB45-VLOOKUP(BI45,NyIGS!$L$2:$V$4,DK45,1)&lt;40,40,BB45-VLOOKUP(BI45,NyIGS!$L$2:$V$4,DK45,1)),"")</f>
        <v/>
      </c>
      <c r="ER45" s="9" t="str">
        <f>IF(AND(ISNUMBER(BC45),ISNUMBER(DK45)),IF(BC45-VLOOKUP(BI45,NyIRS!$L$2:$V$4,DK45,1)&lt;40,40,BC45-VLOOKUP(BI45,NyIRS!$L$2:$V$4,DK45,1)),"")</f>
        <v/>
      </c>
      <c r="ES45" s="9" t="str">
        <f>IF(AND(ISNUMBER(BD45),ISNUMBER(DK45)),IF(BD45-VLOOKUP(BI45,NyIES!$L$2:$V$4,DK45,1)&lt;40,40,BD45-VLOOKUP(BI45,NyIES!$L$2:$V$4,DK45,1)),"")</f>
        <v/>
      </c>
      <c r="ET45" s="9" t="str">
        <f>IF(AND(ISNUMBER(BE45),ISNUMBER(DK45)),IF(BE45-VLOOKUP(BI45,NyISI!$L$2:$V$4,DK45,1)&lt;40,40,BE45-VLOOKUP(BI45,NyISI!$L$2:$V$4,DK45,1)),"")</f>
        <v/>
      </c>
      <c r="EU45" s="9" t="str">
        <f>IF(AND(ISNUMBER(DK45),DK45&lt;8),IF(AND(ISNUMBER(BF45),ISNUMBER(DK45)),IF(BF45-VLOOKUP(BI45,NyISS!$L$2:$V$4,DK45,1)&lt;40,40,BF45-VLOOKUP(BI45,NyISS!$L$2:$V$4,DK45,1)),""),"")</f>
        <v/>
      </c>
      <c r="EV45" s="9" t="str">
        <f>IF(AND(ISNUMBER(DK45),DK45&gt;7),IF(AND(ISNUMBER(BG45),ISNUMBER(DK45)),IF(BG45-VLOOKUP(BI45,NyISM!$L$2:$V$4,DK45,1)&lt;40,40,BG45-VLOOKUP(BI45,NyISM!$L$2:$V$4,DK45,1)),""),"")</f>
        <v/>
      </c>
      <c r="EW45" s="9" t="str">
        <f>IF(AND(ISNUMBER(BH45),ISNUMBER(DK45)),IF(BH45-VLOOKUP(BI45,NyIAM!$L$2:$V$4,DK45,1)&lt;40,40,BH45-VLOOKUP(BI45,NyIAM!$L$2:$V$4,DK45,1)),"")</f>
        <v/>
      </c>
      <c r="EX45" s="9" t="str">
        <f>IF(AND(ISNUMBER(AJ45),ISNUMBER(DK45)),IF(AJ45+VLOOKUP(BI45,NyFi!$L$2:$V$4,DK45,1)&gt;19,19,AJ45+VLOOKUP(BI45,NyFi!$L$2:$V$4,DK45,1)),"")</f>
        <v/>
      </c>
      <c r="EY45" s="9" t="str">
        <f>IF(AND(ISNUMBER(DK45),DK45&lt;8),IF(AND(ISNUMBER(AK45),ISNUMBER(DK45)),IF(AK45+VLOOKUP(BI45,NyGs!$L$2:$V$4,DK45,1)&gt;19,19,AK45+VLOOKUP(BI45,NyGs!$L$2:$V$4,DK45,1)),""),"")</f>
        <v/>
      </c>
      <c r="EZ45" s="9" t="str">
        <f>IF(AND(ISNUMBER(AL45),ISNUMBER(DK45)),IF(AL45+VLOOKUP(BI45,NyRm!$L$2:$V$4,DK45,1)&gt;19,19,AL45+VLOOKUP(BI45,NyRm!$L$2:$V$4,DK45,1)),"")</f>
        <v/>
      </c>
      <c r="FA45" s="9" t="str">
        <f>IF(AND(ISNUMBER(AM45),ISNUMBER(DK45)),IF(AM45+VLOOKUP(BI45,NyFm!$L$2:$V$4,DK45,1)&gt;19,19,AM45+VLOOKUP(BI45,NyFm!$L$2:$V$4,DK45,1)),"")</f>
        <v/>
      </c>
      <c r="FB45" s="9" t="str">
        <f>IF(AND(ISNUMBER(DK45),DK45&lt;8),IF(AND(ISNUMBER(AN45),ISNUMBER(DK45)),IF(AN45+VLOOKUP(BI45,NyLi1R!$L$2:$V$4,DK45,1)&gt;19,19,AN45+VLOOKUP(BI45,NyLi1R!$L$2:$V$4,DK45,1)),""),"")</f>
        <v/>
      </c>
      <c r="FC45" s="9" t="str">
        <f>IF(AND(ISNUMBER(DK45),DK45&lt;8),IF(AND(ISNUMBER(AO45),ISNUMBER(DK45)),IF(AO45+VLOOKUP(BI45,NyLi1E!$L$2:$V$4,DK45,1)&gt;19,19,AO45+VLOOKUP(BI45,NyLi1E!$L$2:$V$4,DK45,1)),""),"")</f>
        <v/>
      </c>
      <c r="FD45" s="9" t="str">
        <f>IF(AND(ISNUMBER(DK45),DK45&lt;8),IF(AND(ISNUMBER(AP45),ISNUMBER(DK45)),IF(AP45+VLOOKUP(BI45,NyLi1T!$L$2:$V$4,DK45,1)&gt;19,19,AP45+VLOOKUP(BI45,NyLi1T!$L$2:$V$4,DK45,1)),""),"")</f>
        <v/>
      </c>
      <c r="FE45" s="9" t="str">
        <f>IF(AND(ISNUMBER(DK45),DK45&gt;7),IF(AND(ISNUMBER(AQ45),ISNUMBER(DK45)),IF(AQ45+VLOOKUP(BI45,NyLi2R!$L$2:$V$4,DK45,1)&gt;19,19,AQ45+VLOOKUP(BI45,NyLi2R!$L$2:$V$4,DK45,1)),""),"")</f>
        <v/>
      </c>
      <c r="FF45" s="9" t="str">
        <f>IF(AND(ISNUMBER(DK45),DK45&gt;7),IF(AND(ISNUMBER(AR45),ISNUMBER(DK45)),IF(AR45+VLOOKUP(BI45,NyLi2E!$L$2:$V$4,DK45,1)&gt;19,19,AR45+VLOOKUP(BI45,NyLi2E!$L$2:$V$4,DK45,1)),""),"")</f>
        <v/>
      </c>
      <c r="FG45" s="9" t="str">
        <f>IF(AND(ISNUMBER(DK45),DK45&gt;7),IF(AND(ISNUMBER(AS45),ISNUMBER(DK45)),IF(AS45+VLOOKUP(BI45,NyLi2T!$L$2:$V$4,DK45,1)&gt;19,19,AS45+VLOOKUP(BI45,NyLi2T!$L$2:$V$4,DK45,1)),""),"")</f>
        <v/>
      </c>
      <c r="FH45" s="9" t="str">
        <f>IF(AND(ISNUMBER(DK45),DK45&lt;8),IF(AND(ISNUMBER(AT45),ISNUMBER(DK45)),IF(AT45+VLOOKUP(BI45,NySs!$L$2:$V$4,DK45,1)&gt;19,19,AT45+VLOOKUP(BI45,NySs!$L$2:$V$4,DK45,1)),""),"")</f>
        <v/>
      </c>
      <c r="FI45" s="9" t="str">
        <f>IF(AND(ISNUMBER(DK45),DK45&lt;9),IF(AND(ISNUMBER(AU45),ISNUMBER(DK45)),IF(AU45+VLOOKUP(BI45,NyEo!$L$2:$V$4,DK45,1)&gt;19,19,AU45+VLOOKUP(BI45,NyEo!$L$2:$V$4,DK45,1)),""),"")</f>
        <v/>
      </c>
      <c r="FJ45" s="9" t="str">
        <f>IF(AND(ISNUMBER(DK45),DK45&gt;7),IF(AND(ISNUMBER(AV45),ISNUMBER(DK45)),IF(AV45+VLOOKUP(BI45,NyHt!$L$2:$V$4,DK45,1)&gt;19,19,AV45+VLOOKUP(BI45,NyHt!$L$2:$V$4,DK45,1)),""),"")</f>
        <v/>
      </c>
      <c r="FK45" s="9" t="str">
        <f>IF(AND(ISNUMBER(AW45),ISNUMBER(DK45)),IF(AW45+VLOOKUP(BI45,NySiF!$L$2:$V$4,DK45,1)&gt;19,19,AW45+VLOOKUP(BI45,NySiF!$L$2:$V$4,DK45,1)),"")</f>
        <v/>
      </c>
      <c r="FL45" s="9" t="str">
        <f>IF(AND(ISNUMBER(AX45),ISNUMBER(DK45)),IF(AX45+VLOOKUP(BI45,NySiB!$L$2:$V$4,DK45,1)&gt;19,19,AX45+VLOOKUP(BI45,NySiB!$L$2:$V$4,DK45,1)),"")</f>
        <v/>
      </c>
      <c r="FM45" s="9" t="str">
        <f>IF(AND(ISNUMBER(AY45),ISNUMBER(DK45)),IF(AY45+VLOOKUP(BI45,NySiT!$L$2:$V$4,DK45,1)&gt;19,19,AY45+VLOOKUP(BI45,NySiT!$L$2:$V$4,DK45,1)),"")</f>
        <v/>
      </c>
      <c r="FN45" s="9" t="str">
        <f>IF(AND(ISNUMBER(AZ45),ISNUMBER(DK45)),IF(AZ45+VLOOKUP(BI45,NyVs!$L$2:$V$4,DK45,1)&gt;19,19,AZ45+VLOOKUP(BI45,NyVs!$L$2:$V$4,DK45,1)),"")</f>
        <v/>
      </c>
      <c r="FO45" s="9" t="str">
        <f>IF(AND(ISNUMBER(BA45),ISNUMBER(DK45)),IF(BA45+VLOOKUP(BI45,NyPp!$L$2:$V$4,DK45,1)&gt;19,19,BA45+VLOOKUP(BI45,NyPp!$L$2:$V$4,DK45,1)),"")</f>
        <v/>
      </c>
      <c r="FP45" s="9" t="str">
        <f>IF(AND(ISNUMBER(BB45),ISNUMBER(DK45)),IF(BB45+VLOOKUP(BI45,NyIGS!$L$2:$V$4,DK45,1)&gt;160,160,BB45+VLOOKUP(BI45,NyIGS!$L$2:$V$4,DK45,1)),"")</f>
        <v/>
      </c>
      <c r="FQ45" s="9" t="str">
        <f>IF(AND(ISNUMBER(BC45),ISNUMBER(DK45)),IF(BC45+VLOOKUP(BI45,NyIRS!$L$2:$V$4,DK45,1)&gt;160,160,BC45+VLOOKUP(BI45,NyIRS!$L$2:$V$4,DK45,1)),"")</f>
        <v/>
      </c>
      <c r="FR45" s="9" t="str">
        <f>IF(AND(ISNUMBER(BD45),ISNUMBER(DK45)),IF(BD45+VLOOKUP(BI45,NyIES!$L$2:$V$4,DK45,1)&gt;160,160, BD45+VLOOKUP(BI45,NyIES!$L$2:$V$4,DK45,1)),"")</f>
        <v/>
      </c>
      <c r="FS45" s="9" t="str">
        <f>IF(AND(ISNUMBER(BE45),ISNUMBER(DK45)),IF(BE45+VLOOKUP(BI45,NyISI!$L$2:$V$4,DK45,1)&gt;160,160,BE45+VLOOKUP(BI45,NyISI!$L$2:$V$4,DK45,1)),"")</f>
        <v/>
      </c>
      <c r="FT45" s="9" t="str">
        <f>IF(AND(ISNUMBER(DK45),DK45&lt;8),IF(AND(ISNUMBER(BF45),ISNUMBER(DK45)),IF(BF45+VLOOKUP(BI45,NyISS!$L$2:$V$4,DK45,1)&gt;160,160,BF45+VLOOKUP(BI45,NyISS!$L$2:$V$4,DK45,1)),""),"")</f>
        <v/>
      </c>
      <c r="FU45" s="9" t="str">
        <f>IF(AND(ISNUMBER(DK45),DK45&gt;7),IF(AND(ISNUMBER(BG45),ISNUMBER(DK45)),IF(BG45+VLOOKUP(BI45,NyISM!$L$2:$V$4,DK45,1)&gt;160,160,BG45+VLOOKUP(BI45,NyISM!$L$2:$V$4,DK45,1)),""),"")</f>
        <v/>
      </c>
      <c r="FV45" s="9" t="str">
        <f>IF(AND(ISNUMBER(BH45),ISNUMBER(DK45)),IF(BH45+VLOOKUP(BI45,NyIAM!$L$2:$V$4,DK45,1)&gt;160,160,BH45+VLOOKUP(BI45,NyIAM!$L$2:$V$4,DK45,1)),"")</f>
        <v/>
      </c>
    </row>
    <row r="46" spans="1:178" x14ac:dyDescent="0.2">
      <c r="A46" s="51"/>
      <c r="B46" s="51"/>
      <c r="C46" s="51"/>
      <c r="D46" s="51"/>
      <c r="E46" s="51"/>
      <c r="F46" s="51"/>
      <c r="G46" s="51"/>
      <c r="H46" s="51"/>
      <c r="I46" s="51"/>
      <c r="J46" s="52"/>
      <c r="K46" s="52"/>
      <c r="L46" s="53"/>
      <c r="M46" s="53"/>
      <c r="N46" s="58" t="str">
        <f t="shared" si="0"/>
        <v/>
      </c>
      <c r="O46" s="53"/>
      <c r="P46" s="53"/>
      <c r="Q46" s="53"/>
      <c r="R46" s="53"/>
      <c r="S46" s="53"/>
      <c r="T46" s="53"/>
      <c r="U46" s="53"/>
      <c r="V46" s="53"/>
      <c r="W46" s="53"/>
      <c r="X46" s="53"/>
      <c r="Y46" s="53"/>
      <c r="Z46" s="53"/>
      <c r="AA46" s="53"/>
      <c r="AB46" s="53"/>
      <c r="AC46" s="53"/>
      <c r="AD46" s="53"/>
      <c r="AE46" s="53"/>
      <c r="AF46" s="53"/>
      <c r="AG46" s="53"/>
      <c r="AH46" s="53"/>
      <c r="AI46" s="53"/>
      <c r="AJ46" s="4" t="str">
        <f>IF(O46="","",IF(ISNUMBER(N46),VLOOKUP(O46,NyFi!$A$2:$K$40,DK46),""))</f>
        <v/>
      </c>
      <c r="AK46" s="4" t="str">
        <f>IF(P46="","",IF(AND(ISNUMBER(N46),DK46&lt;8),VLOOKUP(P46,NyGs!$A$2:$G$41,DK46),""))</f>
        <v/>
      </c>
      <c r="AL46" s="4" t="str">
        <f>IF(AA46="","",IF(ISNUMBER(N46),VLOOKUP(AA46,NyRm!$A$2:$K$56,DK46),""))</f>
        <v/>
      </c>
      <c r="AM46" s="4" t="str">
        <f>IF(Z46="","",IF(ISNUMBER(N46),VLOOKUP(Z46,NyFm!$A$2:$K$46,DK46),""))</f>
        <v/>
      </c>
      <c r="AN46" s="4" t="str">
        <f>IF(U46="","",IF(AND(ISNUMBER(N46),DK46&lt;8),VLOOKUP(U46,NyLi1R!$A$2:$G$20,DK46),""))</f>
        <v/>
      </c>
      <c r="AO46" s="4" t="str">
        <f>IF(V46="","",IF(AND(ISNUMBER(N46),DK46&lt;8),VLOOKUP(V46,NyLi1E!$A$2:$G$20,DK46),""))</f>
        <v/>
      </c>
      <c r="AP46" s="4" t="str">
        <f>IF(AND(ISNUMBER(N46),ISNUMBER(AN46),ISNUMBER(AO46),DK46&lt;8),VLOOKUP(AN46+AO46,NyLi1T!$A$2:$G$40,DK46),"")</f>
        <v/>
      </c>
      <c r="AQ46" s="4" t="str">
        <f>IF(W46="","",IF(AND(ISNUMBER(N46),DK46&gt;7),VLOOKUP(W46,NyLi2R!$A$2:$K$20,DK46),""))</f>
        <v/>
      </c>
      <c r="AR46" s="4" t="str">
        <f>IF(X46="","",IF(AND(ISNUMBER(N46),DK46&gt;7),VLOOKUP(X46,NyLi2E!$A$2:$K$20,DK46),""))</f>
        <v/>
      </c>
      <c r="AS46" s="4" t="str">
        <f>IF(AND(ISNUMBER(N46),ISNUMBER(AQ46),ISNUMBER(AR46),DK46&gt;7),VLOOKUP(AQ46+AR46,NyLi2T!$A$2:$K$40,DK46),"")</f>
        <v/>
      </c>
      <c r="AT46" s="4" t="str">
        <f>IF(AE46="","",IF(AND(ISNUMBER(N46),DK46&lt;8),VLOOKUP(AE46,NySs!$A$2:$G$28,DK46),""))</f>
        <v/>
      </c>
      <c r="AU46" s="4" t="str">
        <f>IF(AD46="","",IF(AND(ISNUMBER(N46),DK46&lt;9),VLOOKUP(AD46,NyEo!$A$2:$H$22,DK46),""))</f>
        <v/>
      </c>
      <c r="AV46" s="4" t="str">
        <f>IF(Q46="","",IF(AND(ISNUMBER(N46),DK46&gt;7),VLOOKUP(Q46,NyHt!$A$2:$K$17,DK46),""))</f>
        <v/>
      </c>
      <c r="AW46" s="4" t="str">
        <f>IF(R46="","",IF(ISNUMBER(N46),VLOOKUP(R46,NySiF!$A$2:$K$18,DK46),""))</f>
        <v/>
      </c>
      <c r="AX46" s="4" t="str">
        <f>IF(S46="","",IF(ISNUMBER(N46),VLOOKUP(S46,NySiB!$A$2:$K$16,DK46),""))</f>
        <v/>
      </c>
      <c r="AY46" s="4" t="str">
        <f>IF(T46="","",IF(ISNUMBER(N46),VLOOKUP(T46,NySiT!$A$2:$K$32,DK46),""))</f>
        <v/>
      </c>
      <c r="AZ46" s="4" t="str">
        <f>IF(Y46="","",IF(ISNUMBER(N46),VLOOKUP(Y46,NyVs!$A$2:$K$86,DK46),""))</f>
        <v/>
      </c>
      <c r="BA46" s="4" t="str">
        <f>IF(AI46="","",IF(ISNUMBER(N46),VLOOKUP(AI46,NyPp!$A$2:$K$202,DK46),""))</f>
        <v/>
      </c>
      <c r="BB46" s="4" t="str">
        <f>IF(AND(ISNUMBER(AJ46),ISNUMBER(AK46),ISNUMBER(AL46),ISNUMBER(AM46),DK46&lt;8),IF(COUNTIF(O46,0)+COUNTIF(P46,0)+COUNTIF(AA46,0)+COUNTIF(Z46,0)&gt;1,"",VLOOKUP(AJ46+AK46+AL46+AM46,NyIGS!$A$2:$K$78,DK46)),IF(AND(ISNUMBER(AJ46),ISNUMBER(AL46),ISNUMBER(AM46),ISNUMBER(AS46),DK46&gt;7),IF(COUNTIF(O46,0)+COUNTIF(AA46,0)+COUNTIF(Z46,0)+AND(COUNTIF(W46,0),COUNTIF(X46,0))&gt;1,"",VLOOKUP(AJ46+AL46+AM46+AS46,NyIGS!$A$2:$K$78,DK46)),""))</f>
        <v/>
      </c>
      <c r="BC46" s="4" t="str">
        <f>IF(AND(ISNUMBER(AJ46),ISNUMBER(AN46),ISNUMBER(AT46),DK46&lt;8),IF(COUNTIF(O46,0)+COUNTIF(U46,0)+COUNTIF(AE46,0)&gt;1,"",VLOOKUP(AJ46+AN46+AT46,NyIRS!$A$2:$K$59,DK46)),IF(AND(ISNUMBER(AJ46),ISNUMBER(AQ46),DK46&gt;7),IF(COUNTIF(O46,0)+COUNTIF(W46,0)&gt;1,"",VLOOKUP(AJ46+AQ46,NyIRS!$A$2:$K$59,DK46)),""))</f>
        <v/>
      </c>
      <c r="BD46" s="4" t="str">
        <f>IF(AND(ISNUMBER(AK46),ISNUMBER(AL46),ISNUMBER(AM46),DK46&lt;8),IF(COUNTIF(P46,0)+COUNTIF(AA46,0)+COUNTIF(Z46,0)&gt;1,"",VLOOKUP(AK46+AL46+AM46,NyIES!$A$2:$K$59,DK46)),IF(AND(ISNUMBER(AL46),ISNUMBER(AM46),ISNUMBER(AR46),DK46&gt;7),IF(COUNTIF(AA46,0)+COUNTIF(Z46,0)+COUNTIF(X46,0)&gt;1,"",VLOOKUP(AL46+AM46+AR46,NyIES!$A$2:$K$59,DK46)),""))</f>
        <v/>
      </c>
      <c r="BE46" s="4" t="str">
        <f>IF(AND(ISNUMBER(AJ46),ISNUMBER(AP46),ISNUMBER(AU46),DK46&lt;8),IF(COUNTIF(O46,0)+AND(COUNTIF(U46,0),COUNTIF(V46,0))+COUNTIF(AD46,0)&gt;1,"",VLOOKUP(AJ46+AP46+AU46,NyISI!$A$2:$K$59,DK46)),IF(AND(ISNUMBER(AS46),ISNUMBER(AU46),ISNUMBER(AV46),DK46=8),IF(COUNTIF(AD46,0)+COUNTIF(Q46,0)+AND(COUNTIF(W46,0),COUNTIF(X46,0))&gt;1,"",VLOOKUP(AS46+AU46+AV46,NyISI!$A$2:$K$59,DK46)),IF(AND(ISNUMBER(AS46),ISNUMBER(AV46),DK46&gt;8),IF(COUNTIF(Q46,0)+AND(COUNTIF(W46,0),COUNTIF(X46,0))&gt;1,"",VLOOKUP(AS46+AV46,NyISI!$A$2:$K$59,DK46)),"")))</f>
        <v/>
      </c>
      <c r="BF46" s="4" t="str">
        <f>IF(AND(ISNUMBER(AT46),ISNUMBER(AK46),ISNUMBER(AL46),ISNUMBER(AM46),DK46&lt;8),IF(COUNTIF(P46,0)+COUNTIF(AA46,0)+COUNTIF(Z46,0)+COUNTIF(AE46,0)&gt;1,"",VLOOKUP(AT46+AK46+AL46+AM46,NyISS!$A$2:$G$78,DK46)),"")</f>
        <v/>
      </c>
      <c r="BG46" s="4" t="str">
        <f>IF(AND(ISNUMBER(AJ46),ISNUMBER(AL46),ISNUMBER(AM46),DK46&gt;7),IF(COUNTIF(O46,0)+COUNTIF(AA46,0)+COUNTIF(Z46,0)&gt;1,"",VLOOKUP(AJ46+AL46+AM46,NyISM!$A$2:$K$59,DK46)),"")</f>
        <v/>
      </c>
      <c r="BH46" s="4" t="str">
        <f>IF(AND(ISNUMBER(AY46),ISNUMBER(AZ46)),IF(COUNTIF(T46,0)+COUNTIF(Y46,0)&gt;1,"",VLOOKUP(AY46+AZ46,NyIAM!$A$2:$K$40,DK46)),"")</f>
        <v/>
      </c>
      <c r="BJ46" s="4" t="str">
        <f>IF(ISNUMBER(BB46),VLOOKUP(BB46,Percentil!$A$2:$B$122,2,1),"")</f>
        <v/>
      </c>
      <c r="BK46" s="4" t="str">
        <f>IF(ISNUMBER(BC46),VLOOKUP(BC46,Percentil!$A$2:$B$122,2,1),"")</f>
        <v/>
      </c>
      <c r="BL46" s="4" t="str">
        <f>IF(ISNUMBER(BD46),VLOOKUP(BD46,Percentil!$A$2:$B$122,2,1),"")</f>
        <v/>
      </c>
      <c r="BM46" s="4" t="str">
        <f>IF(ISNUMBER(BE46),VLOOKUP(BE46,Percentil!$A$2:$B$122,2,1),"")</f>
        <v/>
      </c>
      <c r="BN46" s="4" t="str">
        <f>IF(ISNUMBER(BF46),VLOOKUP(BF46,Percentil!$A$2:$B$122,2,1),"")</f>
        <v/>
      </c>
      <c r="BO46" s="4" t="str">
        <f>IF(ISNUMBER(BG46),VLOOKUP(BG46,Percentil!$A$2:$B$122,2,1),"")</f>
        <v/>
      </c>
      <c r="BP46" s="4" t="str">
        <f>IF(ISNUMBER(BH46),VLOOKUP(BH46,Percentil!$A$2:$B$122,2,1),"")</f>
        <v/>
      </c>
      <c r="BQ46" s="4" t="str">
        <f>IF(AND(ISNUMBER(AJ46),ISNUMBER(DK46)),IF(AJ46-VLOOKUP(BI46,NyFi!$L$2:$V$4,DK46,1)&lt;1,1 &amp; " - " &amp; AJ46+VLOOKUP(BI46,NyFi!$L$2:$V$4,DK46,1),IF(AJ46+VLOOKUP(BI46,NyFi!$L$2:$V$4,DK46,1)&gt;19,AJ46-VLOOKUP(BI46,NyFi!$L$2:$V$4,DK46,1) &amp; " - " &amp; 19,AJ46-VLOOKUP(BI46,NyFi!$L$2:$V$4,DK46,1) &amp; " - " &amp; AJ46+VLOOKUP(BI46,NyFi!$L$2:$V$4,DK46,1))),"")</f>
        <v/>
      </c>
      <c r="BR46" s="4" t="str">
        <f>IF(AND(ISNUMBER(DK46),DK46&lt;8),IF(AND(ISNUMBER(AK46),ISNUMBER(DK46)),IF(AK46-VLOOKUP(BI46,NyGs!$L$2:$V$4,DK46,1)&lt;1,1 &amp; " - " &amp; AK46+VLOOKUP(BI46,NyGs!$L$2:$V$4,DK46,1),IF(AK46+VLOOKUP(BI46,NyGs!$L$2:$V$4,DK46,1)&gt;19,AK46-VLOOKUP(BI46,NyGs!$L$2:$V$4,DK46,1) &amp; " - " &amp; 19,AK46-VLOOKUP(BI46,NyGs!$L$2:$V$4,DK46,1) &amp; " - " &amp; AK46+VLOOKUP(BI46,NyGs!$L$2:$V$4,DK46,1))),""),"")</f>
        <v/>
      </c>
      <c r="BS46" s="4" t="str">
        <f>IF(AND(ISNUMBER(AL46),ISNUMBER(DK46)),IF(AL46-VLOOKUP(BI46,NyRm!$L$2:$V$4,DK46,1)&lt;1,1 &amp; " - " &amp; AL46+VLOOKUP(BI46,NyRm!$L$2:$V$4,DK46,1),IF(AL46+VLOOKUP(BI46,NyRm!$L$2:$V$4,DK46,1)&gt;19,AL46-VLOOKUP(BI46,NyRm!$L$2:$V$4,DK46,1) &amp; " - " &amp; 19,AL46-VLOOKUP(BI46,NyRm!$L$2:$V$4,DK46,1) &amp; " - " &amp; AL46+VLOOKUP(BI46,NyRm!$L$2:$V$4,DK46,1))),"")</f>
        <v/>
      </c>
      <c r="BT46" s="4" t="str">
        <f>IF(AND(ISNUMBER(AM46),ISNUMBER(DK46)),IF(AM46-VLOOKUP(BI46,NyFm!$L$2:$V$4,DK46,1)&lt;1,1 &amp; " - " &amp; AM46+VLOOKUP(BI46,NyFm!$L$2:$V$4,DK46,1),IF(AM46+VLOOKUP(BI46,NyFm!$L$2:$V$4,DK46,1)&gt;19,AM46-VLOOKUP(BI46,NyFm!$L$2:$V$4,DK46,1) &amp; " - " &amp; 19,AM46-VLOOKUP(BI46,NyFm!$L$2:$V$4,DK46,1) &amp; " - " &amp; AM46+VLOOKUP(BI46,NyFm!$L$2:$V$4,DK46,1))),"")</f>
        <v/>
      </c>
      <c r="BU46" s="4" t="str">
        <f>IF(AND(ISNUMBER(DK46),DK46&lt;8),IF(AND(ISNUMBER(AN46),ISNUMBER(DK46)),IF(AN46-VLOOKUP(BI46,NyLi1R!$L$2:$V$4,DK46,1)&lt;1,1 &amp; " - " &amp; AN46+VLOOKUP(BI46,NyLi1R!$L$2:$V$4,DK46,1),IF(AN46+VLOOKUP(BI46,NyLi1R!$L$2:$V$4,DK46,1)&gt;19,AN46-VLOOKUP(BI46,NyLi1R!$L$2:$V$4,DK46,1) &amp; " - " &amp; 19,AN46-VLOOKUP(BI46,NyLi1R!$L$2:$V$4,DK46,1) &amp; " - " &amp; AN46+VLOOKUP(BI46,NyLi1R!$L$2:$V$4,DK46,1))),""),"")</f>
        <v/>
      </c>
      <c r="BV46" s="4" t="str">
        <f>IF(AND(ISNUMBER(DK46),DK46&lt;8),IF(AND(ISNUMBER(AO46),ISNUMBER(DK46)),IF(AO46-VLOOKUP(BI46,NyLi1E!$L$2:$V$4,DK46,1)&lt;1,1 &amp; " - " &amp; AO46+VLOOKUP(BI46,NyLi1E!$L$2:$V$4,DK46,1),IF(AO46+VLOOKUP(BI46,NyLi1E!$L$2:$V$4,DK46,1)&gt;19,AO46-VLOOKUP(BI46,NyLi1E!$L$2:$V$4,DK46,1) &amp; " - " &amp; 19,AO46-VLOOKUP(BI46,NyLi1E!$L$2:$V$4,DK46,1) &amp; " - " &amp; AO46+VLOOKUP(BI46,NyLi1E!$L$2:$V$4,DK46,1))),""),"")</f>
        <v/>
      </c>
      <c r="BW46" s="4" t="str">
        <f>IF(AND(ISNUMBER(DK46),DK46&lt;8),IF(AND(ISNUMBER(AP46),ISNUMBER(DK46)),IF(AP46-VLOOKUP(BI46,NyLi1T!$L$2:$V$4,DK46,1)&lt;1,1 &amp; " - " &amp; AP46+VLOOKUP(BI46,NyLi1T!$L$2:$V$4,DK46,1),IF(AP46+VLOOKUP(BI46,NyLi1T!$L$2:$V$4,DK46,1)&gt;19,AP46-VLOOKUP(BI46,NyLi1T!$L$2:$V$4,DK46,1) &amp; " - " &amp; 19,AP46-VLOOKUP(BI46,NyLi1T!$L$2:$V$4,DK46,1) &amp; " - " &amp; AP46+VLOOKUP(BI46,NyLi1T!$L$2:$V$4,DK46,1))),""),"")</f>
        <v/>
      </c>
      <c r="BX46" s="4" t="str">
        <f>IF(AND(ISNUMBER(DK46),DK46&gt;7),IF(AND(ISNUMBER(AQ46),ISNUMBER(DK46)),IF(AQ46-VLOOKUP(BI46,NyLi2R!$L$2:$V$4,DK46,1)&lt;1,1 &amp; " - " &amp; AQ46+VLOOKUP(BI46,NyLi2R!$L$2:$V$4,DK46,1),IF(AQ46+VLOOKUP(BI46,NyLi2R!$L$2:$V$4,DK46,1)&gt;19,AQ46-VLOOKUP(BI46,NyLi2R!$L$2:$V$4,DK46,1) &amp; " - " &amp; 19,AQ46-VLOOKUP(BI46,NyLi2R!$L$2:$V$4,DK46,1) &amp; " - " &amp; AQ46+VLOOKUP(BI46,NyLi2R!$L$2:$V$4,DK46,1))),""),"")</f>
        <v/>
      </c>
      <c r="BY46" s="4" t="str">
        <f>IF(AND(ISNUMBER(DK46),DK46&gt;7),IF(AND(ISNUMBER(AR46),ISNUMBER(DK46)),IF(AR46-VLOOKUP(BI46,NyLi2E!$L$2:$V$4,DK46,1)&lt;1,1 &amp; " - " &amp; AR46+VLOOKUP(BI46,NyLi2E!$L$2:$V$4,DK46,1),IF(AR46+VLOOKUP(BI46,NyLi2E!$L$2:$V$4,DK46,1)&gt;19,AR46-VLOOKUP(BI46,NyLi2E!$L$2:$V$4,DK46,1) &amp; " - " &amp; 19,AR46-VLOOKUP(BI46,NyLi2E!$L$2:$V$4,DK46,1) &amp; " - " &amp; AR46+VLOOKUP(BI46,NyLi2E!$L$2:$V$4,DK46,1))),""),"")</f>
        <v/>
      </c>
      <c r="BZ46" s="4" t="str">
        <f>IF(AND(ISNUMBER(DK46),DK46&gt;7),IF(AND(ISNUMBER(AS46),ISNUMBER(DK46)),IF(AS46-VLOOKUP(BI46,NyLi2T!$L$2:$V$4,DK46,1)&lt;1,1 &amp; " - " &amp; AS46+VLOOKUP(BI46,NyLi2T!$L$2:$V$4,DK46,1),IF(AS46+VLOOKUP(BI46,NyLi2T!$L$2:$V$4,DK46,1)&gt;19,AS46-VLOOKUP(BI46,NyLi2T!$L$2:$V$4,DK46,1) &amp; " - " &amp; 19,AS46-VLOOKUP(BI46,NyLi2T!$L$2:$V$4,DK46,1) &amp; " - " &amp; AS46+VLOOKUP(BI46,NyLi2T!$L$2:$V$4,DK46,1))),""),"")</f>
        <v/>
      </c>
      <c r="CA46" s="4" t="str">
        <f>IF(AND(ISNUMBER(DK46),DK46&lt;8),IF(AND(ISNUMBER(AT46),ISNUMBER(DK46)),IF(AT46-VLOOKUP(BI46,NySs!$L$2:$V$4,DK46,1)&lt;1,1 &amp; " - " &amp; AT46+VLOOKUP(BI46,NySs!$L$2:$V$4,DK46,1),IF(AT46+VLOOKUP(BI46,NySs!$L$2:$V$4,DK46,1)&gt;19,AT46-VLOOKUP(BI46,NySs!$L$2:$V$4,DK46,1) &amp; " - " &amp; 19,AT46-VLOOKUP(BI46,NySs!$L$2:$V$4,DK46,1) &amp; " - " &amp; AT46+VLOOKUP(BI46,NySs!$L$2:$V$4,DK46,1))),""),"")</f>
        <v/>
      </c>
      <c r="CB46" s="4" t="str">
        <f>IF(AND(ISNUMBER(DK46),DK46&lt;9),IF(AND(ISNUMBER(AU46),ISNUMBER(DK46)),IF(AU46-VLOOKUP(BI46,NyEo!$L$2:$V$4,DK46,1)&lt;1,1 &amp; " - " &amp; AU46+VLOOKUP(BI46,NyEo!$L$2:$V$4,DK46,1),IF(AU46+VLOOKUP(BI46,NyEo!$L$2:$V$4,DK46,1)&gt;19,AU46-VLOOKUP(BI46,NyEo!$L$2:$V$4,DK46,1) &amp; " - " &amp; 19,AU46-VLOOKUP(BI46,NyEo!$L$2:$V$4,DK46,1) &amp; " - " &amp; AU46+VLOOKUP(BI46,NyEo!$L$2:$V$4,DK46,1))),""),"")</f>
        <v/>
      </c>
      <c r="CC46" s="4" t="str">
        <f>IF(AND(ISNUMBER(DK46),DK46&gt;7),IF(AND(ISNUMBER(AV46),ISNUMBER(DK46)),IF(AV46-VLOOKUP(BI46,NyHt!$L$2:$V$4,DK46,1)&lt;1,1 &amp; " - " &amp; AV46+VLOOKUP(BI46,NyHt!$L$2:$V$4,DK46,1),IF(AV46+VLOOKUP(BI46,NyHt!$L$2:$V$4,DK46,1)&gt;19,AV46-VLOOKUP(BI46,NyHt!$L$2:$V$4,DK46,1) &amp; " - " &amp; 19,AV46-VLOOKUP(BI46,NyHt!$L$2:$V$4,DK46,1) &amp; " - " &amp; AV46+VLOOKUP(BI46,NyHt!$L$2:$V$4,DK46,1))),""),"")</f>
        <v/>
      </c>
      <c r="CD46" s="4" t="str">
        <f>IF(AND(ISNUMBER(AW46),ISNUMBER(DK46)),IF(AW46-VLOOKUP(BI46,NySiF!$L$2:$V$4,DK46,1)&lt;1,1 &amp; " - " &amp; AW46+VLOOKUP(BI46,NySiF!$L$2:$V$4,DK46,1),IF(AW46+VLOOKUP(BI46,NySiF!$L$2:$V$4,DK46,1)&gt;19,AW46-VLOOKUP(BI46,NySiF!$L$2:$V$4,DK46,1) &amp; " - " &amp; 19,AW46-VLOOKUP(BI46,NySiF!$L$2:$V$4,DK46,1) &amp; " - " &amp; AW46+VLOOKUP(BI46,NySiF!$L$2:$V$4,DK46,1))),"")</f>
        <v/>
      </c>
      <c r="CE46" s="4" t="str">
        <f>IF(AND(ISNUMBER(AX46),ISNUMBER(DK46)),IF(AX46-VLOOKUP(BI46,NySiB!$L$2:$V$4,DK46,1)&lt;1,1 &amp; " - " &amp; AX46+VLOOKUP(BI46,NySiB!$L$2:$V$4,DK46,1),IF(AX46+VLOOKUP(BI46,NySiB!$L$2:$V$4,DK46,1)&gt;19,AX46-VLOOKUP(BI46,NySiB!$L$2:$V$4,DK46,1) &amp; " - " &amp; 19,AX46-VLOOKUP(BI46,NySiB!$L$2:$V$4,DK46,1) &amp; " - " &amp; AX46+VLOOKUP(BI46,NySiB!$L$2:$V$4,DK46,1))),"")</f>
        <v/>
      </c>
      <c r="CF46" s="4" t="str">
        <f>IF(AND(ISNUMBER(AY46),ISNUMBER(DK46)),IF(AY46-VLOOKUP(BI46,NySiT!$L$2:$V$4,DK46,1)&lt;1,1 &amp; " - " &amp; AY46+VLOOKUP(BI46,NySiT!$L$2:$V$4,DK46,1),IF(AY46+VLOOKUP(BI46,NySiT!$L$2:$V$4,DK46,1)&gt;19,AY46-VLOOKUP(BI46,NySiT!$L$2:$V$4,DK46,1) &amp; " - " &amp; 19,AY46-VLOOKUP(BI46,NySiT!$L$2:$V$4,DK46,1) &amp; " - " &amp; AY46+VLOOKUP(BI46,NySiT!$L$2:$V$4,DK46,1))),"")</f>
        <v/>
      </c>
      <c r="CG46" s="4" t="str">
        <f>IF(AND(ISNUMBER(AZ46),ISNUMBER(DK46)),IF(AZ46-VLOOKUP(BI46,NyVs!$L$2:$V$4,DK46,1)&lt;1,1 &amp; " - " &amp; AZ46+VLOOKUP(BI46,NyVs!$L$2:$V$4,DK46,1),IF(AZ46+VLOOKUP(BI46,NyVs!$L$2:$V$4,DK46,1)&gt;19,AZ46-VLOOKUP(BI46,NyVs!$L$2:$V$4,DK46,1) &amp; " - " &amp; 19,AZ46-VLOOKUP(BI46,NyVs!$L$2:$V$4,DK46,1) &amp; " - " &amp; AZ46+VLOOKUP(BI46,NyVs!$L$2:$V$4,DK46,1))),"")</f>
        <v/>
      </c>
      <c r="CH46" s="4" t="str">
        <f>IF(AND(ISNUMBER(BA46),ISNUMBER(DK46)),IF(BA46-VLOOKUP(BI46,NyPp!$L$2:$V$4,DK46,1)&lt;1,1 &amp; " - " &amp; BA46+VLOOKUP(BI46,NyPp!$L$2:$V$4,DK46,1),IF(BA46+VLOOKUP(BI46,NyPp!$L$2:$V$4,DK46,1)&gt;19,BA46-VLOOKUP(BI46,NyPp!$L$2:$V$4,DK46,1) &amp; " - " &amp; 19,BA46-VLOOKUP(BI46,NyPp!$L$2:$V$4,DK46,1) &amp; " - " &amp; BA46+VLOOKUP(BI46,NyPp!$L$2:$V$4,DK46,1))),"")</f>
        <v/>
      </c>
      <c r="CI46" s="4" t="str">
        <f>IF(AND(ISNUMBER(BB46),ISNUMBER(DK46)),IF(BB46-VLOOKUP(BI46,NyIGS!$L$2:$V$4,DK46,1)&lt;40,40 &amp; " - " &amp; BB46+VLOOKUP(BI46,NyIGS!$L$2:$V$4,DK46,1),IF(BB46+VLOOKUP(BI46,NyIGS!$L$2:$V$4,DK46,1)&gt;160,BB46-VLOOKUP(BI46,NyIGS!$L$2:$V$4,DK46,1) &amp; " - " &amp; 160,BB46-VLOOKUP(BI46,NyIGS!$L$2:$V$4,DK46,1) &amp; " - " &amp; BB46+VLOOKUP(BI46,NyIGS!$L$2:$V$4,DK46,1))),"")</f>
        <v/>
      </c>
      <c r="CJ46" s="4" t="str">
        <f>IF(AND(ISNUMBER(BC46),ISNUMBER(DK46)),IF(BC46-VLOOKUP(BI46,NyIRS!$L$2:$V$4,DK46,1)&lt;40,40 &amp; " - " &amp; BC46+VLOOKUP(BI46,NyIRS!$L$2:$V$4,DK46,1),IF(BC46+VLOOKUP(BI46,NyIRS!$L$2:$V$4,DK46,1)&gt;160,BC46-VLOOKUP(BI46,NyIRS!$L$2:$V$4,DK46,1) &amp; " - " &amp; 160,BC46-VLOOKUP(BI46,NyIRS!$L$2:$V$4,DK46,1) &amp; " - " &amp; BC46+VLOOKUP(BI46,NyIRS!$L$2:$V$4,DK46,1))),"")</f>
        <v/>
      </c>
      <c r="CK46" s="4" t="str">
        <f>IF(AND(ISNUMBER(BD46),ISNUMBER(DK46)),IF(BD46-VLOOKUP(BI46,NyIES!$L$2:$V$4,DK46,1)&lt;40,40 &amp; " - " &amp; BD46+VLOOKUP(BI46,NyIES!$L$2:$V$4,DK46,1),IF(BD46+VLOOKUP(BI46,NyIES!$L$2:$V$4,DK46,1)&gt;160,BD46-VLOOKUP(BI46,NyIES!$L$2:$V$4,DK46,1) &amp; " - " &amp; 160,BD46-VLOOKUP(BI46,NyIES!$L$2:$V$4,DK46,1) &amp; " - " &amp; BD46+VLOOKUP(BI46,NyIES!$L$2:$V$4,DK46,1))),"")</f>
        <v/>
      </c>
      <c r="CL46" s="4" t="str">
        <f>IF(AND(ISNUMBER(BE46),ISNUMBER(DK46)),IF(BE46-VLOOKUP(BI46,NyISI!$L$2:$V$4,DK46,1)&lt;40,40 &amp; " - " &amp; BE46+VLOOKUP(BI46,NyISI!$L$2:$V$4,DK46,1),IF(BE46+VLOOKUP(BI46,NyISI!$L$2:$V$4,DK46,1)&gt;160,BE46-VLOOKUP(BI46,NyISI!$L$2:$V$4,DK46,1) &amp; " - " &amp; 160,BE46-VLOOKUP(BI46,NyISI!$L$2:$V$4,DK46,1) &amp; " - " &amp; BE46+VLOOKUP(BI46,NyISI!$L$2:$V$4,DK46,1))),"")</f>
        <v/>
      </c>
      <c r="CM46" s="4" t="str">
        <f>IF(AND(ISNUMBER(DK46),DK46&lt;8),IF(AND(ISNUMBER(BF46),ISNUMBER(DK46)),IF(BF46-VLOOKUP(BI46,NyISS!$L$2:$V$4,DK46,1)&lt;40,40 &amp; " - " &amp; BF46+VLOOKUP(BI46,NyISS!$L$2:$V$4,DK46,1),IF(BF46+VLOOKUP(BI46,NyISS!$L$2:$V$4,DK46,1)&gt;160,BF46-VLOOKUP(BI46,NyISS!$L$2:$V$4,DK46,1) &amp; " - " &amp; 160,BF46-VLOOKUP(BI46,NyISS!$L$2:$V$4,DK46,1) &amp; " - " &amp; BF46+VLOOKUP(BI46,NyISS!$L$2:$V$4,DK46,1))),""),"")</f>
        <v/>
      </c>
      <c r="CN46" s="4" t="str">
        <f>IF(AND(ISNUMBER(DK46),DK46&gt;7),IF(AND(ISNUMBER(BG46),ISNUMBER(DK46)),IF(BG46-VLOOKUP(BI46,NyISM!$L$2:$V$4,DK46,1)&lt;40,40 &amp; " - " &amp; BG46+VLOOKUP(BI46,NyISM!$L$2:$V$4,DK46,1),IF(BG46+VLOOKUP(BI46,NyISM!$L$2:$V$4,DK46,1)&gt;160,BG46-VLOOKUP(BI46,NyISM!$L$2:$V$4,DK46,1) &amp; " - " &amp; 160,BG46-VLOOKUP(BI46,NyISM!$L$2:$V$4,DK46,1) &amp; " - " &amp; BG46+VLOOKUP(BI46,NyISM!$L$2:$V$4,DK46,1))),""),"")</f>
        <v/>
      </c>
      <c r="CO46" s="4" t="str">
        <f>IF(AND(ISNUMBER(BH46),ISNUMBER(DK46)),IF(BH46-VLOOKUP(BI46,NyIAM!$L$2:$V$4,DK46,1)&lt;40,40 &amp; " - " &amp; BH46+VLOOKUP(BI46,NyIAM!$L$2:$V$4,DK46,1),IF(BH46+VLOOKUP(BI46,NyIAM!$L$2:$V$4,DK46,1)&gt;160,BH46-VLOOKUP(BI46,NyIAM!$L$2:$V$4,DK46,1) &amp; " - " &amp; 160,BH46-VLOOKUP(BI46,NyIAM!$L$2:$V$4,DK46,1) &amp; " - " &amp; BH46+VLOOKUP(BI46,NyIAM!$L$2:$V$4,DK46,1))),"")</f>
        <v/>
      </c>
      <c r="CP46" s="4" t="str">
        <f>IF(AF46="","",IF(AND(ISNUMBER(AF46),ISNUMBER(DK46)),IF(VLOOKUP(AF46,NyOm!$A$2:$K$30,DK46,1)=1,"Onormalt få ord",IF(VLOOKUP(AF46,NyOm!$A$2:$K$30,DK46,1)=2,"Färre antal ord än normalt",IF(VLOOKUP(AF46,NyOm!$A$2:$K$30,DK46,1)=3,"Normalt antal ord","")))))</f>
        <v/>
      </c>
      <c r="CQ46" s="4" t="str">
        <f>IF(AB46="","",IF(AND(ISNUMBER(AB46),ISNUMBER(DK46)),IF(VLOOKUP(AB46,NyPbTid!$A$2:$K$218,DK46,1)=1,"Onormalt lång tidsåtgång",IF(VLOOKUP(AB46,NyPbTid!$A$2:$K$218,DK46,1)=2,"Långsammare än normalt",IF(VLOOKUP(AB46,NyPbTid!$A$2:$K$218,DK46,1)=3,"Normal tidsåtgång","")))))</f>
        <v/>
      </c>
      <c r="CR46" s="4" t="str">
        <f>IF(AC46="","",IF(AND(ISNUMBER(AC46),ISNUMBER(DK46)),IF(VLOOKUP(AC46,NyPbFel!$A$2:$K$18,DK46,1)=1,"Onormalt antal fel",IF(VLOOKUP(AC46,NyPbFel!$A$2:$K$18,DK46,1)=2,"Fler fel än normalt",IF(VLOOKUP(AC46,NyPbFel!$A$2:$K$18,DK46,1)=3,"Normalt antal fel","")))))</f>
        <v/>
      </c>
      <c r="CS46" s="4" t="str">
        <f t="shared" si="6"/>
        <v/>
      </c>
      <c r="CT46" s="4" t="str">
        <f>IF(OR(ISNUMBER(CS46),CS46="0**"),IF(ISNUMBER(CS46),CS46/ABS(CS46)*VLOOKUP(1,SignDiff!$A$3:$K$4,DK46,1),VLOOKUP(1,SignDiff!$A$3:$K$4,DK46,1)),"")</f>
        <v/>
      </c>
      <c r="CU46" s="4" t="str">
        <f>IF(OR(ISNUMBER(CS46),CS46="0**"),IF(ISNUMBER(CS46),CS46/ABS(CS46)*VLOOKUP(1,SignDiff!$A$7:$K$8,DK46,1),VLOOKUP(1,SignDiff!$A$7:$K$8,DK46,1)),"")</f>
        <v/>
      </c>
      <c r="CV46" s="4" t="str">
        <f t="shared" si="7"/>
        <v/>
      </c>
      <c r="CW46" s="4" t="str">
        <f t="shared" si="8"/>
        <v/>
      </c>
      <c r="CX46" s="4" t="str">
        <f>IF(OR(ISNUMBER(CS46),CS46="0**"),IF(CS46="0**",VLOOKUP(0,'IRS-IES'!$A$2:$C$43,2,1),IF(CS46&lt;0,VLOOKUP(ABS(CS46),'IRS-IES'!$A$2:$C$43,2,1),VLOOKUP(ABS(CS46),'IRS-IES'!$A$2:$C$43,3,1))),"")</f>
        <v/>
      </c>
      <c r="CY46" s="4" t="str">
        <f t="shared" si="9"/>
        <v/>
      </c>
      <c r="CZ46" s="4" t="str">
        <f>IF(OR(ISNUMBER(CY46),CY46="0**"),IF(ISNUMBER(CY46),CY46/ABS(CY46)*VLOOKUP(2,SignDiff!$A$3:$K$4,DK46,1),VLOOKUP(2,SignDiff!$A$3:$K$4,DK46,1)),"")</f>
        <v/>
      </c>
      <c r="DA46" s="4" t="str">
        <f>IF(OR(ISNUMBER(CY46),CY46="0**"),IF(ISNUMBER(CY46),CY46/ABS(CY46)*VLOOKUP(2,SignDiff!$A$7:$K$8,DK46,1),VLOOKUP(2,SignDiff!$A$7:$K$8,DK46,1)),"")</f>
        <v/>
      </c>
      <c r="DB46" s="4" t="str">
        <f t="shared" si="10"/>
        <v/>
      </c>
      <c r="DC46" s="4" t="str">
        <f t="shared" si="11"/>
        <v/>
      </c>
      <c r="DD46" s="4" t="str">
        <f>IF(OR(ISNUMBER(CY46),CY46="0**"),IF(CY46="0**",VLOOKUP(0,'ISI-ISS'!$A$2:$C$43,2,1),IF(CY46&lt;0,VLOOKUP(ABS(CY46),'ISI-ISS'!$A$2:$C$43,2,1),VLOOKUP(ABS(CY46),'ISI-ISS'!$A$2:$C$43,3,1))),"")</f>
        <v/>
      </c>
      <c r="DE46" s="4" t="str">
        <f t="shared" si="12"/>
        <v/>
      </c>
      <c r="DF46" s="4" t="str">
        <f>IF(OR(ISNUMBER(DE46),DE46="0**"),IF(ISNUMBER(DE46),DE46/ABS(DE46)*VLOOKUP(2,SignDiff!$A$3:$K$4,DK46,1),VLOOKUP(2,SignDiff!$A$3:$K$4,DK46,1)),"")</f>
        <v/>
      </c>
      <c r="DG46" s="4" t="str">
        <f>IF(OR(ISNUMBER(DE46),DE46="0**"),IF(ISNUMBER(DE46),DE46/ABS(DE46)*VLOOKUP(2,SignDiff!$A$7:$K$8,DK46,1),VLOOKUP(2,SignDiff!$A$7:$K$8,DK46,1)),"")</f>
        <v/>
      </c>
      <c r="DH46" s="4" t="str">
        <f t="shared" si="13"/>
        <v/>
      </c>
      <c r="DI46" s="4" t="str">
        <f t="shared" si="14"/>
        <v/>
      </c>
      <c r="DJ46" s="4" t="str">
        <f>IF(OR(ISNUMBER(DE46),DE46="0**"),IF(DE46="0**",VLOOKUP(0,'ISI-ISM'!$A$2:$C$43,2,1),IF(DE46&lt;0,VLOOKUP(ABS(DE46),'ISI-ISM'!$A$2:$C$43,2,1),VLOOKUP(ABS(DE46),'ISI-ISM'!$A$2:$C$43,3,1))),"")</f>
        <v/>
      </c>
      <c r="DK46" s="4" t="str">
        <f>IF(ISERROR(VLOOKUP(N46,age!$A$2:$C$11,2,1)),"",VLOOKUP(N46,age!$A$2:$C$11,2,1))</f>
        <v/>
      </c>
      <c r="DL46" s="4" t="str">
        <f>IF(ISERROR(VLOOKUP(N46,age!$A$2:$C$11,3,1)),"",VLOOKUP(N46,age!$A$2:$C$11,3,1))</f>
        <v/>
      </c>
      <c r="DM46" s="4">
        <f t="shared" si="1"/>
        <v>0</v>
      </c>
      <c r="DN46" s="4">
        <f t="shared" si="2"/>
        <v>0</v>
      </c>
      <c r="DO46" s="4">
        <f t="shared" si="3"/>
        <v>0</v>
      </c>
      <c r="DP46" s="4">
        <f t="shared" si="4"/>
        <v>0</v>
      </c>
      <c r="DQ46" s="4">
        <f t="shared" si="5"/>
        <v>0</v>
      </c>
      <c r="DR46" s="9" t="str">
        <f t="shared" si="15"/>
        <v/>
      </c>
      <c r="DS46" s="9" t="str">
        <f t="shared" si="16"/>
        <v/>
      </c>
      <c r="DT46" s="9" t="str">
        <f t="shared" si="17"/>
        <v/>
      </c>
      <c r="DU46" s="9" t="str">
        <f t="shared" si="18"/>
        <v/>
      </c>
      <c r="DV46" s="9" t="str">
        <f t="shared" si="19"/>
        <v/>
      </c>
      <c r="DW46" s="9" t="str">
        <f t="shared" si="20"/>
        <v/>
      </c>
      <c r="DX46" s="9" t="str">
        <f t="shared" si="21"/>
        <v/>
      </c>
      <c r="DY46" s="9" t="str">
        <f>IF(AND(ISNUMBER(AJ46),ISNUMBER(DK46)),IF(AJ46-VLOOKUP(BI46,NyFi!$L$2:$V$4,DK46,1)&lt;1,1,AJ46-VLOOKUP(BI46,NyFi!$L$2:$V$4,DK46,1)),"")</f>
        <v/>
      </c>
      <c r="DZ46" s="9" t="str">
        <f>IF(AND(ISNUMBER(DK46),DK46&lt;8),IF(AND(ISNUMBER(AK46),ISNUMBER(DK46)),IF(AK46-VLOOKUP(BI46,NyGs!$L$2:$V$4,DK46,1)&lt;1,1,AK46-VLOOKUP(BI46,NyGs!$L$2:$V$4,DK46,1)),""),"")</f>
        <v/>
      </c>
      <c r="EA46" s="9" t="str">
        <f>IF(AND(ISNUMBER(AL46),ISNUMBER(DK46)),IF(AL46-VLOOKUP(BI46,NyRm!$L$2:$V$4,DK46,1)&lt;1,1,AL46-VLOOKUP(BI46,NyRm!$L$2:$V$4,DK46,1)),"")</f>
        <v/>
      </c>
      <c r="EB46" s="9" t="str">
        <f>IF(AND(ISNUMBER(AM46),ISNUMBER(DK46)),IF(AM46-VLOOKUP(BI46,NyFm!$L$2:$V$4,DK46,1)&lt;1,1,AM46-VLOOKUP(BI46,NyFm!$L$2:$V$4,DK46,1)),"")</f>
        <v/>
      </c>
      <c r="EC46" s="9" t="str">
        <f>IF(AND(ISNUMBER(DK46),DK46&lt;8),IF(AND(ISNUMBER(AN46),ISNUMBER(DK46)),IF(AN46-VLOOKUP(BI46,NyLi1R!$L$2:$V$4,DK46,1)&lt;1,1,AN46-VLOOKUP(BI46,NyLi1R!$L$2:$V$4,DK46,1)),""),"")</f>
        <v/>
      </c>
      <c r="ED46" s="9" t="str">
        <f>IF(AND(ISNUMBER(DK46),DK46&lt;8),IF(AND(ISNUMBER(AO46),ISNUMBER(DK46)),IF(AO46-VLOOKUP(BI46,NyLi1E!$L$2:$V$4,DK46,1)&lt;1,1,AO46-VLOOKUP(BI46,NyLi1E!$L$2:$V$4,DK46,1)),""),"")</f>
        <v/>
      </c>
      <c r="EE46" s="9" t="str">
        <f>IF(AND(ISNUMBER(DK46),DK46&lt;8),IF(AND(ISNUMBER(AP46),ISNUMBER(DK46)),IF(AP46-VLOOKUP(BI46,NyLi1T!$L$2:$V$4,DK46,1)&lt;1,1,AP46-VLOOKUP(BI46,NyLi1T!$L$2:$V$4,DK46,1)),""),"")</f>
        <v/>
      </c>
      <c r="EF46" s="9" t="str">
        <f>IF(AND(ISNUMBER(DK46),DK46&gt;7),IF(AND(ISNUMBER(AQ46),ISNUMBER(DK46)),IF(AQ46-VLOOKUP(BI46,NyLi2R!$L$2:$V$4,DK46,1)&lt;1,1,AQ46-VLOOKUP(BI46,NyLi2R!$L$2:$V$4,DK46,1)),""),"")</f>
        <v/>
      </c>
      <c r="EG46" s="9" t="str">
        <f>IF(AND(ISNUMBER(DK46),DK46&gt;7),IF(AND(ISNUMBER(AR46),ISNUMBER(DK46)),IF(AR46-VLOOKUP(BI46,NyLi2E!$L$2:$V$4,DK46,1)&lt;1,1,AR46-VLOOKUP(BI46,NyLi2E!$L$2:$V$4,DK46,1)),""),"")</f>
        <v/>
      </c>
      <c r="EH46" s="9" t="str">
        <f>IF(AND(ISNUMBER(DK46),DK46&gt;7),IF(AND(ISNUMBER(AS46),ISNUMBER(DK46)),IF(AS46-VLOOKUP(BI46,NyLi2T!$L$2:$V$4,DK46,1)&lt;1,1,AS46-VLOOKUP(BI46,NyLi2T!$L$2:$V$4,DK46,1)),""),"")</f>
        <v/>
      </c>
      <c r="EI46" s="9" t="str">
        <f>IF(AND(ISNUMBER(DK46),DK46&lt;8),IF(AND(ISNUMBER(AT46),ISNUMBER(DK46)),IF(AT46-VLOOKUP(BI46,NySs!$L$2:$V$4,DK46,1)&lt;1,1,AT46-VLOOKUP(BI46,NySs!$L$2:$V$4,DK46,1)),""),"")</f>
        <v/>
      </c>
      <c r="EJ46" s="9" t="str">
        <f>IF(AND(ISNUMBER(DK46),DK46&lt;9),IF(AND(ISNUMBER(AU46),ISNUMBER(DK46)),IF(AU46-VLOOKUP(BI46,NyEo!$L$2:$V$4,DK46,1)&lt;1,1,AU46-VLOOKUP(BI46,NyEo!$L$2:$V$4,DK46,1)),""),"")</f>
        <v/>
      </c>
      <c r="EK46" s="9" t="str">
        <f>IF(AND(ISNUMBER(DK46),DK46&gt;7),IF(AND(ISNUMBER(AV46),ISNUMBER(DK46)),IF(AV46-VLOOKUP(BI46,NyHt!$L$2:$V$4,DK46,1)&lt;1,1,AV46-VLOOKUP(BI46,NyHt!$L$2:$V$4,DK46,1)),""),"")</f>
        <v/>
      </c>
      <c r="EL46" s="9" t="str">
        <f>IF(AND(ISNUMBER(AW46),ISNUMBER(DK46)),IF(AW46-VLOOKUP(BI46,NySiF!$L$2:$V$4,DK46,1)&lt;1,1,AW46-VLOOKUP(BI46,NySiF!$L$2:$V$4,DK46,1)),"")</f>
        <v/>
      </c>
      <c r="EM46" s="9" t="str">
        <f>IF(AND(ISNUMBER(AX46),ISNUMBER(DK46)),IF(AX46-VLOOKUP(BI46,NySiB!$L$2:$V$4,DK46,1)&lt;1,1,AX46-VLOOKUP(BI46,NySiB!$L$2:$V$4,DK46,1)),"")</f>
        <v/>
      </c>
      <c r="EN46" s="9" t="str">
        <f>IF(AND(ISNUMBER(AY46),ISNUMBER(DK46)),IF(AY46-VLOOKUP(BI46,NySiT!$L$2:$V$4,DK46,1)&lt;1,1,AY46-VLOOKUP(BI46,NySiT!$L$2:$V$4,DK46,1)),"")</f>
        <v/>
      </c>
      <c r="EO46" s="9" t="str">
        <f>IF(AND(ISNUMBER(AZ46),ISNUMBER(DK46)),IF(AZ46-VLOOKUP(BI46,NyVs!$L$2:$V$4,DK46,1)&lt;1,1,AZ46-VLOOKUP(BI46,NyVs!$L$2:$V$4,DK46,1)),"")</f>
        <v/>
      </c>
      <c r="EP46" s="9" t="str">
        <f>IF(AND(ISNUMBER(BA46),ISNUMBER(DK46)),IF(BA46-VLOOKUP(BI46,NyPp!$L$2:$V$4,DK46,1)&lt;1,1,BA46-VLOOKUP(BI46,NyPp!$L$2:$V$4,DK46,1)),"")</f>
        <v/>
      </c>
      <c r="EQ46" s="9" t="str">
        <f>IF(AND(ISNUMBER(BB46),ISNUMBER(DK46)),IF(BB46-VLOOKUP(BI46,NyIGS!$L$2:$V$4,DK46,1)&lt;40,40,BB46-VLOOKUP(BI46,NyIGS!$L$2:$V$4,DK46,1)),"")</f>
        <v/>
      </c>
      <c r="ER46" s="9" t="str">
        <f>IF(AND(ISNUMBER(BC46),ISNUMBER(DK46)),IF(BC46-VLOOKUP(BI46,NyIRS!$L$2:$V$4,DK46,1)&lt;40,40,BC46-VLOOKUP(BI46,NyIRS!$L$2:$V$4,DK46,1)),"")</f>
        <v/>
      </c>
      <c r="ES46" s="9" t="str">
        <f>IF(AND(ISNUMBER(BD46),ISNUMBER(DK46)),IF(BD46-VLOOKUP(BI46,NyIES!$L$2:$V$4,DK46,1)&lt;40,40,BD46-VLOOKUP(BI46,NyIES!$L$2:$V$4,DK46,1)),"")</f>
        <v/>
      </c>
      <c r="ET46" s="9" t="str">
        <f>IF(AND(ISNUMBER(BE46),ISNUMBER(DK46)),IF(BE46-VLOOKUP(BI46,NyISI!$L$2:$V$4,DK46,1)&lt;40,40,BE46-VLOOKUP(BI46,NyISI!$L$2:$V$4,DK46,1)),"")</f>
        <v/>
      </c>
      <c r="EU46" s="9" t="str">
        <f>IF(AND(ISNUMBER(DK46),DK46&lt;8),IF(AND(ISNUMBER(BF46),ISNUMBER(DK46)),IF(BF46-VLOOKUP(BI46,NyISS!$L$2:$V$4,DK46,1)&lt;40,40,BF46-VLOOKUP(BI46,NyISS!$L$2:$V$4,DK46,1)),""),"")</f>
        <v/>
      </c>
      <c r="EV46" s="9" t="str">
        <f>IF(AND(ISNUMBER(DK46),DK46&gt;7),IF(AND(ISNUMBER(BG46),ISNUMBER(DK46)),IF(BG46-VLOOKUP(BI46,NyISM!$L$2:$V$4,DK46,1)&lt;40,40,BG46-VLOOKUP(BI46,NyISM!$L$2:$V$4,DK46,1)),""),"")</f>
        <v/>
      </c>
      <c r="EW46" s="9" t="str">
        <f>IF(AND(ISNUMBER(BH46),ISNUMBER(DK46)),IF(BH46-VLOOKUP(BI46,NyIAM!$L$2:$V$4,DK46,1)&lt;40,40,BH46-VLOOKUP(BI46,NyIAM!$L$2:$V$4,DK46,1)),"")</f>
        <v/>
      </c>
      <c r="EX46" s="9" t="str">
        <f>IF(AND(ISNUMBER(AJ46),ISNUMBER(DK46)),IF(AJ46+VLOOKUP(BI46,NyFi!$L$2:$V$4,DK46,1)&gt;19,19,AJ46+VLOOKUP(BI46,NyFi!$L$2:$V$4,DK46,1)),"")</f>
        <v/>
      </c>
      <c r="EY46" s="9" t="str">
        <f>IF(AND(ISNUMBER(DK46),DK46&lt;8),IF(AND(ISNUMBER(AK46),ISNUMBER(DK46)),IF(AK46+VLOOKUP(BI46,NyGs!$L$2:$V$4,DK46,1)&gt;19,19,AK46+VLOOKUP(BI46,NyGs!$L$2:$V$4,DK46,1)),""),"")</f>
        <v/>
      </c>
      <c r="EZ46" s="9" t="str">
        <f>IF(AND(ISNUMBER(AL46),ISNUMBER(DK46)),IF(AL46+VLOOKUP(BI46,NyRm!$L$2:$V$4,DK46,1)&gt;19,19,AL46+VLOOKUP(BI46,NyRm!$L$2:$V$4,DK46,1)),"")</f>
        <v/>
      </c>
      <c r="FA46" s="9" t="str">
        <f>IF(AND(ISNUMBER(AM46),ISNUMBER(DK46)),IF(AM46+VLOOKUP(BI46,NyFm!$L$2:$V$4,DK46,1)&gt;19,19,AM46+VLOOKUP(BI46,NyFm!$L$2:$V$4,DK46,1)),"")</f>
        <v/>
      </c>
      <c r="FB46" s="9" t="str">
        <f>IF(AND(ISNUMBER(DK46),DK46&lt;8),IF(AND(ISNUMBER(AN46),ISNUMBER(DK46)),IF(AN46+VLOOKUP(BI46,NyLi1R!$L$2:$V$4,DK46,1)&gt;19,19,AN46+VLOOKUP(BI46,NyLi1R!$L$2:$V$4,DK46,1)),""),"")</f>
        <v/>
      </c>
      <c r="FC46" s="9" t="str">
        <f>IF(AND(ISNUMBER(DK46),DK46&lt;8),IF(AND(ISNUMBER(AO46),ISNUMBER(DK46)),IF(AO46+VLOOKUP(BI46,NyLi1E!$L$2:$V$4,DK46,1)&gt;19,19,AO46+VLOOKUP(BI46,NyLi1E!$L$2:$V$4,DK46,1)),""),"")</f>
        <v/>
      </c>
      <c r="FD46" s="9" t="str">
        <f>IF(AND(ISNUMBER(DK46),DK46&lt;8),IF(AND(ISNUMBER(AP46),ISNUMBER(DK46)),IF(AP46+VLOOKUP(BI46,NyLi1T!$L$2:$V$4,DK46,1)&gt;19,19,AP46+VLOOKUP(BI46,NyLi1T!$L$2:$V$4,DK46,1)),""),"")</f>
        <v/>
      </c>
      <c r="FE46" s="9" t="str">
        <f>IF(AND(ISNUMBER(DK46),DK46&gt;7),IF(AND(ISNUMBER(AQ46),ISNUMBER(DK46)),IF(AQ46+VLOOKUP(BI46,NyLi2R!$L$2:$V$4,DK46,1)&gt;19,19,AQ46+VLOOKUP(BI46,NyLi2R!$L$2:$V$4,DK46,1)),""),"")</f>
        <v/>
      </c>
      <c r="FF46" s="9" t="str">
        <f>IF(AND(ISNUMBER(DK46),DK46&gt;7),IF(AND(ISNUMBER(AR46),ISNUMBER(DK46)),IF(AR46+VLOOKUP(BI46,NyLi2E!$L$2:$V$4,DK46,1)&gt;19,19,AR46+VLOOKUP(BI46,NyLi2E!$L$2:$V$4,DK46,1)),""),"")</f>
        <v/>
      </c>
      <c r="FG46" s="9" t="str">
        <f>IF(AND(ISNUMBER(DK46),DK46&gt;7),IF(AND(ISNUMBER(AS46),ISNUMBER(DK46)),IF(AS46+VLOOKUP(BI46,NyLi2T!$L$2:$V$4,DK46,1)&gt;19,19,AS46+VLOOKUP(BI46,NyLi2T!$L$2:$V$4,DK46,1)),""),"")</f>
        <v/>
      </c>
      <c r="FH46" s="9" t="str">
        <f>IF(AND(ISNUMBER(DK46),DK46&lt;8),IF(AND(ISNUMBER(AT46),ISNUMBER(DK46)),IF(AT46+VLOOKUP(BI46,NySs!$L$2:$V$4,DK46,1)&gt;19,19,AT46+VLOOKUP(BI46,NySs!$L$2:$V$4,DK46,1)),""),"")</f>
        <v/>
      </c>
      <c r="FI46" s="9" t="str">
        <f>IF(AND(ISNUMBER(DK46),DK46&lt;9),IF(AND(ISNUMBER(AU46),ISNUMBER(DK46)),IF(AU46+VLOOKUP(BI46,NyEo!$L$2:$V$4,DK46,1)&gt;19,19,AU46+VLOOKUP(BI46,NyEo!$L$2:$V$4,DK46,1)),""),"")</f>
        <v/>
      </c>
      <c r="FJ46" s="9" t="str">
        <f>IF(AND(ISNUMBER(DK46),DK46&gt;7),IF(AND(ISNUMBER(AV46),ISNUMBER(DK46)),IF(AV46+VLOOKUP(BI46,NyHt!$L$2:$V$4,DK46,1)&gt;19,19,AV46+VLOOKUP(BI46,NyHt!$L$2:$V$4,DK46,1)),""),"")</f>
        <v/>
      </c>
      <c r="FK46" s="9" t="str">
        <f>IF(AND(ISNUMBER(AW46),ISNUMBER(DK46)),IF(AW46+VLOOKUP(BI46,NySiF!$L$2:$V$4,DK46,1)&gt;19,19,AW46+VLOOKUP(BI46,NySiF!$L$2:$V$4,DK46,1)),"")</f>
        <v/>
      </c>
      <c r="FL46" s="9" t="str">
        <f>IF(AND(ISNUMBER(AX46),ISNUMBER(DK46)),IF(AX46+VLOOKUP(BI46,NySiB!$L$2:$V$4,DK46,1)&gt;19,19,AX46+VLOOKUP(BI46,NySiB!$L$2:$V$4,DK46,1)),"")</f>
        <v/>
      </c>
      <c r="FM46" s="9" t="str">
        <f>IF(AND(ISNUMBER(AY46),ISNUMBER(DK46)),IF(AY46+VLOOKUP(BI46,NySiT!$L$2:$V$4,DK46,1)&gt;19,19,AY46+VLOOKUP(BI46,NySiT!$L$2:$V$4,DK46,1)),"")</f>
        <v/>
      </c>
      <c r="FN46" s="9" t="str">
        <f>IF(AND(ISNUMBER(AZ46),ISNUMBER(DK46)),IF(AZ46+VLOOKUP(BI46,NyVs!$L$2:$V$4,DK46,1)&gt;19,19,AZ46+VLOOKUP(BI46,NyVs!$L$2:$V$4,DK46,1)),"")</f>
        <v/>
      </c>
      <c r="FO46" s="9" t="str">
        <f>IF(AND(ISNUMBER(BA46),ISNUMBER(DK46)),IF(BA46+VLOOKUP(BI46,NyPp!$L$2:$V$4,DK46,1)&gt;19,19,BA46+VLOOKUP(BI46,NyPp!$L$2:$V$4,DK46,1)),"")</f>
        <v/>
      </c>
      <c r="FP46" s="9" t="str">
        <f>IF(AND(ISNUMBER(BB46),ISNUMBER(DK46)),IF(BB46+VLOOKUP(BI46,NyIGS!$L$2:$V$4,DK46,1)&gt;160,160,BB46+VLOOKUP(BI46,NyIGS!$L$2:$V$4,DK46,1)),"")</f>
        <v/>
      </c>
      <c r="FQ46" s="9" t="str">
        <f>IF(AND(ISNUMBER(BC46),ISNUMBER(DK46)),IF(BC46+VLOOKUP(BI46,NyIRS!$L$2:$V$4,DK46,1)&gt;160,160,BC46+VLOOKUP(BI46,NyIRS!$L$2:$V$4,DK46,1)),"")</f>
        <v/>
      </c>
      <c r="FR46" s="9" t="str">
        <f>IF(AND(ISNUMBER(BD46),ISNUMBER(DK46)),IF(BD46+VLOOKUP(BI46,NyIES!$L$2:$V$4,DK46,1)&gt;160,160, BD46+VLOOKUP(BI46,NyIES!$L$2:$V$4,DK46,1)),"")</f>
        <v/>
      </c>
      <c r="FS46" s="9" t="str">
        <f>IF(AND(ISNUMBER(BE46),ISNUMBER(DK46)),IF(BE46+VLOOKUP(BI46,NyISI!$L$2:$V$4,DK46,1)&gt;160,160,BE46+VLOOKUP(BI46,NyISI!$L$2:$V$4,DK46,1)),"")</f>
        <v/>
      </c>
      <c r="FT46" s="9" t="str">
        <f>IF(AND(ISNUMBER(DK46),DK46&lt;8),IF(AND(ISNUMBER(BF46),ISNUMBER(DK46)),IF(BF46+VLOOKUP(BI46,NyISS!$L$2:$V$4,DK46,1)&gt;160,160,BF46+VLOOKUP(BI46,NyISS!$L$2:$V$4,DK46,1)),""),"")</f>
        <v/>
      </c>
      <c r="FU46" s="9" t="str">
        <f>IF(AND(ISNUMBER(DK46),DK46&gt;7),IF(AND(ISNUMBER(BG46),ISNUMBER(DK46)),IF(BG46+VLOOKUP(BI46,NyISM!$L$2:$V$4,DK46,1)&gt;160,160,BG46+VLOOKUP(BI46,NyISM!$L$2:$V$4,DK46,1)),""),"")</f>
        <v/>
      </c>
      <c r="FV46" s="9" t="str">
        <f>IF(AND(ISNUMBER(BH46),ISNUMBER(DK46)),IF(BH46+VLOOKUP(BI46,NyIAM!$L$2:$V$4,DK46,1)&gt;160,160,BH46+VLOOKUP(BI46,NyIAM!$L$2:$V$4,DK46,1)),"")</f>
        <v/>
      </c>
    </row>
    <row r="47" spans="1:178" x14ac:dyDescent="0.2">
      <c r="A47" s="51"/>
      <c r="B47" s="51"/>
      <c r="C47" s="51"/>
      <c r="D47" s="51"/>
      <c r="E47" s="51"/>
      <c r="F47" s="51"/>
      <c r="G47" s="51"/>
      <c r="H47" s="51"/>
      <c r="I47" s="51"/>
      <c r="J47" s="52"/>
      <c r="K47" s="52"/>
      <c r="L47" s="53"/>
      <c r="M47" s="53"/>
      <c r="N47" s="58" t="str">
        <f t="shared" si="0"/>
        <v/>
      </c>
      <c r="O47" s="53"/>
      <c r="P47" s="53"/>
      <c r="Q47" s="53"/>
      <c r="R47" s="53"/>
      <c r="S47" s="53"/>
      <c r="T47" s="53"/>
      <c r="U47" s="53"/>
      <c r="V47" s="53"/>
      <c r="W47" s="53"/>
      <c r="X47" s="53"/>
      <c r="Y47" s="53"/>
      <c r="Z47" s="53"/>
      <c r="AA47" s="53"/>
      <c r="AB47" s="53"/>
      <c r="AC47" s="53"/>
      <c r="AD47" s="53"/>
      <c r="AE47" s="53"/>
      <c r="AF47" s="53"/>
      <c r="AG47" s="53"/>
      <c r="AH47" s="53"/>
      <c r="AI47" s="53"/>
      <c r="AJ47" s="4" t="str">
        <f>IF(O47="","",IF(ISNUMBER(N47),VLOOKUP(O47,NyFi!$A$2:$K$40,DK47),""))</f>
        <v/>
      </c>
      <c r="AK47" s="4" t="str">
        <f>IF(P47="","",IF(AND(ISNUMBER(N47),DK47&lt;8),VLOOKUP(P47,NyGs!$A$2:$G$41,DK47),""))</f>
        <v/>
      </c>
      <c r="AL47" s="4" t="str">
        <f>IF(AA47="","",IF(ISNUMBER(N47),VLOOKUP(AA47,NyRm!$A$2:$K$56,DK47),""))</f>
        <v/>
      </c>
      <c r="AM47" s="4" t="str">
        <f>IF(Z47="","",IF(ISNUMBER(N47),VLOOKUP(Z47,NyFm!$A$2:$K$46,DK47),""))</f>
        <v/>
      </c>
      <c r="AN47" s="4" t="str">
        <f>IF(U47="","",IF(AND(ISNUMBER(N47),DK47&lt;8),VLOOKUP(U47,NyLi1R!$A$2:$G$20,DK47),""))</f>
        <v/>
      </c>
      <c r="AO47" s="4" t="str">
        <f>IF(V47="","",IF(AND(ISNUMBER(N47),DK47&lt;8),VLOOKUP(V47,NyLi1E!$A$2:$G$20,DK47),""))</f>
        <v/>
      </c>
      <c r="AP47" s="4" t="str">
        <f>IF(AND(ISNUMBER(N47),ISNUMBER(AN47),ISNUMBER(AO47),DK47&lt;8),VLOOKUP(AN47+AO47,NyLi1T!$A$2:$G$40,DK47),"")</f>
        <v/>
      </c>
      <c r="AQ47" s="4" t="str">
        <f>IF(W47="","",IF(AND(ISNUMBER(N47),DK47&gt;7),VLOOKUP(W47,NyLi2R!$A$2:$K$20,DK47),""))</f>
        <v/>
      </c>
      <c r="AR47" s="4" t="str">
        <f>IF(X47="","",IF(AND(ISNUMBER(N47),DK47&gt;7),VLOOKUP(X47,NyLi2E!$A$2:$K$20,DK47),""))</f>
        <v/>
      </c>
      <c r="AS47" s="4" t="str">
        <f>IF(AND(ISNUMBER(N47),ISNUMBER(AQ47),ISNUMBER(AR47),DK47&gt;7),VLOOKUP(AQ47+AR47,NyLi2T!$A$2:$K$40,DK47),"")</f>
        <v/>
      </c>
      <c r="AT47" s="4" t="str">
        <f>IF(AE47="","",IF(AND(ISNUMBER(N47),DK47&lt;8),VLOOKUP(AE47,NySs!$A$2:$G$28,DK47),""))</f>
        <v/>
      </c>
      <c r="AU47" s="4" t="str">
        <f>IF(AD47="","",IF(AND(ISNUMBER(N47),DK47&lt;9),VLOOKUP(AD47,NyEo!$A$2:$H$22,DK47),""))</f>
        <v/>
      </c>
      <c r="AV47" s="4" t="str">
        <f>IF(Q47="","",IF(AND(ISNUMBER(N47),DK47&gt;7),VLOOKUP(Q47,NyHt!$A$2:$K$17,DK47),""))</f>
        <v/>
      </c>
      <c r="AW47" s="4" t="str">
        <f>IF(R47="","",IF(ISNUMBER(N47),VLOOKUP(R47,NySiF!$A$2:$K$18,DK47),""))</f>
        <v/>
      </c>
      <c r="AX47" s="4" t="str">
        <f>IF(S47="","",IF(ISNUMBER(N47),VLOOKUP(S47,NySiB!$A$2:$K$16,DK47),""))</f>
        <v/>
      </c>
      <c r="AY47" s="4" t="str">
        <f>IF(T47="","",IF(ISNUMBER(N47),VLOOKUP(T47,NySiT!$A$2:$K$32,DK47),""))</f>
        <v/>
      </c>
      <c r="AZ47" s="4" t="str">
        <f>IF(Y47="","",IF(ISNUMBER(N47),VLOOKUP(Y47,NyVs!$A$2:$K$86,DK47),""))</f>
        <v/>
      </c>
      <c r="BA47" s="4" t="str">
        <f>IF(AI47="","",IF(ISNUMBER(N47),VLOOKUP(AI47,NyPp!$A$2:$K$202,DK47),""))</f>
        <v/>
      </c>
      <c r="BB47" s="4" t="str">
        <f>IF(AND(ISNUMBER(AJ47),ISNUMBER(AK47),ISNUMBER(AL47),ISNUMBER(AM47),DK47&lt;8),IF(COUNTIF(O47,0)+COUNTIF(P47,0)+COUNTIF(AA47,0)+COUNTIF(Z47,0)&gt;1,"",VLOOKUP(AJ47+AK47+AL47+AM47,NyIGS!$A$2:$K$78,DK47)),IF(AND(ISNUMBER(AJ47),ISNUMBER(AL47),ISNUMBER(AM47),ISNUMBER(AS47),DK47&gt;7),IF(COUNTIF(O47,0)+COUNTIF(AA47,0)+COUNTIF(Z47,0)+AND(COUNTIF(W47,0),COUNTIF(X47,0))&gt;1,"",VLOOKUP(AJ47+AL47+AM47+AS47,NyIGS!$A$2:$K$78,DK47)),""))</f>
        <v/>
      </c>
      <c r="BC47" s="4" t="str">
        <f>IF(AND(ISNUMBER(AJ47),ISNUMBER(AN47),ISNUMBER(AT47),DK47&lt;8),IF(COUNTIF(O47,0)+COUNTIF(U47,0)+COUNTIF(AE47,0)&gt;1,"",VLOOKUP(AJ47+AN47+AT47,NyIRS!$A$2:$K$59,DK47)),IF(AND(ISNUMBER(AJ47),ISNUMBER(AQ47),DK47&gt;7),IF(COUNTIF(O47,0)+COUNTIF(W47,0)&gt;1,"",VLOOKUP(AJ47+AQ47,NyIRS!$A$2:$K$59,DK47)),""))</f>
        <v/>
      </c>
      <c r="BD47" s="4" t="str">
        <f>IF(AND(ISNUMBER(AK47),ISNUMBER(AL47),ISNUMBER(AM47),DK47&lt;8),IF(COUNTIF(P47,0)+COUNTIF(AA47,0)+COUNTIF(Z47,0)&gt;1,"",VLOOKUP(AK47+AL47+AM47,NyIES!$A$2:$K$59,DK47)),IF(AND(ISNUMBER(AL47),ISNUMBER(AM47),ISNUMBER(AR47),DK47&gt;7),IF(COUNTIF(AA47,0)+COUNTIF(Z47,0)+COUNTIF(X47,0)&gt;1,"",VLOOKUP(AL47+AM47+AR47,NyIES!$A$2:$K$59,DK47)),""))</f>
        <v/>
      </c>
      <c r="BE47" s="4" t="str">
        <f>IF(AND(ISNUMBER(AJ47),ISNUMBER(AP47),ISNUMBER(AU47),DK47&lt;8),IF(COUNTIF(O47,0)+AND(COUNTIF(U47,0),COUNTIF(V47,0))+COUNTIF(AD47,0)&gt;1,"",VLOOKUP(AJ47+AP47+AU47,NyISI!$A$2:$K$59,DK47)),IF(AND(ISNUMBER(AS47),ISNUMBER(AU47),ISNUMBER(AV47),DK47=8),IF(COUNTIF(AD47,0)+COUNTIF(Q47,0)+AND(COUNTIF(W47,0),COUNTIF(X47,0))&gt;1,"",VLOOKUP(AS47+AU47+AV47,NyISI!$A$2:$K$59,DK47)),IF(AND(ISNUMBER(AS47),ISNUMBER(AV47),DK47&gt;8),IF(COUNTIF(Q47,0)+AND(COUNTIF(W47,0),COUNTIF(X47,0))&gt;1,"",VLOOKUP(AS47+AV47,NyISI!$A$2:$K$59,DK47)),"")))</f>
        <v/>
      </c>
      <c r="BF47" s="4" t="str">
        <f>IF(AND(ISNUMBER(AT47),ISNUMBER(AK47),ISNUMBER(AL47),ISNUMBER(AM47),DK47&lt;8),IF(COUNTIF(P47,0)+COUNTIF(AA47,0)+COUNTIF(Z47,0)+COUNTIF(AE47,0)&gt;1,"",VLOOKUP(AT47+AK47+AL47+AM47,NyISS!$A$2:$G$78,DK47)),"")</f>
        <v/>
      </c>
      <c r="BG47" s="4" t="str">
        <f>IF(AND(ISNUMBER(AJ47),ISNUMBER(AL47),ISNUMBER(AM47),DK47&gt;7),IF(COUNTIF(O47,0)+COUNTIF(AA47,0)+COUNTIF(Z47,0)&gt;1,"",VLOOKUP(AJ47+AL47+AM47,NyISM!$A$2:$K$59,DK47)),"")</f>
        <v/>
      </c>
      <c r="BH47" s="4" t="str">
        <f>IF(AND(ISNUMBER(AY47),ISNUMBER(AZ47)),IF(COUNTIF(T47,0)+COUNTIF(Y47,0)&gt;1,"",VLOOKUP(AY47+AZ47,NyIAM!$A$2:$K$40,DK47)),"")</f>
        <v/>
      </c>
      <c r="BJ47" s="4" t="str">
        <f>IF(ISNUMBER(BB47),VLOOKUP(BB47,Percentil!$A$2:$B$122,2,1),"")</f>
        <v/>
      </c>
      <c r="BK47" s="4" t="str">
        <f>IF(ISNUMBER(BC47),VLOOKUP(BC47,Percentil!$A$2:$B$122,2,1),"")</f>
        <v/>
      </c>
      <c r="BL47" s="4" t="str">
        <f>IF(ISNUMBER(BD47),VLOOKUP(BD47,Percentil!$A$2:$B$122,2,1),"")</f>
        <v/>
      </c>
      <c r="BM47" s="4" t="str">
        <f>IF(ISNUMBER(BE47),VLOOKUP(BE47,Percentil!$A$2:$B$122,2,1),"")</f>
        <v/>
      </c>
      <c r="BN47" s="4" t="str">
        <f>IF(ISNUMBER(BF47),VLOOKUP(BF47,Percentil!$A$2:$B$122,2,1),"")</f>
        <v/>
      </c>
      <c r="BO47" s="4" t="str">
        <f>IF(ISNUMBER(BG47),VLOOKUP(BG47,Percentil!$A$2:$B$122,2,1),"")</f>
        <v/>
      </c>
      <c r="BP47" s="4" t="str">
        <f>IF(ISNUMBER(BH47),VLOOKUP(BH47,Percentil!$A$2:$B$122,2,1),"")</f>
        <v/>
      </c>
      <c r="BQ47" s="4" t="str">
        <f>IF(AND(ISNUMBER(AJ47),ISNUMBER(DK47)),IF(AJ47-VLOOKUP(BI47,NyFi!$L$2:$V$4,DK47,1)&lt;1,1 &amp; " - " &amp; AJ47+VLOOKUP(BI47,NyFi!$L$2:$V$4,DK47,1),IF(AJ47+VLOOKUP(BI47,NyFi!$L$2:$V$4,DK47,1)&gt;19,AJ47-VLOOKUP(BI47,NyFi!$L$2:$V$4,DK47,1) &amp; " - " &amp; 19,AJ47-VLOOKUP(BI47,NyFi!$L$2:$V$4,DK47,1) &amp; " - " &amp; AJ47+VLOOKUP(BI47,NyFi!$L$2:$V$4,DK47,1))),"")</f>
        <v/>
      </c>
      <c r="BR47" s="4" t="str">
        <f>IF(AND(ISNUMBER(DK47),DK47&lt;8),IF(AND(ISNUMBER(AK47),ISNUMBER(DK47)),IF(AK47-VLOOKUP(BI47,NyGs!$L$2:$V$4,DK47,1)&lt;1,1 &amp; " - " &amp; AK47+VLOOKUP(BI47,NyGs!$L$2:$V$4,DK47,1),IF(AK47+VLOOKUP(BI47,NyGs!$L$2:$V$4,DK47,1)&gt;19,AK47-VLOOKUP(BI47,NyGs!$L$2:$V$4,DK47,1) &amp; " - " &amp; 19,AK47-VLOOKUP(BI47,NyGs!$L$2:$V$4,DK47,1) &amp; " - " &amp; AK47+VLOOKUP(BI47,NyGs!$L$2:$V$4,DK47,1))),""),"")</f>
        <v/>
      </c>
      <c r="BS47" s="4" t="str">
        <f>IF(AND(ISNUMBER(AL47),ISNUMBER(DK47)),IF(AL47-VLOOKUP(BI47,NyRm!$L$2:$V$4,DK47,1)&lt;1,1 &amp; " - " &amp; AL47+VLOOKUP(BI47,NyRm!$L$2:$V$4,DK47,1),IF(AL47+VLOOKUP(BI47,NyRm!$L$2:$V$4,DK47,1)&gt;19,AL47-VLOOKUP(BI47,NyRm!$L$2:$V$4,DK47,1) &amp; " - " &amp; 19,AL47-VLOOKUP(BI47,NyRm!$L$2:$V$4,DK47,1) &amp; " - " &amp; AL47+VLOOKUP(BI47,NyRm!$L$2:$V$4,DK47,1))),"")</f>
        <v/>
      </c>
      <c r="BT47" s="4" t="str">
        <f>IF(AND(ISNUMBER(AM47),ISNUMBER(DK47)),IF(AM47-VLOOKUP(BI47,NyFm!$L$2:$V$4,DK47,1)&lt;1,1 &amp; " - " &amp; AM47+VLOOKUP(BI47,NyFm!$L$2:$V$4,DK47,1),IF(AM47+VLOOKUP(BI47,NyFm!$L$2:$V$4,DK47,1)&gt;19,AM47-VLOOKUP(BI47,NyFm!$L$2:$V$4,DK47,1) &amp; " - " &amp; 19,AM47-VLOOKUP(BI47,NyFm!$L$2:$V$4,DK47,1) &amp; " - " &amp; AM47+VLOOKUP(BI47,NyFm!$L$2:$V$4,DK47,1))),"")</f>
        <v/>
      </c>
      <c r="BU47" s="4" t="str">
        <f>IF(AND(ISNUMBER(DK47),DK47&lt;8),IF(AND(ISNUMBER(AN47),ISNUMBER(DK47)),IF(AN47-VLOOKUP(BI47,NyLi1R!$L$2:$V$4,DK47,1)&lt;1,1 &amp; " - " &amp; AN47+VLOOKUP(BI47,NyLi1R!$L$2:$V$4,DK47,1),IF(AN47+VLOOKUP(BI47,NyLi1R!$L$2:$V$4,DK47,1)&gt;19,AN47-VLOOKUP(BI47,NyLi1R!$L$2:$V$4,DK47,1) &amp; " - " &amp; 19,AN47-VLOOKUP(BI47,NyLi1R!$L$2:$V$4,DK47,1) &amp; " - " &amp; AN47+VLOOKUP(BI47,NyLi1R!$L$2:$V$4,DK47,1))),""),"")</f>
        <v/>
      </c>
      <c r="BV47" s="4" t="str">
        <f>IF(AND(ISNUMBER(DK47),DK47&lt;8),IF(AND(ISNUMBER(AO47),ISNUMBER(DK47)),IF(AO47-VLOOKUP(BI47,NyLi1E!$L$2:$V$4,DK47,1)&lt;1,1 &amp; " - " &amp; AO47+VLOOKUP(BI47,NyLi1E!$L$2:$V$4,DK47,1),IF(AO47+VLOOKUP(BI47,NyLi1E!$L$2:$V$4,DK47,1)&gt;19,AO47-VLOOKUP(BI47,NyLi1E!$L$2:$V$4,DK47,1) &amp; " - " &amp; 19,AO47-VLOOKUP(BI47,NyLi1E!$L$2:$V$4,DK47,1) &amp; " - " &amp; AO47+VLOOKUP(BI47,NyLi1E!$L$2:$V$4,DK47,1))),""),"")</f>
        <v/>
      </c>
      <c r="BW47" s="4" t="str">
        <f>IF(AND(ISNUMBER(DK47),DK47&lt;8),IF(AND(ISNUMBER(AP47),ISNUMBER(DK47)),IF(AP47-VLOOKUP(BI47,NyLi1T!$L$2:$V$4,DK47,1)&lt;1,1 &amp; " - " &amp; AP47+VLOOKUP(BI47,NyLi1T!$L$2:$V$4,DK47,1),IF(AP47+VLOOKUP(BI47,NyLi1T!$L$2:$V$4,DK47,1)&gt;19,AP47-VLOOKUP(BI47,NyLi1T!$L$2:$V$4,DK47,1) &amp; " - " &amp; 19,AP47-VLOOKUP(BI47,NyLi1T!$L$2:$V$4,DK47,1) &amp; " - " &amp; AP47+VLOOKUP(BI47,NyLi1T!$L$2:$V$4,DK47,1))),""),"")</f>
        <v/>
      </c>
      <c r="BX47" s="4" t="str">
        <f>IF(AND(ISNUMBER(DK47),DK47&gt;7),IF(AND(ISNUMBER(AQ47),ISNUMBER(DK47)),IF(AQ47-VLOOKUP(BI47,NyLi2R!$L$2:$V$4,DK47,1)&lt;1,1 &amp; " - " &amp; AQ47+VLOOKUP(BI47,NyLi2R!$L$2:$V$4,DK47,1),IF(AQ47+VLOOKUP(BI47,NyLi2R!$L$2:$V$4,DK47,1)&gt;19,AQ47-VLOOKUP(BI47,NyLi2R!$L$2:$V$4,DK47,1) &amp; " - " &amp; 19,AQ47-VLOOKUP(BI47,NyLi2R!$L$2:$V$4,DK47,1) &amp; " - " &amp; AQ47+VLOOKUP(BI47,NyLi2R!$L$2:$V$4,DK47,1))),""),"")</f>
        <v/>
      </c>
      <c r="BY47" s="4" t="str">
        <f>IF(AND(ISNUMBER(DK47),DK47&gt;7),IF(AND(ISNUMBER(AR47),ISNUMBER(DK47)),IF(AR47-VLOOKUP(BI47,NyLi2E!$L$2:$V$4,DK47,1)&lt;1,1 &amp; " - " &amp; AR47+VLOOKUP(BI47,NyLi2E!$L$2:$V$4,DK47,1),IF(AR47+VLOOKUP(BI47,NyLi2E!$L$2:$V$4,DK47,1)&gt;19,AR47-VLOOKUP(BI47,NyLi2E!$L$2:$V$4,DK47,1) &amp; " - " &amp; 19,AR47-VLOOKUP(BI47,NyLi2E!$L$2:$V$4,DK47,1) &amp; " - " &amp; AR47+VLOOKUP(BI47,NyLi2E!$L$2:$V$4,DK47,1))),""),"")</f>
        <v/>
      </c>
      <c r="BZ47" s="4" t="str">
        <f>IF(AND(ISNUMBER(DK47),DK47&gt;7),IF(AND(ISNUMBER(AS47),ISNUMBER(DK47)),IF(AS47-VLOOKUP(BI47,NyLi2T!$L$2:$V$4,DK47,1)&lt;1,1 &amp; " - " &amp; AS47+VLOOKUP(BI47,NyLi2T!$L$2:$V$4,DK47,1),IF(AS47+VLOOKUP(BI47,NyLi2T!$L$2:$V$4,DK47,1)&gt;19,AS47-VLOOKUP(BI47,NyLi2T!$L$2:$V$4,DK47,1) &amp; " - " &amp; 19,AS47-VLOOKUP(BI47,NyLi2T!$L$2:$V$4,DK47,1) &amp; " - " &amp; AS47+VLOOKUP(BI47,NyLi2T!$L$2:$V$4,DK47,1))),""),"")</f>
        <v/>
      </c>
      <c r="CA47" s="4" t="str">
        <f>IF(AND(ISNUMBER(DK47),DK47&lt;8),IF(AND(ISNUMBER(AT47),ISNUMBER(DK47)),IF(AT47-VLOOKUP(BI47,NySs!$L$2:$V$4,DK47,1)&lt;1,1 &amp; " - " &amp; AT47+VLOOKUP(BI47,NySs!$L$2:$V$4,DK47,1),IF(AT47+VLOOKUP(BI47,NySs!$L$2:$V$4,DK47,1)&gt;19,AT47-VLOOKUP(BI47,NySs!$L$2:$V$4,DK47,1) &amp; " - " &amp; 19,AT47-VLOOKUP(BI47,NySs!$L$2:$V$4,DK47,1) &amp; " - " &amp; AT47+VLOOKUP(BI47,NySs!$L$2:$V$4,DK47,1))),""),"")</f>
        <v/>
      </c>
      <c r="CB47" s="4" t="str">
        <f>IF(AND(ISNUMBER(DK47),DK47&lt;9),IF(AND(ISNUMBER(AU47),ISNUMBER(DK47)),IF(AU47-VLOOKUP(BI47,NyEo!$L$2:$V$4,DK47,1)&lt;1,1 &amp; " - " &amp; AU47+VLOOKUP(BI47,NyEo!$L$2:$V$4,DK47,1),IF(AU47+VLOOKUP(BI47,NyEo!$L$2:$V$4,DK47,1)&gt;19,AU47-VLOOKUP(BI47,NyEo!$L$2:$V$4,DK47,1) &amp; " - " &amp; 19,AU47-VLOOKUP(BI47,NyEo!$L$2:$V$4,DK47,1) &amp; " - " &amp; AU47+VLOOKUP(BI47,NyEo!$L$2:$V$4,DK47,1))),""),"")</f>
        <v/>
      </c>
      <c r="CC47" s="4" t="str">
        <f>IF(AND(ISNUMBER(DK47),DK47&gt;7),IF(AND(ISNUMBER(AV47),ISNUMBER(DK47)),IF(AV47-VLOOKUP(BI47,NyHt!$L$2:$V$4,DK47,1)&lt;1,1 &amp; " - " &amp; AV47+VLOOKUP(BI47,NyHt!$L$2:$V$4,DK47,1),IF(AV47+VLOOKUP(BI47,NyHt!$L$2:$V$4,DK47,1)&gt;19,AV47-VLOOKUP(BI47,NyHt!$L$2:$V$4,DK47,1) &amp; " - " &amp; 19,AV47-VLOOKUP(BI47,NyHt!$L$2:$V$4,DK47,1) &amp; " - " &amp; AV47+VLOOKUP(BI47,NyHt!$L$2:$V$4,DK47,1))),""),"")</f>
        <v/>
      </c>
      <c r="CD47" s="4" t="str">
        <f>IF(AND(ISNUMBER(AW47),ISNUMBER(DK47)),IF(AW47-VLOOKUP(BI47,NySiF!$L$2:$V$4,DK47,1)&lt;1,1 &amp; " - " &amp; AW47+VLOOKUP(BI47,NySiF!$L$2:$V$4,DK47,1),IF(AW47+VLOOKUP(BI47,NySiF!$L$2:$V$4,DK47,1)&gt;19,AW47-VLOOKUP(BI47,NySiF!$L$2:$V$4,DK47,1) &amp; " - " &amp; 19,AW47-VLOOKUP(BI47,NySiF!$L$2:$V$4,DK47,1) &amp; " - " &amp; AW47+VLOOKUP(BI47,NySiF!$L$2:$V$4,DK47,1))),"")</f>
        <v/>
      </c>
      <c r="CE47" s="4" t="str">
        <f>IF(AND(ISNUMBER(AX47),ISNUMBER(DK47)),IF(AX47-VLOOKUP(BI47,NySiB!$L$2:$V$4,DK47,1)&lt;1,1 &amp; " - " &amp; AX47+VLOOKUP(BI47,NySiB!$L$2:$V$4,DK47,1),IF(AX47+VLOOKUP(BI47,NySiB!$L$2:$V$4,DK47,1)&gt;19,AX47-VLOOKUP(BI47,NySiB!$L$2:$V$4,DK47,1) &amp; " - " &amp; 19,AX47-VLOOKUP(BI47,NySiB!$L$2:$V$4,DK47,1) &amp; " - " &amp; AX47+VLOOKUP(BI47,NySiB!$L$2:$V$4,DK47,1))),"")</f>
        <v/>
      </c>
      <c r="CF47" s="4" t="str">
        <f>IF(AND(ISNUMBER(AY47),ISNUMBER(DK47)),IF(AY47-VLOOKUP(BI47,NySiT!$L$2:$V$4,DK47,1)&lt;1,1 &amp; " - " &amp; AY47+VLOOKUP(BI47,NySiT!$L$2:$V$4,DK47,1),IF(AY47+VLOOKUP(BI47,NySiT!$L$2:$V$4,DK47,1)&gt;19,AY47-VLOOKUP(BI47,NySiT!$L$2:$V$4,DK47,1) &amp; " - " &amp; 19,AY47-VLOOKUP(BI47,NySiT!$L$2:$V$4,DK47,1) &amp; " - " &amp; AY47+VLOOKUP(BI47,NySiT!$L$2:$V$4,DK47,1))),"")</f>
        <v/>
      </c>
      <c r="CG47" s="4" t="str">
        <f>IF(AND(ISNUMBER(AZ47),ISNUMBER(DK47)),IF(AZ47-VLOOKUP(BI47,NyVs!$L$2:$V$4,DK47,1)&lt;1,1 &amp; " - " &amp; AZ47+VLOOKUP(BI47,NyVs!$L$2:$V$4,DK47,1),IF(AZ47+VLOOKUP(BI47,NyVs!$L$2:$V$4,DK47,1)&gt;19,AZ47-VLOOKUP(BI47,NyVs!$L$2:$V$4,DK47,1) &amp; " - " &amp; 19,AZ47-VLOOKUP(BI47,NyVs!$L$2:$V$4,DK47,1) &amp; " - " &amp; AZ47+VLOOKUP(BI47,NyVs!$L$2:$V$4,DK47,1))),"")</f>
        <v/>
      </c>
      <c r="CH47" s="4" t="str">
        <f>IF(AND(ISNUMBER(BA47),ISNUMBER(DK47)),IF(BA47-VLOOKUP(BI47,NyPp!$L$2:$V$4,DK47,1)&lt;1,1 &amp; " - " &amp; BA47+VLOOKUP(BI47,NyPp!$L$2:$V$4,DK47,1),IF(BA47+VLOOKUP(BI47,NyPp!$L$2:$V$4,DK47,1)&gt;19,BA47-VLOOKUP(BI47,NyPp!$L$2:$V$4,DK47,1) &amp; " - " &amp; 19,BA47-VLOOKUP(BI47,NyPp!$L$2:$V$4,DK47,1) &amp; " - " &amp; BA47+VLOOKUP(BI47,NyPp!$L$2:$V$4,DK47,1))),"")</f>
        <v/>
      </c>
      <c r="CI47" s="4" t="str">
        <f>IF(AND(ISNUMBER(BB47),ISNUMBER(DK47)),IF(BB47-VLOOKUP(BI47,NyIGS!$L$2:$V$4,DK47,1)&lt;40,40 &amp; " - " &amp; BB47+VLOOKUP(BI47,NyIGS!$L$2:$V$4,DK47,1),IF(BB47+VLOOKUP(BI47,NyIGS!$L$2:$V$4,DK47,1)&gt;160,BB47-VLOOKUP(BI47,NyIGS!$L$2:$V$4,DK47,1) &amp; " - " &amp; 160,BB47-VLOOKUP(BI47,NyIGS!$L$2:$V$4,DK47,1) &amp; " - " &amp; BB47+VLOOKUP(BI47,NyIGS!$L$2:$V$4,DK47,1))),"")</f>
        <v/>
      </c>
      <c r="CJ47" s="4" t="str">
        <f>IF(AND(ISNUMBER(BC47),ISNUMBER(DK47)),IF(BC47-VLOOKUP(BI47,NyIRS!$L$2:$V$4,DK47,1)&lt;40,40 &amp; " - " &amp; BC47+VLOOKUP(BI47,NyIRS!$L$2:$V$4,DK47,1),IF(BC47+VLOOKUP(BI47,NyIRS!$L$2:$V$4,DK47,1)&gt;160,BC47-VLOOKUP(BI47,NyIRS!$L$2:$V$4,DK47,1) &amp; " - " &amp; 160,BC47-VLOOKUP(BI47,NyIRS!$L$2:$V$4,DK47,1) &amp; " - " &amp; BC47+VLOOKUP(BI47,NyIRS!$L$2:$V$4,DK47,1))),"")</f>
        <v/>
      </c>
      <c r="CK47" s="4" t="str">
        <f>IF(AND(ISNUMBER(BD47),ISNUMBER(DK47)),IF(BD47-VLOOKUP(BI47,NyIES!$L$2:$V$4,DK47,1)&lt;40,40 &amp; " - " &amp; BD47+VLOOKUP(BI47,NyIES!$L$2:$V$4,DK47,1),IF(BD47+VLOOKUP(BI47,NyIES!$L$2:$V$4,DK47,1)&gt;160,BD47-VLOOKUP(BI47,NyIES!$L$2:$V$4,DK47,1) &amp; " - " &amp; 160,BD47-VLOOKUP(BI47,NyIES!$L$2:$V$4,DK47,1) &amp; " - " &amp; BD47+VLOOKUP(BI47,NyIES!$L$2:$V$4,DK47,1))),"")</f>
        <v/>
      </c>
      <c r="CL47" s="4" t="str">
        <f>IF(AND(ISNUMBER(BE47),ISNUMBER(DK47)),IF(BE47-VLOOKUP(BI47,NyISI!$L$2:$V$4,DK47,1)&lt;40,40 &amp; " - " &amp; BE47+VLOOKUP(BI47,NyISI!$L$2:$V$4,DK47,1),IF(BE47+VLOOKUP(BI47,NyISI!$L$2:$V$4,DK47,1)&gt;160,BE47-VLOOKUP(BI47,NyISI!$L$2:$V$4,DK47,1) &amp; " - " &amp; 160,BE47-VLOOKUP(BI47,NyISI!$L$2:$V$4,DK47,1) &amp; " - " &amp; BE47+VLOOKUP(BI47,NyISI!$L$2:$V$4,DK47,1))),"")</f>
        <v/>
      </c>
      <c r="CM47" s="4" t="str">
        <f>IF(AND(ISNUMBER(DK47),DK47&lt;8),IF(AND(ISNUMBER(BF47),ISNUMBER(DK47)),IF(BF47-VLOOKUP(BI47,NyISS!$L$2:$V$4,DK47,1)&lt;40,40 &amp; " - " &amp; BF47+VLOOKUP(BI47,NyISS!$L$2:$V$4,DK47,1),IF(BF47+VLOOKUP(BI47,NyISS!$L$2:$V$4,DK47,1)&gt;160,BF47-VLOOKUP(BI47,NyISS!$L$2:$V$4,DK47,1) &amp; " - " &amp; 160,BF47-VLOOKUP(BI47,NyISS!$L$2:$V$4,DK47,1) &amp; " - " &amp; BF47+VLOOKUP(BI47,NyISS!$L$2:$V$4,DK47,1))),""),"")</f>
        <v/>
      </c>
      <c r="CN47" s="4" t="str">
        <f>IF(AND(ISNUMBER(DK47),DK47&gt;7),IF(AND(ISNUMBER(BG47),ISNUMBER(DK47)),IF(BG47-VLOOKUP(BI47,NyISM!$L$2:$V$4,DK47,1)&lt;40,40 &amp; " - " &amp; BG47+VLOOKUP(BI47,NyISM!$L$2:$V$4,DK47,1),IF(BG47+VLOOKUP(BI47,NyISM!$L$2:$V$4,DK47,1)&gt;160,BG47-VLOOKUP(BI47,NyISM!$L$2:$V$4,DK47,1) &amp; " - " &amp; 160,BG47-VLOOKUP(BI47,NyISM!$L$2:$V$4,DK47,1) &amp; " - " &amp; BG47+VLOOKUP(BI47,NyISM!$L$2:$V$4,DK47,1))),""),"")</f>
        <v/>
      </c>
      <c r="CO47" s="4" t="str">
        <f>IF(AND(ISNUMBER(BH47),ISNUMBER(DK47)),IF(BH47-VLOOKUP(BI47,NyIAM!$L$2:$V$4,DK47,1)&lt;40,40 &amp; " - " &amp; BH47+VLOOKUP(BI47,NyIAM!$L$2:$V$4,DK47,1),IF(BH47+VLOOKUP(BI47,NyIAM!$L$2:$V$4,DK47,1)&gt;160,BH47-VLOOKUP(BI47,NyIAM!$L$2:$V$4,DK47,1) &amp; " - " &amp; 160,BH47-VLOOKUP(BI47,NyIAM!$L$2:$V$4,DK47,1) &amp; " - " &amp; BH47+VLOOKUP(BI47,NyIAM!$L$2:$V$4,DK47,1))),"")</f>
        <v/>
      </c>
      <c r="CP47" s="4" t="str">
        <f>IF(AF47="","",IF(AND(ISNUMBER(AF47),ISNUMBER(DK47)),IF(VLOOKUP(AF47,NyOm!$A$2:$K$30,DK47,1)=1,"Onormalt få ord",IF(VLOOKUP(AF47,NyOm!$A$2:$K$30,DK47,1)=2,"Färre antal ord än normalt",IF(VLOOKUP(AF47,NyOm!$A$2:$K$30,DK47,1)=3,"Normalt antal ord","")))))</f>
        <v/>
      </c>
      <c r="CQ47" s="4" t="str">
        <f>IF(AB47="","",IF(AND(ISNUMBER(AB47),ISNUMBER(DK47)),IF(VLOOKUP(AB47,NyPbTid!$A$2:$K$218,DK47,1)=1,"Onormalt lång tidsåtgång",IF(VLOOKUP(AB47,NyPbTid!$A$2:$K$218,DK47,1)=2,"Långsammare än normalt",IF(VLOOKUP(AB47,NyPbTid!$A$2:$K$218,DK47,1)=3,"Normal tidsåtgång","")))))</f>
        <v/>
      </c>
      <c r="CR47" s="4" t="str">
        <f>IF(AC47="","",IF(AND(ISNUMBER(AC47),ISNUMBER(DK47)),IF(VLOOKUP(AC47,NyPbFel!$A$2:$K$18,DK47,1)=1,"Onormalt antal fel",IF(VLOOKUP(AC47,NyPbFel!$A$2:$K$18,DK47,1)=2,"Fler fel än normalt",IF(VLOOKUP(AC47,NyPbFel!$A$2:$K$18,DK47,1)=3,"Normalt antal fel","")))))</f>
        <v/>
      </c>
      <c r="CS47" s="4" t="str">
        <f t="shared" si="6"/>
        <v/>
      </c>
      <c r="CT47" s="4" t="str">
        <f>IF(OR(ISNUMBER(CS47),CS47="0**"),IF(ISNUMBER(CS47),CS47/ABS(CS47)*VLOOKUP(1,SignDiff!$A$3:$K$4,DK47,1),VLOOKUP(1,SignDiff!$A$3:$K$4,DK47,1)),"")</f>
        <v/>
      </c>
      <c r="CU47" s="4" t="str">
        <f>IF(OR(ISNUMBER(CS47),CS47="0**"),IF(ISNUMBER(CS47),CS47/ABS(CS47)*VLOOKUP(1,SignDiff!$A$7:$K$8,DK47,1),VLOOKUP(1,SignDiff!$A$7:$K$8,DK47,1)),"")</f>
        <v/>
      </c>
      <c r="CV47" s="4" t="str">
        <f t="shared" si="7"/>
        <v/>
      </c>
      <c r="CW47" s="4" t="str">
        <f t="shared" si="8"/>
        <v/>
      </c>
      <c r="CX47" s="4" t="str">
        <f>IF(OR(ISNUMBER(CS47),CS47="0**"),IF(CS47="0**",VLOOKUP(0,'IRS-IES'!$A$2:$C$43,2,1),IF(CS47&lt;0,VLOOKUP(ABS(CS47),'IRS-IES'!$A$2:$C$43,2,1),VLOOKUP(ABS(CS47),'IRS-IES'!$A$2:$C$43,3,1))),"")</f>
        <v/>
      </c>
      <c r="CY47" s="4" t="str">
        <f t="shared" si="9"/>
        <v/>
      </c>
      <c r="CZ47" s="4" t="str">
        <f>IF(OR(ISNUMBER(CY47),CY47="0**"),IF(ISNUMBER(CY47),CY47/ABS(CY47)*VLOOKUP(2,SignDiff!$A$3:$K$4,DK47,1),VLOOKUP(2,SignDiff!$A$3:$K$4,DK47,1)),"")</f>
        <v/>
      </c>
      <c r="DA47" s="4" t="str">
        <f>IF(OR(ISNUMBER(CY47),CY47="0**"),IF(ISNUMBER(CY47),CY47/ABS(CY47)*VLOOKUP(2,SignDiff!$A$7:$K$8,DK47,1),VLOOKUP(2,SignDiff!$A$7:$K$8,DK47,1)),"")</f>
        <v/>
      </c>
      <c r="DB47" s="4" t="str">
        <f t="shared" si="10"/>
        <v/>
      </c>
      <c r="DC47" s="4" t="str">
        <f t="shared" si="11"/>
        <v/>
      </c>
      <c r="DD47" s="4" t="str">
        <f>IF(OR(ISNUMBER(CY47),CY47="0**"),IF(CY47="0**",VLOOKUP(0,'ISI-ISS'!$A$2:$C$43,2,1),IF(CY47&lt;0,VLOOKUP(ABS(CY47),'ISI-ISS'!$A$2:$C$43,2,1),VLOOKUP(ABS(CY47),'ISI-ISS'!$A$2:$C$43,3,1))),"")</f>
        <v/>
      </c>
      <c r="DE47" s="4" t="str">
        <f t="shared" si="12"/>
        <v/>
      </c>
      <c r="DF47" s="4" t="str">
        <f>IF(OR(ISNUMBER(DE47),DE47="0**"),IF(ISNUMBER(DE47),DE47/ABS(DE47)*VLOOKUP(2,SignDiff!$A$3:$K$4,DK47,1),VLOOKUP(2,SignDiff!$A$3:$K$4,DK47,1)),"")</f>
        <v/>
      </c>
      <c r="DG47" s="4" t="str">
        <f>IF(OR(ISNUMBER(DE47),DE47="0**"),IF(ISNUMBER(DE47),DE47/ABS(DE47)*VLOOKUP(2,SignDiff!$A$7:$K$8,DK47,1),VLOOKUP(2,SignDiff!$A$7:$K$8,DK47,1)),"")</f>
        <v/>
      </c>
      <c r="DH47" s="4" t="str">
        <f t="shared" si="13"/>
        <v/>
      </c>
      <c r="DI47" s="4" t="str">
        <f t="shared" si="14"/>
        <v/>
      </c>
      <c r="DJ47" s="4" t="str">
        <f>IF(OR(ISNUMBER(DE47),DE47="0**"),IF(DE47="0**",VLOOKUP(0,'ISI-ISM'!$A$2:$C$43,2,1),IF(DE47&lt;0,VLOOKUP(ABS(DE47),'ISI-ISM'!$A$2:$C$43,2,1),VLOOKUP(ABS(DE47),'ISI-ISM'!$A$2:$C$43,3,1))),"")</f>
        <v/>
      </c>
      <c r="DK47" s="4" t="str">
        <f>IF(ISERROR(VLOOKUP(N47,age!$A$2:$C$11,2,1)),"",VLOOKUP(N47,age!$A$2:$C$11,2,1))</f>
        <v/>
      </c>
      <c r="DL47" s="4" t="str">
        <f>IF(ISERROR(VLOOKUP(N47,age!$A$2:$C$11,3,1)),"",VLOOKUP(N47,age!$A$2:$C$11,3,1))</f>
        <v/>
      </c>
      <c r="DM47" s="4">
        <f t="shared" si="1"/>
        <v>0</v>
      </c>
      <c r="DN47" s="4">
        <f t="shared" si="2"/>
        <v>0</v>
      </c>
      <c r="DO47" s="4">
        <f t="shared" si="3"/>
        <v>0</v>
      </c>
      <c r="DP47" s="4">
        <f t="shared" si="4"/>
        <v>0</v>
      </c>
      <c r="DQ47" s="4">
        <f t="shared" si="5"/>
        <v>0</v>
      </c>
      <c r="DR47" s="9" t="str">
        <f t="shared" si="15"/>
        <v/>
      </c>
      <c r="DS47" s="9" t="str">
        <f t="shared" si="16"/>
        <v/>
      </c>
      <c r="DT47" s="9" t="str">
        <f t="shared" si="17"/>
        <v/>
      </c>
      <c r="DU47" s="9" t="str">
        <f t="shared" si="18"/>
        <v/>
      </c>
      <c r="DV47" s="9" t="str">
        <f t="shared" si="19"/>
        <v/>
      </c>
      <c r="DW47" s="9" t="str">
        <f t="shared" si="20"/>
        <v/>
      </c>
      <c r="DX47" s="9" t="str">
        <f t="shared" si="21"/>
        <v/>
      </c>
      <c r="DY47" s="9" t="str">
        <f>IF(AND(ISNUMBER(AJ47),ISNUMBER(DK47)),IF(AJ47-VLOOKUP(BI47,NyFi!$L$2:$V$4,DK47,1)&lt;1,1,AJ47-VLOOKUP(BI47,NyFi!$L$2:$V$4,DK47,1)),"")</f>
        <v/>
      </c>
      <c r="DZ47" s="9" t="str">
        <f>IF(AND(ISNUMBER(DK47),DK47&lt;8),IF(AND(ISNUMBER(AK47),ISNUMBER(DK47)),IF(AK47-VLOOKUP(BI47,NyGs!$L$2:$V$4,DK47,1)&lt;1,1,AK47-VLOOKUP(BI47,NyGs!$L$2:$V$4,DK47,1)),""),"")</f>
        <v/>
      </c>
      <c r="EA47" s="9" t="str">
        <f>IF(AND(ISNUMBER(AL47),ISNUMBER(DK47)),IF(AL47-VLOOKUP(BI47,NyRm!$L$2:$V$4,DK47,1)&lt;1,1,AL47-VLOOKUP(BI47,NyRm!$L$2:$V$4,DK47,1)),"")</f>
        <v/>
      </c>
      <c r="EB47" s="9" t="str">
        <f>IF(AND(ISNUMBER(AM47),ISNUMBER(DK47)),IF(AM47-VLOOKUP(BI47,NyFm!$L$2:$V$4,DK47,1)&lt;1,1,AM47-VLOOKUP(BI47,NyFm!$L$2:$V$4,DK47,1)),"")</f>
        <v/>
      </c>
      <c r="EC47" s="9" t="str">
        <f>IF(AND(ISNUMBER(DK47),DK47&lt;8),IF(AND(ISNUMBER(AN47),ISNUMBER(DK47)),IF(AN47-VLOOKUP(BI47,NyLi1R!$L$2:$V$4,DK47,1)&lt;1,1,AN47-VLOOKUP(BI47,NyLi1R!$L$2:$V$4,DK47,1)),""),"")</f>
        <v/>
      </c>
      <c r="ED47" s="9" t="str">
        <f>IF(AND(ISNUMBER(DK47),DK47&lt;8),IF(AND(ISNUMBER(AO47),ISNUMBER(DK47)),IF(AO47-VLOOKUP(BI47,NyLi1E!$L$2:$V$4,DK47,1)&lt;1,1,AO47-VLOOKUP(BI47,NyLi1E!$L$2:$V$4,DK47,1)),""),"")</f>
        <v/>
      </c>
      <c r="EE47" s="9" t="str">
        <f>IF(AND(ISNUMBER(DK47),DK47&lt;8),IF(AND(ISNUMBER(AP47),ISNUMBER(DK47)),IF(AP47-VLOOKUP(BI47,NyLi1T!$L$2:$V$4,DK47,1)&lt;1,1,AP47-VLOOKUP(BI47,NyLi1T!$L$2:$V$4,DK47,1)),""),"")</f>
        <v/>
      </c>
      <c r="EF47" s="9" t="str">
        <f>IF(AND(ISNUMBER(DK47),DK47&gt;7),IF(AND(ISNUMBER(AQ47),ISNUMBER(DK47)),IF(AQ47-VLOOKUP(BI47,NyLi2R!$L$2:$V$4,DK47,1)&lt;1,1,AQ47-VLOOKUP(BI47,NyLi2R!$L$2:$V$4,DK47,1)),""),"")</f>
        <v/>
      </c>
      <c r="EG47" s="9" t="str">
        <f>IF(AND(ISNUMBER(DK47),DK47&gt;7),IF(AND(ISNUMBER(AR47),ISNUMBER(DK47)),IF(AR47-VLOOKUP(BI47,NyLi2E!$L$2:$V$4,DK47,1)&lt;1,1,AR47-VLOOKUP(BI47,NyLi2E!$L$2:$V$4,DK47,1)),""),"")</f>
        <v/>
      </c>
      <c r="EH47" s="9" t="str">
        <f>IF(AND(ISNUMBER(DK47),DK47&gt;7),IF(AND(ISNUMBER(AS47),ISNUMBER(DK47)),IF(AS47-VLOOKUP(BI47,NyLi2T!$L$2:$V$4,DK47,1)&lt;1,1,AS47-VLOOKUP(BI47,NyLi2T!$L$2:$V$4,DK47,1)),""),"")</f>
        <v/>
      </c>
      <c r="EI47" s="9" t="str">
        <f>IF(AND(ISNUMBER(DK47),DK47&lt;8),IF(AND(ISNUMBER(AT47),ISNUMBER(DK47)),IF(AT47-VLOOKUP(BI47,NySs!$L$2:$V$4,DK47,1)&lt;1,1,AT47-VLOOKUP(BI47,NySs!$L$2:$V$4,DK47,1)),""),"")</f>
        <v/>
      </c>
      <c r="EJ47" s="9" t="str">
        <f>IF(AND(ISNUMBER(DK47),DK47&lt;9),IF(AND(ISNUMBER(AU47),ISNUMBER(DK47)),IF(AU47-VLOOKUP(BI47,NyEo!$L$2:$V$4,DK47,1)&lt;1,1,AU47-VLOOKUP(BI47,NyEo!$L$2:$V$4,DK47,1)),""),"")</f>
        <v/>
      </c>
      <c r="EK47" s="9" t="str">
        <f>IF(AND(ISNUMBER(DK47),DK47&gt;7),IF(AND(ISNUMBER(AV47),ISNUMBER(DK47)),IF(AV47-VLOOKUP(BI47,NyHt!$L$2:$V$4,DK47,1)&lt;1,1,AV47-VLOOKUP(BI47,NyHt!$L$2:$V$4,DK47,1)),""),"")</f>
        <v/>
      </c>
      <c r="EL47" s="9" t="str">
        <f>IF(AND(ISNUMBER(AW47),ISNUMBER(DK47)),IF(AW47-VLOOKUP(BI47,NySiF!$L$2:$V$4,DK47,1)&lt;1,1,AW47-VLOOKUP(BI47,NySiF!$L$2:$V$4,DK47,1)),"")</f>
        <v/>
      </c>
      <c r="EM47" s="9" t="str">
        <f>IF(AND(ISNUMBER(AX47),ISNUMBER(DK47)),IF(AX47-VLOOKUP(BI47,NySiB!$L$2:$V$4,DK47,1)&lt;1,1,AX47-VLOOKUP(BI47,NySiB!$L$2:$V$4,DK47,1)),"")</f>
        <v/>
      </c>
      <c r="EN47" s="9" t="str">
        <f>IF(AND(ISNUMBER(AY47),ISNUMBER(DK47)),IF(AY47-VLOOKUP(BI47,NySiT!$L$2:$V$4,DK47,1)&lt;1,1,AY47-VLOOKUP(BI47,NySiT!$L$2:$V$4,DK47,1)),"")</f>
        <v/>
      </c>
      <c r="EO47" s="9" t="str">
        <f>IF(AND(ISNUMBER(AZ47),ISNUMBER(DK47)),IF(AZ47-VLOOKUP(BI47,NyVs!$L$2:$V$4,DK47,1)&lt;1,1,AZ47-VLOOKUP(BI47,NyVs!$L$2:$V$4,DK47,1)),"")</f>
        <v/>
      </c>
      <c r="EP47" s="9" t="str">
        <f>IF(AND(ISNUMBER(BA47),ISNUMBER(DK47)),IF(BA47-VLOOKUP(BI47,NyPp!$L$2:$V$4,DK47,1)&lt;1,1,BA47-VLOOKUP(BI47,NyPp!$L$2:$V$4,DK47,1)),"")</f>
        <v/>
      </c>
      <c r="EQ47" s="9" t="str">
        <f>IF(AND(ISNUMBER(BB47),ISNUMBER(DK47)),IF(BB47-VLOOKUP(BI47,NyIGS!$L$2:$V$4,DK47,1)&lt;40,40,BB47-VLOOKUP(BI47,NyIGS!$L$2:$V$4,DK47,1)),"")</f>
        <v/>
      </c>
      <c r="ER47" s="9" t="str">
        <f>IF(AND(ISNUMBER(BC47),ISNUMBER(DK47)),IF(BC47-VLOOKUP(BI47,NyIRS!$L$2:$V$4,DK47,1)&lt;40,40,BC47-VLOOKUP(BI47,NyIRS!$L$2:$V$4,DK47,1)),"")</f>
        <v/>
      </c>
      <c r="ES47" s="9" t="str">
        <f>IF(AND(ISNUMBER(BD47),ISNUMBER(DK47)),IF(BD47-VLOOKUP(BI47,NyIES!$L$2:$V$4,DK47,1)&lt;40,40,BD47-VLOOKUP(BI47,NyIES!$L$2:$V$4,DK47,1)),"")</f>
        <v/>
      </c>
      <c r="ET47" s="9" t="str">
        <f>IF(AND(ISNUMBER(BE47),ISNUMBER(DK47)),IF(BE47-VLOOKUP(BI47,NyISI!$L$2:$V$4,DK47,1)&lt;40,40,BE47-VLOOKUP(BI47,NyISI!$L$2:$V$4,DK47,1)),"")</f>
        <v/>
      </c>
      <c r="EU47" s="9" t="str">
        <f>IF(AND(ISNUMBER(DK47),DK47&lt;8),IF(AND(ISNUMBER(BF47),ISNUMBER(DK47)),IF(BF47-VLOOKUP(BI47,NyISS!$L$2:$V$4,DK47,1)&lt;40,40,BF47-VLOOKUP(BI47,NyISS!$L$2:$V$4,DK47,1)),""),"")</f>
        <v/>
      </c>
      <c r="EV47" s="9" t="str">
        <f>IF(AND(ISNUMBER(DK47),DK47&gt;7),IF(AND(ISNUMBER(BG47),ISNUMBER(DK47)),IF(BG47-VLOOKUP(BI47,NyISM!$L$2:$V$4,DK47,1)&lt;40,40,BG47-VLOOKUP(BI47,NyISM!$L$2:$V$4,DK47,1)),""),"")</f>
        <v/>
      </c>
      <c r="EW47" s="9" t="str">
        <f>IF(AND(ISNUMBER(BH47),ISNUMBER(DK47)),IF(BH47-VLOOKUP(BI47,NyIAM!$L$2:$V$4,DK47,1)&lt;40,40,BH47-VLOOKUP(BI47,NyIAM!$L$2:$V$4,DK47,1)),"")</f>
        <v/>
      </c>
      <c r="EX47" s="9" t="str">
        <f>IF(AND(ISNUMBER(AJ47),ISNUMBER(DK47)),IF(AJ47+VLOOKUP(BI47,NyFi!$L$2:$V$4,DK47,1)&gt;19,19,AJ47+VLOOKUP(BI47,NyFi!$L$2:$V$4,DK47,1)),"")</f>
        <v/>
      </c>
      <c r="EY47" s="9" t="str">
        <f>IF(AND(ISNUMBER(DK47),DK47&lt;8),IF(AND(ISNUMBER(AK47),ISNUMBER(DK47)),IF(AK47+VLOOKUP(BI47,NyGs!$L$2:$V$4,DK47,1)&gt;19,19,AK47+VLOOKUP(BI47,NyGs!$L$2:$V$4,DK47,1)),""),"")</f>
        <v/>
      </c>
      <c r="EZ47" s="9" t="str">
        <f>IF(AND(ISNUMBER(AL47),ISNUMBER(DK47)),IF(AL47+VLOOKUP(BI47,NyRm!$L$2:$V$4,DK47,1)&gt;19,19,AL47+VLOOKUP(BI47,NyRm!$L$2:$V$4,DK47,1)),"")</f>
        <v/>
      </c>
      <c r="FA47" s="9" t="str">
        <f>IF(AND(ISNUMBER(AM47),ISNUMBER(DK47)),IF(AM47+VLOOKUP(BI47,NyFm!$L$2:$V$4,DK47,1)&gt;19,19,AM47+VLOOKUP(BI47,NyFm!$L$2:$V$4,DK47,1)),"")</f>
        <v/>
      </c>
      <c r="FB47" s="9" t="str">
        <f>IF(AND(ISNUMBER(DK47),DK47&lt;8),IF(AND(ISNUMBER(AN47),ISNUMBER(DK47)),IF(AN47+VLOOKUP(BI47,NyLi1R!$L$2:$V$4,DK47,1)&gt;19,19,AN47+VLOOKUP(BI47,NyLi1R!$L$2:$V$4,DK47,1)),""),"")</f>
        <v/>
      </c>
      <c r="FC47" s="9" t="str">
        <f>IF(AND(ISNUMBER(DK47),DK47&lt;8),IF(AND(ISNUMBER(AO47),ISNUMBER(DK47)),IF(AO47+VLOOKUP(BI47,NyLi1E!$L$2:$V$4,DK47,1)&gt;19,19,AO47+VLOOKUP(BI47,NyLi1E!$L$2:$V$4,DK47,1)),""),"")</f>
        <v/>
      </c>
      <c r="FD47" s="9" t="str">
        <f>IF(AND(ISNUMBER(DK47),DK47&lt;8),IF(AND(ISNUMBER(AP47),ISNUMBER(DK47)),IF(AP47+VLOOKUP(BI47,NyLi1T!$L$2:$V$4,DK47,1)&gt;19,19,AP47+VLOOKUP(BI47,NyLi1T!$L$2:$V$4,DK47,1)),""),"")</f>
        <v/>
      </c>
      <c r="FE47" s="9" t="str">
        <f>IF(AND(ISNUMBER(DK47),DK47&gt;7),IF(AND(ISNUMBER(AQ47),ISNUMBER(DK47)),IF(AQ47+VLOOKUP(BI47,NyLi2R!$L$2:$V$4,DK47,1)&gt;19,19,AQ47+VLOOKUP(BI47,NyLi2R!$L$2:$V$4,DK47,1)),""),"")</f>
        <v/>
      </c>
      <c r="FF47" s="9" t="str">
        <f>IF(AND(ISNUMBER(DK47),DK47&gt;7),IF(AND(ISNUMBER(AR47),ISNUMBER(DK47)),IF(AR47+VLOOKUP(BI47,NyLi2E!$L$2:$V$4,DK47,1)&gt;19,19,AR47+VLOOKUP(BI47,NyLi2E!$L$2:$V$4,DK47,1)),""),"")</f>
        <v/>
      </c>
      <c r="FG47" s="9" t="str">
        <f>IF(AND(ISNUMBER(DK47),DK47&gt;7),IF(AND(ISNUMBER(AS47),ISNUMBER(DK47)),IF(AS47+VLOOKUP(BI47,NyLi2T!$L$2:$V$4,DK47,1)&gt;19,19,AS47+VLOOKUP(BI47,NyLi2T!$L$2:$V$4,DK47,1)),""),"")</f>
        <v/>
      </c>
      <c r="FH47" s="9" t="str">
        <f>IF(AND(ISNUMBER(DK47),DK47&lt;8),IF(AND(ISNUMBER(AT47),ISNUMBER(DK47)),IF(AT47+VLOOKUP(BI47,NySs!$L$2:$V$4,DK47,1)&gt;19,19,AT47+VLOOKUP(BI47,NySs!$L$2:$V$4,DK47,1)),""),"")</f>
        <v/>
      </c>
      <c r="FI47" s="9" t="str">
        <f>IF(AND(ISNUMBER(DK47),DK47&lt;9),IF(AND(ISNUMBER(AU47),ISNUMBER(DK47)),IF(AU47+VLOOKUP(BI47,NyEo!$L$2:$V$4,DK47,1)&gt;19,19,AU47+VLOOKUP(BI47,NyEo!$L$2:$V$4,DK47,1)),""),"")</f>
        <v/>
      </c>
      <c r="FJ47" s="9" t="str">
        <f>IF(AND(ISNUMBER(DK47),DK47&gt;7),IF(AND(ISNUMBER(AV47),ISNUMBER(DK47)),IF(AV47+VLOOKUP(BI47,NyHt!$L$2:$V$4,DK47,1)&gt;19,19,AV47+VLOOKUP(BI47,NyHt!$L$2:$V$4,DK47,1)),""),"")</f>
        <v/>
      </c>
      <c r="FK47" s="9" t="str">
        <f>IF(AND(ISNUMBER(AW47),ISNUMBER(DK47)),IF(AW47+VLOOKUP(BI47,NySiF!$L$2:$V$4,DK47,1)&gt;19,19,AW47+VLOOKUP(BI47,NySiF!$L$2:$V$4,DK47,1)),"")</f>
        <v/>
      </c>
      <c r="FL47" s="9" t="str">
        <f>IF(AND(ISNUMBER(AX47),ISNUMBER(DK47)),IF(AX47+VLOOKUP(BI47,NySiB!$L$2:$V$4,DK47,1)&gt;19,19,AX47+VLOOKUP(BI47,NySiB!$L$2:$V$4,DK47,1)),"")</f>
        <v/>
      </c>
      <c r="FM47" s="9" t="str">
        <f>IF(AND(ISNUMBER(AY47),ISNUMBER(DK47)),IF(AY47+VLOOKUP(BI47,NySiT!$L$2:$V$4,DK47,1)&gt;19,19,AY47+VLOOKUP(BI47,NySiT!$L$2:$V$4,DK47,1)),"")</f>
        <v/>
      </c>
      <c r="FN47" s="9" t="str">
        <f>IF(AND(ISNUMBER(AZ47),ISNUMBER(DK47)),IF(AZ47+VLOOKUP(BI47,NyVs!$L$2:$V$4,DK47,1)&gt;19,19,AZ47+VLOOKUP(BI47,NyVs!$L$2:$V$4,DK47,1)),"")</f>
        <v/>
      </c>
      <c r="FO47" s="9" t="str">
        <f>IF(AND(ISNUMBER(BA47),ISNUMBER(DK47)),IF(BA47+VLOOKUP(BI47,NyPp!$L$2:$V$4,DK47,1)&gt;19,19,BA47+VLOOKUP(BI47,NyPp!$L$2:$V$4,DK47,1)),"")</f>
        <v/>
      </c>
      <c r="FP47" s="9" t="str">
        <f>IF(AND(ISNUMBER(BB47),ISNUMBER(DK47)),IF(BB47+VLOOKUP(BI47,NyIGS!$L$2:$V$4,DK47,1)&gt;160,160,BB47+VLOOKUP(BI47,NyIGS!$L$2:$V$4,DK47,1)),"")</f>
        <v/>
      </c>
      <c r="FQ47" s="9" t="str">
        <f>IF(AND(ISNUMBER(BC47),ISNUMBER(DK47)),IF(BC47+VLOOKUP(BI47,NyIRS!$L$2:$V$4,DK47,1)&gt;160,160,BC47+VLOOKUP(BI47,NyIRS!$L$2:$V$4,DK47,1)),"")</f>
        <v/>
      </c>
      <c r="FR47" s="9" t="str">
        <f>IF(AND(ISNUMBER(BD47),ISNUMBER(DK47)),IF(BD47+VLOOKUP(BI47,NyIES!$L$2:$V$4,DK47,1)&gt;160,160, BD47+VLOOKUP(BI47,NyIES!$L$2:$V$4,DK47,1)),"")</f>
        <v/>
      </c>
      <c r="FS47" s="9" t="str">
        <f>IF(AND(ISNUMBER(BE47),ISNUMBER(DK47)),IF(BE47+VLOOKUP(BI47,NyISI!$L$2:$V$4,DK47,1)&gt;160,160,BE47+VLOOKUP(BI47,NyISI!$L$2:$V$4,DK47,1)),"")</f>
        <v/>
      </c>
      <c r="FT47" s="9" t="str">
        <f>IF(AND(ISNUMBER(DK47),DK47&lt;8),IF(AND(ISNUMBER(BF47),ISNUMBER(DK47)),IF(BF47+VLOOKUP(BI47,NyISS!$L$2:$V$4,DK47,1)&gt;160,160,BF47+VLOOKUP(BI47,NyISS!$L$2:$V$4,DK47,1)),""),"")</f>
        <v/>
      </c>
      <c r="FU47" s="9" t="str">
        <f>IF(AND(ISNUMBER(DK47),DK47&gt;7),IF(AND(ISNUMBER(BG47),ISNUMBER(DK47)),IF(BG47+VLOOKUP(BI47,NyISM!$L$2:$V$4,DK47,1)&gt;160,160,BG47+VLOOKUP(BI47,NyISM!$L$2:$V$4,DK47,1)),""),"")</f>
        <v/>
      </c>
      <c r="FV47" s="9" t="str">
        <f>IF(AND(ISNUMBER(BH47),ISNUMBER(DK47)),IF(BH47+VLOOKUP(BI47,NyIAM!$L$2:$V$4,DK47,1)&gt;160,160,BH47+VLOOKUP(BI47,NyIAM!$L$2:$V$4,DK47,1)),"")</f>
        <v/>
      </c>
    </row>
    <row r="48" spans="1:178" x14ac:dyDescent="0.2">
      <c r="A48" s="51"/>
      <c r="B48" s="51"/>
      <c r="C48" s="51"/>
      <c r="D48" s="51"/>
      <c r="E48" s="51"/>
      <c r="F48" s="51"/>
      <c r="G48" s="51"/>
      <c r="H48" s="51"/>
      <c r="I48" s="51"/>
      <c r="J48" s="52"/>
      <c r="K48" s="52"/>
      <c r="L48" s="53"/>
      <c r="M48" s="53"/>
      <c r="N48" s="58" t="str">
        <f t="shared" si="0"/>
        <v/>
      </c>
      <c r="O48" s="53"/>
      <c r="P48" s="53"/>
      <c r="Q48" s="53"/>
      <c r="R48" s="53"/>
      <c r="S48" s="53"/>
      <c r="T48" s="53"/>
      <c r="U48" s="53"/>
      <c r="V48" s="53"/>
      <c r="W48" s="53"/>
      <c r="X48" s="53"/>
      <c r="Y48" s="53"/>
      <c r="Z48" s="53"/>
      <c r="AA48" s="53"/>
      <c r="AB48" s="53"/>
      <c r="AC48" s="53"/>
      <c r="AD48" s="53"/>
      <c r="AE48" s="53"/>
      <c r="AF48" s="53"/>
      <c r="AG48" s="53"/>
      <c r="AH48" s="53"/>
      <c r="AI48" s="53"/>
      <c r="AJ48" s="4" t="str">
        <f>IF(O48="","",IF(ISNUMBER(N48),VLOOKUP(O48,NyFi!$A$2:$K$40,DK48),""))</f>
        <v/>
      </c>
      <c r="AK48" s="4" t="str">
        <f>IF(P48="","",IF(AND(ISNUMBER(N48),DK48&lt;8),VLOOKUP(P48,NyGs!$A$2:$G$41,DK48),""))</f>
        <v/>
      </c>
      <c r="AL48" s="4" t="str">
        <f>IF(AA48="","",IF(ISNUMBER(N48),VLOOKUP(AA48,NyRm!$A$2:$K$56,DK48),""))</f>
        <v/>
      </c>
      <c r="AM48" s="4" t="str">
        <f>IF(Z48="","",IF(ISNUMBER(N48),VLOOKUP(Z48,NyFm!$A$2:$K$46,DK48),""))</f>
        <v/>
      </c>
      <c r="AN48" s="4" t="str">
        <f>IF(U48="","",IF(AND(ISNUMBER(N48),DK48&lt;8),VLOOKUP(U48,NyLi1R!$A$2:$G$20,DK48),""))</f>
        <v/>
      </c>
      <c r="AO48" s="4" t="str">
        <f>IF(V48="","",IF(AND(ISNUMBER(N48),DK48&lt;8),VLOOKUP(V48,NyLi1E!$A$2:$G$20,DK48),""))</f>
        <v/>
      </c>
      <c r="AP48" s="4" t="str">
        <f>IF(AND(ISNUMBER(N48),ISNUMBER(AN48),ISNUMBER(AO48),DK48&lt;8),VLOOKUP(AN48+AO48,NyLi1T!$A$2:$G$40,DK48),"")</f>
        <v/>
      </c>
      <c r="AQ48" s="4" t="str">
        <f>IF(W48="","",IF(AND(ISNUMBER(N48),DK48&gt;7),VLOOKUP(W48,NyLi2R!$A$2:$K$20,DK48),""))</f>
        <v/>
      </c>
      <c r="AR48" s="4" t="str">
        <f>IF(X48="","",IF(AND(ISNUMBER(N48),DK48&gt;7),VLOOKUP(X48,NyLi2E!$A$2:$K$20,DK48),""))</f>
        <v/>
      </c>
      <c r="AS48" s="4" t="str">
        <f>IF(AND(ISNUMBER(N48),ISNUMBER(AQ48),ISNUMBER(AR48),DK48&gt;7),VLOOKUP(AQ48+AR48,NyLi2T!$A$2:$K$40,DK48),"")</f>
        <v/>
      </c>
      <c r="AT48" s="4" t="str">
        <f>IF(AE48="","",IF(AND(ISNUMBER(N48),DK48&lt;8),VLOOKUP(AE48,NySs!$A$2:$G$28,DK48),""))</f>
        <v/>
      </c>
      <c r="AU48" s="4" t="str">
        <f>IF(AD48="","",IF(AND(ISNUMBER(N48),DK48&lt;9),VLOOKUP(AD48,NyEo!$A$2:$H$22,DK48),""))</f>
        <v/>
      </c>
      <c r="AV48" s="4" t="str">
        <f>IF(Q48="","",IF(AND(ISNUMBER(N48),DK48&gt;7),VLOOKUP(Q48,NyHt!$A$2:$K$17,DK48),""))</f>
        <v/>
      </c>
      <c r="AW48" s="4" t="str">
        <f>IF(R48="","",IF(ISNUMBER(N48),VLOOKUP(R48,NySiF!$A$2:$K$18,DK48),""))</f>
        <v/>
      </c>
      <c r="AX48" s="4" t="str">
        <f>IF(S48="","",IF(ISNUMBER(N48),VLOOKUP(S48,NySiB!$A$2:$K$16,DK48),""))</f>
        <v/>
      </c>
      <c r="AY48" s="4" t="str">
        <f>IF(T48="","",IF(ISNUMBER(N48),VLOOKUP(T48,NySiT!$A$2:$K$32,DK48),""))</f>
        <v/>
      </c>
      <c r="AZ48" s="4" t="str">
        <f>IF(Y48="","",IF(ISNUMBER(N48),VLOOKUP(Y48,NyVs!$A$2:$K$86,DK48),""))</f>
        <v/>
      </c>
      <c r="BA48" s="4" t="str">
        <f>IF(AI48="","",IF(ISNUMBER(N48),VLOOKUP(AI48,NyPp!$A$2:$K$202,DK48),""))</f>
        <v/>
      </c>
      <c r="BB48" s="4" t="str">
        <f>IF(AND(ISNUMBER(AJ48),ISNUMBER(AK48),ISNUMBER(AL48),ISNUMBER(AM48),DK48&lt;8),IF(COUNTIF(O48,0)+COUNTIF(P48,0)+COUNTIF(AA48,0)+COUNTIF(Z48,0)&gt;1,"",VLOOKUP(AJ48+AK48+AL48+AM48,NyIGS!$A$2:$K$78,DK48)),IF(AND(ISNUMBER(AJ48),ISNUMBER(AL48),ISNUMBER(AM48),ISNUMBER(AS48),DK48&gt;7),IF(COUNTIF(O48,0)+COUNTIF(AA48,0)+COUNTIF(Z48,0)+AND(COUNTIF(W48,0),COUNTIF(X48,0))&gt;1,"",VLOOKUP(AJ48+AL48+AM48+AS48,NyIGS!$A$2:$K$78,DK48)),""))</f>
        <v/>
      </c>
      <c r="BC48" s="4" t="str">
        <f>IF(AND(ISNUMBER(AJ48),ISNUMBER(AN48),ISNUMBER(AT48),DK48&lt;8),IF(COUNTIF(O48,0)+COUNTIF(U48,0)+COUNTIF(AE48,0)&gt;1,"",VLOOKUP(AJ48+AN48+AT48,NyIRS!$A$2:$K$59,DK48)),IF(AND(ISNUMBER(AJ48),ISNUMBER(AQ48),DK48&gt;7),IF(COUNTIF(O48,0)+COUNTIF(W48,0)&gt;1,"",VLOOKUP(AJ48+AQ48,NyIRS!$A$2:$K$59,DK48)),""))</f>
        <v/>
      </c>
      <c r="BD48" s="4" t="str">
        <f>IF(AND(ISNUMBER(AK48),ISNUMBER(AL48),ISNUMBER(AM48),DK48&lt;8),IF(COUNTIF(P48,0)+COUNTIF(AA48,0)+COUNTIF(Z48,0)&gt;1,"",VLOOKUP(AK48+AL48+AM48,NyIES!$A$2:$K$59,DK48)),IF(AND(ISNUMBER(AL48),ISNUMBER(AM48),ISNUMBER(AR48),DK48&gt;7),IF(COUNTIF(AA48,0)+COUNTIF(Z48,0)+COUNTIF(X48,0)&gt;1,"",VLOOKUP(AL48+AM48+AR48,NyIES!$A$2:$K$59,DK48)),""))</f>
        <v/>
      </c>
      <c r="BE48" s="4" t="str">
        <f>IF(AND(ISNUMBER(AJ48),ISNUMBER(AP48),ISNUMBER(AU48),DK48&lt;8),IF(COUNTIF(O48,0)+AND(COUNTIF(U48,0),COUNTIF(V48,0))+COUNTIF(AD48,0)&gt;1,"",VLOOKUP(AJ48+AP48+AU48,NyISI!$A$2:$K$59,DK48)),IF(AND(ISNUMBER(AS48),ISNUMBER(AU48),ISNUMBER(AV48),DK48=8),IF(COUNTIF(AD48,0)+COUNTIF(Q48,0)+AND(COUNTIF(W48,0),COUNTIF(X48,0))&gt;1,"",VLOOKUP(AS48+AU48+AV48,NyISI!$A$2:$K$59,DK48)),IF(AND(ISNUMBER(AS48),ISNUMBER(AV48),DK48&gt;8),IF(COUNTIF(Q48,0)+AND(COUNTIF(W48,0),COUNTIF(X48,0))&gt;1,"",VLOOKUP(AS48+AV48,NyISI!$A$2:$K$59,DK48)),"")))</f>
        <v/>
      </c>
      <c r="BF48" s="4" t="str">
        <f>IF(AND(ISNUMBER(AT48),ISNUMBER(AK48),ISNUMBER(AL48),ISNUMBER(AM48),DK48&lt;8),IF(COUNTIF(P48,0)+COUNTIF(AA48,0)+COUNTIF(Z48,0)+COUNTIF(AE48,0)&gt;1,"",VLOOKUP(AT48+AK48+AL48+AM48,NyISS!$A$2:$G$78,DK48)),"")</f>
        <v/>
      </c>
      <c r="BG48" s="4" t="str">
        <f>IF(AND(ISNUMBER(AJ48),ISNUMBER(AL48),ISNUMBER(AM48),DK48&gt;7),IF(COUNTIF(O48,0)+COUNTIF(AA48,0)+COUNTIF(Z48,0)&gt;1,"",VLOOKUP(AJ48+AL48+AM48,NyISM!$A$2:$K$59,DK48)),"")</f>
        <v/>
      </c>
      <c r="BH48" s="4" t="str">
        <f>IF(AND(ISNUMBER(AY48),ISNUMBER(AZ48)),IF(COUNTIF(T48,0)+COUNTIF(Y48,0)&gt;1,"",VLOOKUP(AY48+AZ48,NyIAM!$A$2:$K$40,DK48)),"")</f>
        <v/>
      </c>
      <c r="BJ48" s="4" t="str">
        <f>IF(ISNUMBER(BB48),VLOOKUP(BB48,Percentil!$A$2:$B$122,2,1),"")</f>
        <v/>
      </c>
      <c r="BK48" s="4" t="str">
        <f>IF(ISNUMBER(BC48),VLOOKUP(BC48,Percentil!$A$2:$B$122,2,1),"")</f>
        <v/>
      </c>
      <c r="BL48" s="4" t="str">
        <f>IF(ISNUMBER(BD48),VLOOKUP(BD48,Percentil!$A$2:$B$122,2,1),"")</f>
        <v/>
      </c>
      <c r="BM48" s="4" t="str">
        <f>IF(ISNUMBER(BE48),VLOOKUP(BE48,Percentil!$A$2:$B$122,2,1),"")</f>
        <v/>
      </c>
      <c r="BN48" s="4" t="str">
        <f>IF(ISNUMBER(BF48),VLOOKUP(BF48,Percentil!$A$2:$B$122,2,1),"")</f>
        <v/>
      </c>
      <c r="BO48" s="4" t="str">
        <f>IF(ISNUMBER(BG48),VLOOKUP(BG48,Percentil!$A$2:$B$122,2,1),"")</f>
        <v/>
      </c>
      <c r="BP48" s="4" t="str">
        <f>IF(ISNUMBER(BH48),VLOOKUP(BH48,Percentil!$A$2:$B$122,2,1),"")</f>
        <v/>
      </c>
      <c r="BQ48" s="4" t="str">
        <f>IF(AND(ISNUMBER(AJ48),ISNUMBER(DK48)),IF(AJ48-VLOOKUP(BI48,NyFi!$L$2:$V$4,DK48,1)&lt;1,1 &amp; " - " &amp; AJ48+VLOOKUP(BI48,NyFi!$L$2:$V$4,DK48,1),IF(AJ48+VLOOKUP(BI48,NyFi!$L$2:$V$4,DK48,1)&gt;19,AJ48-VLOOKUP(BI48,NyFi!$L$2:$V$4,DK48,1) &amp; " - " &amp; 19,AJ48-VLOOKUP(BI48,NyFi!$L$2:$V$4,DK48,1) &amp; " - " &amp; AJ48+VLOOKUP(BI48,NyFi!$L$2:$V$4,DK48,1))),"")</f>
        <v/>
      </c>
      <c r="BR48" s="4" t="str">
        <f>IF(AND(ISNUMBER(DK48),DK48&lt;8),IF(AND(ISNUMBER(AK48),ISNUMBER(DK48)),IF(AK48-VLOOKUP(BI48,NyGs!$L$2:$V$4,DK48,1)&lt;1,1 &amp; " - " &amp; AK48+VLOOKUP(BI48,NyGs!$L$2:$V$4,DK48,1),IF(AK48+VLOOKUP(BI48,NyGs!$L$2:$V$4,DK48,1)&gt;19,AK48-VLOOKUP(BI48,NyGs!$L$2:$V$4,DK48,1) &amp; " - " &amp; 19,AK48-VLOOKUP(BI48,NyGs!$L$2:$V$4,DK48,1) &amp; " - " &amp; AK48+VLOOKUP(BI48,NyGs!$L$2:$V$4,DK48,1))),""),"")</f>
        <v/>
      </c>
      <c r="BS48" s="4" t="str">
        <f>IF(AND(ISNUMBER(AL48),ISNUMBER(DK48)),IF(AL48-VLOOKUP(BI48,NyRm!$L$2:$V$4,DK48,1)&lt;1,1 &amp; " - " &amp; AL48+VLOOKUP(BI48,NyRm!$L$2:$V$4,DK48,1),IF(AL48+VLOOKUP(BI48,NyRm!$L$2:$V$4,DK48,1)&gt;19,AL48-VLOOKUP(BI48,NyRm!$L$2:$V$4,DK48,1) &amp; " - " &amp; 19,AL48-VLOOKUP(BI48,NyRm!$L$2:$V$4,DK48,1) &amp; " - " &amp; AL48+VLOOKUP(BI48,NyRm!$L$2:$V$4,DK48,1))),"")</f>
        <v/>
      </c>
      <c r="BT48" s="4" t="str">
        <f>IF(AND(ISNUMBER(AM48),ISNUMBER(DK48)),IF(AM48-VLOOKUP(BI48,NyFm!$L$2:$V$4,DK48,1)&lt;1,1 &amp; " - " &amp; AM48+VLOOKUP(BI48,NyFm!$L$2:$V$4,DK48,1),IF(AM48+VLOOKUP(BI48,NyFm!$L$2:$V$4,DK48,1)&gt;19,AM48-VLOOKUP(BI48,NyFm!$L$2:$V$4,DK48,1) &amp; " - " &amp; 19,AM48-VLOOKUP(BI48,NyFm!$L$2:$V$4,DK48,1) &amp; " - " &amp; AM48+VLOOKUP(BI48,NyFm!$L$2:$V$4,DK48,1))),"")</f>
        <v/>
      </c>
      <c r="BU48" s="4" t="str">
        <f>IF(AND(ISNUMBER(DK48),DK48&lt;8),IF(AND(ISNUMBER(AN48),ISNUMBER(DK48)),IF(AN48-VLOOKUP(BI48,NyLi1R!$L$2:$V$4,DK48,1)&lt;1,1 &amp; " - " &amp; AN48+VLOOKUP(BI48,NyLi1R!$L$2:$V$4,DK48,1),IF(AN48+VLOOKUP(BI48,NyLi1R!$L$2:$V$4,DK48,1)&gt;19,AN48-VLOOKUP(BI48,NyLi1R!$L$2:$V$4,DK48,1) &amp; " - " &amp; 19,AN48-VLOOKUP(BI48,NyLi1R!$L$2:$V$4,DK48,1) &amp; " - " &amp; AN48+VLOOKUP(BI48,NyLi1R!$L$2:$V$4,DK48,1))),""),"")</f>
        <v/>
      </c>
      <c r="BV48" s="4" t="str">
        <f>IF(AND(ISNUMBER(DK48),DK48&lt;8),IF(AND(ISNUMBER(AO48),ISNUMBER(DK48)),IF(AO48-VLOOKUP(BI48,NyLi1E!$L$2:$V$4,DK48,1)&lt;1,1 &amp; " - " &amp; AO48+VLOOKUP(BI48,NyLi1E!$L$2:$V$4,DK48,1),IF(AO48+VLOOKUP(BI48,NyLi1E!$L$2:$V$4,DK48,1)&gt;19,AO48-VLOOKUP(BI48,NyLi1E!$L$2:$V$4,DK48,1) &amp; " - " &amp; 19,AO48-VLOOKUP(BI48,NyLi1E!$L$2:$V$4,DK48,1) &amp; " - " &amp; AO48+VLOOKUP(BI48,NyLi1E!$L$2:$V$4,DK48,1))),""),"")</f>
        <v/>
      </c>
      <c r="BW48" s="4" t="str">
        <f>IF(AND(ISNUMBER(DK48),DK48&lt;8),IF(AND(ISNUMBER(AP48),ISNUMBER(DK48)),IF(AP48-VLOOKUP(BI48,NyLi1T!$L$2:$V$4,DK48,1)&lt;1,1 &amp; " - " &amp; AP48+VLOOKUP(BI48,NyLi1T!$L$2:$V$4,DK48,1),IF(AP48+VLOOKUP(BI48,NyLi1T!$L$2:$V$4,DK48,1)&gt;19,AP48-VLOOKUP(BI48,NyLi1T!$L$2:$V$4,DK48,1) &amp; " - " &amp; 19,AP48-VLOOKUP(BI48,NyLi1T!$L$2:$V$4,DK48,1) &amp; " - " &amp; AP48+VLOOKUP(BI48,NyLi1T!$L$2:$V$4,DK48,1))),""),"")</f>
        <v/>
      </c>
      <c r="BX48" s="4" t="str">
        <f>IF(AND(ISNUMBER(DK48),DK48&gt;7),IF(AND(ISNUMBER(AQ48),ISNUMBER(DK48)),IF(AQ48-VLOOKUP(BI48,NyLi2R!$L$2:$V$4,DK48,1)&lt;1,1 &amp; " - " &amp; AQ48+VLOOKUP(BI48,NyLi2R!$L$2:$V$4,DK48,1),IF(AQ48+VLOOKUP(BI48,NyLi2R!$L$2:$V$4,DK48,1)&gt;19,AQ48-VLOOKUP(BI48,NyLi2R!$L$2:$V$4,DK48,1) &amp; " - " &amp; 19,AQ48-VLOOKUP(BI48,NyLi2R!$L$2:$V$4,DK48,1) &amp; " - " &amp; AQ48+VLOOKUP(BI48,NyLi2R!$L$2:$V$4,DK48,1))),""),"")</f>
        <v/>
      </c>
      <c r="BY48" s="4" t="str">
        <f>IF(AND(ISNUMBER(DK48),DK48&gt;7),IF(AND(ISNUMBER(AR48),ISNUMBER(DK48)),IF(AR48-VLOOKUP(BI48,NyLi2E!$L$2:$V$4,DK48,1)&lt;1,1 &amp; " - " &amp; AR48+VLOOKUP(BI48,NyLi2E!$L$2:$V$4,DK48,1),IF(AR48+VLOOKUP(BI48,NyLi2E!$L$2:$V$4,DK48,1)&gt;19,AR48-VLOOKUP(BI48,NyLi2E!$L$2:$V$4,DK48,1) &amp; " - " &amp; 19,AR48-VLOOKUP(BI48,NyLi2E!$L$2:$V$4,DK48,1) &amp; " - " &amp; AR48+VLOOKUP(BI48,NyLi2E!$L$2:$V$4,DK48,1))),""),"")</f>
        <v/>
      </c>
      <c r="BZ48" s="4" t="str">
        <f>IF(AND(ISNUMBER(DK48),DK48&gt;7),IF(AND(ISNUMBER(AS48),ISNUMBER(DK48)),IF(AS48-VLOOKUP(BI48,NyLi2T!$L$2:$V$4,DK48,1)&lt;1,1 &amp; " - " &amp; AS48+VLOOKUP(BI48,NyLi2T!$L$2:$V$4,DK48,1),IF(AS48+VLOOKUP(BI48,NyLi2T!$L$2:$V$4,DK48,1)&gt;19,AS48-VLOOKUP(BI48,NyLi2T!$L$2:$V$4,DK48,1) &amp; " - " &amp; 19,AS48-VLOOKUP(BI48,NyLi2T!$L$2:$V$4,DK48,1) &amp; " - " &amp; AS48+VLOOKUP(BI48,NyLi2T!$L$2:$V$4,DK48,1))),""),"")</f>
        <v/>
      </c>
      <c r="CA48" s="4" t="str">
        <f>IF(AND(ISNUMBER(DK48),DK48&lt;8),IF(AND(ISNUMBER(AT48),ISNUMBER(DK48)),IF(AT48-VLOOKUP(BI48,NySs!$L$2:$V$4,DK48,1)&lt;1,1 &amp; " - " &amp; AT48+VLOOKUP(BI48,NySs!$L$2:$V$4,DK48,1),IF(AT48+VLOOKUP(BI48,NySs!$L$2:$V$4,DK48,1)&gt;19,AT48-VLOOKUP(BI48,NySs!$L$2:$V$4,DK48,1) &amp; " - " &amp; 19,AT48-VLOOKUP(BI48,NySs!$L$2:$V$4,DK48,1) &amp; " - " &amp; AT48+VLOOKUP(BI48,NySs!$L$2:$V$4,DK48,1))),""),"")</f>
        <v/>
      </c>
      <c r="CB48" s="4" t="str">
        <f>IF(AND(ISNUMBER(DK48),DK48&lt;9),IF(AND(ISNUMBER(AU48),ISNUMBER(DK48)),IF(AU48-VLOOKUP(BI48,NyEo!$L$2:$V$4,DK48,1)&lt;1,1 &amp; " - " &amp; AU48+VLOOKUP(BI48,NyEo!$L$2:$V$4,DK48,1),IF(AU48+VLOOKUP(BI48,NyEo!$L$2:$V$4,DK48,1)&gt;19,AU48-VLOOKUP(BI48,NyEo!$L$2:$V$4,DK48,1) &amp; " - " &amp; 19,AU48-VLOOKUP(BI48,NyEo!$L$2:$V$4,DK48,1) &amp; " - " &amp; AU48+VLOOKUP(BI48,NyEo!$L$2:$V$4,DK48,1))),""),"")</f>
        <v/>
      </c>
      <c r="CC48" s="4" t="str">
        <f>IF(AND(ISNUMBER(DK48),DK48&gt;7),IF(AND(ISNUMBER(AV48),ISNUMBER(DK48)),IF(AV48-VLOOKUP(BI48,NyHt!$L$2:$V$4,DK48,1)&lt;1,1 &amp; " - " &amp; AV48+VLOOKUP(BI48,NyHt!$L$2:$V$4,DK48,1),IF(AV48+VLOOKUP(BI48,NyHt!$L$2:$V$4,DK48,1)&gt;19,AV48-VLOOKUP(BI48,NyHt!$L$2:$V$4,DK48,1) &amp; " - " &amp; 19,AV48-VLOOKUP(BI48,NyHt!$L$2:$V$4,DK48,1) &amp; " - " &amp; AV48+VLOOKUP(BI48,NyHt!$L$2:$V$4,DK48,1))),""),"")</f>
        <v/>
      </c>
      <c r="CD48" s="4" t="str">
        <f>IF(AND(ISNUMBER(AW48),ISNUMBER(DK48)),IF(AW48-VLOOKUP(BI48,NySiF!$L$2:$V$4,DK48,1)&lt;1,1 &amp; " - " &amp; AW48+VLOOKUP(BI48,NySiF!$L$2:$V$4,DK48,1),IF(AW48+VLOOKUP(BI48,NySiF!$L$2:$V$4,DK48,1)&gt;19,AW48-VLOOKUP(BI48,NySiF!$L$2:$V$4,DK48,1) &amp; " - " &amp; 19,AW48-VLOOKUP(BI48,NySiF!$L$2:$V$4,DK48,1) &amp; " - " &amp; AW48+VLOOKUP(BI48,NySiF!$L$2:$V$4,DK48,1))),"")</f>
        <v/>
      </c>
      <c r="CE48" s="4" t="str">
        <f>IF(AND(ISNUMBER(AX48),ISNUMBER(DK48)),IF(AX48-VLOOKUP(BI48,NySiB!$L$2:$V$4,DK48,1)&lt;1,1 &amp; " - " &amp; AX48+VLOOKUP(BI48,NySiB!$L$2:$V$4,DK48,1),IF(AX48+VLOOKUP(BI48,NySiB!$L$2:$V$4,DK48,1)&gt;19,AX48-VLOOKUP(BI48,NySiB!$L$2:$V$4,DK48,1) &amp; " - " &amp; 19,AX48-VLOOKUP(BI48,NySiB!$L$2:$V$4,DK48,1) &amp; " - " &amp; AX48+VLOOKUP(BI48,NySiB!$L$2:$V$4,DK48,1))),"")</f>
        <v/>
      </c>
      <c r="CF48" s="4" t="str">
        <f>IF(AND(ISNUMBER(AY48),ISNUMBER(DK48)),IF(AY48-VLOOKUP(BI48,NySiT!$L$2:$V$4,DK48,1)&lt;1,1 &amp; " - " &amp; AY48+VLOOKUP(BI48,NySiT!$L$2:$V$4,DK48,1),IF(AY48+VLOOKUP(BI48,NySiT!$L$2:$V$4,DK48,1)&gt;19,AY48-VLOOKUP(BI48,NySiT!$L$2:$V$4,DK48,1) &amp; " - " &amp; 19,AY48-VLOOKUP(BI48,NySiT!$L$2:$V$4,DK48,1) &amp; " - " &amp; AY48+VLOOKUP(BI48,NySiT!$L$2:$V$4,DK48,1))),"")</f>
        <v/>
      </c>
      <c r="CG48" s="4" t="str">
        <f>IF(AND(ISNUMBER(AZ48),ISNUMBER(DK48)),IF(AZ48-VLOOKUP(BI48,NyVs!$L$2:$V$4,DK48,1)&lt;1,1 &amp; " - " &amp; AZ48+VLOOKUP(BI48,NyVs!$L$2:$V$4,DK48,1),IF(AZ48+VLOOKUP(BI48,NyVs!$L$2:$V$4,DK48,1)&gt;19,AZ48-VLOOKUP(BI48,NyVs!$L$2:$V$4,DK48,1) &amp; " - " &amp; 19,AZ48-VLOOKUP(BI48,NyVs!$L$2:$V$4,DK48,1) &amp; " - " &amp; AZ48+VLOOKUP(BI48,NyVs!$L$2:$V$4,DK48,1))),"")</f>
        <v/>
      </c>
      <c r="CH48" s="4" t="str">
        <f>IF(AND(ISNUMBER(BA48),ISNUMBER(DK48)),IF(BA48-VLOOKUP(BI48,NyPp!$L$2:$V$4,DK48,1)&lt;1,1 &amp; " - " &amp; BA48+VLOOKUP(BI48,NyPp!$L$2:$V$4,DK48,1),IF(BA48+VLOOKUP(BI48,NyPp!$L$2:$V$4,DK48,1)&gt;19,BA48-VLOOKUP(BI48,NyPp!$L$2:$V$4,DK48,1) &amp; " - " &amp; 19,BA48-VLOOKUP(BI48,NyPp!$L$2:$V$4,DK48,1) &amp; " - " &amp; BA48+VLOOKUP(BI48,NyPp!$L$2:$V$4,DK48,1))),"")</f>
        <v/>
      </c>
      <c r="CI48" s="4" t="str">
        <f>IF(AND(ISNUMBER(BB48),ISNUMBER(DK48)),IF(BB48-VLOOKUP(BI48,NyIGS!$L$2:$V$4,DK48,1)&lt;40,40 &amp; " - " &amp; BB48+VLOOKUP(BI48,NyIGS!$L$2:$V$4,DK48,1),IF(BB48+VLOOKUP(BI48,NyIGS!$L$2:$V$4,DK48,1)&gt;160,BB48-VLOOKUP(BI48,NyIGS!$L$2:$V$4,DK48,1) &amp; " - " &amp; 160,BB48-VLOOKUP(BI48,NyIGS!$L$2:$V$4,DK48,1) &amp; " - " &amp; BB48+VLOOKUP(BI48,NyIGS!$L$2:$V$4,DK48,1))),"")</f>
        <v/>
      </c>
      <c r="CJ48" s="4" t="str">
        <f>IF(AND(ISNUMBER(BC48),ISNUMBER(DK48)),IF(BC48-VLOOKUP(BI48,NyIRS!$L$2:$V$4,DK48,1)&lt;40,40 &amp; " - " &amp; BC48+VLOOKUP(BI48,NyIRS!$L$2:$V$4,DK48,1),IF(BC48+VLOOKUP(BI48,NyIRS!$L$2:$V$4,DK48,1)&gt;160,BC48-VLOOKUP(BI48,NyIRS!$L$2:$V$4,DK48,1) &amp; " - " &amp; 160,BC48-VLOOKUP(BI48,NyIRS!$L$2:$V$4,DK48,1) &amp; " - " &amp; BC48+VLOOKUP(BI48,NyIRS!$L$2:$V$4,DK48,1))),"")</f>
        <v/>
      </c>
      <c r="CK48" s="4" t="str">
        <f>IF(AND(ISNUMBER(BD48),ISNUMBER(DK48)),IF(BD48-VLOOKUP(BI48,NyIES!$L$2:$V$4,DK48,1)&lt;40,40 &amp; " - " &amp; BD48+VLOOKUP(BI48,NyIES!$L$2:$V$4,DK48,1),IF(BD48+VLOOKUP(BI48,NyIES!$L$2:$V$4,DK48,1)&gt;160,BD48-VLOOKUP(BI48,NyIES!$L$2:$V$4,DK48,1) &amp; " - " &amp; 160,BD48-VLOOKUP(BI48,NyIES!$L$2:$V$4,DK48,1) &amp; " - " &amp; BD48+VLOOKUP(BI48,NyIES!$L$2:$V$4,DK48,1))),"")</f>
        <v/>
      </c>
      <c r="CL48" s="4" t="str">
        <f>IF(AND(ISNUMBER(BE48),ISNUMBER(DK48)),IF(BE48-VLOOKUP(BI48,NyISI!$L$2:$V$4,DK48,1)&lt;40,40 &amp; " - " &amp; BE48+VLOOKUP(BI48,NyISI!$L$2:$V$4,DK48,1),IF(BE48+VLOOKUP(BI48,NyISI!$L$2:$V$4,DK48,1)&gt;160,BE48-VLOOKUP(BI48,NyISI!$L$2:$V$4,DK48,1) &amp; " - " &amp; 160,BE48-VLOOKUP(BI48,NyISI!$L$2:$V$4,DK48,1) &amp; " - " &amp; BE48+VLOOKUP(BI48,NyISI!$L$2:$V$4,DK48,1))),"")</f>
        <v/>
      </c>
      <c r="CM48" s="4" t="str">
        <f>IF(AND(ISNUMBER(DK48),DK48&lt;8),IF(AND(ISNUMBER(BF48),ISNUMBER(DK48)),IF(BF48-VLOOKUP(BI48,NyISS!$L$2:$V$4,DK48,1)&lt;40,40 &amp; " - " &amp; BF48+VLOOKUP(BI48,NyISS!$L$2:$V$4,DK48,1),IF(BF48+VLOOKUP(BI48,NyISS!$L$2:$V$4,DK48,1)&gt;160,BF48-VLOOKUP(BI48,NyISS!$L$2:$V$4,DK48,1) &amp; " - " &amp; 160,BF48-VLOOKUP(BI48,NyISS!$L$2:$V$4,DK48,1) &amp; " - " &amp; BF48+VLOOKUP(BI48,NyISS!$L$2:$V$4,DK48,1))),""),"")</f>
        <v/>
      </c>
      <c r="CN48" s="4" t="str">
        <f>IF(AND(ISNUMBER(DK48),DK48&gt;7),IF(AND(ISNUMBER(BG48),ISNUMBER(DK48)),IF(BG48-VLOOKUP(BI48,NyISM!$L$2:$V$4,DK48,1)&lt;40,40 &amp; " - " &amp; BG48+VLOOKUP(BI48,NyISM!$L$2:$V$4,DK48,1),IF(BG48+VLOOKUP(BI48,NyISM!$L$2:$V$4,DK48,1)&gt;160,BG48-VLOOKUP(BI48,NyISM!$L$2:$V$4,DK48,1) &amp; " - " &amp; 160,BG48-VLOOKUP(BI48,NyISM!$L$2:$V$4,DK48,1) &amp; " - " &amp; BG48+VLOOKUP(BI48,NyISM!$L$2:$V$4,DK48,1))),""),"")</f>
        <v/>
      </c>
      <c r="CO48" s="4" t="str">
        <f>IF(AND(ISNUMBER(BH48),ISNUMBER(DK48)),IF(BH48-VLOOKUP(BI48,NyIAM!$L$2:$V$4,DK48,1)&lt;40,40 &amp; " - " &amp; BH48+VLOOKUP(BI48,NyIAM!$L$2:$V$4,DK48,1),IF(BH48+VLOOKUP(BI48,NyIAM!$L$2:$V$4,DK48,1)&gt;160,BH48-VLOOKUP(BI48,NyIAM!$L$2:$V$4,DK48,1) &amp; " - " &amp; 160,BH48-VLOOKUP(BI48,NyIAM!$L$2:$V$4,DK48,1) &amp; " - " &amp; BH48+VLOOKUP(BI48,NyIAM!$L$2:$V$4,DK48,1))),"")</f>
        <v/>
      </c>
      <c r="CP48" s="4" t="str">
        <f>IF(AF48="","",IF(AND(ISNUMBER(AF48),ISNUMBER(DK48)),IF(VLOOKUP(AF48,NyOm!$A$2:$K$30,DK48,1)=1,"Onormalt få ord",IF(VLOOKUP(AF48,NyOm!$A$2:$K$30,DK48,1)=2,"Färre antal ord än normalt",IF(VLOOKUP(AF48,NyOm!$A$2:$K$30,DK48,1)=3,"Normalt antal ord","")))))</f>
        <v/>
      </c>
      <c r="CQ48" s="4" t="str">
        <f>IF(AB48="","",IF(AND(ISNUMBER(AB48),ISNUMBER(DK48)),IF(VLOOKUP(AB48,NyPbTid!$A$2:$K$218,DK48,1)=1,"Onormalt lång tidsåtgång",IF(VLOOKUP(AB48,NyPbTid!$A$2:$K$218,DK48,1)=2,"Långsammare än normalt",IF(VLOOKUP(AB48,NyPbTid!$A$2:$K$218,DK48,1)=3,"Normal tidsåtgång","")))))</f>
        <v/>
      </c>
      <c r="CR48" s="4" t="str">
        <f>IF(AC48="","",IF(AND(ISNUMBER(AC48),ISNUMBER(DK48)),IF(VLOOKUP(AC48,NyPbFel!$A$2:$K$18,DK48,1)=1,"Onormalt antal fel",IF(VLOOKUP(AC48,NyPbFel!$A$2:$K$18,DK48,1)=2,"Fler fel än normalt",IF(VLOOKUP(AC48,NyPbFel!$A$2:$K$18,DK48,1)=3,"Normalt antal fel","")))))</f>
        <v/>
      </c>
      <c r="CS48" s="4" t="str">
        <f t="shared" si="6"/>
        <v/>
      </c>
      <c r="CT48" s="4" t="str">
        <f>IF(OR(ISNUMBER(CS48),CS48="0**"),IF(ISNUMBER(CS48),CS48/ABS(CS48)*VLOOKUP(1,SignDiff!$A$3:$K$4,DK48,1),VLOOKUP(1,SignDiff!$A$3:$K$4,DK48,1)),"")</f>
        <v/>
      </c>
      <c r="CU48" s="4" t="str">
        <f>IF(OR(ISNUMBER(CS48),CS48="0**"),IF(ISNUMBER(CS48),CS48/ABS(CS48)*VLOOKUP(1,SignDiff!$A$7:$K$8,DK48,1),VLOOKUP(1,SignDiff!$A$7:$K$8,DK48,1)),"")</f>
        <v/>
      </c>
      <c r="CV48" s="4" t="str">
        <f t="shared" si="7"/>
        <v/>
      </c>
      <c r="CW48" s="4" t="str">
        <f t="shared" si="8"/>
        <v/>
      </c>
      <c r="CX48" s="4" t="str">
        <f>IF(OR(ISNUMBER(CS48),CS48="0**"),IF(CS48="0**",VLOOKUP(0,'IRS-IES'!$A$2:$C$43,2,1),IF(CS48&lt;0,VLOOKUP(ABS(CS48),'IRS-IES'!$A$2:$C$43,2,1),VLOOKUP(ABS(CS48),'IRS-IES'!$A$2:$C$43,3,1))),"")</f>
        <v/>
      </c>
      <c r="CY48" s="4" t="str">
        <f t="shared" si="9"/>
        <v/>
      </c>
      <c r="CZ48" s="4" t="str">
        <f>IF(OR(ISNUMBER(CY48),CY48="0**"),IF(ISNUMBER(CY48),CY48/ABS(CY48)*VLOOKUP(2,SignDiff!$A$3:$K$4,DK48,1),VLOOKUP(2,SignDiff!$A$3:$K$4,DK48,1)),"")</f>
        <v/>
      </c>
      <c r="DA48" s="4" t="str">
        <f>IF(OR(ISNUMBER(CY48),CY48="0**"),IF(ISNUMBER(CY48),CY48/ABS(CY48)*VLOOKUP(2,SignDiff!$A$7:$K$8,DK48,1),VLOOKUP(2,SignDiff!$A$7:$K$8,DK48,1)),"")</f>
        <v/>
      </c>
      <c r="DB48" s="4" t="str">
        <f t="shared" si="10"/>
        <v/>
      </c>
      <c r="DC48" s="4" t="str">
        <f t="shared" si="11"/>
        <v/>
      </c>
      <c r="DD48" s="4" t="str">
        <f>IF(OR(ISNUMBER(CY48),CY48="0**"),IF(CY48="0**",VLOOKUP(0,'ISI-ISS'!$A$2:$C$43,2,1),IF(CY48&lt;0,VLOOKUP(ABS(CY48),'ISI-ISS'!$A$2:$C$43,2,1),VLOOKUP(ABS(CY48),'ISI-ISS'!$A$2:$C$43,3,1))),"")</f>
        <v/>
      </c>
      <c r="DE48" s="4" t="str">
        <f t="shared" si="12"/>
        <v/>
      </c>
      <c r="DF48" s="4" t="str">
        <f>IF(OR(ISNUMBER(DE48),DE48="0**"),IF(ISNUMBER(DE48),DE48/ABS(DE48)*VLOOKUP(2,SignDiff!$A$3:$K$4,DK48,1),VLOOKUP(2,SignDiff!$A$3:$K$4,DK48,1)),"")</f>
        <v/>
      </c>
      <c r="DG48" s="4" t="str">
        <f>IF(OR(ISNUMBER(DE48),DE48="0**"),IF(ISNUMBER(DE48),DE48/ABS(DE48)*VLOOKUP(2,SignDiff!$A$7:$K$8,DK48,1),VLOOKUP(2,SignDiff!$A$7:$K$8,DK48,1)),"")</f>
        <v/>
      </c>
      <c r="DH48" s="4" t="str">
        <f t="shared" si="13"/>
        <v/>
      </c>
      <c r="DI48" s="4" t="str">
        <f t="shared" si="14"/>
        <v/>
      </c>
      <c r="DJ48" s="4" t="str">
        <f>IF(OR(ISNUMBER(DE48),DE48="0**"),IF(DE48="0**",VLOOKUP(0,'ISI-ISM'!$A$2:$C$43,2,1),IF(DE48&lt;0,VLOOKUP(ABS(DE48),'ISI-ISM'!$A$2:$C$43,2,1),VLOOKUP(ABS(DE48),'ISI-ISM'!$A$2:$C$43,3,1))),"")</f>
        <v/>
      </c>
      <c r="DK48" s="4" t="str">
        <f>IF(ISERROR(VLOOKUP(N48,age!$A$2:$C$11,2,1)),"",VLOOKUP(N48,age!$A$2:$C$11,2,1))</f>
        <v/>
      </c>
      <c r="DL48" s="4" t="str">
        <f>IF(ISERROR(VLOOKUP(N48,age!$A$2:$C$11,3,1)),"",VLOOKUP(N48,age!$A$2:$C$11,3,1))</f>
        <v/>
      </c>
      <c r="DM48" s="4">
        <f t="shared" si="1"/>
        <v>0</v>
      </c>
      <c r="DN48" s="4">
        <f t="shared" si="2"/>
        <v>0</v>
      </c>
      <c r="DO48" s="4">
        <f t="shared" si="3"/>
        <v>0</v>
      </c>
      <c r="DP48" s="4">
        <f t="shared" si="4"/>
        <v>0</v>
      </c>
      <c r="DQ48" s="4">
        <f t="shared" si="5"/>
        <v>0</v>
      </c>
      <c r="DR48" s="9" t="str">
        <f t="shared" si="15"/>
        <v/>
      </c>
      <c r="DS48" s="9" t="str">
        <f t="shared" si="16"/>
        <v/>
      </c>
      <c r="DT48" s="9" t="str">
        <f t="shared" si="17"/>
        <v/>
      </c>
      <c r="DU48" s="9" t="str">
        <f t="shared" si="18"/>
        <v/>
      </c>
      <c r="DV48" s="9" t="str">
        <f t="shared" si="19"/>
        <v/>
      </c>
      <c r="DW48" s="9" t="str">
        <f t="shared" si="20"/>
        <v/>
      </c>
      <c r="DX48" s="9" t="str">
        <f t="shared" si="21"/>
        <v/>
      </c>
      <c r="DY48" s="9" t="str">
        <f>IF(AND(ISNUMBER(AJ48),ISNUMBER(DK48)),IF(AJ48-VLOOKUP(BI48,NyFi!$L$2:$V$4,DK48,1)&lt;1,1,AJ48-VLOOKUP(BI48,NyFi!$L$2:$V$4,DK48,1)),"")</f>
        <v/>
      </c>
      <c r="DZ48" s="9" t="str">
        <f>IF(AND(ISNUMBER(DK48),DK48&lt;8),IF(AND(ISNUMBER(AK48),ISNUMBER(DK48)),IF(AK48-VLOOKUP(BI48,NyGs!$L$2:$V$4,DK48,1)&lt;1,1,AK48-VLOOKUP(BI48,NyGs!$L$2:$V$4,DK48,1)),""),"")</f>
        <v/>
      </c>
      <c r="EA48" s="9" t="str">
        <f>IF(AND(ISNUMBER(AL48),ISNUMBER(DK48)),IF(AL48-VLOOKUP(BI48,NyRm!$L$2:$V$4,DK48,1)&lt;1,1,AL48-VLOOKUP(BI48,NyRm!$L$2:$V$4,DK48,1)),"")</f>
        <v/>
      </c>
      <c r="EB48" s="9" t="str">
        <f>IF(AND(ISNUMBER(AM48),ISNUMBER(DK48)),IF(AM48-VLOOKUP(BI48,NyFm!$L$2:$V$4,DK48,1)&lt;1,1,AM48-VLOOKUP(BI48,NyFm!$L$2:$V$4,DK48,1)),"")</f>
        <v/>
      </c>
      <c r="EC48" s="9" t="str">
        <f>IF(AND(ISNUMBER(DK48),DK48&lt;8),IF(AND(ISNUMBER(AN48),ISNUMBER(DK48)),IF(AN48-VLOOKUP(BI48,NyLi1R!$L$2:$V$4,DK48,1)&lt;1,1,AN48-VLOOKUP(BI48,NyLi1R!$L$2:$V$4,DK48,1)),""),"")</f>
        <v/>
      </c>
      <c r="ED48" s="9" t="str">
        <f>IF(AND(ISNUMBER(DK48),DK48&lt;8),IF(AND(ISNUMBER(AO48),ISNUMBER(DK48)),IF(AO48-VLOOKUP(BI48,NyLi1E!$L$2:$V$4,DK48,1)&lt;1,1,AO48-VLOOKUP(BI48,NyLi1E!$L$2:$V$4,DK48,1)),""),"")</f>
        <v/>
      </c>
      <c r="EE48" s="9" t="str">
        <f>IF(AND(ISNUMBER(DK48),DK48&lt;8),IF(AND(ISNUMBER(AP48),ISNUMBER(DK48)),IF(AP48-VLOOKUP(BI48,NyLi1T!$L$2:$V$4,DK48,1)&lt;1,1,AP48-VLOOKUP(BI48,NyLi1T!$L$2:$V$4,DK48,1)),""),"")</f>
        <v/>
      </c>
      <c r="EF48" s="9" t="str">
        <f>IF(AND(ISNUMBER(DK48),DK48&gt;7),IF(AND(ISNUMBER(AQ48),ISNUMBER(DK48)),IF(AQ48-VLOOKUP(BI48,NyLi2R!$L$2:$V$4,DK48,1)&lt;1,1,AQ48-VLOOKUP(BI48,NyLi2R!$L$2:$V$4,DK48,1)),""),"")</f>
        <v/>
      </c>
      <c r="EG48" s="9" t="str">
        <f>IF(AND(ISNUMBER(DK48),DK48&gt;7),IF(AND(ISNUMBER(AR48),ISNUMBER(DK48)),IF(AR48-VLOOKUP(BI48,NyLi2E!$L$2:$V$4,DK48,1)&lt;1,1,AR48-VLOOKUP(BI48,NyLi2E!$L$2:$V$4,DK48,1)),""),"")</f>
        <v/>
      </c>
      <c r="EH48" s="9" t="str">
        <f>IF(AND(ISNUMBER(DK48),DK48&gt;7),IF(AND(ISNUMBER(AS48),ISNUMBER(DK48)),IF(AS48-VLOOKUP(BI48,NyLi2T!$L$2:$V$4,DK48,1)&lt;1,1,AS48-VLOOKUP(BI48,NyLi2T!$L$2:$V$4,DK48,1)),""),"")</f>
        <v/>
      </c>
      <c r="EI48" s="9" t="str">
        <f>IF(AND(ISNUMBER(DK48),DK48&lt;8),IF(AND(ISNUMBER(AT48),ISNUMBER(DK48)),IF(AT48-VLOOKUP(BI48,NySs!$L$2:$V$4,DK48,1)&lt;1,1,AT48-VLOOKUP(BI48,NySs!$L$2:$V$4,DK48,1)),""),"")</f>
        <v/>
      </c>
      <c r="EJ48" s="9" t="str">
        <f>IF(AND(ISNUMBER(DK48),DK48&lt;9),IF(AND(ISNUMBER(AU48),ISNUMBER(DK48)),IF(AU48-VLOOKUP(BI48,NyEo!$L$2:$V$4,DK48,1)&lt;1,1,AU48-VLOOKUP(BI48,NyEo!$L$2:$V$4,DK48,1)),""),"")</f>
        <v/>
      </c>
      <c r="EK48" s="9" t="str">
        <f>IF(AND(ISNUMBER(DK48),DK48&gt;7),IF(AND(ISNUMBER(AV48),ISNUMBER(DK48)),IF(AV48-VLOOKUP(BI48,NyHt!$L$2:$V$4,DK48,1)&lt;1,1,AV48-VLOOKUP(BI48,NyHt!$L$2:$V$4,DK48,1)),""),"")</f>
        <v/>
      </c>
      <c r="EL48" s="9" t="str">
        <f>IF(AND(ISNUMBER(AW48),ISNUMBER(DK48)),IF(AW48-VLOOKUP(BI48,NySiF!$L$2:$V$4,DK48,1)&lt;1,1,AW48-VLOOKUP(BI48,NySiF!$L$2:$V$4,DK48,1)),"")</f>
        <v/>
      </c>
      <c r="EM48" s="9" t="str">
        <f>IF(AND(ISNUMBER(AX48),ISNUMBER(DK48)),IF(AX48-VLOOKUP(BI48,NySiB!$L$2:$V$4,DK48,1)&lt;1,1,AX48-VLOOKUP(BI48,NySiB!$L$2:$V$4,DK48,1)),"")</f>
        <v/>
      </c>
      <c r="EN48" s="9" t="str">
        <f>IF(AND(ISNUMBER(AY48),ISNUMBER(DK48)),IF(AY48-VLOOKUP(BI48,NySiT!$L$2:$V$4,DK48,1)&lt;1,1,AY48-VLOOKUP(BI48,NySiT!$L$2:$V$4,DK48,1)),"")</f>
        <v/>
      </c>
      <c r="EO48" s="9" t="str">
        <f>IF(AND(ISNUMBER(AZ48),ISNUMBER(DK48)),IF(AZ48-VLOOKUP(BI48,NyVs!$L$2:$V$4,DK48,1)&lt;1,1,AZ48-VLOOKUP(BI48,NyVs!$L$2:$V$4,DK48,1)),"")</f>
        <v/>
      </c>
      <c r="EP48" s="9" t="str">
        <f>IF(AND(ISNUMBER(BA48),ISNUMBER(DK48)),IF(BA48-VLOOKUP(BI48,NyPp!$L$2:$V$4,DK48,1)&lt;1,1,BA48-VLOOKUP(BI48,NyPp!$L$2:$V$4,DK48,1)),"")</f>
        <v/>
      </c>
      <c r="EQ48" s="9" t="str">
        <f>IF(AND(ISNUMBER(BB48),ISNUMBER(DK48)),IF(BB48-VLOOKUP(BI48,NyIGS!$L$2:$V$4,DK48,1)&lt;40,40,BB48-VLOOKUP(BI48,NyIGS!$L$2:$V$4,DK48,1)),"")</f>
        <v/>
      </c>
      <c r="ER48" s="9" t="str">
        <f>IF(AND(ISNUMBER(BC48),ISNUMBER(DK48)),IF(BC48-VLOOKUP(BI48,NyIRS!$L$2:$V$4,DK48,1)&lt;40,40,BC48-VLOOKUP(BI48,NyIRS!$L$2:$V$4,DK48,1)),"")</f>
        <v/>
      </c>
      <c r="ES48" s="9" t="str">
        <f>IF(AND(ISNUMBER(BD48),ISNUMBER(DK48)),IF(BD48-VLOOKUP(BI48,NyIES!$L$2:$V$4,DK48,1)&lt;40,40,BD48-VLOOKUP(BI48,NyIES!$L$2:$V$4,DK48,1)),"")</f>
        <v/>
      </c>
      <c r="ET48" s="9" t="str">
        <f>IF(AND(ISNUMBER(BE48),ISNUMBER(DK48)),IF(BE48-VLOOKUP(BI48,NyISI!$L$2:$V$4,DK48,1)&lt;40,40,BE48-VLOOKUP(BI48,NyISI!$L$2:$V$4,DK48,1)),"")</f>
        <v/>
      </c>
      <c r="EU48" s="9" t="str">
        <f>IF(AND(ISNUMBER(DK48),DK48&lt;8),IF(AND(ISNUMBER(BF48),ISNUMBER(DK48)),IF(BF48-VLOOKUP(BI48,NyISS!$L$2:$V$4,DK48,1)&lt;40,40,BF48-VLOOKUP(BI48,NyISS!$L$2:$V$4,DK48,1)),""),"")</f>
        <v/>
      </c>
      <c r="EV48" s="9" t="str">
        <f>IF(AND(ISNUMBER(DK48),DK48&gt;7),IF(AND(ISNUMBER(BG48),ISNUMBER(DK48)),IF(BG48-VLOOKUP(BI48,NyISM!$L$2:$V$4,DK48,1)&lt;40,40,BG48-VLOOKUP(BI48,NyISM!$L$2:$V$4,DK48,1)),""),"")</f>
        <v/>
      </c>
      <c r="EW48" s="9" t="str">
        <f>IF(AND(ISNUMBER(BH48),ISNUMBER(DK48)),IF(BH48-VLOOKUP(BI48,NyIAM!$L$2:$V$4,DK48,1)&lt;40,40,BH48-VLOOKUP(BI48,NyIAM!$L$2:$V$4,DK48,1)),"")</f>
        <v/>
      </c>
      <c r="EX48" s="9" t="str">
        <f>IF(AND(ISNUMBER(AJ48),ISNUMBER(DK48)),IF(AJ48+VLOOKUP(BI48,NyFi!$L$2:$V$4,DK48,1)&gt;19,19,AJ48+VLOOKUP(BI48,NyFi!$L$2:$V$4,DK48,1)),"")</f>
        <v/>
      </c>
      <c r="EY48" s="9" t="str">
        <f>IF(AND(ISNUMBER(DK48),DK48&lt;8),IF(AND(ISNUMBER(AK48),ISNUMBER(DK48)),IF(AK48+VLOOKUP(BI48,NyGs!$L$2:$V$4,DK48,1)&gt;19,19,AK48+VLOOKUP(BI48,NyGs!$L$2:$V$4,DK48,1)),""),"")</f>
        <v/>
      </c>
      <c r="EZ48" s="9" t="str">
        <f>IF(AND(ISNUMBER(AL48),ISNUMBER(DK48)),IF(AL48+VLOOKUP(BI48,NyRm!$L$2:$V$4,DK48,1)&gt;19,19,AL48+VLOOKUP(BI48,NyRm!$L$2:$V$4,DK48,1)),"")</f>
        <v/>
      </c>
      <c r="FA48" s="9" t="str">
        <f>IF(AND(ISNUMBER(AM48),ISNUMBER(DK48)),IF(AM48+VLOOKUP(BI48,NyFm!$L$2:$V$4,DK48,1)&gt;19,19,AM48+VLOOKUP(BI48,NyFm!$L$2:$V$4,DK48,1)),"")</f>
        <v/>
      </c>
      <c r="FB48" s="9" t="str">
        <f>IF(AND(ISNUMBER(DK48),DK48&lt;8),IF(AND(ISNUMBER(AN48),ISNUMBER(DK48)),IF(AN48+VLOOKUP(BI48,NyLi1R!$L$2:$V$4,DK48,1)&gt;19,19,AN48+VLOOKUP(BI48,NyLi1R!$L$2:$V$4,DK48,1)),""),"")</f>
        <v/>
      </c>
      <c r="FC48" s="9" t="str">
        <f>IF(AND(ISNUMBER(DK48),DK48&lt;8),IF(AND(ISNUMBER(AO48),ISNUMBER(DK48)),IF(AO48+VLOOKUP(BI48,NyLi1E!$L$2:$V$4,DK48,1)&gt;19,19,AO48+VLOOKUP(BI48,NyLi1E!$L$2:$V$4,DK48,1)),""),"")</f>
        <v/>
      </c>
      <c r="FD48" s="9" t="str">
        <f>IF(AND(ISNUMBER(DK48),DK48&lt;8),IF(AND(ISNUMBER(AP48),ISNUMBER(DK48)),IF(AP48+VLOOKUP(BI48,NyLi1T!$L$2:$V$4,DK48,1)&gt;19,19,AP48+VLOOKUP(BI48,NyLi1T!$L$2:$V$4,DK48,1)),""),"")</f>
        <v/>
      </c>
      <c r="FE48" s="9" t="str">
        <f>IF(AND(ISNUMBER(DK48),DK48&gt;7),IF(AND(ISNUMBER(AQ48),ISNUMBER(DK48)),IF(AQ48+VLOOKUP(BI48,NyLi2R!$L$2:$V$4,DK48,1)&gt;19,19,AQ48+VLOOKUP(BI48,NyLi2R!$L$2:$V$4,DK48,1)),""),"")</f>
        <v/>
      </c>
      <c r="FF48" s="9" t="str">
        <f>IF(AND(ISNUMBER(DK48),DK48&gt;7),IF(AND(ISNUMBER(AR48),ISNUMBER(DK48)),IF(AR48+VLOOKUP(BI48,NyLi2E!$L$2:$V$4,DK48,1)&gt;19,19,AR48+VLOOKUP(BI48,NyLi2E!$L$2:$V$4,DK48,1)),""),"")</f>
        <v/>
      </c>
      <c r="FG48" s="9" t="str">
        <f>IF(AND(ISNUMBER(DK48),DK48&gt;7),IF(AND(ISNUMBER(AS48),ISNUMBER(DK48)),IF(AS48+VLOOKUP(BI48,NyLi2T!$L$2:$V$4,DK48,1)&gt;19,19,AS48+VLOOKUP(BI48,NyLi2T!$L$2:$V$4,DK48,1)),""),"")</f>
        <v/>
      </c>
      <c r="FH48" s="9" t="str">
        <f>IF(AND(ISNUMBER(DK48),DK48&lt;8),IF(AND(ISNUMBER(AT48),ISNUMBER(DK48)),IF(AT48+VLOOKUP(BI48,NySs!$L$2:$V$4,DK48,1)&gt;19,19,AT48+VLOOKUP(BI48,NySs!$L$2:$V$4,DK48,1)),""),"")</f>
        <v/>
      </c>
      <c r="FI48" s="9" t="str">
        <f>IF(AND(ISNUMBER(DK48),DK48&lt;9),IF(AND(ISNUMBER(AU48),ISNUMBER(DK48)),IF(AU48+VLOOKUP(BI48,NyEo!$L$2:$V$4,DK48,1)&gt;19,19,AU48+VLOOKUP(BI48,NyEo!$L$2:$V$4,DK48,1)),""),"")</f>
        <v/>
      </c>
      <c r="FJ48" s="9" t="str">
        <f>IF(AND(ISNUMBER(DK48),DK48&gt;7),IF(AND(ISNUMBER(AV48),ISNUMBER(DK48)),IF(AV48+VLOOKUP(BI48,NyHt!$L$2:$V$4,DK48,1)&gt;19,19,AV48+VLOOKUP(BI48,NyHt!$L$2:$V$4,DK48,1)),""),"")</f>
        <v/>
      </c>
      <c r="FK48" s="9" t="str">
        <f>IF(AND(ISNUMBER(AW48),ISNUMBER(DK48)),IF(AW48+VLOOKUP(BI48,NySiF!$L$2:$V$4,DK48,1)&gt;19,19,AW48+VLOOKUP(BI48,NySiF!$L$2:$V$4,DK48,1)),"")</f>
        <v/>
      </c>
      <c r="FL48" s="9" t="str">
        <f>IF(AND(ISNUMBER(AX48),ISNUMBER(DK48)),IF(AX48+VLOOKUP(BI48,NySiB!$L$2:$V$4,DK48,1)&gt;19,19,AX48+VLOOKUP(BI48,NySiB!$L$2:$V$4,DK48,1)),"")</f>
        <v/>
      </c>
      <c r="FM48" s="9" t="str">
        <f>IF(AND(ISNUMBER(AY48),ISNUMBER(DK48)),IF(AY48+VLOOKUP(BI48,NySiT!$L$2:$V$4,DK48,1)&gt;19,19,AY48+VLOOKUP(BI48,NySiT!$L$2:$V$4,DK48,1)),"")</f>
        <v/>
      </c>
      <c r="FN48" s="9" t="str">
        <f>IF(AND(ISNUMBER(AZ48),ISNUMBER(DK48)),IF(AZ48+VLOOKUP(BI48,NyVs!$L$2:$V$4,DK48,1)&gt;19,19,AZ48+VLOOKUP(BI48,NyVs!$L$2:$V$4,DK48,1)),"")</f>
        <v/>
      </c>
      <c r="FO48" s="9" t="str">
        <f>IF(AND(ISNUMBER(BA48),ISNUMBER(DK48)),IF(BA48+VLOOKUP(BI48,NyPp!$L$2:$V$4,DK48,1)&gt;19,19,BA48+VLOOKUP(BI48,NyPp!$L$2:$V$4,DK48,1)),"")</f>
        <v/>
      </c>
      <c r="FP48" s="9" t="str">
        <f>IF(AND(ISNUMBER(BB48),ISNUMBER(DK48)),IF(BB48+VLOOKUP(BI48,NyIGS!$L$2:$V$4,DK48,1)&gt;160,160,BB48+VLOOKUP(BI48,NyIGS!$L$2:$V$4,DK48,1)),"")</f>
        <v/>
      </c>
      <c r="FQ48" s="9" t="str">
        <f>IF(AND(ISNUMBER(BC48),ISNUMBER(DK48)),IF(BC48+VLOOKUP(BI48,NyIRS!$L$2:$V$4,DK48,1)&gt;160,160,BC48+VLOOKUP(BI48,NyIRS!$L$2:$V$4,DK48,1)),"")</f>
        <v/>
      </c>
      <c r="FR48" s="9" t="str">
        <f>IF(AND(ISNUMBER(BD48),ISNUMBER(DK48)),IF(BD48+VLOOKUP(BI48,NyIES!$L$2:$V$4,DK48,1)&gt;160,160, BD48+VLOOKUP(BI48,NyIES!$L$2:$V$4,DK48,1)),"")</f>
        <v/>
      </c>
      <c r="FS48" s="9" t="str">
        <f>IF(AND(ISNUMBER(BE48),ISNUMBER(DK48)),IF(BE48+VLOOKUP(BI48,NyISI!$L$2:$V$4,DK48,1)&gt;160,160,BE48+VLOOKUP(BI48,NyISI!$L$2:$V$4,DK48,1)),"")</f>
        <v/>
      </c>
      <c r="FT48" s="9" t="str">
        <f>IF(AND(ISNUMBER(DK48),DK48&lt;8),IF(AND(ISNUMBER(BF48),ISNUMBER(DK48)),IF(BF48+VLOOKUP(BI48,NyISS!$L$2:$V$4,DK48,1)&gt;160,160,BF48+VLOOKUP(BI48,NyISS!$L$2:$V$4,DK48,1)),""),"")</f>
        <v/>
      </c>
      <c r="FU48" s="9" t="str">
        <f>IF(AND(ISNUMBER(DK48),DK48&gt;7),IF(AND(ISNUMBER(BG48),ISNUMBER(DK48)),IF(BG48+VLOOKUP(BI48,NyISM!$L$2:$V$4,DK48,1)&gt;160,160,BG48+VLOOKUP(BI48,NyISM!$L$2:$V$4,DK48,1)),""),"")</f>
        <v/>
      </c>
      <c r="FV48" s="9" t="str">
        <f>IF(AND(ISNUMBER(BH48),ISNUMBER(DK48)),IF(BH48+VLOOKUP(BI48,NyIAM!$L$2:$V$4,DK48,1)&gt;160,160,BH48+VLOOKUP(BI48,NyIAM!$L$2:$V$4,DK48,1)),"")</f>
        <v/>
      </c>
    </row>
    <row r="49" spans="1:178" x14ac:dyDescent="0.2">
      <c r="A49" s="51"/>
      <c r="B49" s="51"/>
      <c r="C49" s="51"/>
      <c r="D49" s="51"/>
      <c r="E49" s="51"/>
      <c r="F49" s="51"/>
      <c r="G49" s="51"/>
      <c r="H49" s="51"/>
      <c r="I49" s="51"/>
      <c r="J49" s="52"/>
      <c r="K49" s="52"/>
      <c r="L49" s="53"/>
      <c r="M49" s="53"/>
      <c r="N49" s="58" t="str">
        <f t="shared" si="0"/>
        <v/>
      </c>
      <c r="O49" s="53"/>
      <c r="P49" s="53"/>
      <c r="Q49" s="53"/>
      <c r="R49" s="53"/>
      <c r="S49" s="53"/>
      <c r="T49" s="53"/>
      <c r="U49" s="53"/>
      <c r="V49" s="53"/>
      <c r="W49" s="53"/>
      <c r="X49" s="53"/>
      <c r="Y49" s="53"/>
      <c r="Z49" s="53"/>
      <c r="AA49" s="53"/>
      <c r="AB49" s="53"/>
      <c r="AC49" s="53"/>
      <c r="AD49" s="53"/>
      <c r="AE49" s="53"/>
      <c r="AF49" s="53"/>
      <c r="AG49" s="53"/>
      <c r="AH49" s="53"/>
      <c r="AI49" s="53"/>
      <c r="AJ49" s="4" t="str">
        <f>IF(O49="","",IF(ISNUMBER(N49),VLOOKUP(O49,NyFi!$A$2:$K$40,DK49),""))</f>
        <v/>
      </c>
      <c r="AK49" s="4" t="str">
        <f>IF(P49="","",IF(AND(ISNUMBER(N49),DK49&lt;8),VLOOKUP(P49,NyGs!$A$2:$G$41,DK49),""))</f>
        <v/>
      </c>
      <c r="AL49" s="4" t="str">
        <f>IF(AA49="","",IF(ISNUMBER(N49),VLOOKUP(AA49,NyRm!$A$2:$K$56,DK49),""))</f>
        <v/>
      </c>
      <c r="AM49" s="4" t="str">
        <f>IF(Z49="","",IF(ISNUMBER(N49),VLOOKUP(Z49,NyFm!$A$2:$K$46,DK49),""))</f>
        <v/>
      </c>
      <c r="AN49" s="4" t="str">
        <f>IF(U49="","",IF(AND(ISNUMBER(N49),DK49&lt;8),VLOOKUP(U49,NyLi1R!$A$2:$G$20,DK49),""))</f>
        <v/>
      </c>
      <c r="AO49" s="4" t="str">
        <f>IF(V49="","",IF(AND(ISNUMBER(N49),DK49&lt;8),VLOOKUP(V49,NyLi1E!$A$2:$G$20,DK49),""))</f>
        <v/>
      </c>
      <c r="AP49" s="4" t="str">
        <f>IF(AND(ISNUMBER(N49),ISNUMBER(AN49),ISNUMBER(AO49),DK49&lt;8),VLOOKUP(AN49+AO49,NyLi1T!$A$2:$G$40,DK49),"")</f>
        <v/>
      </c>
      <c r="AQ49" s="4" t="str">
        <f>IF(W49="","",IF(AND(ISNUMBER(N49),DK49&gt;7),VLOOKUP(W49,NyLi2R!$A$2:$K$20,DK49),""))</f>
        <v/>
      </c>
      <c r="AR49" s="4" t="str">
        <f>IF(X49="","",IF(AND(ISNUMBER(N49),DK49&gt;7),VLOOKUP(X49,NyLi2E!$A$2:$K$20,DK49),""))</f>
        <v/>
      </c>
      <c r="AS49" s="4" t="str">
        <f>IF(AND(ISNUMBER(N49),ISNUMBER(AQ49),ISNUMBER(AR49),DK49&gt;7),VLOOKUP(AQ49+AR49,NyLi2T!$A$2:$K$40,DK49),"")</f>
        <v/>
      </c>
      <c r="AT49" s="4" t="str">
        <f>IF(AE49="","",IF(AND(ISNUMBER(N49),DK49&lt;8),VLOOKUP(AE49,NySs!$A$2:$G$28,DK49),""))</f>
        <v/>
      </c>
      <c r="AU49" s="4" t="str">
        <f>IF(AD49="","",IF(AND(ISNUMBER(N49),DK49&lt;9),VLOOKUP(AD49,NyEo!$A$2:$H$22,DK49),""))</f>
        <v/>
      </c>
      <c r="AV49" s="4" t="str">
        <f>IF(Q49="","",IF(AND(ISNUMBER(N49),DK49&gt;7),VLOOKUP(Q49,NyHt!$A$2:$K$17,DK49),""))</f>
        <v/>
      </c>
      <c r="AW49" s="4" t="str">
        <f>IF(R49="","",IF(ISNUMBER(N49),VLOOKUP(R49,NySiF!$A$2:$K$18,DK49),""))</f>
        <v/>
      </c>
      <c r="AX49" s="4" t="str">
        <f>IF(S49="","",IF(ISNUMBER(N49),VLOOKUP(S49,NySiB!$A$2:$K$16,DK49),""))</f>
        <v/>
      </c>
      <c r="AY49" s="4" t="str">
        <f>IF(T49="","",IF(ISNUMBER(N49),VLOOKUP(T49,NySiT!$A$2:$K$32,DK49),""))</f>
        <v/>
      </c>
      <c r="AZ49" s="4" t="str">
        <f>IF(Y49="","",IF(ISNUMBER(N49),VLOOKUP(Y49,NyVs!$A$2:$K$86,DK49),""))</f>
        <v/>
      </c>
      <c r="BA49" s="4" t="str">
        <f>IF(AI49="","",IF(ISNUMBER(N49),VLOOKUP(AI49,NyPp!$A$2:$K$202,DK49),""))</f>
        <v/>
      </c>
      <c r="BB49" s="4" t="str">
        <f>IF(AND(ISNUMBER(AJ49),ISNUMBER(AK49),ISNUMBER(AL49),ISNUMBER(AM49),DK49&lt;8),IF(COUNTIF(O49,0)+COUNTIF(P49,0)+COUNTIF(AA49,0)+COUNTIF(Z49,0)&gt;1,"",VLOOKUP(AJ49+AK49+AL49+AM49,NyIGS!$A$2:$K$78,DK49)),IF(AND(ISNUMBER(AJ49),ISNUMBER(AL49),ISNUMBER(AM49),ISNUMBER(AS49),DK49&gt;7),IF(COUNTIF(O49,0)+COUNTIF(AA49,0)+COUNTIF(Z49,0)+AND(COUNTIF(W49,0),COUNTIF(X49,0))&gt;1,"",VLOOKUP(AJ49+AL49+AM49+AS49,NyIGS!$A$2:$K$78,DK49)),""))</f>
        <v/>
      </c>
      <c r="BC49" s="4" t="str">
        <f>IF(AND(ISNUMBER(AJ49),ISNUMBER(AN49),ISNUMBER(AT49),DK49&lt;8),IF(COUNTIF(O49,0)+COUNTIF(U49,0)+COUNTIF(AE49,0)&gt;1,"",VLOOKUP(AJ49+AN49+AT49,NyIRS!$A$2:$K$59,DK49)),IF(AND(ISNUMBER(AJ49),ISNUMBER(AQ49),DK49&gt;7),IF(COUNTIF(O49,0)+COUNTIF(W49,0)&gt;1,"",VLOOKUP(AJ49+AQ49,NyIRS!$A$2:$K$59,DK49)),""))</f>
        <v/>
      </c>
      <c r="BD49" s="4" t="str">
        <f>IF(AND(ISNUMBER(AK49),ISNUMBER(AL49),ISNUMBER(AM49),DK49&lt;8),IF(COUNTIF(P49,0)+COUNTIF(AA49,0)+COUNTIF(Z49,0)&gt;1,"",VLOOKUP(AK49+AL49+AM49,NyIES!$A$2:$K$59,DK49)),IF(AND(ISNUMBER(AL49),ISNUMBER(AM49),ISNUMBER(AR49),DK49&gt;7),IF(COUNTIF(AA49,0)+COUNTIF(Z49,0)+COUNTIF(X49,0)&gt;1,"",VLOOKUP(AL49+AM49+AR49,NyIES!$A$2:$K$59,DK49)),""))</f>
        <v/>
      </c>
      <c r="BE49" s="4" t="str">
        <f>IF(AND(ISNUMBER(AJ49),ISNUMBER(AP49),ISNUMBER(AU49),DK49&lt;8),IF(COUNTIF(O49,0)+AND(COUNTIF(U49,0),COUNTIF(V49,0))+COUNTIF(AD49,0)&gt;1,"",VLOOKUP(AJ49+AP49+AU49,NyISI!$A$2:$K$59,DK49)),IF(AND(ISNUMBER(AS49),ISNUMBER(AU49),ISNUMBER(AV49),DK49=8),IF(COUNTIF(AD49,0)+COUNTIF(Q49,0)+AND(COUNTIF(W49,0),COUNTIF(X49,0))&gt;1,"",VLOOKUP(AS49+AU49+AV49,NyISI!$A$2:$K$59,DK49)),IF(AND(ISNUMBER(AS49),ISNUMBER(AV49),DK49&gt;8),IF(COUNTIF(Q49,0)+AND(COUNTIF(W49,0),COUNTIF(X49,0))&gt;1,"",VLOOKUP(AS49+AV49,NyISI!$A$2:$K$59,DK49)),"")))</f>
        <v/>
      </c>
      <c r="BF49" s="4" t="str">
        <f>IF(AND(ISNUMBER(AT49),ISNUMBER(AK49),ISNUMBER(AL49),ISNUMBER(AM49),DK49&lt;8),IF(COUNTIF(P49,0)+COUNTIF(AA49,0)+COUNTIF(Z49,0)+COUNTIF(AE49,0)&gt;1,"",VLOOKUP(AT49+AK49+AL49+AM49,NyISS!$A$2:$G$78,DK49)),"")</f>
        <v/>
      </c>
      <c r="BG49" s="4" t="str">
        <f>IF(AND(ISNUMBER(AJ49),ISNUMBER(AL49),ISNUMBER(AM49),DK49&gt;7),IF(COUNTIF(O49,0)+COUNTIF(AA49,0)+COUNTIF(Z49,0)&gt;1,"",VLOOKUP(AJ49+AL49+AM49,NyISM!$A$2:$K$59,DK49)),"")</f>
        <v/>
      </c>
      <c r="BH49" s="4" t="str">
        <f>IF(AND(ISNUMBER(AY49),ISNUMBER(AZ49)),IF(COUNTIF(T49,0)+COUNTIF(Y49,0)&gt;1,"",VLOOKUP(AY49+AZ49,NyIAM!$A$2:$K$40,DK49)),"")</f>
        <v/>
      </c>
      <c r="BJ49" s="4" t="str">
        <f>IF(ISNUMBER(BB49),VLOOKUP(BB49,Percentil!$A$2:$B$122,2,1),"")</f>
        <v/>
      </c>
      <c r="BK49" s="4" t="str">
        <f>IF(ISNUMBER(BC49),VLOOKUP(BC49,Percentil!$A$2:$B$122,2,1),"")</f>
        <v/>
      </c>
      <c r="BL49" s="4" t="str">
        <f>IF(ISNUMBER(BD49),VLOOKUP(BD49,Percentil!$A$2:$B$122,2,1),"")</f>
        <v/>
      </c>
      <c r="BM49" s="4" t="str">
        <f>IF(ISNUMBER(BE49),VLOOKUP(BE49,Percentil!$A$2:$B$122,2,1),"")</f>
        <v/>
      </c>
      <c r="BN49" s="4" t="str">
        <f>IF(ISNUMBER(BF49),VLOOKUP(BF49,Percentil!$A$2:$B$122,2,1),"")</f>
        <v/>
      </c>
      <c r="BO49" s="4" t="str">
        <f>IF(ISNUMBER(BG49),VLOOKUP(BG49,Percentil!$A$2:$B$122,2,1),"")</f>
        <v/>
      </c>
      <c r="BP49" s="4" t="str">
        <f>IF(ISNUMBER(BH49),VLOOKUP(BH49,Percentil!$A$2:$B$122,2,1),"")</f>
        <v/>
      </c>
      <c r="BQ49" s="4" t="str">
        <f>IF(AND(ISNUMBER(AJ49),ISNUMBER(DK49)),IF(AJ49-VLOOKUP(BI49,NyFi!$L$2:$V$4,DK49,1)&lt;1,1 &amp; " - " &amp; AJ49+VLOOKUP(BI49,NyFi!$L$2:$V$4,DK49,1),IF(AJ49+VLOOKUP(BI49,NyFi!$L$2:$V$4,DK49,1)&gt;19,AJ49-VLOOKUP(BI49,NyFi!$L$2:$V$4,DK49,1) &amp; " - " &amp; 19,AJ49-VLOOKUP(BI49,NyFi!$L$2:$V$4,DK49,1) &amp; " - " &amp; AJ49+VLOOKUP(BI49,NyFi!$L$2:$V$4,DK49,1))),"")</f>
        <v/>
      </c>
      <c r="BR49" s="4" t="str">
        <f>IF(AND(ISNUMBER(DK49),DK49&lt;8),IF(AND(ISNUMBER(AK49),ISNUMBER(DK49)),IF(AK49-VLOOKUP(BI49,NyGs!$L$2:$V$4,DK49,1)&lt;1,1 &amp; " - " &amp; AK49+VLOOKUP(BI49,NyGs!$L$2:$V$4,DK49,1),IF(AK49+VLOOKUP(BI49,NyGs!$L$2:$V$4,DK49,1)&gt;19,AK49-VLOOKUP(BI49,NyGs!$L$2:$V$4,DK49,1) &amp; " - " &amp; 19,AK49-VLOOKUP(BI49,NyGs!$L$2:$V$4,DK49,1) &amp; " - " &amp; AK49+VLOOKUP(BI49,NyGs!$L$2:$V$4,DK49,1))),""),"")</f>
        <v/>
      </c>
      <c r="BS49" s="4" t="str">
        <f>IF(AND(ISNUMBER(AL49),ISNUMBER(DK49)),IF(AL49-VLOOKUP(BI49,NyRm!$L$2:$V$4,DK49,1)&lt;1,1 &amp; " - " &amp; AL49+VLOOKUP(BI49,NyRm!$L$2:$V$4,DK49,1),IF(AL49+VLOOKUP(BI49,NyRm!$L$2:$V$4,DK49,1)&gt;19,AL49-VLOOKUP(BI49,NyRm!$L$2:$V$4,DK49,1) &amp; " - " &amp; 19,AL49-VLOOKUP(BI49,NyRm!$L$2:$V$4,DK49,1) &amp; " - " &amp; AL49+VLOOKUP(BI49,NyRm!$L$2:$V$4,DK49,1))),"")</f>
        <v/>
      </c>
      <c r="BT49" s="4" t="str">
        <f>IF(AND(ISNUMBER(AM49),ISNUMBER(DK49)),IF(AM49-VLOOKUP(BI49,NyFm!$L$2:$V$4,DK49,1)&lt;1,1 &amp; " - " &amp; AM49+VLOOKUP(BI49,NyFm!$L$2:$V$4,DK49,1),IF(AM49+VLOOKUP(BI49,NyFm!$L$2:$V$4,DK49,1)&gt;19,AM49-VLOOKUP(BI49,NyFm!$L$2:$V$4,DK49,1) &amp; " - " &amp; 19,AM49-VLOOKUP(BI49,NyFm!$L$2:$V$4,DK49,1) &amp; " - " &amp; AM49+VLOOKUP(BI49,NyFm!$L$2:$V$4,DK49,1))),"")</f>
        <v/>
      </c>
      <c r="BU49" s="4" t="str">
        <f>IF(AND(ISNUMBER(DK49),DK49&lt;8),IF(AND(ISNUMBER(AN49),ISNUMBER(DK49)),IF(AN49-VLOOKUP(BI49,NyLi1R!$L$2:$V$4,DK49,1)&lt;1,1 &amp; " - " &amp; AN49+VLOOKUP(BI49,NyLi1R!$L$2:$V$4,DK49,1),IF(AN49+VLOOKUP(BI49,NyLi1R!$L$2:$V$4,DK49,1)&gt;19,AN49-VLOOKUP(BI49,NyLi1R!$L$2:$V$4,DK49,1) &amp; " - " &amp; 19,AN49-VLOOKUP(BI49,NyLi1R!$L$2:$V$4,DK49,1) &amp; " - " &amp; AN49+VLOOKUP(BI49,NyLi1R!$L$2:$V$4,DK49,1))),""),"")</f>
        <v/>
      </c>
      <c r="BV49" s="4" t="str">
        <f>IF(AND(ISNUMBER(DK49),DK49&lt;8),IF(AND(ISNUMBER(AO49),ISNUMBER(DK49)),IF(AO49-VLOOKUP(BI49,NyLi1E!$L$2:$V$4,DK49,1)&lt;1,1 &amp; " - " &amp; AO49+VLOOKUP(BI49,NyLi1E!$L$2:$V$4,DK49,1),IF(AO49+VLOOKUP(BI49,NyLi1E!$L$2:$V$4,DK49,1)&gt;19,AO49-VLOOKUP(BI49,NyLi1E!$L$2:$V$4,DK49,1) &amp; " - " &amp; 19,AO49-VLOOKUP(BI49,NyLi1E!$L$2:$V$4,DK49,1) &amp; " - " &amp; AO49+VLOOKUP(BI49,NyLi1E!$L$2:$V$4,DK49,1))),""),"")</f>
        <v/>
      </c>
      <c r="BW49" s="4" t="str">
        <f>IF(AND(ISNUMBER(DK49),DK49&lt;8),IF(AND(ISNUMBER(AP49),ISNUMBER(DK49)),IF(AP49-VLOOKUP(BI49,NyLi1T!$L$2:$V$4,DK49,1)&lt;1,1 &amp; " - " &amp; AP49+VLOOKUP(BI49,NyLi1T!$L$2:$V$4,DK49,1),IF(AP49+VLOOKUP(BI49,NyLi1T!$L$2:$V$4,DK49,1)&gt;19,AP49-VLOOKUP(BI49,NyLi1T!$L$2:$V$4,DK49,1) &amp; " - " &amp; 19,AP49-VLOOKUP(BI49,NyLi1T!$L$2:$V$4,DK49,1) &amp; " - " &amp; AP49+VLOOKUP(BI49,NyLi1T!$L$2:$V$4,DK49,1))),""),"")</f>
        <v/>
      </c>
      <c r="BX49" s="4" t="str">
        <f>IF(AND(ISNUMBER(DK49),DK49&gt;7),IF(AND(ISNUMBER(AQ49),ISNUMBER(DK49)),IF(AQ49-VLOOKUP(BI49,NyLi2R!$L$2:$V$4,DK49,1)&lt;1,1 &amp; " - " &amp; AQ49+VLOOKUP(BI49,NyLi2R!$L$2:$V$4,DK49,1),IF(AQ49+VLOOKUP(BI49,NyLi2R!$L$2:$V$4,DK49,1)&gt;19,AQ49-VLOOKUP(BI49,NyLi2R!$L$2:$V$4,DK49,1) &amp; " - " &amp; 19,AQ49-VLOOKUP(BI49,NyLi2R!$L$2:$V$4,DK49,1) &amp; " - " &amp; AQ49+VLOOKUP(BI49,NyLi2R!$L$2:$V$4,DK49,1))),""),"")</f>
        <v/>
      </c>
      <c r="BY49" s="4" t="str">
        <f>IF(AND(ISNUMBER(DK49),DK49&gt;7),IF(AND(ISNUMBER(AR49),ISNUMBER(DK49)),IF(AR49-VLOOKUP(BI49,NyLi2E!$L$2:$V$4,DK49,1)&lt;1,1 &amp; " - " &amp; AR49+VLOOKUP(BI49,NyLi2E!$L$2:$V$4,DK49,1),IF(AR49+VLOOKUP(BI49,NyLi2E!$L$2:$V$4,DK49,1)&gt;19,AR49-VLOOKUP(BI49,NyLi2E!$L$2:$V$4,DK49,1) &amp; " - " &amp; 19,AR49-VLOOKUP(BI49,NyLi2E!$L$2:$V$4,DK49,1) &amp; " - " &amp; AR49+VLOOKUP(BI49,NyLi2E!$L$2:$V$4,DK49,1))),""),"")</f>
        <v/>
      </c>
      <c r="BZ49" s="4" t="str">
        <f>IF(AND(ISNUMBER(DK49),DK49&gt;7),IF(AND(ISNUMBER(AS49),ISNUMBER(DK49)),IF(AS49-VLOOKUP(BI49,NyLi2T!$L$2:$V$4,DK49,1)&lt;1,1 &amp; " - " &amp; AS49+VLOOKUP(BI49,NyLi2T!$L$2:$V$4,DK49,1),IF(AS49+VLOOKUP(BI49,NyLi2T!$L$2:$V$4,DK49,1)&gt;19,AS49-VLOOKUP(BI49,NyLi2T!$L$2:$V$4,DK49,1) &amp; " - " &amp; 19,AS49-VLOOKUP(BI49,NyLi2T!$L$2:$V$4,DK49,1) &amp; " - " &amp; AS49+VLOOKUP(BI49,NyLi2T!$L$2:$V$4,DK49,1))),""),"")</f>
        <v/>
      </c>
      <c r="CA49" s="4" t="str">
        <f>IF(AND(ISNUMBER(DK49),DK49&lt;8),IF(AND(ISNUMBER(AT49),ISNUMBER(DK49)),IF(AT49-VLOOKUP(BI49,NySs!$L$2:$V$4,DK49,1)&lt;1,1 &amp; " - " &amp; AT49+VLOOKUP(BI49,NySs!$L$2:$V$4,DK49,1),IF(AT49+VLOOKUP(BI49,NySs!$L$2:$V$4,DK49,1)&gt;19,AT49-VLOOKUP(BI49,NySs!$L$2:$V$4,DK49,1) &amp; " - " &amp; 19,AT49-VLOOKUP(BI49,NySs!$L$2:$V$4,DK49,1) &amp; " - " &amp; AT49+VLOOKUP(BI49,NySs!$L$2:$V$4,DK49,1))),""),"")</f>
        <v/>
      </c>
      <c r="CB49" s="4" t="str">
        <f>IF(AND(ISNUMBER(DK49),DK49&lt;9),IF(AND(ISNUMBER(AU49),ISNUMBER(DK49)),IF(AU49-VLOOKUP(BI49,NyEo!$L$2:$V$4,DK49,1)&lt;1,1 &amp; " - " &amp; AU49+VLOOKUP(BI49,NyEo!$L$2:$V$4,DK49,1),IF(AU49+VLOOKUP(BI49,NyEo!$L$2:$V$4,DK49,1)&gt;19,AU49-VLOOKUP(BI49,NyEo!$L$2:$V$4,DK49,1) &amp; " - " &amp; 19,AU49-VLOOKUP(BI49,NyEo!$L$2:$V$4,DK49,1) &amp; " - " &amp; AU49+VLOOKUP(BI49,NyEo!$L$2:$V$4,DK49,1))),""),"")</f>
        <v/>
      </c>
      <c r="CC49" s="4" t="str">
        <f>IF(AND(ISNUMBER(DK49),DK49&gt;7),IF(AND(ISNUMBER(AV49),ISNUMBER(DK49)),IF(AV49-VLOOKUP(BI49,NyHt!$L$2:$V$4,DK49,1)&lt;1,1 &amp; " - " &amp; AV49+VLOOKUP(BI49,NyHt!$L$2:$V$4,DK49,1),IF(AV49+VLOOKUP(BI49,NyHt!$L$2:$V$4,DK49,1)&gt;19,AV49-VLOOKUP(BI49,NyHt!$L$2:$V$4,DK49,1) &amp; " - " &amp; 19,AV49-VLOOKUP(BI49,NyHt!$L$2:$V$4,DK49,1) &amp; " - " &amp; AV49+VLOOKUP(BI49,NyHt!$L$2:$V$4,DK49,1))),""),"")</f>
        <v/>
      </c>
      <c r="CD49" s="4" t="str">
        <f>IF(AND(ISNUMBER(AW49),ISNUMBER(DK49)),IF(AW49-VLOOKUP(BI49,NySiF!$L$2:$V$4,DK49,1)&lt;1,1 &amp; " - " &amp; AW49+VLOOKUP(BI49,NySiF!$L$2:$V$4,DK49,1),IF(AW49+VLOOKUP(BI49,NySiF!$L$2:$V$4,DK49,1)&gt;19,AW49-VLOOKUP(BI49,NySiF!$L$2:$V$4,DK49,1) &amp; " - " &amp; 19,AW49-VLOOKUP(BI49,NySiF!$L$2:$V$4,DK49,1) &amp; " - " &amp; AW49+VLOOKUP(BI49,NySiF!$L$2:$V$4,DK49,1))),"")</f>
        <v/>
      </c>
      <c r="CE49" s="4" t="str">
        <f>IF(AND(ISNUMBER(AX49),ISNUMBER(DK49)),IF(AX49-VLOOKUP(BI49,NySiB!$L$2:$V$4,DK49,1)&lt;1,1 &amp; " - " &amp; AX49+VLOOKUP(BI49,NySiB!$L$2:$V$4,DK49,1),IF(AX49+VLOOKUP(BI49,NySiB!$L$2:$V$4,DK49,1)&gt;19,AX49-VLOOKUP(BI49,NySiB!$L$2:$V$4,DK49,1) &amp; " - " &amp; 19,AX49-VLOOKUP(BI49,NySiB!$L$2:$V$4,DK49,1) &amp; " - " &amp; AX49+VLOOKUP(BI49,NySiB!$L$2:$V$4,DK49,1))),"")</f>
        <v/>
      </c>
      <c r="CF49" s="4" t="str">
        <f>IF(AND(ISNUMBER(AY49),ISNUMBER(DK49)),IF(AY49-VLOOKUP(BI49,NySiT!$L$2:$V$4,DK49,1)&lt;1,1 &amp; " - " &amp; AY49+VLOOKUP(BI49,NySiT!$L$2:$V$4,DK49,1),IF(AY49+VLOOKUP(BI49,NySiT!$L$2:$V$4,DK49,1)&gt;19,AY49-VLOOKUP(BI49,NySiT!$L$2:$V$4,DK49,1) &amp; " - " &amp; 19,AY49-VLOOKUP(BI49,NySiT!$L$2:$V$4,DK49,1) &amp; " - " &amp; AY49+VLOOKUP(BI49,NySiT!$L$2:$V$4,DK49,1))),"")</f>
        <v/>
      </c>
      <c r="CG49" s="4" t="str">
        <f>IF(AND(ISNUMBER(AZ49),ISNUMBER(DK49)),IF(AZ49-VLOOKUP(BI49,NyVs!$L$2:$V$4,DK49,1)&lt;1,1 &amp; " - " &amp; AZ49+VLOOKUP(BI49,NyVs!$L$2:$V$4,DK49,1),IF(AZ49+VLOOKUP(BI49,NyVs!$L$2:$V$4,DK49,1)&gt;19,AZ49-VLOOKUP(BI49,NyVs!$L$2:$V$4,DK49,1) &amp; " - " &amp; 19,AZ49-VLOOKUP(BI49,NyVs!$L$2:$V$4,DK49,1) &amp; " - " &amp; AZ49+VLOOKUP(BI49,NyVs!$L$2:$V$4,DK49,1))),"")</f>
        <v/>
      </c>
      <c r="CH49" s="4" t="str">
        <f>IF(AND(ISNUMBER(BA49),ISNUMBER(DK49)),IF(BA49-VLOOKUP(BI49,NyPp!$L$2:$V$4,DK49,1)&lt;1,1 &amp; " - " &amp; BA49+VLOOKUP(BI49,NyPp!$L$2:$V$4,DK49,1),IF(BA49+VLOOKUP(BI49,NyPp!$L$2:$V$4,DK49,1)&gt;19,BA49-VLOOKUP(BI49,NyPp!$L$2:$V$4,DK49,1) &amp; " - " &amp; 19,BA49-VLOOKUP(BI49,NyPp!$L$2:$V$4,DK49,1) &amp; " - " &amp; BA49+VLOOKUP(BI49,NyPp!$L$2:$V$4,DK49,1))),"")</f>
        <v/>
      </c>
      <c r="CI49" s="4" t="str">
        <f>IF(AND(ISNUMBER(BB49),ISNUMBER(DK49)),IF(BB49-VLOOKUP(BI49,NyIGS!$L$2:$V$4,DK49,1)&lt;40,40 &amp; " - " &amp; BB49+VLOOKUP(BI49,NyIGS!$L$2:$V$4,DK49,1),IF(BB49+VLOOKUP(BI49,NyIGS!$L$2:$V$4,DK49,1)&gt;160,BB49-VLOOKUP(BI49,NyIGS!$L$2:$V$4,DK49,1) &amp; " - " &amp; 160,BB49-VLOOKUP(BI49,NyIGS!$L$2:$V$4,DK49,1) &amp; " - " &amp; BB49+VLOOKUP(BI49,NyIGS!$L$2:$V$4,DK49,1))),"")</f>
        <v/>
      </c>
      <c r="CJ49" s="4" t="str">
        <f>IF(AND(ISNUMBER(BC49),ISNUMBER(DK49)),IF(BC49-VLOOKUP(BI49,NyIRS!$L$2:$V$4,DK49,1)&lt;40,40 &amp; " - " &amp; BC49+VLOOKUP(BI49,NyIRS!$L$2:$V$4,DK49,1),IF(BC49+VLOOKUP(BI49,NyIRS!$L$2:$V$4,DK49,1)&gt;160,BC49-VLOOKUP(BI49,NyIRS!$L$2:$V$4,DK49,1) &amp; " - " &amp; 160,BC49-VLOOKUP(BI49,NyIRS!$L$2:$V$4,DK49,1) &amp; " - " &amp; BC49+VLOOKUP(BI49,NyIRS!$L$2:$V$4,DK49,1))),"")</f>
        <v/>
      </c>
      <c r="CK49" s="4" t="str">
        <f>IF(AND(ISNUMBER(BD49),ISNUMBER(DK49)),IF(BD49-VLOOKUP(BI49,NyIES!$L$2:$V$4,DK49,1)&lt;40,40 &amp; " - " &amp; BD49+VLOOKUP(BI49,NyIES!$L$2:$V$4,DK49,1),IF(BD49+VLOOKUP(BI49,NyIES!$L$2:$V$4,DK49,1)&gt;160,BD49-VLOOKUP(BI49,NyIES!$L$2:$V$4,DK49,1) &amp; " - " &amp; 160,BD49-VLOOKUP(BI49,NyIES!$L$2:$V$4,DK49,1) &amp; " - " &amp; BD49+VLOOKUP(BI49,NyIES!$L$2:$V$4,DK49,1))),"")</f>
        <v/>
      </c>
      <c r="CL49" s="4" t="str">
        <f>IF(AND(ISNUMBER(BE49),ISNUMBER(DK49)),IF(BE49-VLOOKUP(BI49,NyISI!$L$2:$V$4,DK49,1)&lt;40,40 &amp; " - " &amp; BE49+VLOOKUP(BI49,NyISI!$L$2:$V$4,DK49,1),IF(BE49+VLOOKUP(BI49,NyISI!$L$2:$V$4,DK49,1)&gt;160,BE49-VLOOKUP(BI49,NyISI!$L$2:$V$4,DK49,1) &amp; " - " &amp; 160,BE49-VLOOKUP(BI49,NyISI!$L$2:$V$4,DK49,1) &amp; " - " &amp; BE49+VLOOKUP(BI49,NyISI!$L$2:$V$4,DK49,1))),"")</f>
        <v/>
      </c>
      <c r="CM49" s="4" t="str">
        <f>IF(AND(ISNUMBER(DK49),DK49&lt;8),IF(AND(ISNUMBER(BF49),ISNUMBER(DK49)),IF(BF49-VLOOKUP(BI49,NyISS!$L$2:$V$4,DK49,1)&lt;40,40 &amp; " - " &amp; BF49+VLOOKUP(BI49,NyISS!$L$2:$V$4,DK49,1),IF(BF49+VLOOKUP(BI49,NyISS!$L$2:$V$4,DK49,1)&gt;160,BF49-VLOOKUP(BI49,NyISS!$L$2:$V$4,DK49,1) &amp; " - " &amp; 160,BF49-VLOOKUP(BI49,NyISS!$L$2:$V$4,DK49,1) &amp; " - " &amp; BF49+VLOOKUP(BI49,NyISS!$L$2:$V$4,DK49,1))),""),"")</f>
        <v/>
      </c>
      <c r="CN49" s="4" t="str">
        <f>IF(AND(ISNUMBER(DK49),DK49&gt;7),IF(AND(ISNUMBER(BG49),ISNUMBER(DK49)),IF(BG49-VLOOKUP(BI49,NyISM!$L$2:$V$4,DK49,1)&lt;40,40 &amp; " - " &amp; BG49+VLOOKUP(BI49,NyISM!$L$2:$V$4,DK49,1),IF(BG49+VLOOKUP(BI49,NyISM!$L$2:$V$4,DK49,1)&gt;160,BG49-VLOOKUP(BI49,NyISM!$L$2:$V$4,DK49,1) &amp; " - " &amp; 160,BG49-VLOOKUP(BI49,NyISM!$L$2:$V$4,DK49,1) &amp; " - " &amp; BG49+VLOOKUP(BI49,NyISM!$L$2:$V$4,DK49,1))),""),"")</f>
        <v/>
      </c>
      <c r="CO49" s="4" t="str">
        <f>IF(AND(ISNUMBER(BH49),ISNUMBER(DK49)),IF(BH49-VLOOKUP(BI49,NyIAM!$L$2:$V$4,DK49,1)&lt;40,40 &amp; " - " &amp; BH49+VLOOKUP(BI49,NyIAM!$L$2:$V$4,DK49,1),IF(BH49+VLOOKUP(BI49,NyIAM!$L$2:$V$4,DK49,1)&gt;160,BH49-VLOOKUP(BI49,NyIAM!$L$2:$V$4,DK49,1) &amp; " - " &amp; 160,BH49-VLOOKUP(BI49,NyIAM!$L$2:$V$4,DK49,1) &amp; " - " &amp; BH49+VLOOKUP(BI49,NyIAM!$L$2:$V$4,DK49,1))),"")</f>
        <v/>
      </c>
      <c r="CP49" s="4" t="str">
        <f>IF(AF49="","",IF(AND(ISNUMBER(AF49),ISNUMBER(DK49)),IF(VLOOKUP(AF49,NyOm!$A$2:$K$30,DK49,1)=1,"Onormalt få ord",IF(VLOOKUP(AF49,NyOm!$A$2:$K$30,DK49,1)=2,"Färre antal ord än normalt",IF(VLOOKUP(AF49,NyOm!$A$2:$K$30,DK49,1)=3,"Normalt antal ord","")))))</f>
        <v/>
      </c>
      <c r="CQ49" s="4" t="str">
        <f>IF(AB49="","",IF(AND(ISNUMBER(AB49),ISNUMBER(DK49)),IF(VLOOKUP(AB49,NyPbTid!$A$2:$K$218,DK49,1)=1,"Onormalt lång tidsåtgång",IF(VLOOKUP(AB49,NyPbTid!$A$2:$K$218,DK49,1)=2,"Långsammare än normalt",IF(VLOOKUP(AB49,NyPbTid!$A$2:$K$218,DK49,1)=3,"Normal tidsåtgång","")))))</f>
        <v/>
      </c>
      <c r="CR49" s="4" t="str">
        <f>IF(AC49="","",IF(AND(ISNUMBER(AC49),ISNUMBER(DK49)),IF(VLOOKUP(AC49,NyPbFel!$A$2:$K$18,DK49,1)=1,"Onormalt antal fel",IF(VLOOKUP(AC49,NyPbFel!$A$2:$K$18,DK49,1)=2,"Fler fel än normalt",IF(VLOOKUP(AC49,NyPbFel!$A$2:$K$18,DK49,1)=3,"Normalt antal fel","")))))</f>
        <v/>
      </c>
      <c r="CS49" s="4" t="str">
        <f t="shared" si="6"/>
        <v/>
      </c>
      <c r="CT49" s="4" t="str">
        <f>IF(OR(ISNUMBER(CS49),CS49="0**"),IF(ISNUMBER(CS49),CS49/ABS(CS49)*VLOOKUP(1,SignDiff!$A$3:$K$4,DK49,1),VLOOKUP(1,SignDiff!$A$3:$K$4,DK49,1)),"")</f>
        <v/>
      </c>
      <c r="CU49" s="4" t="str">
        <f>IF(OR(ISNUMBER(CS49),CS49="0**"),IF(ISNUMBER(CS49),CS49/ABS(CS49)*VLOOKUP(1,SignDiff!$A$7:$K$8,DK49,1),VLOOKUP(1,SignDiff!$A$7:$K$8,DK49,1)),"")</f>
        <v/>
      </c>
      <c r="CV49" s="4" t="str">
        <f t="shared" si="7"/>
        <v/>
      </c>
      <c r="CW49" s="4" t="str">
        <f t="shared" si="8"/>
        <v/>
      </c>
      <c r="CX49" s="4" t="str">
        <f>IF(OR(ISNUMBER(CS49),CS49="0**"),IF(CS49="0**",VLOOKUP(0,'IRS-IES'!$A$2:$C$43,2,1),IF(CS49&lt;0,VLOOKUP(ABS(CS49),'IRS-IES'!$A$2:$C$43,2,1),VLOOKUP(ABS(CS49),'IRS-IES'!$A$2:$C$43,3,1))),"")</f>
        <v/>
      </c>
      <c r="CY49" s="4" t="str">
        <f t="shared" si="9"/>
        <v/>
      </c>
      <c r="CZ49" s="4" t="str">
        <f>IF(OR(ISNUMBER(CY49),CY49="0**"),IF(ISNUMBER(CY49),CY49/ABS(CY49)*VLOOKUP(2,SignDiff!$A$3:$K$4,DK49,1),VLOOKUP(2,SignDiff!$A$3:$K$4,DK49,1)),"")</f>
        <v/>
      </c>
      <c r="DA49" s="4" t="str">
        <f>IF(OR(ISNUMBER(CY49),CY49="0**"),IF(ISNUMBER(CY49),CY49/ABS(CY49)*VLOOKUP(2,SignDiff!$A$7:$K$8,DK49,1),VLOOKUP(2,SignDiff!$A$7:$K$8,DK49,1)),"")</f>
        <v/>
      </c>
      <c r="DB49" s="4" t="str">
        <f t="shared" si="10"/>
        <v/>
      </c>
      <c r="DC49" s="4" t="str">
        <f t="shared" si="11"/>
        <v/>
      </c>
      <c r="DD49" s="4" t="str">
        <f>IF(OR(ISNUMBER(CY49),CY49="0**"),IF(CY49="0**",VLOOKUP(0,'ISI-ISS'!$A$2:$C$43,2,1),IF(CY49&lt;0,VLOOKUP(ABS(CY49),'ISI-ISS'!$A$2:$C$43,2,1),VLOOKUP(ABS(CY49),'ISI-ISS'!$A$2:$C$43,3,1))),"")</f>
        <v/>
      </c>
      <c r="DE49" s="4" t="str">
        <f t="shared" si="12"/>
        <v/>
      </c>
      <c r="DF49" s="4" t="str">
        <f>IF(OR(ISNUMBER(DE49),DE49="0**"),IF(ISNUMBER(DE49),DE49/ABS(DE49)*VLOOKUP(2,SignDiff!$A$3:$K$4,DK49,1),VLOOKUP(2,SignDiff!$A$3:$K$4,DK49,1)),"")</f>
        <v/>
      </c>
      <c r="DG49" s="4" t="str">
        <f>IF(OR(ISNUMBER(DE49),DE49="0**"),IF(ISNUMBER(DE49),DE49/ABS(DE49)*VLOOKUP(2,SignDiff!$A$7:$K$8,DK49,1),VLOOKUP(2,SignDiff!$A$7:$K$8,DK49,1)),"")</f>
        <v/>
      </c>
      <c r="DH49" s="4" t="str">
        <f t="shared" si="13"/>
        <v/>
      </c>
      <c r="DI49" s="4" t="str">
        <f t="shared" si="14"/>
        <v/>
      </c>
      <c r="DJ49" s="4" t="str">
        <f>IF(OR(ISNUMBER(DE49),DE49="0**"),IF(DE49="0**",VLOOKUP(0,'ISI-ISM'!$A$2:$C$43,2,1),IF(DE49&lt;0,VLOOKUP(ABS(DE49),'ISI-ISM'!$A$2:$C$43,2,1),VLOOKUP(ABS(DE49),'ISI-ISM'!$A$2:$C$43,3,1))),"")</f>
        <v/>
      </c>
      <c r="DK49" s="4" t="str">
        <f>IF(ISERROR(VLOOKUP(N49,age!$A$2:$C$11,2,1)),"",VLOOKUP(N49,age!$A$2:$C$11,2,1))</f>
        <v/>
      </c>
      <c r="DL49" s="4" t="str">
        <f>IF(ISERROR(VLOOKUP(N49,age!$A$2:$C$11,3,1)),"",VLOOKUP(N49,age!$A$2:$C$11,3,1))</f>
        <v/>
      </c>
      <c r="DM49" s="4">
        <f t="shared" si="1"/>
        <v>0</v>
      </c>
      <c r="DN49" s="4">
        <f t="shared" si="2"/>
        <v>0</v>
      </c>
      <c r="DO49" s="4">
        <f t="shared" si="3"/>
        <v>0</v>
      </c>
      <c r="DP49" s="4">
        <f t="shared" si="4"/>
        <v>0</v>
      </c>
      <c r="DQ49" s="4">
        <f t="shared" si="5"/>
        <v>0</v>
      </c>
      <c r="DR49" s="9" t="str">
        <f t="shared" si="15"/>
        <v/>
      </c>
      <c r="DS49" s="9" t="str">
        <f t="shared" si="16"/>
        <v/>
      </c>
      <c r="DT49" s="9" t="str">
        <f t="shared" si="17"/>
        <v/>
      </c>
      <c r="DU49" s="9" t="str">
        <f t="shared" si="18"/>
        <v/>
      </c>
      <c r="DV49" s="9" t="str">
        <f t="shared" si="19"/>
        <v/>
      </c>
      <c r="DW49" s="9" t="str">
        <f t="shared" si="20"/>
        <v/>
      </c>
      <c r="DX49" s="9" t="str">
        <f t="shared" si="21"/>
        <v/>
      </c>
      <c r="DY49" s="9" t="str">
        <f>IF(AND(ISNUMBER(AJ49),ISNUMBER(DK49)),IF(AJ49-VLOOKUP(BI49,NyFi!$L$2:$V$4,DK49,1)&lt;1,1,AJ49-VLOOKUP(BI49,NyFi!$L$2:$V$4,DK49,1)),"")</f>
        <v/>
      </c>
      <c r="DZ49" s="9" t="str">
        <f>IF(AND(ISNUMBER(DK49),DK49&lt;8),IF(AND(ISNUMBER(AK49),ISNUMBER(DK49)),IF(AK49-VLOOKUP(BI49,NyGs!$L$2:$V$4,DK49,1)&lt;1,1,AK49-VLOOKUP(BI49,NyGs!$L$2:$V$4,DK49,1)),""),"")</f>
        <v/>
      </c>
      <c r="EA49" s="9" t="str">
        <f>IF(AND(ISNUMBER(AL49),ISNUMBER(DK49)),IF(AL49-VLOOKUP(BI49,NyRm!$L$2:$V$4,DK49,1)&lt;1,1,AL49-VLOOKUP(BI49,NyRm!$L$2:$V$4,DK49,1)),"")</f>
        <v/>
      </c>
      <c r="EB49" s="9" t="str">
        <f>IF(AND(ISNUMBER(AM49),ISNUMBER(DK49)),IF(AM49-VLOOKUP(BI49,NyFm!$L$2:$V$4,DK49,1)&lt;1,1,AM49-VLOOKUP(BI49,NyFm!$L$2:$V$4,DK49,1)),"")</f>
        <v/>
      </c>
      <c r="EC49" s="9" t="str">
        <f>IF(AND(ISNUMBER(DK49),DK49&lt;8),IF(AND(ISNUMBER(AN49),ISNUMBER(DK49)),IF(AN49-VLOOKUP(BI49,NyLi1R!$L$2:$V$4,DK49,1)&lt;1,1,AN49-VLOOKUP(BI49,NyLi1R!$L$2:$V$4,DK49,1)),""),"")</f>
        <v/>
      </c>
      <c r="ED49" s="9" t="str">
        <f>IF(AND(ISNUMBER(DK49),DK49&lt;8),IF(AND(ISNUMBER(AO49),ISNUMBER(DK49)),IF(AO49-VLOOKUP(BI49,NyLi1E!$L$2:$V$4,DK49,1)&lt;1,1,AO49-VLOOKUP(BI49,NyLi1E!$L$2:$V$4,DK49,1)),""),"")</f>
        <v/>
      </c>
      <c r="EE49" s="9" t="str">
        <f>IF(AND(ISNUMBER(DK49),DK49&lt;8),IF(AND(ISNUMBER(AP49),ISNUMBER(DK49)),IF(AP49-VLOOKUP(BI49,NyLi1T!$L$2:$V$4,DK49,1)&lt;1,1,AP49-VLOOKUP(BI49,NyLi1T!$L$2:$V$4,DK49,1)),""),"")</f>
        <v/>
      </c>
      <c r="EF49" s="9" t="str">
        <f>IF(AND(ISNUMBER(DK49),DK49&gt;7),IF(AND(ISNUMBER(AQ49),ISNUMBER(DK49)),IF(AQ49-VLOOKUP(BI49,NyLi2R!$L$2:$V$4,DK49,1)&lt;1,1,AQ49-VLOOKUP(BI49,NyLi2R!$L$2:$V$4,DK49,1)),""),"")</f>
        <v/>
      </c>
      <c r="EG49" s="9" t="str">
        <f>IF(AND(ISNUMBER(DK49),DK49&gt;7),IF(AND(ISNUMBER(AR49),ISNUMBER(DK49)),IF(AR49-VLOOKUP(BI49,NyLi2E!$L$2:$V$4,DK49,1)&lt;1,1,AR49-VLOOKUP(BI49,NyLi2E!$L$2:$V$4,DK49,1)),""),"")</f>
        <v/>
      </c>
      <c r="EH49" s="9" t="str">
        <f>IF(AND(ISNUMBER(DK49),DK49&gt;7),IF(AND(ISNUMBER(AS49),ISNUMBER(DK49)),IF(AS49-VLOOKUP(BI49,NyLi2T!$L$2:$V$4,DK49,1)&lt;1,1,AS49-VLOOKUP(BI49,NyLi2T!$L$2:$V$4,DK49,1)),""),"")</f>
        <v/>
      </c>
      <c r="EI49" s="9" t="str">
        <f>IF(AND(ISNUMBER(DK49),DK49&lt;8),IF(AND(ISNUMBER(AT49),ISNUMBER(DK49)),IF(AT49-VLOOKUP(BI49,NySs!$L$2:$V$4,DK49,1)&lt;1,1,AT49-VLOOKUP(BI49,NySs!$L$2:$V$4,DK49,1)),""),"")</f>
        <v/>
      </c>
      <c r="EJ49" s="9" t="str">
        <f>IF(AND(ISNUMBER(DK49),DK49&lt;9),IF(AND(ISNUMBER(AU49),ISNUMBER(DK49)),IF(AU49-VLOOKUP(BI49,NyEo!$L$2:$V$4,DK49,1)&lt;1,1,AU49-VLOOKUP(BI49,NyEo!$L$2:$V$4,DK49,1)),""),"")</f>
        <v/>
      </c>
      <c r="EK49" s="9" t="str">
        <f>IF(AND(ISNUMBER(DK49),DK49&gt;7),IF(AND(ISNUMBER(AV49),ISNUMBER(DK49)),IF(AV49-VLOOKUP(BI49,NyHt!$L$2:$V$4,DK49,1)&lt;1,1,AV49-VLOOKUP(BI49,NyHt!$L$2:$V$4,DK49,1)),""),"")</f>
        <v/>
      </c>
      <c r="EL49" s="9" t="str">
        <f>IF(AND(ISNUMBER(AW49),ISNUMBER(DK49)),IF(AW49-VLOOKUP(BI49,NySiF!$L$2:$V$4,DK49,1)&lt;1,1,AW49-VLOOKUP(BI49,NySiF!$L$2:$V$4,DK49,1)),"")</f>
        <v/>
      </c>
      <c r="EM49" s="9" t="str">
        <f>IF(AND(ISNUMBER(AX49),ISNUMBER(DK49)),IF(AX49-VLOOKUP(BI49,NySiB!$L$2:$V$4,DK49,1)&lt;1,1,AX49-VLOOKUP(BI49,NySiB!$L$2:$V$4,DK49,1)),"")</f>
        <v/>
      </c>
      <c r="EN49" s="9" t="str">
        <f>IF(AND(ISNUMBER(AY49),ISNUMBER(DK49)),IF(AY49-VLOOKUP(BI49,NySiT!$L$2:$V$4,DK49,1)&lt;1,1,AY49-VLOOKUP(BI49,NySiT!$L$2:$V$4,DK49,1)),"")</f>
        <v/>
      </c>
      <c r="EO49" s="9" t="str">
        <f>IF(AND(ISNUMBER(AZ49),ISNUMBER(DK49)),IF(AZ49-VLOOKUP(BI49,NyVs!$L$2:$V$4,DK49,1)&lt;1,1,AZ49-VLOOKUP(BI49,NyVs!$L$2:$V$4,DK49,1)),"")</f>
        <v/>
      </c>
      <c r="EP49" s="9" t="str">
        <f>IF(AND(ISNUMBER(BA49),ISNUMBER(DK49)),IF(BA49-VLOOKUP(BI49,NyPp!$L$2:$V$4,DK49,1)&lt;1,1,BA49-VLOOKUP(BI49,NyPp!$L$2:$V$4,DK49,1)),"")</f>
        <v/>
      </c>
      <c r="EQ49" s="9" t="str">
        <f>IF(AND(ISNUMBER(BB49),ISNUMBER(DK49)),IF(BB49-VLOOKUP(BI49,NyIGS!$L$2:$V$4,DK49,1)&lt;40,40,BB49-VLOOKUP(BI49,NyIGS!$L$2:$V$4,DK49,1)),"")</f>
        <v/>
      </c>
      <c r="ER49" s="9" t="str">
        <f>IF(AND(ISNUMBER(BC49),ISNUMBER(DK49)),IF(BC49-VLOOKUP(BI49,NyIRS!$L$2:$V$4,DK49,1)&lt;40,40,BC49-VLOOKUP(BI49,NyIRS!$L$2:$V$4,DK49,1)),"")</f>
        <v/>
      </c>
      <c r="ES49" s="9" t="str">
        <f>IF(AND(ISNUMBER(BD49),ISNUMBER(DK49)),IF(BD49-VLOOKUP(BI49,NyIES!$L$2:$V$4,DK49,1)&lt;40,40,BD49-VLOOKUP(BI49,NyIES!$L$2:$V$4,DK49,1)),"")</f>
        <v/>
      </c>
      <c r="ET49" s="9" t="str">
        <f>IF(AND(ISNUMBER(BE49),ISNUMBER(DK49)),IF(BE49-VLOOKUP(BI49,NyISI!$L$2:$V$4,DK49,1)&lt;40,40,BE49-VLOOKUP(BI49,NyISI!$L$2:$V$4,DK49,1)),"")</f>
        <v/>
      </c>
      <c r="EU49" s="9" t="str">
        <f>IF(AND(ISNUMBER(DK49),DK49&lt;8),IF(AND(ISNUMBER(BF49),ISNUMBER(DK49)),IF(BF49-VLOOKUP(BI49,NyISS!$L$2:$V$4,DK49,1)&lt;40,40,BF49-VLOOKUP(BI49,NyISS!$L$2:$V$4,DK49,1)),""),"")</f>
        <v/>
      </c>
      <c r="EV49" s="9" t="str">
        <f>IF(AND(ISNUMBER(DK49),DK49&gt;7),IF(AND(ISNUMBER(BG49),ISNUMBER(DK49)),IF(BG49-VLOOKUP(BI49,NyISM!$L$2:$V$4,DK49,1)&lt;40,40,BG49-VLOOKUP(BI49,NyISM!$L$2:$V$4,DK49,1)),""),"")</f>
        <v/>
      </c>
      <c r="EW49" s="9" t="str">
        <f>IF(AND(ISNUMBER(BH49),ISNUMBER(DK49)),IF(BH49-VLOOKUP(BI49,NyIAM!$L$2:$V$4,DK49,1)&lt;40,40,BH49-VLOOKUP(BI49,NyIAM!$L$2:$V$4,DK49,1)),"")</f>
        <v/>
      </c>
      <c r="EX49" s="9" t="str">
        <f>IF(AND(ISNUMBER(AJ49),ISNUMBER(DK49)),IF(AJ49+VLOOKUP(BI49,NyFi!$L$2:$V$4,DK49,1)&gt;19,19,AJ49+VLOOKUP(BI49,NyFi!$L$2:$V$4,DK49,1)),"")</f>
        <v/>
      </c>
      <c r="EY49" s="9" t="str">
        <f>IF(AND(ISNUMBER(DK49),DK49&lt;8),IF(AND(ISNUMBER(AK49),ISNUMBER(DK49)),IF(AK49+VLOOKUP(BI49,NyGs!$L$2:$V$4,DK49,1)&gt;19,19,AK49+VLOOKUP(BI49,NyGs!$L$2:$V$4,DK49,1)),""),"")</f>
        <v/>
      </c>
      <c r="EZ49" s="9" t="str">
        <f>IF(AND(ISNUMBER(AL49),ISNUMBER(DK49)),IF(AL49+VLOOKUP(BI49,NyRm!$L$2:$V$4,DK49,1)&gt;19,19,AL49+VLOOKUP(BI49,NyRm!$L$2:$V$4,DK49,1)),"")</f>
        <v/>
      </c>
      <c r="FA49" s="9" t="str">
        <f>IF(AND(ISNUMBER(AM49),ISNUMBER(DK49)),IF(AM49+VLOOKUP(BI49,NyFm!$L$2:$V$4,DK49,1)&gt;19,19,AM49+VLOOKUP(BI49,NyFm!$L$2:$V$4,DK49,1)),"")</f>
        <v/>
      </c>
      <c r="FB49" s="9" t="str">
        <f>IF(AND(ISNUMBER(DK49),DK49&lt;8),IF(AND(ISNUMBER(AN49),ISNUMBER(DK49)),IF(AN49+VLOOKUP(BI49,NyLi1R!$L$2:$V$4,DK49,1)&gt;19,19,AN49+VLOOKUP(BI49,NyLi1R!$L$2:$V$4,DK49,1)),""),"")</f>
        <v/>
      </c>
      <c r="FC49" s="9" t="str">
        <f>IF(AND(ISNUMBER(DK49),DK49&lt;8),IF(AND(ISNUMBER(AO49),ISNUMBER(DK49)),IF(AO49+VLOOKUP(BI49,NyLi1E!$L$2:$V$4,DK49,1)&gt;19,19,AO49+VLOOKUP(BI49,NyLi1E!$L$2:$V$4,DK49,1)),""),"")</f>
        <v/>
      </c>
      <c r="FD49" s="9" t="str">
        <f>IF(AND(ISNUMBER(DK49),DK49&lt;8),IF(AND(ISNUMBER(AP49),ISNUMBER(DK49)),IF(AP49+VLOOKUP(BI49,NyLi1T!$L$2:$V$4,DK49,1)&gt;19,19,AP49+VLOOKUP(BI49,NyLi1T!$L$2:$V$4,DK49,1)),""),"")</f>
        <v/>
      </c>
      <c r="FE49" s="9" t="str">
        <f>IF(AND(ISNUMBER(DK49),DK49&gt;7),IF(AND(ISNUMBER(AQ49),ISNUMBER(DK49)),IF(AQ49+VLOOKUP(BI49,NyLi2R!$L$2:$V$4,DK49,1)&gt;19,19,AQ49+VLOOKUP(BI49,NyLi2R!$L$2:$V$4,DK49,1)),""),"")</f>
        <v/>
      </c>
      <c r="FF49" s="9" t="str">
        <f>IF(AND(ISNUMBER(DK49),DK49&gt;7),IF(AND(ISNUMBER(AR49),ISNUMBER(DK49)),IF(AR49+VLOOKUP(BI49,NyLi2E!$L$2:$V$4,DK49,1)&gt;19,19,AR49+VLOOKUP(BI49,NyLi2E!$L$2:$V$4,DK49,1)),""),"")</f>
        <v/>
      </c>
      <c r="FG49" s="9" t="str">
        <f>IF(AND(ISNUMBER(DK49),DK49&gt;7),IF(AND(ISNUMBER(AS49),ISNUMBER(DK49)),IF(AS49+VLOOKUP(BI49,NyLi2T!$L$2:$V$4,DK49,1)&gt;19,19,AS49+VLOOKUP(BI49,NyLi2T!$L$2:$V$4,DK49,1)),""),"")</f>
        <v/>
      </c>
      <c r="FH49" s="9" t="str">
        <f>IF(AND(ISNUMBER(DK49),DK49&lt;8),IF(AND(ISNUMBER(AT49),ISNUMBER(DK49)),IF(AT49+VLOOKUP(BI49,NySs!$L$2:$V$4,DK49,1)&gt;19,19,AT49+VLOOKUP(BI49,NySs!$L$2:$V$4,DK49,1)),""),"")</f>
        <v/>
      </c>
      <c r="FI49" s="9" t="str">
        <f>IF(AND(ISNUMBER(DK49),DK49&lt;9),IF(AND(ISNUMBER(AU49),ISNUMBER(DK49)),IF(AU49+VLOOKUP(BI49,NyEo!$L$2:$V$4,DK49,1)&gt;19,19,AU49+VLOOKUP(BI49,NyEo!$L$2:$V$4,DK49,1)),""),"")</f>
        <v/>
      </c>
      <c r="FJ49" s="9" t="str">
        <f>IF(AND(ISNUMBER(DK49),DK49&gt;7),IF(AND(ISNUMBER(AV49),ISNUMBER(DK49)),IF(AV49+VLOOKUP(BI49,NyHt!$L$2:$V$4,DK49,1)&gt;19,19,AV49+VLOOKUP(BI49,NyHt!$L$2:$V$4,DK49,1)),""),"")</f>
        <v/>
      </c>
      <c r="FK49" s="9" t="str">
        <f>IF(AND(ISNUMBER(AW49),ISNUMBER(DK49)),IF(AW49+VLOOKUP(BI49,NySiF!$L$2:$V$4,DK49,1)&gt;19,19,AW49+VLOOKUP(BI49,NySiF!$L$2:$V$4,DK49,1)),"")</f>
        <v/>
      </c>
      <c r="FL49" s="9" t="str">
        <f>IF(AND(ISNUMBER(AX49),ISNUMBER(DK49)),IF(AX49+VLOOKUP(BI49,NySiB!$L$2:$V$4,DK49,1)&gt;19,19,AX49+VLOOKUP(BI49,NySiB!$L$2:$V$4,DK49,1)),"")</f>
        <v/>
      </c>
      <c r="FM49" s="9" t="str">
        <f>IF(AND(ISNUMBER(AY49),ISNUMBER(DK49)),IF(AY49+VLOOKUP(BI49,NySiT!$L$2:$V$4,DK49,1)&gt;19,19,AY49+VLOOKUP(BI49,NySiT!$L$2:$V$4,DK49,1)),"")</f>
        <v/>
      </c>
      <c r="FN49" s="9" t="str">
        <f>IF(AND(ISNUMBER(AZ49),ISNUMBER(DK49)),IF(AZ49+VLOOKUP(BI49,NyVs!$L$2:$V$4,DK49,1)&gt;19,19,AZ49+VLOOKUP(BI49,NyVs!$L$2:$V$4,DK49,1)),"")</f>
        <v/>
      </c>
      <c r="FO49" s="9" t="str">
        <f>IF(AND(ISNUMBER(BA49),ISNUMBER(DK49)),IF(BA49+VLOOKUP(BI49,NyPp!$L$2:$V$4,DK49,1)&gt;19,19,BA49+VLOOKUP(BI49,NyPp!$L$2:$V$4,DK49,1)),"")</f>
        <v/>
      </c>
      <c r="FP49" s="9" t="str">
        <f>IF(AND(ISNUMBER(BB49),ISNUMBER(DK49)),IF(BB49+VLOOKUP(BI49,NyIGS!$L$2:$V$4,DK49,1)&gt;160,160,BB49+VLOOKUP(BI49,NyIGS!$L$2:$V$4,DK49,1)),"")</f>
        <v/>
      </c>
      <c r="FQ49" s="9" t="str">
        <f>IF(AND(ISNUMBER(BC49),ISNUMBER(DK49)),IF(BC49+VLOOKUP(BI49,NyIRS!$L$2:$V$4,DK49,1)&gt;160,160,BC49+VLOOKUP(BI49,NyIRS!$L$2:$V$4,DK49,1)),"")</f>
        <v/>
      </c>
      <c r="FR49" s="9" t="str">
        <f>IF(AND(ISNUMBER(BD49),ISNUMBER(DK49)),IF(BD49+VLOOKUP(BI49,NyIES!$L$2:$V$4,DK49,1)&gt;160,160, BD49+VLOOKUP(BI49,NyIES!$L$2:$V$4,DK49,1)),"")</f>
        <v/>
      </c>
      <c r="FS49" s="9" t="str">
        <f>IF(AND(ISNUMBER(BE49),ISNUMBER(DK49)),IF(BE49+VLOOKUP(BI49,NyISI!$L$2:$V$4,DK49,1)&gt;160,160,BE49+VLOOKUP(BI49,NyISI!$L$2:$V$4,DK49,1)),"")</f>
        <v/>
      </c>
      <c r="FT49" s="9" t="str">
        <f>IF(AND(ISNUMBER(DK49),DK49&lt;8),IF(AND(ISNUMBER(BF49),ISNUMBER(DK49)),IF(BF49+VLOOKUP(BI49,NyISS!$L$2:$V$4,DK49,1)&gt;160,160,BF49+VLOOKUP(BI49,NyISS!$L$2:$V$4,DK49,1)),""),"")</f>
        <v/>
      </c>
      <c r="FU49" s="9" t="str">
        <f>IF(AND(ISNUMBER(DK49),DK49&gt;7),IF(AND(ISNUMBER(BG49),ISNUMBER(DK49)),IF(BG49+VLOOKUP(BI49,NyISM!$L$2:$V$4,DK49,1)&gt;160,160,BG49+VLOOKUP(BI49,NyISM!$L$2:$V$4,DK49,1)),""),"")</f>
        <v/>
      </c>
      <c r="FV49" s="9" t="str">
        <f>IF(AND(ISNUMBER(BH49),ISNUMBER(DK49)),IF(BH49+VLOOKUP(BI49,NyIAM!$L$2:$V$4,DK49,1)&gt;160,160,BH49+VLOOKUP(BI49,NyIAM!$L$2:$V$4,DK49,1)),"")</f>
        <v/>
      </c>
    </row>
    <row r="50" spans="1:178" x14ac:dyDescent="0.2">
      <c r="A50" s="51"/>
      <c r="B50" s="51"/>
      <c r="C50" s="51"/>
      <c r="D50" s="51"/>
      <c r="E50" s="51"/>
      <c r="F50" s="51"/>
      <c r="G50" s="51"/>
      <c r="H50" s="51"/>
      <c r="I50" s="51"/>
      <c r="J50" s="52"/>
      <c r="K50" s="52"/>
      <c r="L50" s="53"/>
      <c r="M50" s="53"/>
      <c r="N50" s="58" t="str">
        <f t="shared" si="0"/>
        <v/>
      </c>
      <c r="O50" s="53"/>
      <c r="P50" s="53"/>
      <c r="Q50" s="53"/>
      <c r="R50" s="53"/>
      <c r="S50" s="53"/>
      <c r="T50" s="53"/>
      <c r="U50" s="53"/>
      <c r="V50" s="53"/>
      <c r="W50" s="53"/>
      <c r="X50" s="53"/>
      <c r="Y50" s="53"/>
      <c r="Z50" s="53"/>
      <c r="AA50" s="53"/>
      <c r="AB50" s="53"/>
      <c r="AC50" s="53"/>
      <c r="AD50" s="53"/>
      <c r="AE50" s="53"/>
      <c r="AF50" s="53"/>
      <c r="AG50" s="53"/>
      <c r="AH50" s="53"/>
      <c r="AI50" s="53"/>
      <c r="AJ50" s="4" t="str">
        <f>IF(O50="","",IF(ISNUMBER(N50),VLOOKUP(O50,NyFi!$A$2:$K$40,DK50),""))</f>
        <v/>
      </c>
      <c r="AK50" s="4" t="str">
        <f>IF(P50="","",IF(AND(ISNUMBER(N50),DK50&lt;8),VLOOKUP(P50,NyGs!$A$2:$G$41,DK50),""))</f>
        <v/>
      </c>
      <c r="AL50" s="4" t="str">
        <f>IF(AA50="","",IF(ISNUMBER(N50),VLOOKUP(AA50,NyRm!$A$2:$K$56,DK50),""))</f>
        <v/>
      </c>
      <c r="AM50" s="4" t="str">
        <f>IF(Z50="","",IF(ISNUMBER(N50),VLOOKUP(Z50,NyFm!$A$2:$K$46,DK50),""))</f>
        <v/>
      </c>
      <c r="AN50" s="4" t="str">
        <f>IF(U50="","",IF(AND(ISNUMBER(N50),DK50&lt;8),VLOOKUP(U50,NyLi1R!$A$2:$G$20,DK50),""))</f>
        <v/>
      </c>
      <c r="AO50" s="4" t="str">
        <f>IF(V50="","",IF(AND(ISNUMBER(N50),DK50&lt;8),VLOOKUP(V50,NyLi1E!$A$2:$G$20,DK50),""))</f>
        <v/>
      </c>
      <c r="AP50" s="4" t="str">
        <f>IF(AND(ISNUMBER(N50),ISNUMBER(AN50),ISNUMBER(AO50),DK50&lt;8),VLOOKUP(AN50+AO50,NyLi1T!$A$2:$G$40,DK50),"")</f>
        <v/>
      </c>
      <c r="AQ50" s="4" t="str">
        <f>IF(W50="","",IF(AND(ISNUMBER(N50),DK50&gt;7),VLOOKUP(W50,NyLi2R!$A$2:$K$20,DK50),""))</f>
        <v/>
      </c>
      <c r="AR50" s="4" t="str">
        <f>IF(X50="","",IF(AND(ISNUMBER(N50),DK50&gt;7),VLOOKUP(X50,NyLi2E!$A$2:$K$20,DK50),""))</f>
        <v/>
      </c>
      <c r="AS50" s="4" t="str">
        <f>IF(AND(ISNUMBER(N50),ISNUMBER(AQ50),ISNUMBER(AR50),DK50&gt;7),VLOOKUP(AQ50+AR50,NyLi2T!$A$2:$K$40,DK50),"")</f>
        <v/>
      </c>
      <c r="AT50" s="4" t="str">
        <f>IF(AE50="","",IF(AND(ISNUMBER(N50),DK50&lt;8),VLOOKUP(AE50,NySs!$A$2:$G$28,DK50),""))</f>
        <v/>
      </c>
      <c r="AU50" s="4" t="str">
        <f>IF(AD50="","",IF(AND(ISNUMBER(N50),DK50&lt;9),VLOOKUP(AD50,NyEo!$A$2:$H$22,DK50),""))</f>
        <v/>
      </c>
      <c r="AV50" s="4" t="str">
        <f>IF(Q50="","",IF(AND(ISNUMBER(N50),DK50&gt;7),VLOOKUP(Q50,NyHt!$A$2:$K$17,DK50),""))</f>
        <v/>
      </c>
      <c r="AW50" s="4" t="str">
        <f>IF(R50="","",IF(ISNUMBER(N50),VLOOKUP(R50,NySiF!$A$2:$K$18,DK50),""))</f>
        <v/>
      </c>
      <c r="AX50" s="4" t="str">
        <f>IF(S50="","",IF(ISNUMBER(N50),VLOOKUP(S50,NySiB!$A$2:$K$16,DK50),""))</f>
        <v/>
      </c>
      <c r="AY50" s="4" t="str">
        <f>IF(T50="","",IF(ISNUMBER(N50),VLOOKUP(T50,NySiT!$A$2:$K$32,DK50),""))</f>
        <v/>
      </c>
      <c r="AZ50" s="4" t="str">
        <f>IF(Y50="","",IF(ISNUMBER(N50),VLOOKUP(Y50,NyVs!$A$2:$K$86,DK50),""))</f>
        <v/>
      </c>
      <c r="BA50" s="4" t="str">
        <f>IF(AI50="","",IF(ISNUMBER(N50),VLOOKUP(AI50,NyPp!$A$2:$K$202,DK50),""))</f>
        <v/>
      </c>
      <c r="BB50" s="4" t="str">
        <f>IF(AND(ISNUMBER(AJ50),ISNUMBER(AK50),ISNUMBER(AL50),ISNUMBER(AM50),DK50&lt;8),IF(COUNTIF(O50,0)+COUNTIF(P50,0)+COUNTIF(AA50,0)+COUNTIF(Z50,0)&gt;1,"",VLOOKUP(AJ50+AK50+AL50+AM50,NyIGS!$A$2:$K$78,DK50)),IF(AND(ISNUMBER(AJ50),ISNUMBER(AL50),ISNUMBER(AM50),ISNUMBER(AS50),DK50&gt;7),IF(COUNTIF(O50,0)+COUNTIF(AA50,0)+COUNTIF(Z50,0)+AND(COUNTIF(W50,0),COUNTIF(X50,0))&gt;1,"",VLOOKUP(AJ50+AL50+AM50+AS50,NyIGS!$A$2:$K$78,DK50)),""))</f>
        <v/>
      </c>
      <c r="BC50" s="4" t="str">
        <f>IF(AND(ISNUMBER(AJ50),ISNUMBER(AN50),ISNUMBER(AT50),DK50&lt;8),IF(COUNTIF(O50,0)+COUNTIF(U50,0)+COUNTIF(AE50,0)&gt;1,"",VLOOKUP(AJ50+AN50+AT50,NyIRS!$A$2:$K$59,DK50)),IF(AND(ISNUMBER(AJ50),ISNUMBER(AQ50),DK50&gt;7),IF(COUNTIF(O50,0)+COUNTIF(W50,0)&gt;1,"",VLOOKUP(AJ50+AQ50,NyIRS!$A$2:$K$59,DK50)),""))</f>
        <v/>
      </c>
      <c r="BD50" s="4" t="str">
        <f>IF(AND(ISNUMBER(AK50),ISNUMBER(AL50),ISNUMBER(AM50),DK50&lt;8),IF(COUNTIF(P50,0)+COUNTIF(AA50,0)+COUNTIF(Z50,0)&gt;1,"",VLOOKUP(AK50+AL50+AM50,NyIES!$A$2:$K$59,DK50)),IF(AND(ISNUMBER(AL50),ISNUMBER(AM50),ISNUMBER(AR50),DK50&gt;7),IF(COUNTIF(AA50,0)+COUNTIF(Z50,0)+COUNTIF(X50,0)&gt;1,"",VLOOKUP(AL50+AM50+AR50,NyIES!$A$2:$K$59,DK50)),""))</f>
        <v/>
      </c>
      <c r="BE50" s="4" t="str">
        <f>IF(AND(ISNUMBER(AJ50),ISNUMBER(AP50),ISNUMBER(AU50),DK50&lt;8),IF(COUNTIF(O50,0)+AND(COUNTIF(U50,0),COUNTIF(V50,0))+COUNTIF(AD50,0)&gt;1,"",VLOOKUP(AJ50+AP50+AU50,NyISI!$A$2:$K$59,DK50)),IF(AND(ISNUMBER(AS50),ISNUMBER(AU50),ISNUMBER(AV50),DK50=8),IF(COUNTIF(AD50,0)+COUNTIF(Q50,0)+AND(COUNTIF(W50,0),COUNTIF(X50,0))&gt;1,"",VLOOKUP(AS50+AU50+AV50,NyISI!$A$2:$K$59,DK50)),IF(AND(ISNUMBER(AS50),ISNUMBER(AV50),DK50&gt;8),IF(COUNTIF(Q50,0)+AND(COUNTIF(W50,0),COUNTIF(X50,0))&gt;1,"",VLOOKUP(AS50+AV50,NyISI!$A$2:$K$59,DK50)),"")))</f>
        <v/>
      </c>
      <c r="BF50" s="4" t="str">
        <f>IF(AND(ISNUMBER(AT50),ISNUMBER(AK50),ISNUMBER(AL50),ISNUMBER(AM50),DK50&lt;8),IF(COUNTIF(P50,0)+COUNTIF(AA50,0)+COUNTIF(Z50,0)+COUNTIF(AE50,0)&gt;1,"",VLOOKUP(AT50+AK50+AL50+AM50,NyISS!$A$2:$G$78,DK50)),"")</f>
        <v/>
      </c>
      <c r="BG50" s="4" t="str">
        <f>IF(AND(ISNUMBER(AJ50),ISNUMBER(AL50),ISNUMBER(AM50),DK50&gt;7),IF(COUNTIF(O50,0)+COUNTIF(AA50,0)+COUNTIF(Z50,0)&gt;1,"",VLOOKUP(AJ50+AL50+AM50,NyISM!$A$2:$K$59,DK50)),"")</f>
        <v/>
      </c>
      <c r="BH50" s="4" t="str">
        <f>IF(AND(ISNUMBER(AY50),ISNUMBER(AZ50)),IF(COUNTIF(T50,0)+COUNTIF(Y50,0)&gt;1,"",VLOOKUP(AY50+AZ50,NyIAM!$A$2:$K$40,DK50)),"")</f>
        <v/>
      </c>
      <c r="BJ50" s="4" t="str">
        <f>IF(ISNUMBER(BB50),VLOOKUP(BB50,Percentil!$A$2:$B$122,2,1),"")</f>
        <v/>
      </c>
      <c r="BK50" s="4" t="str">
        <f>IF(ISNUMBER(BC50),VLOOKUP(BC50,Percentil!$A$2:$B$122,2,1),"")</f>
        <v/>
      </c>
      <c r="BL50" s="4" t="str">
        <f>IF(ISNUMBER(BD50),VLOOKUP(BD50,Percentil!$A$2:$B$122,2,1),"")</f>
        <v/>
      </c>
      <c r="BM50" s="4" t="str">
        <f>IF(ISNUMBER(BE50),VLOOKUP(BE50,Percentil!$A$2:$B$122,2,1),"")</f>
        <v/>
      </c>
      <c r="BN50" s="4" t="str">
        <f>IF(ISNUMBER(BF50),VLOOKUP(BF50,Percentil!$A$2:$B$122,2,1),"")</f>
        <v/>
      </c>
      <c r="BO50" s="4" t="str">
        <f>IF(ISNUMBER(BG50),VLOOKUP(BG50,Percentil!$A$2:$B$122,2,1),"")</f>
        <v/>
      </c>
      <c r="BP50" s="4" t="str">
        <f>IF(ISNUMBER(BH50),VLOOKUP(BH50,Percentil!$A$2:$B$122,2,1),"")</f>
        <v/>
      </c>
      <c r="BQ50" s="4" t="str">
        <f>IF(AND(ISNUMBER(AJ50),ISNUMBER(DK50)),IF(AJ50-VLOOKUP(BI50,NyFi!$L$2:$V$4,DK50,1)&lt;1,1 &amp; " - " &amp; AJ50+VLOOKUP(BI50,NyFi!$L$2:$V$4,DK50,1),IF(AJ50+VLOOKUP(BI50,NyFi!$L$2:$V$4,DK50,1)&gt;19,AJ50-VLOOKUP(BI50,NyFi!$L$2:$V$4,DK50,1) &amp; " - " &amp; 19,AJ50-VLOOKUP(BI50,NyFi!$L$2:$V$4,DK50,1) &amp; " - " &amp; AJ50+VLOOKUP(BI50,NyFi!$L$2:$V$4,DK50,1))),"")</f>
        <v/>
      </c>
      <c r="BR50" s="4" t="str">
        <f>IF(AND(ISNUMBER(DK50),DK50&lt;8),IF(AND(ISNUMBER(AK50),ISNUMBER(DK50)),IF(AK50-VLOOKUP(BI50,NyGs!$L$2:$V$4,DK50,1)&lt;1,1 &amp; " - " &amp; AK50+VLOOKUP(BI50,NyGs!$L$2:$V$4,DK50,1),IF(AK50+VLOOKUP(BI50,NyGs!$L$2:$V$4,DK50,1)&gt;19,AK50-VLOOKUP(BI50,NyGs!$L$2:$V$4,DK50,1) &amp; " - " &amp; 19,AK50-VLOOKUP(BI50,NyGs!$L$2:$V$4,DK50,1) &amp; " - " &amp; AK50+VLOOKUP(BI50,NyGs!$L$2:$V$4,DK50,1))),""),"")</f>
        <v/>
      </c>
      <c r="BS50" s="4" t="str">
        <f>IF(AND(ISNUMBER(AL50),ISNUMBER(DK50)),IF(AL50-VLOOKUP(BI50,NyRm!$L$2:$V$4,DK50,1)&lt;1,1 &amp; " - " &amp; AL50+VLOOKUP(BI50,NyRm!$L$2:$V$4,DK50,1),IF(AL50+VLOOKUP(BI50,NyRm!$L$2:$V$4,DK50,1)&gt;19,AL50-VLOOKUP(BI50,NyRm!$L$2:$V$4,DK50,1) &amp; " - " &amp; 19,AL50-VLOOKUP(BI50,NyRm!$L$2:$V$4,DK50,1) &amp; " - " &amp; AL50+VLOOKUP(BI50,NyRm!$L$2:$V$4,DK50,1))),"")</f>
        <v/>
      </c>
      <c r="BT50" s="4" t="str">
        <f>IF(AND(ISNUMBER(AM50),ISNUMBER(DK50)),IF(AM50-VLOOKUP(BI50,NyFm!$L$2:$V$4,DK50,1)&lt;1,1 &amp; " - " &amp; AM50+VLOOKUP(BI50,NyFm!$L$2:$V$4,DK50,1),IF(AM50+VLOOKUP(BI50,NyFm!$L$2:$V$4,DK50,1)&gt;19,AM50-VLOOKUP(BI50,NyFm!$L$2:$V$4,DK50,1) &amp; " - " &amp; 19,AM50-VLOOKUP(BI50,NyFm!$L$2:$V$4,DK50,1) &amp; " - " &amp; AM50+VLOOKUP(BI50,NyFm!$L$2:$V$4,DK50,1))),"")</f>
        <v/>
      </c>
      <c r="BU50" s="4" t="str">
        <f>IF(AND(ISNUMBER(DK50),DK50&lt;8),IF(AND(ISNUMBER(AN50),ISNUMBER(DK50)),IF(AN50-VLOOKUP(BI50,NyLi1R!$L$2:$V$4,DK50,1)&lt;1,1 &amp; " - " &amp; AN50+VLOOKUP(BI50,NyLi1R!$L$2:$V$4,DK50,1),IF(AN50+VLOOKUP(BI50,NyLi1R!$L$2:$V$4,DK50,1)&gt;19,AN50-VLOOKUP(BI50,NyLi1R!$L$2:$V$4,DK50,1) &amp; " - " &amp; 19,AN50-VLOOKUP(BI50,NyLi1R!$L$2:$V$4,DK50,1) &amp; " - " &amp; AN50+VLOOKUP(BI50,NyLi1R!$L$2:$V$4,DK50,1))),""),"")</f>
        <v/>
      </c>
      <c r="BV50" s="4" t="str">
        <f>IF(AND(ISNUMBER(DK50),DK50&lt;8),IF(AND(ISNUMBER(AO50),ISNUMBER(DK50)),IF(AO50-VLOOKUP(BI50,NyLi1E!$L$2:$V$4,DK50,1)&lt;1,1 &amp; " - " &amp; AO50+VLOOKUP(BI50,NyLi1E!$L$2:$V$4,DK50,1),IF(AO50+VLOOKUP(BI50,NyLi1E!$L$2:$V$4,DK50,1)&gt;19,AO50-VLOOKUP(BI50,NyLi1E!$L$2:$V$4,DK50,1) &amp; " - " &amp; 19,AO50-VLOOKUP(BI50,NyLi1E!$L$2:$V$4,DK50,1) &amp; " - " &amp; AO50+VLOOKUP(BI50,NyLi1E!$L$2:$V$4,DK50,1))),""),"")</f>
        <v/>
      </c>
      <c r="BW50" s="4" t="str">
        <f>IF(AND(ISNUMBER(DK50),DK50&lt;8),IF(AND(ISNUMBER(AP50),ISNUMBER(DK50)),IF(AP50-VLOOKUP(BI50,NyLi1T!$L$2:$V$4,DK50,1)&lt;1,1 &amp; " - " &amp; AP50+VLOOKUP(BI50,NyLi1T!$L$2:$V$4,DK50,1),IF(AP50+VLOOKUP(BI50,NyLi1T!$L$2:$V$4,DK50,1)&gt;19,AP50-VLOOKUP(BI50,NyLi1T!$L$2:$V$4,DK50,1) &amp; " - " &amp; 19,AP50-VLOOKUP(BI50,NyLi1T!$L$2:$V$4,DK50,1) &amp; " - " &amp; AP50+VLOOKUP(BI50,NyLi1T!$L$2:$V$4,DK50,1))),""),"")</f>
        <v/>
      </c>
      <c r="BX50" s="4" t="str">
        <f>IF(AND(ISNUMBER(DK50),DK50&gt;7),IF(AND(ISNUMBER(AQ50),ISNUMBER(DK50)),IF(AQ50-VLOOKUP(BI50,NyLi2R!$L$2:$V$4,DK50,1)&lt;1,1 &amp; " - " &amp; AQ50+VLOOKUP(BI50,NyLi2R!$L$2:$V$4,DK50,1),IF(AQ50+VLOOKUP(BI50,NyLi2R!$L$2:$V$4,DK50,1)&gt;19,AQ50-VLOOKUP(BI50,NyLi2R!$L$2:$V$4,DK50,1) &amp; " - " &amp; 19,AQ50-VLOOKUP(BI50,NyLi2R!$L$2:$V$4,DK50,1) &amp; " - " &amp; AQ50+VLOOKUP(BI50,NyLi2R!$L$2:$V$4,DK50,1))),""),"")</f>
        <v/>
      </c>
      <c r="BY50" s="4" t="str">
        <f>IF(AND(ISNUMBER(DK50),DK50&gt;7),IF(AND(ISNUMBER(AR50),ISNUMBER(DK50)),IF(AR50-VLOOKUP(BI50,NyLi2E!$L$2:$V$4,DK50,1)&lt;1,1 &amp; " - " &amp; AR50+VLOOKUP(BI50,NyLi2E!$L$2:$V$4,DK50,1),IF(AR50+VLOOKUP(BI50,NyLi2E!$L$2:$V$4,DK50,1)&gt;19,AR50-VLOOKUP(BI50,NyLi2E!$L$2:$V$4,DK50,1) &amp; " - " &amp; 19,AR50-VLOOKUP(BI50,NyLi2E!$L$2:$V$4,DK50,1) &amp; " - " &amp; AR50+VLOOKUP(BI50,NyLi2E!$L$2:$V$4,DK50,1))),""),"")</f>
        <v/>
      </c>
      <c r="BZ50" s="4" t="str">
        <f>IF(AND(ISNUMBER(DK50),DK50&gt;7),IF(AND(ISNUMBER(AS50),ISNUMBER(DK50)),IF(AS50-VLOOKUP(BI50,NyLi2T!$L$2:$V$4,DK50,1)&lt;1,1 &amp; " - " &amp; AS50+VLOOKUP(BI50,NyLi2T!$L$2:$V$4,DK50,1),IF(AS50+VLOOKUP(BI50,NyLi2T!$L$2:$V$4,DK50,1)&gt;19,AS50-VLOOKUP(BI50,NyLi2T!$L$2:$V$4,DK50,1) &amp; " - " &amp; 19,AS50-VLOOKUP(BI50,NyLi2T!$L$2:$V$4,DK50,1) &amp; " - " &amp; AS50+VLOOKUP(BI50,NyLi2T!$L$2:$V$4,DK50,1))),""),"")</f>
        <v/>
      </c>
      <c r="CA50" s="4" t="str">
        <f>IF(AND(ISNUMBER(DK50),DK50&lt;8),IF(AND(ISNUMBER(AT50),ISNUMBER(DK50)),IF(AT50-VLOOKUP(BI50,NySs!$L$2:$V$4,DK50,1)&lt;1,1 &amp; " - " &amp; AT50+VLOOKUP(BI50,NySs!$L$2:$V$4,DK50,1),IF(AT50+VLOOKUP(BI50,NySs!$L$2:$V$4,DK50,1)&gt;19,AT50-VLOOKUP(BI50,NySs!$L$2:$V$4,DK50,1) &amp; " - " &amp; 19,AT50-VLOOKUP(BI50,NySs!$L$2:$V$4,DK50,1) &amp; " - " &amp; AT50+VLOOKUP(BI50,NySs!$L$2:$V$4,DK50,1))),""),"")</f>
        <v/>
      </c>
      <c r="CB50" s="4" t="str">
        <f>IF(AND(ISNUMBER(DK50),DK50&lt;9),IF(AND(ISNUMBER(AU50),ISNUMBER(DK50)),IF(AU50-VLOOKUP(BI50,NyEo!$L$2:$V$4,DK50,1)&lt;1,1 &amp; " - " &amp; AU50+VLOOKUP(BI50,NyEo!$L$2:$V$4,DK50,1),IF(AU50+VLOOKUP(BI50,NyEo!$L$2:$V$4,DK50,1)&gt;19,AU50-VLOOKUP(BI50,NyEo!$L$2:$V$4,DK50,1) &amp; " - " &amp; 19,AU50-VLOOKUP(BI50,NyEo!$L$2:$V$4,DK50,1) &amp; " - " &amp; AU50+VLOOKUP(BI50,NyEo!$L$2:$V$4,DK50,1))),""),"")</f>
        <v/>
      </c>
      <c r="CC50" s="4" t="str">
        <f>IF(AND(ISNUMBER(DK50),DK50&gt;7),IF(AND(ISNUMBER(AV50),ISNUMBER(DK50)),IF(AV50-VLOOKUP(BI50,NyHt!$L$2:$V$4,DK50,1)&lt;1,1 &amp; " - " &amp; AV50+VLOOKUP(BI50,NyHt!$L$2:$V$4,DK50,1),IF(AV50+VLOOKUP(BI50,NyHt!$L$2:$V$4,DK50,1)&gt;19,AV50-VLOOKUP(BI50,NyHt!$L$2:$V$4,DK50,1) &amp; " - " &amp; 19,AV50-VLOOKUP(BI50,NyHt!$L$2:$V$4,DK50,1) &amp; " - " &amp; AV50+VLOOKUP(BI50,NyHt!$L$2:$V$4,DK50,1))),""),"")</f>
        <v/>
      </c>
      <c r="CD50" s="4" t="str">
        <f>IF(AND(ISNUMBER(AW50),ISNUMBER(DK50)),IF(AW50-VLOOKUP(BI50,NySiF!$L$2:$V$4,DK50,1)&lt;1,1 &amp; " - " &amp; AW50+VLOOKUP(BI50,NySiF!$L$2:$V$4,DK50,1),IF(AW50+VLOOKUP(BI50,NySiF!$L$2:$V$4,DK50,1)&gt;19,AW50-VLOOKUP(BI50,NySiF!$L$2:$V$4,DK50,1) &amp; " - " &amp; 19,AW50-VLOOKUP(BI50,NySiF!$L$2:$V$4,DK50,1) &amp; " - " &amp; AW50+VLOOKUP(BI50,NySiF!$L$2:$V$4,DK50,1))),"")</f>
        <v/>
      </c>
      <c r="CE50" s="4" t="str">
        <f>IF(AND(ISNUMBER(AX50),ISNUMBER(DK50)),IF(AX50-VLOOKUP(BI50,NySiB!$L$2:$V$4,DK50,1)&lt;1,1 &amp; " - " &amp; AX50+VLOOKUP(BI50,NySiB!$L$2:$V$4,DK50,1),IF(AX50+VLOOKUP(BI50,NySiB!$L$2:$V$4,DK50,1)&gt;19,AX50-VLOOKUP(BI50,NySiB!$L$2:$V$4,DK50,1) &amp; " - " &amp; 19,AX50-VLOOKUP(BI50,NySiB!$L$2:$V$4,DK50,1) &amp; " - " &amp; AX50+VLOOKUP(BI50,NySiB!$L$2:$V$4,DK50,1))),"")</f>
        <v/>
      </c>
      <c r="CF50" s="4" t="str">
        <f>IF(AND(ISNUMBER(AY50),ISNUMBER(DK50)),IF(AY50-VLOOKUP(BI50,NySiT!$L$2:$V$4,DK50,1)&lt;1,1 &amp; " - " &amp; AY50+VLOOKUP(BI50,NySiT!$L$2:$V$4,DK50,1),IF(AY50+VLOOKUP(BI50,NySiT!$L$2:$V$4,DK50,1)&gt;19,AY50-VLOOKUP(BI50,NySiT!$L$2:$V$4,DK50,1) &amp; " - " &amp; 19,AY50-VLOOKUP(BI50,NySiT!$L$2:$V$4,DK50,1) &amp; " - " &amp; AY50+VLOOKUP(BI50,NySiT!$L$2:$V$4,DK50,1))),"")</f>
        <v/>
      </c>
      <c r="CG50" s="4" t="str">
        <f>IF(AND(ISNUMBER(AZ50),ISNUMBER(DK50)),IF(AZ50-VLOOKUP(BI50,NyVs!$L$2:$V$4,DK50,1)&lt;1,1 &amp; " - " &amp; AZ50+VLOOKUP(BI50,NyVs!$L$2:$V$4,DK50,1),IF(AZ50+VLOOKUP(BI50,NyVs!$L$2:$V$4,DK50,1)&gt;19,AZ50-VLOOKUP(BI50,NyVs!$L$2:$V$4,DK50,1) &amp; " - " &amp; 19,AZ50-VLOOKUP(BI50,NyVs!$L$2:$V$4,DK50,1) &amp; " - " &amp; AZ50+VLOOKUP(BI50,NyVs!$L$2:$V$4,DK50,1))),"")</f>
        <v/>
      </c>
      <c r="CH50" s="4" t="str">
        <f>IF(AND(ISNUMBER(BA50),ISNUMBER(DK50)),IF(BA50-VLOOKUP(BI50,NyPp!$L$2:$V$4,DK50,1)&lt;1,1 &amp; " - " &amp; BA50+VLOOKUP(BI50,NyPp!$L$2:$V$4,DK50,1),IF(BA50+VLOOKUP(BI50,NyPp!$L$2:$V$4,DK50,1)&gt;19,BA50-VLOOKUP(BI50,NyPp!$L$2:$V$4,DK50,1) &amp; " - " &amp; 19,BA50-VLOOKUP(BI50,NyPp!$L$2:$V$4,DK50,1) &amp; " - " &amp; BA50+VLOOKUP(BI50,NyPp!$L$2:$V$4,DK50,1))),"")</f>
        <v/>
      </c>
      <c r="CI50" s="4" t="str">
        <f>IF(AND(ISNUMBER(BB50),ISNUMBER(DK50)),IF(BB50-VLOOKUP(BI50,NyIGS!$L$2:$V$4,DK50,1)&lt;40,40 &amp; " - " &amp; BB50+VLOOKUP(BI50,NyIGS!$L$2:$V$4,DK50,1),IF(BB50+VLOOKUP(BI50,NyIGS!$L$2:$V$4,DK50,1)&gt;160,BB50-VLOOKUP(BI50,NyIGS!$L$2:$V$4,DK50,1) &amp; " - " &amp; 160,BB50-VLOOKUP(BI50,NyIGS!$L$2:$V$4,DK50,1) &amp; " - " &amp; BB50+VLOOKUP(BI50,NyIGS!$L$2:$V$4,DK50,1))),"")</f>
        <v/>
      </c>
      <c r="CJ50" s="4" t="str">
        <f>IF(AND(ISNUMBER(BC50),ISNUMBER(DK50)),IF(BC50-VLOOKUP(BI50,NyIRS!$L$2:$V$4,DK50,1)&lt;40,40 &amp; " - " &amp; BC50+VLOOKUP(BI50,NyIRS!$L$2:$V$4,DK50,1),IF(BC50+VLOOKUP(BI50,NyIRS!$L$2:$V$4,DK50,1)&gt;160,BC50-VLOOKUP(BI50,NyIRS!$L$2:$V$4,DK50,1) &amp; " - " &amp; 160,BC50-VLOOKUP(BI50,NyIRS!$L$2:$V$4,DK50,1) &amp; " - " &amp; BC50+VLOOKUP(BI50,NyIRS!$L$2:$V$4,DK50,1))),"")</f>
        <v/>
      </c>
      <c r="CK50" s="4" t="str">
        <f>IF(AND(ISNUMBER(BD50),ISNUMBER(DK50)),IF(BD50-VLOOKUP(BI50,NyIES!$L$2:$V$4,DK50,1)&lt;40,40 &amp; " - " &amp; BD50+VLOOKUP(BI50,NyIES!$L$2:$V$4,DK50,1),IF(BD50+VLOOKUP(BI50,NyIES!$L$2:$V$4,DK50,1)&gt;160,BD50-VLOOKUP(BI50,NyIES!$L$2:$V$4,DK50,1) &amp; " - " &amp; 160,BD50-VLOOKUP(BI50,NyIES!$L$2:$V$4,DK50,1) &amp; " - " &amp; BD50+VLOOKUP(BI50,NyIES!$L$2:$V$4,DK50,1))),"")</f>
        <v/>
      </c>
      <c r="CL50" s="4" t="str">
        <f>IF(AND(ISNUMBER(BE50),ISNUMBER(DK50)),IF(BE50-VLOOKUP(BI50,NyISI!$L$2:$V$4,DK50,1)&lt;40,40 &amp; " - " &amp; BE50+VLOOKUP(BI50,NyISI!$L$2:$V$4,DK50,1),IF(BE50+VLOOKUP(BI50,NyISI!$L$2:$V$4,DK50,1)&gt;160,BE50-VLOOKUP(BI50,NyISI!$L$2:$V$4,DK50,1) &amp; " - " &amp; 160,BE50-VLOOKUP(BI50,NyISI!$L$2:$V$4,DK50,1) &amp; " - " &amp; BE50+VLOOKUP(BI50,NyISI!$L$2:$V$4,DK50,1))),"")</f>
        <v/>
      </c>
      <c r="CM50" s="4" t="str">
        <f>IF(AND(ISNUMBER(DK50),DK50&lt;8),IF(AND(ISNUMBER(BF50),ISNUMBER(DK50)),IF(BF50-VLOOKUP(BI50,NyISS!$L$2:$V$4,DK50,1)&lt;40,40 &amp; " - " &amp; BF50+VLOOKUP(BI50,NyISS!$L$2:$V$4,DK50,1),IF(BF50+VLOOKUP(BI50,NyISS!$L$2:$V$4,DK50,1)&gt;160,BF50-VLOOKUP(BI50,NyISS!$L$2:$V$4,DK50,1) &amp; " - " &amp; 160,BF50-VLOOKUP(BI50,NyISS!$L$2:$V$4,DK50,1) &amp; " - " &amp; BF50+VLOOKUP(BI50,NyISS!$L$2:$V$4,DK50,1))),""),"")</f>
        <v/>
      </c>
      <c r="CN50" s="4" t="str">
        <f>IF(AND(ISNUMBER(DK50),DK50&gt;7),IF(AND(ISNUMBER(BG50),ISNUMBER(DK50)),IF(BG50-VLOOKUP(BI50,NyISM!$L$2:$V$4,DK50,1)&lt;40,40 &amp; " - " &amp; BG50+VLOOKUP(BI50,NyISM!$L$2:$V$4,DK50,1),IF(BG50+VLOOKUP(BI50,NyISM!$L$2:$V$4,DK50,1)&gt;160,BG50-VLOOKUP(BI50,NyISM!$L$2:$V$4,DK50,1) &amp; " - " &amp; 160,BG50-VLOOKUP(BI50,NyISM!$L$2:$V$4,DK50,1) &amp; " - " &amp; BG50+VLOOKUP(BI50,NyISM!$L$2:$V$4,DK50,1))),""),"")</f>
        <v/>
      </c>
      <c r="CO50" s="4" t="str">
        <f>IF(AND(ISNUMBER(BH50),ISNUMBER(DK50)),IF(BH50-VLOOKUP(BI50,NyIAM!$L$2:$V$4,DK50,1)&lt;40,40 &amp; " - " &amp; BH50+VLOOKUP(BI50,NyIAM!$L$2:$V$4,DK50,1),IF(BH50+VLOOKUP(BI50,NyIAM!$L$2:$V$4,DK50,1)&gt;160,BH50-VLOOKUP(BI50,NyIAM!$L$2:$V$4,DK50,1) &amp; " - " &amp; 160,BH50-VLOOKUP(BI50,NyIAM!$L$2:$V$4,DK50,1) &amp; " - " &amp; BH50+VLOOKUP(BI50,NyIAM!$L$2:$V$4,DK50,1))),"")</f>
        <v/>
      </c>
      <c r="CP50" s="4" t="str">
        <f>IF(AF50="","",IF(AND(ISNUMBER(AF50),ISNUMBER(DK50)),IF(VLOOKUP(AF50,NyOm!$A$2:$K$30,DK50,1)=1,"Onormalt få ord",IF(VLOOKUP(AF50,NyOm!$A$2:$K$30,DK50,1)=2,"Färre antal ord än normalt",IF(VLOOKUP(AF50,NyOm!$A$2:$K$30,DK50,1)=3,"Normalt antal ord","")))))</f>
        <v/>
      </c>
      <c r="CQ50" s="4" t="str">
        <f>IF(AB50="","",IF(AND(ISNUMBER(AB50),ISNUMBER(DK50)),IF(VLOOKUP(AB50,NyPbTid!$A$2:$K$218,DK50,1)=1,"Onormalt lång tidsåtgång",IF(VLOOKUP(AB50,NyPbTid!$A$2:$K$218,DK50,1)=2,"Långsammare än normalt",IF(VLOOKUP(AB50,NyPbTid!$A$2:$K$218,DK50,1)=3,"Normal tidsåtgång","")))))</f>
        <v/>
      </c>
      <c r="CR50" s="4" t="str">
        <f>IF(AC50="","",IF(AND(ISNUMBER(AC50),ISNUMBER(DK50)),IF(VLOOKUP(AC50,NyPbFel!$A$2:$K$18,DK50,1)=1,"Onormalt antal fel",IF(VLOOKUP(AC50,NyPbFel!$A$2:$K$18,DK50,1)=2,"Fler fel än normalt",IF(VLOOKUP(AC50,NyPbFel!$A$2:$K$18,DK50,1)=3,"Normalt antal fel","")))))</f>
        <v/>
      </c>
      <c r="CS50" s="4" t="str">
        <f t="shared" si="6"/>
        <v/>
      </c>
      <c r="CT50" s="4" t="str">
        <f>IF(OR(ISNUMBER(CS50),CS50="0**"),IF(ISNUMBER(CS50),CS50/ABS(CS50)*VLOOKUP(1,SignDiff!$A$3:$K$4,DK50,1),VLOOKUP(1,SignDiff!$A$3:$K$4,DK50,1)),"")</f>
        <v/>
      </c>
      <c r="CU50" s="4" t="str">
        <f>IF(OR(ISNUMBER(CS50),CS50="0**"),IF(ISNUMBER(CS50),CS50/ABS(CS50)*VLOOKUP(1,SignDiff!$A$7:$K$8,DK50,1),VLOOKUP(1,SignDiff!$A$7:$K$8,DK50,1)),"")</f>
        <v/>
      </c>
      <c r="CV50" s="4" t="str">
        <f t="shared" si="7"/>
        <v/>
      </c>
      <c r="CW50" s="4" t="str">
        <f t="shared" si="8"/>
        <v/>
      </c>
      <c r="CX50" s="4" t="str">
        <f>IF(OR(ISNUMBER(CS50),CS50="0**"),IF(CS50="0**",VLOOKUP(0,'IRS-IES'!$A$2:$C$43,2,1),IF(CS50&lt;0,VLOOKUP(ABS(CS50),'IRS-IES'!$A$2:$C$43,2,1),VLOOKUP(ABS(CS50),'IRS-IES'!$A$2:$C$43,3,1))),"")</f>
        <v/>
      </c>
      <c r="CY50" s="4" t="str">
        <f t="shared" si="9"/>
        <v/>
      </c>
      <c r="CZ50" s="4" t="str">
        <f>IF(OR(ISNUMBER(CY50),CY50="0**"),IF(ISNUMBER(CY50),CY50/ABS(CY50)*VLOOKUP(2,SignDiff!$A$3:$K$4,DK50,1),VLOOKUP(2,SignDiff!$A$3:$K$4,DK50,1)),"")</f>
        <v/>
      </c>
      <c r="DA50" s="4" t="str">
        <f>IF(OR(ISNUMBER(CY50),CY50="0**"),IF(ISNUMBER(CY50),CY50/ABS(CY50)*VLOOKUP(2,SignDiff!$A$7:$K$8,DK50,1),VLOOKUP(2,SignDiff!$A$7:$K$8,DK50,1)),"")</f>
        <v/>
      </c>
      <c r="DB50" s="4" t="str">
        <f t="shared" si="10"/>
        <v/>
      </c>
      <c r="DC50" s="4" t="str">
        <f t="shared" si="11"/>
        <v/>
      </c>
      <c r="DD50" s="4" t="str">
        <f>IF(OR(ISNUMBER(CY50),CY50="0**"),IF(CY50="0**",VLOOKUP(0,'ISI-ISS'!$A$2:$C$43,2,1),IF(CY50&lt;0,VLOOKUP(ABS(CY50),'ISI-ISS'!$A$2:$C$43,2,1),VLOOKUP(ABS(CY50),'ISI-ISS'!$A$2:$C$43,3,1))),"")</f>
        <v/>
      </c>
      <c r="DE50" s="4" t="str">
        <f t="shared" si="12"/>
        <v/>
      </c>
      <c r="DF50" s="4" t="str">
        <f>IF(OR(ISNUMBER(DE50),DE50="0**"),IF(ISNUMBER(DE50),DE50/ABS(DE50)*VLOOKUP(2,SignDiff!$A$3:$K$4,DK50,1),VLOOKUP(2,SignDiff!$A$3:$K$4,DK50,1)),"")</f>
        <v/>
      </c>
      <c r="DG50" s="4" t="str">
        <f>IF(OR(ISNUMBER(DE50),DE50="0**"),IF(ISNUMBER(DE50),DE50/ABS(DE50)*VLOOKUP(2,SignDiff!$A$7:$K$8,DK50,1),VLOOKUP(2,SignDiff!$A$7:$K$8,DK50,1)),"")</f>
        <v/>
      </c>
      <c r="DH50" s="4" t="str">
        <f t="shared" si="13"/>
        <v/>
      </c>
      <c r="DI50" s="4" t="str">
        <f t="shared" si="14"/>
        <v/>
      </c>
      <c r="DJ50" s="4" t="str">
        <f>IF(OR(ISNUMBER(DE50),DE50="0**"),IF(DE50="0**",VLOOKUP(0,'ISI-ISM'!$A$2:$C$43,2,1),IF(DE50&lt;0,VLOOKUP(ABS(DE50),'ISI-ISM'!$A$2:$C$43,2,1),VLOOKUP(ABS(DE50),'ISI-ISM'!$A$2:$C$43,3,1))),"")</f>
        <v/>
      </c>
      <c r="DK50" s="4" t="str">
        <f>IF(ISERROR(VLOOKUP(N50,age!$A$2:$C$11,2,1)),"",VLOOKUP(N50,age!$A$2:$C$11,2,1))</f>
        <v/>
      </c>
      <c r="DL50" s="4" t="str">
        <f>IF(ISERROR(VLOOKUP(N50,age!$A$2:$C$11,3,1)),"",VLOOKUP(N50,age!$A$2:$C$11,3,1))</f>
        <v/>
      </c>
      <c r="DM50" s="4">
        <f t="shared" si="1"/>
        <v>0</v>
      </c>
      <c r="DN50" s="4">
        <f t="shared" si="2"/>
        <v>0</v>
      </c>
      <c r="DO50" s="4">
        <f t="shared" si="3"/>
        <v>0</v>
      </c>
      <c r="DP50" s="4">
        <f t="shared" si="4"/>
        <v>0</v>
      </c>
      <c r="DQ50" s="4">
        <f t="shared" si="5"/>
        <v>0</v>
      </c>
      <c r="DR50" s="9" t="str">
        <f t="shared" si="15"/>
        <v/>
      </c>
      <c r="DS50" s="9" t="str">
        <f t="shared" si="16"/>
        <v/>
      </c>
      <c r="DT50" s="9" t="str">
        <f t="shared" si="17"/>
        <v/>
      </c>
      <c r="DU50" s="9" t="str">
        <f t="shared" si="18"/>
        <v/>
      </c>
      <c r="DV50" s="9" t="str">
        <f t="shared" si="19"/>
        <v/>
      </c>
      <c r="DW50" s="9" t="str">
        <f t="shared" si="20"/>
        <v/>
      </c>
      <c r="DX50" s="9" t="str">
        <f t="shared" si="21"/>
        <v/>
      </c>
      <c r="DY50" s="9" t="str">
        <f>IF(AND(ISNUMBER(AJ50),ISNUMBER(DK50)),IF(AJ50-VLOOKUP(BI50,NyFi!$L$2:$V$4,DK50,1)&lt;1,1,AJ50-VLOOKUP(BI50,NyFi!$L$2:$V$4,DK50,1)),"")</f>
        <v/>
      </c>
      <c r="DZ50" s="9" t="str">
        <f>IF(AND(ISNUMBER(DK50),DK50&lt;8),IF(AND(ISNUMBER(AK50),ISNUMBER(DK50)),IF(AK50-VLOOKUP(BI50,NyGs!$L$2:$V$4,DK50,1)&lt;1,1,AK50-VLOOKUP(BI50,NyGs!$L$2:$V$4,DK50,1)),""),"")</f>
        <v/>
      </c>
      <c r="EA50" s="9" t="str">
        <f>IF(AND(ISNUMBER(AL50),ISNUMBER(DK50)),IF(AL50-VLOOKUP(BI50,NyRm!$L$2:$V$4,DK50,1)&lt;1,1,AL50-VLOOKUP(BI50,NyRm!$L$2:$V$4,DK50,1)),"")</f>
        <v/>
      </c>
      <c r="EB50" s="9" t="str">
        <f>IF(AND(ISNUMBER(AM50),ISNUMBER(DK50)),IF(AM50-VLOOKUP(BI50,NyFm!$L$2:$V$4,DK50,1)&lt;1,1,AM50-VLOOKUP(BI50,NyFm!$L$2:$V$4,DK50,1)),"")</f>
        <v/>
      </c>
      <c r="EC50" s="9" t="str">
        <f>IF(AND(ISNUMBER(DK50),DK50&lt;8),IF(AND(ISNUMBER(AN50),ISNUMBER(DK50)),IF(AN50-VLOOKUP(BI50,NyLi1R!$L$2:$V$4,DK50,1)&lt;1,1,AN50-VLOOKUP(BI50,NyLi1R!$L$2:$V$4,DK50,1)),""),"")</f>
        <v/>
      </c>
      <c r="ED50" s="9" t="str">
        <f>IF(AND(ISNUMBER(DK50),DK50&lt;8),IF(AND(ISNUMBER(AO50),ISNUMBER(DK50)),IF(AO50-VLOOKUP(BI50,NyLi1E!$L$2:$V$4,DK50,1)&lt;1,1,AO50-VLOOKUP(BI50,NyLi1E!$L$2:$V$4,DK50,1)),""),"")</f>
        <v/>
      </c>
      <c r="EE50" s="9" t="str">
        <f>IF(AND(ISNUMBER(DK50),DK50&lt;8),IF(AND(ISNUMBER(AP50),ISNUMBER(DK50)),IF(AP50-VLOOKUP(BI50,NyLi1T!$L$2:$V$4,DK50,1)&lt;1,1,AP50-VLOOKUP(BI50,NyLi1T!$L$2:$V$4,DK50,1)),""),"")</f>
        <v/>
      </c>
      <c r="EF50" s="9" t="str">
        <f>IF(AND(ISNUMBER(DK50),DK50&gt;7),IF(AND(ISNUMBER(AQ50),ISNUMBER(DK50)),IF(AQ50-VLOOKUP(BI50,NyLi2R!$L$2:$V$4,DK50,1)&lt;1,1,AQ50-VLOOKUP(BI50,NyLi2R!$L$2:$V$4,DK50,1)),""),"")</f>
        <v/>
      </c>
      <c r="EG50" s="9" t="str">
        <f>IF(AND(ISNUMBER(DK50),DK50&gt;7),IF(AND(ISNUMBER(AR50),ISNUMBER(DK50)),IF(AR50-VLOOKUP(BI50,NyLi2E!$L$2:$V$4,DK50,1)&lt;1,1,AR50-VLOOKUP(BI50,NyLi2E!$L$2:$V$4,DK50,1)),""),"")</f>
        <v/>
      </c>
      <c r="EH50" s="9" t="str">
        <f>IF(AND(ISNUMBER(DK50),DK50&gt;7),IF(AND(ISNUMBER(AS50),ISNUMBER(DK50)),IF(AS50-VLOOKUP(BI50,NyLi2T!$L$2:$V$4,DK50,1)&lt;1,1,AS50-VLOOKUP(BI50,NyLi2T!$L$2:$V$4,DK50,1)),""),"")</f>
        <v/>
      </c>
      <c r="EI50" s="9" t="str">
        <f>IF(AND(ISNUMBER(DK50),DK50&lt;8),IF(AND(ISNUMBER(AT50),ISNUMBER(DK50)),IF(AT50-VLOOKUP(BI50,NySs!$L$2:$V$4,DK50,1)&lt;1,1,AT50-VLOOKUP(BI50,NySs!$L$2:$V$4,DK50,1)),""),"")</f>
        <v/>
      </c>
      <c r="EJ50" s="9" t="str">
        <f>IF(AND(ISNUMBER(DK50),DK50&lt;9),IF(AND(ISNUMBER(AU50),ISNUMBER(DK50)),IF(AU50-VLOOKUP(BI50,NyEo!$L$2:$V$4,DK50,1)&lt;1,1,AU50-VLOOKUP(BI50,NyEo!$L$2:$V$4,DK50,1)),""),"")</f>
        <v/>
      </c>
      <c r="EK50" s="9" t="str">
        <f>IF(AND(ISNUMBER(DK50),DK50&gt;7),IF(AND(ISNUMBER(AV50),ISNUMBER(DK50)),IF(AV50-VLOOKUP(BI50,NyHt!$L$2:$V$4,DK50,1)&lt;1,1,AV50-VLOOKUP(BI50,NyHt!$L$2:$V$4,DK50,1)),""),"")</f>
        <v/>
      </c>
      <c r="EL50" s="9" t="str">
        <f>IF(AND(ISNUMBER(AW50),ISNUMBER(DK50)),IF(AW50-VLOOKUP(BI50,NySiF!$L$2:$V$4,DK50,1)&lt;1,1,AW50-VLOOKUP(BI50,NySiF!$L$2:$V$4,DK50,1)),"")</f>
        <v/>
      </c>
      <c r="EM50" s="9" t="str">
        <f>IF(AND(ISNUMBER(AX50),ISNUMBER(DK50)),IF(AX50-VLOOKUP(BI50,NySiB!$L$2:$V$4,DK50,1)&lt;1,1,AX50-VLOOKUP(BI50,NySiB!$L$2:$V$4,DK50,1)),"")</f>
        <v/>
      </c>
      <c r="EN50" s="9" t="str">
        <f>IF(AND(ISNUMBER(AY50),ISNUMBER(DK50)),IF(AY50-VLOOKUP(BI50,NySiT!$L$2:$V$4,DK50,1)&lt;1,1,AY50-VLOOKUP(BI50,NySiT!$L$2:$V$4,DK50,1)),"")</f>
        <v/>
      </c>
      <c r="EO50" s="9" t="str">
        <f>IF(AND(ISNUMBER(AZ50),ISNUMBER(DK50)),IF(AZ50-VLOOKUP(BI50,NyVs!$L$2:$V$4,DK50,1)&lt;1,1,AZ50-VLOOKUP(BI50,NyVs!$L$2:$V$4,DK50,1)),"")</f>
        <v/>
      </c>
      <c r="EP50" s="9" t="str">
        <f>IF(AND(ISNUMBER(BA50),ISNUMBER(DK50)),IF(BA50-VLOOKUP(BI50,NyPp!$L$2:$V$4,DK50,1)&lt;1,1,BA50-VLOOKUP(BI50,NyPp!$L$2:$V$4,DK50,1)),"")</f>
        <v/>
      </c>
      <c r="EQ50" s="9" t="str">
        <f>IF(AND(ISNUMBER(BB50),ISNUMBER(DK50)),IF(BB50-VLOOKUP(BI50,NyIGS!$L$2:$V$4,DK50,1)&lt;40,40,BB50-VLOOKUP(BI50,NyIGS!$L$2:$V$4,DK50,1)),"")</f>
        <v/>
      </c>
      <c r="ER50" s="9" t="str">
        <f>IF(AND(ISNUMBER(BC50),ISNUMBER(DK50)),IF(BC50-VLOOKUP(BI50,NyIRS!$L$2:$V$4,DK50,1)&lt;40,40,BC50-VLOOKUP(BI50,NyIRS!$L$2:$V$4,DK50,1)),"")</f>
        <v/>
      </c>
      <c r="ES50" s="9" t="str">
        <f>IF(AND(ISNUMBER(BD50),ISNUMBER(DK50)),IF(BD50-VLOOKUP(BI50,NyIES!$L$2:$V$4,DK50,1)&lt;40,40,BD50-VLOOKUP(BI50,NyIES!$L$2:$V$4,DK50,1)),"")</f>
        <v/>
      </c>
      <c r="ET50" s="9" t="str">
        <f>IF(AND(ISNUMBER(BE50),ISNUMBER(DK50)),IF(BE50-VLOOKUP(BI50,NyISI!$L$2:$V$4,DK50,1)&lt;40,40,BE50-VLOOKUP(BI50,NyISI!$L$2:$V$4,DK50,1)),"")</f>
        <v/>
      </c>
      <c r="EU50" s="9" t="str">
        <f>IF(AND(ISNUMBER(DK50),DK50&lt;8),IF(AND(ISNUMBER(BF50),ISNUMBER(DK50)),IF(BF50-VLOOKUP(BI50,NyISS!$L$2:$V$4,DK50,1)&lt;40,40,BF50-VLOOKUP(BI50,NyISS!$L$2:$V$4,DK50,1)),""),"")</f>
        <v/>
      </c>
      <c r="EV50" s="9" t="str">
        <f>IF(AND(ISNUMBER(DK50),DK50&gt;7),IF(AND(ISNUMBER(BG50),ISNUMBER(DK50)),IF(BG50-VLOOKUP(BI50,NyISM!$L$2:$V$4,DK50,1)&lt;40,40,BG50-VLOOKUP(BI50,NyISM!$L$2:$V$4,DK50,1)),""),"")</f>
        <v/>
      </c>
      <c r="EW50" s="9" t="str">
        <f>IF(AND(ISNUMBER(BH50),ISNUMBER(DK50)),IF(BH50-VLOOKUP(BI50,NyIAM!$L$2:$V$4,DK50,1)&lt;40,40,BH50-VLOOKUP(BI50,NyIAM!$L$2:$V$4,DK50,1)),"")</f>
        <v/>
      </c>
      <c r="EX50" s="9" t="str">
        <f>IF(AND(ISNUMBER(AJ50),ISNUMBER(DK50)),IF(AJ50+VLOOKUP(BI50,NyFi!$L$2:$V$4,DK50,1)&gt;19,19,AJ50+VLOOKUP(BI50,NyFi!$L$2:$V$4,DK50,1)),"")</f>
        <v/>
      </c>
      <c r="EY50" s="9" t="str">
        <f>IF(AND(ISNUMBER(DK50),DK50&lt;8),IF(AND(ISNUMBER(AK50),ISNUMBER(DK50)),IF(AK50+VLOOKUP(BI50,NyGs!$L$2:$V$4,DK50,1)&gt;19,19,AK50+VLOOKUP(BI50,NyGs!$L$2:$V$4,DK50,1)),""),"")</f>
        <v/>
      </c>
      <c r="EZ50" s="9" t="str">
        <f>IF(AND(ISNUMBER(AL50),ISNUMBER(DK50)),IF(AL50+VLOOKUP(BI50,NyRm!$L$2:$V$4,DK50,1)&gt;19,19,AL50+VLOOKUP(BI50,NyRm!$L$2:$V$4,DK50,1)),"")</f>
        <v/>
      </c>
      <c r="FA50" s="9" t="str">
        <f>IF(AND(ISNUMBER(AM50),ISNUMBER(DK50)),IF(AM50+VLOOKUP(BI50,NyFm!$L$2:$V$4,DK50,1)&gt;19,19,AM50+VLOOKUP(BI50,NyFm!$L$2:$V$4,DK50,1)),"")</f>
        <v/>
      </c>
      <c r="FB50" s="9" t="str">
        <f>IF(AND(ISNUMBER(DK50),DK50&lt;8),IF(AND(ISNUMBER(AN50),ISNUMBER(DK50)),IF(AN50+VLOOKUP(BI50,NyLi1R!$L$2:$V$4,DK50,1)&gt;19,19,AN50+VLOOKUP(BI50,NyLi1R!$L$2:$V$4,DK50,1)),""),"")</f>
        <v/>
      </c>
      <c r="FC50" s="9" t="str">
        <f>IF(AND(ISNUMBER(DK50),DK50&lt;8),IF(AND(ISNUMBER(AO50),ISNUMBER(DK50)),IF(AO50+VLOOKUP(BI50,NyLi1E!$L$2:$V$4,DK50,1)&gt;19,19,AO50+VLOOKUP(BI50,NyLi1E!$L$2:$V$4,DK50,1)),""),"")</f>
        <v/>
      </c>
      <c r="FD50" s="9" t="str">
        <f>IF(AND(ISNUMBER(DK50),DK50&lt;8),IF(AND(ISNUMBER(AP50),ISNUMBER(DK50)),IF(AP50+VLOOKUP(BI50,NyLi1T!$L$2:$V$4,DK50,1)&gt;19,19,AP50+VLOOKUP(BI50,NyLi1T!$L$2:$V$4,DK50,1)),""),"")</f>
        <v/>
      </c>
      <c r="FE50" s="9" t="str">
        <f>IF(AND(ISNUMBER(DK50),DK50&gt;7),IF(AND(ISNUMBER(AQ50),ISNUMBER(DK50)),IF(AQ50+VLOOKUP(BI50,NyLi2R!$L$2:$V$4,DK50,1)&gt;19,19,AQ50+VLOOKUP(BI50,NyLi2R!$L$2:$V$4,DK50,1)),""),"")</f>
        <v/>
      </c>
      <c r="FF50" s="9" t="str">
        <f>IF(AND(ISNUMBER(DK50),DK50&gt;7),IF(AND(ISNUMBER(AR50),ISNUMBER(DK50)),IF(AR50+VLOOKUP(BI50,NyLi2E!$L$2:$V$4,DK50,1)&gt;19,19,AR50+VLOOKUP(BI50,NyLi2E!$L$2:$V$4,DK50,1)),""),"")</f>
        <v/>
      </c>
      <c r="FG50" s="9" t="str">
        <f>IF(AND(ISNUMBER(DK50),DK50&gt;7),IF(AND(ISNUMBER(AS50),ISNUMBER(DK50)),IF(AS50+VLOOKUP(BI50,NyLi2T!$L$2:$V$4,DK50,1)&gt;19,19,AS50+VLOOKUP(BI50,NyLi2T!$L$2:$V$4,DK50,1)),""),"")</f>
        <v/>
      </c>
      <c r="FH50" s="9" t="str">
        <f>IF(AND(ISNUMBER(DK50),DK50&lt;8),IF(AND(ISNUMBER(AT50),ISNUMBER(DK50)),IF(AT50+VLOOKUP(BI50,NySs!$L$2:$V$4,DK50,1)&gt;19,19,AT50+VLOOKUP(BI50,NySs!$L$2:$V$4,DK50,1)),""),"")</f>
        <v/>
      </c>
      <c r="FI50" s="9" t="str">
        <f>IF(AND(ISNUMBER(DK50),DK50&lt;9),IF(AND(ISNUMBER(AU50),ISNUMBER(DK50)),IF(AU50+VLOOKUP(BI50,NyEo!$L$2:$V$4,DK50,1)&gt;19,19,AU50+VLOOKUP(BI50,NyEo!$L$2:$V$4,DK50,1)),""),"")</f>
        <v/>
      </c>
      <c r="FJ50" s="9" t="str">
        <f>IF(AND(ISNUMBER(DK50),DK50&gt;7),IF(AND(ISNUMBER(AV50),ISNUMBER(DK50)),IF(AV50+VLOOKUP(BI50,NyHt!$L$2:$V$4,DK50,1)&gt;19,19,AV50+VLOOKUP(BI50,NyHt!$L$2:$V$4,DK50,1)),""),"")</f>
        <v/>
      </c>
      <c r="FK50" s="9" t="str">
        <f>IF(AND(ISNUMBER(AW50),ISNUMBER(DK50)),IF(AW50+VLOOKUP(BI50,NySiF!$L$2:$V$4,DK50,1)&gt;19,19,AW50+VLOOKUP(BI50,NySiF!$L$2:$V$4,DK50,1)),"")</f>
        <v/>
      </c>
      <c r="FL50" s="9" t="str">
        <f>IF(AND(ISNUMBER(AX50),ISNUMBER(DK50)),IF(AX50+VLOOKUP(BI50,NySiB!$L$2:$V$4,DK50,1)&gt;19,19,AX50+VLOOKUP(BI50,NySiB!$L$2:$V$4,DK50,1)),"")</f>
        <v/>
      </c>
      <c r="FM50" s="9" t="str">
        <f>IF(AND(ISNUMBER(AY50),ISNUMBER(DK50)),IF(AY50+VLOOKUP(BI50,NySiT!$L$2:$V$4,DK50,1)&gt;19,19,AY50+VLOOKUP(BI50,NySiT!$L$2:$V$4,DK50,1)),"")</f>
        <v/>
      </c>
      <c r="FN50" s="9" t="str">
        <f>IF(AND(ISNUMBER(AZ50),ISNUMBER(DK50)),IF(AZ50+VLOOKUP(BI50,NyVs!$L$2:$V$4,DK50,1)&gt;19,19,AZ50+VLOOKUP(BI50,NyVs!$L$2:$V$4,DK50,1)),"")</f>
        <v/>
      </c>
      <c r="FO50" s="9" t="str">
        <f>IF(AND(ISNUMBER(BA50),ISNUMBER(DK50)),IF(BA50+VLOOKUP(BI50,NyPp!$L$2:$V$4,DK50,1)&gt;19,19,BA50+VLOOKUP(BI50,NyPp!$L$2:$V$4,DK50,1)),"")</f>
        <v/>
      </c>
      <c r="FP50" s="9" t="str">
        <f>IF(AND(ISNUMBER(BB50),ISNUMBER(DK50)),IF(BB50+VLOOKUP(BI50,NyIGS!$L$2:$V$4,DK50,1)&gt;160,160,BB50+VLOOKUP(BI50,NyIGS!$L$2:$V$4,DK50,1)),"")</f>
        <v/>
      </c>
      <c r="FQ50" s="9" t="str">
        <f>IF(AND(ISNUMBER(BC50),ISNUMBER(DK50)),IF(BC50+VLOOKUP(BI50,NyIRS!$L$2:$V$4,DK50,1)&gt;160,160,BC50+VLOOKUP(BI50,NyIRS!$L$2:$V$4,DK50,1)),"")</f>
        <v/>
      </c>
      <c r="FR50" s="9" t="str">
        <f>IF(AND(ISNUMBER(BD50),ISNUMBER(DK50)),IF(BD50+VLOOKUP(BI50,NyIES!$L$2:$V$4,DK50,1)&gt;160,160, BD50+VLOOKUP(BI50,NyIES!$L$2:$V$4,DK50,1)),"")</f>
        <v/>
      </c>
      <c r="FS50" s="9" t="str">
        <f>IF(AND(ISNUMBER(BE50),ISNUMBER(DK50)),IF(BE50+VLOOKUP(BI50,NyISI!$L$2:$V$4,DK50,1)&gt;160,160,BE50+VLOOKUP(BI50,NyISI!$L$2:$V$4,DK50,1)),"")</f>
        <v/>
      </c>
      <c r="FT50" s="9" t="str">
        <f>IF(AND(ISNUMBER(DK50),DK50&lt;8),IF(AND(ISNUMBER(BF50),ISNUMBER(DK50)),IF(BF50+VLOOKUP(BI50,NyISS!$L$2:$V$4,DK50,1)&gt;160,160,BF50+VLOOKUP(BI50,NyISS!$L$2:$V$4,DK50,1)),""),"")</f>
        <v/>
      </c>
      <c r="FU50" s="9" t="str">
        <f>IF(AND(ISNUMBER(DK50),DK50&gt;7),IF(AND(ISNUMBER(BG50),ISNUMBER(DK50)),IF(BG50+VLOOKUP(BI50,NyISM!$L$2:$V$4,DK50,1)&gt;160,160,BG50+VLOOKUP(BI50,NyISM!$L$2:$V$4,DK50,1)),""),"")</f>
        <v/>
      </c>
      <c r="FV50" s="9" t="str">
        <f>IF(AND(ISNUMBER(BH50),ISNUMBER(DK50)),IF(BH50+VLOOKUP(BI50,NyIAM!$L$2:$V$4,DK50,1)&gt;160,160,BH50+VLOOKUP(BI50,NyIAM!$L$2:$V$4,DK50,1)),"")</f>
        <v/>
      </c>
    </row>
    <row r="51" spans="1:178" x14ac:dyDescent="0.2">
      <c r="A51" s="51"/>
      <c r="B51" s="51"/>
      <c r="C51" s="51"/>
      <c r="D51" s="51"/>
      <c r="E51" s="51"/>
      <c r="F51" s="51"/>
      <c r="G51" s="51"/>
      <c r="H51" s="51"/>
      <c r="I51" s="51"/>
      <c r="J51" s="52"/>
      <c r="K51" s="52"/>
      <c r="L51" s="53"/>
      <c r="M51" s="53"/>
      <c r="N51" s="58" t="str">
        <f t="shared" si="0"/>
        <v/>
      </c>
      <c r="O51" s="53"/>
      <c r="P51" s="53"/>
      <c r="Q51" s="53"/>
      <c r="R51" s="53"/>
      <c r="S51" s="53"/>
      <c r="T51" s="53"/>
      <c r="U51" s="53"/>
      <c r="V51" s="53"/>
      <c r="W51" s="53"/>
      <c r="X51" s="53"/>
      <c r="Y51" s="53"/>
      <c r="Z51" s="53"/>
      <c r="AA51" s="53"/>
      <c r="AB51" s="53"/>
      <c r="AC51" s="53"/>
      <c r="AD51" s="53"/>
      <c r="AE51" s="53"/>
      <c r="AF51" s="53"/>
      <c r="AG51" s="53"/>
      <c r="AH51" s="53"/>
      <c r="AI51" s="53"/>
      <c r="AJ51" s="4" t="str">
        <f>IF(O51="","",IF(ISNUMBER(N51),VLOOKUP(O51,NyFi!$A$2:$K$40,DK51),""))</f>
        <v/>
      </c>
      <c r="AK51" s="4" t="str">
        <f>IF(P51="","",IF(AND(ISNUMBER(N51),DK51&lt;8),VLOOKUP(P51,NyGs!$A$2:$G$41,DK51),""))</f>
        <v/>
      </c>
      <c r="AL51" s="4" t="str">
        <f>IF(AA51="","",IF(ISNUMBER(N51),VLOOKUP(AA51,NyRm!$A$2:$K$56,DK51),""))</f>
        <v/>
      </c>
      <c r="AM51" s="4" t="str">
        <f>IF(Z51="","",IF(ISNUMBER(N51),VLOOKUP(Z51,NyFm!$A$2:$K$46,DK51),""))</f>
        <v/>
      </c>
      <c r="AN51" s="4" t="str">
        <f>IF(U51="","",IF(AND(ISNUMBER(N51),DK51&lt;8),VLOOKUP(U51,NyLi1R!$A$2:$G$20,DK51),""))</f>
        <v/>
      </c>
      <c r="AO51" s="4" t="str">
        <f>IF(V51="","",IF(AND(ISNUMBER(N51),DK51&lt;8),VLOOKUP(V51,NyLi1E!$A$2:$G$20,DK51),""))</f>
        <v/>
      </c>
      <c r="AP51" s="4" t="str">
        <f>IF(AND(ISNUMBER(N51),ISNUMBER(AN51),ISNUMBER(AO51),DK51&lt;8),VLOOKUP(AN51+AO51,NyLi1T!$A$2:$G$40,DK51),"")</f>
        <v/>
      </c>
      <c r="AQ51" s="4" t="str">
        <f>IF(W51="","",IF(AND(ISNUMBER(N51),DK51&gt;7),VLOOKUP(W51,NyLi2R!$A$2:$K$20,DK51),""))</f>
        <v/>
      </c>
      <c r="AR51" s="4" t="str">
        <f>IF(X51="","",IF(AND(ISNUMBER(N51),DK51&gt;7),VLOOKUP(X51,NyLi2E!$A$2:$K$20,DK51),""))</f>
        <v/>
      </c>
      <c r="AS51" s="4" t="str">
        <f>IF(AND(ISNUMBER(N51),ISNUMBER(AQ51),ISNUMBER(AR51),DK51&gt;7),VLOOKUP(AQ51+AR51,NyLi2T!$A$2:$K$40,DK51),"")</f>
        <v/>
      </c>
      <c r="AT51" s="4" t="str">
        <f>IF(AE51="","",IF(AND(ISNUMBER(N51),DK51&lt;8),VLOOKUP(AE51,NySs!$A$2:$G$28,DK51),""))</f>
        <v/>
      </c>
      <c r="AU51" s="4" t="str">
        <f>IF(AD51="","",IF(AND(ISNUMBER(N51),DK51&lt;9),VLOOKUP(AD51,NyEo!$A$2:$H$22,DK51),""))</f>
        <v/>
      </c>
      <c r="AV51" s="4" t="str">
        <f>IF(Q51="","",IF(AND(ISNUMBER(N51),DK51&gt;7),VLOOKUP(Q51,NyHt!$A$2:$K$17,DK51),""))</f>
        <v/>
      </c>
      <c r="AW51" s="4" t="str">
        <f>IF(R51="","",IF(ISNUMBER(N51),VLOOKUP(R51,NySiF!$A$2:$K$18,DK51),""))</f>
        <v/>
      </c>
      <c r="AX51" s="4" t="str">
        <f>IF(S51="","",IF(ISNUMBER(N51),VLOOKUP(S51,NySiB!$A$2:$K$16,DK51),""))</f>
        <v/>
      </c>
      <c r="AY51" s="4" t="str">
        <f>IF(T51="","",IF(ISNUMBER(N51),VLOOKUP(T51,NySiT!$A$2:$K$32,DK51),""))</f>
        <v/>
      </c>
      <c r="AZ51" s="4" t="str">
        <f>IF(Y51="","",IF(ISNUMBER(N51),VLOOKUP(Y51,NyVs!$A$2:$K$86,DK51),""))</f>
        <v/>
      </c>
      <c r="BA51" s="4" t="str">
        <f>IF(AI51="","",IF(ISNUMBER(N51),VLOOKUP(AI51,NyPp!$A$2:$K$202,DK51),""))</f>
        <v/>
      </c>
      <c r="BB51" s="4" t="str">
        <f>IF(AND(ISNUMBER(AJ51),ISNUMBER(AK51),ISNUMBER(AL51),ISNUMBER(AM51),DK51&lt;8),IF(COUNTIF(O51,0)+COUNTIF(P51,0)+COUNTIF(AA51,0)+COUNTIF(Z51,0)&gt;1,"",VLOOKUP(AJ51+AK51+AL51+AM51,NyIGS!$A$2:$K$78,DK51)),IF(AND(ISNUMBER(AJ51),ISNUMBER(AL51),ISNUMBER(AM51),ISNUMBER(AS51),DK51&gt;7),IF(COUNTIF(O51,0)+COUNTIF(AA51,0)+COUNTIF(Z51,0)+AND(COUNTIF(W51,0),COUNTIF(X51,0))&gt;1,"",VLOOKUP(AJ51+AL51+AM51+AS51,NyIGS!$A$2:$K$78,DK51)),""))</f>
        <v/>
      </c>
      <c r="BC51" s="4" t="str">
        <f>IF(AND(ISNUMBER(AJ51),ISNUMBER(AN51),ISNUMBER(AT51),DK51&lt;8),IF(COUNTIF(O51,0)+COUNTIF(U51,0)+COUNTIF(AE51,0)&gt;1,"",VLOOKUP(AJ51+AN51+AT51,NyIRS!$A$2:$K$59,DK51)),IF(AND(ISNUMBER(AJ51),ISNUMBER(AQ51),DK51&gt;7),IF(COUNTIF(O51,0)+COUNTIF(W51,0)&gt;1,"",VLOOKUP(AJ51+AQ51,NyIRS!$A$2:$K$59,DK51)),""))</f>
        <v/>
      </c>
      <c r="BD51" s="4" t="str">
        <f>IF(AND(ISNUMBER(AK51),ISNUMBER(AL51),ISNUMBER(AM51),DK51&lt;8),IF(COUNTIF(P51,0)+COUNTIF(AA51,0)+COUNTIF(Z51,0)&gt;1,"",VLOOKUP(AK51+AL51+AM51,NyIES!$A$2:$K$59,DK51)),IF(AND(ISNUMBER(AL51),ISNUMBER(AM51),ISNUMBER(AR51),DK51&gt;7),IF(COUNTIF(AA51,0)+COUNTIF(Z51,0)+COUNTIF(X51,0)&gt;1,"",VLOOKUP(AL51+AM51+AR51,NyIES!$A$2:$K$59,DK51)),""))</f>
        <v/>
      </c>
      <c r="BE51" s="4" t="str">
        <f>IF(AND(ISNUMBER(AJ51),ISNUMBER(AP51),ISNUMBER(AU51),DK51&lt;8),IF(COUNTIF(O51,0)+AND(COUNTIF(U51,0),COUNTIF(V51,0))+COUNTIF(AD51,0)&gt;1,"",VLOOKUP(AJ51+AP51+AU51,NyISI!$A$2:$K$59,DK51)),IF(AND(ISNUMBER(AS51),ISNUMBER(AU51),ISNUMBER(AV51),DK51=8),IF(COUNTIF(AD51,0)+COUNTIF(Q51,0)+AND(COUNTIF(W51,0),COUNTIF(X51,0))&gt;1,"",VLOOKUP(AS51+AU51+AV51,NyISI!$A$2:$K$59,DK51)),IF(AND(ISNUMBER(AS51),ISNUMBER(AV51),DK51&gt;8),IF(COUNTIF(Q51,0)+AND(COUNTIF(W51,0),COUNTIF(X51,0))&gt;1,"",VLOOKUP(AS51+AV51,NyISI!$A$2:$K$59,DK51)),"")))</f>
        <v/>
      </c>
      <c r="BF51" s="4" t="str">
        <f>IF(AND(ISNUMBER(AT51),ISNUMBER(AK51),ISNUMBER(AL51),ISNUMBER(AM51),DK51&lt;8),IF(COUNTIF(P51,0)+COUNTIF(AA51,0)+COUNTIF(Z51,0)+COUNTIF(AE51,0)&gt;1,"",VLOOKUP(AT51+AK51+AL51+AM51,NyISS!$A$2:$G$78,DK51)),"")</f>
        <v/>
      </c>
      <c r="BG51" s="4" t="str">
        <f>IF(AND(ISNUMBER(AJ51),ISNUMBER(AL51),ISNUMBER(AM51),DK51&gt;7),IF(COUNTIF(O51,0)+COUNTIF(AA51,0)+COUNTIF(Z51,0)&gt;1,"",VLOOKUP(AJ51+AL51+AM51,NyISM!$A$2:$K$59,DK51)),"")</f>
        <v/>
      </c>
      <c r="BH51" s="4" t="str">
        <f>IF(AND(ISNUMBER(AY51),ISNUMBER(AZ51)),IF(COUNTIF(T51,0)+COUNTIF(Y51,0)&gt;1,"",VLOOKUP(AY51+AZ51,NyIAM!$A$2:$K$40,DK51)),"")</f>
        <v/>
      </c>
      <c r="BJ51" s="4" t="str">
        <f>IF(ISNUMBER(BB51),VLOOKUP(BB51,Percentil!$A$2:$B$122,2,1),"")</f>
        <v/>
      </c>
      <c r="BK51" s="4" t="str">
        <f>IF(ISNUMBER(BC51),VLOOKUP(BC51,Percentil!$A$2:$B$122,2,1),"")</f>
        <v/>
      </c>
      <c r="BL51" s="4" t="str">
        <f>IF(ISNUMBER(BD51),VLOOKUP(BD51,Percentil!$A$2:$B$122,2,1),"")</f>
        <v/>
      </c>
      <c r="BM51" s="4" t="str">
        <f>IF(ISNUMBER(BE51),VLOOKUP(BE51,Percentil!$A$2:$B$122,2,1),"")</f>
        <v/>
      </c>
      <c r="BN51" s="4" t="str">
        <f>IF(ISNUMBER(BF51),VLOOKUP(BF51,Percentil!$A$2:$B$122,2,1),"")</f>
        <v/>
      </c>
      <c r="BO51" s="4" t="str">
        <f>IF(ISNUMBER(BG51),VLOOKUP(BG51,Percentil!$A$2:$B$122,2,1),"")</f>
        <v/>
      </c>
      <c r="BP51" s="4" t="str">
        <f>IF(ISNUMBER(BH51),VLOOKUP(BH51,Percentil!$A$2:$B$122,2,1),"")</f>
        <v/>
      </c>
      <c r="BQ51" s="4" t="str">
        <f>IF(AND(ISNUMBER(AJ51),ISNUMBER(DK51)),IF(AJ51-VLOOKUP(BI51,NyFi!$L$2:$V$4,DK51,1)&lt;1,1 &amp; " - " &amp; AJ51+VLOOKUP(BI51,NyFi!$L$2:$V$4,DK51,1),IF(AJ51+VLOOKUP(BI51,NyFi!$L$2:$V$4,DK51,1)&gt;19,AJ51-VLOOKUP(BI51,NyFi!$L$2:$V$4,DK51,1) &amp; " - " &amp; 19,AJ51-VLOOKUP(BI51,NyFi!$L$2:$V$4,DK51,1) &amp; " - " &amp; AJ51+VLOOKUP(BI51,NyFi!$L$2:$V$4,DK51,1))),"")</f>
        <v/>
      </c>
      <c r="BR51" s="4" t="str">
        <f>IF(AND(ISNUMBER(DK51),DK51&lt;8),IF(AND(ISNUMBER(AK51),ISNUMBER(DK51)),IF(AK51-VLOOKUP(BI51,NyGs!$L$2:$V$4,DK51,1)&lt;1,1 &amp; " - " &amp; AK51+VLOOKUP(BI51,NyGs!$L$2:$V$4,DK51,1),IF(AK51+VLOOKUP(BI51,NyGs!$L$2:$V$4,DK51,1)&gt;19,AK51-VLOOKUP(BI51,NyGs!$L$2:$V$4,DK51,1) &amp; " - " &amp; 19,AK51-VLOOKUP(BI51,NyGs!$L$2:$V$4,DK51,1) &amp; " - " &amp; AK51+VLOOKUP(BI51,NyGs!$L$2:$V$4,DK51,1))),""),"")</f>
        <v/>
      </c>
      <c r="BS51" s="4" t="str">
        <f>IF(AND(ISNUMBER(AL51),ISNUMBER(DK51)),IF(AL51-VLOOKUP(BI51,NyRm!$L$2:$V$4,DK51,1)&lt;1,1 &amp; " - " &amp; AL51+VLOOKUP(BI51,NyRm!$L$2:$V$4,DK51,1),IF(AL51+VLOOKUP(BI51,NyRm!$L$2:$V$4,DK51,1)&gt;19,AL51-VLOOKUP(BI51,NyRm!$L$2:$V$4,DK51,1) &amp; " - " &amp; 19,AL51-VLOOKUP(BI51,NyRm!$L$2:$V$4,DK51,1) &amp; " - " &amp; AL51+VLOOKUP(BI51,NyRm!$L$2:$V$4,DK51,1))),"")</f>
        <v/>
      </c>
      <c r="BT51" s="4" t="str">
        <f>IF(AND(ISNUMBER(AM51),ISNUMBER(DK51)),IF(AM51-VLOOKUP(BI51,NyFm!$L$2:$V$4,DK51,1)&lt;1,1 &amp; " - " &amp; AM51+VLOOKUP(BI51,NyFm!$L$2:$V$4,DK51,1),IF(AM51+VLOOKUP(BI51,NyFm!$L$2:$V$4,DK51,1)&gt;19,AM51-VLOOKUP(BI51,NyFm!$L$2:$V$4,DK51,1) &amp; " - " &amp; 19,AM51-VLOOKUP(BI51,NyFm!$L$2:$V$4,DK51,1) &amp; " - " &amp; AM51+VLOOKUP(BI51,NyFm!$L$2:$V$4,DK51,1))),"")</f>
        <v/>
      </c>
      <c r="BU51" s="4" t="str">
        <f>IF(AND(ISNUMBER(DK51),DK51&lt;8),IF(AND(ISNUMBER(AN51),ISNUMBER(DK51)),IF(AN51-VLOOKUP(BI51,NyLi1R!$L$2:$V$4,DK51,1)&lt;1,1 &amp; " - " &amp; AN51+VLOOKUP(BI51,NyLi1R!$L$2:$V$4,DK51,1),IF(AN51+VLOOKUP(BI51,NyLi1R!$L$2:$V$4,DK51,1)&gt;19,AN51-VLOOKUP(BI51,NyLi1R!$L$2:$V$4,DK51,1) &amp; " - " &amp; 19,AN51-VLOOKUP(BI51,NyLi1R!$L$2:$V$4,DK51,1) &amp; " - " &amp; AN51+VLOOKUP(BI51,NyLi1R!$L$2:$V$4,DK51,1))),""),"")</f>
        <v/>
      </c>
      <c r="BV51" s="4" t="str">
        <f>IF(AND(ISNUMBER(DK51),DK51&lt;8),IF(AND(ISNUMBER(AO51),ISNUMBER(DK51)),IF(AO51-VLOOKUP(BI51,NyLi1E!$L$2:$V$4,DK51,1)&lt;1,1 &amp; " - " &amp; AO51+VLOOKUP(BI51,NyLi1E!$L$2:$V$4,DK51,1),IF(AO51+VLOOKUP(BI51,NyLi1E!$L$2:$V$4,DK51,1)&gt;19,AO51-VLOOKUP(BI51,NyLi1E!$L$2:$V$4,DK51,1) &amp; " - " &amp; 19,AO51-VLOOKUP(BI51,NyLi1E!$L$2:$V$4,DK51,1) &amp; " - " &amp; AO51+VLOOKUP(BI51,NyLi1E!$L$2:$V$4,DK51,1))),""),"")</f>
        <v/>
      </c>
      <c r="BW51" s="4" t="str">
        <f>IF(AND(ISNUMBER(DK51),DK51&lt;8),IF(AND(ISNUMBER(AP51),ISNUMBER(DK51)),IF(AP51-VLOOKUP(BI51,NyLi1T!$L$2:$V$4,DK51,1)&lt;1,1 &amp; " - " &amp; AP51+VLOOKUP(BI51,NyLi1T!$L$2:$V$4,DK51,1),IF(AP51+VLOOKUP(BI51,NyLi1T!$L$2:$V$4,DK51,1)&gt;19,AP51-VLOOKUP(BI51,NyLi1T!$L$2:$V$4,DK51,1) &amp; " - " &amp; 19,AP51-VLOOKUP(BI51,NyLi1T!$L$2:$V$4,DK51,1) &amp; " - " &amp; AP51+VLOOKUP(BI51,NyLi1T!$L$2:$V$4,DK51,1))),""),"")</f>
        <v/>
      </c>
      <c r="BX51" s="4" t="str">
        <f>IF(AND(ISNUMBER(DK51),DK51&gt;7),IF(AND(ISNUMBER(AQ51),ISNUMBER(DK51)),IF(AQ51-VLOOKUP(BI51,NyLi2R!$L$2:$V$4,DK51,1)&lt;1,1 &amp; " - " &amp; AQ51+VLOOKUP(BI51,NyLi2R!$L$2:$V$4,DK51,1),IF(AQ51+VLOOKUP(BI51,NyLi2R!$L$2:$V$4,DK51,1)&gt;19,AQ51-VLOOKUP(BI51,NyLi2R!$L$2:$V$4,DK51,1) &amp; " - " &amp; 19,AQ51-VLOOKUP(BI51,NyLi2R!$L$2:$V$4,DK51,1) &amp; " - " &amp; AQ51+VLOOKUP(BI51,NyLi2R!$L$2:$V$4,DK51,1))),""),"")</f>
        <v/>
      </c>
      <c r="BY51" s="4" t="str">
        <f>IF(AND(ISNUMBER(DK51),DK51&gt;7),IF(AND(ISNUMBER(AR51),ISNUMBER(DK51)),IF(AR51-VLOOKUP(BI51,NyLi2E!$L$2:$V$4,DK51,1)&lt;1,1 &amp; " - " &amp; AR51+VLOOKUP(BI51,NyLi2E!$L$2:$V$4,DK51,1),IF(AR51+VLOOKUP(BI51,NyLi2E!$L$2:$V$4,DK51,1)&gt;19,AR51-VLOOKUP(BI51,NyLi2E!$L$2:$V$4,DK51,1) &amp; " - " &amp; 19,AR51-VLOOKUP(BI51,NyLi2E!$L$2:$V$4,DK51,1) &amp; " - " &amp; AR51+VLOOKUP(BI51,NyLi2E!$L$2:$V$4,DK51,1))),""),"")</f>
        <v/>
      </c>
      <c r="BZ51" s="4" t="str">
        <f>IF(AND(ISNUMBER(DK51),DK51&gt;7),IF(AND(ISNUMBER(AS51),ISNUMBER(DK51)),IF(AS51-VLOOKUP(BI51,NyLi2T!$L$2:$V$4,DK51,1)&lt;1,1 &amp; " - " &amp; AS51+VLOOKUP(BI51,NyLi2T!$L$2:$V$4,DK51,1),IF(AS51+VLOOKUP(BI51,NyLi2T!$L$2:$V$4,DK51,1)&gt;19,AS51-VLOOKUP(BI51,NyLi2T!$L$2:$V$4,DK51,1) &amp; " - " &amp; 19,AS51-VLOOKUP(BI51,NyLi2T!$L$2:$V$4,DK51,1) &amp; " - " &amp; AS51+VLOOKUP(BI51,NyLi2T!$L$2:$V$4,DK51,1))),""),"")</f>
        <v/>
      </c>
      <c r="CA51" s="4" t="str">
        <f>IF(AND(ISNUMBER(DK51),DK51&lt;8),IF(AND(ISNUMBER(AT51),ISNUMBER(DK51)),IF(AT51-VLOOKUP(BI51,NySs!$L$2:$V$4,DK51,1)&lt;1,1 &amp; " - " &amp; AT51+VLOOKUP(BI51,NySs!$L$2:$V$4,DK51,1),IF(AT51+VLOOKUP(BI51,NySs!$L$2:$V$4,DK51,1)&gt;19,AT51-VLOOKUP(BI51,NySs!$L$2:$V$4,DK51,1) &amp; " - " &amp; 19,AT51-VLOOKUP(BI51,NySs!$L$2:$V$4,DK51,1) &amp; " - " &amp; AT51+VLOOKUP(BI51,NySs!$L$2:$V$4,DK51,1))),""),"")</f>
        <v/>
      </c>
      <c r="CB51" s="4" t="str">
        <f>IF(AND(ISNUMBER(DK51),DK51&lt;9),IF(AND(ISNUMBER(AU51),ISNUMBER(DK51)),IF(AU51-VLOOKUP(BI51,NyEo!$L$2:$V$4,DK51,1)&lt;1,1 &amp; " - " &amp; AU51+VLOOKUP(BI51,NyEo!$L$2:$V$4,DK51,1),IF(AU51+VLOOKUP(BI51,NyEo!$L$2:$V$4,DK51,1)&gt;19,AU51-VLOOKUP(BI51,NyEo!$L$2:$V$4,DK51,1) &amp; " - " &amp; 19,AU51-VLOOKUP(BI51,NyEo!$L$2:$V$4,DK51,1) &amp; " - " &amp; AU51+VLOOKUP(BI51,NyEo!$L$2:$V$4,DK51,1))),""),"")</f>
        <v/>
      </c>
      <c r="CC51" s="4" t="str">
        <f>IF(AND(ISNUMBER(DK51),DK51&gt;7),IF(AND(ISNUMBER(AV51),ISNUMBER(DK51)),IF(AV51-VLOOKUP(BI51,NyHt!$L$2:$V$4,DK51,1)&lt;1,1 &amp; " - " &amp; AV51+VLOOKUP(BI51,NyHt!$L$2:$V$4,DK51,1),IF(AV51+VLOOKUP(BI51,NyHt!$L$2:$V$4,DK51,1)&gt;19,AV51-VLOOKUP(BI51,NyHt!$L$2:$V$4,DK51,1) &amp; " - " &amp; 19,AV51-VLOOKUP(BI51,NyHt!$L$2:$V$4,DK51,1) &amp; " - " &amp; AV51+VLOOKUP(BI51,NyHt!$L$2:$V$4,DK51,1))),""),"")</f>
        <v/>
      </c>
      <c r="CD51" s="4" t="str">
        <f>IF(AND(ISNUMBER(AW51),ISNUMBER(DK51)),IF(AW51-VLOOKUP(BI51,NySiF!$L$2:$V$4,DK51,1)&lt;1,1 &amp; " - " &amp; AW51+VLOOKUP(BI51,NySiF!$L$2:$V$4,DK51,1),IF(AW51+VLOOKUP(BI51,NySiF!$L$2:$V$4,DK51,1)&gt;19,AW51-VLOOKUP(BI51,NySiF!$L$2:$V$4,DK51,1) &amp; " - " &amp; 19,AW51-VLOOKUP(BI51,NySiF!$L$2:$V$4,DK51,1) &amp; " - " &amp; AW51+VLOOKUP(BI51,NySiF!$L$2:$V$4,DK51,1))),"")</f>
        <v/>
      </c>
      <c r="CE51" s="4" t="str">
        <f>IF(AND(ISNUMBER(AX51),ISNUMBER(DK51)),IF(AX51-VLOOKUP(BI51,NySiB!$L$2:$V$4,DK51,1)&lt;1,1 &amp; " - " &amp; AX51+VLOOKUP(BI51,NySiB!$L$2:$V$4,DK51,1),IF(AX51+VLOOKUP(BI51,NySiB!$L$2:$V$4,DK51,1)&gt;19,AX51-VLOOKUP(BI51,NySiB!$L$2:$V$4,DK51,1) &amp; " - " &amp; 19,AX51-VLOOKUP(BI51,NySiB!$L$2:$V$4,DK51,1) &amp; " - " &amp; AX51+VLOOKUP(BI51,NySiB!$L$2:$V$4,DK51,1))),"")</f>
        <v/>
      </c>
      <c r="CF51" s="4" t="str">
        <f>IF(AND(ISNUMBER(AY51),ISNUMBER(DK51)),IF(AY51-VLOOKUP(BI51,NySiT!$L$2:$V$4,DK51,1)&lt;1,1 &amp; " - " &amp; AY51+VLOOKUP(BI51,NySiT!$L$2:$V$4,DK51,1),IF(AY51+VLOOKUP(BI51,NySiT!$L$2:$V$4,DK51,1)&gt;19,AY51-VLOOKUP(BI51,NySiT!$L$2:$V$4,DK51,1) &amp; " - " &amp; 19,AY51-VLOOKUP(BI51,NySiT!$L$2:$V$4,DK51,1) &amp; " - " &amp; AY51+VLOOKUP(BI51,NySiT!$L$2:$V$4,DK51,1))),"")</f>
        <v/>
      </c>
      <c r="CG51" s="4" t="str">
        <f>IF(AND(ISNUMBER(AZ51),ISNUMBER(DK51)),IF(AZ51-VLOOKUP(BI51,NyVs!$L$2:$V$4,DK51,1)&lt;1,1 &amp; " - " &amp; AZ51+VLOOKUP(BI51,NyVs!$L$2:$V$4,DK51,1),IF(AZ51+VLOOKUP(BI51,NyVs!$L$2:$V$4,DK51,1)&gt;19,AZ51-VLOOKUP(BI51,NyVs!$L$2:$V$4,DK51,1) &amp; " - " &amp; 19,AZ51-VLOOKUP(BI51,NyVs!$L$2:$V$4,DK51,1) &amp; " - " &amp; AZ51+VLOOKUP(BI51,NyVs!$L$2:$V$4,DK51,1))),"")</f>
        <v/>
      </c>
      <c r="CH51" s="4" t="str">
        <f>IF(AND(ISNUMBER(BA51),ISNUMBER(DK51)),IF(BA51-VLOOKUP(BI51,NyPp!$L$2:$V$4,DK51,1)&lt;1,1 &amp; " - " &amp; BA51+VLOOKUP(BI51,NyPp!$L$2:$V$4,DK51,1),IF(BA51+VLOOKUP(BI51,NyPp!$L$2:$V$4,DK51,1)&gt;19,BA51-VLOOKUP(BI51,NyPp!$L$2:$V$4,DK51,1) &amp; " - " &amp; 19,BA51-VLOOKUP(BI51,NyPp!$L$2:$V$4,DK51,1) &amp; " - " &amp; BA51+VLOOKUP(BI51,NyPp!$L$2:$V$4,DK51,1))),"")</f>
        <v/>
      </c>
      <c r="CI51" s="4" t="str">
        <f>IF(AND(ISNUMBER(BB51),ISNUMBER(DK51)),IF(BB51-VLOOKUP(BI51,NyIGS!$L$2:$V$4,DK51,1)&lt;40,40 &amp; " - " &amp; BB51+VLOOKUP(BI51,NyIGS!$L$2:$V$4,DK51,1),IF(BB51+VLOOKUP(BI51,NyIGS!$L$2:$V$4,DK51,1)&gt;160,BB51-VLOOKUP(BI51,NyIGS!$L$2:$V$4,DK51,1) &amp; " - " &amp; 160,BB51-VLOOKUP(BI51,NyIGS!$L$2:$V$4,DK51,1) &amp; " - " &amp; BB51+VLOOKUP(BI51,NyIGS!$L$2:$V$4,DK51,1))),"")</f>
        <v/>
      </c>
      <c r="CJ51" s="4" t="str">
        <f>IF(AND(ISNUMBER(BC51),ISNUMBER(DK51)),IF(BC51-VLOOKUP(BI51,NyIRS!$L$2:$V$4,DK51,1)&lt;40,40 &amp; " - " &amp; BC51+VLOOKUP(BI51,NyIRS!$L$2:$V$4,DK51,1),IF(BC51+VLOOKUP(BI51,NyIRS!$L$2:$V$4,DK51,1)&gt;160,BC51-VLOOKUP(BI51,NyIRS!$L$2:$V$4,DK51,1) &amp; " - " &amp; 160,BC51-VLOOKUP(BI51,NyIRS!$L$2:$V$4,DK51,1) &amp; " - " &amp; BC51+VLOOKUP(BI51,NyIRS!$L$2:$V$4,DK51,1))),"")</f>
        <v/>
      </c>
      <c r="CK51" s="4" t="str">
        <f>IF(AND(ISNUMBER(BD51),ISNUMBER(DK51)),IF(BD51-VLOOKUP(BI51,NyIES!$L$2:$V$4,DK51,1)&lt;40,40 &amp; " - " &amp; BD51+VLOOKUP(BI51,NyIES!$L$2:$V$4,DK51,1),IF(BD51+VLOOKUP(BI51,NyIES!$L$2:$V$4,DK51,1)&gt;160,BD51-VLOOKUP(BI51,NyIES!$L$2:$V$4,DK51,1) &amp; " - " &amp; 160,BD51-VLOOKUP(BI51,NyIES!$L$2:$V$4,DK51,1) &amp; " - " &amp; BD51+VLOOKUP(BI51,NyIES!$L$2:$V$4,DK51,1))),"")</f>
        <v/>
      </c>
      <c r="CL51" s="4" t="str">
        <f>IF(AND(ISNUMBER(BE51),ISNUMBER(DK51)),IF(BE51-VLOOKUP(BI51,NyISI!$L$2:$V$4,DK51,1)&lt;40,40 &amp; " - " &amp; BE51+VLOOKUP(BI51,NyISI!$L$2:$V$4,DK51,1),IF(BE51+VLOOKUP(BI51,NyISI!$L$2:$V$4,DK51,1)&gt;160,BE51-VLOOKUP(BI51,NyISI!$L$2:$V$4,DK51,1) &amp; " - " &amp; 160,BE51-VLOOKUP(BI51,NyISI!$L$2:$V$4,DK51,1) &amp; " - " &amp; BE51+VLOOKUP(BI51,NyISI!$L$2:$V$4,DK51,1))),"")</f>
        <v/>
      </c>
      <c r="CM51" s="4" t="str">
        <f>IF(AND(ISNUMBER(DK51),DK51&lt;8),IF(AND(ISNUMBER(BF51),ISNUMBER(DK51)),IF(BF51-VLOOKUP(BI51,NyISS!$L$2:$V$4,DK51,1)&lt;40,40 &amp; " - " &amp; BF51+VLOOKUP(BI51,NyISS!$L$2:$V$4,DK51,1),IF(BF51+VLOOKUP(BI51,NyISS!$L$2:$V$4,DK51,1)&gt;160,BF51-VLOOKUP(BI51,NyISS!$L$2:$V$4,DK51,1) &amp; " - " &amp; 160,BF51-VLOOKUP(BI51,NyISS!$L$2:$V$4,DK51,1) &amp; " - " &amp; BF51+VLOOKUP(BI51,NyISS!$L$2:$V$4,DK51,1))),""),"")</f>
        <v/>
      </c>
      <c r="CN51" s="4" t="str">
        <f>IF(AND(ISNUMBER(DK51),DK51&gt;7),IF(AND(ISNUMBER(BG51),ISNUMBER(DK51)),IF(BG51-VLOOKUP(BI51,NyISM!$L$2:$V$4,DK51,1)&lt;40,40 &amp; " - " &amp; BG51+VLOOKUP(BI51,NyISM!$L$2:$V$4,DK51,1),IF(BG51+VLOOKUP(BI51,NyISM!$L$2:$V$4,DK51,1)&gt;160,BG51-VLOOKUP(BI51,NyISM!$L$2:$V$4,DK51,1) &amp; " - " &amp; 160,BG51-VLOOKUP(BI51,NyISM!$L$2:$V$4,DK51,1) &amp; " - " &amp; BG51+VLOOKUP(BI51,NyISM!$L$2:$V$4,DK51,1))),""),"")</f>
        <v/>
      </c>
      <c r="CO51" s="4" t="str">
        <f>IF(AND(ISNUMBER(BH51),ISNUMBER(DK51)),IF(BH51-VLOOKUP(BI51,NyIAM!$L$2:$V$4,DK51,1)&lt;40,40 &amp; " - " &amp; BH51+VLOOKUP(BI51,NyIAM!$L$2:$V$4,DK51,1),IF(BH51+VLOOKUP(BI51,NyIAM!$L$2:$V$4,DK51,1)&gt;160,BH51-VLOOKUP(BI51,NyIAM!$L$2:$V$4,DK51,1) &amp; " - " &amp; 160,BH51-VLOOKUP(BI51,NyIAM!$L$2:$V$4,DK51,1) &amp; " - " &amp; BH51+VLOOKUP(BI51,NyIAM!$L$2:$V$4,DK51,1))),"")</f>
        <v/>
      </c>
      <c r="CP51" s="4" t="str">
        <f>IF(AF51="","",IF(AND(ISNUMBER(AF51),ISNUMBER(DK51)),IF(VLOOKUP(AF51,NyOm!$A$2:$K$30,DK51,1)=1,"Onormalt få ord",IF(VLOOKUP(AF51,NyOm!$A$2:$K$30,DK51,1)=2,"Färre antal ord än normalt",IF(VLOOKUP(AF51,NyOm!$A$2:$K$30,DK51,1)=3,"Normalt antal ord","")))))</f>
        <v/>
      </c>
      <c r="CQ51" s="4" t="str">
        <f>IF(AB51="","",IF(AND(ISNUMBER(AB51),ISNUMBER(DK51)),IF(VLOOKUP(AB51,NyPbTid!$A$2:$K$218,DK51,1)=1,"Onormalt lång tidsåtgång",IF(VLOOKUP(AB51,NyPbTid!$A$2:$K$218,DK51,1)=2,"Långsammare än normalt",IF(VLOOKUP(AB51,NyPbTid!$A$2:$K$218,DK51,1)=3,"Normal tidsåtgång","")))))</f>
        <v/>
      </c>
      <c r="CR51" s="4" t="str">
        <f>IF(AC51="","",IF(AND(ISNUMBER(AC51),ISNUMBER(DK51)),IF(VLOOKUP(AC51,NyPbFel!$A$2:$K$18,DK51,1)=1,"Onormalt antal fel",IF(VLOOKUP(AC51,NyPbFel!$A$2:$K$18,DK51,1)=2,"Fler fel än normalt",IF(VLOOKUP(AC51,NyPbFel!$A$2:$K$18,DK51,1)=3,"Normalt antal fel","")))))</f>
        <v/>
      </c>
      <c r="CS51" s="4" t="str">
        <f t="shared" si="6"/>
        <v/>
      </c>
      <c r="CT51" s="4" t="str">
        <f>IF(OR(ISNUMBER(CS51),CS51="0**"),IF(ISNUMBER(CS51),CS51/ABS(CS51)*VLOOKUP(1,SignDiff!$A$3:$K$4,DK51,1),VLOOKUP(1,SignDiff!$A$3:$K$4,DK51,1)),"")</f>
        <v/>
      </c>
      <c r="CU51" s="4" t="str">
        <f>IF(OR(ISNUMBER(CS51),CS51="0**"),IF(ISNUMBER(CS51),CS51/ABS(CS51)*VLOOKUP(1,SignDiff!$A$7:$K$8,DK51,1),VLOOKUP(1,SignDiff!$A$7:$K$8,DK51,1)),"")</f>
        <v/>
      </c>
      <c r="CV51" s="4" t="str">
        <f t="shared" si="7"/>
        <v/>
      </c>
      <c r="CW51" s="4" t="str">
        <f t="shared" si="8"/>
        <v/>
      </c>
      <c r="CX51" s="4" t="str">
        <f>IF(OR(ISNUMBER(CS51),CS51="0**"),IF(CS51="0**",VLOOKUP(0,'IRS-IES'!$A$2:$C$43,2,1),IF(CS51&lt;0,VLOOKUP(ABS(CS51),'IRS-IES'!$A$2:$C$43,2,1),VLOOKUP(ABS(CS51),'IRS-IES'!$A$2:$C$43,3,1))),"")</f>
        <v/>
      </c>
      <c r="CY51" s="4" t="str">
        <f t="shared" si="9"/>
        <v/>
      </c>
      <c r="CZ51" s="4" t="str">
        <f>IF(OR(ISNUMBER(CY51),CY51="0**"),IF(ISNUMBER(CY51),CY51/ABS(CY51)*VLOOKUP(2,SignDiff!$A$3:$K$4,DK51,1),VLOOKUP(2,SignDiff!$A$3:$K$4,DK51,1)),"")</f>
        <v/>
      </c>
      <c r="DA51" s="4" t="str">
        <f>IF(OR(ISNUMBER(CY51),CY51="0**"),IF(ISNUMBER(CY51),CY51/ABS(CY51)*VLOOKUP(2,SignDiff!$A$7:$K$8,DK51,1),VLOOKUP(2,SignDiff!$A$7:$K$8,DK51,1)),"")</f>
        <v/>
      </c>
      <c r="DB51" s="4" t="str">
        <f t="shared" si="10"/>
        <v/>
      </c>
      <c r="DC51" s="4" t="str">
        <f t="shared" si="11"/>
        <v/>
      </c>
      <c r="DD51" s="4" t="str">
        <f>IF(OR(ISNUMBER(CY51),CY51="0**"),IF(CY51="0**",VLOOKUP(0,'ISI-ISS'!$A$2:$C$43,2,1),IF(CY51&lt;0,VLOOKUP(ABS(CY51),'ISI-ISS'!$A$2:$C$43,2,1),VLOOKUP(ABS(CY51),'ISI-ISS'!$A$2:$C$43,3,1))),"")</f>
        <v/>
      </c>
      <c r="DE51" s="4" t="str">
        <f t="shared" si="12"/>
        <v/>
      </c>
      <c r="DF51" s="4" t="str">
        <f>IF(OR(ISNUMBER(DE51),DE51="0**"),IF(ISNUMBER(DE51),DE51/ABS(DE51)*VLOOKUP(2,SignDiff!$A$3:$K$4,DK51,1),VLOOKUP(2,SignDiff!$A$3:$K$4,DK51,1)),"")</f>
        <v/>
      </c>
      <c r="DG51" s="4" t="str">
        <f>IF(OR(ISNUMBER(DE51),DE51="0**"),IF(ISNUMBER(DE51),DE51/ABS(DE51)*VLOOKUP(2,SignDiff!$A$7:$K$8,DK51,1),VLOOKUP(2,SignDiff!$A$7:$K$8,DK51,1)),"")</f>
        <v/>
      </c>
      <c r="DH51" s="4" t="str">
        <f t="shared" si="13"/>
        <v/>
      </c>
      <c r="DI51" s="4" t="str">
        <f t="shared" si="14"/>
        <v/>
      </c>
      <c r="DJ51" s="4" t="str">
        <f>IF(OR(ISNUMBER(DE51),DE51="0**"),IF(DE51="0**",VLOOKUP(0,'ISI-ISM'!$A$2:$C$43,2,1),IF(DE51&lt;0,VLOOKUP(ABS(DE51),'ISI-ISM'!$A$2:$C$43,2,1),VLOOKUP(ABS(DE51),'ISI-ISM'!$A$2:$C$43,3,1))),"")</f>
        <v/>
      </c>
      <c r="DK51" s="4" t="str">
        <f>IF(ISERROR(VLOOKUP(N51,age!$A$2:$C$11,2,1)),"",VLOOKUP(N51,age!$A$2:$C$11,2,1))</f>
        <v/>
      </c>
      <c r="DL51" s="4" t="str">
        <f>IF(ISERROR(VLOOKUP(N51,age!$A$2:$C$11,3,1)),"",VLOOKUP(N51,age!$A$2:$C$11,3,1))</f>
        <v/>
      </c>
      <c r="DM51" s="4">
        <f t="shared" si="1"/>
        <v>0</v>
      </c>
      <c r="DN51" s="4">
        <f t="shared" si="2"/>
        <v>0</v>
      </c>
      <c r="DO51" s="4">
        <f t="shared" si="3"/>
        <v>0</v>
      </c>
      <c r="DP51" s="4">
        <f t="shared" si="4"/>
        <v>0</v>
      </c>
      <c r="DQ51" s="4">
        <f t="shared" si="5"/>
        <v>0</v>
      </c>
      <c r="DR51" s="9" t="str">
        <f t="shared" si="15"/>
        <v/>
      </c>
      <c r="DS51" s="9" t="str">
        <f t="shared" si="16"/>
        <v/>
      </c>
      <c r="DT51" s="9" t="str">
        <f t="shared" si="17"/>
        <v/>
      </c>
      <c r="DU51" s="9" t="str">
        <f t="shared" si="18"/>
        <v/>
      </c>
      <c r="DV51" s="9" t="str">
        <f t="shared" si="19"/>
        <v/>
      </c>
      <c r="DW51" s="9" t="str">
        <f t="shared" si="20"/>
        <v/>
      </c>
      <c r="DX51" s="9" t="str">
        <f t="shared" si="21"/>
        <v/>
      </c>
      <c r="DY51" s="9" t="str">
        <f>IF(AND(ISNUMBER(AJ51),ISNUMBER(DK51)),IF(AJ51-VLOOKUP(BI51,NyFi!$L$2:$V$4,DK51,1)&lt;1,1,AJ51-VLOOKUP(BI51,NyFi!$L$2:$V$4,DK51,1)),"")</f>
        <v/>
      </c>
      <c r="DZ51" s="9" t="str">
        <f>IF(AND(ISNUMBER(DK51),DK51&lt;8),IF(AND(ISNUMBER(AK51),ISNUMBER(DK51)),IF(AK51-VLOOKUP(BI51,NyGs!$L$2:$V$4,DK51,1)&lt;1,1,AK51-VLOOKUP(BI51,NyGs!$L$2:$V$4,DK51,1)),""),"")</f>
        <v/>
      </c>
      <c r="EA51" s="9" t="str">
        <f>IF(AND(ISNUMBER(AL51),ISNUMBER(DK51)),IF(AL51-VLOOKUP(BI51,NyRm!$L$2:$V$4,DK51,1)&lt;1,1,AL51-VLOOKUP(BI51,NyRm!$L$2:$V$4,DK51,1)),"")</f>
        <v/>
      </c>
      <c r="EB51" s="9" t="str">
        <f>IF(AND(ISNUMBER(AM51),ISNUMBER(DK51)),IF(AM51-VLOOKUP(BI51,NyFm!$L$2:$V$4,DK51,1)&lt;1,1,AM51-VLOOKUP(BI51,NyFm!$L$2:$V$4,DK51,1)),"")</f>
        <v/>
      </c>
      <c r="EC51" s="9" t="str">
        <f>IF(AND(ISNUMBER(DK51),DK51&lt;8),IF(AND(ISNUMBER(AN51),ISNUMBER(DK51)),IF(AN51-VLOOKUP(BI51,NyLi1R!$L$2:$V$4,DK51,1)&lt;1,1,AN51-VLOOKUP(BI51,NyLi1R!$L$2:$V$4,DK51,1)),""),"")</f>
        <v/>
      </c>
      <c r="ED51" s="9" t="str">
        <f>IF(AND(ISNUMBER(DK51),DK51&lt;8),IF(AND(ISNUMBER(AO51),ISNUMBER(DK51)),IF(AO51-VLOOKUP(BI51,NyLi1E!$L$2:$V$4,DK51,1)&lt;1,1,AO51-VLOOKUP(BI51,NyLi1E!$L$2:$V$4,DK51,1)),""),"")</f>
        <v/>
      </c>
      <c r="EE51" s="9" t="str">
        <f>IF(AND(ISNUMBER(DK51),DK51&lt;8),IF(AND(ISNUMBER(AP51),ISNUMBER(DK51)),IF(AP51-VLOOKUP(BI51,NyLi1T!$L$2:$V$4,DK51,1)&lt;1,1,AP51-VLOOKUP(BI51,NyLi1T!$L$2:$V$4,DK51,1)),""),"")</f>
        <v/>
      </c>
      <c r="EF51" s="9" t="str">
        <f>IF(AND(ISNUMBER(DK51),DK51&gt;7),IF(AND(ISNUMBER(AQ51),ISNUMBER(DK51)),IF(AQ51-VLOOKUP(BI51,NyLi2R!$L$2:$V$4,DK51,1)&lt;1,1,AQ51-VLOOKUP(BI51,NyLi2R!$L$2:$V$4,DK51,1)),""),"")</f>
        <v/>
      </c>
      <c r="EG51" s="9" t="str">
        <f>IF(AND(ISNUMBER(DK51),DK51&gt;7),IF(AND(ISNUMBER(AR51),ISNUMBER(DK51)),IF(AR51-VLOOKUP(BI51,NyLi2E!$L$2:$V$4,DK51,1)&lt;1,1,AR51-VLOOKUP(BI51,NyLi2E!$L$2:$V$4,DK51,1)),""),"")</f>
        <v/>
      </c>
      <c r="EH51" s="9" t="str">
        <f>IF(AND(ISNUMBER(DK51),DK51&gt;7),IF(AND(ISNUMBER(AS51),ISNUMBER(DK51)),IF(AS51-VLOOKUP(BI51,NyLi2T!$L$2:$V$4,DK51,1)&lt;1,1,AS51-VLOOKUP(BI51,NyLi2T!$L$2:$V$4,DK51,1)),""),"")</f>
        <v/>
      </c>
      <c r="EI51" s="9" t="str">
        <f>IF(AND(ISNUMBER(DK51),DK51&lt;8),IF(AND(ISNUMBER(AT51),ISNUMBER(DK51)),IF(AT51-VLOOKUP(BI51,NySs!$L$2:$V$4,DK51,1)&lt;1,1,AT51-VLOOKUP(BI51,NySs!$L$2:$V$4,DK51,1)),""),"")</f>
        <v/>
      </c>
      <c r="EJ51" s="9" t="str">
        <f>IF(AND(ISNUMBER(DK51),DK51&lt;9),IF(AND(ISNUMBER(AU51),ISNUMBER(DK51)),IF(AU51-VLOOKUP(BI51,NyEo!$L$2:$V$4,DK51,1)&lt;1,1,AU51-VLOOKUP(BI51,NyEo!$L$2:$V$4,DK51,1)),""),"")</f>
        <v/>
      </c>
      <c r="EK51" s="9" t="str">
        <f>IF(AND(ISNUMBER(DK51),DK51&gt;7),IF(AND(ISNUMBER(AV51),ISNUMBER(DK51)),IF(AV51-VLOOKUP(BI51,NyHt!$L$2:$V$4,DK51,1)&lt;1,1,AV51-VLOOKUP(BI51,NyHt!$L$2:$V$4,DK51,1)),""),"")</f>
        <v/>
      </c>
      <c r="EL51" s="9" t="str">
        <f>IF(AND(ISNUMBER(AW51),ISNUMBER(DK51)),IF(AW51-VLOOKUP(BI51,NySiF!$L$2:$V$4,DK51,1)&lt;1,1,AW51-VLOOKUP(BI51,NySiF!$L$2:$V$4,DK51,1)),"")</f>
        <v/>
      </c>
      <c r="EM51" s="9" t="str">
        <f>IF(AND(ISNUMBER(AX51),ISNUMBER(DK51)),IF(AX51-VLOOKUP(BI51,NySiB!$L$2:$V$4,DK51,1)&lt;1,1,AX51-VLOOKUP(BI51,NySiB!$L$2:$V$4,DK51,1)),"")</f>
        <v/>
      </c>
      <c r="EN51" s="9" t="str">
        <f>IF(AND(ISNUMBER(AY51),ISNUMBER(DK51)),IF(AY51-VLOOKUP(BI51,NySiT!$L$2:$V$4,DK51,1)&lt;1,1,AY51-VLOOKUP(BI51,NySiT!$L$2:$V$4,DK51,1)),"")</f>
        <v/>
      </c>
      <c r="EO51" s="9" t="str">
        <f>IF(AND(ISNUMBER(AZ51),ISNUMBER(DK51)),IF(AZ51-VLOOKUP(BI51,NyVs!$L$2:$V$4,DK51,1)&lt;1,1,AZ51-VLOOKUP(BI51,NyVs!$L$2:$V$4,DK51,1)),"")</f>
        <v/>
      </c>
      <c r="EP51" s="9" t="str">
        <f>IF(AND(ISNUMBER(BA51),ISNUMBER(DK51)),IF(BA51-VLOOKUP(BI51,NyPp!$L$2:$V$4,DK51,1)&lt;1,1,BA51-VLOOKUP(BI51,NyPp!$L$2:$V$4,DK51,1)),"")</f>
        <v/>
      </c>
      <c r="EQ51" s="9" t="str">
        <f>IF(AND(ISNUMBER(BB51),ISNUMBER(DK51)),IF(BB51-VLOOKUP(BI51,NyIGS!$L$2:$V$4,DK51,1)&lt;40,40,BB51-VLOOKUP(BI51,NyIGS!$L$2:$V$4,DK51,1)),"")</f>
        <v/>
      </c>
      <c r="ER51" s="9" t="str">
        <f>IF(AND(ISNUMBER(BC51),ISNUMBER(DK51)),IF(BC51-VLOOKUP(BI51,NyIRS!$L$2:$V$4,DK51,1)&lt;40,40,BC51-VLOOKUP(BI51,NyIRS!$L$2:$V$4,DK51,1)),"")</f>
        <v/>
      </c>
      <c r="ES51" s="9" t="str">
        <f>IF(AND(ISNUMBER(BD51),ISNUMBER(DK51)),IF(BD51-VLOOKUP(BI51,NyIES!$L$2:$V$4,DK51,1)&lt;40,40,BD51-VLOOKUP(BI51,NyIES!$L$2:$V$4,DK51,1)),"")</f>
        <v/>
      </c>
      <c r="ET51" s="9" t="str">
        <f>IF(AND(ISNUMBER(BE51),ISNUMBER(DK51)),IF(BE51-VLOOKUP(BI51,NyISI!$L$2:$V$4,DK51,1)&lt;40,40,BE51-VLOOKUP(BI51,NyISI!$L$2:$V$4,DK51,1)),"")</f>
        <v/>
      </c>
      <c r="EU51" s="9" t="str">
        <f>IF(AND(ISNUMBER(DK51),DK51&lt;8),IF(AND(ISNUMBER(BF51),ISNUMBER(DK51)),IF(BF51-VLOOKUP(BI51,NyISS!$L$2:$V$4,DK51,1)&lt;40,40,BF51-VLOOKUP(BI51,NyISS!$L$2:$V$4,DK51,1)),""),"")</f>
        <v/>
      </c>
      <c r="EV51" s="9" t="str">
        <f>IF(AND(ISNUMBER(DK51),DK51&gt;7),IF(AND(ISNUMBER(BG51),ISNUMBER(DK51)),IF(BG51-VLOOKUP(BI51,NyISM!$L$2:$V$4,DK51,1)&lt;40,40,BG51-VLOOKUP(BI51,NyISM!$L$2:$V$4,DK51,1)),""),"")</f>
        <v/>
      </c>
      <c r="EW51" s="9" t="str">
        <f>IF(AND(ISNUMBER(BH51),ISNUMBER(DK51)),IF(BH51-VLOOKUP(BI51,NyIAM!$L$2:$V$4,DK51,1)&lt;40,40,BH51-VLOOKUP(BI51,NyIAM!$L$2:$V$4,DK51,1)),"")</f>
        <v/>
      </c>
      <c r="EX51" s="9" t="str">
        <f>IF(AND(ISNUMBER(AJ51),ISNUMBER(DK51)),IF(AJ51+VLOOKUP(BI51,NyFi!$L$2:$V$4,DK51,1)&gt;19,19,AJ51+VLOOKUP(BI51,NyFi!$L$2:$V$4,DK51,1)),"")</f>
        <v/>
      </c>
      <c r="EY51" s="9" t="str">
        <f>IF(AND(ISNUMBER(DK51),DK51&lt;8),IF(AND(ISNUMBER(AK51),ISNUMBER(DK51)),IF(AK51+VLOOKUP(BI51,NyGs!$L$2:$V$4,DK51,1)&gt;19,19,AK51+VLOOKUP(BI51,NyGs!$L$2:$V$4,DK51,1)),""),"")</f>
        <v/>
      </c>
      <c r="EZ51" s="9" t="str">
        <f>IF(AND(ISNUMBER(AL51),ISNUMBER(DK51)),IF(AL51+VLOOKUP(BI51,NyRm!$L$2:$V$4,DK51,1)&gt;19,19,AL51+VLOOKUP(BI51,NyRm!$L$2:$V$4,DK51,1)),"")</f>
        <v/>
      </c>
      <c r="FA51" s="9" t="str">
        <f>IF(AND(ISNUMBER(AM51),ISNUMBER(DK51)),IF(AM51+VLOOKUP(BI51,NyFm!$L$2:$V$4,DK51,1)&gt;19,19,AM51+VLOOKUP(BI51,NyFm!$L$2:$V$4,DK51,1)),"")</f>
        <v/>
      </c>
      <c r="FB51" s="9" t="str">
        <f>IF(AND(ISNUMBER(DK51),DK51&lt;8),IF(AND(ISNUMBER(AN51),ISNUMBER(DK51)),IF(AN51+VLOOKUP(BI51,NyLi1R!$L$2:$V$4,DK51,1)&gt;19,19,AN51+VLOOKUP(BI51,NyLi1R!$L$2:$V$4,DK51,1)),""),"")</f>
        <v/>
      </c>
      <c r="FC51" s="9" t="str">
        <f>IF(AND(ISNUMBER(DK51),DK51&lt;8),IF(AND(ISNUMBER(AO51),ISNUMBER(DK51)),IF(AO51+VLOOKUP(BI51,NyLi1E!$L$2:$V$4,DK51,1)&gt;19,19,AO51+VLOOKUP(BI51,NyLi1E!$L$2:$V$4,DK51,1)),""),"")</f>
        <v/>
      </c>
      <c r="FD51" s="9" t="str">
        <f>IF(AND(ISNUMBER(DK51),DK51&lt;8),IF(AND(ISNUMBER(AP51),ISNUMBER(DK51)),IF(AP51+VLOOKUP(BI51,NyLi1T!$L$2:$V$4,DK51,1)&gt;19,19,AP51+VLOOKUP(BI51,NyLi1T!$L$2:$V$4,DK51,1)),""),"")</f>
        <v/>
      </c>
      <c r="FE51" s="9" t="str">
        <f>IF(AND(ISNUMBER(DK51),DK51&gt;7),IF(AND(ISNUMBER(AQ51),ISNUMBER(DK51)),IF(AQ51+VLOOKUP(BI51,NyLi2R!$L$2:$V$4,DK51,1)&gt;19,19,AQ51+VLOOKUP(BI51,NyLi2R!$L$2:$V$4,DK51,1)),""),"")</f>
        <v/>
      </c>
      <c r="FF51" s="9" t="str">
        <f>IF(AND(ISNUMBER(DK51),DK51&gt;7),IF(AND(ISNUMBER(AR51),ISNUMBER(DK51)),IF(AR51+VLOOKUP(BI51,NyLi2E!$L$2:$V$4,DK51,1)&gt;19,19,AR51+VLOOKUP(BI51,NyLi2E!$L$2:$V$4,DK51,1)),""),"")</f>
        <v/>
      </c>
      <c r="FG51" s="9" t="str">
        <f>IF(AND(ISNUMBER(DK51),DK51&gt;7),IF(AND(ISNUMBER(AS51),ISNUMBER(DK51)),IF(AS51+VLOOKUP(BI51,NyLi2T!$L$2:$V$4,DK51,1)&gt;19,19,AS51+VLOOKUP(BI51,NyLi2T!$L$2:$V$4,DK51,1)),""),"")</f>
        <v/>
      </c>
      <c r="FH51" s="9" t="str">
        <f>IF(AND(ISNUMBER(DK51),DK51&lt;8),IF(AND(ISNUMBER(AT51),ISNUMBER(DK51)),IF(AT51+VLOOKUP(BI51,NySs!$L$2:$V$4,DK51,1)&gt;19,19,AT51+VLOOKUP(BI51,NySs!$L$2:$V$4,DK51,1)),""),"")</f>
        <v/>
      </c>
      <c r="FI51" s="9" t="str">
        <f>IF(AND(ISNUMBER(DK51),DK51&lt;9),IF(AND(ISNUMBER(AU51),ISNUMBER(DK51)),IF(AU51+VLOOKUP(BI51,NyEo!$L$2:$V$4,DK51,1)&gt;19,19,AU51+VLOOKUP(BI51,NyEo!$L$2:$V$4,DK51,1)),""),"")</f>
        <v/>
      </c>
      <c r="FJ51" s="9" t="str">
        <f>IF(AND(ISNUMBER(DK51),DK51&gt;7),IF(AND(ISNUMBER(AV51),ISNUMBER(DK51)),IF(AV51+VLOOKUP(BI51,NyHt!$L$2:$V$4,DK51,1)&gt;19,19,AV51+VLOOKUP(BI51,NyHt!$L$2:$V$4,DK51,1)),""),"")</f>
        <v/>
      </c>
      <c r="FK51" s="9" t="str">
        <f>IF(AND(ISNUMBER(AW51),ISNUMBER(DK51)),IF(AW51+VLOOKUP(BI51,NySiF!$L$2:$V$4,DK51,1)&gt;19,19,AW51+VLOOKUP(BI51,NySiF!$L$2:$V$4,DK51,1)),"")</f>
        <v/>
      </c>
      <c r="FL51" s="9" t="str">
        <f>IF(AND(ISNUMBER(AX51),ISNUMBER(DK51)),IF(AX51+VLOOKUP(BI51,NySiB!$L$2:$V$4,DK51,1)&gt;19,19,AX51+VLOOKUP(BI51,NySiB!$L$2:$V$4,DK51,1)),"")</f>
        <v/>
      </c>
      <c r="FM51" s="9" t="str">
        <f>IF(AND(ISNUMBER(AY51),ISNUMBER(DK51)),IF(AY51+VLOOKUP(BI51,NySiT!$L$2:$V$4,DK51,1)&gt;19,19,AY51+VLOOKUP(BI51,NySiT!$L$2:$V$4,DK51,1)),"")</f>
        <v/>
      </c>
      <c r="FN51" s="9" t="str">
        <f>IF(AND(ISNUMBER(AZ51),ISNUMBER(DK51)),IF(AZ51+VLOOKUP(BI51,NyVs!$L$2:$V$4,DK51,1)&gt;19,19,AZ51+VLOOKUP(BI51,NyVs!$L$2:$V$4,DK51,1)),"")</f>
        <v/>
      </c>
      <c r="FO51" s="9" t="str">
        <f>IF(AND(ISNUMBER(BA51),ISNUMBER(DK51)),IF(BA51+VLOOKUP(BI51,NyPp!$L$2:$V$4,DK51,1)&gt;19,19,BA51+VLOOKUP(BI51,NyPp!$L$2:$V$4,DK51,1)),"")</f>
        <v/>
      </c>
      <c r="FP51" s="9" t="str">
        <f>IF(AND(ISNUMBER(BB51),ISNUMBER(DK51)),IF(BB51+VLOOKUP(BI51,NyIGS!$L$2:$V$4,DK51,1)&gt;160,160,BB51+VLOOKUP(BI51,NyIGS!$L$2:$V$4,DK51,1)),"")</f>
        <v/>
      </c>
      <c r="FQ51" s="9" t="str">
        <f>IF(AND(ISNUMBER(BC51),ISNUMBER(DK51)),IF(BC51+VLOOKUP(BI51,NyIRS!$L$2:$V$4,DK51,1)&gt;160,160,BC51+VLOOKUP(BI51,NyIRS!$L$2:$V$4,DK51,1)),"")</f>
        <v/>
      </c>
      <c r="FR51" s="9" t="str">
        <f>IF(AND(ISNUMBER(BD51),ISNUMBER(DK51)),IF(BD51+VLOOKUP(BI51,NyIES!$L$2:$V$4,DK51,1)&gt;160,160, BD51+VLOOKUP(BI51,NyIES!$L$2:$V$4,DK51,1)),"")</f>
        <v/>
      </c>
      <c r="FS51" s="9" t="str">
        <f>IF(AND(ISNUMBER(BE51),ISNUMBER(DK51)),IF(BE51+VLOOKUP(BI51,NyISI!$L$2:$V$4,DK51,1)&gt;160,160,BE51+VLOOKUP(BI51,NyISI!$L$2:$V$4,DK51,1)),"")</f>
        <v/>
      </c>
      <c r="FT51" s="9" t="str">
        <f>IF(AND(ISNUMBER(DK51),DK51&lt;8),IF(AND(ISNUMBER(BF51),ISNUMBER(DK51)),IF(BF51+VLOOKUP(BI51,NyISS!$L$2:$V$4,DK51,1)&gt;160,160,BF51+VLOOKUP(BI51,NyISS!$L$2:$V$4,DK51,1)),""),"")</f>
        <v/>
      </c>
      <c r="FU51" s="9" t="str">
        <f>IF(AND(ISNUMBER(DK51),DK51&gt;7),IF(AND(ISNUMBER(BG51),ISNUMBER(DK51)),IF(BG51+VLOOKUP(BI51,NyISM!$L$2:$V$4,DK51,1)&gt;160,160,BG51+VLOOKUP(BI51,NyISM!$L$2:$V$4,DK51,1)),""),"")</f>
        <v/>
      </c>
      <c r="FV51" s="9" t="str">
        <f>IF(AND(ISNUMBER(BH51),ISNUMBER(DK51)),IF(BH51+VLOOKUP(BI51,NyIAM!$L$2:$V$4,DK51,1)&gt;160,160,BH51+VLOOKUP(BI51,NyIAM!$L$2:$V$4,DK51,1)),"")</f>
        <v/>
      </c>
    </row>
    <row r="52" spans="1:178" x14ac:dyDescent="0.2">
      <c r="A52" s="51"/>
      <c r="B52" s="51"/>
      <c r="C52" s="51"/>
      <c r="D52" s="51"/>
      <c r="E52" s="51"/>
      <c r="F52" s="51"/>
      <c r="G52" s="51"/>
      <c r="H52" s="51"/>
      <c r="I52" s="51"/>
      <c r="J52" s="52"/>
      <c r="K52" s="52"/>
      <c r="L52" s="53"/>
      <c r="M52" s="53"/>
      <c r="N52" s="58" t="str">
        <f t="shared" si="0"/>
        <v/>
      </c>
      <c r="O52" s="53"/>
      <c r="P52" s="53"/>
      <c r="Q52" s="53"/>
      <c r="R52" s="53"/>
      <c r="S52" s="53"/>
      <c r="T52" s="53"/>
      <c r="U52" s="53"/>
      <c r="V52" s="53"/>
      <c r="W52" s="53"/>
      <c r="X52" s="53"/>
      <c r="Y52" s="53"/>
      <c r="Z52" s="53"/>
      <c r="AA52" s="53"/>
      <c r="AB52" s="53"/>
      <c r="AC52" s="53"/>
      <c r="AD52" s="53"/>
      <c r="AE52" s="53"/>
      <c r="AF52" s="53"/>
      <c r="AG52" s="53"/>
      <c r="AH52" s="53"/>
      <c r="AI52" s="53"/>
      <c r="AJ52" s="4" t="str">
        <f>IF(O52="","",IF(ISNUMBER(N52),VLOOKUP(O52,NyFi!$A$2:$K$40,DK52),""))</f>
        <v/>
      </c>
      <c r="AK52" s="4" t="str">
        <f>IF(P52="","",IF(AND(ISNUMBER(N52),DK52&lt;8),VLOOKUP(P52,NyGs!$A$2:$G$41,DK52),""))</f>
        <v/>
      </c>
      <c r="AL52" s="4" t="str">
        <f>IF(AA52="","",IF(ISNUMBER(N52),VLOOKUP(AA52,NyRm!$A$2:$K$56,DK52),""))</f>
        <v/>
      </c>
      <c r="AM52" s="4" t="str">
        <f>IF(Z52="","",IF(ISNUMBER(N52),VLOOKUP(Z52,NyFm!$A$2:$K$46,DK52),""))</f>
        <v/>
      </c>
      <c r="AN52" s="4" t="str">
        <f>IF(U52="","",IF(AND(ISNUMBER(N52),DK52&lt;8),VLOOKUP(U52,NyLi1R!$A$2:$G$20,DK52),""))</f>
        <v/>
      </c>
      <c r="AO52" s="4" t="str">
        <f>IF(V52="","",IF(AND(ISNUMBER(N52),DK52&lt;8),VLOOKUP(V52,NyLi1E!$A$2:$G$20,DK52),""))</f>
        <v/>
      </c>
      <c r="AP52" s="4" t="str">
        <f>IF(AND(ISNUMBER(N52),ISNUMBER(AN52),ISNUMBER(AO52),DK52&lt;8),VLOOKUP(AN52+AO52,NyLi1T!$A$2:$G$40,DK52),"")</f>
        <v/>
      </c>
      <c r="AQ52" s="4" t="str">
        <f>IF(W52="","",IF(AND(ISNUMBER(N52),DK52&gt;7),VLOOKUP(W52,NyLi2R!$A$2:$K$20,DK52),""))</f>
        <v/>
      </c>
      <c r="AR52" s="4" t="str">
        <f>IF(X52="","",IF(AND(ISNUMBER(N52),DK52&gt;7),VLOOKUP(X52,NyLi2E!$A$2:$K$20,DK52),""))</f>
        <v/>
      </c>
      <c r="AS52" s="4" t="str">
        <f>IF(AND(ISNUMBER(N52),ISNUMBER(AQ52),ISNUMBER(AR52),DK52&gt;7),VLOOKUP(AQ52+AR52,NyLi2T!$A$2:$K$40,DK52),"")</f>
        <v/>
      </c>
      <c r="AT52" s="4" t="str">
        <f>IF(AE52="","",IF(AND(ISNUMBER(N52),DK52&lt;8),VLOOKUP(AE52,NySs!$A$2:$G$28,DK52),""))</f>
        <v/>
      </c>
      <c r="AU52" s="4" t="str">
        <f>IF(AD52="","",IF(AND(ISNUMBER(N52),DK52&lt;9),VLOOKUP(AD52,NyEo!$A$2:$H$22,DK52),""))</f>
        <v/>
      </c>
      <c r="AV52" s="4" t="str">
        <f>IF(Q52="","",IF(AND(ISNUMBER(N52),DK52&gt;7),VLOOKUP(Q52,NyHt!$A$2:$K$17,DK52),""))</f>
        <v/>
      </c>
      <c r="AW52" s="4" t="str">
        <f>IF(R52="","",IF(ISNUMBER(N52),VLOOKUP(R52,NySiF!$A$2:$K$18,DK52),""))</f>
        <v/>
      </c>
      <c r="AX52" s="4" t="str">
        <f>IF(S52="","",IF(ISNUMBER(N52),VLOOKUP(S52,NySiB!$A$2:$K$16,DK52),""))</f>
        <v/>
      </c>
      <c r="AY52" s="4" t="str">
        <f>IF(T52="","",IF(ISNUMBER(N52),VLOOKUP(T52,NySiT!$A$2:$K$32,DK52),""))</f>
        <v/>
      </c>
      <c r="AZ52" s="4" t="str">
        <f>IF(Y52="","",IF(ISNUMBER(N52),VLOOKUP(Y52,NyVs!$A$2:$K$86,DK52),""))</f>
        <v/>
      </c>
      <c r="BA52" s="4" t="str">
        <f>IF(AI52="","",IF(ISNUMBER(N52),VLOOKUP(AI52,NyPp!$A$2:$K$202,DK52),""))</f>
        <v/>
      </c>
      <c r="BB52" s="4" t="str">
        <f>IF(AND(ISNUMBER(AJ52),ISNUMBER(AK52),ISNUMBER(AL52),ISNUMBER(AM52),DK52&lt;8),IF(COUNTIF(O52,0)+COUNTIF(P52,0)+COUNTIF(AA52,0)+COUNTIF(Z52,0)&gt;1,"",VLOOKUP(AJ52+AK52+AL52+AM52,NyIGS!$A$2:$K$78,DK52)),IF(AND(ISNUMBER(AJ52),ISNUMBER(AL52),ISNUMBER(AM52),ISNUMBER(AS52),DK52&gt;7),IF(COUNTIF(O52,0)+COUNTIF(AA52,0)+COUNTIF(Z52,0)+AND(COUNTIF(W52,0),COUNTIF(X52,0))&gt;1,"",VLOOKUP(AJ52+AL52+AM52+AS52,NyIGS!$A$2:$K$78,DK52)),""))</f>
        <v/>
      </c>
      <c r="BC52" s="4" t="str">
        <f>IF(AND(ISNUMBER(AJ52),ISNUMBER(AN52),ISNUMBER(AT52),DK52&lt;8),IF(COUNTIF(O52,0)+COUNTIF(U52,0)+COUNTIF(AE52,0)&gt;1,"",VLOOKUP(AJ52+AN52+AT52,NyIRS!$A$2:$K$59,DK52)),IF(AND(ISNUMBER(AJ52),ISNUMBER(AQ52),DK52&gt;7),IF(COUNTIF(O52,0)+COUNTIF(W52,0)&gt;1,"",VLOOKUP(AJ52+AQ52,NyIRS!$A$2:$K$59,DK52)),""))</f>
        <v/>
      </c>
      <c r="BD52" s="4" t="str">
        <f>IF(AND(ISNUMBER(AK52),ISNUMBER(AL52),ISNUMBER(AM52),DK52&lt;8),IF(COUNTIF(P52,0)+COUNTIF(AA52,0)+COUNTIF(Z52,0)&gt;1,"",VLOOKUP(AK52+AL52+AM52,NyIES!$A$2:$K$59,DK52)),IF(AND(ISNUMBER(AL52),ISNUMBER(AM52),ISNUMBER(AR52),DK52&gt;7),IF(COUNTIF(AA52,0)+COUNTIF(Z52,0)+COUNTIF(X52,0)&gt;1,"",VLOOKUP(AL52+AM52+AR52,NyIES!$A$2:$K$59,DK52)),""))</f>
        <v/>
      </c>
      <c r="BE52" s="4" t="str">
        <f>IF(AND(ISNUMBER(AJ52),ISNUMBER(AP52),ISNUMBER(AU52),DK52&lt;8),IF(COUNTIF(O52,0)+AND(COUNTIF(U52,0),COUNTIF(V52,0))+COUNTIF(AD52,0)&gt;1,"",VLOOKUP(AJ52+AP52+AU52,NyISI!$A$2:$K$59,DK52)),IF(AND(ISNUMBER(AS52),ISNUMBER(AU52),ISNUMBER(AV52),DK52=8),IF(COUNTIF(AD52,0)+COUNTIF(Q52,0)+AND(COUNTIF(W52,0),COUNTIF(X52,0))&gt;1,"",VLOOKUP(AS52+AU52+AV52,NyISI!$A$2:$K$59,DK52)),IF(AND(ISNUMBER(AS52),ISNUMBER(AV52),DK52&gt;8),IF(COUNTIF(Q52,0)+AND(COUNTIF(W52,0),COUNTIF(X52,0))&gt;1,"",VLOOKUP(AS52+AV52,NyISI!$A$2:$K$59,DK52)),"")))</f>
        <v/>
      </c>
      <c r="BF52" s="4" t="str">
        <f>IF(AND(ISNUMBER(AT52),ISNUMBER(AK52),ISNUMBER(AL52),ISNUMBER(AM52),DK52&lt;8),IF(COUNTIF(P52,0)+COUNTIF(AA52,0)+COUNTIF(Z52,0)+COUNTIF(AE52,0)&gt;1,"",VLOOKUP(AT52+AK52+AL52+AM52,NyISS!$A$2:$G$78,DK52)),"")</f>
        <v/>
      </c>
      <c r="BG52" s="4" t="str">
        <f>IF(AND(ISNUMBER(AJ52),ISNUMBER(AL52),ISNUMBER(AM52),DK52&gt;7),IF(COUNTIF(O52,0)+COUNTIF(AA52,0)+COUNTIF(Z52,0)&gt;1,"",VLOOKUP(AJ52+AL52+AM52,NyISM!$A$2:$K$59,DK52)),"")</f>
        <v/>
      </c>
      <c r="BH52" s="4" t="str">
        <f>IF(AND(ISNUMBER(AY52),ISNUMBER(AZ52)),IF(COUNTIF(T52,0)+COUNTIF(Y52,0)&gt;1,"",VLOOKUP(AY52+AZ52,NyIAM!$A$2:$K$40,DK52)),"")</f>
        <v/>
      </c>
      <c r="BJ52" s="4" t="str">
        <f>IF(ISNUMBER(BB52),VLOOKUP(BB52,Percentil!$A$2:$B$122,2,1),"")</f>
        <v/>
      </c>
      <c r="BK52" s="4" t="str">
        <f>IF(ISNUMBER(BC52),VLOOKUP(BC52,Percentil!$A$2:$B$122,2,1),"")</f>
        <v/>
      </c>
      <c r="BL52" s="4" t="str">
        <f>IF(ISNUMBER(BD52),VLOOKUP(BD52,Percentil!$A$2:$B$122,2,1),"")</f>
        <v/>
      </c>
      <c r="BM52" s="4" t="str">
        <f>IF(ISNUMBER(BE52),VLOOKUP(BE52,Percentil!$A$2:$B$122,2,1),"")</f>
        <v/>
      </c>
      <c r="BN52" s="4" t="str">
        <f>IF(ISNUMBER(BF52),VLOOKUP(BF52,Percentil!$A$2:$B$122,2,1),"")</f>
        <v/>
      </c>
      <c r="BO52" s="4" t="str">
        <f>IF(ISNUMBER(BG52),VLOOKUP(BG52,Percentil!$A$2:$B$122,2,1),"")</f>
        <v/>
      </c>
      <c r="BP52" s="4" t="str">
        <f>IF(ISNUMBER(BH52),VLOOKUP(BH52,Percentil!$A$2:$B$122,2,1),"")</f>
        <v/>
      </c>
      <c r="BQ52" s="4" t="str">
        <f>IF(AND(ISNUMBER(AJ52),ISNUMBER(DK52)),IF(AJ52-VLOOKUP(BI52,NyFi!$L$2:$V$4,DK52,1)&lt;1,1 &amp; " - " &amp; AJ52+VLOOKUP(BI52,NyFi!$L$2:$V$4,DK52,1),IF(AJ52+VLOOKUP(BI52,NyFi!$L$2:$V$4,DK52,1)&gt;19,AJ52-VLOOKUP(BI52,NyFi!$L$2:$V$4,DK52,1) &amp; " - " &amp; 19,AJ52-VLOOKUP(BI52,NyFi!$L$2:$V$4,DK52,1) &amp; " - " &amp; AJ52+VLOOKUP(BI52,NyFi!$L$2:$V$4,DK52,1))),"")</f>
        <v/>
      </c>
      <c r="BR52" s="4" t="str">
        <f>IF(AND(ISNUMBER(DK52),DK52&lt;8),IF(AND(ISNUMBER(AK52),ISNUMBER(DK52)),IF(AK52-VLOOKUP(BI52,NyGs!$L$2:$V$4,DK52,1)&lt;1,1 &amp; " - " &amp; AK52+VLOOKUP(BI52,NyGs!$L$2:$V$4,DK52,1),IF(AK52+VLOOKUP(BI52,NyGs!$L$2:$V$4,DK52,1)&gt;19,AK52-VLOOKUP(BI52,NyGs!$L$2:$V$4,DK52,1) &amp; " - " &amp; 19,AK52-VLOOKUP(BI52,NyGs!$L$2:$V$4,DK52,1) &amp; " - " &amp; AK52+VLOOKUP(BI52,NyGs!$L$2:$V$4,DK52,1))),""),"")</f>
        <v/>
      </c>
      <c r="BS52" s="4" t="str">
        <f>IF(AND(ISNUMBER(AL52),ISNUMBER(DK52)),IF(AL52-VLOOKUP(BI52,NyRm!$L$2:$V$4,DK52,1)&lt;1,1 &amp; " - " &amp; AL52+VLOOKUP(BI52,NyRm!$L$2:$V$4,DK52,1),IF(AL52+VLOOKUP(BI52,NyRm!$L$2:$V$4,DK52,1)&gt;19,AL52-VLOOKUP(BI52,NyRm!$L$2:$V$4,DK52,1) &amp; " - " &amp; 19,AL52-VLOOKUP(BI52,NyRm!$L$2:$V$4,DK52,1) &amp; " - " &amp; AL52+VLOOKUP(BI52,NyRm!$L$2:$V$4,DK52,1))),"")</f>
        <v/>
      </c>
      <c r="BT52" s="4" t="str">
        <f>IF(AND(ISNUMBER(AM52),ISNUMBER(DK52)),IF(AM52-VLOOKUP(BI52,NyFm!$L$2:$V$4,DK52,1)&lt;1,1 &amp; " - " &amp; AM52+VLOOKUP(BI52,NyFm!$L$2:$V$4,DK52,1),IF(AM52+VLOOKUP(BI52,NyFm!$L$2:$V$4,DK52,1)&gt;19,AM52-VLOOKUP(BI52,NyFm!$L$2:$V$4,DK52,1) &amp; " - " &amp; 19,AM52-VLOOKUP(BI52,NyFm!$L$2:$V$4,DK52,1) &amp; " - " &amp; AM52+VLOOKUP(BI52,NyFm!$L$2:$V$4,DK52,1))),"")</f>
        <v/>
      </c>
      <c r="BU52" s="4" t="str">
        <f>IF(AND(ISNUMBER(DK52),DK52&lt;8),IF(AND(ISNUMBER(AN52),ISNUMBER(DK52)),IF(AN52-VLOOKUP(BI52,NyLi1R!$L$2:$V$4,DK52,1)&lt;1,1 &amp; " - " &amp; AN52+VLOOKUP(BI52,NyLi1R!$L$2:$V$4,DK52,1),IF(AN52+VLOOKUP(BI52,NyLi1R!$L$2:$V$4,DK52,1)&gt;19,AN52-VLOOKUP(BI52,NyLi1R!$L$2:$V$4,DK52,1) &amp; " - " &amp; 19,AN52-VLOOKUP(BI52,NyLi1R!$L$2:$V$4,DK52,1) &amp; " - " &amp; AN52+VLOOKUP(BI52,NyLi1R!$L$2:$V$4,DK52,1))),""),"")</f>
        <v/>
      </c>
      <c r="BV52" s="4" t="str">
        <f>IF(AND(ISNUMBER(DK52),DK52&lt;8),IF(AND(ISNUMBER(AO52),ISNUMBER(DK52)),IF(AO52-VLOOKUP(BI52,NyLi1E!$L$2:$V$4,DK52,1)&lt;1,1 &amp; " - " &amp; AO52+VLOOKUP(BI52,NyLi1E!$L$2:$V$4,DK52,1),IF(AO52+VLOOKUP(BI52,NyLi1E!$L$2:$V$4,DK52,1)&gt;19,AO52-VLOOKUP(BI52,NyLi1E!$L$2:$V$4,DK52,1) &amp; " - " &amp; 19,AO52-VLOOKUP(BI52,NyLi1E!$L$2:$V$4,DK52,1) &amp; " - " &amp; AO52+VLOOKUP(BI52,NyLi1E!$L$2:$V$4,DK52,1))),""),"")</f>
        <v/>
      </c>
      <c r="BW52" s="4" t="str">
        <f>IF(AND(ISNUMBER(DK52),DK52&lt;8),IF(AND(ISNUMBER(AP52),ISNUMBER(DK52)),IF(AP52-VLOOKUP(BI52,NyLi1T!$L$2:$V$4,DK52,1)&lt;1,1 &amp; " - " &amp; AP52+VLOOKUP(BI52,NyLi1T!$L$2:$V$4,DK52,1),IF(AP52+VLOOKUP(BI52,NyLi1T!$L$2:$V$4,DK52,1)&gt;19,AP52-VLOOKUP(BI52,NyLi1T!$L$2:$V$4,DK52,1) &amp; " - " &amp; 19,AP52-VLOOKUP(BI52,NyLi1T!$L$2:$V$4,DK52,1) &amp; " - " &amp; AP52+VLOOKUP(BI52,NyLi1T!$L$2:$V$4,DK52,1))),""),"")</f>
        <v/>
      </c>
      <c r="BX52" s="4" t="str">
        <f>IF(AND(ISNUMBER(DK52),DK52&gt;7),IF(AND(ISNUMBER(AQ52),ISNUMBER(DK52)),IF(AQ52-VLOOKUP(BI52,NyLi2R!$L$2:$V$4,DK52,1)&lt;1,1 &amp; " - " &amp; AQ52+VLOOKUP(BI52,NyLi2R!$L$2:$V$4,DK52,1),IF(AQ52+VLOOKUP(BI52,NyLi2R!$L$2:$V$4,DK52,1)&gt;19,AQ52-VLOOKUP(BI52,NyLi2R!$L$2:$V$4,DK52,1) &amp; " - " &amp; 19,AQ52-VLOOKUP(BI52,NyLi2R!$L$2:$V$4,DK52,1) &amp; " - " &amp; AQ52+VLOOKUP(BI52,NyLi2R!$L$2:$V$4,DK52,1))),""),"")</f>
        <v/>
      </c>
      <c r="BY52" s="4" t="str">
        <f>IF(AND(ISNUMBER(DK52),DK52&gt;7),IF(AND(ISNUMBER(AR52),ISNUMBER(DK52)),IF(AR52-VLOOKUP(BI52,NyLi2E!$L$2:$V$4,DK52,1)&lt;1,1 &amp; " - " &amp; AR52+VLOOKUP(BI52,NyLi2E!$L$2:$V$4,DK52,1),IF(AR52+VLOOKUP(BI52,NyLi2E!$L$2:$V$4,DK52,1)&gt;19,AR52-VLOOKUP(BI52,NyLi2E!$L$2:$V$4,DK52,1) &amp; " - " &amp; 19,AR52-VLOOKUP(BI52,NyLi2E!$L$2:$V$4,DK52,1) &amp; " - " &amp; AR52+VLOOKUP(BI52,NyLi2E!$L$2:$V$4,DK52,1))),""),"")</f>
        <v/>
      </c>
      <c r="BZ52" s="4" t="str">
        <f>IF(AND(ISNUMBER(DK52),DK52&gt;7),IF(AND(ISNUMBER(AS52),ISNUMBER(DK52)),IF(AS52-VLOOKUP(BI52,NyLi2T!$L$2:$V$4,DK52,1)&lt;1,1 &amp; " - " &amp; AS52+VLOOKUP(BI52,NyLi2T!$L$2:$V$4,DK52,1),IF(AS52+VLOOKUP(BI52,NyLi2T!$L$2:$V$4,DK52,1)&gt;19,AS52-VLOOKUP(BI52,NyLi2T!$L$2:$V$4,DK52,1) &amp; " - " &amp; 19,AS52-VLOOKUP(BI52,NyLi2T!$L$2:$V$4,DK52,1) &amp; " - " &amp; AS52+VLOOKUP(BI52,NyLi2T!$L$2:$V$4,DK52,1))),""),"")</f>
        <v/>
      </c>
      <c r="CA52" s="4" t="str">
        <f>IF(AND(ISNUMBER(DK52),DK52&lt;8),IF(AND(ISNUMBER(AT52),ISNUMBER(DK52)),IF(AT52-VLOOKUP(BI52,NySs!$L$2:$V$4,DK52,1)&lt;1,1 &amp; " - " &amp; AT52+VLOOKUP(BI52,NySs!$L$2:$V$4,DK52,1),IF(AT52+VLOOKUP(BI52,NySs!$L$2:$V$4,DK52,1)&gt;19,AT52-VLOOKUP(BI52,NySs!$L$2:$V$4,DK52,1) &amp; " - " &amp; 19,AT52-VLOOKUP(BI52,NySs!$L$2:$V$4,DK52,1) &amp; " - " &amp; AT52+VLOOKUP(BI52,NySs!$L$2:$V$4,DK52,1))),""),"")</f>
        <v/>
      </c>
      <c r="CB52" s="4" t="str">
        <f>IF(AND(ISNUMBER(DK52),DK52&lt;9),IF(AND(ISNUMBER(AU52),ISNUMBER(DK52)),IF(AU52-VLOOKUP(BI52,NyEo!$L$2:$V$4,DK52,1)&lt;1,1 &amp; " - " &amp; AU52+VLOOKUP(BI52,NyEo!$L$2:$V$4,DK52,1),IF(AU52+VLOOKUP(BI52,NyEo!$L$2:$V$4,DK52,1)&gt;19,AU52-VLOOKUP(BI52,NyEo!$L$2:$V$4,DK52,1) &amp; " - " &amp; 19,AU52-VLOOKUP(BI52,NyEo!$L$2:$V$4,DK52,1) &amp; " - " &amp; AU52+VLOOKUP(BI52,NyEo!$L$2:$V$4,DK52,1))),""),"")</f>
        <v/>
      </c>
      <c r="CC52" s="4" t="str">
        <f>IF(AND(ISNUMBER(DK52),DK52&gt;7),IF(AND(ISNUMBER(AV52),ISNUMBER(DK52)),IF(AV52-VLOOKUP(BI52,NyHt!$L$2:$V$4,DK52,1)&lt;1,1 &amp; " - " &amp; AV52+VLOOKUP(BI52,NyHt!$L$2:$V$4,DK52,1),IF(AV52+VLOOKUP(BI52,NyHt!$L$2:$V$4,DK52,1)&gt;19,AV52-VLOOKUP(BI52,NyHt!$L$2:$V$4,DK52,1) &amp; " - " &amp; 19,AV52-VLOOKUP(BI52,NyHt!$L$2:$V$4,DK52,1) &amp; " - " &amp; AV52+VLOOKUP(BI52,NyHt!$L$2:$V$4,DK52,1))),""),"")</f>
        <v/>
      </c>
      <c r="CD52" s="4" t="str">
        <f>IF(AND(ISNUMBER(AW52),ISNUMBER(DK52)),IF(AW52-VLOOKUP(BI52,NySiF!$L$2:$V$4,DK52,1)&lt;1,1 &amp; " - " &amp; AW52+VLOOKUP(BI52,NySiF!$L$2:$V$4,DK52,1),IF(AW52+VLOOKUP(BI52,NySiF!$L$2:$V$4,DK52,1)&gt;19,AW52-VLOOKUP(BI52,NySiF!$L$2:$V$4,DK52,1) &amp; " - " &amp; 19,AW52-VLOOKUP(BI52,NySiF!$L$2:$V$4,DK52,1) &amp; " - " &amp; AW52+VLOOKUP(BI52,NySiF!$L$2:$V$4,DK52,1))),"")</f>
        <v/>
      </c>
      <c r="CE52" s="4" t="str">
        <f>IF(AND(ISNUMBER(AX52),ISNUMBER(DK52)),IF(AX52-VLOOKUP(BI52,NySiB!$L$2:$V$4,DK52,1)&lt;1,1 &amp; " - " &amp; AX52+VLOOKUP(BI52,NySiB!$L$2:$V$4,DK52,1),IF(AX52+VLOOKUP(BI52,NySiB!$L$2:$V$4,DK52,1)&gt;19,AX52-VLOOKUP(BI52,NySiB!$L$2:$V$4,DK52,1) &amp; " - " &amp; 19,AX52-VLOOKUP(BI52,NySiB!$L$2:$V$4,DK52,1) &amp; " - " &amp; AX52+VLOOKUP(BI52,NySiB!$L$2:$V$4,DK52,1))),"")</f>
        <v/>
      </c>
      <c r="CF52" s="4" t="str">
        <f>IF(AND(ISNUMBER(AY52),ISNUMBER(DK52)),IF(AY52-VLOOKUP(BI52,NySiT!$L$2:$V$4,DK52,1)&lt;1,1 &amp; " - " &amp; AY52+VLOOKUP(BI52,NySiT!$L$2:$V$4,DK52,1),IF(AY52+VLOOKUP(BI52,NySiT!$L$2:$V$4,DK52,1)&gt;19,AY52-VLOOKUP(BI52,NySiT!$L$2:$V$4,DK52,1) &amp; " - " &amp; 19,AY52-VLOOKUP(BI52,NySiT!$L$2:$V$4,DK52,1) &amp; " - " &amp; AY52+VLOOKUP(BI52,NySiT!$L$2:$V$4,DK52,1))),"")</f>
        <v/>
      </c>
      <c r="CG52" s="4" t="str">
        <f>IF(AND(ISNUMBER(AZ52),ISNUMBER(DK52)),IF(AZ52-VLOOKUP(BI52,NyVs!$L$2:$V$4,DK52,1)&lt;1,1 &amp; " - " &amp; AZ52+VLOOKUP(BI52,NyVs!$L$2:$V$4,DK52,1),IF(AZ52+VLOOKUP(BI52,NyVs!$L$2:$V$4,DK52,1)&gt;19,AZ52-VLOOKUP(BI52,NyVs!$L$2:$V$4,DK52,1) &amp; " - " &amp; 19,AZ52-VLOOKUP(BI52,NyVs!$L$2:$V$4,DK52,1) &amp; " - " &amp; AZ52+VLOOKUP(BI52,NyVs!$L$2:$V$4,DK52,1))),"")</f>
        <v/>
      </c>
      <c r="CH52" s="4" t="str">
        <f>IF(AND(ISNUMBER(BA52),ISNUMBER(DK52)),IF(BA52-VLOOKUP(BI52,NyPp!$L$2:$V$4,DK52,1)&lt;1,1 &amp; " - " &amp; BA52+VLOOKUP(BI52,NyPp!$L$2:$V$4,DK52,1),IF(BA52+VLOOKUP(BI52,NyPp!$L$2:$V$4,DK52,1)&gt;19,BA52-VLOOKUP(BI52,NyPp!$L$2:$V$4,DK52,1) &amp; " - " &amp; 19,BA52-VLOOKUP(BI52,NyPp!$L$2:$V$4,DK52,1) &amp; " - " &amp; BA52+VLOOKUP(BI52,NyPp!$L$2:$V$4,DK52,1))),"")</f>
        <v/>
      </c>
      <c r="CI52" s="4" t="str">
        <f>IF(AND(ISNUMBER(BB52),ISNUMBER(DK52)),IF(BB52-VLOOKUP(BI52,NyIGS!$L$2:$V$4,DK52,1)&lt;40,40 &amp; " - " &amp; BB52+VLOOKUP(BI52,NyIGS!$L$2:$V$4,DK52,1),IF(BB52+VLOOKUP(BI52,NyIGS!$L$2:$V$4,DK52,1)&gt;160,BB52-VLOOKUP(BI52,NyIGS!$L$2:$V$4,DK52,1) &amp; " - " &amp; 160,BB52-VLOOKUP(BI52,NyIGS!$L$2:$V$4,DK52,1) &amp; " - " &amp; BB52+VLOOKUP(BI52,NyIGS!$L$2:$V$4,DK52,1))),"")</f>
        <v/>
      </c>
      <c r="CJ52" s="4" t="str">
        <f>IF(AND(ISNUMBER(BC52),ISNUMBER(DK52)),IF(BC52-VLOOKUP(BI52,NyIRS!$L$2:$V$4,DK52,1)&lt;40,40 &amp; " - " &amp; BC52+VLOOKUP(BI52,NyIRS!$L$2:$V$4,DK52,1),IF(BC52+VLOOKUP(BI52,NyIRS!$L$2:$V$4,DK52,1)&gt;160,BC52-VLOOKUP(BI52,NyIRS!$L$2:$V$4,DK52,1) &amp; " - " &amp; 160,BC52-VLOOKUP(BI52,NyIRS!$L$2:$V$4,DK52,1) &amp; " - " &amp; BC52+VLOOKUP(BI52,NyIRS!$L$2:$V$4,DK52,1))),"")</f>
        <v/>
      </c>
      <c r="CK52" s="4" t="str">
        <f>IF(AND(ISNUMBER(BD52),ISNUMBER(DK52)),IF(BD52-VLOOKUP(BI52,NyIES!$L$2:$V$4,DK52,1)&lt;40,40 &amp; " - " &amp; BD52+VLOOKUP(BI52,NyIES!$L$2:$V$4,DK52,1),IF(BD52+VLOOKUP(BI52,NyIES!$L$2:$V$4,DK52,1)&gt;160,BD52-VLOOKUP(BI52,NyIES!$L$2:$V$4,DK52,1) &amp; " - " &amp; 160,BD52-VLOOKUP(BI52,NyIES!$L$2:$V$4,DK52,1) &amp; " - " &amp; BD52+VLOOKUP(BI52,NyIES!$L$2:$V$4,DK52,1))),"")</f>
        <v/>
      </c>
      <c r="CL52" s="4" t="str">
        <f>IF(AND(ISNUMBER(BE52),ISNUMBER(DK52)),IF(BE52-VLOOKUP(BI52,NyISI!$L$2:$V$4,DK52,1)&lt;40,40 &amp; " - " &amp; BE52+VLOOKUP(BI52,NyISI!$L$2:$V$4,DK52,1),IF(BE52+VLOOKUP(BI52,NyISI!$L$2:$V$4,DK52,1)&gt;160,BE52-VLOOKUP(BI52,NyISI!$L$2:$V$4,DK52,1) &amp; " - " &amp; 160,BE52-VLOOKUP(BI52,NyISI!$L$2:$V$4,DK52,1) &amp; " - " &amp; BE52+VLOOKUP(BI52,NyISI!$L$2:$V$4,DK52,1))),"")</f>
        <v/>
      </c>
      <c r="CM52" s="4" t="str">
        <f>IF(AND(ISNUMBER(DK52),DK52&lt;8),IF(AND(ISNUMBER(BF52),ISNUMBER(DK52)),IF(BF52-VLOOKUP(BI52,NyISS!$L$2:$V$4,DK52,1)&lt;40,40 &amp; " - " &amp; BF52+VLOOKUP(BI52,NyISS!$L$2:$V$4,DK52,1),IF(BF52+VLOOKUP(BI52,NyISS!$L$2:$V$4,DK52,1)&gt;160,BF52-VLOOKUP(BI52,NyISS!$L$2:$V$4,DK52,1) &amp; " - " &amp; 160,BF52-VLOOKUP(BI52,NyISS!$L$2:$V$4,DK52,1) &amp; " - " &amp; BF52+VLOOKUP(BI52,NyISS!$L$2:$V$4,DK52,1))),""),"")</f>
        <v/>
      </c>
      <c r="CN52" s="4" t="str">
        <f>IF(AND(ISNUMBER(DK52),DK52&gt;7),IF(AND(ISNUMBER(BG52),ISNUMBER(DK52)),IF(BG52-VLOOKUP(BI52,NyISM!$L$2:$V$4,DK52,1)&lt;40,40 &amp; " - " &amp; BG52+VLOOKUP(BI52,NyISM!$L$2:$V$4,DK52,1),IF(BG52+VLOOKUP(BI52,NyISM!$L$2:$V$4,DK52,1)&gt;160,BG52-VLOOKUP(BI52,NyISM!$L$2:$V$4,DK52,1) &amp; " - " &amp; 160,BG52-VLOOKUP(BI52,NyISM!$L$2:$V$4,DK52,1) &amp; " - " &amp; BG52+VLOOKUP(BI52,NyISM!$L$2:$V$4,DK52,1))),""),"")</f>
        <v/>
      </c>
      <c r="CO52" s="4" t="str">
        <f>IF(AND(ISNUMBER(BH52),ISNUMBER(DK52)),IF(BH52-VLOOKUP(BI52,NyIAM!$L$2:$V$4,DK52,1)&lt;40,40 &amp; " - " &amp; BH52+VLOOKUP(BI52,NyIAM!$L$2:$V$4,DK52,1),IF(BH52+VLOOKUP(BI52,NyIAM!$L$2:$V$4,DK52,1)&gt;160,BH52-VLOOKUP(BI52,NyIAM!$L$2:$V$4,DK52,1) &amp; " - " &amp; 160,BH52-VLOOKUP(BI52,NyIAM!$L$2:$V$4,DK52,1) &amp; " - " &amp; BH52+VLOOKUP(BI52,NyIAM!$L$2:$V$4,DK52,1))),"")</f>
        <v/>
      </c>
      <c r="CP52" s="4" t="str">
        <f>IF(AF52="","",IF(AND(ISNUMBER(AF52),ISNUMBER(DK52)),IF(VLOOKUP(AF52,NyOm!$A$2:$K$30,DK52,1)=1,"Onormalt få ord",IF(VLOOKUP(AF52,NyOm!$A$2:$K$30,DK52,1)=2,"Färre antal ord än normalt",IF(VLOOKUP(AF52,NyOm!$A$2:$K$30,DK52,1)=3,"Normalt antal ord","")))))</f>
        <v/>
      </c>
      <c r="CQ52" s="4" t="str">
        <f>IF(AB52="","",IF(AND(ISNUMBER(AB52),ISNUMBER(DK52)),IF(VLOOKUP(AB52,NyPbTid!$A$2:$K$218,DK52,1)=1,"Onormalt lång tidsåtgång",IF(VLOOKUP(AB52,NyPbTid!$A$2:$K$218,DK52,1)=2,"Långsammare än normalt",IF(VLOOKUP(AB52,NyPbTid!$A$2:$K$218,DK52,1)=3,"Normal tidsåtgång","")))))</f>
        <v/>
      </c>
      <c r="CR52" s="4" t="str">
        <f>IF(AC52="","",IF(AND(ISNUMBER(AC52),ISNUMBER(DK52)),IF(VLOOKUP(AC52,NyPbFel!$A$2:$K$18,DK52,1)=1,"Onormalt antal fel",IF(VLOOKUP(AC52,NyPbFel!$A$2:$K$18,DK52,1)=2,"Fler fel än normalt",IF(VLOOKUP(AC52,NyPbFel!$A$2:$K$18,DK52,1)=3,"Normalt antal fel","")))))</f>
        <v/>
      </c>
      <c r="CS52" s="4" t="str">
        <f t="shared" si="6"/>
        <v/>
      </c>
      <c r="CT52" s="4" t="str">
        <f>IF(OR(ISNUMBER(CS52),CS52="0**"),IF(ISNUMBER(CS52),CS52/ABS(CS52)*VLOOKUP(1,SignDiff!$A$3:$K$4,DK52,1),VLOOKUP(1,SignDiff!$A$3:$K$4,DK52,1)),"")</f>
        <v/>
      </c>
      <c r="CU52" s="4" t="str">
        <f>IF(OR(ISNUMBER(CS52),CS52="0**"),IF(ISNUMBER(CS52),CS52/ABS(CS52)*VLOOKUP(1,SignDiff!$A$7:$K$8,DK52,1),VLOOKUP(1,SignDiff!$A$7:$K$8,DK52,1)),"")</f>
        <v/>
      </c>
      <c r="CV52" s="4" t="str">
        <f t="shared" si="7"/>
        <v/>
      </c>
      <c r="CW52" s="4" t="str">
        <f t="shared" si="8"/>
        <v/>
      </c>
      <c r="CX52" s="4" t="str">
        <f>IF(OR(ISNUMBER(CS52),CS52="0**"),IF(CS52="0**",VLOOKUP(0,'IRS-IES'!$A$2:$C$43,2,1),IF(CS52&lt;0,VLOOKUP(ABS(CS52),'IRS-IES'!$A$2:$C$43,2,1),VLOOKUP(ABS(CS52),'IRS-IES'!$A$2:$C$43,3,1))),"")</f>
        <v/>
      </c>
      <c r="CY52" s="4" t="str">
        <f t="shared" si="9"/>
        <v/>
      </c>
      <c r="CZ52" s="4" t="str">
        <f>IF(OR(ISNUMBER(CY52),CY52="0**"),IF(ISNUMBER(CY52),CY52/ABS(CY52)*VLOOKUP(2,SignDiff!$A$3:$K$4,DK52,1),VLOOKUP(2,SignDiff!$A$3:$K$4,DK52,1)),"")</f>
        <v/>
      </c>
      <c r="DA52" s="4" t="str">
        <f>IF(OR(ISNUMBER(CY52),CY52="0**"),IF(ISNUMBER(CY52),CY52/ABS(CY52)*VLOOKUP(2,SignDiff!$A$7:$K$8,DK52,1),VLOOKUP(2,SignDiff!$A$7:$K$8,DK52,1)),"")</f>
        <v/>
      </c>
      <c r="DB52" s="4" t="str">
        <f t="shared" si="10"/>
        <v/>
      </c>
      <c r="DC52" s="4" t="str">
        <f t="shared" si="11"/>
        <v/>
      </c>
      <c r="DD52" s="4" t="str">
        <f>IF(OR(ISNUMBER(CY52),CY52="0**"),IF(CY52="0**",VLOOKUP(0,'ISI-ISS'!$A$2:$C$43,2,1),IF(CY52&lt;0,VLOOKUP(ABS(CY52),'ISI-ISS'!$A$2:$C$43,2,1),VLOOKUP(ABS(CY52),'ISI-ISS'!$A$2:$C$43,3,1))),"")</f>
        <v/>
      </c>
      <c r="DE52" s="4" t="str">
        <f t="shared" si="12"/>
        <v/>
      </c>
      <c r="DF52" s="4" t="str">
        <f>IF(OR(ISNUMBER(DE52),DE52="0**"),IF(ISNUMBER(DE52),DE52/ABS(DE52)*VLOOKUP(2,SignDiff!$A$3:$K$4,DK52,1),VLOOKUP(2,SignDiff!$A$3:$K$4,DK52,1)),"")</f>
        <v/>
      </c>
      <c r="DG52" s="4" t="str">
        <f>IF(OR(ISNUMBER(DE52),DE52="0**"),IF(ISNUMBER(DE52),DE52/ABS(DE52)*VLOOKUP(2,SignDiff!$A$7:$K$8,DK52,1),VLOOKUP(2,SignDiff!$A$7:$K$8,DK52,1)),"")</f>
        <v/>
      </c>
      <c r="DH52" s="4" t="str">
        <f t="shared" si="13"/>
        <v/>
      </c>
      <c r="DI52" s="4" t="str">
        <f t="shared" si="14"/>
        <v/>
      </c>
      <c r="DJ52" s="4" t="str">
        <f>IF(OR(ISNUMBER(DE52),DE52="0**"),IF(DE52="0**",VLOOKUP(0,'ISI-ISM'!$A$2:$C$43,2,1),IF(DE52&lt;0,VLOOKUP(ABS(DE52),'ISI-ISM'!$A$2:$C$43,2,1),VLOOKUP(ABS(DE52),'ISI-ISM'!$A$2:$C$43,3,1))),"")</f>
        <v/>
      </c>
      <c r="DK52" s="4" t="str">
        <f>IF(ISERROR(VLOOKUP(N52,age!$A$2:$C$11,2,1)),"",VLOOKUP(N52,age!$A$2:$C$11,2,1))</f>
        <v/>
      </c>
      <c r="DL52" s="4" t="str">
        <f>IF(ISERROR(VLOOKUP(N52,age!$A$2:$C$11,3,1)),"",VLOOKUP(N52,age!$A$2:$C$11,3,1))</f>
        <v/>
      </c>
      <c r="DM52" s="4">
        <f t="shared" si="1"/>
        <v>0</v>
      </c>
      <c r="DN52" s="4">
        <f t="shared" si="2"/>
        <v>0</v>
      </c>
      <c r="DO52" s="4">
        <f t="shared" si="3"/>
        <v>0</v>
      </c>
      <c r="DP52" s="4">
        <f t="shared" si="4"/>
        <v>0</v>
      </c>
      <c r="DQ52" s="4">
        <f t="shared" si="5"/>
        <v>0</v>
      </c>
      <c r="DR52" s="9" t="str">
        <f t="shared" si="15"/>
        <v/>
      </c>
      <c r="DS52" s="9" t="str">
        <f t="shared" si="16"/>
        <v/>
      </c>
      <c r="DT52" s="9" t="str">
        <f t="shared" si="17"/>
        <v/>
      </c>
      <c r="DU52" s="9" t="str">
        <f t="shared" si="18"/>
        <v/>
      </c>
      <c r="DV52" s="9" t="str">
        <f t="shared" si="19"/>
        <v/>
      </c>
      <c r="DW52" s="9" t="str">
        <f t="shared" si="20"/>
        <v/>
      </c>
      <c r="DX52" s="9" t="str">
        <f t="shared" si="21"/>
        <v/>
      </c>
      <c r="DY52" s="9" t="str">
        <f>IF(AND(ISNUMBER(AJ52),ISNUMBER(DK52)),IF(AJ52-VLOOKUP(BI52,NyFi!$L$2:$V$4,DK52,1)&lt;1,1,AJ52-VLOOKUP(BI52,NyFi!$L$2:$V$4,DK52,1)),"")</f>
        <v/>
      </c>
      <c r="DZ52" s="9" t="str">
        <f>IF(AND(ISNUMBER(DK52),DK52&lt;8),IF(AND(ISNUMBER(AK52),ISNUMBER(DK52)),IF(AK52-VLOOKUP(BI52,NyGs!$L$2:$V$4,DK52,1)&lt;1,1,AK52-VLOOKUP(BI52,NyGs!$L$2:$V$4,DK52,1)),""),"")</f>
        <v/>
      </c>
      <c r="EA52" s="9" t="str">
        <f>IF(AND(ISNUMBER(AL52),ISNUMBER(DK52)),IF(AL52-VLOOKUP(BI52,NyRm!$L$2:$V$4,DK52,1)&lt;1,1,AL52-VLOOKUP(BI52,NyRm!$L$2:$V$4,DK52,1)),"")</f>
        <v/>
      </c>
      <c r="EB52" s="9" t="str">
        <f>IF(AND(ISNUMBER(AM52),ISNUMBER(DK52)),IF(AM52-VLOOKUP(BI52,NyFm!$L$2:$V$4,DK52,1)&lt;1,1,AM52-VLOOKUP(BI52,NyFm!$L$2:$V$4,DK52,1)),"")</f>
        <v/>
      </c>
      <c r="EC52" s="9" t="str">
        <f>IF(AND(ISNUMBER(DK52),DK52&lt;8),IF(AND(ISNUMBER(AN52),ISNUMBER(DK52)),IF(AN52-VLOOKUP(BI52,NyLi1R!$L$2:$V$4,DK52,1)&lt;1,1,AN52-VLOOKUP(BI52,NyLi1R!$L$2:$V$4,DK52,1)),""),"")</f>
        <v/>
      </c>
      <c r="ED52" s="9" t="str">
        <f>IF(AND(ISNUMBER(DK52),DK52&lt;8),IF(AND(ISNUMBER(AO52),ISNUMBER(DK52)),IF(AO52-VLOOKUP(BI52,NyLi1E!$L$2:$V$4,DK52,1)&lt;1,1,AO52-VLOOKUP(BI52,NyLi1E!$L$2:$V$4,DK52,1)),""),"")</f>
        <v/>
      </c>
      <c r="EE52" s="9" t="str">
        <f>IF(AND(ISNUMBER(DK52),DK52&lt;8),IF(AND(ISNUMBER(AP52),ISNUMBER(DK52)),IF(AP52-VLOOKUP(BI52,NyLi1T!$L$2:$V$4,DK52,1)&lt;1,1,AP52-VLOOKUP(BI52,NyLi1T!$L$2:$V$4,DK52,1)),""),"")</f>
        <v/>
      </c>
      <c r="EF52" s="9" t="str">
        <f>IF(AND(ISNUMBER(DK52),DK52&gt;7),IF(AND(ISNUMBER(AQ52),ISNUMBER(DK52)),IF(AQ52-VLOOKUP(BI52,NyLi2R!$L$2:$V$4,DK52,1)&lt;1,1,AQ52-VLOOKUP(BI52,NyLi2R!$L$2:$V$4,DK52,1)),""),"")</f>
        <v/>
      </c>
      <c r="EG52" s="9" t="str">
        <f>IF(AND(ISNUMBER(DK52),DK52&gt;7),IF(AND(ISNUMBER(AR52),ISNUMBER(DK52)),IF(AR52-VLOOKUP(BI52,NyLi2E!$L$2:$V$4,DK52,1)&lt;1,1,AR52-VLOOKUP(BI52,NyLi2E!$L$2:$V$4,DK52,1)),""),"")</f>
        <v/>
      </c>
      <c r="EH52" s="9" t="str">
        <f>IF(AND(ISNUMBER(DK52),DK52&gt;7),IF(AND(ISNUMBER(AS52),ISNUMBER(DK52)),IF(AS52-VLOOKUP(BI52,NyLi2T!$L$2:$V$4,DK52,1)&lt;1,1,AS52-VLOOKUP(BI52,NyLi2T!$L$2:$V$4,DK52,1)),""),"")</f>
        <v/>
      </c>
      <c r="EI52" s="9" t="str">
        <f>IF(AND(ISNUMBER(DK52),DK52&lt;8),IF(AND(ISNUMBER(AT52),ISNUMBER(DK52)),IF(AT52-VLOOKUP(BI52,NySs!$L$2:$V$4,DK52,1)&lt;1,1,AT52-VLOOKUP(BI52,NySs!$L$2:$V$4,DK52,1)),""),"")</f>
        <v/>
      </c>
      <c r="EJ52" s="9" t="str">
        <f>IF(AND(ISNUMBER(DK52),DK52&lt;9),IF(AND(ISNUMBER(AU52),ISNUMBER(DK52)),IF(AU52-VLOOKUP(BI52,NyEo!$L$2:$V$4,DK52,1)&lt;1,1,AU52-VLOOKUP(BI52,NyEo!$L$2:$V$4,DK52,1)),""),"")</f>
        <v/>
      </c>
      <c r="EK52" s="9" t="str">
        <f>IF(AND(ISNUMBER(DK52),DK52&gt;7),IF(AND(ISNUMBER(AV52),ISNUMBER(DK52)),IF(AV52-VLOOKUP(BI52,NyHt!$L$2:$V$4,DK52,1)&lt;1,1,AV52-VLOOKUP(BI52,NyHt!$L$2:$V$4,DK52,1)),""),"")</f>
        <v/>
      </c>
      <c r="EL52" s="9" t="str">
        <f>IF(AND(ISNUMBER(AW52),ISNUMBER(DK52)),IF(AW52-VLOOKUP(BI52,NySiF!$L$2:$V$4,DK52,1)&lt;1,1,AW52-VLOOKUP(BI52,NySiF!$L$2:$V$4,DK52,1)),"")</f>
        <v/>
      </c>
      <c r="EM52" s="9" t="str">
        <f>IF(AND(ISNUMBER(AX52),ISNUMBER(DK52)),IF(AX52-VLOOKUP(BI52,NySiB!$L$2:$V$4,DK52,1)&lt;1,1,AX52-VLOOKUP(BI52,NySiB!$L$2:$V$4,DK52,1)),"")</f>
        <v/>
      </c>
      <c r="EN52" s="9" t="str">
        <f>IF(AND(ISNUMBER(AY52),ISNUMBER(DK52)),IF(AY52-VLOOKUP(BI52,NySiT!$L$2:$V$4,DK52,1)&lt;1,1,AY52-VLOOKUP(BI52,NySiT!$L$2:$V$4,DK52,1)),"")</f>
        <v/>
      </c>
      <c r="EO52" s="9" t="str">
        <f>IF(AND(ISNUMBER(AZ52),ISNUMBER(DK52)),IF(AZ52-VLOOKUP(BI52,NyVs!$L$2:$V$4,DK52,1)&lt;1,1,AZ52-VLOOKUP(BI52,NyVs!$L$2:$V$4,DK52,1)),"")</f>
        <v/>
      </c>
      <c r="EP52" s="9" t="str">
        <f>IF(AND(ISNUMBER(BA52),ISNUMBER(DK52)),IF(BA52-VLOOKUP(BI52,NyPp!$L$2:$V$4,DK52,1)&lt;1,1,BA52-VLOOKUP(BI52,NyPp!$L$2:$V$4,DK52,1)),"")</f>
        <v/>
      </c>
      <c r="EQ52" s="9" t="str">
        <f>IF(AND(ISNUMBER(BB52),ISNUMBER(DK52)),IF(BB52-VLOOKUP(BI52,NyIGS!$L$2:$V$4,DK52,1)&lt;40,40,BB52-VLOOKUP(BI52,NyIGS!$L$2:$V$4,DK52,1)),"")</f>
        <v/>
      </c>
      <c r="ER52" s="9" t="str">
        <f>IF(AND(ISNUMBER(BC52),ISNUMBER(DK52)),IF(BC52-VLOOKUP(BI52,NyIRS!$L$2:$V$4,DK52,1)&lt;40,40,BC52-VLOOKUP(BI52,NyIRS!$L$2:$V$4,DK52,1)),"")</f>
        <v/>
      </c>
      <c r="ES52" s="9" t="str">
        <f>IF(AND(ISNUMBER(BD52),ISNUMBER(DK52)),IF(BD52-VLOOKUP(BI52,NyIES!$L$2:$V$4,DK52,1)&lt;40,40,BD52-VLOOKUP(BI52,NyIES!$L$2:$V$4,DK52,1)),"")</f>
        <v/>
      </c>
      <c r="ET52" s="9" t="str">
        <f>IF(AND(ISNUMBER(BE52),ISNUMBER(DK52)),IF(BE52-VLOOKUP(BI52,NyISI!$L$2:$V$4,DK52,1)&lt;40,40,BE52-VLOOKUP(BI52,NyISI!$L$2:$V$4,DK52,1)),"")</f>
        <v/>
      </c>
      <c r="EU52" s="9" t="str">
        <f>IF(AND(ISNUMBER(DK52),DK52&lt;8),IF(AND(ISNUMBER(BF52),ISNUMBER(DK52)),IF(BF52-VLOOKUP(BI52,NyISS!$L$2:$V$4,DK52,1)&lt;40,40,BF52-VLOOKUP(BI52,NyISS!$L$2:$V$4,DK52,1)),""),"")</f>
        <v/>
      </c>
      <c r="EV52" s="9" t="str">
        <f>IF(AND(ISNUMBER(DK52),DK52&gt;7),IF(AND(ISNUMBER(BG52),ISNUMBER(DK52)),IF(BG52-VLOOKUP(BI52,NyISM!$L$2:$V$4,DK52,1)&lt;40,40,BG52-VLOOKUP(BI52,NyISM!$L$2:$V$4,DK52,1)),""),"")</f>
        <v/>
      </c>
      <c r="EW52" s="9" t="str">
        <f>IF(AND(ISNUMBER(BH52),ISNUMBER(DK52)),IF(BH52-VLOOKUP(BI52,NyIAM!$L$2:$V$4,DK52,1)&lt;40,40,BH52-VLOOKUP(BI52,NyIAM!$L$2:$V$4,DK52,1)),"")</f>
        <v/>
      </c>
      <c r="EX52" s="9" t="str">
        <f>IF(AND(ISNUMBER(AJ52),ISNUMBER(DK52)),IF(AJ52+VLOOKUP(BI52,NyFi!$L$2:$V$4,DK52,1)&gt;19,19,AJ52+VLOOKUP(BI52,NyFi!$L$2:$V$4,DK52,1)),"")</f>
        <v/>
      </c>
      <c r="EY52" s="9" t="str">
        <f>IF(AND(ISNUMBER(DK52),DK52&lt;8),IF(AND(ISNUMBER(AK52),ISNUMBER(DK52)),IF(AK52+VLOOKUP(BI52,NyGs!$L$2:$V$4,DK52,1)&gt;19,19,AK52+VLOOKUP(BI52,NyGs!$L$2:$V$4,DK52,1)),""),"")</f>
        <v/>
      </c>
      <c r="EZ52" s="9" t="str">
        <f>IF(AND(ISNUMBER(AL52),ISNUMBER(DK52)),IF(AL52+VLOOKUP(BI52,NyRm!$L$2:$V$4,DK52,1)&gt;19,19,AL52+VLOOKUP(BI52,NyRm!$L$2:$V$4,DK52,1)),"")</f>
        <v/>
      </c>
      <c r="FA52" s="9" t="str">
        <f>IF(AND(ISNUMBER(AM52),ISNUMBER(DK52)),IF(AM52+VLOOKUP(BI52,NyFm!$L$2:$V$4,DK52,1)&gt;19,19,AM52+VLOOKUP(BI52,NyFm!$L$2:$V$4,DK52,1)),"")</f>
        <v/>
      </c>
      <c r="FB52" s="9" t="str">
        <f>IF(AND(ISNUMBER(DK52),DK52&lt;8),IF(AND(ISNUMBER(AN52),ISNUMBER(DK52)),IF(AN52+VLOOKUP(BI52,NyLi1R!$L$2:$V$4,DK52,1)&gt;19,19,AN52+VLOOKUP(BI52,NyLi1R!$L$2:$V$4,DK52,1)),""),"")</f>
        <v/>
      </c>
      <c r="FC52" s="9" t="str">
        <f>IF(AND(ISNUMBER(DK52),DK52&lt;8),IF(AND(ISNUMBER(AO52),ISNUMBER(DK52)),IF(AO52+VLOOKUP(BI52,NyLi1E!$L$2:$V$4,DK52,1)&gt;19,19,AO52+VLOOKUP(BI52,NyLi1E!$L$2:$V$4,DK52,1)),""),"")</f>
        <v/>
      </c>
      <c r="FD52" s="9" t="str">
        <f>IF(AND(ISNUMBER(DK52),DK52&lt;8),IF(AND(ISNUMBER(AP52),ISNUMBER(DK52)),IF(AP52+VLOOKUP(BI52,NyLi1T!$L$2:$V$4,DK52,1)&gt;19,19,AP52+VLOOKUP(BI52,NyLi1T!$L$2:$V$4,DK52,1)),""),"")</f>
        <v/>
      </c>
      <c r="FE52" s="9" t="str">
        <f>IF(AND(ISNUMBER(DK52),DK52&gt;7),IF(AND(ISNUMBER(AQ52),ISNUMBER(DK52)),IF(AQ52+VLOOKUP(BI52,NyLi2R!$L$2:$V$4,DK52,1)&gt;19,19,AQ52+VLOOKUP(BI52,NyLi2R!$L$2:$V$4,DK52,1)),""),"")</f>
        <v/>
      </c>
      <c r="FF52" s="9" t="str">
        <f>IF(AND(ISNUMBER(DK52),DK52&gt;7),IF(AND(ISNUMBER(AR52),ISNUMBER(DK52)),IF(AR52+VLOOKUP(BI52,NyLi2E!$L$2:$V$4,DK52,1)&gt;19,19,AR52+VLOOKUP(BI52,NyLi2E!$L$2:$V$4,DK52,1)),""),"")</f>
        <v/>
      </c>
      <c r="FG52" s="9" t="str">
        <f>IF(AND(ISNUMBER(DK52),DK52&gt;7),IF(AND(ISNUMBER(AS52),ISNUMBER(DK52)),IF(AS52+VLOOKUP(BI52,NyLi2T!$L$2:$V$4,DK52,1)&gt;19,19,AS52+VLOOKUP(BI52,NyLi2T!$L$2:$V$4,DK52,1)),""),"")</f>
        <v/>
      </c>
      <c r="FH52" s="9" t="str">
        <f>IF(AND(ISNUMBER(DK52),DK52&lt;8),IF(AND(ISNUMBER(AT52),ISNUMBER(DK52)),IF(AT52+VLOOKUP(BI52,NySs!$L$2:$V$4,DK52,1)&gt;19,19,AT52+VLOOKUP(BI52,NySs!$L$2:$V$4,DK52,1)),""),"")</f>
        <v/>
      </c>
      <c r="FI52" s="9" t="str">
        <f>IF(AND(ISNUMBER(DK52),DK52&lt;9),IF(AND(ISNUMBER(AU52),ISNUMBER(DK52)),IF(AU52+VLOOKUP(BI52,NyEo!$L$2:$V$4,DK52,1)&gt;19,19,AU52+VLOOKUP(BI52,NyEo!$L$2:$V$4,DK52,1)),""),"")</f>
        <v/>
      </c>
      <c r="FJ52" s="9" t="str">
        <f>IF(AND(ISNUMBER(DK52),DK52&gt;7),IF(AND(ISNUMBER(AV52),ISNUMBER(DK52)),IF(AV52+VLOOKUP(BI52,NyHt!$L$2:$V$4,DK52,1)&gt;19,19,AV52+VLOOKUP(BI52,NyHt!$L$2:$V$4,DK52,1)),""),"")</f>
        <v/>
      </c>
      <c r="FK52" s="9" t="str">
        <f>IF(AND(ISNUMBER(AW52),ISNUMBER(DK52)),IF(AW52+VLOOKUP(BI52,NySiF!$L$2:$V$4,DK52,1)&gt;19,19,AW52+VLOOKUP(BI52,NySiF!$L$2:$V$4,DK52,1)),"")</f>
        <v/>
      </c>
      <c r="FL52" s="9" t="str">
        <f>IF(AND(ISNUMBER(AX52),ISNUMBER(DK52)),IF(AX52+VLOOKUP(BI52,NySiB!$L$2:$V$4,DK52,1)&gt;19,19,AX52+VLOOKUP(BI52,NySiB!$L$2:$V$4,DK52,1)),"")</f>
        <v/>
      </c>
      <c r="FM52" s="9" t="str">
        <f>IF(AND(ISNUMBER(AY52),ISNUMBER(DK52)),IF(AY52+VLOOKUP(BI52,NySiT!$L$2:$V$4,DK52,1)&gt;19,19,AY52+VLOOKUP(BI52,NySiT!$L$2:$V$4,DK52,1)),"")</f>
        <v/>
      </c>
      <c r="FN52" s="9" t="str">
        <f>IF(AND(ISNUMBER(AZ52),ISNUMBER(DK52)),IF(AZ52+VLOOKUP(BI52,NyVs!$L$2:$V$4,DK52,1)&gt;19,19,AZ52+VLOOKUP(BI52,NyVs!$L$2:$V$4,DK52,1)),"")</f>
        <v/>
      </c>
      <c r="FO52" s="9" t="str">
        <f>IF(AND(ISNUMBER(BA52),ISNUMBER(DK52)),IF(BA52+VLOOKUP(BI52,NyPp!$L$2:$V$4,DK52,1)&gt;19,19,BA52+VLOOKUP(BI52,NyPp!$L$2:$V$4,DK52,1)),"")</f>
        <v/>
      </c>
      <c r="FP52" s="9" t="str">
        <f>IF(AND(ISNUMBER(BB52),ISNUMBER(DK52)),IF(BB52+VLOOKUP(BI52,NyIGS!$L$2:$V$4,DK52,1)&gt;160,160,BB52+VLOOKUP(BI52,NyIGS!$L$2:$V$4,DK52,1)),"")</f>
        <v/>
      </c>
      <c r="FQ52" s="9" t="str">
        <f>IF(AND(ISNUMBER(BC52),ISNUMBER(DK52)),IF(BC52+VLOOKUP(BI52,NyIRS!$L$2:$V$4,DK52,1)&gt;160,160,BC52+VLOOKUP(BI52,NyIRS!$L$2:$V$4,DK52,1)),"")</f>
        <v/>
      </c>
      <c r="FR52" s="9" t="str">
        <f>IF(AND(ISNUMBER(BD52),ISNUMBER(DK52)),IF(BD52+VLOOKUP(BI52,NyIES!$L$2:$V$4,DK52,1)&gt;160,160, BD52+VLOOKUP(BI52,NyIES!$L$2:$V$4,DK52,1)),"")</f>
        <v/>
      </c>
      <c r="FS52" s="9" t="str">
        <f>IF(AND(ISNUMBER(BE52),ISNUMBER(DK52)),IF(BE52+VLOOKUP(BI52,NyISI!$L$2:$V$4,DK52,1)&gt;160,160,BE52+VLOOKUP(BI52,NyISI!$L$2:$V$4,DK52,1)),"")</f>
        <v/>
      </c>
      <c r="FT52" s="9" t="str">
        <f>IF(AND(ISNUMBER(DK52),DK52&lt;8),IF(AND(ISNUMBER(BF52),ISNUMBER(DK52)),IF(BF52+VLOOKUP(BI52,NyISS!$L$2:$V$4,DK52,1)&gt;160,160,BF52+VLOOKUP(BI52,NyISS!$L$2:$V$4,DK52,1)),""),"")</f>
        <v/>
      </c>
      <c r="FU52" s="9" t="str">
        <f>IF(AND(ISNUMBER(DK52),DK52&gt;7),IF(AND(ISNUMBER(BG52),ISNUMBER(DK52)),IF(BG52+VLOOKUP(BI52,NyISM!$L$2:$V$4,DK52,1)&gt;160,160,BG52+VLOOKUP(BI52,NyISM!$L$2:$V$4,DK52,1)),""),"")</f>
        <v/>
      </c>
      <c r="FV52" s="9" t="str">
        <f>IF(AND(ISNUMBER(BH52),ISNUMBER(DK52)),IF(BH52+VLOOKUP(BI52,NyIAM!$L$2:$V$4,DK52,1)&gt;160,160,BH52+VLOOKUP(BI52,NyIAM!$L$2:$V$4,DK52,1)),"")</f>
        <v/>
      </c>
    </row>
    <row r="53" spans="1:178" x14ac:dyDescent="0.2">
      <c r="A53" s="51"/>
      <c r="B53" s="51"/>
      <c r="C53" s="51"/>
      <c r="D53" s="51"/>
      <c r="E53" s="51"/>
      <c r="F53" s="51"/>
      <c r="G53" s="51"/>
      <c r="H53" s="51"/>
      <c r="I53" s="51"/>
      <c r="J53" s="52"/>
      <c r="K53" s="52"/>
      <c r="L53" s="53"/>
      <c r="M53" s="53"/>
      <c r="N53" s="58" t="str">
        <f t="shared" si="0"/>
        <v/>
      </c>
      <c r="O53" s="53"/>
      <c r="P53" s="53"/>
      <c r="Q53" s="53"/>
      <c r="R53" s="53"/>
      <c r="S53" s="53"/>
      <c r="T53" s="53"/>
      <c r="U53" s="53"/>
      <c r="V53" s="53"/>
      <c r="W53" s="53"/>
      <c r="X53" s="53"/>
      <c r="Y53" s="53"/>
      <c r="Z53" s="53"/>
      <c r="AA53" s="53"/>
      <c r="AB53" s="53"/>
      <c r="AC53" s="53"/>
      <c r="AD53" s="53"/>
      <c r="AE53" s="53"/>
      <c r="AF53" s="53"/>
      <c r="AG53" s="53"/>
      <c r="AH53" s="53"/>
      <c r="AI53" s="53"/>
      <c r="AJ53" s="4" t="str">
        <f>IF(O53="","",IF(ISNUMBER(N53),VLOOKUP(O53,NyFi!$A$2:$K$40,DK53),""))</f>
        <v/>
      </c>
      <c r="AK53" s="4" t="str">
        <f>IF(P53="","",IF(AND(ISNUMBER(N53),DK53&lt;8),VLOOKUP(P53,NyGs!$A$2:$G$41,DK53),""))</f>
        <v/>
      </c>
      <c r="AL53" s="4" t="str">
        <f>IF(AA53="","",IF(ISNUMBER(N53),VLOOKUP(AA53,NyRm!$A$2:$K$56,DK53),""))</f>
        <v/>
      </c>
      <c r="AM53" s="4" t="str">
        <f>IF(Z53="","",IF(ISNUMBER(N53),VLOOKUP(Z53,NyFm!$A$2:$K$46,DK53),""))</f>
        <v/>
      </c>
      <c r="AN53" s="4" t="str">
        <f>IF(U53="","",IF(AND(ISNUMBER(N53),DK53&lt;8),VLOOKUP(U53,NyLi1R!$A$2:$G$20,DK53),""))</f>
        <v/>
      </c>
      <c r="AO53" s="4" t="str">
        <f>IF(V53="","",IF(AND(ISNUMBER(N53),DK53&lt;8),VLOOKUP(V53,NyLi1E!$A$2:$G$20,DK53),""))</f>
        <v/>
      </c>
      <c r="AP53" s="4" t="str">
        <f>IF(AND(ISNUMBER(N53),ISNUMBER(AN53),ISNUMBER(AO53),DK53&lt;8),VLOOKUP(AN53+AO53,NyLi1T!$A$2:$G$40,DK53),"")</f>
        <v/>
      </c>
      <c r="AQ53" s="4" t="str">
        <f>IF(W53="","",IF(AND(ISNUMBER(N53),DK53&gt;7),VLOOKUP(W53,NyLi2R!$A$2:$K$20,DK53),""))</f>
        <v/>
      </c>
      <c r="AR53" s="4" t="str">
        <f>IF(X53="","",IF(AND(ISNUMBER(N53),DK53&gt;7),VLOOKUP(X53,NyLi2E!$A$2:$K$20,DK53),""))</f>
        <v/>
      </c>
      <c r="AS53" s="4" t="str">
        <f>IF(AND(ISNUMBER(N53),ISNUMBER(AQ53),ISNUMBER(AR53),DK53&gt;7),VLOOKUP(AQ53+AR53,NyLi2T!$A$2:$K$40,DK53),"")</f>
        <v/>
      </c>
      <c r="AT53" s="4" t="str">
        <f>IF(AE53="","",IF(AND(ISNUMBER(N53),DK53&lt;8),VLOOKUP(AE53,NySs!$A$2:$G$28,DK53),""))</f>
        <v/>
      </c>
      <c r="AU53" s="4" t="str">
        <f>IF(AD53="","",IF(AND(ISNUMBER(N53),DK53&lt;9),VLOOKUP(AD53,NyEo!$A$2:$H$22,DK53),""))</f>
        <v/>
      </c>
      <c r="AV53" s="4" t="str">
        <f>IF(Q53="","",IF(AND(ISNUMBER(N53),DK53&gt;7),VLOOKUP(Q53,NyHt!$A$2:$K$17,DK53),""))</f>
        <v/>
      </c>
      <c r="AW53" s="4" t="str">
        <f>IF(R53="","",IF(ISNUMBER(N53),VLOOKUP(R53,NySiF!$A$2:$K$18,DK53),""))</f>
        <v/>
      </c>
      <c r="AX53" s="4" t="str">
        <f>IF(S53="","",IF(ISNUMBER(N53),VLOOKUP(S53,NySiB!$A$2:$K$16,DK53),""))</f>
        <v/>
      </c>
      <c r="AY53" s="4" t="str">
        <f>IF(T53="","",IF(ISNUMBER(N53),VLOOKUP(T53,NySiT!$A$2:$K$32,DK53),""))</f>
        <v/>
      </c>
      <c r="AZ53" s="4" t="str">
        <f>IF(Y53="","",IF(ISNUMBER(N53),VLOOKUP(Y53,NyVs!$A$2:$K$86,DK53),""))</f>
        <v/>
      </c>
      <c r="BA53" s="4" t="str">
        <f>IF(AI53="","",IF(ISNUMBER(N53),VLOOKUP(AI53,NyPp!$A$2:$K$202,DK53),""))</f>
        <v/>
      </c>
      <c r="BB53" s="4" t="str">
        <f>IF(AND(ISNUMBER(AJ53),ISNUMBER(AK53),ISNUMBER(AL53),ISNUMBER(AM53),DK53&lt;8),IF(COUNTIF(O53,0)+COUNTIF(P53,0)+COUNTIF(AA53,0)+COUNTIF(Z53,0)&gt;1,"",VLOOKUP(AJ53+AK53+AL53+AM53,NyIGS!$A$2:$K$78,DK53)),IF(AND(ISNUMBER(AJ53),ISNUMBER(AL53),ISNUMBER(AM53),ISNUMBER(AS53),DK53&gt;7),IF(COUNTIF(O53,0)+COUNTIF(AA53,0)+COUNTIF(Z53,0)+AND(COUNTIF(W53,0),COUNTIF(X53,0))&gt;1,"",VLOOKUP(AJ53+AL53+AM53+AS53,NyIGS!$A$2:$K$78,DK53)),""))</f>
        <v/>
      </c>
      <c r="BC53" s="4" t="str">
        <f>IF(AND(ISNUMBER(AJ53),ISNUMBER(AN53),ISNUMBER(AT53),DK53&lt;8),IF(COUNTIF(O53,0)+COUNTIF(U53,0)+COUNTIF(AE53,0)&gt;1,"",VLOOKUP(AJ53+AN53+AT53,NyIRS!$A$2:$K$59,DK53)),IF(AND(ISNUMBER(AJ53),ISNUMBER(AQ53),DK53&gt;7),IF(COUNTIF(O53,0)+COUNTIF(W53,0)&gt;1,"",VLOOKUP(AJ53+AQ53,NyIRS!$A$2:$K$59,DK53)),""))</f>
        <v/>
      </c>
      <c r="BD53" s="4" t="str">
        <f>IF(AND(ISNUMBER(AK53),ISNUMBER(AL53),ISNUMBER(AM53),DK53&lt;8),IF(COUNTIF(P53,0)+COUNTIF(AA53,0)+COUNTIF(Z53,0)&gt;1,"",VLOOKUP(AK53+AL53+AM53,NyIES!$A$2:$K$59,DK53)),IF(AND(ISNUMBER(AL53),ISNUMBER(AM53),ISNUMBER(AR53),DK53&gt;7),IF(COUNTIF(AA53,0)+COUNTIF(Z53,0)+COUNTIF(X53,0)&gt;1,"",VLOOKUP(AL53+AM53+AR53,NyIES!$A$2:$K$59,DK53)),""))</f>
        <v/>
      </c>
      <c r="BE53" s="4" t="str">
        <f>IF(AND(ISNUMBER(AJ53),ISNUMBER(AP53),ISNUMBER(AU53),DK53&lt;8),IF(COUNTIF(O53,0)+AND(COUNTIF(U53,0),COUNTIF(V53,0))+COUNTIF(AD53,0)&gt;1,"",VLOOKUP(AJ53+AP53+AU53,NyISI!$A$2:$K$59,DK53)),IF(AND(ISNUMBER(AS53),ISNUMBER(AU53),ISNUMBER(AV53),DK53=8),IF(COUNTIF(AD53,0)+COUNTIF(Q53,0)+AND(COUNTIF(W53,0),COUNTIF(X53,0))&gt;1,"",VLOOKUP(AS53+AU53+AV53,NyISI!$A$2:$K$59,DK53)),IF(AND(ISNUMBER(AS53),ISNUMBER(AV53),DK53&gt;8),IF(COUNTIF(Q53,0)+AND(COUNTIF(W53,0),COUNTIF(X53,0))&gt;1,"",VLOOKUP(AS53+AV53,NyISI!$A$2:$K$59,DK53)),"")))</f>
        <v/>
      </c>
      <c r="BF53" s="4" t="str">
        <f>IF(AND(ISNUMBER(AT53),ISNUMBER(AK53),ISNUMBER(AL53),ISNUMBER(AM53),DK53&lt;8),IF(COUNTIF(P53,0)+COUNTIF(AA53,0)+COUNTIF(Z53,0)+COUNTIF(AE53,0)&gt;1,"",VLOOKUP(AT53+AK53+AL53+AM53,NyISS!$A$2:$G$78,DK53)),"")</f>
        <v/>
      </c>
      <c r="BG53" s="4" t="str">
        <f>IF(AND(ISNUMBER(AJ53),ISNUMBER(AL53),ISNUMBER(AM53),DK53&gt;7),IF(COUNTIF(O53,0)+COUNTIF(AA53,0)+COUNTIF(Z53,0)&gt;1,"",VLOOKUP(AJ53+AL53+AM53,NyISM!$A$2:$K$59,DK53)),"")</f>
        <v/>
      </c>
      <c r="BH53" s="4" t="str">
        <f>IF(AND(ISNUMBER(AY53),ISNUMBER(AZ53)),IF(COUNTIF(T53,0)+COUNTIF(Y53,0)&gt;1,"",VLOOKUP(AY53+AZ53,NyIAM!$A$2:$K$40,DK53)),"")</f>
        <v/>
      </c>
      <c r="BJ53" s="4" t="str">
        <f>IF(ISNUMBER(BB53),VLOOKUP(BB53,Percentil!$A$2:$B$122,2,1),"")</f>
        <v/>
      </c>
      <c r="BK53" s="4" t="str">
        <f>IF(ISNUMBER(BC53),VLOOKUP(BC53,Percentil!$A$2:$B$122,2,1),"")</f>
        <v/>
      </c>
      <c r="BL53" s="4" t="str">
        <f>IF(ISNUMBER(BD53),VLOOKUP(BD53,Percentil!$A$2:$B$122,2,1),"")</f>
        <v/>
      </c>
      <c r="BM53" s="4" t="str">
        <f>IF(ISNUMBER(BE53),VLOOKUP(BE53,Percentil!$A$2:$B$122,2,1),"")</f>
        <v/>
      </c>
      <c r="BN53" s="4" t="str">
        <f>IF(ISNUMBER(BF53),VLOOKUP(BF53,Percentil!$A$2:$B$122,2,1),"")</f>
        <v/>
      </c>
      <c r="BO53" s="4" t="str">
        <f>IF(ISNUMBER(BG53),VLOOKUP(BG53,Percentil!$A$2:$B$122,2,1),"")</f>
        <v/>
      </c>
      <c r="BP53" s="4" t="str">
        <f>IF(ISNUMBER(BH53),VLOOKUP(BH53,Percentil!$A$2:$B$122,2,1),"")</f>
        <v/>
      </c>
      <c r="BQ53" s="4" t="str">
        <f>IF(AND(ISNUMBER(AJ53),ISNUMBER(DK53)),IF(AJ53-VLOOKUP(BI53,NyFi!$L$2:$V$4,DK53,1)&lt;1,1 &amp; " - " &amp; AJ53+VLOOKUP(BI53,NyFi!$L$2:$V$4,DK53,1),IF(AJ53+VLOOKUP(BI53,NyFi!$L$2:$V$4,DK53,1)&gt;19,AJ53-VLOOKUP(BI53,NyFi!$L$2:$V$4,DK53,1) &amp; " - " &amp; 19,AJ53-VLOOKUP(BI53,NyFi!$L$2:$V$4,DK53,1) &amp; " - " &amp; AJ53+VLOOKUP(BI53,NyFi!$L$2:$V$4,DK53,1))),"")</f>
        <v/>
      </c>
      <c r="BR53" s="4" t="str">
        <f>IF(AND(ISNUMBER(DK53),DK53&lt;8),IF(AND(ISNUMBER(AK53),ISNUMBER(DK53)),IF(AK53-VLOOKUP(BI53,NyGs!$L$2:$V$4,DK53,1)&lt;1,1 &amp; " - " &amp; AK53+VLOOKUP(BI53,NyGs!$L$2:$V$4,DK53,1),IF(AK53+VLOOKUP(BI53,NyGs!$L$2:$V$4,DK53,1)&gt;19,AK53-VLOOKUP(BI53,NyGs!$L$2:$V$4,DK53,1) &amp; " - " &amp; 19,AK53-VLOOKUP(BI53,NyGs!$L$2:$V$4,DK53,1) &amp; " - " &amp; AK53+VLOOKUP(BI53,NyGs!$L$2:$V$4,DK53,1))),""),"")</f>
        <v/>
      </c>
      <c r="BS53" s="4" t="str">
        <f>IF(AND(ISNUMBER(AL53),ISNUMBER(DK53)),IF(AL53-VLOOKUP(BI53,NyRm!$L$2:$V$4,DK53,1)&lt;1,1 &amp; " - " &amp; AL53+VLOOKUP(BI53,NyRm!$L$2:$V$4,DK53,1),IF(AL53+VLOOKUP(BI53,NyRm!$L$2:$V$4,DK53,1)&gt;19,AL53-VLOOKUP(BI53,NyRm!$L$2:$V$4,DK53,1) &amp; " - " &amp; 19,AL53-VLOOKUP(BI53,NyRm!$L$2:$V$4,DK53,1) &amp; " - " &amp; AL53+VLOOKUP(BI53,NyRm!$L$2:$V$4,DK53,1))),"")</f>
        <v/>
      </c>
      <c r="BT53" s="4" t="str">
        <f>IF(AND(ISNUMBER(AM53),ISNUMBER(DK53)),IF(AM53-VLOOKUP(BI53,NyFm!$L$2:$V$4,DK53,1)&lt;1,1 &amp; " - " &amp; AM53+VLOOKUP(BI53,NyFm!$L$2:$V$4,DK53,1),IF(AM53+VLOOKUP(BI53,NyFm!$L$2:$V$4,DK53,1)&gt;19,AM53-VLOOKUP(BI53,NyFm!$L$2:$V$4,DK53,1) &amp; " - " &amp; 19,AM53-VLOOKUP(BI53,NyFm!$L$2:$V$4,DK53,1) &amp; " - " &amp; AM53+VLOOKUP(BI53,NyFm!$L$2:$V$4,DK53,1))),"")</f>
        <v/>
      </c>
      <c r="BU53" s="4" t="str">
        <f>IF(AND(ISNUMBER(DK53),DK53&lt;8),IF(AND(ISNUMBER(AN53),ISNUMBER(DK53)),IF(AN53-VLOOKUP(BI53,NyLi1R!$L$2:$V$4,DK53,1)&lt;1,1 &amp; " - " &amp; AN53+VLOOKUP(BI53,NyLi1R!$L$2:$V$4,DK53,1),IF(AN53+VLOOKUP(BI53,NyLi1R!$L$2:$V$4,DK53,1)&gt;19,AN53-VLOOKUP(BI53,NyLi1R!$L$2:$V$4,DK53,1) &amp; " - " &amp; 19,AN53-VLOOKUP(BI53,NyLi1R!$L$2:$V$4,DK53,1) &amp; " - " &amp; AN53+VLOOKUP(BI53,NyLi1R!$L$2:$V$4,DK53,1))),""),"")</f>
        <v/>
      </c>
      <c r="BV53" s="4" t="str">
        <f>IF(AND(ISNUMBER(DK53),DK53&lt;8),IF(AND(ISNUMBER(AO53),ISNUMBER(DK53)),IF(AO53-VLOOKUP(BI53,NyLi1E!$L$2:$V$4,DK53,1)&lt;1,1 &amp; " - " &amp; AO53+VLOOKUP(BI53,NyLi1E!$L$2:$V$4,DK53,1),IF(AO53+VLOOKUP(BI53,NyLi1E!$L$2:$V$4,DK53,1)&gt;19,AO53-VLOOKUP(BI53,NyLi1E!$L$2:$V$4,DK53,1) &amp; " - " &amp; 19,AO53-VLOOKUP(BI53,NyLi1E!$L$2:$V$4,DK53,1) &amp; " - " &amp; AO53+VLOOKUP(BI53,NyLi1E!$L$2:$V$4,DK53,1))),""),"")</f>
        <v/>
      </c>
      <c r="BW53" s="4" t="str">
        <f>IF(AND(ISNUMBER(DK53),DK53&lt;8),IF(AND(ISNUMBER(AP53),ISNUMBER(DK53)),IF(AP53-VLOOKUP(BI53,NyLi1T!$L$2:$V$4,DK53,1)&lt;1,1 &amp; " - " &amp; AP53+VLOOKUP(BI53,NyLi1T!$L$2:$V$4,DK53,1),IF(AP53+VLOOKUP(BI53,NyLi1T!$L$2:$V$4,DK53,1)&gt;19,AP53-VLOOKUP(BI53,NyLi1T!$L$2:$V$4,DK53,1) &amp; " - " &amp; 19,AP53-VLOOKUP(BI53,NyLi1T!$L$2:$V$4,DK53,1) &amp; " - " &amp; AP53+VLOOKUP(BI53,NyLi1T!$L$2:$V$4,DK53,1))),""),"")</f>
        <v/>
      </c>
      <c r="BX53" s="4" t="str">
        <f>IF(AND(ISNUMBER(DK53),DK53&gt;7),IF(AND(ISNUMBER(AQ53),ISNUMBER(DK53)),IF(AQ53-VLOOKUP(BI53,NyLi2R!$L$2:$V$4,DK53,1)&lt;1,1 &amp; " - " &amp; AQ53+VLOOKUP(BI53,NyLi2R!$L$2:$V$4,DK53,1),IF(AQ53+VLOOKUP(BI53,NyLi2R!$L$2:$V$4,DK53,1)&gt;19,AQ53-VLOOKUP(BI53,NyLi2R!$L$2:$V$4,DK53,1) &amp; " - " &amp; 19,AQ53-VLOOKUP(BI53,NyLi2R!$L$2:$V$4,DK53,1) &amp; " - " &amp; AQ53+VLOOKUP(BI53,NyLi2R!$L$2:$V$4,DK53,1))),""),"")</f>
        <v/>
      </c>
      <c r="BY53" s="4" t="str">
        <f>IF(AND(ISNUMBER(DK53),DK53&gt;7),IF(AND(ISNUMBER(AR53),ISNUMBER(DK53)),IF(AR53-VLOOKUP(BI53,NyLi2E!$L$2:$V$4,DK53,1)&lt;1,1 &amp; " - " &amp; AR53+VLOOKUP(BI53,NyLi2E!$L$2:$V$4,DK53,1),IF(AR53+VLOOKUP(BI53,NyLi2E!$L$2:$V$4,DK53,1)&gt;19,AR53-VLOOKUP(BI53,NyLi2E!$L$2:$V$4,DK53,1) &amp; " - " &amp; 19,AR53-VLOOKUP(BI53,NyLi2E!$L$2:$V$4,DK53,1) &amp; " - " &amp; AR53+VLOOKUP(BI53,NyLi2E!$L$2:$V$4,DK53,1))),""),"")</f>
        <v/>
      </c>
      <c r="BZ53" s="4" t="str">
        <f>IF(AND(ISNUMBER(DK53),DK53&gt;7),IF(AND(ISNUMBER(AS53),ISNUMBER(DK53)),IF(AS53-VLOOKUP(BI53,NyLi2T!$L$2:$V$4,DK53,1)&lt;1,1 &amp; " - " &amp; AS53+VLOOKUP(BI53,NyLi2T!$L$2:$V$4,DK53,1),IF(AS53+VLOOKUP(BI53,NyLi2T!$L$2:$V$4,DK53,1)&gt;19,AS53-VLOOKUP(BI53,NyLi2T!$L$2:$V$4,DK53,1) &amp; " - " &amp; 19,AS53-VLOOKUP(BI53,NyLi2T!$L$2:$V$4,DK53,1) &amp; " - " &amp; AS53+VLOOKUP(BI53,NyLi2T!$L$2:$V$4,DK53,1))),""),"")</f>
        <v/>
      </c>
      <c r="CA53" s="4" t="str">
        <f>IF(AND(ISNUMBER(DK53),DK53&lt;8),IF(AND(ISNUMBER(AT53),ISNUMBER(DK53)),IF(AT53-VLOOKUP(BI53,NySs!$L$2:$V$4,DK53,1)&lt;1,1 &amp; " - " &amp; AT53+VLOOKUP(BI53,NySs!$L$2:$V$4,DK53,1),IF(AT53+VLOOKUP(BI53,NySs!$L$2:$V$4,DK53,1)&gt;19,AT53-VLOOKUP(BI53,NySs!$L$2:$V$4,DK53,1) &amp; " - " &amp; 19,AT53-VLOOKUP(BI53,NySs!$L$2:$V$4,DK53,1) &amp; " - " &amp; AT53+VLOOKUP(BI53,NySs!$L$2:$V$4,DK53,1))),""),"")</f>
        <v/>
      </c>
      <c r="CB53" s="4" t="str">
        <f>IF(AND(ISNUMBER(DK53),DK53&lt;9),IF(AND(ISNUMBER(AU53),ISNUMBER(DK53)),IF(AU53-VLOOKUP(BI53,NyEo!$L$2:$V$4,DK53,1)&lt;1,1 &amp; " - " &amp; AU53+VLOOKUP(BI53,NyEo!$L$2:$V$4,DK53,1),IF(AU53+VLOOKUP(BI53,NyEo!$L$2:$V$4,DK53,1)&gt;19,AU53-VLOOKUP(BI53,NyEo!$L$2:$V$4,DK53,1) &amp; " - " &amp; 19,AU53-VLOOKUP(BI53,NyEo!$L$2:$V$4,DK53,1) &amp; " - " &amp; AU53+VLOOKUP(BI53,NyEo!$L$2:$V$4,DK53,1))),""),"")</f>
        <v/>
      </c>
      <c r="CC53" s="4" t="str">
        <f>IF(AND(ISNUMBER(DK53),DK53&gt;7),IF(AND(ISNUMBER(AV53),ISNUMBER(DK53)),IF(AV53-VLOOKUP(BI53,NyHt!$L$2:$V$4,DK53,1)&lt;1,1 &amp; " - " &amp; AV53+VLOOKUP(BI53,NyHt!$L$2:$V$4,DK53,1),IF(AV53+VLOOKUP(BI53,NyHt!$L$2:$V$4,DK53,1)&gt;19,AV53-VLOOKUP(BI53,NyHt!$L$2:$V$4,DK53,1) &amp; " - " &amp; 19,AV53-VLOOKUP(BI53,NyHt!$L$2:$V$4,DK53,1) &amp; " - " &amp; AV53+VLOOKUP(BI53,NyHt!$L$2:$V$4,DK53,1))),""),"")</f>
        <v/>
      </c>
      <c r="CD53" s="4" t="str">
        <f>IF(AND(ISNUMBER(AW53),ISNUMBER(DK53)),IF(AW53-VLOOKUP(BI53,NySiF!$L$2:$V$4,DK53,1)&lt;1,1 &amp; " - " &amp; AW53+VLOOKUP(BI53,NySiF!$L$2:$V$4,DK53,1),IF(AW53+VLOOKUP(BI53,NySiF!$L$2:$V$4,DK53,1)&gt;19,AW53-VLOOKUP(BI53,NySiF!$L$2:$V$4,DK53,1) &amp; " - " &amp; 19,AW53-VLOOKUP(BI53,NySiF!$L$2:$V$4,DK53,1) &amp; " - " &amp; AW53+VLOOKUP(BI53,NySiF!$L$2:$V$4,DK53,1))),"")</f>
        <v/>
      </c>
      <c r="CE53" s="4" t="str">
        <f>IF(AND(ISNUMBER(AX53),ISNUMBER(DK53)),IF(AX53-VLOOKUP(BI53,NySiB!$L$2:$V$4,DK53,1)&lt;1,1 &amp; " - " &amp; AX53+VLOOKUP(BI53,NySiB!$L$2:$V$4,DK53,1),IF(AX53+VLOOKUP(BI53,NySiB!$L$2:$V$4,DK53,1)&gt;19,AX53-VLOOKUP(BI53,NySiB!$L$2:$V$4,DK53,1) &amp; " - " &amp; 19,AX53-VLOOKUP(BI53,NySiB!$L$2:$V$4,DK53,1) &amp; " - " &amp; AX53+VLOOKUP(BI53,NySiB!$L$2:$V$4,DK53,1))),"")</f>
        <v/>
      </c>
      <c r="CF53" s="4" t="str">
        <f>IF(AND(ISNUMBER(AY53),ISNUMBER(DK53)),IF(AY53-VLOOKUP(BI53,NySiT!$L$2:$V$4,DK53,1)&lt;1,1 &amp; " - " &amp; AY53+VLOOKUP(BI53,NySiT!$L$2:$V$4,DK53,1),IF(AY53+VLOOKUP(BI53,NySiT!$L$2:$V$4,DK53,1)&gt;19,AY53-VLOOKUP(BI53,NySiT!$L$2:$V$4,DK53,1) &amp; " - " &amp; 19,AY53-VLOOKUP(BI53,NySiT!$L$2:$V$4,DK53,1) &amp; " - " &amp; AY53+VLOOKUP(BI53,NySiT!$L$2:$V$4,DK53,1))),"")</f>
        <v/>
      </c>
      <c r="CG53" s="4" t="str">
        <f>IF(AND(ISNUMBER(AZ53),ISNUMBER(DK53)),IF(AZ53-VLOOKUP(BI53,NyVs!$L$2:$V$4,DK53,1)&lt;1,1 &amp; " - " &amp; AZ53+VLOOKUP(BI53,NyVs!$L$2:$V$4,DK53,1),IF(AZ53+VLOOKUP(BI53,NyVs!$L$2:$V$4,DK53,1)&gt;19,AZ53-VLOOKUP(BI53,NyVs!$L$2:$V$4,DK53,1) &amp; " - " &amp; 19,AZ53-VLOOKUP(BI53,NyVs!$L$2:$V$4,DK53,1) &amp; " - " &amp; AZ53+VLOOKUP(BI53,NyVs!$L$2:$V$4,DK53,1))),"")</f>
        <v/>
      </c>
      <c r="CH53" s="4" t="str">
        <f>IF(AND(ISNUMBER(BA53),ISNUMBER(DK53)),IF(BA53-VLOOKUP(BI53,NyPp!$L$2:$V$4,DK53,1)&lt;1,1 &amp; " - " &amp; BA53+VLOOKUP(BI53,NyPp!$L$2:$V$4,DK53,1),IF(BA53+VLOOKUP(BI53,NyPp!$L$2:$V$4,DK53,1)&gt;19,BA53-VLOOKUP(BI53,NyPp!$L$2:$V$4,DK53,1) &amp; " - " &amp; 19,BA53-VLOOKUP(BI53,NyPp!$L$2:$V$4,DK53,1) &amp; " - " &amp; BA53+VLOOKUP(BI53,NyPp!$L$2:$V$4,DK53,1))),"")</f>
        <v/>
      </c>
      <c r="CI53" s="4" t="str">
        <f>IF(AND(ISNUMBER(BB53),ISNUMBER(DK53)),IF(BB53-VLOOKUP(BI53,NyIGS!$L$2:$V$4,DK53,1)&lt;40,40 &amp; " - " &amp; BB53+VLOOKUP(BI53,NyIGS!$L$2:$V$4,DK53,1),IF(BB53+VLOOKUP(BI53,NyIGS!$L$2:$V$4,DK53,1)&gt;160,BB53-VLOOKUP(BI53,NyIGS!$L$2:$V$4,DK53,1) &amp; " - " &amp; 160,BB53-VLOOKUP(BI53,NyIGS!$L$2:$V$4,DK53,1) &amp; " - " &amp; BB53+VLOOKUP(BI53,NyIGS!$L$2:$V$4,DK53,1))),"")</f>
        <v/>
      </c>
      <c r="CJ53" s="4" t="str">
        <f>IF(AND(ISNUMBER(BC53),ISNUMBER(DK53)),IF(BC53-VLOOKUP(BI53,NyIRS!$L$2:$V$4,DK53,1)&lt;40,40 &amp; " - " &amp; BC53+VLOOKUP(BI53,NyIRS!$L$2:$V$4,DK53,1),IF(BC53+VLOOKUP(BI53,NyIRS!$L$2:$V$4,DK53,1)&gt;160,BC53-VLOOKUP(BI53,NyIRS!$L$2:$V$4,DK53,1) &amp; " - " &amp; 160,BC53-VLOOKUP(BI53,NyIRS!$L$2:$V$4,DK53,1) &amp; " - " &amp; BC53+VLOOKUP(BI53,NyIRS!$L$2:$V$4,DK53,1))),"")</f>
        <v/>
      </c>
      <c r="CK53" s="4" t="str">
        <f>IF(AND(ISNUMBER(BD53),ISNUMBER(DK53)),IF(BD53-VLOOKUP(BI53,NyIES!$L$2:$V$4,DK53,1)&lt;40,40 &amp; " - " &amp; BD53+VLOOKUP(BI53,NyIES!$L$2:$V$4,DK53,1),IF(BD53+VLOOKUP(BI53,NyIES!$L$2:$V$4,DK53,1)&gt;160,BD53-VLOOKUP(BI53,NyIES!$L$2:$V$4,DK53,1) &amp; " - " &amp; 160,BD53-VLOOKUP(BI53,NyIES!$L$2:$V$4,DK53,1) &amp; " - " &amp; BD53+VLOOKUP(BI53,NyIES!$L$2:$V$4,DK53,1))),"")</f>
        <v/>
      </c>
      <c r="CL53" s="4" t="str">
        <f>IF(AND(ISNUMBER(BE53),ISNUMBER(DK53)),IF(BE53-VLOOKUP(BI53,NyISI!$L$2:$V$4,DK53,1)&lt;40,40 &amp; " - " &amp; BE53+VLOOKUP(BI53,NyISI!$L$2:$V$4,DK53,1),IF(BE53+VLOOKUP(BI53,NyISI!$L$2:$V$4,DK53,1)&gt;160,BE53-VLOOKUP(BI53,NyISI!$L$2:$V$4,DK53,1) &amp; " - " &amp; 160,BE53-VLOOKUP(BI53,NyISI!$L$2:$V$4,DK53,1) &amp; " - " &amp; BE53+VLOOKUP(BI53,NyISI!$L$2:$V$4,DK53,1))),"")</f>
        <v/>
      </c>
      <c r="CM53" s="4" t="str">
        <f>IF(AND(ISNUMBER(DK53),DK53&lt;8),IF(AND(ISNUMBER(BF53),ISNUMBER(DK53)),IF(BF53-VLOOKUP(BI53,NyISS!$L$2:$V$4,DK53,1)&lt;40,40 &amp; " - " &amp; BF53+VLOOKUP(BI53,NyISS!$L$2:$V$4,DK53,1),IF(BF53+VLOOKUP(BI53,NyISS!$L$2:$V$4,DK53,1)&gt;160,BF53-VLOOKUP(BI53,NyISS!$L$2:$V$4,DK53,1) &amp; " - " &amp; 160,BF53-VLOOKUP(BI53,NyISS!$L$2:$V$4,DK53,1) &amp; " - " &amp; BF53+VLOOKUP(BI53,NyISS!$L$2:$V$4,DK53,1))),""),"")</f>
        <v/>
      </c>
      <c r="CN53" s="4" t="str">
        <f>IF(AND(ISNUMBER(DK53),DK53&gt;7),IF(AND(ISNUMBER(BG53),ISNUMBER(DK53)),IF(BG53-VLOOKUP(BI53,NyISM!$L$2:$V$4,DK53,1)&lt;40,40 &amp; " - " &amp; BG53+VLOOKUP(BI53,NyISM!$L$2:$V$4,DK53,1),IF(BG53+VLOOKUP(BI53,NyISM!$L$2:$V$4,DK53,1)&gt;160,BG53-VLOOKUP(BI53,NyISM!$L$2:$V$4,DK53,1) &amp; " - " &amp; 160,BG53-VLOOKUP(BI53,NyISM!$L$2:$V$4,DK53,1) &amp; " - " &amp; BG53+VLOOKUP(BI53,NyISM!$L$2:$V$4,DK53,1))),""),"")</f>
        <v/>
      </c>
      <c r="CO53" s="4" t="str">
        <f>IF(AND(ISNUMBER(BH53),ISNUMBER(DK53)),IF(BH53-VLOOKUP(BI53,NyIAM!$L$2:$V$4,DK53,1)&lt;40,40 &amp; " - " &amp; BH53+VLOOKUP(BI53,NyIAM!$L$2:$V$4,DK53,1),IF(BH53+VLOOKUP(BI53,NyIAM!$L$2:$V$4,DK53,1)&gt;160,BH53-VLOOKUP(BI53,NyIAM!$L$2:$V$4,DK53,1) &amp; " - " &amp; 160,BH53-VLOOKUP(BI53,NyIAM!$L$2:$V$4,DK53,1) &amp; " - " &amp; BH53+VLOOKUP(BI53,NyIAM!$L$2:$V$4,DK53,1))),"")</f>
        <v/>
      </c>
      <c r="CP53" s="4" t="str">
        <f>IF(AF53="","",IF(AND(ISNUMBER(AF53),ISNUMBER(DK53)),IF(VLOOKUP(AF53,NyOm!$A$2:$K$30,DK53,1)=1,"Onormalt få ord",IF(VLOOKUP(AF53,NyOm!$A$2:$K$30,DK53,1)=2,"Färre antal ord än normalt",IF(VLOOKUP(AF53,NyOm!$A$2:$K$30,DK53,1)=3,"Normalt antal ord","")))))</f>
        <v/>
      </c>
      <c r="CQ53" s="4" t="str">
        <f>IF(AB53="","",IF(AND(ISNUMBER(AB53),ISNUMBER(DK53)),IF(VLOOKUP(AB53,NyPbTid!$A$2:$K$218,DK53,1)=1,"Onormalt lång tidsåtgång",IF(VLOOKUP(AB53,NyPbTid!$A$2:$K$218,DK53,1)=2,"Långsammare än normalt",IF(VLOOKUP(AB53,NyPbTid!$A$2:$K$218,DK53,1)=3,"Normal tidsåtgång","")))))</f>
        <v/>
      </c>
      <c r="CR53" s="4" t="str">
        <f>IF(AC53="","",IF(AND(ISNUMBER(AC53),ISNUMBER(DK53)),IF(VLOOKUP(AC53,NyPbFel!$A$2:$K$18,DK53,1)=1,"Onormalt antal fel",IF(VLOOKUP(AC53,NyPbFel!$A$2:$K$18,DK53,1)=2,"Fler fel än normalt",IF(VLOOKUP(AC53,NyPbFel!$A$2:$K$18,DK53,1)=3,"Normalt antal fel","")))))</f>
        <v/>
      </c>
      <c r="CS53" s="4" t="str">
        <f t="shared" si="6"/>
        <v/>
      </c>
      <c r="CT53" s="4" t="str">
        <f>IF(OR(ISNUMBER(CS53),CS53="0**"),IF(ISNUMBER(CS53),CS53/ABS(CS53)*VLOOKUP(1,SignDiff!$A$3:$K$4,DK53,1),VLOOKUP(1,SignDiff!$A$3:$K$4,DK53,1)),"")</f>
        <v/>
      </c>
      <c r="CU53" s="4" t="str">
        <f>IF(OR(ISNUMBER(CS53),CS53="0**"),IF(ISNUMBER(CS53),CS53/ABS(CS53)*VLOOKUP(1,SignDiff!$A$7:$K$8,DK53,1),VLOOKUP(1,SignDiff!$A$7:$K$8,DK53,1)),"")</f>
        <v/>
      </c>
      <c r="CV53" s="4" t="str">
        <f t="shared" si="7"/>
        <v/>
      </c>
      <c r="CW53" s="4" t="str">
        <f t="shared" si="8"/>
        <v/>
      </c>
      <c r="CX53" s="4" t="str">
        <f>IF(OR(ISNUMBER(CS53),CS53="0**"),IF(CS53="0**",VLOOKUP(0,'IRS-IES'!$A$2:$C$43,2,1),IF(CS53&lt;0,VLOOKUP(ABS(CS53),'IRS-IES'!$A$2:$C$43,2,1),VLOOKUP(ABS(CS53),'IRS-IES'!$A$2:$C$43,3,1))),"")</f>
        <v/>
      </c>
      <c r="CY53" s="4" t="str">
        <f t="shared" si="9"/>
        <v/>
      </c>
      <c r="CZ53" s="4" t="str">
        <f>IF(OR(ISNUMBER(CY53),CY53="0**"),IF(ISNUMBER(CY53),CY53/ABS(CY53)*VLOOKUP(2,SignDiff!$A$3:$K$4,DK53,1),VLOOKUP(2,SignDiff!$A$3:$K$4,DK53,1)),"")</f>
        <v/>
      </c>
      <c r="DA53" s="4" t="str">
        <f>IF(OR(ISNUMBER(CY53),CY53="0**"),IF(ISNUMBER(CY53),CY53/ABS(CY53)*VLOOKUP(2,SignDiff!$A$7:$K$8,DK53,1),VLOOKUP(2,SignDiff!$A$7:$K$8,DK53,1)),"")</f>
        <v/>
      </c>
      <c r="DB53" s="4" t="str">
        <f t="shared" si="10"/>
        <v/>
      </c>
      <c r="DC53" s="4" t="str">
        <f t="shared" si="11"/>
        <v/>
      </c>
      <c r="DD53" s="4" t="str">
        <f>IF(OR(ISNUMBER(CY53),CY53="0**"),IF(CY53="0**",VLOOKUP(0,'ISI-ISS'!$A$2:$C$43,2,1),IF(CY53&lt;0,VLOOKUP(ABS(CY53),'ISI-ISS'!$A$2:$C$43,2,1),VLOOKUP(ABS(CY53),'ISI-ISS'!$A$2:$C$43,3,1))),"")</f>
        <v/>
      </c>
      <c r="DE53" s="4" t="str">
        <f t="shared" si="12"/>
        <v/>
      </c>
      <c r="DF53" s="4" t="str">
        <f>IF(OR(ISNUMBER(DE53),DE53="0**"),IF(ISNUMBER(DE53),DE53/ABS(DE53)*VLOOKUP(2,SignDiff!$A$3:$K$4,DK53,1),VLOOKUP(2,SignDiff!$A$3:$K$4,DK53,1)),"")</f>
        <v/>
      </c>
      <c r="DG53" s="4" t="str">
        <f>IF(OR(ISNUMBER(DE53),DE53="0**"),IF(ISNUMBER(DE53),DE53/ABS(DE53)*VLOOKUP(2,SignDiff!$A$7:$K$8,DK53,1),VLOOKUP(2,SignDiff!$A$7:$K$8,DK53,1)),"")</f>
        <v/>
      </c>
      <c r="DH53" s="4" t="str">
        <f t="shared" si="13"/>
        <v/>
      </c>
      <c r="DI53" s="4" t="str">
        <f t="shared" si="14"/>
        <v/>
      </c>
      <c r="DJ53" s="4" t="str">
        <f>IF(OR(ISNUMBER(DE53),DE53="0**"),IF(DE53="0**",VLOOKUP(0,'ISI-ISM'!$A$2:$C$43,2,1),IF(DE53&lt;0,VLOOKUP(ABS(DE53),'ISI-ISM'!$A$2:$C$43,2,1),VLOOKUP(ABS(DE53),'ISI-ISM'!$A$2:$C$43,3,1))),"")</f>
        <v/>
      </c>
      <c r="DK53" s="4" t="str">
        <f>IF(ISERROR(VLOOKUP(N53,age!$A$2:$C$11,2,1)),"",VLOOKUP(N53,age!$A$2:$C$11,2,1))</f>
        <v/>
      </c>
      <c r="DL53" s="4" t="str">
        <f>IF(ISERROR(VLOOKUP(N53,age!$A$2:$C$11,3,1)),"",VLOOKUP(N53,age!$A$2:$C$11,3,1))</f>
        <v/>
      </c>
      <c r="DM53" s="4">
        <f t="shared" si="1"/>
        <v>0</v>
      </c>
      <c r="DN53" s="4">
        <f t="shared" si="2"/>
        <v>0</v>
      </c>
      <c r="DO53" s="4">
        <f t="shared" si="3"/>
        <v>0</v>
      </c>
      <c r="DP53" s="4">
        <f t="shared" si="4"/>
        <v>0</v>
      </c>
      <c r="DQ53" s="4">
        <f t="shared" si="5"/>
        <v>0</v>
      </c>
      <c r="DR53" s="9" t="str">
        <f t="shared" si="15"/>
        <v/>
      </c>
      <c r="DS53" s="9" t="str">
        <f t="shared" si="16"/>
        <v/>
      </c>
      <c r="DT53" s="9" t="str">
        <f t="shared" si="17"/>
        <v/>
      </c>
      <c r="DU53" s="9" t="str">
        <f t="shared" si="18"/>
        <v/>
      </c>
      <c r="DV53" s="9" t="str">
        <f t="shared" si="19"/>
        <v/>
      </c>
      <c r="DW53" s="9" t="str">
        <f t="shared" si="20"/>
        <v/>
      </c>
      <c r="DX53" s="9" t="str">
        <f t="shared" si="21"/>
        <v/>
      </c>
      <c r="DY53" s="9" t="str">
        <f>IF(AND(ISNUMBER(AJ53),ISNUMBER(DK53)),IF(AJ53-VLOOKUP(BI53,NyFi!$L$2:$V$4,DK53,1)&lt;1,1,AJ53-VLOOKUP(BI53,NyFi!$L$2:$V$4,DK53,1)),"")</f>
        <v/>
      </c>
      <c r="DZ53" s="9" t="str">
        <f>IF(AND(ISNUMBER(DK53),DK53&lt;8),IF(AND(ISNUMBER(AK53),ISNUMBER(DK53)),IF(AK53-VLOOKUP(BI53,NyGs!$L$2:$V$4,DK53,1)&lt;1,1,AK53-VLOOKUP(BI53,NyGs!$L$2:$V$4,DK53,1)),""),"")</f>
        <v/>
      </c>
      <c r="EA53" s="9" t="str">
        <f>IF(AND(ISNUMBER(AL53),ISNUMBER(DK53)),IF(AL53-VLOOKUP(BI53,NyRm!$L$2:$V$4,DK53,1)&lt;1,1,AL53-VLOOKUP(BI53,NyRm!$L$2:$V$4,DK53,1)),"")</f>
        <v/>
      </c>
      <c r="EB53" s="9" t="str">
        <f>IF(AND(ISNUMBER(AM53),ISNUMBER(DK53)),IF(AM53-VLOOKUP(BI53,NyFm!$L$2:$V$4,DK53,1)&lt;1,1,AM53-VLOOKUP(BI53,NyFm!$L$2:$V$4,DK53,1)),"")</f>
        <v/>
      </c>
      <c r="EC53" s="9" t="str">
        <f>IF(AND(ISNUMBER(DK53),DK53&lt;8),IF(AND(ISNUMBER(AN53),ISNUMBER(DK53)),IF(AN53-VLOOKUP(BI53,NyLi1R!$L$2:$V$4,DK53,1)&lt;1,1,AN53-VLOOKUP(BI53,NyLi1R!$L$2:$V$4,DK53,1)),""),"")</f>
        <v/>
      </c>
      <c r="ED53" s="9" t="str">
        <f>IF(AND(ISNUMBER(DK53),DK53&lt;8),IF(AND(ISNUMBER(AO53),ISNUMBER(DK53)),IF(AO53-VLOOKUP(BI53,NyLi1E!$L$2:$V$4,DK53,1)&lt;1,1,AO53-VLOOKUP(BI53,NyLi1E!$L$2:$V$4,DK53,1)),""),"")</f>
        <v/>
      </c>
      <c r="EE53" s="9" t="str">
        <f>IF(AND(ISNUMBER(DK53),DK53&lt;8),IF(AND(ISNUMBER(AP53),ISNUMBER(DK53)),IF(AP53-VLOOKUP(BI53,NyLi1T!$L$2:$V$4,DK53,1)&lt;1,1,AP53-VLOOKUP(BI53,NyLi1T!$L$2:$V$4,DK53,1)),""),"")</f>
        <v/>
      </c>
      <c r="EF53" s="9" t="str">
        <f>IF(AND(ISNUMBER(DK53),DK53&gt;7),IF(AND(ISNUMBER(AQ53),ISNUMBER(DK53)),IF(AQ53-VLOOKUP(BI53,NyLi2R!$L$2:$V$4,DK53,1)&lt;1,1,AQ53-VLOOKUP(BI53,NyLi2R!$L$2:$V$4,DK53,1)),""),"")</f>
        <v/>
      </c>
      <c r="EG53" s="9" t="str">
        <f>IF(AND(ISNUMBER(DK53),DK53&gt;7),IF(AND(ISNUMBER(AR53),ISNUMBER(DK53)),IF(AR53-VLOOKUP(BI53,NyLi2E!$L$2:$V$4,DK53,1)&lt;1,1,AR53-VLOOKUP(BI53,NyLi2E!$L$2:$V$4,DK53,1)),""),"")</f>
        <v/>
      </c>
      <c r="EH53" s="9" t="str">
        <f>IF(AND(ISNUMBER(DK53),DK53&gt;7),IF(AND(ISNUMBER(AS53),ISNUMBER(DK53)),IF(AS53-VLOOKUP(BI53,NyLi2T!$L$2:$V$4,DK53,1)&lt;1,1,AS53-VLOOKUP(BI53,NyLi2T!$L$2:$V$4,DK53,1)),""),"")</f>
        <v/>
      </c>
      <c r="EI53" s="9" t="str">
        <f>IF(AND(ISNUMBER(DK53),DK53&lt;8),IF(AND(ISNUMBER(AT53),ISNUMBER(DK53)),IF(AT53-VLOOKUP(BI53,NySs!$L$2:$V$4,DK53,1)&lt;1,1,AT53-VLOOKUP(BI53,NySs!$L$2:$V$4,DK53,1)),""),"")</f>
        <v/>
      </c>
      <c r="EJ53" s="9" t="str">
        <f>IF(AND(ISNUMBER(DK53),DK53&lt;9),IF(AND(ISNUMBER(AU53),ISNUMBER(DK53)),IF(AU53-VLOOKUP(BI53,NyEo!$L$2:$V$4,DK53,1)&lt;1,1,AU53-VLOOKUP(BI53,NyEo!$L$2:$V$4,DK53,1)),""),"")</f>
        <v/>
      </c>
      <c r="EK53" s="9" t="str">
        <f>IF(AND(ISNUMBER(DK53),DK53&gt;7),IF(AND(ISNUMBER(AV53),ISNUMBER(DK53)),IF(AV53-VLOOKUP(BI53,NyHt!$L$2:$V$4,DK53,1)&lt;1,1,AV53-VLOOKUP(BI53,NyHt!$L$2:$V$4,DK53,1)),""),"")</f>
        <v/>
      </c>
      <c r="EL53" s="9" t="str">
        <f>IF(AND(ISNUMBER(AW53),ISNUMBER(DK53)),IF(AW53-VLOOKUP(BI53,NySiF!$L$2:$V$4,DK53,1)&lt;1,1,AW53-VLOOKUP(BI53,NySiF!$L$2:$V$4,DK53,1)),"")</f>
        <v/>
      </c>
      <c r="EM53" s="9" t="str">
        <f>IF(AND(ISNUMBER(AX53),ISNUMBER(DK53)),IF(AX53-VLOOKUP(BI53,NySiB!$L$2:$V$4,DK53,1)&lt;1,1,AX53-VLOOKUP(BI53,NySiB!$L$2:$V$4,DK53,1)),"")</f>
        <v/>
      </c>
      <c r="EN53" s="9" t="str">
        <f>IF(AND(ISNUMBER(AY53),ISNUMBER(DK53)),IF(AY53-VLOOKUP(BI53,NySiT!$L$2:$V$4,DK53,1)&lt;1,1,AY53-VLOOKUP(BI53,NySiT!$L$2:$V$4,DK53,1)),"")</f>
        <v/>
      </c>
      <c r="EO53" s="9" t="str">
        <f>IF(AND(ISNUMBER(AZ53),ISNUMBER(DK53)),IF(AZ53-VLOOKUP(BI53,NyVs!$L$2:$V$4,DK53,1)&lt;1,1,AZ53-VLOOKUP(BI53,NyVs!$L$2:$V$4,DK53,1)),"")</f>
        <v/>
      </c>
      <c r="EP53" s="9" t="str">
        <f>IF(AND(ISNUMBER(BA53),ISNUMBER(DK53)),IF(BA53-VLOOKUP(BI53,NyPp!$L$2:$V$4,DK53,1)&lt;1,1,BA53-VLOOKUP(BI53,NyPp!$L$2:$V$4,DK53,1)),"")</f>
        <v/>
      </c>
      <c r="EQ53" s="9" t="str">
        <f>IF(AND(ISNUMBER(BB53),ISNUMBER(DK53)),IF(BB53-VLOOKUP(BI53,NyIGS!$L$2:$V$4,DK53,1)&lt;40,40,BB53-VLOOKUP(BI53,NyIGS!$L$2:$V$4,DK53,1)),"")</f>
        <v/>
      </c>
      <c r="ER53" s="9" t="str">
        <f>IF(AND(ISNUMBER(BC53),ISNUMBER(DK53)),IF(BC53-VLOOKUP(BI53,NyIRS!$L$2:$V$4,DK53,1)&lt;40,40,BC53-VLOOKUP(BI53,NyIRS!$L$2:$V$4,DK53,1)),"")</f>
        <v/>
      </c>
      <c r="ES53" s="9" t="str">
        <f>IF(AND(ISNUMBER(BD53),ISNUMBER(DK53)),IF(BD53-VLOOKUP(BI53,NyIES!$L$2:$V$4,DK53,1)&lt;40,40,BD53-VLOOKUP(BI53,NyIES!$L$2:$V$4,DK53,1)),"")</f>
        <v/>
      </c>
      <c r="ET53" s="9" t="str">
        <f>IF(AND(ISNUMBER(BE53),ISNUMBER(DK53)),IF(BE53-VLOOKUP(BI53,NyISI!$L$2:$V$4,DK53,1)&lt;40,40,BE53-VLOOKUP(BI53,NyISI!$L$2:$V$4,DK53,1)),"")</f>
        <v/>
      </c>
      <c r="EU53" s="9" t="str">
        <f>IF(AND(ISNUMBER(DK53),DK53&lt;8),IF(AND(ISNUMBER(BF53),ISNUMBER(DK53)),IF(BF53-VLOOKUP(BI53,NyISS!$L$2:$V$4,DK53,1)&lt;40,40,BF53-VLOOKUP(BI53,NyISS!$L$2:$V$4,DK53,1)),""),"")</f>
        <v/>
      </c>
      <c r="EV53" s="9" t="str">
        <f>IF(AND(ISNUMBER(DK53),DK53&gt;7),IF(AND(ISNUMBER(BG53),ISNUMBER(DK53)),IF(BG53-VLOOKUP(BI53,NyISM!$L$2:$V$4,DK53,1)&lt;40,40,BG53-VLOOKUP(BI53,NyISM!$L$2:$V$4,DK53,1)),""),"")</f>
        <v/>
      </c>
      <c r="EW53" s="9" t="str">
        <f>IF(AND(ISNUMBER(BH53),ISNUMBER(DK53)),IF(BH53-VLOOKUP(BI53,NyIAM!$L$2:$V$4,DK53,1)&lt;40,40,BH53-VLOOKUP(BI53,NyIAM!$L$2:$V$4,DK53,1)),"")</f>
        <v/>
      </c>
      <c r="EX53" s="9" t="str">
        <f>IF(AND(ISNUMBER(AJ53),ISNUMBER(DK53)),IF(AJ53+VLOOKUP(BI53,NyFi!$L$2:$V$4,DK53,1)&gt;19,19,AJ53+VLOOKUP(BI53,NyFi!$L$2:$V$4,DK53,1)),"")</f>
        <v/>
      </c>
      <c r="EY53" s="9" t="str">
        <f>IF(AND(ISNUMBER(DK53),DK53&lt;8),IF(AND(ISNUMBER(AK53),ISNUMBER(DK53)),IF(AK53+VLOOKUP(BI53,NyGs!$L$2:$V$4,DK53,1)&gt;19,19,AK53+VLOOKUP(BI53,NyGs!$L$2:$V$4,DK53,1)),""),"")</f>
        <v/>
      </c>
      <c r="EZ53" s="9" t="str">
        <f>IF(AND(ISNUMBER(AL53),ISNUMBER(DK53)),IF(AL53+VLOOKUP(BI53,NyRm!$L$2:$V$4,DK53,1)&gt;19,19,AL53+VLOOKUP(BI53,NyRm!$L$2:$V$4,DK53,1)),"")</f>
        <v/>
      </c>
      <c r="FA53" s="9" t="str">
        <f>IF(AND(ISNUMBER(AM53),ISNUMBER(DK53)),IF(AM53+VLOOKUP(BI53,NyFm!$L$2:$V$4,DK53,1)&gt;19,19,AM53+VLOOKUP(BI53,NyFm!$L$2:$V$4,DK53,1)),"")</f>
        <v/>
      </c>
      <c r="FB53" s="9" t="str">
        <f>IF(AND(ISNUMBER(DK53),DK53&lt;8),IF(AND(ISNUMBER(AN53),ISNUMBER(DK53)),IF(AN53+VLOOKUP(BI53,NyLi1R!$L$2:$V$4,DK53,1)&gt;19,19,AN53+VLOOKUP(BI53,NyLi1R!$L$2:$V$4,DK53,1)),""),"")</f>
        <v/>
      </c>
      <c r="FC53" s="9" t="str">
        <f>IF(AND(ISNUMBER(DK53),DK53&lt;8),IF(AND(ISNUMBER(AO53),ISNUMBER(DK53)),IF(AO53+VLOOKUP(BI53,NyLi1E!$L$2:$V$4,DK53,1)&gt;19,19,AO53+VLOOKUP(BI53,NyLi1E!$L$2:$V$4,DK53,1)),""),"")</f>
        <v/>
      </c>
      <c r="FD53" s="9" t="str">
        <f>IF(AND(ISNUMBER(DK53),DK53&lt;8),IF(AND(ISNUMBER(AP53),ISNUMBER(DK53)),IF(AP53+VLOOKUP(BI53,NyLi1T!$L$2:$V$4,DK53,1)&gt;19,19,AP53+VLOOKUP(BI53,NyLi1T!$L$2:$V$4,DK53,1)),""),"")</f>
        <v/>
      </c>
      <c r="FE53" s="9" t="str">
        <f>IF(AND(ISNUMBER(DK53),DK53&gt;7),IF(AND(ISNUMBER(AQ53),ISNUMBER(DK53)),IF(AQ53+VLOOKUP(BI53,NyLi2R!$L$2:$V$4,DK53,1)&gt;19,19,AQ53+VLOOKUP(BI53,NyLi2R!$L$2:$V$4,DK53,1)),""),"")</f>
        <v/>
      </c>
      <c r="FF53" s="9" t="str">
        <f>IF(AND(ISNUMBER(DK53),DK53&gt;7),IF(AND(ISNUMBER(AR53),ISNUMBER(DK53)),IF(AR53+VLOOKUP(BI53,NyLi2E!$L$2:$V$4,DK53,1)&gt;19,19,AR53+VLOOKUP(BI53,NyLi2E!$L$2:$V$4,DK53,1)),""),"")</f>
        <v/>
      </c>
      <c r="FG53" s="9" t="str">
        <f>IF(AND(ISNUMBER(DK53),DK53&gt;7),IF(AND(ISNUMBER(AS53),ISNUMBER(DK53)),IF(AS53+VLOOKUP(BI53,NyLi2T!$L$2:$V$4,DK53,1)&gt;19,19,AS53+VLOOKUP(BI53,NyLi2T!$L$2:$V$4,DK53,1)),""),"")</f>
        <v/>
      </c>
      <c r="FH53" s="9" t="str">
        <f>IF(AND(ISNUMBER(DK53),DK53&lt;8),IF(AND(ISNUMBER(AT53),ISNUMBER(DK53)),IF(AT53+VLOOKUP(BI53,NySs!$L$2:$V$4,DK53,1)&gt;19,19,AT53+VLOOKUP(BI53,NySs!$L$2:$V$4,DK53,1)),""),"")</f>
        <v/>
      </c>
      <c r="FI53" s="9" t="str">
        <f>IF(AND(ISNUMBER(DK53),DK53&lt;9),IF(AND(ISNUMBER(AU53),ISNUMBER(DK53)),IF(AU53+VLOOKUP(BI53,NyEo!$L$2:$V$4,DK53,1)&gt;19,19,AU53+VLOOKUP(BI53,NyEo!$L$2:$V$4,DK53,1)),""),"")</f>
        <v/>
      </c>
      <c r="FJ53" s="9" t="str">
        <f>IF(AND(ISNUMBER(DK53),DK53&gt;7),IF(AND(ISNUMBER(AV53),ISNUMBER(DK53)),IF(AV53+VLOOKUP(BI53,NyHt!$L$2:$V$4,DK53,1)&gt;19,19,AV53+VLOOKUP(BI53,NyHt!$L$2:$V$4,DK53,1)),""),"")</f>
        <v/>
      </c>
      <c r="FK53" s="9" t="str">
        <f>IF(AND(ISNUMBER(AW53),ISNUMBER(DK53)),IF(AW53+VLOOKUP(BI53,NySiF!$L$2:$V$4,DK53,1)&gt;19,19,AW53+VLOOKUP(BI53,NySiF!$L$2:$V$4,DK53,1)),"")</f>
        <v/>
      </c>
      <c r="FL53" s="9" t="str">
        <f>IF(AND(ISNUMBER(AX53),ISNUMBER(DK53)),IF(AX53+VLOOKUP(BI53,NySiB!$L$2:$V$4,DK53,1)&gt;19,19,AX53+VLOOKUP(BI53,NySiB!$L$2:$V$4,DK53,1)),"")</f>
        <v/>
      </c>
      <c r="FM53" s="9" t="str">
        <f>IF(AND(ISNUMBER(AY53),ISNUMBER(DK53)),IF(AY53+VLOOKUP(BI53,NySiT!$L$2:$V$4,DK53,1)&gt;19,19,AY53+VLOOKUP(BI53,NySiT!$L$2:$V$4,DK53,1)),"")</f>
        <v/>
      </c>
      <c r="FN53" s="9" t="str">
        <f>IF(AND(ISNUMBER(AZ53),ISNUMBER(DK53)),IF(AZ53+VLOOKUP(BI53,NyVs!$L$2:$V$4,DK53,1)&gt;19,19,AZ53+VLOOKUP(BI53,NyVs!$L$2:$V$4,DK53,1)),"")</f>
        <v/>
      </c>
      <c r="FO53" s="9" t="str">
        <f>IF(AND(ISNUMBER(BA53),ISNUMBER(DK53)),IF(BA53+VLOOKUP(BI53,NyPp!$L$2:$V$4,DK53,1)&gt;19,19,BA53+VLOOKUP(BI53,NyPp!$L$2:$V$4,DK53,1)),"")</f>
        <v/>
      </c>
      <c r="FP53" s="9" t="str">
        <f>IF(AND(ISNUMBER(BB53),ISNUMBER(DK53)),IF(BB53+VLOOKUP(BI53,NyIGS!$L$2:$V$4,DK53,1)&gt;160,160,BB53+VLOOKUP(BI53,NyIGS!$L$2:$V$4,DK53,1)),"")</f>
        <v/>
      </c>
      <c r="FQ53" s="9" t="str">
        <f>IF(AND(ISNUMBER(BC53),ISNUMBER(DK53)),IF(BC53+VLOOKUP(BI53,NyIRS!$L$2:$V$4,DK53,1)&gt;160,160,BC53+VLOOKUP(BI53,NyIRS!$L$2:$V$4,DK53,1)),"")</f>
        <v/>
      </c>
      <c r="FR53" s="9" t="str">
        <f>IF(AND(ISNUMBER(BD53),ISNUMBER(DK53)),IF(BD53+VLOOKUP(BI53,NyIES!$L$2:$V$4,DK53,1)&gt;160,160, BD53+VLOOKUP(BI53,NyIES!$L$2:$V$4,DK53,1)),"")</f>
        <v/>
      </c>
      <c r="FS53" s="9" t="str">
        <f>IF(AND(ISNUMBER(BE53),ISNUMBER(DK53)),IF(BE53+VLOOKUP(BI53,NyISI!$L$2:$V$4,DK53,1)&gt;160,160,BE53+VLOOKUP(BI53,NyISI!$L$2:$V$4,DK53,1)),"")</f>
        <v/>
      </c>
      <c r="FT53" s="9" t="str">
        <f>IF(AND(ISNUMBER(DK53),DK53&lt;8),IF(AND(ISNUMBER(BF53),ISNUMBER(DK53)),IF(BF53+VLOOKUP(BI53,NyISS!$L$2:$V$4,DK53,1)&gt;160,160,BF53+VLOOKUP(BI53,NyISS!$L$2:$V$4,DK53,1)),""),"")</f>
        <v/>
      </c>
      <c r="FU53" s="9" t="str">
        <f>IF(AND(ISNUMBER(DK53),DK53&gt;7),IF(AND(ISNUMBER(BG53),ISNUMBER(DK53)),IF(BG53+VLOOKUP(BI53,NyISM!$L$2:$V$4,DK53,1)&gt;160,160,BG53+VLOOKUP(BI53,NyISM!$L$2:$V$4,DK53,1)),""),"")</f>
        <v/>
      </c>
      <c r="FV53" s="9" t="str">
        <f>IF(AND(ISNUMBER(BH53),ISNUMBER(DK53)),IF(BH53+VLOOKUP(BI53,NyIAM!$L$2:$V$4,DK53,1)&gt;160,160,BH53+VLOOKUP(BI53,NyIAM!$L$2:$V$4,DK53,1)),"")</f>
        <v/>
      </c>
    </row>
    <row r="54" spans="1:178" x14ac:dyDescent="0.2">
      <c r="A54" s="51"/>
      <c r="B54" s="51"/>
      <c r="C54" s="51"/>
      <c r="D54" s="51"/>
      <c r="E54" s="51"/>
      <c r="F54" s="51"/>
      <c r="G54" s="51"/>
      <c r="H54" s="51"/>
      <c r="I54" s="51"/>
      <c r="J54" s="52"/>
      <c r="K54" s="52"/>
      <c r="L54" s="53"/>
      <c r="M54" s="53"/>
      <c r="N54" s="58" t="str">
        <f t="shared" si="0"/>
        <v/>
      </c>
      <c r="O54" s="53"/>
      <c r="P54" s="53"/>
      <c r="Q54" s="53"/>
      <c r="R54" s="53"/>
      <c r="S54" s="53"/>
      <c r="T54" s="53"/>
      <c r="U54" s="53"/>
      <c r="V54" s="53"/>
      <c r="W54" s="53"/>
      <c r="X54" s="53"/>
      <c r="Y54" s="53"/>
      <c r="Z54" s="53"/>
      <c r="AA54" s="53"/>
      <c r="AB54" s="53"/>
      <c r="AC54" s="53"/>
      <c r="AD54" s="53"/>
      <c r="AE54" s="53"/>
      <c r="AF54" s="53"/>
      <c r="AG54" s="53"/>
      <c r="AH54" s="53"/>
      <c r="AI54" s="53"/>
      <c r="AJ54" s="4" t="str">
        <f>IF(O54="","",IF(ISNUMBER(N54),VLOOKUP(O54,NyFi!$A$2:$K$40,DK54),""))</f>
        <v/>
      </c>
      <c r="AK54" s="4" t="str">
        <f>IF(P54="","",IF(AND(ISNUMBER(N54),DK54&lt;8),VLOOKUP(P54,NyGs!$A$2:$G$41,DK54),""))</f>
        <v/>
      </c>
      <c r="AL54" s="4" t="str">
        <f>IF(AA54="","",IF(ISNUMBER(N54),VLOOKUP(AA54,NyRm!$A$2:$K$56,DK54),""))</f>
        <v/>
      </c>
      <c r="AM54" s="4" t="str">
        <f>IF(Z54="","",IF(ISNUMBER(N54),VLOOKUP(Z54,NyFm!$A$2:$K$46,DK54),""))</f>
        <v/>
      </c>
      <c r="AN54" s="4" t="str">
        <f>IF(U54="","",IF(AND(ISNUMBER(N54),DK54&lt;8),VLOOKUP(U54,NyLi1R!$A$2:$G$20,DK54),""))</f>
        <v/>
      </c>
      <c r="AO54" s="4" t="str">
        <f>IF(V54="","",IF(AND(ISNUMBER(N54),DK54&lt;8),VLOOKUP(V54,NyLi1E!$A$2:$G$20,DK54),""))</f>
        <v/>
      </c>
      <c r="AP54" s="4" t="str">
        <f>IF(AND(ISNUMBER(N54),ISNUMBER(AN54),ISNUMBER(AO54),DK54&lt;8),VLOOKUP(AN54+AO54,NyLi1T!$A$2:$G$40,DK54),"")</f>
        <v/>
      </c>
      <c r="AQ54" s="4" t="str">
        <f>IF(W54="","",IF(AND(ISNUMBER(N54),DK54&gt;7),VLOOKUP(W54,NyLi2R!$A$2:$K$20,DK54),""))</f>
        <v/>
      </c>
      <c r="AR54" s="4" t="str">
        <f>IF(X54="","",IF(AND(ISNUMBER(N54),DK54&gt;7),VLOOKUP(X54,NyLi2E!$A$2:$K$20,DK54),""))</f>
        <v/>
      </c>
      <c r="AS54" s="4" t="str">
        <f>IF(AND(ISNUMBER(N54),ISNUMBER(AQ54),ISNUMBER(AR54),DK54&gt;7),VLOOKUP(AQ54+AR54,NyLi2T!$A$2:$K$40,DK54),"")</f>
        <v/>
      </c>
      <c r="AT54" s="4" t="str">
        <f>IF(AE54="","",IF(AND(ISNUMBER(N54),DK54&lt;8),VLOOKUP(AE54,NySs!$A$2:$G$28,DK54),""))</f>
        <v/>
      </c>
      <c r="AU54" s="4" t="str">
        <f>IF(AD54="","",IF(AND(ISNUMBER(N54),DK54&lt;9),VLOOKUP(AD54,NyEo!$A$2:$H$22,DK54),""))</f>
        <v/>
      </c>
      <c r="AV54" s="4" t="str">
        <f>IF(Q54="","",IF(AND(ISNUMBER(N54),DK54&gt;7),VLOOKUP(Q54,NyHt!$A$2:$K$17,DK54),""))</f>
        <v/>
      </c>
      <c r="AW54" s="4" t="str">
        <f>IF(R54="","",IF(ISNUMBER(N54),VLOOKUP(R54,NySiF!$A$2:$K$18,DK54),""))</f>
        <v/>
      </c>
      <c r="AX54" s="4" t="str">
        <f>IF(S54="","",IF(ISNUMBER(N54),VLOOKUP(S54,NySiB!$A$2:$K$16,DK54),""))</f>
        <v/>
      </c>
      <c r="AY54" s="4" t="str">
        <f>IF(T54="","",IF(ISNUMBER(N54),VLOOKUP(T54,NySiT!$A$2:$K$32,DK54),""))</f>
        <v/>
      </c>
      <c r="AZ54" s="4" t="str">
        <f>IF(Y54="","",IF(ISNUMBER(N54),VLOOKUP(Y54,NyVs!$A$2:$K$86,DK54),""))</f>
        <v/>
      </c>
      <c r="BA54" s="4" t="str">
        <f>IF(AI54="","",IF(ISNUMBER(N54),VLOOKUP(AI54,NyPp!$A$2:$K$202,DK54),""))</f>
        <v/>
      </c>
      <c r="BB54" s="4" t="str">
        <f>IF(AND(ISNUMBER(AJ54),ISNUMBER(AK54),ISNUMBER(AL54),ISNUMBER(AM54),DK54&lt;8),IF(COUNTIF(O54,0)+COUNTIF(P54,0)+COUNTIF(AA54,0)+COUNTIF(Z54,0)&gt;1,"",VLOOKUP(AJ54+AK54+AL54+AM54,NyIGS!$A$2:$K$78,DK54)),IF(AND(ISNUMBER(AJ54),ISNUMBER(AL54),ISNUMBER(AM54),ISNUMBER(AS54),DK54&gt;7),IF(COUNTIF(O54,0)+COUNTIF(AA54,0)+COUNTIF(Z54,0)+AND(COUNTIF(W54,0),COUNTIF(X54,0))&gt;1,"",VLOOKUP(AJ54+AL54+AM54+AS54,NyIGS!$A$2:$K$78,DK54)),""))</f>
        <v/>
      </c>
      <c r="BC54" s="4" t="str">
        <f>IF(AND(ISNUMBER(AJ54),ISNUMBER(AN54),ISNUMBER(AT54),DK54&lt;8),IF(COUNTIF(O54,0)+COUNTIF(U54,0)+COUNTIF(AE54,0)&gt;1,"",VLOOKUP(AJ54+AN54+AT54,NyIRS!$A$2:$K$59,DK54)),IF(AND(ISNUMBER(AJ54),ISNUMBER(AQ54),DK54&gt;7),IF(COUNTIF(O54,0)+COUNTIF(W54,0)&gt;1,"",VLOOKUP(AJ54+AQ54,NyIRS!$A$2:$K$59,DK54)),""))</f>
        <v/>
      </c>
      <c r="BD54" s="4" t="str">
        <f>IF(AND(ISNUMBER(AK54),ISNUMBER(AL54),ISNUMBER(AM54),DK54&lt;8),IF(COUNTIF(P54,0)+COUNTIF(AA54,0)+COUNTIF(Z54,0)&gt;1,"",VLOOKUP(AK54+AL54+AM54,NyIES!$A$2:$K$59,DK54)),IF(AND(ISNUMBER(AL54),ISNUMBER(AM54),ISNUMBER(AR54),DK54&gt;7),IF(COUNTIF(AA54,0)+COUNTIF(Z54,0)+COUNTIF(X54,0)&gt;1,"",VLOOKUP(AL54+AM54+AR54,NyIES!$A$2:$K$59,DK54)),""))</f>
        <v/>
      </c>
      <c r="BE54" s="4" t="str">
        <f>IF(AND(ISNUMBER(AJ54),ISNUMBER(AP54),ISNUMBER(AU54),DK54&lt;8),IF(COUNTIF(O54,0)+AND(COUNTIF(U54,0),COUNTIF(V54,0))+COUNTIF(AD54,0)&gt;1,"",VLOOKUP(AJ54+AP54+AU54,NyISI!$A$2:$K$59,DK54)),IF(AND(ISNUMBER(AS54),ISNUMBER(AU54),ISNUMBER(AV54),DK54=8),IF(COUNTIF(AD54,0)+COUNTIF(Q54,0)+AND(COUNTIF(W54,0),COUNTIF(X54,0))&gt;1,"",VLOOKUP(AS54+AU54+AV54,NyISI!$A$2:$K$59,DK54)),IF(AND(ISNUMBER(AS54),ISNUMBER(AV54),DK54&gt;8),IF(COUNTIF(Q54,0)+AND(COUNTIF(W54,0),COUNTIF(X54,0))&gt;1,"",VLOOKUP(AS54+AV54,NyISI!$A$2:$K$59,DK54)),"")))</f>
        <v/>
      </c>
      <c r="BF54" s="4" t="str">
        <f>IF(AND(ISNUMBER(AT54),ISNUMBER(AK54),ISNUMBER(AL54),ISNUMBER(AM54),DK54&lt;8),IF(COUNTIF(P54,0)+COUNTIF(AA54,0)+COUNTIF(Z54,0)+COUNTIF(AE54,0)&gt;1,"",VLOOKUP(AT54+AK54+AL54+AM54,NyISS!$A$2:$G$78,DK54)),"")</f>
        <v/>
      </c>
      <c r="BG54" s="4" t="str">
        <f>IF(AND(ISNUMBER(AJ54),ISNUMBER(AL54),ISNUMBER(AM54),DK54&gt;7),IF(COUNTIF(O54,0)+COUNTIF(AA54,0)+COUNTIF(Z54,0)&gt;1,"",VLOOKUP(AJ54+AL54+AM54,NyISM!$A$2:$K$59,DK54)),"")</f>
        <v/>
      </c>
      <c r="BH54" s="4" t="str">
        <f>IF(AND(ISNUMBER(AY54),ISNUMBER(AZ54)),IF(COUNTIF(T54,0)+COUNTIF(Y54,0)&gt;1,"",VLOOKUP(AY54+AZ54,NyIAM!$A$2:$K$40,DK54)),"")</f>
        <v/>
      </c>
      <c r="BJ54" s="4" t="str">
        <f>IF(ISNUMBER(BB54),VLOOKUP(BB54,Percentil!$A$2:$B$122,2,1),"")</f>
        <v/>
      </c>
      <c r="BK54" s="4" t="str">
        <f>IF(ISNUMBER(BC54),VLOOKUP(BC54,Percentil!$A$2:$B$122,2,1),"")</f>
        <v/>
      </c>
      <c r="BL54" s="4" t="str">
        <f>IF(ISNUMBER(BD54),VLOOKUP(BD54,Percentil!$A$2:$B$122,2,1),"")</f>
        <v/>
      </c>
      <c r="BM54" s="4" t="str">
        <f>IF(ISNUMBER(BE54),VLOOKUP(BE54,Percentil!$A$2:$B$122,2,1),"")</f>
        <v/>
      </c>
      <c r="BN54" s="4" t="str">
        <f>IF(ISNUMBER(BF54),VLOOKUP(BF54,Percentil!$A$2:$B$122,2,1),"")</f>
        <v/>
      </c>
      <c r="BO54" s="4" t="str">
        <f>IF(ISNUMBER(BG54),VLOOKUP(BG54,Percentil!$A$2:$B$122,2,1),"")</f>
        <v/>
      </c>
      <c r="BP54" s="4" t="str">
        <f>IF(ISNUMBER(BH54),VLOOKUP(BH54,Percentil!$A$2:$B$122,2,1),"")</f>
        <v/>
      </c>
      <c r="BQ54" s="4" t="str">
        <f>IF(AND(ISNUMBER(AJ54),ISNUMBER(DK54)),IF(AJ54-VLOOKUP(BI54,NyFi!$L$2:$V$4,DK54,1)&lt;1,1 &amp; " - " &amp; AJ54+VLOOKUP(BI54,NyFi!$L$2:$V$4,DK54,1),IF(AJ54+VLOOKUP(BI54,NyFi!$L$2:$V$4,DK54,1)&gt;19,AJ54-VLOOKUP(BI54,NyFi!$L$2:$V$4,DK54,1) &amp; " - " &amp; 19,AJ54-VLOOKUP(BI54,NyFi!$L$2:$V$4,DK54,1) &amp; " - " &amp; AJ54+VLOOKUP(BI54,NyFi!$L$2:$V$4,DK54,1))),"")</f>
        <v/>
      </c>
      <c r="BR54" s="4" t="str">
        <f>IF(AND(ISNUMBER(DK54),DK54&lt;8),IF(AND(ISNUMBER(AK54),ISNUMBER(DK54)),IF(AK54-VLOOKUP(BI54,NyGs!$L$2:$V$4,DK54,1)&lt;1,1 &amp; " - " &amp; AK54+VLOOKUP(BI54,NyGs!$L$2:$V$4,DK54,1),IF(AK54+VLOOKUP(BI54,NyGs!$L$2:$V$4,DK54,1)&gt;19,AK54-VLOOKUP(BI54,NyGs!$L$2:$V$4,DK54,1) &amp; " - " &amp; 19,AK54-VLOOKUP(BI54,NyGs!$L$2:$V$4,DK54,1) &amp; " - " &amp; AK54+VLOOKUP(BI54,NyGs!$L$2:$V$4,DK54,1))),""),"")</f>
        <v/>
      </c>
      <c r="BS54" s="4" t="str">
        <f>IF(AND(ISNUMBER(AL54),ISNUMBER(DK54)),IF(AL54-VLOOKUP(BI54,NyRm!$L$2:$V$4,DK54,1)&lt;1,1 &amp; " - " &amp; AL54+VLOOKUP(BI54,NyRm!$L$2:$V$4,DK54,1),IF(AL54+VLOOKUP(BI54,NyRm!$L$2:$V$4,DK54,1)&gt;19,AL54-VLOOKUP(BI54,NyRm!$L$2:$V$4,DK54,1) &amp; " - " &amp; 19,AL54-VLOOKUP(BI54,NyRm!$L$2:$V$4,DK54,1) &amp; " - " &amp; AL54+VLOOKUP(BI54,NyRm!$L$2:$V$4,DK54,1))),"")</f>
        <v/>
      </c>
      <c r="BT54" s="4" t="str">
        <f>IF(AND(ISNUMBER(AM54),ISNUMBER(DK54)),IF(AM54-VLOOKUP(BI54,NyFm!$L$2:$V$4,DK54,1)&lt;1,1 &amp; " - " &amp; AM54+VLOOKUP(BI54,NyFm!$L$2:$V$4,DK54,1),IF(AM54+VLOOKUP(BI54,NyFm!$L$2:$V$4,DK54,1)&gt;19,AM54-VLOOKUP(BI54,NyFm!$L$2:$V$4,DK54,1) &amp; " - " &amp; 19,AM54-VLOOKUP(BI54,NyFm!$L$2:$V$4,DK54,1) &amp; " - " &amp; AM54+VLOOKUP(BI54,NyFm!$L$2:$V$4,DK54,1))),"")</f>
        <v/>
      </c>
      <c r="BU54" s="4" t="str">
        <f>IF(AND(ISNUMBER(DK54),DK54&lt;8),IF(AND(ISNUMBER(AN54),ISNUMBER(DK54)),IF(AN54-VLOOKUP(BI54,NyLi1R!$L$2:$V$4,DK54,1)&lt;1,1 &amp; " - " &amp; AN54+VLOOKUP(BI54,NyLi1R!$L$2:$V$4,DK54,1),IF(AN54+VLOOKUP(BI54,NyLi1R!$L$2:$V$4,DK54,1)&gt;19,AN54-VLOOKUP(BI54,NyLi1R!$L$2:$V$4,DK54,1) &amp; " - " &amp; 19,AN54-VLOOKUP(BI54,NyLi1R!$L$2:$V$4,DK54,1) &amp; " - " &amp; AN54+VLOOKUP(BI54,NyLi1R!$L$2:$V$4,DK54,1))),""),"")</f>
        <v/>
      </c>
      <c r="BV54" s="4" t="str">
        <f>IF(AND(ISNUMBER(DK54),DK54&lt;8),IF(AND(ISNUMBER(AO54),ISNUMBER(DK54)),IF(AO54-VLOOKUP(BI54,NyLi1E!$L$2:$V$4,DK54,1)&lt;1,1 &amp; " - " &amp; AO54+VLOOKUP(BI54,NyLi1E!$L$2:$V$4,DK54,1),IF(AO54+VLOOKUP(BI54,NyLi1E!$L$2:$V$4,DK54,1)&gt;19,AO54-VLOOKUP(BI54,NyLi1E!$L$2:$V$4,DK54,1) &amp; " - " &amp; 19,AO54-VLOOKUP(BI54,NyLi1E!$L$2:$V$4,DK54,1) &amp; " - " &amp; AO54+VLOOKUP(BI54,NyLi1E!$L$2:$V$4,DK54,1))),""),"")</f>
        <v/>
      </c>
      <c r="BW54" s="4" t="str">
        <f>IF(AND(ISNUMBER(DK54),DK54&lt;8),IF(AND(ISNUMBER(AP54),ISNUMBER(DK54)),IF(AP54-VLOOKUP(BI54,NyLi1T!$L$2:$V$4,DK54,1)&lt;1,1 &amp; " - " &amp; AP54+VLOOKUP(BI54,NyLi1T!$L$2:$V$4,DK54,1),IF(AP54+VLOOKUP(BI54,NyLi1T!$L$2:$V$4,DK54,1)&gt;19,AP54-VLOOKUP(BI54,NyLi1T!$L$2:$V$4,DK54,1) &amp; " - " &amp; 19,AP54-VLOOKUP(BI54,NyLi1T!$L$2:$V$4,DK54,1) &amp; " - " &amp; AP54+VLOOKUP(BI54,NyLi1T!$L$2:$V$4,DK54,1))),""),"")</f>
        <v/>
      </c>
      <c r="BX54" s="4" t="str">
        <f>IF(AND(ISNUMBER(DK54),DK54&gt;7),IF(AND(ISNUMBER(AQ54),ISNUMBER(DK54)),IF(AQ54-VLOOKUP(BI54,NyLi2R!$L$2:$V$4,DK54,1)&lt;1,1 &amp; " - " &amp; AQ54+VLOOKUP(BI54,NyLi2R!$L$2:$V$4,DK54,1),IF(AQ54+VLOOKUP(BI54,NyLi2R!$L$2:$V$4,DK54,1)&gt;19,AQ54-VLOOKUP(BI54,NyLi2R!$L$2:$V$4,DK54,1) &amp; " - " &amp; 19,AQ54-VLOOKUP(BI54,NyLi2R!$L$2:$V$4,DK54,1) &amp; " - " &amp; AQ54+VLOOKUP(BI54,NyLi2R!$L$2:$V$4,DK54,1))),""),"")</f>
        <v/>
      </c>
      <c r="BY54" s="4" t="str">
        <f>IF(AND(ISNUMBER(DK54),DK54&gt;7),IF(AND(ISNUMBER(AR54),ISNUMBER(DK54)),IF(AR54-VLOOKUP(BI54,NyLi2E!$L$2:$V$4,DK54,1)&lt;1,1 &amp; " - " &amp; AR54+VLOOKUP(BI54,NyLi2E!$L$2:$V$4,DK54,1),IF(AR54+VLOOKUP(BI54,NyLi2E!$L$2:$V$4,DK54,1)&gt;19,AR54-VLOOKUP(BI54,NyLi2E!$L$2:$V$4,DK54,1) &amp; " - " &amp; 19,AR54-VLOOKUP(BI54,NyLi2E!$L$2:$V$4,DK54,1) &amp; " - " &amp; AR54+VLOOKUP(BI54,NyLi2E!$L$2:$V$4,DK54,1))),""),"")</f>
        <v/>
      </c>
      <c r="BZ54" s="4" t="str">
        <f>IF(AND(ISNUMBER(DK54),DK54&gt;7),IF(AND(ISNUMBER(AS54),ISNUMBER(DK54)),IF(AS54-VLOOKUP(BI54,NyLi2T!$L$2:$V$4,DK54,1)&lt;1,1 &amp; " - " &amp; AS54+VLOOKUP(BI54,NyLi2T!$L$2:$V$4,DK54,1),IF(AS54+VLOOKUP(BI54,NyLi2T!$L$2:$V$4,DK54,1)&gt;19,AS54-VLOOKUP(BI54,NyLi2T!$L$2:$V$4,DK54,1) &amp; " - " &amp; 19,AS54-VLOOKUP(BI54,NyLi2T!$L$2:$V$4,DK54,1) &amp; " - " &amp; AS54+VLOOKUP(BI54,NyLi2T!$L$2:$V$4,DK54,1))),""),"")</f>
        <v/>
      </c>
      <c r="CA54" s="4" t="str">
        <f>IF(AND(ISNUMBER(DK54),DK54&lt;8),IF(AND(ISNUMBER(AT54),ISNUMBER(DK54)),IF(AT54-VLOOKUP(BI54,NySs!$L$2:$V$4,DK54,1)&lt;1,1 &amp; " - " &amp; AT54+VLOOKUP(BI54,NySs!$L$2:$V$4,DK54,1),IF(AT54+VLOOKUP(BI54,NySs!$L$2:$V$4,DK54,1)&gt;19,AT54-VLOOKUP(BI54,NySs!$L$2:$V$4,DK54,1) &amp; " - " &amp; 19,AT54-VLOOKUP(BI54,NySs!$L$2:$V$4,DK54,1) &amp; " - " &amp; AT54+VLOOKUP(BI54,NySs!$L$2:$V$4,DK54,1))),""),"")</f>
        <v/>
      </c>
      <c r="CB54" s="4" t="str">
        <f>IF(AND(ISNUMBER(DK54),DK54&lt;9),IF(AND(ISNUMBER(AU54),ISNUMBER(DK54)),IF(AU54-VLOOKUP(BI54,NyEo!$L$2:$V$4,DK54,1)&lt;1,1 &amp; " - " &amp; AU54+VLOOKUP(BI54,NyEo!$L$2:$V$4,DK54,1),IF(AU54+VLOOKUP(BI54,NyEo!$L$2:$V$4,DK54,1)&gt;19,AU54-VLOOKUP(BI54,NyEo!$L$2:$V$4,DK54,1) &amp; " - " &amp; 19,AU54-VLOOKUP(BI54,NyEo!$L$2:$V$4,DK54,1) &amp; " - " &amp; AU54+VLOOKUP(BI54,NyEo!$L$2:$V$4,DK54,1))),""),"")</f>
        <v/>
      </c>
      <c r="CC54" s="4" t="str">
        <f>IF(AND(ISNUMBER(DK54),DK54&gt;7),IF(AND(ISNUMBER(AV54),ISNUMBER(DK54)),IF(AV54-VLOOKUP(BI54,NyHt!$L$2:$V$4,DK54,1)&lt;1,1 &amp; " - " &amp; AV54+VLOOKUP(BI54,NyHt!$L$2:$V$4,DK54,1),IF(AV54+VLOOKUP(BI54,NyHt!$L$2:$V$4,DK54,1)&gt;19,AV54-VLOOKUP(BI54,NyHt!$L$2:$V$4,DK54,1) &amp; " - " &amp; 19,AV54-VLOOKUP(BI54,NyHt!$L$2:$V$4,DK54,1) &amp; " - " &amp; AV54+VLOOKUP(BI54,NyHt!$L$2:$V$4,DK54,1))),""),"")</f>
        <v/>
      </c>
      <c r="CD54" s="4" t="str">
        <f>IF(AND(ISNUMBER(AW54),ISNUMBER(DK54)),IF(AW54-VLOOKUP(BI54,NySiF!$L$2:$V$4,DK54,1)&lt;1,1 &amp; " - " &amp; AW54+VLOOKUP(BI54,NySiF!$L$2:$V$4,DK54,1),IF(AW54+VLOOKUP(BI54,NySiF!$L$2:$V$4,DK54,1)&gt;19,AW54-VLOOKUP(BI54,NySiF!$L$2:$V$4,DK54,1) &amp; " - " &amp; 19,AW54-VLOOKUP(BI54,NySiF!$L$2:$V$4,DK54,1) &amp; " - " &amp; AW54+VLOOKUP(BI54,NySiF!$L$2:$V$4,DK54,1))),"")</f>
        <v/>
      </c>
      <c r="CE54" s="4" t="str">
        <f>IF(AND(ISNUMBER(AX54),ISNUMBER(DK54)),IF(AX54-VLOOKUP(BI54,NySiB!$L$2:$V$4,DK54,1)&lt;1,1 &amp; " - " &amp; AX54+VLOOKUP(BI54,NySiB!$L$2:$V$4,DK54,1),IF(AX54+VLOOKUP(BI54,NySiB!$L$2:$V$4,DK54,1)&gt;19,AX54-VLOOKUP(BI54,NySiB!$L$2:$V$4,DK54,1) &amp; " - " &amp; 19,AX54-VLOOKUP(BI54,NySiB!$L$2:$V$4,DK54,1) &amp; " - " &amp; AX54+VLOOKUP(BI54,NySiB!$L$2:$V$4,DK54,1))),"")</f>
        <v/>
      </c>
      <c r="CF54" s="4" t="str">
        <f>IF(AND(ISNUMBER(AY54),ISNUMBER(DK54)),IF(AY54-VLOOKUP(BI54,NySiT!$L$2:$V$4,DK54,1)&lt;1,1 &amp; " - " &amp; AY54+VLOOKUP(BI54,NySiT!$L$2:$V$4,DK54,1),IF(AY54+VLOOKUP(BI54,NySiT!$L$2:$V$4,DK54,1)&gt;19,AY54-VLOOKUP(BI54,NySiT!$L$2:$V$4,DK54,1) &amp; " - " &amp; 19,AY54-VLOOKUP(BI54,NySiT!$L$2:$V$4,DK54,1) &amp; " - " &amp; AY54+VLOOKUP(BI54,NySiT!$L$2:$V$4,DK54,1))),"")</f>
        <v/>
      </c>
      <c r="CG54" s="4" t="str">
        <f>IF(AND(ISNUMBER(AZ54),ISNUMBER(DK54)),IF(AZ54-VLOOKUP(BI54,NyVs!$L$2:$V$4,DK54,1)&lt;1,1 &amp; " - " &amp; AZ54+VLOOKUP(BI54,NyVs!$L$2:$V$4,DK54,1),IF(AZ54+VLOOKUP(BI54,NyVs!$L$2:$V$4,DK54,1)&gt;19,AZ54-VLOOKUP(BI54,NyVs!$L$2:$V$4,DK54,1) &amp; " - " &amp; 19,AZ54-VLOOKUP(BI54,NyVs!$L$2:$V$4,DK54,1) &amp; " - " &amp; AZ54+VLOOKUP(BI54,NyVs!$L$2:$V$4,DK54,1))),"")</f>
        <v/>
      </c>
      <c r="CH54" s="4" t="str">
        <f>IF(AND(ISNUMBER(BA54),ISNUMBER(DK54)),IF(BA54-VLOOKUP(BI54,NyPp!$L$2:$V$4,DK54,1)&lt;1,1 &amp; " - " &amp; BA54+VLOOKUP(BI54,NyPp!$L$2:$V$4,DK54,1),IF(BA54+VLOOKUP(BI54,NyPp!$L$2:$V$4,DK54,1)&gt;19,BA54-VLOOKUP(BI54,NyPp!$L$2:$V$4,DK54,1) &amp; " - " &amp; 19,BA54-VLOOKUP(BI54,NyPp!$L$2:$V$4,DK54,1) &amp; " - " &amp; BA54+VLOOKUP(BI54,NyPp!$L$2:$V$4,DK54,1))),"")</f>
        <v/>
      </c>
      <c r="CI54" s="4" t="str">
        <f>IF(AND(ISNUMBER(BB54),ISNUMBER(DK54)),IF(BB54-VLOOKUP(BI54,NyIGS!$L$2:$V$4,DK54,1)&lt;40,40 &amp; " - " &amp; BB54+VLOOKUP(BI54,NyIGS!$L$2:$V$4,DK54,1),IF(BB54+VLOOKUP(BI54,NyIGS!$L$2:$V$4,DK54,1)&gt;160,BB54-VLOOKUP(BI54,NyIGS!$L$2:$V$4,DK54,1) &amp; " - " &amp; 160,BB54-VLOOKUP(BI54,NyIGS!$L$2:$V$4,DK54,1) &amp; " - " &amp; BB54+VLOOKUP(BI54,NyIGS!$L$2:$V$4,DK54,1))),"")</f>
        <v/>
      </c>
      <c r="CJ54" s="4" t="str">
        <f>IF(AND(ISNUMBER(BC54),ISNUMBER(DK54)),IF(BC54-VLOOKUP(BI54,NyIRS!$L$2:$V$4,DK54,1)&lt;40,40 &amp; " - " &amp; BC54+VLOOKUP(BI54,NyIRS!$L$2:$V$4,DK54,1),IF(BC54+VLOOKUP(BI54,NyIRS!$L$2:$V$4,DK54,1)&gt;160,BC54-VLOOKUP(BI54,NyIRS!$L$2:$V$4,DK54,1) &amp; " - " &amp; 160,BC54-VLOOKUP(BI54,NyIRS!$L$2:$V$4,DK54,1) &amp; " - " &amp; BC54+VLOOKUP(BI54,NyIRS!$L$2:$V$4,DK54,1))),"")</f>
        <v/>
      </c>
      <c r="CK54" s="4" t="str">
        <f>IF(AND(ISNUMBER(BD54),ISNUMBER(DK54)),IF(BD54-VLOOKUP(BI54,NyIES!$L$2:$V$4,DK54,1)&lt;40,40 &amp; " - " &amp; BD54+VLOOKUP(BI54,NyIES!$L$2:$V$4,DK54,1),IF(BD54+VLOOKUP(BI54,NyIES!$L$2:$V$4,DK54,1)&gt;160,BD54-VLOOKUP(BI54,NyIES!$L$2:$V$4,DK54,1) &amp; " - " &amp; 160,BD54-VLOOKUP(BI54,NyIES!$L$2:$V$4,DK54,1) &amp; " - " &amp; BD54+VLOOKUP(BI54,NyIES!$L$2:$V$4,DK54,1))),"")</f>
        <v/>
      </c>
      <c r="CL54" s="4" t="str">
        <f>IF(AND(ISNUMBER(BE54),ISNUMBER(DK54)),IF(BE54-VLOOKUP(BI54,NyISI!$L$2:$V$4,DK54,1)&lt;40,40 &amp; " - " &amp; BE54+VLOOKUP(BI54,NyISI!$L$2:$V$4,DK54,1),IF(BE54+VLOOKUP(BI54,NyISI!$L$2:$V$4,DK54,1)&gt;160,BE54-VLOOKUP(BI54,NyISI!$L$2:$V$4,DK54,1) &amp; " - " &amp; 160,BE54-VLOOKUP(BI54,NyISI!$L$2:$V$4,DK54,1) &amp; " - " &amp; BE54+VLOOKUP(BI54,NyISI!$L$2:$V$4,DK54,1))),"")</f>
        <v/>
      </c>
      <c r="CM54" s="4" t="str">
        <f>IF(AND(ISNUMBER(DK54),DK54&lt;8),IF(AND(ISNUMBER(BF54),ISNUMBER(DK54)),IF(BF54-VLOOKUP(BI54,NyISS!$L$2:$V$4,DK54,1)&lt;40,40 &amp; " - " &amp; BF54+VLOOKUP(BI54,NyISS!$L$2:$V$4,DK54,1),IF(BF54+VLOOKUP(BI54,NyISS!$L$2:$V$4,DK54,1)&gt;160,BF54-VLOOKUP(BI54,NyISS!$L$2:$V$4,DK54,1) &amp; " - " &amp; 160,BF54-VLOOKUP(BI54,NyISS!$L$2:$V$4,DK54,1) &amp; " - " &amp; BF54+VLOOKUP(BI54,NyISS!$L$2:$V$4,DK54,1))),""),"")</f>
        <v/>
      </c>
      <c r="CN54" s="4" t="str">
        <f>IF(AND(ISNUMBER(DK54),DK54&gt;7),IF(AND(ISNUMBER(BG54),ISNUMBER(DK54)),IF(BG54-VLOOKUP(BI54,NyISM!$L$2:$V$4,DK54,1)&lt;40,40 &amp; " - " &amp; BG54+VLOOKUP(BI54,NyISM!$L$2:$V$4,DK54,1),IF(BG54+VLOOKUP(BI54,NyISM!$L$2:$V$4,DK54,1)&gt;160,BG54-VLOOKUP(BI54,NyISM!$L$2:$V$4,DK54,1) &amp; " - " &amp; 160,BG54-VLOOKUP(BI54,NyISM!$L$2:$V$4,DK54,1) &amp; " - " &amp; BG54+VLOOKUP(BI54,NyISM!$L$2:$V$4,DK54,1))),""),"")</f>
        <v/>
      </c>
      <c r="CO54" s="4" t="str">
        <f>IF(AND(ISNUMBER(BH54),ISNUMBER(DK54)),IF(BH54-VLOOKUP(BI54,NyIAM!$L$2:$V$4,DK54,1)&lt;40,40 &amp; " - " &amp; BH54+VLOOKUP(BI54,NyIAM!$L$2:$V$4,DK54,1),IF(BH54+VLOOKUP(BI54,NyIAM!$L$2:$V$4,DK54,1)&gt;160,BH54-VLOOKUP(BI54,NyIAM!$L$2:$V$4,DK54,1) &amp; " - " &amp; 160,BH54-VLOOKUP(BI54,NyIAM!$L$2:$V$4,DK54,1) &amp; " - " &amp; BH54+VLOOKUP(BI54,NyIAM!$L$2:$V$4,DK54,1))),"")</f>
        <v/>
      </c>
      <c r="CP54" s="4" t="str">
        <f>IF(AF54="","",IF(AND(ISNUMBER(AF54),ISNUMBER(DK54)),IF(VLOOKUP(AF54,NyOm!$A$2:$K$30,DK54,1)=1,"Onormalt få ord",IF(VLOOKUP(AF54,NyOm!$A$2:$K$30,DK54,1)=2,"Färre antal ord än normalt",IF(VLOOKUP(AF54,NyOm!$A$2:$K$30,DK54,1)=3,"Normalt antal ord","")))))</f>
        <v/>
      </c>
      <c r="CQ54" s="4" t="str">
        <f>IF(AB54="","",IF(AND(ISNUMBER(AB54),ISNUMBER(DK54)),IF(VLOOKUP(AB54,NyPbTid!$A$2:$K$218,DK54,1)=1,"Onormalt lång tidsåtgång",IF(VLOOKUP(AB54,NyPbTid!$A$2:$K$218,DK54,1)=2,"Långsammare än normalt",IF(VLOOKUP(AB54,NyPbTid!$A$2:$K$218,DK54,1)=3,"Normal tidsåtgång","")))))</f>
        <v/>
      </c>
      <c r="CR54" s="4" t="str">
        <f>IF(AC54="","",IF(AND(ISNUMBER(AC54),ISNUMBER(DK54)),IF(VLOOKUP(AC54,NyPbFel!$A$2:$K$18,DK54,1)=1,"Onormalt antal fel",IF(VLOOKUP(AC54,NyPbFel!$A$2:$K$18,DK54,1)=2,"Fler fel än normalt",IF(VLOOKUP(AC54,NyPbFel!$A$2:$K$18,DK54,1)=3,"Normalt antal fel","")))))</f>
        <v/>
      </c>
      <c r="CS54" s="4" t="str">
        <f t="shared" si="6"/>
        <v/>
      </c>
      <c r="CT54" s="4" t="str">
        <f>IF(OR(ISNUMBER(CS54),CS54="0**"),IF(ISNUMBER(CS54),CS54/ABS(CS54)*VLOOKUP(1,SignDiff!$A$3:$K$4,DK54,1),VLOOKUP(1,SignDiff!$A$3:$K$4,DK54,1)),"")</f>
        <v/>
      </c>
      <c r="CU54" s="4" t="str">
        <f>IF(OR(ISNUMBER(CS54),CS54="0**"),IF(ISNUMBER(CS54),CS54/ABS(CS54)*VLOOKUP(1,SignDiff!$A$7:$K$8,DK54,1),VLOOKUP(1,SignDiff!$A$7:$K$8,DK54,1)),"")</f>
        <v/>
      </c>
      <c r="CV54" s="4" t="str">
        <f t="shared" si="7"/>
        <v/>
      </c>
      <c r="CW54" s="4" t="str">
        <f t="shared" si="8"/>
        <v/>
      </c>
      <c r="CX54" s="4" t="str">
        <f>IF(OR(ISNUMBER(CS54),CS54="0**"),IF(CS54="0**",VLOOKUP(0,'IRS-IES'!$A$2:$C$43,2,1),IF(CS54&lt;0,VLOOKUP(ABS(CS54),'IRS-IES'!$A$2:$C$43,2,1),VLOOKUP(ABS(CS54),'IRS-IES'!$A$2:$C$43,3,1))),"")</f>
        <v/>
      </c>
      <c r="CY54" s="4" t="str">
        <f t="shared" si="9"/>
        <v/>
      </c>
      <c r="CZ54" s="4" t="str">
        <f>IF(OR(ISNUMBER(CY54),CY54="0**"),IF(ISNUMBER(CY54),CY54/ABS(CY54)*VLOOKUP(2,SignDiff!$A$3:$K$4,DK54,1),VLOOKUP(2,SignDiff!$A$3:$K$4,DK54,1)),"")</f>
        <v/>
      </c>
      <c r="DA54" s="4" t="str">
        <f>IF(OR(ISNUMBER(CY54),CY54="0**"),IF(ISNUMBER(CY54),CY54/ABS(CY54)*VLOOKUP(2,SignDiff!$A$7:$K$8,DK54,1),VLOOKUP(2,SignDiff!$A$7:$K$8,DK54,1)),"")</f>
        <v/>
      </c>
      <c r="DB54" s="4" t="str">
        <f t="shared" si="10"/>
        <v/>
      </c>
      <c r="DC54" s="4" t="str">
        <f t="shared" si="11"/>
        <v/>
      </c>
      <c r="DD54" s="4" t="str">
        <f>IF(OR(ISNUMBER(CY54),CY54="0**"),IF(CY54="0**",VLOOKUP(0,'ISI-ISS'!$A$2:$C$43,2,1),IF(CY54&lt;0,VLOOKUP(ABS(CY54),'ISI-ISS'!$A$2:$C$43,2,1),VLOOKUP(ABS(CY54),'ISI-ISS'!$A$2:$C$43,3,1))),"")</f>
        <v/>
      </c>
      <c r="DE54" s="4" t="str">
        <f t="shared" si="12"/>
        <v/>
      </c>
      <c r="DF54" s="4" t="str">
        <f>IF(OR(ISNUMBER(DE54),DE54="0**"),IF(ISNUMBER(DE54),DE54/ABS(DE54)*VLOOKUP(2,SignDiff!$A$3:$K$4,DK54,1),VLOOKUP(2,SignDiff!$A$3:$K$4,DK54,1)),"")</f>
        <v/>
      </c>
      <c r="DG54" s="4" t="str">
        <f>IF(OR(ISNUMBER(DE54),DE54="0**"),IF(ISNUMBER(DE54),DE54/ABS(DE54)*VLOOKUP(2,SignDiff!$A$7:$K$8,DK54,1),VLOOKUP(2,SignDiff!$A$7:$K$8,DK54,1)),"")</f>
        <v/>
      </c>
      <c r="DH54" s="4" t="str">
        <f t="shared" si="13"/>
        <v/>
      </c>
      <c r="DI54" s="4" t="str">
        <f t="shared" si="14"/>
        <v/>
      </c>
      <c r="DJ54" s="4" t="str">
        <f>IF(OR(ISNUMBER(DE54),DE54="0**"),IF(DE54="0**",VLOOKUP(0,'ISI-ISM'!$A$2:$C$43,2,1),IF(DE54&lt;0,VLOOKUP(ABS(DE54),'ISI-ISM'!$A$2:$C$43,2,1),VLOOKUP(ABS(DE54),'ISI-ISM'!$A$2:$C$43,3,1))),"")</f>
        <v/>
      </c>
      <c r="DK54" s="4" t="str">
        <f>IF(ISERROR(VLOOKUP(N54,age!$A$2:$C$11,2,1)),"",VLOOKUP(N54,age!$A$2:$C$11,2,1))</f>
        <v/>
      </c>
      <c r="DL54" s="4" t="str">
        <f>IF(ISERROR(VLOOKUP(N54,age!$A$2:$C$11,3,1)),"",VLOOKUP(N54,age!$A$2:$C$11,3,1))</f>
        <v/>
      </c>
      <c r="DM54" s="4">
        <f t="shared" si="1"/>
        <v>0</v>
      </c>
      <c r="DN54" s="4">
        <f t="shared" si="2"/>
        <v>0</v>
      </c>
      <c r="DO54" s="4">
        <f t="shared" si="3"/>
        <v>0</v>
      </c>
      <c r="DP54" s="4">
        <f t="shared" si="4"/>
        <v>0</v>
      </c>
      <c r="DQ54" s="4">
        <f t="shared" si="5"/>
        <v>0</v>
      </c>
      <c r="DR54" s="9" t="str">
        <f t="shared" si="15"/>
        <v/>
      </c>
      <c r="DS54" s="9" t="str">
        <f t="shared" si="16"/>
        <v/>
      </c>
      <c r="DT54" s="9" t="str">
        <f t="shared" si="17"/>
        <v/>
      </c>
      <c r="DU54" s="9" t="str">
        <f t="shared" si="18"/>
        <v/>
      </c>
      <c r="DV54" s="9" t="str">
        <f t="shared" si="19"/>
        <v/>
      </c>
      <c r="DW54" s="9" t="str">
        <f t="shared" si="20"/>
        <v/>
      </c>
      <c r="DX54" s="9" t="str">
        <f t="shared" si="21"/>
        <v/>
      </c>
      <c r="DY54" s="9" t="str">
        <f>IF(AND(ISNUMBER(AJ54),ISNUMBER(DK54)),IF(AJ54-VLOOKUP(BI54,NyFi!$L$2:$V$4,DK54,1)&lt;1,1,AJ54-VLOOKUP(BI54,NyFi!$L$2:$V$4,DK54,1)),"")</f>
        <v/>
      </c>
      <c r="DZ54" s="9" t="str">
        <f>IF(AND(ISNUMBER(DK54),DK54&lt;8),IF(AND(ISNUMBER(AK54),ISNUMBER(DK54)),IF(AK54-VLOOKUP(BI54,NyGs!$L$2:$V$4,DK54,1)&lt;1,1,AK54-VLOOKUP(BI54,NyGs!$L$2:$V$4,DK54,1)),""),"")</f>
        <v/>
      </c>
      <c r="EA54" s="9" t="str">
        <f>IF(AND(ISNUMBER(AL54),ISNUMBER(DK54)),IF(AL54-VLOOKUP(BI54,NyRm!$L$2:$V$4,DK54,1)&lt;1,1,AL54-VLOOKUP(BI54,NyRm!$L$2:$V$4,DK54,1)),"")</f>
        <v/>
      </c>
      <c r="EB54" s="9" t="str">
        <f>IF(AND(ISNUMBER(AM54),ISNUMBER(DK54)),IF(AM54-VLOOKUP(BI54,NyFm!$L$2:$V$4,DK54,1)&lt;1,1,AM54-VLOOKUP(BI54,NyFm!$L$2:$V$4,DK54,1)),"")</f>
        <v/>
      </c>
      <c r="EC54" s="9" t="str">
        <f>IF(AND(ISNUMBER(DK54),DK54&lt;8),IF(AND(ISNUMBER(AN54),ISNUMBER(DK54)),IF(AN54-VLOOKUP(BI54,NyLi1R!$L$2:$V$4,DK54,1)&lt;1,1,AN54-VLOOKUP(BI54,NyLi1R!$L$2:$V$4,DK54,1)),""),"")</f>
        <v/>
      </c>
      <c r="ED54" s="9" t="str">
        <f>IF(AND(ISNUMBER(DK54),DK54&lt;8),IF(AND(ISNUMBER(AO54),ISNUMBER(DK54)),IF(AO54-VLOOKUP(BI54,NyLi1E!$L$2:$V$4,DK54,1)&lt;1,1,AO54-VLOOKUP(BI54,NyLi1E!$L$2:$V$4,DK54,1)),""),"")</f>
        <v/>
      </c>
      <c r="EE54" s="9" t="str">
        <f>IF(AND(ISNUMBER(DK54),DK54&lt;8),IF(AND(ISNUMBER(AP54),ISNUMBER(DK54)),IF(AP54-VLOOKUP(BI54,NyLi1T!$L$2:$V$4,DK54,1)&lt;1,1,AP54-VLOOKUP(BI54,NyLi1T!$L$2:$V$4,DK54,1)),""),"")</f>
        <v/>
      </c>
      <c r="EF54" s="9" t="str">
        <f>IF(AND(ISNUMBER(DK54),DK54&gt;7),IF(AND(ISNUMBER(AQ54),ISNUMBER(DK54)),IF(AQ54-VLOOKUP(BI54,NyLi2R!$L$2:$V$4,DK54,1)&lt;1,1,AQ54-VLOOKUP(BI54,NyLi2R!$L$2:$V$4,DK54,1)),""),"")</f>
        <v/>
      </c>
      <c r="EG54" s="9" t="str">
        <f>IF(AND(ISNUMBER(DK54),DK54&gt;7),IF(AND(ISNUMBER(AR54),ISNUMBER(DK54)),IF(AR54-VLOOKUP(BI54,NyLi2E!$L$2:$V$4,DK54,1)&lt;1,1,AR54-VLOOKUP(BI54,NyLi2E!$L$2:$V$4,DK54,1)),""),"")</f>
        <v/>
      </c>
      <c r="EH54" s="9" t="str">
        <f>IF(AND(ISNUMBER(DK54),DK54&gt;7),IF(AND(ISNUMBER(AS54),ISNUMBER(DK54)),IF(AS54-VLOOKUP(BI54,NyLi2T!$L$2:$V$4,DK54,1)&lt;1,1,AS54-VLOOKUP(BI54,NyLi2T!$L$2:$V$4,DK54,1)),""),"")</f>
        <v/>
      </c>
      <c r="EI54" s="9" t="str">
        <f>IF(AND(ISNUMBER(DK54),DK54&lt;8),IF(AND(ISNUMBER(AT54),ISNUMBER(DK54)),IF(AT54-VLOOKUP(BI54,NySs!$L$2:$V$4,DK54,1)&lt;1,1,AT54-VLOOKUP(BI54,NySs!$L$2:$V$4,DK54,1)),""),"")</f>
        <v/>
      </c>
      <c r="EJ54" s="9" t="str">
        <f>IF(AND(ISNUMBER(DK54),DK54&lt;9),IF(AND(ISNUMBER(AU54),ISNUMBER(DK54)),IF(AU54-VLOOKUP(BI54,NyEo!$L$2:$V$4,DK54,1)&lt;1,1,AU54-VLOOKUP(BI54,NyEo!$L$2:$V$4,DK54,1)),""),"")</f>
        <v/>
      </c>
      <c r="EK54" s="9" t="str">
        <f>IF(AND(ISNUMBER(DK54),DK54&gt;7),IF(AND(ISNUMBER(AV54),ISNUMBER(DK54)),IF(AV54-VLOOKUP(BI54,NyHt!$L$2:$V$4,DK54,1)&lt;1,1,AV54-VLOOKUP(BI54,NyHt!$L$2:$V$4,DK54,1)),""),"")</f>
        <v/>
      </c>
      <c r="EL54" s="9" t="str">
        <f>IF(AND(ISNUMBER(AW54),ISNUMBER(DK54)),IF(AW54-VLOOKUP(BI54,NySiF!$L$2:$V$4,DK54,1)&lt;1,1,AW54-VLOOKUP(BI54,NySiF!$L$2:$V$4,DK54,1)),"")</f>
        <v/>
      </c>
      <c r="EM54" s="9" t="str">
        <f>IF(AND(ISNUMBER(AX54),ISNUMBER(DK54)),IF(AX54-VLOOKUP(BI54,NySiB!$L$2:$V$4,DK54,1)&lt;1,1,AX54-VLOOKUP(BI54,NySiB!$L$2:$V$4,DK54,1)),"")</f>
        <v/>
      </c>
      <c r="EN54" s="9" t="str">
        <f>IF(AND(ISNUMBER(AY54),ISNUMBER(DK54)),IF(AY54-VLOOKUP(BI54,NySiT!$L$2:$V$4,DK54,1)&lt;1,1,AY54-VLOOKUP(BI54,NySiT!$L$2:$V$4,DK54,1)),"")</f>
        <v/>
      </c>
      <c r="EO54" s="9" t="str">
        <f>IF(AND(ISNUMBER(AZ54),ISNUMBER(DK54)),IF(AZ54-VLOOKUP(BI54,NyVs!$L$2:$V$4,DK54,1)&lt;1,1,AZ54-VLOOKUP(BI54,NyVs!$L$2:$V$4,DK54,1)),"")</f>
        <v/>
      </c>
      <c r="EP54" s="9" t="str">
        <f>IF(AND(ISNUMBER(BA54),ISNUMBER(DK54)),IF(BA54-VLOOKUP(BI54,NyPp!$L$2:$V$4,DK54,1)&lt;1,1,BA54-VLOOKUP(BI54,NyPp!$L$2:$V$4,DK54,1)),"")</f>
        <v/>
      </c>
      <c r="EQ54" s="9" t="str">
        <f>IF(AND(ISNUMBER(BB54),ISNUMBER(DK54)),IF(BB54-VLOOKUP(BI54,NyIGS!$L$2:$V$4,DK54,1)&lt;40,40,BB54-VLOOKUP(BI54,NyIGS!$L$2:$V$4,DK54,1)),"")</f>
        <v/>
      </c>
      <c r="ER54" s="9" t="str">
        <f>IF(AND(ISNUMBER(BC54),ISNUMBER(DK54)),IF(BC54-VLOOKUP(BI54,NyIRS!$L$2:$V$4,DK54,1)&lt;40,40,BC54-VLOOKUP(BI54,NyIRS!$L$2:$V$4,DK54,1)),"")</f>
        <v/>
      </c>
      <c r="ES54" s="9" t="str">
        <f>IF(AND(ISNUMBER(BD54),ISNUMBER(DK54)),IF(BD54-VLOOKUP(BI54,NyIES!$L$2:$V$4,DK54,1)&lt;40,40,BD54-VLOOKUP(BI54,NyIES!$L$2:$V$4,DK54,1)),"")</f>
        <v/>
      </c>
      <c r="ET54" s="9" t="str">
        <f>IF(AND(ISNUMBER(BE54),ISNUMBER(DK54)),IF(BE54-VLOOKUP(BI54,NyISI!$L$2:$V$4,DK54,1)&lt;40,40,BE54-VLOOKUP(BI54,NyISI!$L$2:$V$4,DK54,1)),"")</f>
        <v/>
      </c>
      <c r="EU54" s="9" t="str">
        <f>IF(AND(ISNUMBER(DK54),DK54&lt;8),IF(AND(ISNUMBER(BF54),ISNUMBER(DK54)),IF(BF54-VLOOKUP(BI54,NyISS!$L$2:$V$4,DK54,1)&lt;40,40,BF54-VLOOKUP(BI54,NyISS!$L$2:$V$4,DK54,1)),""),"")</f>
        <v/>
      </c>
      <c r="EV54" s="9" t="str">
        <f>IF(AND(ISNUMBER(DK54),DK54&gt;7),IF(AND(ISNUMBER(BG54),ISNUMBER(DK54)),IF(BG54-VLOOKUP(BI54,NyISM!$L$2:$V$4,DK54,1)&lt;40,40,BG54-VLOOKUP(BI54,NyISM!$L$2:$V$4,DK54,1)),""),"")</f>
        <v/>
      </c>
      <c r="EW54" s="9" t="str">
        <f>IF(AND(ISNUMBER(BH54),ISNUMBER(DK54)),IF(BH54-VLOOKUP(BI54,NyIAM!$L$2:$V$4,DK54,1)&lt;40,40,BH54-VLOOKUP(BI54,NyIAM!$L$2:$V$4,DK54,1)),"")</f>
        <v/>
      </c>
      <c r="EX54" s="9" t="str">
        <f>IF(AND(ISNUMBER(AJ54),ISNUMBER(DK54)),IF(AJ54+VLOOKUP(BI54,NyFi!$L$2:$V$4,DK54,1)&gt;19,19,AJ54+VLOOKUP(BI54,NyFi!$L$2:$V$4,DK54,1)),"")</f>
        <v/>
      </c>
      <c r="EY54" s="9" t="str">
        <f>IF(AND(ISNUMBER(DK54),DK54&lt;8),IF(AND(ISNUMBER(AK54),ISNUMBER(DK54)),IF(AK54+VLOOKUP(BI54,NyGs!$L$2:$V$4,DK54,1)&gt;19,19,AK54+VLOOKUP(BI54,NyGs!$L$2:$V$4,DK54,1)),""),"")</f>
        <v/>
      </c>
      <c r="EZ54" s="9" t="str">
        <f>IF(AND(ISNUMBER(AL54),ISNUMBER(DK54)),IF(AL54+VLOOKUP(BI54,NyRm!$L$2:$V$4,DK54,1)&gt;19,19,AL54+VLOOKUP(BI54,NyRm!$L$2:$V$4,DK54,1)),"")</f>
        <v/>
      </c>
      <c r="FA54" s="9" t="str">
        <f>IF(AND(ISNUMBER(AM54),ISNUMBER(DK54)),IF(AM54+VLOOKUP(BI54,NyFm!$L$2:$V$4,DK54,1)&gt;19,19,AM54+VLOOKUP(BI54,NyFm!$L$2:$V$4,DK54,1)),"")</f>
        <v/>
      </c>
      <c r="FB54" s="9" t="str">
        <f>IF(AND(ISNUMBER(DK54),DK54&lt;8),IF(AND(ISNUMBER(AN54),ISNUMBER(DK54)),IF(AN54+VLOOKUP(BI54,NyLi1R!$L$2:$V$4,DK54,1)&gt;19,19,AN54+VLOOKUP(BI54,NyLi1R!$L$2:$V$4,DK54,1)),""),"")</f>
        <v/>
      </c>
      <c r="FC54" s="9" t="str">
        <f>IF(AND(ISNUMBER(DK54),DK54&lt;8),IF(AND(ISNUMBER(AO54),ISNUMBER(DK54)),IF(AO54+VLOOKUP(BI54,NyLi1E!$L$2:$V$4,DK54,1)&gt;19,19,AO54+VLOOKUP(BI54,NyLi1E!$L$2:$V$4,DK54,1)),""),"")</f>
        <v/>
      </c>
      <c r="FD54" s="9" t="str">
        <f>IF(AND(ISNUMBER(DK54),DK54&lt;8),IF(AND(ISNUMBER(AP54),ISNUMBER(DK54)),IF(AP54+VLOOKUP(BI54,NyLi1T!$L$2:$V$4,DK54,1)&gt;19,19,AP54+VLOOKUP(BI54,NyLi1T!$L$2:$V$4,DK54,1)),""),"")</f>
        <v/>
      </c>
      <c r="FE54" s="9" t="str">
        <f>IF(AND(ISNUMBER(DK54),DK54&gt;7),IF(AND(ISNUMBER(AQ54),ISNUMBER(DK54)),IF(AQ54+VLOOKUP(BI54,NyLi2R!$L$2:$V$4,DK54,1)&gt;19,19,AQ54+VLOOKUP(BI54,NyLi2R!$L$2:$V$4,DK54,1)),""),"")</f>
        <v/>
      </c>
      <c r="FF54" s="9" t="str">
        <f>IF(AND(ISNUMBER(DK54),DK54&gt;7),IF(AND(ISNUMBER(AR54),ISNUMBER(DK54)),IF(AR54+VLOOKUP(BI54,NyLi2E!$L$2:$V$4,DK54,1)&gt;19,19,AR54+VLOOKUP(BI54,NyLi2E!$L$2:$V$4,DK54,1)),""),"")</f>
        <v/>
      </c>
      <c r="FG54" s="9" t="str">
        <f>IF(AND(ISNUMBER(DK54),DK54&gt;7),IF(AND(ISNUMBER(AS54),ISNUMBER(DK54)),IF(AS54+VLOOKUP(BI54,NyLi2T!$L$2:$V$4,DK54,1)&gt;19,19,AS54+VLOOKUP(BI54,NyLi2T!$L$2:$V$4,DK54,1)),""),"")</f>
        <v/>
      </c>
      <c r="FH54" s="9" t="str">
        <f>IF(AND(ISNUMBER(DK54),DK54&lt;8),IF(AND(ISNUMBER(AT54),ISNUMBER(DK54)),IF(AT54+VLOOKUP(BI54,NySs!$L$2:$V$4,DK54,1)&gt;19,19,AT54+VLOOKUP(BI54,NySs!$L$2:$V$4,DK54,1)),""),"")</f>
        <v/>
      </c>
      <c r="FI54" s="9" t="str">
        <f>IF(AND(ISNUMBER(DK54),DK54&lt;9),IF(AND(ISNUMBER(AU54),ISNUMBER(DK54)),IF(AU54+VLOOKUP(BI54,NyEo!$L$2:$V$4,DK54,1)&gt;19,19,AU54+VLOOKUP(BI54,NyEo!$L$2:$V$4,DK54,1)),""),"")</f>
        <v/>
      </c>
      <c r="FJ54" s="9" t="str">
        <f>IF(AND(ISNUMBER(DK54),DK54&gt;7),IF(AND(ISNUMBER(AV54),ISNUMBER(DK54)),IF(AV54+VLOOKUP(BI54,NyHt!$L$2:$V$4,DK54,1)&gt;19,19,AV54+VLOOKUP(BI54,NyHt!$L$2:$V$4,DK54,1)),""),"")</f>
        <v/>
      </c>
      <c r="FK54" s="9" t="str">
        <f>IF(AND(ISNUMBER(AW54),ISNUMBER(DK54)),IF(AW54+VLOOKUP(BI54,NySiF!$L$2:$V$4,DK54,1)&gt;19,19,AW54+VLOOKUP(BI54,NySiF!$L$2:$V$4,DK54,1)),"")</f>
        <v/>
      </c>
      <c r="FL54" s="9" t="str">
        <f>IF(AND(ISNUMBER(AX54),ISNUMBER(DK54)),IF(AX54+VLOOKUP(BI54,NySiB!$L$2:$V$4,DK54,1)&gt;19,19,AX54+VLOOKUP(BI54,NySiB!$L$2:$V$4,DK54,1)),"")</f>
        <v/>
      </c>
      <c r="FM54" s="9" t="str">
        <f>IF(AND(ISNUMBER(AY54),ISNUMBER(DK54)),IF(AY54+VLOOKUP(BI54,NySiT!$L$2:$V$4,DK54,1)&gt;19,19,AY54+VLOOKUP(BI54,NySiT!$L$2:$V$4,DK54,1)),"")</f>
        <v/>
      </c>
      <c r="FN54" s="9" t="str">
        <f>IF(AND(ISNUMBER(AZ54),ISNUMBER(DK54)),IF(AZ54+VLOOKUP(BI54,NyVs!$L$2:$V$4,DK54,1)&gt;19,19,AZ54+VLOOKUP(BI54,NyVs!$L$2:$V$4,DK54,1)),"")</f>
        <v/>
      </c>
      <c r="FO54" s="9" t="str">
        <f>IF(AND(ISNUMBER(BA54),ISNUMBER(DK54)),IF(BA54+VLOOKUP(BI54,NyPp!$L$2:$V$4,DK54,1)&gt;19,19,BA54+VLOOKUP(BI54,NyPp!$L$2:$V$4,DK54,1)),"")</f>
        <v/>
      </c>
      <c r="FP54" s="9" t="str">
        <f>IF(AND(ISNUMBER(BB54),ISNUMBER(DK54)),IF(BB54+VLOOKUP(BI54,NyIGS!$L$2:$V$4,DK54,1)&gt;160,160,BB54+VLOOKUP(BI54,NyIGS!$L$2:$V$4,DK54,1)),"")</f>
        <v/>
      </c>
      <c r="FQ54" s="9" t="str">
        <f>IF(AND(ISNUMBER(BC54),ISNUMBER(DK54)),IF(BC54+VLOOKUP(BI54,NyIRS!$L$2:$V$4,DK54,1)&gt;160,160,BC54+VLOOKUP(BI54,NyIRS!$L$2:$V$4,DK54,1)),"")</f>
        <v/>
      </c>
      <c r="FR54" s="9" t="str">
        <f>IF(AND(ISNUMBER(BD54),ISNUMBER(DK54)),IF(BD54+VLOOKUP(BI54,NyIES!$L$2:$V$4,DK54,1)&gt;160,160, BD54+VLOOKUP(BI54,NyIES!$L$2:$V$4,DK54,1)),"")</f>
        <v/>
      </c>
      <c r="FS54" s="9" t="str">
        <f>IF(AND(ISNUMBER(BE54),ISNUMBER(DK54)),IF(BE54+VLOOKUP(BI54,NyISI!$L$2:$V$4,DK54,1)&gt;160,160,BE54+VLOOKUP(BI54,NyISI!$L$2:$V$4,DK54,1)),"")</f>
        <v/>
      </c>
      <c r="FT54" s="9" t="str">
        <f>IF(AND(ISNUMBER(DK54),DK54&lt;8),IF(AND(ISNUMBER(BF54),ISNUMBER(DK54)),IF(BF54+VLOOKUP(BI54,NyISS!$L$2:$V$4,DK54,1)&gt;160,160,BF54+VLOOKUP(BI54,NyISS!$L$2:$V$4,DK54,1)),""),"")</f>
        <v/>
      </c>
      <c r="FU54" s="9" t="str">
        <f>IF(AND(ISNUMBER(DK54),DK54&gt;7),IF(AND(ISNUMBER(BG54),ISNUMBER(DK54)),IF(BG54+VLOOKUP(BI54,NyISM!$L$2:$V$4,DK54,1)&gt;160,160,BG54+VLOOKUP(BI54,NyISM!$L$2:$V$4,DK54,1)),""),"")</f>
        <v/>
      </c>
      <c r="FV54" s="9" t="str">
        <f>IF(AND(ISNUMBER(BH54),ISNUMBER(DK54)),IF(BH54+VLOOKUP(BI54,NyIAM!$L$2:$V$4,DK54,1)&gt;160,160,BH54+VLOOKUP(BI54,NyIAM!$L$2:$V$4,DK54,1)),"")</f>
        <v/>
      </c>
    </row>
    <row r="55" spans="1:178" x14ac:dyDescent="0.2">
      <c r="A55" s="51"/>
      <c r="B55" s="51"/>
      <c r="C55" s="51"/>
      <c r="D55" s="51"/>
      <c r="E55" s="51"/>
      <c r="F55" s="51"/>
      <c r="G55" s="51"/>
      <c r="H55" s="51"/>
      <c r="I55" s="51"/>
      <c r="J55" s="52"/>
      <c r="K55" s="52"/>
      <c r="L55" s="53"/>
      <c r="M55" s="53"/>
      <c r="N55" s="58" t="str">
        <f t="shared" si="0"/>
        <v/>
      </c>
      <c r="O55" s="53"/>
      <c r="P55" s="53"/>
      <c r="Q55" s="53"/>
      <c r="R55" s="53"/>
      <c r="S55" s="53"/>
      <c r="T55" s="53"/>
      <c r="U55" s="53"/>
      <c r="V55" s="53"/>
      <c r="W55" s="53"/>
      <c r="X55" s="53"/>
      <c r="Y55" s="53"/>
      <c r="Z55" s="53"/>
      <c r="AA55" s="53"/>
      <c r="AB55" s="53"/>
      <c r="AC55" s="53"/>
      <c r="AD55" s="53"/>
      <c r="AE55" s="53"/>
      <c r="AF55" s="53"/>
      <c r="AG55" s="53"/>
      <c r="AH55" s="53"/>
      <c r="AI55" s="53"/>
      <c r="AJ55" s="4" t="str">
        <f>IF(O55="","",IF(ISNUMBER(N55),VLOOKUP(O55,NyFi!$A$2:$K$40,DK55),""))</f>
        <v/>
      </c>
      <c r="AK55" s="4" t="str">
        <f>IF(P55="","",IF(AND(ISNUMBER(N55),DK55&lt;8),VLOOKUP(P55,NyGs!$A$2:$G$41,DK55),""))</f>
        <v/>
      </c>
      <c r="AL55" s="4" t="str">
        <f>IF(AA55="","",IF(ISNUMBER(N55),VLOOKUP(AA55,NyRm!$A$2:$K$56,DK55),""))</f>
        <v/>
      </c>
      <c r="AM55" s="4" t="str">
        <f>IF(Z55="","",IF(ISNUMBER(N55),VLOOKUP(Z55,NyFm!$A$2:$K$46,DK55),""))</f>
        <v/>
      </c>
      <c r="AN55" s="4" t="str">
        <f>IF(U55="","",IF(AND(ISNUMBER(N55),DK55&lt;8),VLOOKUP(U55,NyLi1R!$A$2:$G$20,DK55),""))</f>
        <v/>
      </c>
      <c r="AO55" s="4" t="str">
        <f>IF(V55="","",IF(AND(ISNUMBER(N55),DK55&lt;8),VLOOKUP(V55,NyLi1E!$A$2:$G$20,DK55),""))</f>
        <v/>
      </c>
      <c r="AP55" s="4" t="str">
        <f>IF(AND(ISNUMBER(N55),ISNUMBER(AN55),ISNUMBER(AO55),DK55&lt;8),VLOOKUP(AN55+AO55,NyLi1T!$A$2:$G$40,DK55),"")</f>
        <v/>
      </c>
      <c r="AQ55" s="4" t="str">
        <f>IF(W55="","",IF(AND(ISNUMBER(N55),DK55&gt;7),VLOOKUP(W55,NyLi2R!$A$2:$K$20,DK55),""))</f>
        <v/>
      </c>
      <c r="AR55" s="4" t="str">
        <f>IF(X55="","",IF(AND(ISNUMBER(N55),DK55&gt;7),VLOOKUP(X55,NyLi2E!$A$2:$K$20,DK55),""))</f>
        <v/>
      </c>
      <c r="AS55" s="4" t="str">
        <f>IF(AND(ISNUMBER(N55),ISNUMBER(AQ55),ISNUMBER(AR55),DK55&gt;7),VLOOKUP(AQ55+AR55,NyLi2T!$A$2:$K$40,DK55),"")</f>
        <v/>
      </c>
      <c r="AT55" s="4" t="str">
        <f>IF(AE55="","",IF(AND(ISNUMBER(N55),DK55&lt;8),VLOOKUP(AE55,NySs!$A$2:$G$28,DK55),""))</f>
        <v/>
      </c>
      <c r="AU55" s="4" t="str">
        <f>IF(AD55="","",IF(AND(ISNUMBER(N55),DK55&lt;9),VLOOKUP(AD55,NyEo!$A$2:$H$22,DK55),""))</f>
        <v/>
      </c>
      <c r="AV55" s="4" t="str">
        <f>IF(Q55="","",IF(AND(ISNUMBER(N55),DK55&gt;7),VLOOKUP(Q55,NyHt!$A$2:$K$17,DK55),""))</f>
        <v/>
      </c>
      <c r="AW55" s="4" t="str">
        <f>IF(R55="","",IF(ISNUMBER(N55),VLOOKUP(R55,NySiF!$A$2:$K$18,DK55),""))</f>
        <v/>
      </c>
      <c r="AX55" s="4" t="str">
        <f>IF(S55="","",IF(ISNUMBER(N55),VLOOKUP(S55,NySiB!$A$2:$K$16,DK55),""))</f>
        <v/>
      </c>
      <c r="AY55" s="4" t="str">
        <f>IF(T55="","",IF(ISNUMBER(N55),VLOOKUP(T55,NySiT!$A$2:$K$32,DK55),""))</f>
        <v/>
      </c>
      <c r="AZ55" s="4" t="str">
        <f>IF(Y55="","",IF(ISNUMBER(N55),VLOOKUP(Y55,NyVs!$A$2:$K$86,DK55),""))</f>
        <v/>
      </c>
      <c r="BA55" s="4" t="str">
        <f>IF(AI55="","",IF(ISNUMBER(N55),VLOOKUP(AI55,NyPp!$A$2:$K$202,DK55),""))</f>
        <v/>
      </c>
      <c r="BB55" s="4" t="str">
        <f>IF(AND(ISNUMBER(AJ55),ISNUMBER(AK55),ISNUMBER(AL55),ISNUMBER(AM55),DK55&lt;8),IF(COUNTIF(O55,0)+COUNTIF(P55,0)+COUNTIF(AA55,0)+COUNTIF(Z55,0)&gt;1,"",VLOOKUP(AJ55+AK55+AL55+AM55,NyIGS!$A$2:$K$78,DK55)),IF(AND(ISNUMBER(AJ55),ISNUMBER(AL55),ISNUMBER(AM55),ISNUMBER(AS55),DK55&gt;7),IF(COUNTIF(O55,0)+COUNTIF(AA55,0)+COUNTIF(Z55,0)+AND(COUNTIF(W55,0),COUNTIF(X55,0))&gt;1,"",VLOOKUP(AJ55+AL55+AM55+AS55,NyIGS!$A$2:$K$78,DK55)),""))</f>
        <v/>
      </c>
      <c r="BC55" s="4" t="str">
        <f>IF(AND(ISNUMBER(AJ55),ISNUMBER(AN55),ISNUMBER(AT55),DK55&lt;8),IF(COUNTIF(O55,0)+COUNTIF(U55,0)+COUNTIF(AE55,0)&gt;1,"",VLOOKUP(AJ55+AN55+AT55,NyIRS!$A$2:$K$59,DK55)),IF(AND(ISNUMBER(AJ55),ISNUMBER(AQ55),DK55&gt;7),IF(COUNTIF(O55,0)+COUNTIF(W55,0)&gt;1,"",VLOOKUP(AJ55+AQ55,NyIRS!$A$2:$K$59,DK55)),""))</f>
        <v/>
      </c>
      <c r="BD55" s="4" t="str">
        <f>IF(AND(ISNUMBER(AK55),ISNUMBER(AL55),ISNUMBER(AM55),DK55&lt;8),IF(COUNTIF(P55,0)+COUNTIF(AA55,0)+COUNTIF(Z55,0)&gt;1,"",VLOOKUP(AK55+AL55+AM55,NyIES!$A$2:$K$59,DK55)),IF(AND(ISNUMBER(AL55),ISNUMBER(AM55),ISNUMBER(AR55),DK55&gt;7),IF(COUNTIF(AA55,0)+COUNTIF(Z55,0)+COUNTIF(X55,0)&gt;1,"",VLOOKUP(AL55+AM55+AR55,NyIES!$A$2:$K$59,DK55)),""))</f>
        <v/>
      </c>
      <c r="BE55" s="4" t="str">
        <f>IF(AND(ISNUMBER(AJ55),ISNUMBER(AP55),ISNUMBER(AU55),DK55&lt;8),IF(COUNTIF(O55,0)+AND(COUNTIF(U55,0),COUNTIF(V55,0))+COUNTIF(AD55,0)&gt;1,"",VLOOKUP(AJ55+AP55+AU55,NyISI!$A$2:$K$59,DK55)),IF(AND(ISNUMBER(AS55),ISNUMBER(AU55),ISNUMBER(AV55),DK55=8),IF(COUNTIF(AD55,0)+COUNTIF(Q55,0)+AND(COUNTIF(W55,0),COUNTIF(X55,0))&gt;1,"",VLOOKUP(AS55+AU55+AV55,NyISI!$A$2:$K$59,DK55)),IF(AND(ISNUMBER(AS55),ISNUMBER(AV55),DK55&gt;8),IF(COUNTIF(Q55,0)+AND(COUNTIF(W55,0),COUNTIF(X55,0))&gt;1,"",VLOOKUP(AS55+AV55,NyISI!$A$2:$K$59,DK55)),"")))</f>
        <v/>
      </c>
      <c r="BF55" s="4" t="str">
        <f>IF(AND(ISNUMBER(AT55),ISNUMBER(AK55),ISNUMBER(AL55),ISNUMBER(AM55),DK55&lt;8),IF(COUNTIF(P55,0)+COUNTIF(AA55,0)+COUNTIF(Z55,0)+COUNTIF(AE55,0)&gt;1,"",VLOOKUP(AT55+AK55+AL55+AM55,NyISS!$A$2:$G$78,DK55)),"")</f>
        <v/>
      </c>
      <c r="BG55" s="4" t="str">
        <f>IF(AND(ISNUMBER(AJ55),ISNUMBER(AL55),ISNUMBER(AM55),DK55&gt;7),IF(COUNTIF(O55,0)+COUNTIF(AA55,0)+COUNTIF(Z55,0)&gt;1,"",VLOOKUP(AJ55+AL55+AM55,NyISM!$A$2:$K$59,DK55)),"")</f>
        <v/>
      </c>
      <c r="BH55" s="4" t="str">
        <f>IF(AND(ISNUMBER(AY55),ISNUMBER(AZ55)),IF(COUNTIF(T55,0)+COUNTIF(Y55,0)&gt;1,"",VLOOKUP(AY55+AZ55,NyIAM!$A$2:$K$40,DK55)),"")</f>
        <v/>
      </c>
      <c r="BJ55" s="4" t="str">
        <f>IF(ISNUMBER(BB55),VLOOKUP(BB55,Percentil!$A$2:$B$122,2,1),"")</f>
        <v/>
      </c>
      <c r="BK55" s="4" t="str">
        <f>IF(ISNUMBER(BC55),VLOOKUP(BC55,Percentil!$A$2:$B$122,2,1),"")</f>
        <v/>
      </c>
      <c r="BL55" s="4" t="str">
        <f>IF(ISNUMBER(BD55),VLOOKUP(BD55,Percentil!$A$2:$B$122,2,1),"")</f>
        <v/>
      </c>
      <c r="BM55" s="4" t="str">
        <f>IF(ISNUMBER(BE55),VLOOKUP(BE55,Percentil!$A$2:$B$122,2,1),"")</f>
        <v/>
      </c>
      <c r="BN55" s="4" t="str">
        <f>IF(ISNUMBER(BF55),VLOOKUP(BF55,Percentil!$A$2:$B$122,2,1),"")</f>
        <v/>
      </c>
      <c r="BO55" s="4" t="str">
        <f>IF(ISNUMBER(BG55),VLOOKUP(BG55,Percentil!$A$2:$B$122,2,1),"")</f>
        <v/>
      </c>
      <c r="BP55" s="4" t="str">
        <f>IF(ISNUMBER(BH55),VLOOKUP(BH55,Percentil!$A$2:$B$122,2,1),"")</f>
        <v/>
      </c>
      <c r="BQ55" s="4" t="str">
        <f>IF(AND(ISNUMBER(AJ55),ISNUMBER(DK55)),IF(AJ55-VLOOKUP(BI55,NyFi!$L$2:$V$4,DK55,1)&lt;1,1 &amp; " - " &amp; AJ55+VLOOKUP(BI55,NyFi!$L$2:$V$4,DK55,1),IF(AJ55+VLOOKUP(BI55,NyFi!$L$2:$V$4,DK55,1)&gt;19,AJ55-VLOOKUP(BI55,NyFi!$L$2:$V$4,DK55,1) &amp; " - " &amp; 19,AJ55-VLOOKUP(BI55,NyFi!$L$2:$V$4,DK55,1) &amp; " - " &amp; AJ55+VLOOKUP(BI55,NyFi!$L$2:$V$4,DK55,1))),"")</f>
        <v/>
      </c>
      <c r="BR55" s="4" t="str">
        <f>IF(AND(ISNUMBER(DK55),DK55&lt;8),IF(AND(ISNUMBER(AK55),ISNUMBER(DK55)),IF(AK55-VLOOKUP(BI55,NyGs!$L$2:$V$4,DK55,1)&lt;1,1 &amp; " - " &amp; AK55+VLOOKUP(BI55,NyGs!$L$2:$V$4,DK55,1),IF(AK55+VLOOKUP(BI55,NyGs!$L$2:$V$4,DK55,1)&gt;19,AK55-VLOOKUP(BI55,NyGs!$L$2:$V$4,DK55,1) &amp; " - " &amp; 19,AK55-VLOOKUP(BI55,NyGs!$L$2:$V$4,DK55,1) &amp; " - " &amp; AK55+VLOOKUP(BI55,NyGs!$L$2:$V$4,DK55,1))),""),"")</f>
        <v/>
      </c>
      <c r="BS55" s="4" t="str">
        <f>IF(AND(ISNUMBER(AL55),ISNUMBER(DK55)),IF(AL55-VLOOKUP(BI55,NyRm!$L$2:$V$4,DK55,1)&lt;1,1 &amp; " - " &amp; AL55+VLOOKUP(BI55,NyRm!$L$2:$V$4,DK55,1),IF(AL55+VLOOKUP(BI55,NyRm!$L$2:$V$4,DK55,1)&gt;19,AL55-VLOOKUP(BI55,NyRm!$L$2:$V$4,DK55,1) &amp; " - " &amp; 19,AL55-VLOOKUP(BI55,NyRm!$L$2:$V$4,DK55,1) &amp; " - " &amp; AL55+VLOOKUP(BI55,NyRm!$L$2:$V$4,DK55,1))),"")</f>
        <v/>
      </c>
      <c r="BT55" s="4" t="str">
        <f>IF(AND(ISNUMBER(AM55),ISNUMBER(DK55)),IF(AM55-VLOOKUP(BI55,NyFm!$L$2:$V$4,DK55,1)&lt;1,1 &amp; " - " &amp; AM55+VLOOKUP(BI55,NyFm!$L$2:$V$4,DK55,1),IF(AM55+VLOOKUP(BI55,NyFm!$L$2:$V$4,DK55,1)&gt;19,AM55-VLOOKUP(BI55,NyFm!$L$2:$V$4,DK55,1) &amp; " - " &amp; 19,AM55-VLOOKUP(BI55,NyFm!$L$2:$V$4,DK55,1) &amp; " - " &amp; AM55+VLOOKUP(BI55,NyFm!$L$2:$V$4,DK55,1))),"")</f>
        <v/>
      </c>
      <c r="BU55" s="4" t="str">
        <f>IF(AND(ISNUMBER(DK55),DK55&lt;8),IF(AND(ISNUMBER(AN55),ISNUMBER(DK55)),IF(AN55-VLOOKUP(BI55,NyLi1R!$L$2:$V$4,DK55,1)&lt;1,1 &amp; " - " &amp; AN55+VLOOKUP(BI55,NyLi1R!$L$2:$V$4,DK55,1),IF(AN55+VLOOKUP(BI55,NyLi1R!$L$2:$V$4,DK55,1)&gt;19,AN55-VLOOKUP(BI55,NyLi1R!$L$2:$V$4,DK55,1) &amp; " - " &amp; 19,AN55-VLOOKUP(BI55,NyLi1R!$L$2:$V$4,DK55,1) &amp; " - " &amp; AN55+VLOOKUP(BI55,NyLi1R!$L$2:$V$4,DK55,1))),""),"")</f>
        <v/>
      </c>
      <c r="BV55" s="4" t="str">
        <f>IF(AND(ISNUMBER(DK55),DK55&lt;8),IF(AND(ISNUMBER(AO55),ISNUMBER(DK55)),IF(AO55-VLOOKUP(BI55,NyLi1E!$L$2:$V$4,DK55,1)&lt;1,1 &amp; " - " &amp; AO55+VLOOKUP(BI55,NyLi1E!$L$2:$V$4,DK55,1),IF(AO55+VLOOKUP(BI55,NyLi1E!$L$2:$V$4,DK55,1)&gt;19,AO55-VLOOKUP(BI55,NyLi1E!$L$2:$V$4,DK55,1) &amp; " - " &amp; 19,AO55-VLOOKUP(BI55,NyLi1E!$L$2:$V$4,DK55,1) &amp; " - " &amp; AO55+VLOOKUP(BI55,NyLi1E!$L$2:$V$4,DK55,1))),""),"")</f>
        <v/>
      </c>
      <c r="BW55" s="4" t="str">
        <f>IF(AND(ISNUMBER(DK55),DK55&lt;8),IF(AND(ISNUMBER(AP55),ISNUMBER(DK55)),IF(AP55-VLOOKUP(BI55,NyLi1T!$L$2:$V$4,DK55,1)&lt;1,1 &amp; " - " &amp; AP55+VLOOKUP(BI55,NyLi1T!$L$2:$V$4,DK55,1),IF(AP55+VLOOKUP(BI55,NyLi1T!$L$2:$V$4,DK55,1)&gt;19,AP55-VLOOKUP(BI55,NyLi1T!$L$2:$V$4,DK55,1) &amp; " - " &amp; 19,AP55-VLOOKUP(BI55,NyLi1T!$L$2:$V$4,DK55,1) &amp; " - " &amp; AP55+VLOOKUP(BI55,NyLi1T!$L$2:$V$4,DK55,1))),""),"")</f>
        <v/>
      </c>
      <c r="BX55" s="4" t="str">
        <f>IF(AND(ISNUMBER(DK55),DK55&gt;7),IF(AND(ISNUMBER(AQ55),ISNUMBER(DK55)),IF(AQ55-VLOOKUP(BI55,NyLi2R!$L$2:$V$4,DK55,1)&lt;1,1 &amp; " - " &amp; AQ55+VLOOKUP(BI55,NyLi2R!$L$2:$V$4,DK55,1),IF(AQ55+VLOOKUP(BI55,NyLi2R!$L$2:$V$4,DK55,1)&gt;19,AQ55-VLOOKUP(BI55,NyLi2R!$L$2:$V$4,DK55,1) &amp; " - " &amp; 19,AQ55-VLOOKUP(BI55,NyLi2R!$L$2:$V$4,DK55,1) &amp; " - " &amp; AQ55+VLOOKUP(BI55,NyLi2R!$L$2:$V$4,DK55,1))),""),"")</f>
        <v/>
      </c>
      <c r="BY55" s="4" t="str">
        <f>IF(AND(ISNUMBER(DK55),DK55&gt;7),IF(AND(ISNUMBER(AR55),ISNUMBER(DK55)),IF(AR55-VLOOKUP(BI55,NyLi2E!$L$2:$V$4,DK55,1)&lt;1,1 &amp; " - " &amp; AR55+VLOOKUP(BI55,NyLi2E!$L$2:$V$4,DK55,1),IF(AR55+VLOOKUP(BI55,NyLi2E!$L$2:$V$4,DK55,1)&gt;19,AR55-VLOOKUP(BI55,NyLi2E!$L$2:$V$4,DK55,1) &amp; " - " &amp; 19,AR55-VLOOKUP(BI55,NyLi2E!$L$2:$V$4,DK55,1) &amp; " - " &amp; AR55+VLOOKUP(BI55,NyLi2E!$L$2:$V$4,DK55,1))),""),"")</f>
        <v/>
      </c>
      <c r="BZ55" s="4" t="str">
        <f>IF(AND(ISNUMBER(DK55),DK55&gt;7),IF(AND(ISNUMBER(AS55),ISNUMBER(DK55)),IF(AS55-VLOOKUP(BI55,NyLi2T!$L$2:$V$4,DK55,1)&lt;1,1 &amp; " - " &amp; AS55+VLOOKUP(BI55,NyLi2T!$L$2:$V$4,DK55,1),IF(AS55+VLOOKUP(BI55,NyLi2T!$L$2:$V$4,DK55,1)&gt;19,AS55-VLOOKUP(BI55,NyLi2T!$L$2:$V$4,DK55,1) &amp; " - " &amp; 19,AS55-VLOOKUP(BI55,NyLi2T!$L$2:$V$4,DK55,1) &amp; " - " &amp; AS55+VLOOKUP(BI55,NyLi2T!$L$2:$V$4,DK55,1))),""),"")</f>
        <v/>
      </c>
      <c r="CA55" s="4" t="str">
        <f>IF(AND(ISNUMBER(DK55),DK55&lt;8),IF(AND(ISNUMBER(AT55),ISNUMBER(DK55)),IF(AT55-VLOOKUP(BI55,NySs!$L$2:$V$4,DK55,1)&lt;1,1 &amp; " - " &amp; AT55+VLOOKUP(BI55,NySs!$L$2:$V$4,DK55,1),IF(AT55+VLOOKUP(BI55,NySs!$L$2:$V$4,DK55,1)&gt;19,AT55-VLOOKUP(BI55,NySs!$L$2:$V$4,DK55,1) &amp; " - " &amp; 19,AT55-VLOOKUP(BI55,NySs!$L$2:$V$4,DK55,1) &amp; " - " &amp; AT55+VLOOKUP(BI55,NySs!$L$2:$V$4,DK55,1))),""),"")</f>
        <v/>
      </c>
      <c r="CB55" s="4" t="str">
        <f>IF(AND(ISNUMBER(DK55),DK55&lt;9),IF(AND(ISNUMBER(AU55),ISNUMBER(DK55)),IF(AU55-VLOOKUP(BI55,NyEo!$L$2:$V$4,DK55,1)&lt;1,1 &amp; " - " &amp; AU55+VLOOKUP(BI55,NyEo!$L$2:$V$4,DK55,1),IF(AU55+VLOOKUP(BI55,NyEo!$L$2:$V$4,DK55,1)&gt;19,AU55-VLOOKUP(BI55,NyEo!$L$2:$V$4,DK55,1) &amp; " - " &amp; 19,AU55-VLOOKUP(BI55,NyEo!$L$2:$V$4,DK55,1) &amp; " - " &amp; AU55+VLOOKUP(BI55,NyEo!$L$2:$V$4,DK55,1))),""),"")</f>
        <v/>
      </c>
      <c r="CC55" s="4" t="str">
        <f>IF(AND(ISNUMBER(DK55),DK55&gt;7),IF(AND(ISNUMBER(AV55),ISNUMBER(DK55)),IF(AV55-VLOOKUP(BI55,NyHt!$L$2:$V$4,DK55,1)&lt;1,1 &amp; " - " &amp; AV55+VLOOKUP(BI55,NyHt!$L$2:$V$4,DK55,1),IF(AV55+VLOOKUP(BI55,NyHt!$L$2:$V$4,DK55,1)&gt;19,AV55-VLOOKUP(BI55,NyHt!$L$2:$V$4,DK55,1) &amp; " - " &amp; 19,AV55-VLOOKUP(BI55,NyHt!$L$2:$V$4,DK55,1) &amp; " - " &amp; AV55+VLOOKUP(BI55,NyHt!$L$2:$V$4,DK55,1))),""),"")</f>
        <v/>
      </c>
      <c r="CD55" s="4" t="str">
        <f>IF(AND(ISNUMBER(AW55),ISNUMBER(DK55)),IF(AW55-VLOOKUP(BI55,NySiF!$L$2:$V$4,DK55,1)&lt;1,1 &amp; " - " &amp; AW55+VLOOKUP(BI55,NySiF!$L$2:$V$4,DK55,1),IF(AW55+VLOOKUP(BI55,NySiF!$L$2:$V$4,DK55,1)&gt;19,AW55-VLOOKUP(BI55,NySiF!$L$2:$V$4,DK55,1) &amp; " - " &amp; 19,AW55-VLOOKUP(BI55,NySiF!$L$2:$V$4,DK55,1) &amp; " - " &amp; AW55+VLOOKUP(BI55,NySiF!$L$2:$V$4,DK55,1))),"")</f>
        <v/>
      </c>
      <c r="CE55" s="4" t="str">
        <f>IF(AND(ISNUMBER(AX55),ISNUMBER(DK55)),IF(AX55-VLOOKUP(BI55,NySiB!$L$2:$V$4,DK55,1)&lt;1,1 &amp; " - " &amp; AX55+VLOOKUP(BI55,NySiB!$L$2:$V$4,DK55,1),IF(AX55+VLOOKUP(BI55,NySiB!$L$2:$V$4,DK55,1)&gt;19,AX55-VLOOKUP(BI55,NySiB!$L$2:$V$4,DK55,1) &amp; " - " &amp; 19,AX55-VLOOKUP(BI55,NySiB!$L$2:$V$4,DK55,1) &amp; " - " &amp; AX55+VLOOKUP(BI55,NySiB!$L$2:$V$4,DK55,1))),"")</f>
        <v/>
      </c>
      <c r="CF55" s="4" t="str">
        <f>IF(AND(ISNUMBER(AY55),ISNUMBER(DK55)),IF(AY55-VLOOKUP(BI55,NySiT!$L$2:$V$4,DK55,1)&lt;1,1 &amp; " - " &amp; AY55+VLOOKUP(BI55,NySiT!$L$2:$V$4,DK55,1),IF(AY55+VLOOKUP(BI55,NySiT!$L$2:$V$4,DK55,1)&gt;19,AY55-VLOOKUP(BI55,NySiT!$L$2:$V$4,DK55,1) &amp; " - " &amp; 19,AY55-VLOOKUP(BI55,NySiT!$L$2:$V$4,DK55,1) &amp; " - " &amp; AY55+VLOOKUP(BI55,NySiT!$L$2:$V$4,DK55,1))),"")</f>
        <v/>
      </c>
      <c r="CG55" s="4" t="str">
        <f>IF(AND(ISNUMBER(AZ55),ISNUMBER(DK55)),IF(AZ55-VLOOKUP(BI55,NyVs!$L$2:$V$4,DK55,1)&lt;1,1 &amp; " - " &amp; AZ55+VLOOKUP(BI55,NyVs!$L$2:$V$4,DK55,1),IF(AZ55+VLOOKUP(BI55,NyVs!$L$2:$V$4,DK55,1)&gt;19,AZ55-VLOOKUP(BI55,NyVs!$L$2:$V$4,DK55,1) &amp; " - " &amp; 19,AZ55-VLOOKUP(BI55,NyVs!$L$2:$V$4,DK55,1) &amp; " - " &amp; AZ55+VLOOKUP(BI55,NyVs!$L$2:$V$4,DK55,1))),"")</f>
        <v/>
      </c>
      <c r="CH55" s="4" t="str">
        <f>IF(AND(ISNUMBER(BA55),ISNUMBER(DK55)),IF(BA55-VLOOKUP(BI55,NyPp!$L$2:$V$4,DK55,1)&lt;1,1 &amp; " - " &amp; BA55+VLOOKUP(BI55,NyPp!$L$2:$V$4,DK55,1),IF(BA55+VLOOKUP(BI55,NyPp!$L$2:$V$4,DK55,1)&gt;19,BA55-VLOOKUP(BI55,NyPp!$L$2:$V$4,DK55,1) &amp; " - " &amp; 19,BA55-VLOOKUP(BI55,NyPp!$L$2:$V$4,DK55,1) &amp; " - " &amp; BA55+VLOOKUP(BI55,NyPp!$L$2:$V$4,DK55,1))),"")</f>
        <v/>
      </c>
      <c r="CI55" s="4" t="str">
        <f>IF(AND(ISNUMBER(BB55),ISNUMBER(DK55)),IF(BB55-VLOOKUP(BI55,NyIGS!$L$2:$V$4,DK55,1)&lt;40,40 &amp; " - " &amp; BB55+VLOOKUP(BI55,NyIGS!$L$2:$V$4,DK55,1),IF(BB55+VLOOKUP(BI55,NyIGS!$L$2:$V$4,DK55,1)&gt;160,BB55-VLOOKUP(BI55,NyIGS!$L$2:$V$4,DK55,1) &amp; " - " &amp; 160,BB55-VLOOKUP(BI55,NyIGS!$L$2:$V$4,DK55,1) &amp; " - " &amp; BB55+VLOOKUP(BI55,NyIGS!$L$2:$V$4,DK55,1))),"")</f>
        <v/>
      </c>
      <c r="CJ55" s="4" t="str">
        <f>IF(AND(ISNUMBER(BC55),ISNUMBER(DK55)),IF(BC55-VLOOKUP(BI55,NyIRS!$L$2:$V$4,DK55,1)&lt;40,40 &amp; " - " &amp; BC55+VLOOKUP(BI55,NyIRS!$L$2:$V$4,DK55,1),IF(BC55+VLOOKUP(BI55,NyIRS!$L$2:$V$4,DK55,1)&gt;160,BC55-VLOOKUP(BI55,NyIRS!$L$2:$V$4,DK55,1) &amp; " - " &amp; 160,BC55-VLOOKUP(BI55,NyIRS!$L$2:$V$4,DK55,1) &amp; " - " &amp; BC55+VLOOKUP(BI55,NyIRS!$L$2:$V$4,DK55,1))),"")</f>
        <v/>
      </c>
      <c r="CK55" s="4" t="str">
        <f>IF(AND(ISNUMBER(BD55),ISNUMBER(DK55)),IF(BD55-VLOOKUP(BI55,NyIES!$L$2:$V$4,DK55,1)&lt;40,40 &amp; " - " &amp; BD55+VLOOKUP(BI55,NyIES!$L$2:$V$4,DK55,1),IF(BD55+VLOOKUP(BI55,NyIES!$L$2:$V$4,DK55,1)&gt;160,BD55-VLOOKUP(BI55,NyIES!$L$2:$V$4,DK55,1) &amp; " - " &amp; 160,BD55-VLOOKUP(BI55,NyIES!$L$2:$V$4,DK55,1) &amp; " - " &amp; BD55+VLOOKUP(BI55,NyIES!$L$2:$V$4,DK55,1))),"")</f>
        <v/>
      </c>
      <c r="CL55" s="4" t="str">
        <f>IF(AND(ISNUMBER(BE55),ISNUMBER(DK55)),IF(BE55-VLOOKUP(BI55,NyISI!$L$2:$V$4,DK55,1)&lt;40,40 &amp; " - " &amp; BE55+VLOOKUP(BI55,NyISI!$L$2:$V$4,DK55,1),IF(BE55+VLOOKUP(BI55,NyISI!$L$2:$V$4,DK55,1)&gt;160,BE55-VLOOKUP(BI55,NyISI!$L$2:$V$4,DK55,1) &amp; " - " &amp; 160,BE55-VLOOKUP(BI55,NyISI!$L$2:$V$4,DK55,1) &amp; " - " &amp; BE55+VLOOKUP(BI55,NyISI!$L$2:$V$4,DK55,1))),"")</f>
        <v/>
      </c>
      <c r="CM55" s="4" t="str">
        <f>IF(AND(ISNUMBER(DK55),DK55&lt;8),IF(AND(ISNUMBER(BF55),ISNUMBER(DK55)),IF(BF55-VLOOKUP(BI55,NyISS!$L$2:$V$4,DK55,1)&lt;40,40 &amp; " - " &amp; BF55+VLOOKUP(BI55,NyISS!$L$2:$V$4,DK55,1),IF(BF55+VLOOKUP(BI55,NyISS!$L$2:$V$4,DK55,1)&gt;160,BF55-VLOOKUP(BI55,NyISS!$L$2:$V$4,DK55,1) &amp; " - " &amp; 160,BF55-VLOOKUP(BI55,NyISS!$L$2:$V$4,DK55,1) &amp; " - " &amp; BF55+VLOOKUP(BI55,NyISS!$L$2:$V$4,DK55,1))),""),"")</f>
        <v/>
      </c>
      <c r="CN55" s="4" t="str">
        <f>IF(AND(ISNUMBER(DK55),DK55&gt;7),IF(AND(ISNUMBER(BG55),ISNUMBER(DK55)),IF(BG55-VLOOKUP(BI55,NyISM!$L$2:$V$4,DK55,1)&lt;40,40 &amp; " - " &amp; BG55+VLOOKUP(BI55,NyISM!$L$2:$V$4,DK55,1),IF(BG55+VLOOKUP(BI55,NyISM!$L$2:$V$4,DK55,1)&gt;160,BG55-VLOOKUP(BI55,NyISM!$L$2:$V$4,DK55,1) &amp; " - " &amp; 160,BG55-VLOOKUP(BI55,NyISM!$L$2:$V$4,DK55,1) &amp; " - " &amp; BG55+VLOOKUP(BI55,NyISM!$L$2:$V$4,DK55,1))),""),"")</f>
        <v/>
      </c>
      <c r="CO55" s="4" t="str">
        <f>IF(AND(ISNUMBER(BH55),ISNUMBER(DK55)),IF(BH55-VLOOKUP(BI55,NyIAM!$L$2:$V$4,DK55,1)&lt;40,40 &amp; " - " &amp; BH55+VLOOKUP(BI55,NyIAM!$L$2:$V$4,DK55,1),IF(BH55+VLOOKUP(BI55,NyIAM!$L$2:$V$4,DK55,1)&gt;160,BH55-VLOOKUP(BI55,NyIAM!$L$2:$V$4,DK55,1) &amp; " - " &amp; 160,BH55-VLOOKUP(BI55,NyIAM!$L$2:$V$4,DK55,1) &amp; " - " &amp; BH55+VLOOKUP(BI55,NyIAM!$L$2:$V$4,DK55,1))),"")</f>
        <v/>
      </c>
      <c r="CP55" s="4" t="str">
        <f>IF(AF55="","",IF(AND(ISNUMBER(AF55),ISNUMBER(DK55)),IF(VLOOKUP(AF55,NyOm!$A$2:$K$30,DK55,1)=1,"Onormalt få ord",IF(VLOOKUP(AF55,NyOm!$A$2:$K$30,DK55,1)=2,"Färre antal ord än normalt",IF(VLOOKUP(AF55,NyOm!$A$2:$K$30,DK55,1)=3,"Normalt antal ord","")))))</f>
        <v/>
      </c>
      <c r="CQ55" s="4" t="str">
        <f>IF(AB55="","",IF(AND(ISNUMBER(AB55),ISNUMBER(DK55)),IF(VLOOKUP(AB55,NyPbTid!$A$2:$K$218,DK55,1)=1,"Onormalt lång tidsåtgång",IF(VLOOKUP(AB55,NyPbTid!$A$2:$K$218,DK55,1)=2,"Långsammare än normalt",IF(VLOOKUP(AB55,NyPbTid!$A$2:$K$218,DK55,1)=3,"Normal tidsåtgång","")))))</f>
        <v/>
      </c>
      <c r="CR55" s="4" t="str">
        <f>IF(AC55="","",IF(AND(ISNUMBER(AC55),ISNUMBER(DK55)),IF(VLOOKUP(AC55,NyPbFel!$A$2:$K$18,DK55,1)=1,"Onormalt antal fel",IF(VLOOKUP(AC55,NyPbFel!$A$2:$K$18,DK55,1)=2,"Fler fel än normalt",IF(VLOOKUP(AC55,NyPbFel!$A$2:$K$18,DK55,1)=3,"Normalt antal fel","")))))</f>
        <v/>
      </c>
      <c r="CS55" s="4" t="str">
        <f t="shared" si="6"/>
        <v/>
      </c>
      <c r="CT55" s="4" t="str">
        <f>IF(OR(ISNUMBER(CS55),CS55="0**"),IF(ISNUMBER(CS55),CS55/ABS(CS55)*VLOOKUP(1,SignDiff!$A$3:$K$4,DK55,1),VLOOKUP(1,SignDiff!$A$3:$K$4,DK55,1)),"")</f>
        <v/>
      </c>
      <c r="CU55" s="4" t="str">
        <f>IF(OR(ISNUMBER(CS55),CS55="0**"),IF(ISNUMBER(CS55),CS55/ABS(CS55)*VLOOKUP(1,SignDiff!$A$7:$K$8,DK55,1),VLOOKUP(1,SignDiff!$A$7:$K$8,DK55,1)),"")</f>
        <v/>
      </c>
      <c r="CV55" s="4" t="str">
        <f t="shared" si="7"/>
        <v/>
      </c>
      <c r="CW55" s="4" t="str">
        <f t="shared" si="8"/>
        <v/>
      </c>
      <c r="CX55" s="4" t="str">
        <f>IF(OR(ISNUMBER(CS55),CS55="0**"),IF(CS55="0**",VLOOKUP(0,'IRS-IES'!$A$2:$C$43,2,1),IF(CS55&lt;0,VLOOKUP(ABS(CS55),'IRS-IES'!$A$2:$C$43,2,1),VLOOKUP(ABS(CS55),'IRS-IES'!$A$2:$C$43,3,1))),"")</f>
        <v/>
      </c>
      <c r="CY55" s="4" t="str">
        <f t="shared" si="9"/>
        <v/>
      </c>
      <c r="CZ55" s="4" t="str">
        <f>IF(OR(ISNUMBER(CY55),CY55="0**"),IF(ISNUMBER(CY55),CY55/ABS(CY55)*VLOOKUP(2,SignDiff!$A$3:$K$4,DK55,1),VLOOKUP(2,SignDiff!$A$3:$K$4,DK55,1)),"")</f>
        <v/>
      </c>
      <c r="DA55" s="4" t="str">
        <f>IF(OR(ISNUMBER(CY55),CY55="0**"),IF(ISNUMBER(CY55),CY55/ABS(CY55)*VLOOKUP(2,SignDiff!$A$7:$K$8,DK55,1),VLOOKUP(2,SignDiff!$A$7:$K$8,DK55,1)),"")</f>
        <v/>
      </c>
      <c r="DB55" s="4" t="str">
        <f t="shared" si="10"/>
        <v/>
      </c>
      <c r="DC55" s="4" t="str">
        <f t="shared" si="11"/>
        <v/>
      </c>
      <c r="DD55" s="4" t="str">
        <f>IF(OR(ISNUMBER(CY55),CY55="0**"),IF(CY55="0**",VLOOKUP(0,'ISI-ISS'!$A$2:$C$43,2,1),IF(CY55&lt;0,VLOOKUP(ABS(CY55),'ISI-ISS'!$A$2:$C$43,2,1),VLOOKUP(ABS(CY55),'ISI-ISS'!$A$2:$C$43,3,1))),"")</f>
        <v/>
      </c>
      <c r="DE55" s="4" t="str">
        <f t="shared" si="12"/>
        <v/>
      </c>
      <c r="DF55" s="4" t="str">
        <f>IF(OR(ISNUMBER(DE55),DE55="0**"),IF(ISNUMBER(DE55),DE55/ABS(DE55)*VLOOKUP(2,SignDiff!$A$3:$K$4,DK55,1),VLOOKUP(2,SignDiff!$A$3:$K$4,DK55,1)),"")</f>
        <v/>
      </c>
      <c r="DG55" s="4" t="str">
        <f>IF(OR(ISNUMBER(DE55),DE55="0**"),IF(ISNUMBER(DE55),DE55/ABS(DE55)*VLOOKUP(2,SignDiff!$A$7:$K$8,DK55,1),VLOOKUP(2,SignDiff!$A$7:$K$8,DK55,1)),"")</f>
        <v/>
      </c>
      <c r="DH55" s="4" t="str">
        <f t="shared" si="13"/>
        <v/>
      </c>
      <c r="DI55" s="4" t="str">
        <f t="shared" si="14"/>
        <v/>
      </c>
      <c r="DJ55" s="4" t="str">
        <f>IF(OR(ISNUMBER(DE55),DE55="0**"),IF(DE55="0**",VLOOKUP(0,'ISI-ISM'!$A$2:$C$43,2,1),IF(DE55&lt;0,VLOOKUP(ABS(DE55),'ISI-ISM'!$A$2:$C$43,2,1),VLOOKUP(ABS(DE55),'ISI-ISM'!$A$2:$C$43,3,1))),"")</f>
        <v/>
      </c>
      <c r="DK55" s="4" t="str">
        <f>IF(ISERROR(VLOOKUP(N55,age!$A$2:$C$11,2,1)),"",VLOOKUP(N55,age!$A$2:$C$11,2,1))</f>
        <v/>
      </c>
      <c r="DL55" s="4" t="str">
        <f>IF(ISERROR(VLOOKUP(N55,age!$A$2:$C$11,3,1)),"",VLOOKUP(N55,age!$A$2:$C$11,3,1))</f>
        <v/>
      </c>
      <c r="DM55" s="4">
        <f t="shared" si="1"/>
        <v>0</v>
      </c>
      <c r="DN55" s="4">
        <f t="shared" si="2"/>
        <v>0</v>
      </c>
      <c r="DO55" s="4">
        <f t="shared" si="3"/>
        <v>0</v>
      </c>
      <c r="DP55" s="4">
        <f t="shared" si="4"/>
        <v>0</v>
      </c>
      <c r="DQ55" s="4">
        <f t="shared" si="5"/>
        <v>0</v>
      </c>
      <c r="DR55" s="9" t="str">
        <f t="shared" si="15"/>
        <v/>
      </c>
      <c r="DS55" s="9" t="str">
        <f t="shared" si="16"/>
        <v/>
      </c>
      <c r="DT55" s="9" t="str">
        <f t="shared" si="17"/>
        <v/>
      </c>
      <c r="DU55" s="9" t="str">
        <f t="shared" si="18"/>
        <v/>
      </c>
      <c r="DV55" s="9" t="str">
        <f t="shared" si="19"/>
        <v/>
      </c>
      <c r="DW55" s="9" t="str">
        <f t="shared" si="20"/>
        <v/>
      </c>
      <c r="DX55" s="9" t="str">
        <f t="shared" si="21"/>
        <v/>
      </c>
      <c r="DY55" s="9" t="str">
        <f>IF(AND(ISNUMBER(AJ55),ISNUMBER(DK55)),IF(AJ55-VLOOKUP(BI55,NyFi!$L$2:$V$4,DK55,1)&lt;1,1,AJ55-VLOOKUP(BI55,NyFi!$L$2:$V$4,DK55,1)),"")</f>
        <v/>
      </c>
      <c r="DZ55" s="9" t="str">
        <f>IF(AND(ISNUMBER(DK55),DK55&lt;8),IF(AND(ISNUMBER(AK55),ISNUMBER(DK55)),IF(AK55-VLOOKUP(BI55,NyGs!$L$2:$V$4,DK55,1)&lt;1,1,AK55-VLOOKUP(BI55,NyGs!$L$2:$V$4,DK55,1)),""),"")</f>
        <v/>
      </c>
      <c r="EA55" s="9" t="str">
        <f>IF(AND(ISNUMBER(AL55),ISNUMBER(DK55)),IF(AL55-VLOOKUP(BI55,NyRm!$L$2:$V$4,DK55,1)&lt;1,1,AL55-VLOOKUP(BI55,NyRm!$L$2:$V$4,DK55,1)),"")</f>
        <v/>
      </c>
      <c r="EB55" s="9" t="str">
        <f>IF(AND(ISNUMBER(AM55),ISNUMBER(DK55)),IF(AM55-VLOOKUP(BI55,NyFm!$L$2:$V$4,DK55,1)&lt;1,1,AM55-VLOOKUP(BI55,NyFm!$L$2:$V$4,DK55,1)),"")</f>
        <v/>
      </c>
      <c r="EC55" s="9" t="str">
        <f>IF(AND(ISNUMBER(DK55),DK55&lt;8),IF(AND(ISNUMBER(AN55),ISNUMBER(DK55)),IF(AN55-VLOOKUP(BI55,NyLi1R!$L$2:$V$4,DK55,1)&lt;1,1,AN55-VLOOKUP(BI55,NyLi1R!$L$2:$V$4,DK55,1)),""),"")</f>
        <v/>
      </c>
      <c r="ED55" s="9" t="str">
        <f>IF(AND(ISNUMBER(DK55),DK55&lt;8),IF(AND(ISNUMBER(AO55),ISNUMBER(DK55)),IF(AO55-VLOOKUP(BI55,NyLi1E!$L$2:$V$4,DK55,1)&lt;1,1,AO55-VLOOKUP(BI55,NyLi1E!$L$2:$V$4,DK55,1)),""),"")</f>
        <v/>
      </c>
      <c r="EE55" s="9" t="str">
        <f>IF(AND(ISNUMBER(DK55),DK55&lt;8),IF(AND(ISNUMBER(AP55),ISNUMBER(DK55)),IF(AP55-VLOOKUP(BI55,NyLi1T!$L$2:$V$4,DK55,1)&lt;1,1,AP55-VLOOKUP(BI55,NyLi1T!$L$2:$V$4,DK55,1)),""),"")</f>
        <v/>
      </c>
      <c r="EF55" s="9" t="str">
        <f>IF(AND(ISNUMBER(DK55),DK55&gt;7),IF(AND(ISNUMBER(AQ55),ISNUMBER(DK55)),IF(AQ55-VLOOKUP(BI55,NyLi2R!$L$2:$V$4,DK55,1)&lt;1,1,AQ55-VLOOKUP(BI55,NyLi2R!$L$2:$V$4,DK55,1)),""),"")</f>
        <v/>
      </c>
      <c r="EG55" s="9" t="str">
        <f>IF(AND(ISNUMBER(DK55),DK55&gt;7),IF(AND(ISNUMBER(AR55),ISNUMBER(DK55)),IF(AR55-VLOOKUP(BI55,NyLi2E!$L$2:$V$4,DK55,1)&lt;1,1,AR55-VLOOKUP(BI55,NyLi2E!$L$2:$V$4,DK55,1)),""),"")</f>
        <v/>
      </c>
      <c r="EH55" s="9" t="str">
        <f>IF(AND(ISNUMBER(DK55),DK55&gt;7),IF(AND(ISNUMBER(AS55),ISNUMBER(DK55)),IF(AS55-VLOOKUP(BI55,NyLi2T!$L$2:$V$4,DK55,1)&lt;1,1,AS55-VLOOKUP(BI55,NyLi2T!$L$2:$V$4,DK55,1)),""),"")</f>
        <v/>
      </c>
      <c r="EI55" s="9" t="str">
        <f>IF(AND(ISNUMBER(DK55),DK55&lt;8),IF(AND(ISNUMBER(AT55),ISNUMBER(DK55)),IF(AT55-VLOOKUP(BI55,NySs!$L$2:$V$4,DK55,1)&lt;1,1,AT55-VLOOKUP(BI55,NySs!$L$2:$V$4,DK55,1)),""),"")</f>
        <v/>
      </c>
      <c r="EJ55" s="9" t="str">
        <f>IF(AND(ISNUMBER(DK55),DK55&lt;9),IF(AND(ISNUMBER(AU55),ISNUMBER(DK55)),IF(AU55-VLOOKUP(BI55,NyEo!$L$2:$V$4,DK55,1)&lt;1,1,AU55-VLOOKUP(BI55,NyEo!$L$2:$V$4,DK55,1)),""),"")</f>
        <v/>
      </c>
      <c r="EK55" s="9" t="str">
        <f>IF(AND(ISNUMBER(DK55),DK55&gt;7),IF(AND(ISNUMBER(AV55),ISNUMBER(DK55)),IF(AV55-VLOOKUP(BI55,NyHt!$L$2:$V$4,DK55,1)&lt;1,1,AV55-VLOOKUP(BI55,NyHt!$L$2:$V$4,DK55,1)),""),"")</f>
        <v/>
      </c>
      <c r="EL55" s="9" t="str">
        <f>IF(AND(ISNUMBER(AW55),ISNUMBER(DK55)),IF(AW55-VLOOKUP(BI55,NySiF!$L$2:$V$4,DK55,1)&lt;1,1,AW55-VLOOKUP(BI55,NySiF!$L$2:$V$4,DK55,1)),"")</f>
        <v/>
      </c>
      <c r="EM55" s="9" t="str">
        <f>IF(AND(ISNUMBER(AX55),ISNUMBER(DK55)),IF(AX55-VLOOKUP(BI55,NySiB!$L$2:$V$4,DK55,1)&lt;1,1,AX55-VLOOKUP(BI55,NySiB!$L$2:$V$4,DK55,1)),"")</f>
        <v/>
      </c>
      <c r="EN55" s="9" t="str">
        <f>IF(AND(ISNUMBER(AY55),ISNUMBER(DK55)),IF(AY55-VLOOKUP(BI55,NySiT!$L$2:$V$4,DK55,1)&lt;1,1,AY55-VLOOKUP(BI55,NySiT!$L$2:$V$4,DK55,1)),"")</f>
        <v/>
      </c>
      <c r="EO55" s="9" t="str">
        <f>IF(AND(ISNUMBER(AZ55),ISNUMBER(DK55)),IF(AZ55-VLOOKUP(BI55,NyVs!$L$2:$V$4,DK55,1)&lt;1,1,AZ55-VLOOKUP(BI55,NyVs!$L$2:$V$4,DK55,1)),"")</f>
        <v/>
      </c>
      <c r="EP55" s="9" t="str">
        <f>IF(AND(ISNUMBER(BA55),ISNUMBER(DK55)),IF(BA55-VLOOKUP(BI55,NyPp!$L$2:$V$4,DK55,1)&lt;1,1,BA55-VLOOKUP(BI55,NyPp!$L$2:$V$4,DK55,1)),"")</f>
        <v/>
      </c>
      <c r="EQ55" s="9" t="str">
        <f>IF(AND(ISNUMBER(BB55),ISNUMBER(DK55)),IF(BB55-VLOOKUP(BI55,NyIGS!$L$2:$V$4,DK55,1)&lt;40,40,BB55-VLOOKUP(BI55,NyIGS!$L$2:$V$4,DK55,1)),"")</f>
        <v/>
      </c>
      <c r="ER55" s="9" t="str">
        <f>IF(AND(ISNUMBER(BC55),ISNUMBER(DK55)),IF(BC55-VLOOKUP(BI55,NyIRS!$L$2:$V$4,DK55,1)&lt;40,40,BC55-VLOOKUP(BI55,NyIRS!$L$2:$V$4,DK55,1)),"")</f>
        <v/>
      </c>
      <c r="ES55" s="9" t="str">
        <f>IF(AND(ISNUMBER(BD55),ISNUMBER(DK55)),IF(BD55-VLOOKUP(BI55,NyIES!$L$2:$V$4,DK55,1)&lt;40,40,BD55-VLOOKUP(BI55,NyIES!$L$2:$V$4,DK55,1)),"")</f>
        <v/>
      </c>
      <c r="ET55" s="9" t="str">
        <f>IF(AND(ISNUMBER(BE55),ISNUMBER(DK55)),IF(BE55-VLOOKUP(BI55,NyISI!$L$2:$V$4,DK55,1)&lt;40,40,BE55-VLOOKUP(BI55,NyISI!$L$2:$V$4,DK55,1)),"")</f>
        <v/>
      </c>
      <c r="EU55" s="9" t="str">
        <f>IF(AND(ISNUMBER(DK55),DK55&lt;8),IF(AND(ISNUMBER(BF55),ISNUMBER(DK55)),IF(BF55-VLOOKUP(BI55,NyISS!$L$2:$V$4,DK55,1)&lt;40,40,BF55-VLOOKUP(BI55,NyISS!$L$2:$V$4,DK55,1)),""),"")</f>
        <v/>
      </c>
      <c r="EV55" s="9" t="str">
        <f>IF(AND(ISNUMBER(DK55),DK55&gt;7),IF(AND(ISNUMBER(BG55),ISNUMBER(DK55)),IF(BG55-VLOOKUP(BI55,NyISM!$L$2:$V$4,DK55,1)&lt;40,40,BG55-VLOOKUP(BI55,NyISM!$L$2:$V$4,DK55,1)),""),"")</f>
        <v/>
      </c>
      <c r="EW55" s="9" t="str">
        <f>IF(AND(ISNUMBER(BH55),ISNUMBER(DK55)),IF(BH55-VLOOKUP(BI55,NyIAM!$L$2:$V$4,DK55,1)&lt;40,40,BH55-VLOOKUP(BI55,NyIAM!$L$2:$V$4,DK55,1)),"")</f>
        <v/>
      </c>
      <c r="EX55" s="9" t="str">
        <f>IF(AND(ISNUMBER(AJ55),ISNUMBER(DK55)),IF(AJ55+VLOOKUP(BI55,NyFi!$L$2:$V$4,DK55,1)&gt;19,19,AJ55+VLOOKUP(BI55,NyFi!$L$2:$V$4,DK55,1)),"")</f>
        <v/>
      </c>
      <c r="EY55" s="9" t="str">
        <f>IF(AND(ISNUMBER(DK55),DK55&lt;8),IF(AND(ISNUMBER(AK55),ISNUMBER(DK55)),IF(AK55+VLOOKUP(BI55,NyGs!$L$2:$V$4,DK55,1)&gt;19,19,AK55+VLOOKUP(BI55,NyGs!$L$2:$V$4,DK55,1)),""),"")</f>
        <v/>
      </c>
      <c r="EZ55" s="9" t="str">
        <f>IF(AND(ISNUMBER(AL55),ISNUMBER(DK55)),IF(AL55+VLOOKUP(BI55,NyRm!$L$2:$V$4,DK55,1)&gt;19,19,AL55+VLOOKUP(BI55,NyRm!$L$2:$V$4,DK55,1)),"")</f>
        <v/>
      </c>
      <c r="FA55" s="9" t="str">
        <f>IF(AND(ISNUMBER(AM55),ISNUMBER(DK55)),IF(AM55+VLOOKUP(BI55,NyFm!$L$2:$V$4,DK55,1)&gt;19,19,AM55+VLOOKUP(BI55,NyFm!$L$2:$V$4,DK55,1)),"")</f>
        <v/>
      </c>
      <c r="FB55" s="9" t="str">
        <f>IF(AND(ISNUMBER(DK55),DK55&lt;8),IF(AND(ISNUMBER(AN55),ISNUMBER(DK55)),IF(AN55+VLOOKUP(BI55,NyLi1R!$L$2:$V$4,DK55,1)&gt;19,19,AN55+VLOOKUP(BI55,NyLi1R!$L$2:$V$4,DK55,1)),""),"")</f>
        <v/>
      </c>
      <c r="FC55" s="9" t="str">
        <f>IF(AND(ISNUMBER(DK55),DK55&lt;8),IF(AND(ISNUMBER(AO55),ISNUMBER(DK55)),IF(AO55+VLOOKUP(BI55,NyLi1E!$L$2:$V$4,DK55,1)&gt;19,19,AO55+VLOOKUP(BI55,NyLi1E!$L$2:$V$4,DK55,1)),""),"")</f>
        <v/>
      </c>
      <c r="FD55" s="9" t="str">
        <f>IF(AND(ISNUMBER(DK55),DK55&lt;8),IF(AND(ISNUMBER(AP55),ISNUMBER(DK55)),IF(AP55+VLOOKUP(BI55,NyLi1T!$L$2:$V$4,DK55,1)&gt;19,19,AP55+VLOOKUP(BI55,NyLi1T!$L$2:$V$4,DK55,1)),""),"")</f>
        <v/>
      </c>
      <c r="FE55" s="9" t="str">
        <f>IF(AND(ISNUMBER(DK55),DK55&gt;7),IF(AND(ISNUMBER(AQ55),ISNUMBER(DK55)),IF(AQ55+VLOOKUP(BI55,NyLi2R!$L$2:$V$4,DK55,1)&gt;19,19,AQ55+VLOOKUP(BI55,NyLi2R!$L$2:$V$4,DK55,1)),""),"")</f>
        <v/>
      </c>
      <c r="FF55" s="9" t="str">
        <f>IF(AND(ISNUMBER(DK55),DK55&gt;7),IF(AND(ISNUMBER(AR55),ISNUMBER(DK55)),IF(AR55+VLOOKUP(BI55,NyLi2E!$L$2:$V$4,DK55,1)&gt;19,19,AR55+VLOOKUP(BI55,NyLi2E!$L$2:$V$4,DK55,1)),""),"")</f>
        <v/>
      </c>
      <c r="FG55" s="9" t="str">
        <f>IF(AND(ISNUMBER(DK55),DK55&gt;7),IF(AND(ISNUMBER(AS55),ISNUMBER(DK55)),IF(AS55+VLOOKUP(BI55,NyLi2T!$L$2:$V$4,DK55,1)&gt;19,19,AS55+VLOOKUP(BI55,NyLi2T!$L$2:$V$4,DK55,1)),""),"")</f>
        <v/>
      </c>
      <c r="FH55" s="9" t="str">
        <f>IF(AND(ISNUMBER(DK55),DK55&lt;8),IF(AND(ISNUMBER(AT55),ISNUMBER(DK55)),IF(AT55+VLOOKUP(BI55,NySs!$L$2:$V$4,DK55,1)&gt;19,19,AT55+VLOOKUP(BI55,NySs!$L$2:$V$4,DK55,1)),""),"")</f>
        <v/>
      </c>
      <c r="FI55" s="9" t="str">
        <f>IF(AND(ISNUMBER(DK55),DK55&lt;9),IF(AND(ISNUMBER(AU55),ISNUMBER(DK55)),IF(AU55+VLOOKUP(BI55,NyEo!$L$2:$V$4,DK55,1)&gt;19,19,AU55+VLOOKUP(BI55,NyEo!$L$2:$V$4,DK55,1)),""),"")</f>
        <v/>
      </c>
      <c r="FJ55" s="9" t="str">
        <f>IF(AND(ISNUMBER(DK55),DK55&gt;7),IF(AND(ISNUMBER(AV55),ISNUMBER(DK55)),IF(AV55+VLOOKUP(BI55,NyHt!$L$2:$V$4,DK55,1)&gt;19,19,AV55+VLOOKUP(BI55,NyHt!$L$2:$V$4,DK55,1)),""),"")</f>
        <v/>
      </c>
      <c r="FK55" s="9" t="str">
        <f>IF(AND(ISNUMBER(AW55),ISNUMBER(DK55)),IF(AW55+VLOOKUP(BI55,NySiF!$L$2:$V$4,DK55,1)&gt;19,19,AW55+VLOOKUP(BI55,NySiF!$L$2:$V$4,DK55,1)),"")</f>
        <v/>
      </c>
      <c r="FL55" s="9" t="str">
        <f>IF(AND(ISNUMBER(AX55),ISNUMBER(DK55)),IF(AX55+VLOOKUP(BI55,NySiB!$L$2:$V$4,DK55,1)&gt;19,19,AX55+VLOOKUP(BI55,NySiB!$L$2:$V$4,DK55,1)),"")</f>
        <v/>
      </c>
      <c r="FM55" s="9" t="str">
        <f>IF(AND(ISNUMBER(AY55),ISNUMBER(DK55)),IF(AY55+VLOOKUP(BI55,NySiT!$L$2:$V$4,DK55,1)&gt;19,19,AY55+VLOOKUP(BI55,NySiT!$L$2:$V$4,DK55,1)),"")</f>
        <v/>
      </c>
      <c r="FN55" s="9" t="str">
        <f>IF(AND(ISNUMBER(AZ55),ISNUMBER(DK55)),IF(AZ55+VLOOKUP(BI55,NyVs!$L$2:$V$4,DK55,1)&gt;19,19,AZ55+VLOOKUP(BI55,NyVs!$L$2:$V$4,DK55,1)),"")</f>
        <v/>
      </c>
      <c r="FO55" s="9" t="str">
        <f>IF(AND(ISNUMBER(BA55),ISNUMBER(DK55)),IF(BA55+VLOOKUP(BI55,NyPp!$L$2:$V$4,DK55,1)&gt;19,19,BA55+VLOOKUP(BI55,NyPp!$L$2:$V$4,DK55,1)),"")</f>
        <v/>
      </c>
      <c r="FP55" s="9" t="str">
        <f>IF(AND(ISNUMBER(BB55),ISNUMBER(DK55)),IF(BB55+VLOOKUP(BI55,NyIGS!$L$2:$V$4,DK55,1)&gt;160,160,BB55+VLOOKUP(BI55,NyIGS!$L$2:$V$4,DK55,1)),"")</f>
        <v/>
      </c>
      <c r="FQ55" s="9" t="str">
        <f>IF(AND(ISNUMBER(BC55),ISNUMBER(DK55)),IF(BC55+VLOOKUP(BI55,NyIRS!$L$2:$V$4,DK55,1)&gt;160,160,BC55+VLOOKUP(BI55,NyIRS!$L$2:$V$4,DK55,1)),"")</f>
        <v/>
      </c>
      <c r="FR55" s="9" t="str">
        <f>IF(AND(ISNUMBER(BD55),ISNUMBER(DK55)),IF(BD55+VLOOKUP(BI55,NyIES!$L$2:$V$4,DK55,1)&gt;160,160, BD55+VLOOKUP(BI55,NyIES!$L$2:$V$4,DK55,1)),"")</f>
        <v/>
      </c>
      <c r="FS55" s="9" t="str">
        <f>IF(AND(ISNUMBER(BE55),ISNUMBER(DK55)),IF(BE55+VLOOKUP(BI55,NyISI!$L$2:$V$4,DK55,1)&gt;160,160,BE55+VLOOKUP(BI55,NyISI!$L$2:$V$4,DK55,1)),"")</f>
        <v/>
      </c>
      <c r="FT55" s="9" t="str">
        <f>IF(AND(ISNUMBER(DK55),DK55&lt;8),IF(AND(ISNUMBER(BF55),ISNUMBER(DK55)),IF(BF55+VLOOKUP(BI55,NyISS!$L$2:$V$4,DK55,1)&gt;160,160,BF55+VLOOKUP(BI55,NyISS!$L$2:$V$4,DK55,1)),""),"")</f>
        <v/>
      </c>
      <c r="FU55" s="9" t="str">
        <f>IF(AND(ISNUMBER(DK55),DK55&gt;7),IF(AND(ISNUMBER(BG55),ISNUMBER(DK55)),IF(BG55+VLOOKUP(BI55,NyISM!$L$2:$V$4,DK55,1)&gt;160,160,BG55+VLOOKUP(BI55,NyISM!$L$2:$V$4,DK55,1)),""),"")</f>
        <v/>
      </c>
      <c r="FV55" s="9" t="str">
        <f>IF(AND(ISNUMBER(BH55),ISNUMBER(DK55)),IF(BH55+VLOOKUP(BI55,NyIAM!$L$2:$V$4,DK55,1)&gt;160,160,BH55+VLOOKUP(BI55,NyIAM!$L$2:$V$4,DK55,1)),"")</f>
        <v/>
      </c>
    </row>
    <row r="56" spans="1:178" x14ac:dyDescent="0.2">
      <c r="A56" s="51"/>
      <c r="B56" s="51"/>
      <c r="C56" s="51"/>
      <c r="D56" s="51"/>
      <c r="E56" s="51"/>
      <c r="F56" s="51"/>
      <c r="G56" s="51"/>
      <c r="H56" s="51"/>
      <c r="I56" s="51"/>
      <c r="J56" s="52"/>
      <c r="K56" s="52"/>
      <c r="L56" s="53"/>
      <c r="M56" s="53"/>
      <c r="N56" s="58" t="str">
        <f t="shared" si="0"/>
        <v/>
      </c>
      <c r="O56" s="53"/>
      <c r="P56" s="53"/>
      <c r="Q56" s="53"/>
      <c r="R56" s="53"/>
      <c r="S56" s="53"/>
      <c r="T56" s="53"/>
      <c r="U56" s="53"/>
      <c r="V56" s="53"/>
      <c r="W56" s="53"/>
      <c r="X56" s="53"/>
      <c r="Y56" s="53"/>
      <c r="Z56" s="53"/>
      <c r="AA56" s="53"/>
      <c r="AB56" s="53"/>
      <c r="AC56" s="53"/>
      <c r="AD56" s="53"/>
      <c r="AE56" s="53"/>
      <c r="AF56" s="53"/>
      <c r="AG56" s="53"/>
      <c r="AH56" s="53"/>
      <c r="AI56" s="53"/>
      <c r="AJ56" s="4" t="str">
        <f>IF(O56="","",IF(ISNUMBER(N56),VLOOKUP(O56,NyFi!$A$2:$K$40,DK56),""))</f>
        <v/>
      </c>
      <c r="AK56" s="4" t="str">
        <f>IF(P56="","",IF(AND(ISNUMBER(N56),DK56&lt;8),VLOOKUP(P56,NyGs!$A$2:$G$41,DK56),""))</f>
        <v/>
      </c>
      <c r="AL56" s="4" t="str">
        <f>IF(AA56="","",IF(ISNUMBER(N56),VLOOKUP(AA56,NyRm!$A$2:$K$56,DK56),""))</f>
        <v/>
      </c>
      <c r="AM56" s="4" t="str">
        <f>IF(Z56="","",IF(ISNUMBER(N56),VLOOKUP(Z56,NyFm!$A$2:$K$46,DK56),""))</f>
        <v/>
      </c>
      <c r="AN56" s="4" t="str">
        <f>IF(U56="","",IF(AND(ISNUMBER(N56),DK56&lt;8),VLOOKUP(U56,NyLi1R!$A$2:$G$20,DK56),""))</f>
        <v/>
      </c>
      <c r="AO56" s="4" t="str">
        <f>IF(V56="","",IF(AND(ISNUMBER(N56),DK56&lt;8),VLOOKUP(V56,NyLi1E!$A$2:$G$20,DK56),""))</f>
        <v/>
      </c>
      <c r="AP56" s="4" t="str">
        <f>IF(AND(ISNUMBER(N56),ISNUMBER(AN56),ISNUMBER(AO56),DK56&lt;8),VLOOKUP(AN56+AO56,NyLi1T!$A$2:$G$40,DK56),"")</f>
        <v/>
      </c>
      <c r="AQ56" s="4" t="str">
        <f>IF(W56="","",IF(AND(ISNUMBER(N56),DK56&gt;7),VLOOKUP(W56,NyLi2R!$A$2:$K$20,DK56),""))</f>
        <v/>
      </c>
      <c r="AR56" s="4" t="str">
        <f>IF(X56="","",IF(AND(ISNUMBER(N56),DK56&gt;7),VLOOKUP(X56,NyLi2E!$A$2:$K$20,DK56),""))</f>
        <v/>
      </c>
      <c r="AS56" s="4" t="str">
        <f>IF(AND(ISNUMBER(N56),ISNUMBER(AQ56),ISNUMBER(AR56),DK56&gt;7),VLOOKUP(AQ56+AR56,NyLi2T!$A$2:$K$40,DK56),"")</f>
        <v/>
      </c>
      <c r="AT56" s="4" t="str">
        <f>IF(AE56="","",IF(AND(ISNUMBER(N56),DK56&lt;8),VLOOKUP(AE56,NySs!$A$2:$G$28,DK56),""))</f>
        <v/>
      </c>
      <c r="AU56" s="4" t="str">
        <f>IF(AD56="","",IF(AND(ISNUMBER(N56),DK56&lt;9),VLOOKUP(AD56,NyEo!$A$2:$H$22,DK56),""))</f>
        <v/>
      </c>
      <c r="AV56" s="4" t="str">
        <f>IF(Q56="","",IF(AND(ISNUMBER(N56),DK56&gt;7),VLOOKUP(Q56,NyHt!$A$2:$K$17,DK56),""))</f>
        <v/>
      </c>
      <c r="AW56" s="4" t="str">
        <f>IF(R56="","",IF(ISNUMBER(N56),VLOOKUP(R56,NySiF!$A$2:$K$18,DK56),""))</f>
        <v/>
      </c>
      <c r="AX56" s="4" t="str">
        <f>IF(S56="","",IF(ISNUMBER(N56),VLOOKUP(S56,NySiB!$A$2:$K$16,DK56),""))</f>
        <v/>
      </c>
      <c r="AY56" s="4" t="str">
        <f>IF(T56="","",IF(ISNUMBER(N56),VLOOKUP(T56,NySiT!$A$2:$K$32,DK56),""))</f>
        <v/>
      </c>
      <c r="AZ56" s="4" t="str">
        <f>IF(Y56="","",IF(ISNUMBER(N56),VLOOKUP(Y56,NyVs!$A$2:$K$86,DK56),""))</f>
        <v/>
      </c>
      <c r="BA56" s="4" t="str">
        <f>IF(AI56="","",IF(ISNUMBER(N56),VLOOKUP(AI56,NyPp!$A$2:$K$202,DK56),""))</f>
        <v/>
      </c>
      <c r="BB56" s="4" t="str">
        <f>IF(AND(ISNUMBER(AJ56),ISNUMBER(AK56),ISNUMBER(AL56),ISNUMBER(AM56),DK56&lt;8),IF(COUNTIF(O56,0)+COUNTIF(P56,0)+COUNTIF(AA56,0)+COUNTIF(Z56,0)&gt;1,"",VLOOKUP(AJ56+AK56+AL56+AM56,NyIGS!$A$2:$K$78,DK56)),IF(AND(ISNUMBER(AJ56),ISNUMBER(AL56),ISNUMBER(AM56),ISNUMBER(AS56),DK56&gt;7),IF(COUNTIF(O56,0)+COUNTIF(AA56,0)+COUNTIF(Z56,0)+AND(COUNTIF(W56,0),COUNTIF(X56,0))&gt;1,"",VLOOKUP(AJ56+AL56+AM56+AS56,NyIGS!$A$2:$K$78,DK56)),""))</f>
        <v/>
      </c>
      <c r="BC56" s="4" t="str">
        <f>IF(AND(ISNUMBER(AJ56),ISNUMBER(AN56),ISNUMBER(AT56),DK56&lt;8),IF(COUNTIF(O56,0)+COUNTIF(U56,0)+COUNTIF(AE56,0)&gt;1,"",VLOOKUP(AJ56+AN56+AT56,NyIRS!$A$2:$K$59,DK56)),IF(AND(ISNUMBER(AJ56),ISNUMBER(AQ56),DK56&gt;7),IF(COUNTIF(O56,0)+COUNTIF(W56,0)&gt;1,"",VLOOKUP(AJ56+AQ56,NyIRS!$A$2:$K$59,DK56)),""))</f>
        <v/>
      </c>
      <c r="BD56" s="4" t="str">
        <f>IF(AND(ISNUMBER(AK56),ISNUMBER(AL56),ISNUMBER(AM56),DK56&lt;8),IF(COUNTIF(P56,0)+COUNTIF(AA56,0)+COUNTIF(Z56,0)&gt;1,"",VLOOKUP(AK56+AL56+AM56,NyIES!$A$2:$K$59,DK56)),IF(AND(ISNUMBER(AL56),ISNUMBER(AM56),ISNUMBER(AR56),DK56&gt;7),IF(COUNTIF(AA56,0)+COUNTIF(Z56,0)+COUNTIF(X56,0)&gt;1,"",VLOOKUP(AL56+AM56+AR56,NyIES!$A$2:$K$59,DK56)),""))</f>
        <v/>
      </c>
      <c r="BE56" s="4" t="str">
        <f>IF(AND(ISNUMBER(AJ56),ISNUMBER(AP56),ISNUMBER(AU56),DK56&lt;8),IF(COUNTIF(O56,0)+AND(COUNTIF(U56,0),COUNTIF(V56,0))+COUNTIF(AD56,0)&gt;1,"",VLOOKUP(AJ56+AP56+AU56,NyISI!$A$2:$K$59,DK56)),IF(AND(ISNUMBER(AS56),ISNUMBER(AU56),ISNUMBER(AV56),DK56=8),IF(COUNTIF(AD56,0)+COUNTIF(Q56,0)+AND(COUNTIF(W56,0),COUNTIF(X56,0))&gt;1,"",VLOOKUP(AS56+AU56+AV56,NyISI!$A$2:$K$59,DK56)),IF(AND(ISNUMBER(AS56),ISNUMBER(AV56),DK56&gt;8),IF(COUNTIF(Q56,0)+AND(COUNTIF(W56,0),COUNTIF(X56,0))&gt;1,"",VLOOKUP(AS56+AV56,NyISI!$A$2:$K$59,DK56)),"")))</f>
        <v/>
      </c>
      <c r="BF56" s="4" t="str">
        <f>IF(AND(ISNUMBER(AT56),ISNUMBER(AK56),ISNUMBER(AL56),ISNUMBER(AM56),DK56&lt;8),IF(COUNTIF(P56,0)+COUNTIF(AA56,0)+COUNTIF(Z56,0)+COUNTIF(AE56,0)&gt;1,"",VLOOKUP(AT56+AK56+AL56+AM56,NyISS!$A$2:$G$78,DK56)),"")</f>
        <v/>
      </c>
      <c r="BG56" s="4" t="str">
        <f>IF(AND(ISNUMBER(AJ56),ISNUMBER(AL56),ISNUMBER(AM56),DK56&gt;7),IF(COUNTIF(O56,0)+COUNTIF(AA56,0)+COUNTIF(Z56,0)&gt;1,"",VLOOKUP(AJ56+AL56+AM56,NyISM!$A$2:$K$59,DK56)),"")</f>
        <v/>
      </c>
      <c r="BH56" s="4" t="str">
        <f>IF(AND(ISNUMBER(AY56),ISNUMBER(AZ56)),IF(COUNTIF(T56,0)+COUNTIF(Y56,0)&gt;1,"",VLOOKUP(AY56+AZ56,NyIAM!$A$2:$K$40,DK56)),"")</f>
        <v/>
      </c>
      <c r="BJ56" s="4" t="str">
        <f>IF(ISNUMBER(BB56),VLOOKUP(BB56,Percentil!$A$2:$B$122,2,1),"")</f>
        <v/>
      </c>
      <c r="BK56" s="4" t="str">
        <f>IF(ISNUMBER(BC56),VLOOKUP(BC56,Percentil!$A$2:$B$122,2,1),"")</f>
        <v/>
      </c>
      <c r="BL56" s="4" t="str">
        <f>IF(ISNUMBER(BD56),VLOOKUP(BD56,Percentil!$A$2:$B$122,2,1),"")</f>
        <v/>
      </c>
      <c r="BM56" s="4" t="str">
        <f>IF(ISNUMBER(BE56),VLOOKUP(BE56,Percentil!$A$2:$B$122,2,1),"")</f>
        <v/>
      </c>
      <c r="BN56" s="4" t="str">
        <f>IF(ISNUMBER(BF56),VLOOKUP(BF56,Percentil!$A$2:$B$122,2,1),"")</f>
        <v/>
      </c>
      <c r="BO56" s="4" t="str">
        <f>IF(ISNUMBER(BG56),VLOOKUP(BG56,Percentil!$A$2:$B$122,2,1),"")</f>
        <v/>
      </c>
      <c r="BP56" s="4" t="str">
        <f>IF(ISNUMBER(BH56),VLOOKUP(BH56,Percentil!$A$2:$B$122,2,1),"")</f>
        <v/>
      </c>
      <c r="BQ56" s="4" t="str">
        <f>IF(AND(ISNUMBER(AJ56),ISNUMBER(DK56)),IF(AJ56-VLOOKUP(BI56,NyFi!$L$2:$V$4,DK56,1)&lt;1,1 &amp; " - " &amp; AJ56+VLOOKUP(BI56,NyFi!$L$2:$V$4,DK56,1),IF(AJ56+VLOOKUP(BI56,NyFi!$L$2:$V$4,DK56,1)&gt;19,AJ56-VLOOKUP(BI56,NyFi!$L$2:$V$4,DK56,1) &amp; " - " &amp; 19,AJ56-VLOOKUP(BI56,NyFi!$L$2:$V$4,DK56,1) &amp; " - " &amp; AJ56+VLOOKUP(BI56,NyFi!$L$2:$V$4,DK56,1))),"")</f>
        <v/>
      </c>
      <c r="BR56" s="4" t="str">
        <f>IF(AND(ISNUMBER(DK56),DK56&lt;8),IF(AND(ISNUMBER(AK56),ISNUMBER(DK56)),IF(AK56-VLOOKUP(BI56,NyGs!$L$2:$V$4,DK56,1)&lt;1,1 &amp; " - " &amp; AK56+VLOOKUP(BI56,NyGs!$L$2:$V$4,DK56,1),IF(AK56+VLOOKUP(BI56,NyGs!$L$2:$V$4,DK56,1)&gt;19,AK56-VLOOKUP(BI56,NyGs!$L$2:$V$4,DK56,1) &amp; " - " &amp; 19,AK56-VLOOKUP(BI56,NyGs!$L$2:$V$4,DK56,1) &amp; " - " &amp; AK56+VLOOKUP(BI56,NyGs!$L$2:$V$4,DK56,1))),""),"")</f>
        <v/>
      </c>
      <c r="BS56" s="4" t="str">
        <f>IF(AND(ISNUMBER(AL56),ISNUMBER(DK56)),IF(AL56-VLOOKUP(BI56,NyRm!$L$2:$V$4,DK56,1)&lt;1,1 &amp; " - " &amp; AL56+VLOOKUP(BI56,NyRm!$L$2:$V$4,DK56,1),IF(AL56+VLOOKUP(BI56,NyRm!$L$2:$V$4,DK56,1)&gt;19,AL56-VLOOKUP(BI56,NyRm!$L$2:$V$4,DK56,1) &amp; " - " &amp; 19,AL56-VLOOKUP(BI56,NyRm!$L$2:$V$4,DK56,1) &amp; " - " &amp; AL56+VLOOKUP(BI56,NyRm!$L$2:$V$4,DK56,1))),"")</f>
        <v/>
      </c>
      <c r="BT56" s="4" t="str">
        <f>IF(AND(ISNUMBER(AM56),ISNUMBER(DK56)),IF(AM56-VLOOKUP(BI56,NyFm!$L$2:$V$4,DK56,1)&lt;1,1 &amp; " - " &amp; AM56+VLOOKUP(BI56,NyFm!$L$2:$V$4,DK56,1),IF(AM56+VLOOKUP(BI56,NyFm!$L$2:$V$4,DK56,1)&gt;19,AM56-VLOOKUP(BI56,NyFm!$L$2:$V$4,DK56,1) &amp; " - " &amp; 19,AM56-VLOOKUP(BI56,NyFm!$L$2:$V$4,DK56,1) &amp; " - " &amp; AM56+VLOOKUP(BI56,NyFm!$L$2:$V$4,DK56,1))),"")</f>
        <v/>
      </c>
      <c r="BU56" s="4" t="str">
        <f>IF(AND(ISNUMBER(DK56),DK56&lt;8),IF(AND(ISNUMBER(AN56),ISNUMBER(DK56)),IF(AN56-VLOOKUP(BI56,NyLi1R!$L$2:$V$4,DK56,1)&lt;1,1 &amp; " - " &amp; AN56+VLOOKUP(BI56,NyLi1R!$L$2:$V$4,DK56,1),IF(AN56+VLOOKUP(BI56,NyLi1R!$L$2:$V$4,DK56,1)&gt;19,AN56-VLOOKUP(BI56,NyLi1R!$L$2:$V$4,DK56,1) &amp; " - " &amp; 19,AN56-VLOOKUP(BI56,NyLi1R!$L$2:$V$4,DK56,1) &amp; " - " &amp; AN56+VLOOKUP(BI56,NyLi1R!$L$2:$V$4,DK56,1))),""),"")</f>
        <v/>
      </c>
      <c r="BV56" s="4" t="str">
        <f>IF(AND(ISNUMBER(DK56),DK56&lt;8),IF(AND(ISNUMBER(AO56),ISNUMBER(DK56)),IF(AO56-VLOOKUP(BI56,NyLi1E!$L$2:$V$4,DK56,1)&lt;1,1 &amp; " - " &amp; AO56+VLOOKUP(BI56,NyLi1E!$L$2:$V$4,DK56,1),IF(AO56+VLOOKUP(BI56,NyLi1E!$L$2:$V$4,DK56,1)&gt;19,AO56-VLOOKUP(BI56,NyLi1E!$L$2:$V$4,DK56,1) &amp; " - " &amp; 19,AO56-VLOOKUP(BI56,NyLi1E!$L$2:$V$4,DK56,1) &amp; " - " &amp; AO56+VLOOKUP(BI56,NyLi1E!$L$2:$V$4,DK56,1))),""),"")</f>
        <v/>
      </c>
      <c r="BW56" s="4" t="str">
        <f>IF(AND(ISNUMBER(DK56),DK56&lt;8),IF(AND(ISNUMBER(AP56),ISNUMBER(DK56)),IF(AP56-VLOOKUP(BI56,NyLi1T!$L$2:$V$4,DK56,1)&lt;1,1 &amp; " - " &amp; AP56+VLOOKUP(BI56,NyLi1T!$L$2:$V$4,DK56,1),IF(AP56+VLOOKUP(BI56,NyLi1T!$L$2:$V$4,DK56,1)&gt;19,AP56-VLOOKUP(BI56,NyLi1T!$L$2:$V$4,DK56,1) &amp; " - " &amp; 19,AP56-VLOOKUP(BI56,NyLi1T!$L$2:$V$4,DK56,1) &amp; " - " &amp; AP56+VLOOKUP(BI56,NyLi1T!$L$2:$V$4,DK56,1))),""),"")</f>
        <v/>
      </c>
      <c r="BX56" s="4" t="str">
        <f>IF(AND(ISNUMBER(DK56),DK56&gt;7),IF(AND(ISNUMBER(AQ56),ISNUMBER(DK56)),IF(AQ56-VLOOKUP(BI56,NyLi2R!$L$2:$V$4,DK56,1)&lt;1,1 &amp; " - " &amp; AQ56+VLOOKUP(BI56,NyLi2R!$L$2:$V$4,DK56,1),IF(AQ56+VLOOKUP(BI56,NyLi2R!$L$2:$V$4,DK56,1)&gt;19,AQ56-VLOOKUP(BI56,NyLi2R!$L$2:$V$4,DK56,1) &amp; " - " &amp; 19,AQ56-VLOOKUP(BI56,NyLi2R!$L$2:$V$4,DK56,1) &amp; " - " &amp; AQ56+VLOOKUP(BI56,NyLi2R!$L$2:$V$4,DK56,1))),""),"")</f>
        <v/>
      </c>
      <c r="BY56" s="4" t="str">
        <f>IF(AND(ISNUMBER(DK56),DK56&gt;7),IF(AND(ISNUMBER(AR56),ISNUMBER(DK56)),IF(AR56-VLOOKUP(BI56,NyLi2E!$L$2:$V$4,DK56,1)&lt;1,1 &amp; " - " &amp; AR56+VLOOKUP(BI56,NyLi2E!$L$2:$V$4,DK56,1),IF(AR56+VLOOKUP(BI56,NyLi2E!$L$2:$V$4,DK56,1)&gt;19,AR56-VLOOKUP(BI56,NyLi2E!$L$2:$V$4,DK56,1) &amp; " - " &amp; 19,AR56-VLOOKUP(BI56,NyLi2E!$L$2:$V$4,DK56,1) &amp; " - " &amp; AR56+VLOOKUP(BI56,NyLi2E!$L$2:$V$4,DK56,1))),""),"")</f>
        <v/>
      </c>
      <c r="BZ56" s="4" t="str">
        <f>IF(AND(ISNUMBER(DK56),DK56&gt;7),IF(AND(ISNUMBER(AS56),ISNUMBER(DK56)),IF(AS56-VLOOKUP(BI56,NyLi2T!$L$2:$V$4,DK56,1)&lt;1,1 &amp; " - " &amp; AS56+VLOOKUP(BI56,NyLi2T!$L$2:$V$4,DK56,1),IF(AS56+VLOOKUP(BI56,NyLi2T!$L$2:$V$4,DK56,1)&gt;19,AS56-VLOOKUP(BI56,NyLi2T!$L$2:$V$4,DK56,1) &amp; " - " &amp; 19,AS56-VLOOKUP(BI56,NyLi2T!$L$2:$V$4,DK56,1) &amp; " - " &amp; AS56+VLOOKUP(BI56,NyLi2T!$L$2:$V$4,DK56,1))),""),"")</f>
        <v/>
      </c>
      <c r="CA56" s="4" t="str">
        <f>IF(AND(ISNUMBER(DK56),DK56&lt;8),IF(AND(ISNUMBER(AT56),ISNUMBER(DK56)),IF(AT56-VLOOKUP(BI56,NySs!$L$2:$V$4,DK56,1)&lt;1,1 &amp; " - " &amp; AT56+VLOOKUP(BI56,NySs!$L$2:$V$4,DK56,1),IF(AT56+VLOOKUP(BI56,NySs!$L$2:$V$4,DK56,1)&gt;19,AT56-VLOOKUP(BI56,NySs!$L$2:$V$4,DK56,1) &amp; " - " &amp; 19,AT56-VLOOKUP(BI56,NySs!$L$2:$V$4,DK56,1) &amp; " - " &amp; AT56+VLOOKUP(BI56,NySs!$L$2:$V$4,DK56,1))),""),"")</f>
        <v/>
      </c>
      <c r="CB56" s="4" t="str">
        <f>IF(AND(ISNUMBER(DK56),DK56&lt;9),IF(AND(ISNUMBER(AU56),ISNUMBER(DK56)),IF(AU56-VLOOKUP(BI56,NyEo!$L$2:$V$4,DK56,1)&lt;1,1 &amp; " - " &amp; AU56+VLOOKUP(BI56,NyEo!$L$2:$V$4,DK56,1),IF(AU56+VLOOKUP(BI56,NyEo!$L$2:$V$4,DK56,1)&gt;19,AU56-VLOOKUP(BI56,NyEo!$L$2:$V$4,DK56,1) &amp; " - " &amp; 19,AU56-VLOOKUP(BI56,NyEo!$L$2:$V$4,DK56,1) &amp; " - " &amp; AU56+VLOOKUP(BI56,NyEo!$L$2:$V$4,DK56,1))),""),"")</f>
        <v/>
      </c>
      <c r="CC56" s="4" t="str">
        <f>IF(AND(ISNUMBER(DK56),DK56&gt;7),IF(AND(ISNUMBER(AV56),ISNUMBER(DK56)),IF(AV56-VLOOKUP(BI56,NyHt!$L$2:$V$4,DK56,1)&lt;1,1 &amp; " - " &amp; AV56+VLOOKUP(BI56,NyHt!$L$2:$V$4,DK56,1),IF(AV56+VLOOKUP(BI56,NyHt!$L$2:$V$4,DK56,1)&gt;19,AV56-VLOOKUP(BI56,NyHt!$L$2:$V$4,DK56,1) &amp; " - " &amp; 19,AV56-VLOOKUP(BI56,NyHt!$L$2:$V$4,DK56,1) &amp; " - " &amp; AV56+VLOOKUP(BI56,NyHt!$L$2:$V$4,DK56,1))),""),"")</f>
        <v/>
      </c>
      <c r="CD56" s="4" t="str">
        <f>IF(AND(ISNUMBER(AW56),ISNUMBER(DK56)),IF(AW56-VLOOKUP(BI56,NySiF!$L$2:$V$4,DK56,1)&lt;1,1 &amp; " - " &amp; AW56+VLOOKUP(BI56,NySiF!$L$2:$V$4,DK56,1),IF(AW56+VLOOKUP(BI56,NySiF!$L$2:$V$4,DK56,1)&gt;19,AW56-VLOOKUP(BI56,NySiF!$L$2:$V$4,DK56,1) &amp; " - " &amp; 19,AW56-VLOOKUP(BI56,NySiF!$L$2:$V$4,DK56,1) &amp; " - " &amp; AW56+VLOOKUP(BI56,NySiF!$L$2:$V$4,DK56,1))),"")</f>
        <v/>
      </c>
      <c r="CE56" s="4" t="str">
        <f>IF(AND(ISNUMBER(AX56),ISNUMBER(DK56)),IF(AX56-VLOOKUP(BI56,NySiB!$L$2:$V$4,DK56,1)&lt;1,1 &amp; " - " &amp; AX56+VLOOKUP(BI56,NySiB!$L$2:$V$4,DK56,1),IF(AX56+VLOOKUP(BI56,NySiB!$L$2:$V$4,DK56,1)&gt;19,AX56-VLOOKUP(BI56,NySiB!$L$2:$V$4,DK56,1) &amp; " - " &amp; 19,AX56-VLOOKUP(BI56,NySiB!$L$2:$V$4,DK56,1) &amp; " - " &amp; AX56+VLOOKUP(BI56,NySiB!$L$2:$V$4,DK56,1))),"")</f>
        <v/>
      </c>
      <c r="CF56" s="4" t="str">
        <f>IF(AND(ISNUMBER(AY56),ISNUMBER(DK56)),IF(AY56-VLOOKUP(BI56,NySiT!$L$2:$V$4,DK56,1)&lt;1,1 &amp; " - " &amp; AY56+VLOOKUP(BI56,NySiT!$L$2:$V$4,DK56,1),IF(AY56+VLOOKUP(BI56,NySiT!$L$2:$V$4,DK56,1)&gt;19,AY56-VLOOKUP(BI56,NySiT!$L$2:$V$4,DK56,1) &amp; " - " &amp; 19,AY56-VLOOKUP(BI56,NySiT!$L$2:$V$4,DK56,1) &amp; " - " &amp; AY56+VLOOKUP(BI56,NySiT!$L$2:$V$4,DK56,1))),"")</f>
        <v/>
      </c>
      <c r="CG56" s="4" t="str">
        <f>IF(AND(ISNUMBER(AZ56),ISNUMBER(DK56)),IF(AZ56-VLOOKUP(BI56,NyVs!$L$2:$V$4,DK56,1)&lt;1,1 &amp; " - " &amp; AZ56+VLOOKUP(BI56,NyVs!$L$2:$V$4,DK56,1),IF(AZ56+VLOOKUP(BI56,NyVs!$L$2:$V$4,DK56,1)&gt;19,AZ56-VLOOKUP(BI56,NyVs!$L$2:$V$4,DK56,1) &amp; " - " &amp; 19,AZ56-VLOOKUP(BI56,NyVs!$L$2:$V$4,DK56,1) &amp; " - " &amp; AZ56+VLOOKUP(BI56,NyVs!$L$2:$V$4,DK56,1))),"")</f>
        <v/>
      </c>
      <c r="CH56" s="4" t="str">
        <f>IF(AND(ISNUMBER(BA56),ISNUMBER(DK56)),IF(BA56-VLOOKUP(BI56,NyPp!$L$2:$V$4,DK56,1)&lt;1,1 &amp; " - " &amp; BA56+VLOOKUP(BI56,NyPp!$L$2:$V$4,DK56,1),IF(BA56+VLOOKUP(BI56,NyPp!$L$2:$V$4,DK56,1)&gt;19,BA56-VLOOKUP(BI56,NyPp!$L$2:$V$4,DK56,1) &amp; " - " &amp; 19,BA56-VLOOKUP(BI56,NyPp!$L$2:$V$4,DK56,1) &amp; " - " &amp; BA56+VLOOKUP(BI56,NyPp!$L$2:$V$4,DK56,1))),"")</f>
        <v/>
      </c>
      <c r="CI56" s="4" t="str">
        <f>IF(AND(ISNUMBER(BB56),ISNUMBER(DK56)),IF(BB56-VLOOKUP(BI56,NyIGS!$L$2:$V$4,DK56,1)&lt;40,40 &amp; " - " &amp; BB56+VLOOKUP(BI56,NyIGS!$L$2:$V$4,DK56,1),IF(BB56+VLOOKUP(BI56,NyIGS!$L$2:$V$4,DK56,1)&gt;160,BB56-VLOOKUP(BI56,NyIGS!$L$2:$V$4,DK56,1) &amp; " - " &amp; 160,BB56-VLOOKUP(BI56,NyIGS!$L$2:$V$4,DK56,1) &amp; " - " &amp; BB56+VLOOKUP(BI56,NyIGS!$L$2:$V$4,DK56,1))),"")</f>
        <v/>
      </c>
      <c r="CJ56" s="4" t="str">
        <f>IF(AND(ISNUMBER(BC56),ISNUMBER(DK56)),IF(BC56-VLOOKUP(BI56,NyIRS!$L$2:$V$4,DK56,1)&lt;40,40 &amp; " - " &amp; BC56+VLOOKUP(BI56,NyIRS!$L$2:$V$4,DK56,1),IF(BC56+VLOOKUP(BI56,NyIRS!$L$2:$V$4,DK56,1)&gt;160,BC56-VLOOKUP(BI56,NyIRS!$L$2:$V$4,DK56,1) &amp; " - " &amp; 160,BC56-VLOOKUP(BI56,NyIRS!$L$2:$V$4,DK56,1) &amp; " - " &amp; BC56+VLOOKUP(BI56,NyIRS!$L$2:$V$4,DK56,1))),"")</f>
        <v/>
      </c>
      <c r="CK56" s="4" t="str">
        <f>IF(AND(ISNUMBER(BD56),ISNUMBER(DK56)),IF(BD56-VLOOKUP(BI56,NyIES!$L$2:$V$4,DK56,1)&lt;40,40 &amp; " - " &amp; BD56+VLOOKUP(BI56,NyIES!$L$2:$V$4,DK56,1),IF(BD56+VLOOKUP(BI56,NyIES!$L$2:$V$4,DK56,1)&gt;160,BD56-VLOOKUP(BI56,NyIES!$L$2:$V$4,DK56,1) &amp; " - " &amp; 160,BD56-VLOOKUP(BI56,NyIES!$L$2:$V$4,DK56,1) &amp; " - " &amp; BD56+VLOOKUP(BI56,NyIES!$L$2:$V$4,DK56,1))),"")</f>
        <v/>
      </c>
      <c r="CL56" s="4" t="str">
        <f>IF(AND(ISNUMBER(BE56),ISNUMBER(DK56)),IF(BE56-VLOOKUP(BI56,NyISI!$L$2:$V$4,DK56,1)&lt;40,40 &amp; " - " &amp; BE56+VLOOKUP(BI56,NyISI!$L$2:$V$4,DK56,1),IF(BE56+VLOOKUP(BI56,NyISI!$L$2:$V$4,DK56,1)&gt;160,BE56-VLOOKUP(BI56,NyISI!$L$2:$V$4,DK56,1) &amp; " - " &amp; 160,BE56-VLOOKUP(BI56,NyISI!$L$2:$V$4,DK56,1) &amp; " - " &amp; BE56+VLOOKUP(BI56,NyISI!$L$2:$V$4,DK56,1))),"")</f>
        <v/>
      </c>
      <c r="CM56" s="4" t="str">
        <f>IF(AND(ISNUMBER(DK56),DK56&lt;8),IF(AND(ISNUMBER(BF56),ISNUMBER(DK56)),IF(BF56-VLOOKUP(BI56,NyISS!$L$2:$V$4,DK56,1)&lt;40,40 &amp; " - " &amp; BF56+VLOOKUP(BI56,NyISS!$L$2:$V$4,DK56,1),IF(BF56+VLOOKUP(BI56,NyISS!$L$2:$V$4,DK56,1)&gt;160,BF56-VLOOKUP(BI56,NyISS!$L$2:$V$4,DK56,1) &amp; " - " &amp; 160,BF56-VLOOKUP(BI56,NyISS!$L$2:$V$4,DK56,1) &amp; " - " &amp; BF56+VLOOKUP(BI56,NyISS!$L$2:$V$4,DK56,1))),""),"")</f>
        <v/>
      </c>
      <c r="CN56" s="4" t="str">
        <f>IF(AND(ISNUMBER(DK56),DK56&gt;7),IF(AND(ISNUMBER(BG56),ISNUMBER(DK56)),IF(BG56-VLOOKUP(BI56,NyISM!$L$2:$V$4,DK56,1)&lt;40,40 &amp; " - " &amp; BG56+VLOOKUP(BI56,NyISM!$L$2:$V$4,DK56,1),IF(BG56+VLOOKUP(BI56,NyISM!$L$2:$V$4,DK56,1)&gt;160,BG56-VLOOKUP(BI56,NyISM!$L$2:$V$4,DK56,1) &amp; " - " &amp; 160,BG56-VLOOKUP(BI56,NyISM!$L$2:$V$4,DK56,1) &amp; " - " &amp; BG56+VLOOKUP(BI56,NyISM!$L$2:$V$4,DK56,1))),""),"")</f>
        <v/>
      </c>
      <c r="CO56" s="4" t="str">
        <f>IF(AND(ISNUMBER(BH56),ISNUMBER(DK56)),IF(BH56-VLOOKUP(BI56,NyIAM!$L$2:$V$4,DK56,1)&lt;40,40 &amp; " - " &amp; BH56+VLOOKUP(BI56,NyIAM!$L$2:$V$4,DK56,1),IF(BH56+VLOOKUP(BI56,NyIAM!$L$2:$V$4,DK56,1)&gt;160,BH56-VLOOKUP(BI56,NyIAM!$L$2:$V$4,DK56,1) &amp; " - " &amp; 160,BH56-VLOOKUP(BI56,NyIAM!$L$2:$V$4,DK56,1) &amp; " - " &amp; BH56+VLOOKUP(BI56,NyIAM!$L$2:$V$4,DK56,1))),"")</f>
        <v/>
      </c>
      <c r="CP56" s="4" t="str">
        <f>IF(AF56="","",IF(AND(ISNUMBER(AF56),ISNUMBER(DK56)),IF(VLOOKUP(AF56,NyOm!$A$2:$K$30,DK56,1)=1,"Onormalt få ord",IF(VLOOKUP(AF56,NyOm!$A$2:$K$30,DK56,1)=2,"Färre antal ord än normalt",IF(VLOOKUP(AF56,NyOm!$A$2:$K$30,DK56,1)=3,"Normalt antal ord","")))))</f>
        <v/>
      </c>
      <c r="CQ56" s="4" t="str">
        <f>IF(AB56="","",IF(AND(ISNUMBER(AB56),ISNUMBER(DK56)),IF(VLOOKUP(AB56,NyPbTid!$A$2:$K$218,DK56,1)=1,"Onormalt lång tidsåtgång",IF(VLOOKUP(AB56,NyPbTid!$A$2:$K$218,DK56,1)=2,"Långsammare än normalt",IF(VLOOKUP(AB56,NyPbTid!$A$2:$K$218,DK56,1)=3,"Normal tidsåtgång","")))))</f>
        <v/>
      </c>
      <c r="CR56" s="4" t="str">
        <f>IF(AC56="","",IF(AND(ISNUMBER(AC56),ISNUMBER(DK56)),IF(VLOOKUP(AC56,NyPbFel!$A$2:$K$18,DK56,1)=1,"Onormalt antal fel",IF(VLOOKUP(AC56,NyPbFel!$A$2:$K$18,DK56,1)=2,"Fler fel än normalt",IF(VLOOKUP(AC56,NyPbFel!$A$2:$K$18,DK56,1)=3,"Normalt antal fel","")))))</f>
        <v/>
      </c>
      <c r="CS56" s="4" t="str">
        <f t="shared" si="6"/>
        <v/>
      </c>
      <c r="CT56" s="4" t="str">
        <f>IF(OR(ISNUMBER(CS56),CS56="0**"),IF(ISNUMBER(CS56),CS56/ABS(CS56)*VLOOKUP(1,SignDiff!$A$3:$K$4,DK56,1),VLOOKUP(1,SignDiff!$A$3:$K$4,DK56,1)),"")</f>
        <v/>
      </c>
      <c r="CU56" s="4" t="str">
        <f>IF(OR(ISNUMBER(CS56),CS56="0**"),IF(ISNUMBER(CS56),CS56/ABS(CS56)*VLOOKUP(1,SignDiff!$A$7:$K$8,DK56,1),VLOOKUP(1,SignDiff!$A$7:$K$8,DK56,1)),"")</f>
        <v/>
      </c>
      <c r="CV56" s="4" t="str">
        <f t="shared" si="7"/>
        <v/>
      </c>
      <c r="CW56" s="4" t="str">
        <f t="shared" si="8"/>
        <v/>
      </c>
      <c r="CX56" s="4" t="str">
        <f>IF(OR(ISNUMBER(CS56),CS56="0**"),IF(CS56="0**",VLOOKUP(0,'IRS-IES'!$A$2:$C$43,2,1),IF(CS56&lt;0,VLOOKUP(ABS(CS56),'IRS-IES'!$A$2:$C$43,2,1),VLOOKUP(ABS(CS56),'IRS-IES'!$A$2:$C$43,3,1))),"")</f>
        <v/>
      </c>
      <c r="CY56" s="4" t="str">
        <f t="shared" si="9"/>
        <v/>
      </c>
      <c r="CZ56" s="4" t="str">
        <f>IF(OR(ISNUMBER(CY56),CY56="0**"),IF(ISNUMBER(CY56),CY56/ABS(CY56)*VLOOKUP(2,SignDiff!$A$3:$K$4,DK56,1),VLOOKUP(2,SignDiff!$A$3:$K$4,DK56,1)),"")</f>
        <v/>
      </c>
      <c r="DA56" s="4" t="str">
        <f>IF(OR(ISNUMBER(CY56),CY56="0**"),IF(ISNUMBER(CY56),CY56/ABS(CY56)*VLOOKUP(2,SignDiff!$A$7:$K$8,DK56,1),VLOOKUP(2,SignDiff!$A$7:$K$8,DK56,1)),"")</f>
        <v/>
      </c>
      <c r="DB56" s="4" t="str">
        <f t="shared" si="10"/>
        <v/>
      </c>
      <c r="DC56" s="4" t="str">
        <f t="shared" si="11"/>
        <v/>
      </c>
      <c r="DD56" s="4" t="str">
        <f>IF(OR(ISNUMBER(CY56),CY56="0**"),IF(CY56="0**",VLOOKUP(0,'ISI-ISS'!$A$2:$C$43,2,1),IF(CY56&lt;0,VLOOKUP(ABS(CY56),'ISI-ISS'!$A$2:$C$43,2,1),VLOOKUP(ABS(CY56),'ISI-ISS'!$A$2:$C$43,3,1))),"")</f>
        <v/>
      </c>
      <c r="DE56" s="4" t="str">
        <f t="shared" si="12"/>
        <v/>
      </c>
      <c r="DF56" s="4" t="str">
        <f>IF(OR(ISNUMBER(DE56),DE56="0**"),IF(ISNUMBER(DE56),DE56/ABS(DE56)*VLOOKUP(2,SignDiff!$A$3:$K$4,DK56,1),VLOOKUP(2,SignDiff!$A$3:$K$4,DK56,1)),"")</f>
        <v/>
      </c>
      <c r="DG56" s="4" t="str">
        <f>IF(OR(ISNUMBER(DE56),DE56="0**"),IF(ISNUMBER(DE56),DE56/ABS(DE56)*VLOOKUP(2,SignDiff!$A$7:$K$8,DK56,1),VLOOKUP(2,SignDiff!$A$7:$K$8,DK56,1)),"")</f>
        <v/>
      </c>
      <c r="DH56" s="4" t="str">
        <f t="shared" si="13"/>
        <v/>
      </c>
      <c r="DI56" s="4" t="str">
        <f t="shared" si="14"/>
        <v/>
      </c>
      <c r="DJ56" s="4" t="str">
        <f>IF(OR(ISNUMBER(DE56),DE56="0**"),IF(DE56="0**",VLOOKUP(0,'ISI-ISM'!$A$2:$C$43,2,1),IF(DE56&lt;0,VLOOKUP(ABS(DE56),'ISI-ISM'!$A$2:$C$43,2,1),VLOOKUP(ABS(DE56),'ISI-ISM'!$A$2:$C$43,3,1))),"")</f>
        <v/>
      </c>
      <c r="DK56" s="4" t="str">
        <f>IF(ISERROR(VLOOKUP(N56,age!$A$2:$C$11,2,1)),"",VLOOKUP(N56,age!$A$2:$C$11,2,1))</f>
        <v/>
      </c>
      <c r="DL56" s="4" t="str">
        <f>IF(ISERROR(VLOOKUP(N56,age!$A$2:$C$11,3,1)),"",VLOOKUP(N56,age!$A$2:$C$11,3,1))</f>
        <v/>
      </c>
      <c r="DM56" s="4">
        <f t="shared" si="1"/>
        <v>0</v>
      </c>
      <c r="DN56" s="4">
        <f t="shared" si="2"/>
        <v>0</v>
      </c>
      <c r="DO56" s="4">
        <f t="shared" si="3"/>
        <v>0</v>
      </c>
      <c r="DP56" s="4">
        <f t="shared" si="4"/>
        <v>0</v>
      </c>
      <c r="DQ56" s="4">
        <f t="shared" si="5"/>
        <v>0</v>
      </c>
      <c r="DR56" s="9" t="str">
        <f t="shared" si="15"/>
        <v/>
      </c>
      <c r="DS56" s="9" t="str">
        <f t="shared" si="16"/>
        <v/>
      </c>
      <c r="DT56" s="9" t="str">
        <f t="shared" si="17"/>
        <v/>
      </c>
      <c r="DU56" s="9" t="str">
        <f t="shared" si="18"/>
        <v/>
      </c>
      <c r="DV56" s="9" t="str">
        <f t="shared" si="19"/>
        <v/>
      </c>
      <c r="DW56" s="9" t="str">
        <f t="shared" si="20"/>
        <v/>
      </c>
      <c r="DX56" s="9" t="str">
        <f t="shared" si="21"/>
        <v/>
      </c>
      <c r="DY56" s="9" t="str">
        <f>IF(AND(ISNUMBER(AJ56),ISNUMBER(DK56)),IF(AJ56-VLOOKUP(BI56,NyFi!$L$2:$V$4,DK56,1)&lt;1,1,AJ56-VLOOKUP(BI56,NyFi!$L$2:$V$4,DK56,1)),"")</f>
        <v/>
      </c>
      <c r="DZ56" s="9" t="str">
        <f>IF(AND(ISNUMBER(DK56),DK56&lt;8),IF(AND(ISNUMBER(AK56),ISNUMBER(DK56)),IF(AK56-VLOOKUP(BI56,NyGs!$L$2:$V$4,DK56,1)&lt;1,1,AK56-VLOOKUP(BI56,NyGs!$L$2:$V$4,DK56,1)),""),"")</f>
        <v/>
      </c>
      <c r="EA56" s="9" t="str">
        <f>IF(AND(ISNUMBER(AL56),ISNUMBER(DK56)),IF(AL56-VLOOKUP(BI56,NyRm!$L$2:$V$4,DK56,1)&lt;1,1,AL56-VLOOKUP(BI56,NyRm!$L$2:$V$4,DK56,1)),"")</f>
        <v/>
      </c>
      <c r="EB56" s="9" t="str">
        <f>IF(AND(ISNUMBER(AM56),ISNUMBER(DK56)),IF(AM56-VLOOKUP(BI56,NyFm!$L$2:$V$4,DK56,1)&lt;1,1,AM56-VLOOKUP(BI56,NyFm!$L$2:$V$4,DK56,1)),"")</f>
        <v/>
      </c>
      <c r="EC56" s="9" t="str">
        <f>IF(AND(ISNUMBER(DK56),DK56&lt;8),IF(AND(ISNUMBER(AN56),ISNUMBER(DK56)),IF(AN56-VLOOKUP(BI56,NyLi1R!$L$2:$V$4,DK56,1)&lt;1,1,AN56-VLOOKUP(BI56,NyLi1R!$L$2:$V$4,DK56,1)),""),"")</f>
        <v/>
      </c>
      <c r="ED56" s="9" t="str">
        <f>IF(AND(ISNUMBER(DK56),DK56&lt;8),IF(AND(ISNUMBER(AO56),ISNUMBER(DK56)),IF(AO56-VLOOKUP(BI56,NyLi1E!$L$2:$V$4,DK56,1)&lt;1,1,AO56-VLOOKUP(BI56,NyLi1E!$L$2:$V$4,DK56,1)),""),"")</f>
        <v/>
      </c>
      <c r="EE56" s="9" t="str">
        <f>IF(AND(ISNUMBER(DK56),DK56&lt;8),IF(AND(ISNUMBER(AP56),ISNUMBER(DK56)),IF(AP56-VLOOKUP(BI56,NyLi1T!$L$2:$V$4,DK56,1)&lt;1,1,AP56-VLOOKUP(BI56,NyLi1T!$L$2:$V$4,DK56,1)),""),"")</f>
        <v/>
      </c>
      <c r="EF56" s="9" t="str">
        <f>IF(AND(ISNUMBER(DK56),DK56&gt;7),IF(AND(ISNUMBER(AQ56),ISNUMBER(DK56)),IF(AQ56-VLOOKUP(BI56,NyLi2R!$L$2:$V$4,DK56,1)&lt;1,1,AQ56-VLOOKUP(BI56,NyLi2R!$L$2:$V$4,DK56,1)),""),"")</f>
        <v/>
      </c>
      <c r="EG56" s="9" t="str">
        <f>IF(AND(ISNUMBER(DK56),DK56&gt;7),IF(AND(ISNUMBER(AR56),ISNUMBER(DK56)),IF(AR56-VLOOKUP(BI56,NyLi2E!$L$2:$V$4,DK56,1)&lt;1,1,AR56-VLOOKUP(BI56,NyLi2E!$L$2:$V$4,DK56,1)),""),"")</f>
        <v/>
      </c>
      <c r="EH56" s="9" t="str">
        <f>IF(AND(ISNUMBER(DK56),DK56&gt;7),IF(AND(ISNUMBER(AS56),ISNUMBER(DK56)),IF(AS56-VLOOKUP(BI56,NyLi2T!$L$2:$V$4,DK56,1)&lt;1,1,AS56-VLOOKUP(BI56,NyLi2T!$L$2:$V$4,DK56,1)),""),"")</f>
        <v/>
      </c>
      <c r="EI56" s="9" t="str">
        <f>IF(AND(ISNUMBER(DK56),DK56&lt;8),IF(AND(ISNUMBER(AT56),ISNUMBER(DK56)),IF(AT56-VLOOKUP(BI56,NySs!$L$2:$V$4,DK56,1)&lt;1,1,AT56-VLOOKUP(BI56,NySs!$L$2:$V$4,DK56,1)),""),"")</f>
        <v/>
      </c>
      <c r="EJ56" s="9" t="str">
        <f>IF(AND(ISNUMBER(DK56),DK56&lt;9),IF(AND(ISNUMBER(AU56),ISNUMBER(DK56)),IF(AU56-VLOOKUP(BI56,NyEo!$L$2:$V$4,DK56,1)&lt;1,1,AU56-VLOOKUP(BI56,NyEo!$L$2:$V$4,DK56,1)),""),"")</f>
        <v/>
      </c>
      <c r="EK56" s="9" t="str">
        <f>IF(AND(ISNUMBER(DK56),DK56&gt;7),IF(AND(ISNUMBER(AV56),ISNUMBER(DK56)),IF(AV56-VLOOKUP(BI56,NyHt!$L$2:$V$4,DK56,1)&lt;1,1,AV56-VLOOKUP(BI56,NyHt!$L$2:$V$4,DK56,1)),""),"")</f>
        <v/>
      </c>
      <c r="EL56" s="9" t="str">
        <f>IF(AND(ISNUMBER(AW56),ISNUMBER(DK56)),IF(AW56-VLOOKUP(BI56,NySiF!$L$2:$V$4,DK56,1)&lt;1,1,AW56-VLOOKUP(BI56,NySiF!$L$2:$V$4,DK56,1)),"")</f>
        <v/>
      </c>
      <c r="EM56" s="9" t="str">
        <f>IF(AND(ISNUMBER(AX56),ISNUMBER(DK56)),IF(AX56-VLOOKUP(BI56,NySiB!$L$2:$V$4,DK56,1)&lt;1,1,AX56-VLOOKUP(BI56,NySiB!$L$2:$V$4,DK56,1)),"")</f>
        <v/>
      </c>
      <c r="EN56" s="9" t="str">
        <f>IF(AND(ISNUMBER(AY56),ISNUMBER(DK56)),IF(AY56-VLOOKUP(BI56,NySiT!$L$2:$V$4,DK56,1)&lt;1,1,AY56-VLOOKUP(BI56,NySiT!$L$2:$V$4,DK56,1)),"")</f>
        <v/>
      </c>
      <c r="EO56" s="9" t="str">
        <f>IF(AND(ISNUMBER(AZ56),ISNUMBER(DK56)),IF(AZ56-VLOOKUP(BI56,NyVs!$L$2:$V$4,DK56,1)&lt;1,1,AZ56-VLOOKUP(BI56,NyVs!$L$2:$V$4,DK56,1)),"")</f>
        <v/>
      </c>
      <c r="EP56" s="9" t="str">
        <f>IF(AND(ISNUMBER(BA56),ISNUMBER(DK56)),IF(BA56-VLOOKUP(BI56,NyPp!$L$2:$V$4,DK56,1)&lt;1,1,BA56-VLOOKUP(BI56,NyPp!$L$2:$V$4,DK56,1)),"")</f>
        <v/>
      </c>
      <c r="EQ56" s="9" t="str">
        <f>IF(AND(ISNUMBER(BB56),ISNUMBER(DK56)),IF(BB56-VLOOKUP(BI56,NyIGS!$L$2:$V$4,DK56,1)&lt;40,40,BB56-VLOOKUP(BI56,NyIGS!$L$2:$V$4,DK56,1)),"")</f>
        <v/>
      </c>
      <c r="ER56" s="9" t="str">
        <f>IF(AND(ISNUMBER(BC56),ISNUMBER(DK56)),IF(BC56-VLOOKUP(BI56,NyIRS!$L$2:$V$4,DK56,1)&lt;40,40,BC56-VLOOKUP(BI56,NyIRS!$L$2:$V$4,DK56,1)),"")</f>
        <v/>
      </c>
      <c r="ES56" s="9" t="str">
        <f>IF(AND(ISNUMBER(BD56),ISNUMBER(DK56)),IF(BD56-VLOOKUP(BI56,NyIES!$L$2:$V$4,DK56,1)&lt;40,40,BD56-VLOOKUP(BI56,NyIES!$L$2:$V$4,DK56,1)),"")</f>
        <v/>
      </c>
      <c r="ET56" s="9" t="str">
        <f>IF(AND(ISNUMBER(BE56),ISNUMBER(DK56)),IF(BE56-VLOOKUP(BI56,NyISI!$L$2:$V$4,DK56,1)&lt;40,40,BE56-VLOOKUP(BI56,NyISI!$L$2:$V$4,DK56,1)),"")</f>
        <v/>
      </c>
      <c r="EU56" s="9" t="str">
        <f>IF(AND(ISNUMBER(DK56),DK56&lt;8),IF(AND(ISNUMBER(BF56),ISNUMBER(DK56)),IF(BF56-VLOOKUP(BI56,NyISS!$L$2:$V$4,DK56,1)&lt;40,40,BF56-VLOOKUP(BI56,NyISS!$L$2:$V$4,DK56,1)),""),"")</f>
        <v/>
      </c>
      <c r="EV56" s="9" t="str">
        <f>IF(AND(ISNUMBER(DK56),DK56&gt;7),IF(AND(ISNUMBER(BG56),ISNUMBER(DK56)),IF(BG56-VLOOKUP(BI56,NyISM!$L$2:$V$4,DK56,1)&lt;40,40,BG56-VLOOKUP(BI56,NyISM!$L$2:$V$4,DK56,1)),""),"")</f>
        <v/>
      </c>
      <c r="EW56" s="9" t="str">
        <f>IF(AND(ISNUMBER(BH56),ISNUMBER(DK56)),IF(BH56-VLOOKUP(BI56,NyIAM!$L$2:$V$4,DK56,1)&lt;40,40,BH56-VLOOKUP(BI56,NyIAM!$L$2:$V$4,DK56,1)),"")</f>
        <v/>
      </c>
      <c r="EX56" s="9" t="str">
        <f>IF(AND(ISNUMBER(AJ56),ISNUMBER(DK56)),IF(AJ56+VLOOKUP(BI56,NyFi!$L$2:$V$4,DK56,1)&gt;19,19,AJ56+VLOOKUP(BI56,NyFi!$L$2:$V$4,DK56,1)),"")</f>
        <v/>
      </c>
      <c r="EY56" s="9" t="str">
        <f>IF(AND(ISNUMBER(DK56),DK56&lt;8),IF(AND(ISNUMBER(AK56),ISNUMBER(DK56)),IF(AK56+VLOOKUP(BI56,NyGs!$L$2:$V$4,DK56,1)&gt;19,19,AK56+VLOOKUP(BI56,NyGs!$L$2:$V$4,DK56,1)),""),"")</f>
        <v/>
      </c>
      <c r="EZ56" s="9" t="str">
        <f>IF(AND(ISNUMBER(AL56),ISNUMBER(DK56)),IF(AL56+VLOOKUP(BI56,NyRm!$L$2:$V$4,DK56,1)&gt;19,19,AL56+VLOOKUP(BI56,NyRm!$L$2:$V$4,DK56,1)),"")</f>
        <v/>
      </c>
      <c r="FA56" s="9" t="str">
        <f>IF(AND(ISNUMBER(AM56),ISNUMBER(DK56)),IF(AM56+VLOOKUP(BI56,NyFm!$L$2:$V$4,DK56,1)&gt;19,19,AM56+VLOOKUP(BI56,NyFm!$L$2:$V$4,DK56,1)),"")</f>
        <v/>
      </c>
      <c r="FB56" s="9" t="str">
        <f>IF(AND(ISNUMBER(DK56),DK56&lt;8),IF(AND(ISNUMBER(AN56),ISNUMBER(DK56)),IF(AN56+VLOOKUP(BI56,NyLi1R!$L$2:$V$4,DK56,1)&gt;19,19,AN56+VLOOKUP(BI56,NyLi1R!$L$2:$V$4,DK56,1)),""),"")</f>
        <v/>
      </c>
      <c r="FC56" s="9" t="str">
        <f>IF(AND(ISNUMBER(DK56),DK56&lt;8),IF(AND(ISNUMBER(AO56),ISNUMBER(DK56)),IF(AO56+VLOOKUP(BI56,NyLi1E!$L$2:$V$4,DK56,1)&gt;19,19,AO56+VLOOKUP(BI56,NyLi1E!$L$2:$V$4,DK56,1)),""),"")</f>
        <v/>
      </c>
      <c r="FD56" s="9" t="str">
        <f>IF(AND(ISNUMBER(DK56),DK56&lt;8),IF(AND(ISNUMBER(AP56),ISNUMBER(DK56)),IF(AP56+VLOOKUP(BI56,NyLi1T!$L$2:$V$4,DK56,1)&gt;19,19,AP56+VLOOKUP(BI56,NyLi1T!$L$2:$V$4,DK56,1)),""),"")</f>
        <v/>
      </c>
      <c r="FE56" s="9" t="str">
        <f>IF(AND(ISNUMBER(DK56),DK56&gt;7),IF(AND(ISNUMBER(AQ56),ISNUMBER(DK56)),IF(AQ56+VLOOKUP(BI56,NyLi2R!$L$2:$V$4,DK56,1)&gt;19,19,AQ56+VLOOKUP(BI56,NyLi2R!$L$2:$V$4,DK56,1)),""),"")</f>
        <v/>
      </c>
      <c r="FF56" s="9" t="str">
        <f>IF(AND(ISNUMBER(DK56),DK56&gt;7),IF(AND(ISNUMBER(AR56),ISNUMBER(DK56)),IF(AR56+VLOOKUP(BI56,NyLi2E!$L$2:$V$4,DK56,1)&gt;19,19,AR56+VLOOKUP(BI56,NyLi2E!$L$2:$V$4,DK56,1)),""),"")</f>
        <v/>
      </c>
      <c r="FG56" s="9" t="str">
        <f>IF(AND(ISNUMBER(DK56),DK56&gt;7),IF(AND(ISNUMBER(AS56),ISNUMBER(DK56)),IF(AS56+VLOOKUP(BI56,NyLi2T!$L$2:$V$4,DK56,1)&gt;19,19,AS56+VLOOKUP(BI56,NyLi2T!$L$2:$V$4,DK56,1)),""),"")</f>
        <v/>
      </c>
      <c r="FH56" s="9" t="str">
        <f>IF(AND(ISNUMBER(DK56),DK56&lt;8),IF(AND(ISNUMBER(AT56),ISNUMBER(DK56)),IF(AT56+VLOOKUP(BI56,NySs!$L$2:$V$4,DK56,1)&gt;19,19,AT56+VLOOKUP(BI56,NySs!$L$2:$V$4,DK56,1)),""),"")</f>
        <v/>
      </c>
      <c r="FI56" s="9" t="str">
        <f>IF(AND(ISNUMBER(DK56),DK56&lt;9),IF(AND(ISNUMBER(AU56),ISNUMBER(DK56)),IF(AU56+VLOOKUP(BI56,NyEo!$L$2:$V$4,DK56,1)&gt;19,19,AU56+VLOOKUP(BI56,NyEo!$L$2:$V$4,DK56,1)),""),"")</f>
        <v/>
      </c>
      <c r="FJ56" s="9" t="str">
        <f>IF(AND(ISNUMBER(DK56),DK56&gt;7),IF(AND(ISNUMBER(AV56),ISNUMBER(DK56)),IF(AV56+VLOOKUP(BI56,NyHt!$L$2:$V$4,DK56,1)&gt;19,19,AV56+VLOOKUP(BI56,NyHt!$L$2:$V$4,DK56,1)),""),"")</f>
        <v/>
      </c>
      <c r="FK56" s="9" t="str">
        <f>IF(AND(ISNUMBER(AW56),ISNUMBER(DK56)),IF(AW56+VLOOKUP(BI56,NySiF!$L$2:$V$4,DK56,1)&gt;19,19,AW56+VLOOKUP(BI56,NySiF!$L$2:$V$4,DK56,1)),"")</f>
        <v/>
      </c>
      <c r="FL56" s="9" t="str">
        <f>IF(AND(ISNUMBER(AX56),ISNUMBER(DK56)),IF(AX56+VLOOKUP(BI56,NySiB!$L$2:$V$4,DK56,1)&gt;19,19,AX56+VLOOKUP(BI56,NySiB!$L$2:$V$4,DK56,1)),"")</f>
        <v/>
      </c>
      <c r="FM56" s="9" t="str">
        <f>IF(AND(ISNUMBER(AY56),ISNUMBER(DK56)),IF(AY56+VLOOKUP(BI56,NySiT!$L$2:$V$4,DK56,1)&gt;19,19,AY56+VLOOKUP(BI56,NySiT!$L$2:$V$4,DK56,1)),"")</f>
        <v/>
      </c>
      <c r="FN56" s="9" t="str">
        <f>IF(AND(ISNUMBER(AZ56),ISNUMBER(DK56)),IF(AZ56+VLOOKUP(BI56,NyVs!$L$2:$V$4,DK56,1)&gt;19,19,AZ56+VLOOKUP(BI56,NyVs!$L$2:$V$4,DK56,1)),"")</f>
        <v/>
      </c>
      <c r="FO56" s="9" t="str">
        <f>IF(AND(ISNUMBER(BA56),ISNUMBER(DK56)),IF(BA56+VLOOKUP(BI56,NyPp!$L$2:$V$4,DK56,1)&gt;19,19,BA56+VLOOKUP(BI56,NyPp!$L$2:$V$4,DK56,1)),"")</f>
        <v/>
      </c>
      <c r="FP56" s="9" t="str">
        <f>IF(AND(ISNUMBER(BB56),ISNUMBER(DK56)),IF(BB56+VLOOKUP(BI56,NyIGS!$L$2:$V$4,DK56,1)&gt;160,160,BB56+VLOOKUP(BI56,NyIGS!$L$2:$V$4,DK56,1)),"")</f>
        <v/>
      </c>
      <c r="FQ56" s="9" t="str">
        <f>IF(AND(ISNUMBER(BC56),ISNUMBER(DK56)),IF(BC56+VLOOKUP(BI56,NyIRS!$L$2:$V$4,DK56,1)&gt;160,160,BC56+VLOOKUP(BI56,NyIRS!$L$2:$V$4,DK56,1)),"")</f>
        <v/>
      </c>
      <c r="FR56" s="9" t="str">
        <f>IF(AND(ISNUMBER(BD56),ISNUMBER(DK56)),IF(BD56+VLOOKUP(BI56,NyIES!$L$2:$V$4,DK56,1)&gt;160,160, BD56+VLOOKUP(BI56,NyIES!$L$2:$V$4,DK56,1)),"")</f>
        <v/>
      </c>
      <c r="FS56" s="9" t="str">
        <f>IF(AND(ISNUMBER(BE56),ISNUMBER(DK56)),IF(BE56+VLOOKUP(BI56,NyISI!$L$2:$V$4,DK56,1)&gt;160,160,BE56+VLOOKUP(BI56,NyISI!$L$2:$V$4,DK56,1)),"")</f>
        <v/>
      </c>
      <c r="FT56" s="9" t="str">
        <f>IF(AND(ISNUMBER(DK56),DK56&lt;8),IF(AND(ISNUMBER(BF56),ISNUMBER(DK56)),IF(BF56+VLOOKUP(BI56,NyISS!$L$2:$V$4,DK56,1)&gt;160,160,BF56+VLOOKUP(BI56,NyISS!$L$2:$V$4,DK56,1)),""),"")</f>
        <v/>
      </c>
      <c r="FU56" s="9" t="str">
        <f>IF(AND(ISNUMBER(DK56),DK56&gt;7),IF(AND(ISNUMBER(BG56),ISNUMBER(DK56)),IF(BG56+VLOOKUP(BI56,NyISM!$L$2:$V$4,DK56,1)&gt;160,160,BG56+VLOOKUP(BI56,NyISM!$L$2:$V$4,DK56,1)),""),"")</f>
        <v/>
      </c>
      <c r="FV56" s="9" t="str">
        <f>IF(AND(ISNUMBER(BH56),ISNUMBER(DK56)),IF(BH56+VLOOKUP(BI56,NyIAM!$L$2:$V$4,DK56,1)&gt;160,160,BH56+VLOOKUP(BI56,NyIAM!$L$2:$V$4,DK56,1)),"")</f>
        <v/>
      </c>
    </row>
    <row r="57" spans="1:178" x14ac:dyDescent="0.2">
      <c r="A57" s="51"/>
      <c r="B57" s="51"/>
      <c r="C57" s="51"/>
      <c r="D57" s="51"/>
      <c r="E57" s="51"/>
      <c r="F57" s="51"/>
      <c r="G57" s="51"/>
      <c r="H57" s="51"/>
      <c r="I57" s="51"/>
      <c r="J57" s="52"/>
      <c r="K57" s="52"/>
      <c r="L57" s="53"/>
      <c r="M57" s="53"/>
      <c r="N57" s="58" t="str">
        <f t="shared" si="0"/>
        <v/>
      </c>
      <c r="O57" s="53"/>
      <c r="P57" s="53"/>
      <c r="Q57" s="53"/>
      <c r="R57" s="53"/>
      <c r="S57" s="53"/>
      <c r="T57" s="53"/>
      <c r="U57" s="53"/>
      <c r="V57" s="53"/>
      <c r="W57" s="53"/>
      <c r="X57" s="53"/>
      <c r="Y57" s="53"/>
      <c r="Z57" s="53"/>
      <c r="AA57" s="53"/>
      <c r="AB57" s="53"/>
      <c r="AC57" s="53"/>
      <c r="AD57" s="53"/>
      <c r="AE57" s="53"/>
      <c r="AF57" s="53"/>
      <c r="AG57" s="53"/>
      <c r="AH57" s="53"/>
      <c r="AI57" s="53"/>
      <c r="AJ57" s="4" t="str">
        <f>IF(O57="","",IF(ISNUMBER(N57),VLOOKUP(O57,NyFi!$A$2:$K$40,DK57),""))</f>
        <v/>
      </c>
      <c r="AK57" s="4" t="str">
        <f>IF(P57="","",IF(AND(ISNUMBER(N57),DK57&lt;8),VLOOKUP(P57,NyGs!$A$2:$G$41,DK57),""))</f>
        <v/>
      </c>
      <c r="AL57" s="4" t="str">
        <f>IF(AA57="","",IF(ISNUMBER(N57),VLOOKUP(AA57,NyRm!$A$2:$K$56,DK57),""))</f>
        <v/>
      </c>
      <c r="AM57" s="4" t="str">
        <f>IF(Z57="","",IF(ISNUMBER(N57),VLOOKUP(Z57,NyFm!$A$2:$K$46,DK57),""))</f>
        <v/>
      </c>
      <c r="AN57" s="4" t="str">
        <f>IF(U57="","",IF(AND(ISNUMBER(N57),DK57&lt;8),VLOOKUP(U57,NyLi1R!$A$2:$G$20,DK57),""))</f>
        <v/>
      </c>
      <c r="AO57" s="4" t="str">
        <f>IF(V57="","",IF(AND(ISNUMBER(N57),DK57&lt;8),VLOOKUP(V57,NyLi1E!$A$2:$G$20,DK57),""))</f>
        <v/>
      </c>
      <c r="AP57" s="4" t="str">
        <f>IF(AND(ISNUMBER(N57),ISNUMBER(AN57),ISNUMBER(AO57),DK57&lt;8),VLOOKUP(AN57+AO57,NyLi1T!$A$2:$G$40,DK57),"")</f>
        <v/>
      </c>
      <c r="AQ57" s="4" t="str">
        <f>IF(W57="","",IF(AND(ISNUMBER(N57),DK57&gt;7),VLOOKUP(W57,NyLi2R!$A$2:$K$20,DK57),""))</f>
        <v/>
      </c>
      <c r="AR57" s="4" t="str">
        <f>IF(X57="","",IF(AND(ISNUMBER(N57),DK57&gt;7),VLOOKUP(X57,NyLi2E!$A$2:$K$20,DK57),""))</f>
        <v/>
      </c>
      <c r="AS57" s="4" t="str">
        <f>IF(AND(ISNUMBER(N57),ISNUMBER(AQ57),ISNUMBER(AR57),DK57&gt;7),VLOOKUP(AQ57+AR57,NyLi2T!$A$2:$K$40,DK57),"")</f>
        <v/>
      </c>
      <c r="AT57" s="4" t="str">
        <f>IF(AE57="","",IF(AND(ISNUMBER(N57),DK57&lt;8),VLOOKUP(AE57,NySs!$A$2:$G$28,DK57),""))</f>
        <v/>
      </c>
      <c r="AU57" s="4" t="str">
        <f>IF(AD57="","",IF(AND(ISNUMBER(N57),DK57&lt;9),VLOOKUP(AD57,NyEo!$A$2:$H$22,DK57),""))</f>
        <v/>
      </c>
      <c r="AV57" s="4" t="str">
        <f>IF(Q57="","",IF(AND(ISNUMBER(N57),DK57&gt;7),VLOOKUP(Q57,NyHt!$A$2:$K$17,DK57),""))</f>
        <v/>
      </c>
      <c r="AW57" s="4" t="str">
        <f>IF(R57="","",IF(ISNUMBER(N57),VLOOKUP(R57,NySiF!$A$2:$K$18,DK57),""))</f>
        <v/>
      </c>
      <c r="AX57" s="4" t="str">
        <f>IF(S57="","",IF(ISNUMBER(N57),VLOOKUP(S57,NySiB!$A$2:$K$16,DK57),""))</f>
        <v/>
      </c>
      <c r="AY57" s="4" t="str">
        <f>IF(T57="","",IF(ISNUMBER(N57),VLOOKUP(T57,NySiT!$A$2:$K$32,DK57),""))</f>
        <v/>
      </c>
      <c r="AZ57" s="4" t="str">
        <f>IF(Y57="","",IF(ISNUMBER(N57),VLOOKUP(Y57,NyVs!$A$2:$K$86,DK57),""))</f>
        <v/>
      </c>
      <c r="BA57" s="4" t="str">
        <f>IF(AI57="","",IF(ISNUMBER(N57),VLOOKUP(AI57,NyPp!$A$2:$K$202,DK57),""))</f>
        <v/>
      </c>
      <c r="BB57" s="4" t="str">
        <f>IF(AND(ISNUMBER(AJ57),ISNUMBER(AK57),ISNUMBER(AL57),ISNUMBER(AM57),DK57&lt;8),IF(COUNTIF(O57,0)+COUNTIF(P57,0)+COUNTIF(AA57,0)+COUNTIF(Z57,0)&gt;1,"",VLOOKUP(AJ57+AK57+AL57+AM57,NyIGS!$A$2:$K$78,DK57)),IF(AND(ISNUMBER(AJ57),ISNUMBER(AL57),ISNUMBER(AM57),ISNUMBER(AS57),DK57&gt;7),IF(COUNTIF(O57,0)+COUNTIF(AA57,0)+COUNTIF(Z57,0)+AND(COUNTIF(W57,0),COUNTIF(X57,0))&gt;1,"",VLOOKUP(AJ57+AL57+AM57+AS57,NyIGS!$A$2:$K$78,DK57)),""))</f>
        <v/>
      </c>
      <c r="BC57" s="4" t="str">
        <f>IF(AND(ISNUMBER(AJ57),ISNUMBER(AN57),ISNUMBER(AT57),DK57&lt;8),IF(COUNTIF(O57,0)+COUNTIF(U57,0)+COUNTIF(AE57,0)&gt;1,"",VLOOKUP(AJ57+AN57+AT57,NyIRS!$A$2:$K$59,DK57)),IF(AND(ISNUMBER(AJ57),ISNUMBER(AQ57),DK57&gt;7),IF(COUNTIF(O57,0)+COUNTIF(W57,0)&gt;1,"",VLOOKUP(AJ57+AQ57,NyIRS!$A$2:$K$59,DK57)),""))</f>
        <v/>
      </c>
      <c r="BD57" s="4" t="str">
        <f>IF(AND(ISNUMBER(AK57),ISNUMBER(AL57),ISNUMBER(AM57),DK57&lt;8),IF(COUNTIF(P57,0)+COUNTIF(AA57,0)+COUNTIF(Z57,0)&gt;1,"",VLOOKUP(AK57+AL57+AM57,NyIES!$A$2:$K$59,DK57)),IF(AND(ISNUMBER(AL57),ISNUMBER(AM57),ISNUMBER(AR57),DK57&gt;7),IF(COUNTIF(AA57,0)+COUNTIF(Z57,0)+COUNTIF(X57,0)&gt;1,"",VLOOKUP(AL57+AM57+AR57,NyIES!$A$2:$K$59,DK57)),""))</f>
        <v/>
      </c>
      <c r="BE57" s="4" t="str">
        <f>IF(AND(ISNUMBER(AJ57),ISNUMBER(AP57),ISNUMBER(AU57),DK57&lt;8),IF(COUNTIF(O57,0)+AND(COUNTIF(U57,0),COUNTIF(V57,0))+COUNTIF(AD57,0)&gt;1,"",VLOOKUP(AJ57+AP57+AU57,NyISI!$A$2:$K$59,DK57)),IF(AND(ISNUMBER(AS57),ISNUMBER(AU57),ISNUMBER(AV57),DK57=8),IF(COUNTIF(AD57,0)+COUNTIF(Q57,0)+AND(COUNTIF(W57,0),COUNTIF(X57,0))&gt;1,"",VLOOKUP(AS57+AU57+AV57,NyISI!$A$2:$K$59,DK57)),IF(AND(ISNUMBER(AS57),ISNUMBER(AV57),DK57&gt;8),IF(COUNTIF(Q57,0)+AND(COUNTIF(W57,0),COUNTIF(X57,0))&gt;1,"",VLOOKUP(AS57+AV57,NyISI!$A$2:$K$59,DK57)),"")))</f>
        <v/>
      </c>
      <c r="BF57" s="4" t="str">
        <f>IF(AND(ISNUMBER(AT57),ISNUMBER(AK57),ISNUMBER(AL57),ISNUMBER(AM57),DK57&lt;8),IF(COUNTIF(P57,0)+COUNTIF(AA57,0)+COUNTIF(Z57,0)+COUNTIF(AE57,0)&gt;1,"",VLOOKUP(AT57+AK57+AL57+AM57,NyISS!$A$2:$G$78,DK57)),"")</f>
        <v/>
      </c>
      <c r="BG57" s="4" t="str">
        <f>IF(AND(ISNUMBER(AJ57),ISNUMBER(AL57),ISNUMBER(AM57),DK57&gt;7),IF(COUNTIF(O57,0)+COUNTIF(AA57,0)+COUNTIF(Z57,0)&gt;1,"",VLOOKUP(AJ57+AL57+AM57,NyISM!$A$2:$K$59,DK57)),"")</f>
        <v/>
      </c>
      <c r="BH57" s="4" t="str">
        <f>IF(AND(ISNUMBER(AY57),ISNUMBER(AZ57)),IF(COUNTIF(T57,0)+COUNTIF(Y57,0)&gt;1,"",VLOOKUP(AY57+AZ57,NyIAM!$A$2:$K$40,DK57)),"")</f>
        <v/>
      </c>
      <c r="BJ57" s="4" t="str">
        <f>IF(ISNUMBER(BB57),VLOOKUP(BB57,Percentil!$A$2:$B$122,2,1),"")</f>
        <v/>
      </c>
      <c r="BK57" s="4" t="str">
        <f>IF(ISNUMBER(BC57),VLOOKUP(BC57,Percentil!$A$2:$B$122,2,1),"")</f>
        <v/>
      </c>
      <c r="BL57" s="4" t="str">
        <f>IF(ISNUMBER(BD57),VLOOKUP(BD57,Percentil!$A$2:$B$122,2,1),"")</f>
        <v/>
      </c>
      <c r="BM57" s="4" t="str">
        <f>IF(ISNUMBER(BE57),VLOOKUP(BE57,Percentil!$A$2:$B$122,2,1),"")</f>
        <v/>
      </c>
      <c r="BN57" s="4" t="str">
        <f>IF(ISNUMBER(BF57),VLOOKUP(BF57,Percentil!$A$2:$B$122,2,1),"")</f>
        <v/>
      </c>
      <c r="BO57" s="4" t="str">
        <f>IF(ISNUMBER(BG57),VLOOKUP(BG57,Percentil!$A$2:$B$122,2,1),"")</f>
        <v/>
      </c>
      <c r="BP57" s="4" t="str">
        <f>IF(ISNUMBER(BH57),VLOOKUP(BH57,Percentil!$A$2:$B$122,2,1),"")</f>
        <v/>
      </c>
      <c r="BQ57" s="4" t="str">
        <f>IF(AND(ISNUMBER(AJ57),ISNUMBER(DK57)),IF(AJ57-VLOOKUP(BI57,NyFi!$L$2:$V$4,DK57,1)&lt;1,1 &amp; " - " &amp; AJ57+VLOOKUP(BI57,NyFi!$L$2:$V$4,DK57,1),IF(AJ57+VLOOKUP(BI57,NyFi!$L$2:$V$4,DK57,1)&gt;19,AJ57-VLOOKUP(BI57,NyFi!$L$2:$V$4,DK57,1) &amp; " - " &amp; 19,AJ57-VLOOKUP(BI57,NyFi!$L$2:$V$4,DK57,1) &amp; " - " &amp; AJ57+VLOOKUP(BI57,NyFi!$L$2:$V$4,DK57,1))),"")</f>
        <v/>
      </c>
      <c r="BR57" s="4" t="str">
        <f>IF(AND(ISNUMBER(DK57),DK57&lt;8),IF(AND(ISNUMBER(AK57),ISNUMBER(DK57)),IF(AK57-VLOOKUP(BI57,NyGs!$L$2:$V$4,DK57,1)&lt;1,1 &amp; " - " &amp; AK57+VLOOKUP(BI57,NyGs!$L$2:$V$4,DK57,1),IF(AK57+VLOOKUP(BI57,NyGs!$L$2:$V$4,DK57,1)&gt;19,AK57-VLOOKUP(BI57,NyGs!$L$2:$V$4,DK57,1) &amp; " - " &amp; 19,AK57-VLOOKUP(BI57,NyGs!$L$2:$V$4,DK57,1) &amp; " - " &amp; AK57+VLOOKUP(BI57,NyGs!$L$2:$V$4,DK57,1))),""),"")</f>
        <v/>
      </c>
      <c r="BS57" s="4" t="str">
        <f>IF(AND(ISNUMBER(AL57),ISNUMBER(DK57)),IF(AL57-VLOOKUP(BI57,NyRm!$L$2:$V$4,DK57,1)&lt;1,1 &amp; " - " &amp; AL57+VLOOKUP(BI57,NyRm!$L$2:$V$4,DK57,1),IF(AL57+VLOOKUP(BI57,NyRm!$L$2:$V$4,DK57,1)&gt;19,AL57-VLOOKUP(BI57,NyRm!$L$2:$V$4,DK57,1) &amp; " - " &amp; 19,AL57-VLOOKUP(BI57,NyRm!$L$2:$V$4,DK57,1) &amp; " - " &amp; AL57+VLOOKUP(BI57,NyRm!$L$2:$V$4,DK57,1))),"")</f>
        <v/>
      </c>
      <c r="BT57" s="4" t="str">
        <f>IF(AND(ISNUMBER(AM57),ISNUMBER(DK57)),IF(AM57-VLOOKUP(BI57,NyFm!$L$2:$V$4,DK57,1)&lt;1,1 &amp; " - " &amp; AM57+VLOOKUP(BI57,NyFm!$L$2:$V$4,DK57,1),IF(AM57+VLOOKUP(BI57,NyFm!$L$2:$V$4,DK57,1)&gt;19,AM57-VLOOKUP(BI57,NyFm!$L$2:$V$4,DK57,1) &amp; " - " &amp; 19,AM57-VLOOKUP(BI57,NyFm!$L$2:$V$4,DK57,1) &amp; " - " &amp; AM57+VLOOKUP(BI57,NyFm!$L$2:$V$4,DK57,1))),"")</f>
        <v/>
      </c>
      <c r="BU57" s="4" t="str">
        <f>IF(AND(ISNUMBER(DK57),DK57&lt;8),IF(AND(ISNUMBER(AN57),ISNUMBER(DK57)),IF(AN57-VLOOKUP(BI57,NyLi1R!$L$2:$V$4,DK57,1)&lt;1,1 &amp; " - " &amp; AN57+VLOOKUP(BI57,NyLi1R!$L$2:$V$4,DK57,1),IF(AN57+VLOOKUP(BI57,NyLi1R!$L$2:$V$4,DK57,1)&gt;19,AN57-VLOOKUP(BI57,NyLi1R!$L$2:$V$4,DK57,1) &amp; " - " &amp; 19,AN57-VLOOKUP(BI57,NyLi1R!$L$2:$V$4,DK57,1) &amp; " - " &amp; AN57+VLOOKUP(BI57,NyLi1R!$L$2:$V$4,DK57,1))),""),"")</f>
        <v/>
      </c>
      <c r="BV57" s="4" t="str">
        <f>IF(AND(ISNUMBER(DK57),DK57&lt;8),IF(AND(ISNUMBER(AO57),ISNUMBER(DK57)),IF(AO57-VLOOKUP(BI57,NyLi1E!$L$2:$V$4,DK57,1)&lt;1,1 &amp; " - " &amp; AO57+VLOOKUP(BI57,NyLi1E!$L$2:$V$4,DK57,1),IF(AO57+VLOOKUP(BI57,NyLi1E!$L$2:$V$4,DK57,1)&gt;19,AO57-VLOOKUP(BI57,NyLi1E!$L$2:$V$4,DK57,1) &amp; " - " &amp; 19,AO57-VLOOKUP(BI57,NyLi1E!$L$2:$V$4,DK57,1) &amp; " - " &amp; AO57+VLOOKUP(BI57,NyLi1E!$L$2:$V$4,DK57,1))),""),"")</f>
        <v/>
      </c>
      <c r="BW57" s="4" t="str">
        <f>IF(AND(ISNUMBER(DK57),DK57&lt;8),IF(AND(ISNUMBER(AP57),ISNUMBER(DK57)),IF(AP57-VLOOKUP(BI57,NyLi1T!$L$2:$V$4,DK57,1)&lt;1,1 &amp; " - " &amp; AP57+VLOOKUP(BI57,NyLi1T!$L$2:$V$4,DK57,1),IF(AP57+VLOOKUP(BI57,NyLi1T!$L$2:$V$4,DK57,1)&gt;19,AP57-VLOOKUP(BI57,NyLi1T!$L$2:$V$4,DK57,1) &amp; " - " &amp; 19,AP57-VLOOKUP(BI57,NyLi1T!$L$2:$V$4,DK57,1) &amp; " - " &amp; AP57+VLOOKUP(BI57,NyLi1T!$L$2:$V$4,DK57,1))),""),"")</f>
        <v/>
      </c>
      <c r="BX57" s="4" t="str">
        <f>IF(AND(ISNUMBER(DK57),DK57&gt;7),IF(AND(ISNUMBER(AQ57),ISNUMBER(DK57)),IF(AQ57-VLOOKUP(BI57,NyLi2R!$L$2:$V$4,DK57,1)&lt;1,1 &amp; " - " &amp; AQ57+VLOOKUP(BI57,NyLi2R!$L$2:$V$4,DK57,1),IF(AQ57+VLOOKUP(BI57,NyLi2R!$L$2:$V$4,DK57,1)&gt;19,AQ57-VLOOKUP(BI57,NyLi2R!$L$2:$V$4,DK57,1) &amp; " - " &amp; 19,AQ57-VLOOKUP(BI57,NyLi2R!$L$2:$V$4,DK57,1) &amp; " - " &amp; AQ57+VLOOKUP(BI57,NyLi2R!$L$2:$V$4,DK57,1))),""),"")</f>
        <v/>
      </c>
      <c r="BY57" s="4" t="str">
        <f>IF(AND(ISNUMBER(DK57),DK57&gt;7),IF(AND(ISNUMBER(AR57),ISNUMBER(DK57)),IF(AR57-VLOOKUP(BI57,NyLi2E!$L$2:$V$4,DK57,1)&lt;1,1 &amp; " - " &amp; AR57+VLOOKUP(BI57,NyLi2E!$L$2:$V$4,DK57,1),IF(AR57+VLOOKUP(BI57,NyLi2E!$L$2:$V$4,DK57,1)&gt;19,AR57-VLOOKUP(BI57,NyLi2E!$L$2:$V$4,DK57,1) &amp; " - " &amp; 19,AR57-VLOOKUP(BI57,NyLi2E!$L$2:$V$4,DK57,1) &amp; " - " &amp; AR57+VLOOKUP(BI57,NyLi2E!$L$2:$V$4,DK57,1))),""),"")</f>
        <v/>
      </c>
      <c r="BZ57" s="4" t="str">
        <f>IF(AND(ISNUMBER(DK57),DK57&gt;7),IF(AND(ISNUMBER(AS57),ISNUMBER(DK57)),IF(AS57-VLOOKUP(BI57,NyLi2T!$L$2:$V$4,DK57,1)&lt;1,1 &amp; " - " &amp; AS57+VLOOKUP(BI57,NyLi2T!$L$2:$V$4,DK57,1),IF(AS57+VLOOKUP(BI57,NyLi2T!$L$2:$V$4,DK57,1)&gt;19,AS57-VLOOKUP(BI57,NyLi2T!$L$2:$V$4,DK57,1) &amp; " - " &amp; 19,AS57-VLOOKUP(BI57,NyLi2T!$L$2:$V$4,DK57,1) &amp; " - " &amp; AS57+VLOOKUP(BI57,NyLi2T!$L$2:$V$4,DK57,1))),""),"")</f>
        <v/>
      </c>
      <c r="CA57" s="4" t="str">
        <f>IF(AND(ISNUMBER(DK57),DK57&lt;8),IF(AND(ISNUMBER(AT57),ISNUMBER(DK57)),IF(AT57-VLOOKUP(BI57,NySs!$L$2:$V$4,DK57,1)&lt;1,1 &amp; " - " &amp; AT57+VLOOKUP(BI57,NySs!$L$2:$V$4,DK57,1),IF(AT57+VLOOKUP(BI57,NySs!$L$2:$V$4,DK57,1)&gt;19,AT57-VLOOKUP(BI57,NySs!$L$2:$V$4,DK57,1) &amp; " - " &amp; 19,AT57-VLOOKUP(BI57,NySs!$L$2:$V$4,DK57,1) &amp; " - " &amp; AT57+VLOOKUP(BI57,NySs!$L$2:$V$4,DK57,1))),""),"")</f>
        <v/>
      </c>
      <c r="CB57" s="4" t="str">
        <f>IF(AND(ISNUMBER(DK57),DK57&lt;9),IF(AND(ISNUMBER(AU57),ISNUMBER(DK57)),IF(AU57-VLOOKUP(BI57,NyEo!$L$2:$V$4,DK57,1)&lt;1,1 &amp; " - " &amp; AU57+VLOOKUP(BI57,NyEo!$L$2:$V$4,DK57,1),IF(AU57+VLOOKUP(BI57,NyEo!$L$2:$V$4,DK57,1)&gt;19,AU57-VLOOKUP(BI57,NyEo!$L$2:$V$4,DK57,1) &amp; " - " &amp; 19,AU57-VLOOKUP(BI57,NyEo!$L$2:$V$4,DK57,1) &amp; " - " &amp; AU57+VLOOKUP(BI57,NyEo!$L$2:$V$4,DK57,1))),""),"")</f>
        <v/>
      </c>
      <c r="CC57" s="4" t="str">
        <f>IF(AND(ISNUMBER(DK57),DK57&gt;7),IF(AND(ISNUMBER(AV57),ISNUMBER(DK57)),IF(AV57-VLOOKUP(BI57,NyHt!$L$2:$V$4,DK57,1)&lt;1,1 &amp; " - " &amp; AV57+VLOOKUP(BI57,NyHt!$L$2:$V$4,DK57,1),IF(AV57+VLOOKUP(BI57,NyHt!$L$2:$V$4,DK57,1)&gt;19,AV57-VLOOKUP(BI57,NyHt!$L$2:$V$4,DK57,1) &amp; " - " &amp; 19,AV57-VLOOKUP(BI57,NyHt!$L$2:$V$4,DK57,1) &amp; " - " &amp; AV57+VLOOKUP(BI57,NyHt!$L$2:$V$4,DK57,1))),""),"")</f>
        <v/>
      </c>
      <c r="CD57" s="4" t="str">
        <f>IF(AND(ISNUMBER(AW57),ISNUMBER(DK57)),IF(AW57-VLOOKUP(BI57,NySiF!$L$2:$V$4,DK57,1)&lt;1,1 &amp; " - " &amp; AW57+VLOOKUP(BI57,NySiF!$L$2:$V$4,DK57,1),IF(AW57+VLOOKUP(BI57,NySiF!$L$2:$V$4,DK57,1)&gt;19,AW57-VLOOKUP(BI57,NySiF!$L$2:$V$4,DK57,1) &amp; " - " &amp; 19,AW57-VLOOKUP(BI57,NySiF!$L$2:$V$4,DK57,1) &amp; " - " &amp; AW57+VLOOKUP(BI57,NySiF!$L$2:$V$4,DK57,1))),"")</f>
        <v/>
      </c>
      <c r="CE57" s="4" t="str">
        <f>IF(AND(ISNUMBER(AX57),ISNUMBER(DK57)),IF(AX57-VLOOKUP(BI57,NySiB!$L$2:$V$4,DK57,1)&lt;1,1 &amp; " - " &amp; AX57+VLOOKUP(BI57,NySiB!$L$2:$V$4,DK57,1),IF(AX57+VLOOKUP(BI57,NySiB!$L$2:$V$4,DK57,1)&gt;19,AX57-VLOOKUP(BI57,NySiB!$L$2:$V$4,DK57,1) &amp; " - " &amp; 19,AX57-VLOOKUP(BI57,NySiB!$L$2:$V$4,DK57,1) &amp; " - " &amp; AX57+VLOOKUP(BI57,NySiB!$L$2:$V$4,DK57,1))),"")</f>
        <v/>
      </c>
      <c r="CF57" s="4" t="str">
        <f>IF(AND(ISNUMBER(AY57),ISNUMBER(DK57)),IF(AY57-VLOOKUP(BI57,NySiT!$L$2:$V$4,DK57,1)&lt;1,1 &amp; " - " &amp; AY57+VLOOKUP(BI57,NySiT!$L$2:$V$4,DK57,1),IF(AY57+VLOOKUP(BI57,NySiT!$L$2:$V$4,DK57,1)&gt;19,AY57-VLOOKUP(BI57,NySiT!$L$2:$V$4,DK57,1) &amp; " - " &amp; 19,AY57-VLOOKUP(BI57,NySiT!$L$2:$V$4,DK57,1) &amp; " - " &amp; AY57+VLOOKUP(BI57,NySiT!$L$2:$V$4,DK57,1))),"")</f>
        <v/>
      </c>
      <c r="CG57" s="4" t="str">
        <f>IF(AND(ISNUMBER(AZ57),ISNUMBER(DK57)),IF(AZ57-VLOOKUP(BI57,NyVs!$L$2:$V$4,DK57,1)&lt;1,1 &amp; " - " &amp; AZ57+VLOOKUP(BI57,NyVs!$L$2:$V$4,DK57,1),IF(AZ57+VLOOKUP(BI57,NyVs!$L$2:$V$4,DK57,1)&gt;19,AZ57-VLOOKUP(BI57,NyVs!$L$2:$V$4,DK57,1) &amp; " - " &amp; 19,AZ57-VLOOKUP(BI57,NyVs!$L$2:$V$4,DK57,1) &amp; " - " &amp; AZ57+VLOOKUP(BI57,NyVs!$L$2:$V$4,DK57,1))),"")</f>
        <v/>
      </c>
      <c r="CH57" s="4" t="str">
        <f>IF(AND(ISNUMBER(BA57),ISNUMBER(DK57)),IF(BA57-VLOOKUP(BI57,NyPp!$L$2:$V$4,DK57,1)&lt;1,1 &amp; " - " &amp; BA57+VLOOKUP(BI57,NyPp!$L$2:$V$4,DK57,1),IF(BA57+VLOOKUP(BI57,NyPp!$L$2:$V$4,DK57,1)&gt;19,BA57-VLOOKUP(BI57,NyPp!$L$2:$V$4,DK57,1) &amp; " - " &amp; 19,BA57-VLOOKUP(BI57,NyPp!$L$2:$V$4,DK57,1) &amp; " - " &amp; BA57+VLOOKUP(BI57,NyPp!$L$2:$V$4,DK57,1))),"")</f>
        <v/>
      </c>
      <c r="CI57" s="4" t="str">
        <f>IF(AND(ISNUMBER(BB57),ISNUMBER(DK57)),IF(BB57-VLOOKUP(BI57,NyIGS!$L$2:$V$4,DK57,1)&lt;40,40 &amp; " - " &amp; BB57+VLOOKUP(BI57,NyIGS!$L$2:$V$4,DK57,1),IF(BB57+VLOOKUP(BI57,NyIGS!$L$2:$V$4,DK57,1)&gt;160,BB57-VLOOKUP(BI57,NyIGS!$L$2:$V$4,DK57,1) &amp; " - " &amp; 160,BB57-VLOOKUP(BI57,NyIGS!$L$2:$V$4,DK57,1) &amp; " - " &amp; BB57+VLOOKUP(BI57,NyIGS!$L$2:$V$4,DK57,1))),"")</f>
        <v/>
      </c>
      <c r="CJ57" s="4" t="str">
        <f>IF(AND(ISNUMBER(BC57),ISNUMBER(DK57)),IF(BC57-VLOOKUP(BI57,NyIRS!$L$2:$V$4,DK57,1)&lt;40,40 &amp; " - " &amp; BC57+VLOOKUP(BI57,NyIRS!$L$2:$V$4,DK57,1),IF(BC57+VLOOKUP(BI57,NyIRS!$L$2:$V$4,DK57,1)&gt;160,BC57-VLOOKUP(BI57,NyIRS!$L$2:$V$4,DK57,1) &amp; " - " &amp; 160,BC57-VLOOKUP(BI57,NyIRS!$L$2:$V$4,DK57,1) &amp; " - " &amp; BC57+VLOOKUP(BI57,NyIRS!$L$2:$V$4,DK57,1))),"")</f>
        <v/>
      </c>
      <c r="CK57" s="4" t="str">
        <f>IF(AND(ISNUMBER(BD57),ISNUMBER(DK57)),IF(BD57-VLOOKUP(BI57,NyIES!$L$2:$V$4,DK57,1)&lt;40,40 &amp; " - " &amp; BD57+VLOOKUP(BI57,NyIES!$L$2:$V$4,DK57,1),IF(BD57+VLOOKUP(BI57,NyIES!$L$2:$V$4,DK57,1)&gt;160,BD57-VLOOKUP(BI57,NyIES!$L$2:$V$4,DK57,1) &amp; " - " &amp; 160,BD57-VLOOKUP(BI57,NyIES!$L$2:$V$4,DK57,1) &amp; " - " &amp; BD57+VLOOKUP(BI57,NyIES!$L$2:$V$4,DK57,1))),"")</f>
        <v/>
      </c>
      <c r="CL57" s="4" t="str">
        <f>IF(AND(ISNUMBER(BE57),ISNUMBER(DK57)),IF(BE57-VLOOKUP(BI57,NyISI!$L$2:$V$4,DK57,1)&lt;40,40 &amp; " - " &amp; BE57+VLOOKUP(BI57,NyISI!$L$2:$V$4,DK57,1),IF(BE57+VLOOKUP(BI57,NyISI!$L$2:$V$4,DK57,1)&gt;160,BE57-VLOOKUP(BI57,NyISI!$L$2:$V$4,DK57,1) &amp; " - " &amp; 160,BE57-VLOOKUP(BI57,NyISI!$L$2:$V$4,DK57,1) &amp; " - " &amp; BE57+VLOOKUP(BI57,NyISI!$L$2:$V$4,DK57,1))),"")</f>
        <v/>
      </c>
      <c r="CM57" s="4" t="str">
        <f>IF(AND(ISNUMBER(DK57),DK57&lt;8),IF(AND(ISNUMBER(BF57),ISNUMBER(DK57)),IF(BF57-VLOOKUP(BI57,NyISS!$L$2:$V$4,DK57,1)&lt;40,40 &amp; " - " &amp; BF57+VLOOKUP(BI57,NyISS!$L$2:$V$4,DK57,1),IF(BF57+VLOOKUP(BI57,NyISS!$L$2:$V$4,DK57,1)&gt;160,BF57-VLOOKUP(BI57,NyISS!$L$2:$V$4,DK57,1) &amp; " - " &amp; 160,BF57-VLOOKUP(BI57,NyISS!$L$2:$V$4,DK57,1) &amp; " - " &amp; BF57+VLOOKUP(BI57,NyISS!$L$2:$V$4,DK57,1))),""),"")</f>
        <v/>
      </c>
      <c r="CN57" s="4" t="str">
        <f>IF(AND(ISNUMBER(DK57),DK57&gt;7),IF(AND(ISNUMBER(BG57),ISNUMBER(DK57)),IF(BG57-VLOOKUP(BI57,NyISM!$L$2:$V$4,DK57,1)&lt;40,40 &amp; " - " &amp; BG57+VLOOKUP(BI57,NyISM!$L$2:$V$4,DK57,1),IF(BG57+VLOOKUP(BI57,NyISM!$L$2:$V$4,DK57,1)&gt;160,BG57-VLOOKUP(BI57,NyISM!$L$2:$V$4,DK57,1) &amp; " - " &amp; 160,BG57-VLOOKUP(BI57,NyISM!$L$2:$V$4,DK57,1) &amp; " - " &amp; BG57+VLOOKUP(BI57,NyISM!$L$2:$V$4,DK57,1))),""),"")</f>
        <v/>
      </c>
      <c r="CO57" s="4" t="str">
        <f>IF(AND(ISNUMBER(BH57),ISNUMBER(DK57)),IF(BH57-VLOOKUP(BI57,NyIAM!$L$2:$V$4,DK57,1)&lt;40,40 &amp; " - " &amp; BH57+VLOOKUP(BI57,NyIAM!$L$2:$V$4,DK57,1),IF(BH57+VLOOKUP(BI57,NyIAM!$L$2:$V$4,DK57,1)&gt;160,BH57-VLOOKUP(BI57,NyIAM!$L$2:$V$4,DK57,1) &amp; " - " &amp; 160,BH57-VLOOKUP(BI57,NyIAM!$L$2:$V$4,DK57,1) &amp; " - " &amp; BH57+VLOOKUP(BI57,NyIAM!$L$2:$V$4,DK57,1))),"")</f>
        <v/>
      </c>
      <c r="CP57" s="4" t="str">
        <f>IF(AF57="","",IF(AND(ISNUMBER(AF57),ISNUMBER(DK57)),IF(VLOOKUP(AF57,NyOm!$A$2:$K$30,DK57,1)=1,"Onormalt få ord",IF(VLOOKUP(AF57,NyOm!$A$2:$K$30,DK57,1)=2,"Färre antal ord än normalt",IF(VLOOKUP(AF57,NyOm!$A$2:$K$30,DK57,1)=3,"Normalt antal ord","")))))</f>
        <v/>
      </c>
      <c r="CQ57" s="4" t="str">
        <f>IF(AB57="","",IF(AND(ISNUMBER(AB57),ISNUMBER(DK57)),IF(VLOOKUP(AB57,NyPbTid!$A$2:$K$218,DK57,1)=1,"Onormalt lång tidsåtgång",IF(VLOOKUP(AB57,NyPbTid!$A$2:$K$218,DK57,1)=2,"Långsammare än normalt",IF(VLOOKUP(AB57,NyPbTid!$A$2:$K$218,DK57,1)=3,"Normal tidsåtgång","")))))</f>
        <v/>
      </c>
      <c r="CR57" s="4" t="str">
        <f>IF(AC57="","",IF(AND(ISNUMBER(AC57),ISNUMBER(DK57)),IF(VLOOKUP(AC57,NyPbFel!$A$2:$K$18,DK57,1)=1,"Onormalt antal fel",IF(VLOOKUP(AC57,NyPbFel!$A$2:$K$18,DK57,1)=2,"Fler fel än normalt",IF(VLOOKUP(AC57,NyPbFel!$A$2:$K$18,DK57,1)=3,"Normalt antal fel","")))))</f>
        <v/>
      </c>
      <c r="CS57" s="4" t="str">
        <f t="shared" si="6"/>
        <v/>
      </c>
      <c r="CT57" s="4" t="str">
        <f>IF(OR(ISNUMBER(CS57),CS57="0**"),IF(ISNUMBER(CS57),CS57/ABS(CS57)*VLOOKUP(1,SignDiff!$A$3:$K$4,DK57,1),VLOOKUP(1,SignDiff!$A$3:$K$4,DK57,1)),"")</f>
        <v/>
      </c>
      <c r="CU57" s="4" t="str">
        <f>IF(OR(ISNUMBER(CS57),CS57="0**"),IF(ISNUMBER(CS57),CS57/ABS(CS57)*VLOOKUP(1,SignDiff!$A$7:$K$8,DK57,1),VLOOKUP(1,SignDiff!$A$7:$K$8,DK57,1)),"")</f>
        <v/>
      </c>
      <c r="CV57" s="4" t="str">
        <f t="shared" si="7"/>
        <v/>
      </c>
      <c r="CW57" s="4" t="str">
        <f t="shared" si="8"/>
        <v/>
      </c>
      <c r="CX57" s="4" t="str">
        <f>IF(OR(ISNUMBER(CS57),CS57="0**"),IF(CS57="0**",VLOOKUP(0,'IRS-IES'!$A$2:$C$43,2,1),IF(CS57&lt;0,VLOOKUP(ABS(CS57),'IRS-IES'!$A$2:$C$43,2,1),VLOOKUP(ABS(CS57),'IRS-IES'!$A$2:$C$43,3,1))),"")</f>
        <v/>
      </c>
      <c r="CY57" s="4" t="str">
        <f t="shared" si="9"/>
        <v/>
      </c>
      <c r="CZ57" s="4" t="str">
        <f>IF(OR(ISNUMBER(CY57),CY57="0**"),IF(ISNUMBER(CY57),CY57/ABS(CY57)*VLOOKUP(2,SignDiff!$A$3:$K$4,DK57,1),VLOOKUP(2,SignDiff!$A$3:$K$4,DK57,1)),"")</f>
        <v/>
      </c>
      <c r="DA57" s="4" t="str">
        <f>IF(OR(ISNUMBER(CY57),CY57="0**"),IF(ISNUMBER(CY57),CY57/ABS(CY57)*VLOOKUP(2,SignDiff!$A$7:$K$8,DK57,1),VLOOKUP(2,SignDiff!$A$7:$K$8,DK57,1)),"")</f>
        <v/>
      </c>
      <c r="DB57" s="4" t="str">
        <f t="shared" si="10"/>
        <v/>
      </c>
      <c r="DC57" s="4" t="str">
        <f t="shared" si="11"/>
        <v/>
      </c>
      <c r="DD57" s="4" t="str">
        <f>IF(OR(ISNUMBER(CY57),CY57="0**"),IF(CY57="0**",VLOOKUP(0,'ISI-ISS'!$A$2:$C$43,2,1),IF(CY57&lt;0,VLOOKUP(ABS(CY57),'ISI-ISS'!$A$2:$C$43,2,1),VLOOKUP(ABS(CY57),'ISI-ISS'!$A$2:$C$43,3,1))),"")</f>
        <v/>
      </c>
      <c r="DE57" s="4" t="str">
        <f t="shared" si="12"/>
        <v/>
      </c>
      <c r="DF57" s="4" t="str">
        <f>IF(OR(ISNUMBER(DE57),DE57="0**"),IF(ISNUMBER(DE57),DE57/ABS(DE57)*VLOOKUP(2,SignDiff!$A$3:$K$4,DK57,1),VLOOKUP(2,SignDiff!$A$3:$K$4,DK57,1)),"")</f>
        <v/>
      </c>
      <c r="DG57" s="4" t="str">
        <f>IF(OR(ISNUMBER(DE57),DE57="0**"),IF(ISNUMBER(DE57),DE57/ABS(DE57)*VLOOKUP(2,SignDiff!$A$7:$K$8,DK57,1),VLOOKUP(2,SignDiff!$A$7:$K$8,DK57,1)),"")</f>
        <v/>
      </c>
      <c r="DH57" s="4" t="str">
        <f t="shared" si="13"/>
        <v/>
      </c>
      <c r="DI57" s="4" t="str">
        <f t="shared" si="14"/>
        <v/>
      </c>
      <c r="DJ57" s="4" t="str">
        <f>IF(OR(ISNUMBER(DE57),DE57="0**"),IF(DE57="0**",VLOOKUP(0,'ISI-ISM'!$A$2:$C$43,2,1),IF(DE57&lt;0,VLOOKUP(ABS(DE57),'ISI-ISM'!$A$2:$C$43,2,1),VLOOKUP(ABS(DE57),'ISI-ISM'!$A$2:$C$43,3,1))),"")</f>
        <v/>
      </c>
      <c r="DK57" s="4" t="str">
        <f>IF(ISERROR(VLOOKUP(N57,age!$A$2:$C$11,2,1)),"",VLOOKUP(N57,age!$A$2:$C$11,2,1))</f>
        <v/>
      </c>
      <c r="DL57" s="4" t="str">
        <f>IF(ISERROR(VLOOKUP(N57,age!$A$2:$C$11,3,1)),"",VLOOKUP(N57,age!$A$2:$C$11,3,1))</f>
        <v/>
      </c>
      <c r="DM57" s="4">
        <f t="shared" si="1"/>
        <v>0</v>
      </c>
      <c r="DN57" s="4">
        <f t="shared" si="2"/>
        <v>0</v>
      </c>
      <c r="DO57" s="4">
        <f t="shared" si="3"/>
        <v>0</v>
      </c>
      <c r="DP57" s="4">
        <f t="shared" si="4"/>
        <v>0</v>
      </c>
      <c r="DQ57" s="4">
        <f t="shared" si="5"/>
        <v>0</v>
      </c>
      <c r="DR57" s="9" t="str">
        <f t="shared" si="15"/>
        <v/>
      </c>
      <c r="DS57" s="9" t="str">
        <f t="shared" si="16"/>
        <v/>
      </c>
      <c r="DT57" s="9" t="str">
        <f t="shared" si="17"/>
        <v/>
      </c>
      <c r="DU57" s="9" t="str">
        <f t="shared" si="18"/>
        <v/>
      </c>
      <c r="DV57" s="9" t="str">
        <f t="shared" si="19"/>
        <v/>
      </c>
      <c r="DW57" s="9" t="str">
        <f t="shared" si="20"/>
        <v/>
      </c>
      <c r="DX57" s="9" t="str">
        <f t="shared" si="21"/>
        <v/>
      </c>
      <c r="DY57" s="9" t="str">
        <f>IF(AND(ISNUMBER(AJ57),ISNUMBER(DK57)),IF(AJ57-VLOOKUP(BI57,NyFi!$L$2:$V$4,DK57,1)&lt;1,1,AJ57-VLOOKUP(BI57,NyFi!$L$2:$V$4,DK57,1)),"")</f>
        <v/>
      </c>
      <c r="DZ57" s="9" t="str">
        <f>IF(AND(ISNUMBER(DK57),DK57&lt;8),IF(AND(ISNUMBER(AK57),ISNUMBER(DK57)),IF(AK57-VLOOKUP(BI57,NyGs!$L$2:$V$4,DK57,1)&lt;1,1,AK57-VLOOKUP(BI57,NyGs!$L$2:$V$4,DK57,1)),""),"")</f>
        <v/>
      </c>
      <c r="EA57" s="9" t="str">
        <f>IF(AND(ISNUMBER(AL57),ISNUMBER(DK57)),IF(AL57-VLOOKUP(BI57,NyRm!$L$2:$V$4,DK57,1)&lt;1,1,AL57-VLOOKUP(BI57,NyRm!$L$2:$V$4,DK57,1)),"")</f>
        <v/>
      </c>
      <c r="EB57" s="9" t="str">
        <f>IF(AND(ISNUMBER(AM57),ISNUMBER(DK57)),IF(AM57-VLOOKUP(BI57,NyFm!$L$2:$V$4,DK57,1)&lt;1,1,AM57-VLOOKUP(BI57,NyFm!$L$2:$V$4,DK57,1)),"")</f>
        <v/>
      </c>
      <c r="EC57" s="9" t="str">
        <f>IF(AND(ISNUMBER(DK57),DK57&lt;8),IF(AND(ISNUMBER(AN57),ISNUMBER(DK57)),IF(AN57-VLOOKUP(BI57,NyLi1R!$L$2:$V$4,DK57,1)&lt;1,1,AN57-VLOOKUP(BI57,NyLi1R!$L$2:$V$4,DK57,1)),""),"")</f>
        <v/>
      </c>
      <c r="ED57" s="9" t="str">
        <f>IF(AND(ISNUMBER(DK57),DK57&lt;8),IF(AND(ISNUMBER(AO57),ISNUMBER(DK57)),IF(AO57-VLOOKUP(BI57,NyLi1E!$L$2:$V$4,DK57,1)&lt;1,1,AO57-VLOOKUP(BI57,NyLi1E!$L$2:$V$4,DK57,1)),""),"")</f>
        <v/>
      </c>
      <c r="EE57" s="9" t="str">
        <f>IF(AND(ISNUMBER(DK57),DK57&lt;8),IF(AND(ISNUMBER(AP57),ISNUMBER(DK57)),IF(AP57-VLOOKUP(BI57,NyLi1T!$L$2:$V$4,DK57,1)&lt;1,1,AP57-VLOOKUP(BI57,NyLi1T!$L$2:$V$4,DK57,1)),""),"")</f>
        <v/>
      </c>
      <c r="EF57" s="9" t="str">
        <f>IF(AND(ISNUMBER(DK57),DK57&gt;7),IF(AND(ISNUMBER(AQ57),ISNUMBER(DK57)),IF(AQ57-VLOOKUP(BI57,NyLi2R!$L$2:$V$4,DK57,1)&lt;1,1,AQ57-VLOOKUP(BI57,NyLi2R!$L$2:$V$4,DK57,1)),""),"")</f>
        <v/>
      </c>
      <c r="EG57" s="9" t="str">
        <f>IF(AND(ISNUMBER(DK57),DK57&gt;7),IF(AND(ISNUMBER(AR57),ISNUMBER(DK57)),IF(AR57-VLOOKUP(BI57,NyLi2E!$L$2:$V$4,DK57,1)&lt;1,1,AR57-VLOOKUP(BI57,NyLi2E!$L$2:$V$4,DK57,1)),""),"")</f>
        <v/>
      </c>
      <c r="EH57" s="9" t="str">
        <f>IF(AND(ISNUMBER(DK57),DK57&gt;7),IF(AND(ISNUMBER(AS57),ISNUMBER(DK57)),IF(AS57-VLOOKUP(BI57,NyLi2T!$L$2:$V$4,DK57,1)&lt;1,1,AS57-VLOOKUP(BI57,NyLi2T!$L$2:$V$4,DK57,1)),""),"")</f>
        <v/>
      </c>
      <c r="EI57" s="9" t="str">
        <f>IF(AND(ISNUMBER(DK57),DK57&lt;8),IF(AND(ISNUMBER(AT57),ISNUMBER(DK57)),IF(AT57-VLOOKUP(BI57,NySs!$L$2:$V$4,DK57,1)&lt;1,1,AT57-VLOOKUP(BI57,NySs!$L$2:$V$4,DK57,1)),""),"")</f>
        <v/>
      </c>
      <c r="EJ57" s="9" t="str">
        <f>IF(AND(ISNUMBER(DK57),DK57&lt;9),IF(AND(ISNUMBER(AU57),ISNUMBER(DK57)),IF(AU57-VLOOKUP(BI57,NyEo!$L$2:$V$4,DK57,1)&lt;1,1,AU57-VLOOKUP(BI57,NyEo!$L$2:$V$4,DK57,1)),""),"")</f>
        <v/>
      </c>
      <c r="EK57" s="9" t="str">
        <f>IF(AND(ISNUMBER(DK57),DK57&gt;7),IF(AND(ISNUMBER(AV57),ISNUMBER(DK57)),IF(AV57-VLOOKUP(BI57,NyHt!$L$2:$V$4,DK57,1)&lt;1,1,AV57-VLOOKUP(BI57,NyHt!$L$2:$V$4,DK57,1)),""),"")</f>
        <v/>
      </c>
      <c r="EL57" s="9" t="str">
        <f>IF(AND(ISNUMBER(AW57),ISNUMBER(DK57)),IF(AW57-VLOOKUP(BI57,NySiF!$L$2:$V$4,DK57,1)&lt;1,1,AW57-VLOOKUP(BI57,NySiF!$L$2:$V$4,DK57,1)),"")</f>
        <v/>
      </c>
      <c r="EM57" s="9" t="str">
        <f>IF(AND(ISNUMBER(AX57),ISNUMBER(DK57)),IF(AX57-VLOOKUP(BI57,NySiB!$L$2:$V$4,DK57,1)&lt;1,1,AX57-VLOOKUP(BI57,NySiB!$L$2:$V$4,DK57,1)),"")</f>
        <v/>
      </c>
      <c r="EN57" s="9" t="str">
        <f>IF(AND(ISNUMBER(AY57),ISNUMBER(DK57)),IF(AY57-VLOOKUP(BI57,NySiT!$L$2:$V$4,DK57,1)&lt;1,1,AY57-VLOOKUP(BI57,NySiT!$L$2:$V$4,DK57,1)),"")</f>
        <v/>
      </c>
      <c r="EO57" s="9" t="str">
        <f>IF(AND(ISNUMBER(AZ57),ISNUMBER(DK57)),IF(AZ57-VLOOKUP(BI57,NyVs!$L$2:$V$4,DK57,1)&lt;1,1,AZ57-VLOOKUP(BI57,NyVs!$L$2:$V$4,DK57,1)),"")</f>
        <v/>
      </c>
      <c r="EP57" s="9" t="str">
        <f>IF(AND(ISNUMBER(BA57),ISNUMBER(DK57)),IF(BA57-VLOOKUP(BI57,NyPp!$L$2:$V$4,DK57,1)&lt;1,1,BA57-VLOOKUP(BI57,NyPp!$L$2:$V$4,DK57,1)),"")</f>
        <v/>
      </c>
      <c r="EQ57" s="9" t="str">
        <f>IF(AND(ISNUMBER(BB57),ISNUMBER(DK57)),IF(BB57-VLOOKUP(BI57,NyIGS!$L$2:$V$4,DK57,1)&lt;40,40,BB57-VLOOKUP(BI57,NyIGS!$L$2:$V$4,DK57,1)),"")</f>
        <v/>
      </c>
      <c r="ER57" s="9" t="str">
        <f>IF(AND(ISNUMBER(BC57),ISNUMBER(DK57)),IF(BC57-VLOOKUP(BI57,NyIRS!$L$2:$V$4,DK57,1)&lt;40,40,BC57-VLOOKUP(BI57,NyIRS!$L$2:$V$4,DK57,1)),"")</f>
        <v/>
      </c>
      <c r="ES57" s="9" t="str">
        <f>IF(AND(ISNUMBER(BD57),ISNUMBER(DK57)),IF(BD57-VLOOKUP(BI57,NyIES!$L$2:$V$4,DK57,1)&lt;40,40,BD57-VLOOKUP(BI57,NyIES!$L$2:$V$4,DK57,1)),"")</f>
        <v/>
      </c>
      <c r="ET57" s="9" t="str">
        <f>IF(AND(ISNUMBER(BE57),ISNUMBER(DK57)),IF(BE57-VLOOKUP(BI57,NyISI!$L$2:$V$4,DK57,1)&lt;40,40,BE57-VLOOKUP(BI57,NyISI!$L$2:$V$4,DK57,1)),"")</f>
        <v/>
      </c>
      <c r="EU57" s="9" t="str">
        <f>IF(AND(ISNUMBER(DK57),DK57&lt;8),IF(AND(ISNUMBER(BF57),ISNUMBER(DK57)),IF(BF57-VLOOKUP(BI57,NyISS!$L$2:$V$4,DK57,1)&lt;40,40,BF57-VLOOKUP(BI57,NyISS!$L$2:$V$4,DK57,1)),""),"")</f>
        <v/>
      </c>
      <c r="EV57" s="9" t="str">
        <f>IF(AND(ISNUMBER(DK57),DK57&gt;7),IF(AND(ISNUMBER(BG57),ISNUMBER(DK57)),IF(BG57-VLOOKUP(BI57,NyISM!$L$2:$V$4,DK57,1)&lt;40,40,BG57-VLOOKUP(BI57,NyISM!$L$2:$V$4,DK57,1)),""),"")</f>
        <v/>
      </c>
      <c r="EW57" s="9" t="str">
        <f>IF(AND(ISNUMBER(BH57),ISNUMBER(DK57)),IF(BH57-VLOOKUP(BI57,NyIAM!$L$2:$V$4,DK57,1)&lt;40,40,BH57-VLOOKUP(BI57,NyIAM!$L$2:$V$4,DK57,1)),"")</f>
        <v/>
      </c>
      <c r="EX57" s="9" t="str">
        <f>IF(AND(ISNUMBER(AJ57),ISNUMBER(DK57)),IF(AJ57+VLOOKUP(BI57,NyFi!$L$2:$V$4,DK57,1)&gt;19,19,AJ57+VLOOKUP(BI57,NyFi!$L$2:$V$4,DK57,1)),"")</f>
        <v/>
      </c>
      <c r="EY57" s="9" t="str">
        <f>IF(AND(ISNUMBER(DK57),DK57&lt;8),IF(AND(ISNUMBER(AK57),ISNUMBER(DK57)),IF(AK57+VLOOKUP(BI57,NyGs!$L$2:$V$4,DK57,1)&gt;19,19,AK57+VLOOKUP(BI57,NyGs!$L$2:$V$4,DK57,1)),""),"")</f>
        <v/>
      </c>
      <c r="EZ57" s="9" t="str">
        <f>IF(AND(ISNUMBER(AL57),ISNUMBER(DK57)),IF(AL57+VLOOKUP(BI57,NyRm!$L$2:$V$4,DK57,1)&gt;19,19,AL57+VLOOKUP(BI57,NyRm!$L$2:$V$4,DK57,1)),"")</f>
        <v/>
      </c>
      <c r="FA57" s="9" t="str">
        <f>IF(AND(ISNUMBER(AM57),ISNUMBER(DK57)),IF(AM57+VLOOKUP(BI57,NyFm!$L$2:$V$4,DK57,1)&gt;19,19,AM57+VLOOKUP(BI57,NyFm!$L$2:$V$4,DK57,1)),"")</f>
        <v/>
      </c>
      <c r="FB57" s="9" t="str">
        <f>IF(AND(ISNUMBER(DK57),DK57&lt;8),IF(AND(ISNUMBER(AN57),ISNUMBER(DK57)),IF(AN57+VLOOKUP(BI57,NyLi1R!$L$2:$V$4,DK57,1)&gt;19,19,AN57+VLOOKUP(BI57,NyLi1R!$L$2:$V$4,DK57,1)),""),"")</f>
        <v/>
      </c>
      <c r="FC57" s="9" t="str">
        <f>IF(AND(ISNUMBER(DK57),DK57&lt;8),IF(AND(ISNUMBER(AO57),ISNUMBER(DK57)),IF(AO57+VLOOKUP(BI57,NyLi1E!$L$2:$V$4,DK57,1)&gt;19,19,AO57+VLOOKUP(BI57,NyLi1E!$L$2:$V$4,DK57,1)),""),"")</f>
        <v/>
      </c>
      <c r="FD57" s="9" t="str">
        <f>IF(AND(ISNUMBER(DK57),DK57&lt;8),IF(AND(ISNUMBER(AP57),ISNUMBER(DK57)),IF(AP57+VLOOKUP(BI57,NyLi1T!$L$2:$V$4,DK57,1)&gt;19,19,AP57+VLOOKUP(BI57,NyLi1T!$L$2:$V$4,DK57,1)),""),"")</f>
        <v/>
      </c>
      <c r="FE57" s="9" t="str">
        <f>IF(AND(ISNUMBER(DK57),DK57&gt;7),IF(AND(ISNUMBER(AQ57),ISNUMBER(DK57)),IF(AQ57+VLOOKUP(BI57,NyLi2R!$L$2:$V$4,DK57,1)&gt;19,19,AQ57+VLOOKUP(BI57,NyLi2R!$L$2:$V$4,DK57,1)),""),"")</f>
        <v/>
      </c>
      <c r="FF57" s="9" t="str">
        <f>IF(AND(ISNUMBER(DK57),DK57&gt;7),IF(AND(ISNUMBER(AR57),ISNUMBER(DK57)),IF(AR57+VLOOKUP(BI57,NyLi2E!$L$2:$V$4,DK57,1)&gt;19,19,AR57+VLOOKUP(BI57,NyLi2E!$L$2:$V$4,DK57,1)),""),"")</f>
        <v/>
      </c>
      <c r="FG57" s="9" t="str">
        <f>IF(AND(ISNUMBER(DK57),DK57&gt;7),IF(AND(ISNUMBER(AS57),ISNUMBER(DK57)),IF(AS57+VLOOKUP(BI57,NyLi2T!$L$2:$V$4,DK57,1)&gt;19,19,AS57+VLOOKUP(BI57,NyLi2T!$L$2:$V$4,DK57,1)),""),"")</f>
        <v/>
      </c>
      <c r="FH57" s="9" t="str">
        <f>IF(AND(ISNUMBER(DK57),DK57&lt;8),IF(AND(ISNUMBER(AT57),ISNUMBER(DK57)),IF(AT57+VLOOKUP(BI57,NySs!$L$2:$V$4,DK57,1)&gt;19,19,AT57+VLOOKUP(BI57,NySs!$L$2:$V$4,DK57,1)),""),"")</f>
        <v/>
      </c>
      <c r="FI57" s="9" t="str">
        <f>IF(AND(ISNUMBER(DK57),DK57&lt;9),IF(AND(ISNUMBER(AU57),ISNUMBER(DK57)),IF(AU57+VLOOKUP(BI57,NyEo!$L$2:$V$4,DK57,1)&gt;19,19,AU57+VLOOKUP(BI57,NyEo!$L$2:$V$4,DK57,1)),""),"")</f>
        <v/>
      </c>
      <c r="FJ57" s="9" t="str">
        <f>IF(AND(ISNUMBER(DK57),DK57&gt;7),IF(AND(ISNUMBER(AV57),ISNUMBER(DK57)),IF(AV57+VLOOKUP(BI57,NyHt!$L$2:$V$4,DK57,1)&gt;19,19,AV57+VLOOKUP(BI57,NyHt!$L$2:$V$4,DK57,1)),""),"")</f>
        <v/>
      </c>
      <c r="FK57" s="9" t="str">
        <f>IF(AND(ISNUMBER(AW57),ISNUMBER(DK57)),IF(AW57+VLOOKUP(BI57,NySiF!$L$2:$V$4,DK57,1)&gt;19,19,AW57+VLOOKUP(BI57,NySiF!$L$2:$V$4,DK57,1)),"")</f>
        <v/>
      </c>
      <c r="FL57" s="9" t="str">
        <f>IF(AND(ISNUMBER(AX57),ISNUMBER(DK57)),IF(AX57+VLOOKUP(BI57,NySiB!$L$2:$V$4,DK57,1)&gt;19,19,AX57+VLOOKUP(BI57,NySiB!$L$2:$V$4,DK57,1)),"")</f>
        <v/>
      </c>
      <c r="FM57" s="9" t="str">
        <f>IF(AND(ISNUMBER(AY57),ISNUMBER(DK57)),IF(AY57+VLOOKUP(BI57,NySiT!$L$2:$V$4,DK57,1)&gt;19,19,AY57+VLOOKUP(BI57,NySiT!$L$2:$V$4,DK57,1)),"")</f>
        <v/>
      </c>
      <c r="FN57" s="9" t="str">
        <f>IF(AND(ISNUMBER(AZ57),ISNUMBER(DK57)),IF(AZ57+VLOOKUP(BI57,NyVs!$L$2:$V$4,DK57,1)&gt;19,19,AZ57+VLOOKUP(BI57,NyVs!$L$2:$V$4,DK57,1)),"")</f>
        <v/>
      </c>
      <c r="FO57" s="9" t="str">
        <f>IF(AND(ISNUMBER(BA57),ISNUMBER(DK57)),IF(BA57+VLOOKUP(BI57,NyPp!$L$2:$V$4,DK57,1)&gt;19,19,BA57+VLOOKUP(BI57,NyPp!$L$2:$V$4,DK57,1)),"")</f>
        <v/>
      </c>
      <c r="FP57" s="9" t="str">
        <f>IF(AND(ISNUMBER(BB57),ISNUMBER(DK57)),IF(BB57+VLOOKUP(BI57,NyIGS!$L$2:$V$4,DK57,1)&gt;160,160,BB57+VLOOKUP(BI57,NyIGS!$L$2:$V$4,DK57,1)),"")</f>
        <v/>
      </c>
      <c r="FQ57" s="9" t="str">
        <f>IF(AND(ISNUMBER(BC57),ISNUMBER(DK57)),IF(BC57+VLOOKUP(BI57,NyIRS!$L$2:$V$4,DK57,1)&gt;160,160,BC57+VLOOKUP(BI57,NyIRS!$L$2:$V$4,DK57,1)),"")</f>
        <v/>
      </c>
      <c r="FR57" s="9" t="str">
        <f>IF(AND(ISNUMBER(BD57),ISNUMBER(DK57)),IF(BD57+VLOOKUP(BI57,NyIES!$L$2:$V$4,DK57,1)&gt;160,160, BD57+VLOOKUP(BI57,NyIES!$L$2:$V$4,DK57,1)),"")</f>
        <v/>
      </c>
      <c r="FS57" s="9" t="str">
        <f>IF(AND(ISNUMBER(BE57),ISNUMBER(DK57)),IF(BE57+VLOOKUP(BI57,NyISI!$L$2:$V$4,DK57,1)&gt;160,160,BE57+VLOOKUP(BI57,NyISI!$L$2:$V$4,DK57,1)),"")</f>
        <v/>
      </c>
      <c r="FT57" s="9" t="str">
        <f>IF(AND(ISNUMBER(DK57),DK57&lt;8),IF(AND(ISNUMBER(BF57),ISNUMBER(DK57)),IF(BF57+VLOOKUP(BI57,NyISS!$L$2:$V$4,DK57,1)&gt;160,160,BF57+VLOOKUP(BI57,NyISS!$L$2:$V$4,DK57,1)),""),"")</f>
        <v/>
      </c>
      <c r="FU57" s="9" t="str">
        <f>IF(AND(ISNUMBER(DK57),DK57&gt;7),IF(AND(ISNUMBER(BG57),ISNUMBER(DK57)),IF(BG57+VLOOKUP(BI57,NyISM!$L$2:$V$4,DK57,1)&gt;160,160,BG57+VLOOKUP(BI57,NyISM!$L$2:$V$4,DK57,1)),""),"")</f>
        <v/>
      </c>
      <c r="FV57" s="9" t="str">
        <f>IF(AND(ISNUMBER(BH57),ISNUMBER(DK57)),IF(BH57+VLOOKUP(BI57,NyIAM!$L$2:$V$4,DK57,1)&gt;160,160,BH57+VLOOKUP(BI57,NyIAM!$L$2:$V$4,DK57,1)),"")</f>
        <v/>
      </c>
    </row>
    <row r="58" spans="1:178" x14ac:dyDescent="0.2">
      <c r="A58" s="51"/>
      <c r="B58" s="51"/>
      <c r="C58" s="51"/>
      <c r="D58" s="51"/>
      <c r="E58" s="51"/>
      <c r="F58" s="51"/>
      <c r="G58" s="51"/>
      <c r="H58" s="51"/>
      <c r="I58" s="51"/>
      <c r="J58" s="52"/>
      <c r="K58" s="52"/>
      <c r="L58" s="53"/>
      <c r="M58" s="53"/>
      <c r="N58" s="58" t="str">
        <f t="shared" si="0"/>
        <v/>
      </c>
      <c r="O58" s="53"/>
      <c r="P58" s="53"/>
      <c r="Q58" s="53"/>
      <c r="R58" s="53"/>
      <c r="S58" s="53"/>
      <c r="T58" s="53"/>
      <c r="U58" s="53"/>
      <c r="V58" s="53"/>
      <c r="W58" s="53"/>
      <c r="X58" s="53"/>
      <c r="Y58" s="53"/>
      <c r="Z58" s="53"/>
      <c r="AA58" s="53"/>
      <c r="AB58" s="53"/>
      <c r="AC58" s="53"/>
      <c r="AD58" s="53"/>
      <c r="AE58" s="53"/>
      <c r="AF58" s="53"/>
      <c r="AG58" s="53"/>
      <c r="AH58" s="53"/>
      <c r="AI58" s="53"/>
      <c r="AJ58" s="4" t="str">
        <f>IF(O58="","",IF(ISNUMBER(N58),VLOOKUP(O58,NyFi!$A$2:$K$40,DK58),""))</f>
        <v/>
      </c>
      <c r="AK58" s="4" t="str">
        <f>IF(P58="","",IF(AND(ISNUMBER(N58),DK58&lt;8),VLOOKUP(P58,NyGs!$A$2:$G$41,DK58),""))</f>
        <v/>
      </c>
      <c r="AL58" s="4" t="str">
        <f>IF(AA58="","",IF(ISNUMBER(N58),VLOOKUP(AA58,NyRm!$A$2:$K$56,DK58),""))</f>
        <v/>
      </c>
      <c r="AM58" s="4" t="str">
        <f>IF(Z58="","",IF(ISNUMBER(N58),VLOOKUP(Z58,NyFm!$A$2:$K$46,DK58),""))</f>
        <v/>
      </c>
      <c r="AN58" s="4" t="str">
        <f>IF(U58="","",IF(AND(ISNUMBER(N58),DK58&lt;8),VLOOKUP(U58,NyLi1R!$A$2:$G$20,DK58),""))</f>
        <v/>
      </c>
      <c r="AO58" s="4" t="str">
        <f>IF(V58="","",IF(AND(ISNUMBER(N58),DK58&lt;8),VLOOKUP(V58,NyLi1E!$A$2:$G$20,DK58),""))</f>
        <v/>
      </c>
      <c r="AP58" s="4" t="str">
        <f>IF(AND(ISNUMBER(N58),ISNUMBER(AN58),ISNUMBER(AO58),DK58&lt;8),VLOOKUP(AN58+AO58,NyLi1T!$A$2:$G$40,DK58),"")</f>
        <v/>
      </c>
      <c r="AQ58" s="4" t="str">
        <f>IF(W58="","",IF(AND(ISNUMBER(N58),DK58&gt;7),VLOOKUP(W58,NyLi2R!$A$2:$K$20,DK58),""))</f>
        <v/>
      </c>
      <c r="AR58" s="4" t="str">
        <f>IF(X58="","",IF(AND(ISNUMBER(N58),DK58&gt;7),VLOOKUP(X58,NyLi2E!$A$2:$K$20,DK58),""))</f>
        <v/>
      </c>
      <c r="AS58" s="4" t="str">
        <f>IF(AND(ISNUMBER(N58),ISNUMBER(AQ58),ISNUMBER(AR58),DK58&gt;7),VLOOKUP(AQ58+AR58,NyLi2T!$A$2:$K$40,DK58),"")</f>
        <v/>
      </c>
      <c r="AT58" s="4" t="str">
        <f>IF(AE58="","",IF(AND(ISNUMBER(N58),DK58&lt;8),VLOOKUP(AE58,NySs!$A$2:$G$28,DK58),""))</f>
        <v/>
      </c>
      <c r="AU58" s="4" t="str">
        <f>IF(AD58="","",IF(AND(ISNUMBER(N58),DK58&lt;9),VLOOKUP(AD58,NyEo!$A$2:$H$22,DK58),""))</f>
        <v/>
      </c>
      <c r="AV58" s="4" t="str">
        <f>IF(Q58="","",IF(AND(ISNUMBER(N58),DK58&gt;7),VLOOKUP(Q58,NyHt!$A$2:$K$17,DK58),""))</f>
        <v/>
      </c>
      <c r="AW58" s="4" t="str">
        <f>IF(R58="","",IF(ISNUMBER(N58),VLOOKUP(R58,NySiF!$A$2:$K$18,DK58),""))</f>
        <v/>
      </c>
      <c r="AX58" s="4" t="str">
        <f>IF(S58="","",IF(ISNUMBER(N58),VLOOKUP(S58,NySiB!$A$2:$K$16,DK58),""))</f>
        <v/>
      </c>
      <c r="AY58" s="4" t="str">
        <f>IF(T58="","",IF(ISNUMBER(N58),VLOOKUP(T58,NySiT!$A$2:$K$32,DK58),""))</f>
        <v/>
      </c>
      <c r="AZ58" s="4" t="str">
        <f>IF(Y58="","",IF(ISNUMBER(N58),VLOOKUP(Y58,NyVs!$A$2:$K$86,DK58),""))</f>
        <v/>
      </c>
      <c r="BA58" s="4" t="str">
        <f>IF(AI58="","",IF(ISNUMBER(N58),VLOOKUP(AI58,NyPp!$A$2:$K$202,DK58),""))</f>
        <v/>
      </c>
      <c r="BB58" s="4" t="str">
        <f>IF(AND(ISNUMBER(AJ58),ISNUMBER(AK58),ISNUMBER(AL58),ISNUMBER(AM58),DK58&lt;8),IF(COUNTIF(O58,0)+COUNTIF(P58,0)+COUNTIF(AA58,0)+COUNTIF(Z58,0)&gt;1,"",VLOOKUP(AJ58+AK58+AL58+AM58,NyIGS!$A$2:$K$78,DK58)),IF(AND(ISNUMBER(AJ58),ISNUMBER(AL58),ISNUMBER(AM58),ISNUMBER(AS58),DK58&gt;7),IF(COUNTIF(O58,0)+COUNTIF(AA58,0)+COUNTIF(Z58,0)+AND(COUNTIF(W58,0),COUNTIF(X58,0))&gt;1,"",VLOOKUP(AJ58+AL58+AM58+AS58,NyIGS!$A$2:$K$78,DK58)),""))</f>
        <v/>
      </c>
      <c r="BC58" s="4" t="str">
        <f>IF(AND(ISNUMBER(AJ58),ISNUMBER(AN58),ISNUMBER(AT58),DK58&lt;8),IF(COUNTIF(O58,0)+COUNTIF(U58,0)+COUNTIF(AE58,0)&gt;1,"",VLOOKUP(AJ58+AN58+AT58,NyIRS!$A$2:$K$59,DK58)),IF(AND(ISNUMBER(AJ58),ISNUMBER(AQ58),DK58&gt;7),IF(COUNTIF(O58,0)+COUNTIF(W58,0)&gt;1,"",VLOOKUP(AJ58+AQ58,NyIRS!$A$2:$K$59,DK58)),""))</f>
        <v/>
      </c>
      <c r="BD58" s="4" t="str">
        <f>IF(AND(ISNUMBER(AK58),ISNUMBER(AL58),ISNUMBER(AM58),DK58&lt;8),IF(COUNTIF(P58,0)+COUNTIF(AA58,0)+COUNTIF(Z58,0)&gt;1,"",VLOOKUP(AK58+AL58+AM58,NyIES!$A$2:$K$59,DK58)),IF(AND(ISNUMBER(AL58),ISNUMBER(AM58),ISNUMBER(AR58),DK58&gt;7),IF(COUNTIF(AA58,0)+COUNTIF(Z58,0)+COUNTIF(X58,0)&gt;1,"",VLOOKUP(AL58+AM58+AR58,NyIES!$A$2:$K$59,DK58)),""))</f>
        <v/>
      </c>
      <c r="BE58" s="4" t="str">
        <f>IF(AND(ISNUMBER(AJ58),ISNUMBER(AP58),ISNUMBER(AU58),DK58&lt;8),IF(COUNTIF(O58,0)+AND(COUNTIF(U58,0),COUNTIF(V58,0))+COUNTIF(AD58,0)&gt;1,"",VLOOKUP(AJ58+AP58+AU58,NyISI!$A$2:$K$59,DK58)),IF(AND(ISNUMBER(AS58),ISNUMBER(AU58),ISNUMBER(AV58),DK58=8),IF(COUNTIF(AD58,0)+COUNTIF(Q58,0)+AND(COUNTIF(W58,0),COUNTIF(X58,0))&gt;1,"",VLOOKUP(AS58+AU58+AV58,NyISI!$A$2:$K$59,DK58)),IF(AND(ISNUMBER(AS58),ISNUMBER(AV58),DK58&gt;8),IF(COUNTIF(Q58,0)+AND(COUNTIF(W58,0),COUNTIF(X58,0))&gt;1,"",VLOOKUP(AS58+AV58,NyISI!$A$2:$K$59,DK58)),"")))</f>
        <v/>
      </c>
      <c r="BF58" s="4" t="str">
        <f>IF(AND(ISNUMBER(AT58),ISNUMBER(AK58),ISNUMBER(AL58),ISNUMBER(AM58),DK58&lt;8),IF(COUNTIF(P58,0)+COUNTIF(AA58,0)+COUNTIF(Z58,0)+COUNTIF(AE58,0)&gt;1,"",VLOOKUP(AT58+AK58+AL58+AM58,NyISS!$A$2:$G$78,DK58)),"")</f>
        <v/>
      </c>
      <c r="BG58" s="4" t="str">
        <f>IF(AND(ISNUMBER(AJ58),ISNUMBER(AL58),ISNUMBER(AM58),DK58&gt;7),IF(COUNTIF(O58,0)+COUNTIF(AA58,0)+COUNTIF(Z58,0)&gt;1,"",VLOOKUP(AJ58+AL58+AM58,NyISM!$A$2:$K$59,DK58)),"")</f>
        <v/>
      </c>
      <c r="BH58" s="4" t="str">
        <f>IF(AND(ISNUMBER(AY58),ISNUMBER(AZ58)),IF(COUNTIF(T58,0)+COUNTIF(Y58,0)&gt;1,"",VLOOKUP(AY58+AZ58,NyIAM!$A$2:$K$40,DK58)),"")</f>
        <v/>
      </c>
      <c r="BJ58" s="4" t="str">
        <f>IF(ISNUMBER(BB58),VLOOKUP(BB58,Percentil!$A$2:$B$122,2,1),"")</f>
        <v/>
      </c>
      <c r="BK58" s="4" t="str">
        <f>IF(ISNUMBER(BC58),VLOOKUP(BC58,Percentil!$A$2:$B$122,2,1),"")</f>
        <v/>
      </c>
      <c r="BL58" s="4" t="str">
        <f>IF(ISNUMBER(BD58),VLOOKUP(BD58,Percentil!$A$2:$B$122,2,1),"")</f>
        <v/>
      </c>
      <c r="BM58" s="4" t="str">
        <f>IF(ISNUMBER(BE58),VLOOKUP(BE58,Percentil!$A$2:$B$122,2,1),"")</f>
        <v/>
      </c>
      <c r="BN58" s="4" t="str">
        <f>IF(ISNUMBER(BF58),VLOOKUP(BF58,Percentil!$A$2:$B$122,2,1),"")</f>
        <v/>
      </c>
      <c r="BO58" s="4" t="str">
        <f>IF(ISNUMBER(BG58),VLOOKUP(BG58,Percentil!$A$2:$B$122,2,1),"")</f>
        <v/>
      </c>
      <c r="BP58" s="4" t="str">
        <f>IF(ISNUMBER(BH58),VLOOKUP(BH58,Percentil!$A$2:$B$122,2,1),"")</f>
        <v/>
      </c>
      <c r="BQ58" s="4" t="str">
        <f>IF(AND(ISNUMBER(AJ58),ISNUMBER(DK58)),IF(AJ58-VLOOKUP(BI58,NyFi!$L$2:$V$4,DK58,1)&lt;1,1 &amp; " - " &amp; AJ58+VLOOKUP(BI58,NyFi!$L$2:$V$4,DK58,1),IF(AJ58+VLOOKUP(BI58,NyFi!$L$2:$V$4,DK58,1)&gt;19,AJ58-VLOOKUP(BI58,NyFi!$L$2:$V$4,DK58,1) &amp; " - " &amp; 19,AJ58-VLOOKUP(BI58,NyFi!$L$2:$V$4,DK58,1) &amp; " - " &amp; AJ58+VLOOKUP(BI58,NyFi!$L$2:$V$4,DK58,1))),"")</f>
        <v/>
      </c>
      <c r="BR58" s="4" t="str">
        <f>IF(AND(ISNUMBER(DK58),DK58&lt;8),IF(AND(ISNUMBER(AK58),ISNUMBER(DK58)),IF(AK58-VLOOKUP(BI58,NyGs!$L$2:$V$4,DK58,1)&lt;1,1 &amp; " - " &amp; AK58+VLOOKUP(BI58,NyGs!$L$2:$V$4,DK58,1),IF(AK58+VLOOKUP(BI58,NyGs!$L$2:$V$4,DK58,1)&gt;19,AK58-VLOOKUP(BI58,NyGs!$L$2:$V$4,DK58,1) &amp; " - " &amp; 19,AK58-VLOOKUP(BI58,NyGs!$L$2:$V$4,DK58,1) &amp; " - " &amp; AK58+VLOOKUP(BI58,NyGs!$L$2:$V$4,DK58,1))),""),"")</f>
        <v/>
      </c>
      <c r="BS58" s="4" t="str">
        <f>IF(AND(ISNUMBER(AL58),ISNUMBER(DK58)),IF(AL58-VLOOKUP(BI58,NyRm!$L$2:$V$4,DK58,1)&lt;1,1 &amp; " - " &amp; AL58+VLOOKUP(BI58,NyRm!$L$2:$V$4,DK58,1),IF(AL58+VLOOKUP(BI58,NyRm!$L$2:$V$4,DK58,1)&gt;19,AL58-VLOOKUP(BI58,NyRm!$L$2:$V$4,DK58,1) &amp; " - " &amp; 19,AL58-VLOOKUP(BI58,NyRm!$L$2:$V$4,DK58,1) &amp; " - " &amp; AL58+VLOOKUP(BI58,NyRm!$L$2:$V$4,DK58,1))),"")</f>
        <v/>
      </c>
      <c r="BT58" s="4" t="str">
        <f>IF(AND(ISNUMBER(AM58),ISNUMBER(DK58)),IF(AM58-VLOOKUP(BI58,NyFm!$L$2:$V$4,DK58,1)&lt;1,1 &amp; " - " &amp; AM58+VLOOKUP(BI58,NyFm!$L$2:$V$4,DK58,1),IF(AM58+VLOOKUP(BI58,NyFm!$L$2:$V$4,DK58,1)&gt;19,AM58-VLOOKUP(BI58,NyFm!$L$2:$V$4,DK58,1) &amp; " - " &amp; 19,AM58-VLOOKUP(BI58,NyFm!$L$2:$V$4,DK58,1) &amp; " - " &amp; AM58+VLOOKUP(BI58,NyFm!$L$2:$V$4,DK58,1))),"")</f>
        <v/>
      </c>
      <c r="BU58" s="4" t="str">
        <f>IF(AND(ISNUMBER(DK58),DK58&lt;8),IF(AND(ISNUMBER(AN58),ISNUMBER(DK58)),IF(AN58-VLOOKUP(BI58,NyLi1R!$L$2:$V$4,DK58,1)&lt;1,1 &amp; " - " &amp; AN58+VLOOKUP(BI58,NyLi1R!$L$2:$V$4,DK58,1),IF(AN58+VLOOKUP(BI58,NyLi1R!$L$2:$V$4,DK58,1)&gt;19,AN58-VLOOKUP(BI58,NyLi1R!$L$2:$V$4,DK58,1) &amp; " - " &amp; 19,AN58-VLOOKUP(BI58,NyLi1R!$L$2:$V$4,DK58,1) &amp; " - " &amp; AN58+VLOOKUP(BI58,NyLi1R!$L$2:$V$4,DK58,1))),""),"")</f>
        <v/>
      </c>
      <c r="BV58" s="4" t="str">
        <f>IF(AND(ISNUMBER(DK58),DK58&lt;8),IF(AND(ISNUMBER(AO58),ISNUMBER(DK58)),IF(AO58-VLOOKUP(BI58,NyLi1E!$L$2:$V$4,DK58,1)&lt;1,1 &amp; " - " &amp; AO58+VLOOKUP(BI58,NyLi1E!$L$2:$V$4,DK58,1),IF(AO58+VLOOKUP(BI58,NyLi1E!$L$2:$V$4,DK58,1)&gt;19,AO58-VLOOKUP(BI58,NyLi1E!$L$2:$V$4,DK58,1) &amp; " - " &amp; 19,AO58-VLOOKUP(BI58,NyLi1E!$L$2:$V$4,DK58,1) &amp; " - " &amp; AO58+VLOOKUP(BI58,NyLi1E!$L$2:$V$4,DK58,1))),""),"")</f>
        <v/>
      </c>
      <c r="BW58" s="4" t="str">
        <f>IF(AND(ISNUMBER(DK58),DK58&lt;8),IF(AND(ISNUMBER(AP58),ISNUMBER(DK58)),IF(AP58-VLOOKUP(BI58,NyLi1T!$L$2:$V$4,DK58,1)&lt;1,1 &amp; " - " &amp; AP58+VLOOKUP(BI58,NyLi1T!$L$2:$V$4,DK58,1),IF(AP58+VLOOKUP(BI58,NyLi1T!$L$2:$V$4,DK58,1)&gt;19,AP58-VLOOKUP(BI58,NyLi1T!$L$2:$V$4,DK58,1) &amp; " - " &amp; 19,AP58-VLOOKUP(BI58,NyLi1T!$L$2:$V$4,DK58,1) &amp; " - " &amp; AP58+VLOOKUP(BI58,NyLi1T!$L$2:$V$4,DK58,1))),""),"")</f>
        <v/>
      </c>
      <c r="BX58" s="4" t="str">
        <f>IF(AND(ISNUMBER(DK58),DK58&gt;7),IF(AND(ISNUMBER(AQ58),ISNUMBER(DK58)),IF(AQ58-VLOOKUP(BI58,NyLi2R!$L$2:$V$4,DK58,1)&lt;1,1 &amp; " - " &amp; AQ58+VLOOKUP(BI58,NyLi2R!$L$2:$V$4,DK58,1),IF(AQ58+VLOOKUP(BI58,NyLi2R!$L$2:$V$4,DK58,1)&gt;19,AQ58-VLOOKUP(BI58,NyLi2R!$L$2:$V$4,DK58,1) &amp; " - " &amp; 19,AQ58-VLOOKUP(BI58,NyLi2R!$L$2:$V$4,DK58,1) &amp; " - " &amp; AQ58+VLOOKUP(BI58,NyLi2R!$L$2:$V$4,DK58,1))),""),"")</f>
        <v/>
      </c>
      <c r="BY58" s="4" t="str">
        <f>IF(AND(ISNUMBER(DK58),DK58&gt;7),IF(AND(ISNUMBER(AR58),ISNUMBER(DK58)),IF(AR58-VLOOKUP(BI58,NyLi2E!$L$2:$V$4,DK58,1)&lt;1,1 &amp; " - " &amp; AR58+VLOOKUP(BI58,NyLi2E!$L$2:$V$4,DK58,1),IF(AR58+VLOOKUP(BI58,NyLi2E!$L$2:$V$4,DK58,1)&gt;19,AR58-VLOOKUP(BI58,NyLi2E!$L$2:$V$4,DK58,1) &amp; " - " &amp; 19,AR58-VLOOKUP(BI58,NyLi2E!$L$2:$V$4,DK58,1) &amp; " - " &amp; AR58+VLOOKUP(BI58,NyLi2E!$L$2:$V$4,DK58,1))),""),"")</f>
        <v/>
      </c>
      <c r="BZ58" s="4" t="str">
        <f>IF(AND(ISNUMBER(DK58),DK58&gt;7),IF(AND(ISNUMBER(AS58),ISNUMBER(DK58)),IF(AS58-VLOOKUP(BI58,NyLi2T!$L$2:$V$4,DK58,1)&lt;1,1 &amp; " - " &amp; AS58+VLOOKUP(BI58,NyLi2T!$L$2:$V$4,DK58,1),IF(AS58+VLOOKUP(BI58,NyLi2T!$L$2:$V$4,DK58,1)&gt;19,AS58-VLOOKUP(BI58,NyLi2T!$L$2:$V$4,DK58,1) &amp; " - " &amp; 19,AS58-VLOOKUP(BI58,NyLi2T!$L$2:$V$4,DK58,1) &amp; " - " &amp; AS58+VLOOKUP(BI58,NyLi2T!$L$2:$V$4,DK58,1))),""),"")</f>
        <v/>
      </c>
      <c r="CA58" s="4" t="str">
        <f>IF(AND(ISNUMBER(DK58),DK58&lt;8),IF(AND(ISNUMBER(AT58),ISNUMBER(DK58)),IF(AT58-VLOOKUP(BI58,NySs!$L$2:$V$4,DK58,1)&lt;1,1 &amp; " - " &amp; AT58+VLOOKUP(BI58,NySs!$L$2:$V$4,DK58,1),IF(AT58+VLOOKUP(BI58,NySs!$L$2:$V$4,DK58,1)&gt;19,AT58-VLOOKUP(BI58,NySs!$L$2:$V$4,DK58,1) &amp; " - " &amp; 19,AT58-VLOOKUP(BI58,NySs!$L$2:$V$4,DK58,1) &amp; " - " &amp; AT58+VLOOKUP(BI58,NySs!$L$2:$V$4,DK58,1))),""),"")</f>
        <v/>
      </c>
      <c r="CB58" s="4" t="str">
        <f>IF(AND(ISNUMBER(DK58),DK58&lt;9),IF(AND(ISNUMBER(AU58),ISNUMBER(DK58)),IF(AU58-VLOOKUP(BI58,NyEo!$L$2:$V$4,DK58,1)&lt;1,1 &amp; " - " &amp; AU58+VLOOKUP(BI58,NyEo!$L$2:$V$4,DK58,1),IF(AU58+VLOOKUP(BI58,NyEo!$L$2:$V$4,DK58,1)&gt;19,AU58-VLOOKUP(BI58,NyEo!$L$2:$V$4,DK58,1) &amp; " - " &amp; 19,AU58-VLOOKUP(BI58,NyEo!$L$2:$V$4,DK58,1) &amp; " - " &amp; AU58+VLOOKUP(BI58,NyEo!$L$2:$V$4,DK58,1))),""),"")</f>
        <v/>
      </c>
      <c r="CC58" s="4" t="str">
        <f>IF(AND(ISNUMBER(DK58),DK58&gt;7),IF(AND(ISNUMBER(AV58),ISNUMBER(DK58)),IF(AV58-VLOOKUP(BI58,NyHt!$L$2:$V$4,DK58,1)&lt;1,1 &amp; " - " &amp; AV58+VLOOKUP(BI58,NyHt!$L$2:$V$4,DK58,1),IF(AV58+VLOOKUP(BI58,NyHt!$L$2:$V$4,DK58,1)&gt;19,AV58-VLOOKUP(BI58,NyHt!$L$2:$V$4,DK58,1) &amp; " - " &amp; 19,AV58-VLOOKUP(BI58,NyHt!$L$2:$V$4,DK58,1) &amp; " - " &amp; AV58+VLOOKUP(BI58,NyHt!$L$2:$V$4,DK58,1))),""),"")</f>
        <v/>
      </c>
      <c r="CD58" s="4" t="str">
        <f>IF(AND(ISNUMBER(AW58),ISNUMBER(DK58)),IF(AW58-VLOOKUP(BI58,NySiF!$L$2:$V$4,DK58,1)&lt;1,1 &amp; " - " &amp; AW58+VLOOKUP(BI58,NySiF!$L$2:$V$4,DK58,1),IF(AW58+VLOOKUP(BI58,NySiF!$L$2:$V$4,DK58,1)&gt;19,AW58-VLOOKUP(BI58,NySiF!$L$2:$V$4,DK58,1) &amp; " - " &amp; 19,AW58-VLOOKUP(BI58,NySiF!$L$2:$V$4,DK58,1) &amp; " - " &amp; AW58+VLOOKUP(BI58,NySiF!$L$2:$V$4,DK58,1))),"")</f>
        <v/>
      </c>
      <c r="CE58" s="4" t="str">
        <f>IF(AND(ISNUMBER(AX58),ISNUMBER(DK58)),IF(AX58-VLOOKUP(BI58,NySiB!$L$2:$V$4,DK58,1)&lt;1,1 &amp; " - " &amp; AX58+VLOOKUP(BI58,NySiB!$L$2:$V$4,DK58,1),IF(AX58+VLOOKUP(BI58,NySiB!$L$2:$V$4,DK58,1)&gt;19,AX58-VLOOKUP(BI58,NySiB!$L$2:$V$4,DK58,1) &amp; " - " &amp; 19,AX58-VLOOKUP(BI58,NySiB!$L$2:$V$4,DK58,1) &amp; " - " &amp; AX58+VLOOKUP(BI58,NySiB!$L$2:$V$4,DK58,1))),"")</f>
        <v/>
      </c>
      <c r="CF58" s="4" t="str">
        <f>IF(AND(ISNUMBER(AY58),ISNUMBER(DK58)),IF(AY58-VLOOKUP(BI58,NySiT!$L$2:$V$4,DK58,1)&lt;1,1 &amp; " - " &amp; AY58+VLOOKUP(BI58,NySiT!$L$2:$V$4,DK58,1),IF(AY58+VLOOKUP(BI58,NySiT!$L$2:$V$4,DK58,1)&gt;19,AY58-VLOOKUP(BI58,NySiT!$L$2:$V$4,DK58,1) &amp; " - " &amp; 19,AY58-VLOOKUP(BI58,NySiT!$L$2:$V$4,DK58,1) &amp; " - " &amp; AY58+VLOOKUP(BI58,NySiT!$L$2:$V$4,DK58,1))),"")</f>
        <v/>
      </c>
      <c r="CG58" s="4" t="str">
        <f>IF(AND(ISNUMBER(AZ58),ISNUMBER(DK58)),IF(AZ58-VLOOKUP(BI58,NyVs!$L$2:$V$4,DK58,1)&lt;1,1 &amp; " - " &amp; AZ58+VLOOKUP(BI58,NyVs!$L$2:$V$4,DK58,1),IF(AZ58+VLOOKUP(BI58,NyVs!$L$2:$V$4,DK58,1)&gt;19,AZ58-VLOOKUP(BI58,NyVs!$L$2:$V$4,DK58,1) &amp; " - " &amp; 19,AZ58-VLOOKUP(BI58,NyVs!$L$2:$V$4,DK58,1) &amp; " - " &amp; AZ58+VLOOKUP(BI58,NyVs!$L$2:$V$4,DK58,1))),"")</f>
        <v/>
      </c>
      <c r="CH58" s="4" t="str">
        <f>IF(AND(ISNUMBER(BA58),ISNUMBER(DK58)),IF(BA58-VLOOKUP(BI58,NyPp!$L$2:$V$4,DK58,1)&lt;1,1 &amp; " - " &amp; BA58+VLOOKUP(BI58,NyPp!$L$2:$V$4,DK58,1),IF(BA58+VLOOKUP(BI58,NyPp!$L$2:$V$4,DK58,1)&gt;19,BA58-VLOOKUP(BI58,NyPp!$L$2:$V$4,DK58,1) &amp; " - " &amp; 19,BA58-VLOOKUP(BI58,NyPp!$L$2:$V$4,DK58,1) &amp; " - " &amp; BA58+VLOOKUP(BI58,NyPp!$L$2:$V$4,DK58,1))),"")</f>
        <v/>
      </c>
      <c r="CI58" s="4" t="str">
        <f>IF(AND(ISNUMBER(BB58),ISNUMBER(DK58)),IF(BB58-VLOOKUP(BI58,NyIGS!$L$2:$V$4,DK58,1)&lt;40,40 &amp; " - " &amp; BB58+VLOOKUP(BI58,NyIGS!$L$2:$V$4,DK58,1),IF(BB58+VLOOKUP(BI58,NyIGS!$L$2:$V$4,DK58,1)&gt;160,BB58-VLOOKUP(BI58,NyIGS!$L$2:$V$4,DK58,1) &amp; " - " &amp; 160,BB58-VLOOKUP(BI58,NyIGS!$L$2:$V$4,DK58,1) &amp; " - " &amp; BB58+VLOOKUP(BI58,NyIGS!$L$2:$V$4,DK58,1))),"")</f>
        <v/>
      </c>
      <c r="CJ58" s="4" t="str">
        <f>IF(AND(ISNUMBER(BC58),ISNUMBER(DK58)),IF(BC58-VLOOKUP(BI58,NyIRS!$L$2:$V$4,DK58,1)&lt;40,40 &amp; " - " &amp; BC58+VLOOKUP(BI58,NyIRS!$L$2:$V$4,DK58,1),IF(BC58+VLOOKUP(BI58,NyIRS!$L$2:$V$4,DK58,1)&gt;160,BC58-VLOOKUP(BI58,NyIRS!$L$2:$V$4,DK58,1) &amp; " - " &amp; 160,BC58-VLOOKUP(BI58,NyIRS!$L$2:$V$4,DK58,1) &amp; " - " &amp; BC58+VLOOKUP(BI58,NyIRS!$L$2:$V$4,DK58,1))),"")</f>
        <v/>
      </c>
      <c r="CK58" s="4" t="str">
        <f>IF(AND(ISNUMBER(BD58),ISNUMBER(DK58)),IF(BD58-VLOOKUP(BI58,NyIES!$L$2:$V$4,DK58,1)&lt;40,40 &amp; " - " &amp; BD58+VLOOKUP(BI58,NyIES!$L$2:$V$4,DK58,1),IF(BD58+VLOOKUP(BI58,NyIES!$L$2:$V$4,DK58,1)&gt;160,BD58-VLOOKUP(BI58,NyIES!$L$2:$V$4,DK58,1) &amp; " - " &amp; 160,BD58-VLOOKUP(BI58,NyIES!$L$2:$V$4,DK58,1) &amp; " - " &amp; BD58+VLOOKUP(BI58,NyIES!$L$2:$V$4,DK58,1))),"")</f>
        <v/>
      </c>
      <c r="CL58" s="4" t="str">
        <f>IF(AND(ISNUMBER(BE58),ISNUMBER(DK58)),IF(BE58-VLOOKUP(BI58,NyISI!$L$2:$V$4,DK58,1)&lt;40,40 &amp; " - " &amp; BE58+VLOOKUP(BI58,NyISI!$L$2:$V$4,DK58,1),IF(BE58+VLOOKUP(BI58,NyISI!$L$2:$V$4,DK58,1)&gt;160,BE58-VLOOKUP(BI58,NyISI!$L$2:$V$4,DK58,1) &amp; " - " &amp; 160,BE58-VLOOKUP(BI58,NyISI!$L$2:$V$4,DK58,1) &amp; " - " &amp; BE58+VLOOKUP(BI58,NyISI!$L$2:$V$4,DK58,1))),"")</f>
        <v/>
      </c>
      <c r="CM58" s="4" t="str">
        <f>IF(AND(ISNUMBER(DK58),DK58&lt;8),IF(AND(ISNUMBER(BF58),ISNUMBER(DK58)),IF(BF58-VLOOKUP(BI58,NyISS!$L$2:$V$4,DK58,1)&lt;40,40 &amp; " - " &amp; BF58+VLOOKUP(BI58,NyISS!$L$2:$V$4,DK58,1),IF(BF58+VLOOKUP(BI58,NyISS!$L$2:$V$4,DK58,1)&gt;160,BF58-VLOOKUP(BI58,NyISS!$L$2:$V$4,DK58,1) &amp; " - " &amp; 160,BF58-VLOOKUP(BI58,NyISS!$L$2:$V$4,DK58,1) &amp; " - " &amp; BF58+VLOOKUP(BI58,NyISS!$L$2:$V$4,DK58,1))),""),"")</f>
        <v/>
      </c>
      <c r="CN58" s="4" t="str">
        <f>IF(AND(ISNUMBER(DK58),DK58&gt;7),IF(AND(ISNUMBER(BG58),ISNUMBER(DK58)),IF(BG58-VLOOKUP(BI58,NyISM!$L$2:$V$4,DK58,1)&lt;40,40 &amp; " - " &amp; BG58+VLOOKUP(BI58,NyISM!$L$2:$V$4,DK58,1),IF(BG58+VLOOKUP(BI58,NyISM!$L$2:$V$4,DK58,1)&gt;160,BG58-VLOOKUP(BI58,NyISM!$L$2:$V$4,DK58,1) &amp; " - " &amp; 160,BG58-VLOOKUP(BI58,NyISM!$L$2:$V$4,DK58,1) &amp; " - " &amp; BG58+VLOOKUP(BI58,NyISM!$L$2:$V$4,DK58,1))),""),"")</f>
        <v/>
      </c>
      <c r="CO58" s="4" t="str">
        <f>IF(AND(ISNUMBER(BH58),ISNUMBER(DK58)),IF(BH58-VLOOKUP(BI58,NyIAM!$L$2:$V$4,DK58,1)&lt;40,40 &amp; " - " &amp; BH58+VLOOKUP(BI58,NyIAM!$L$2:$V$4,DK58,1),IF(BH58+VLOOKUP(BI58,NyIAM!$L$2:$V$4,DK58,1)&gt;160,BH58-VLOOKUP(BI58,NyIAM!$L$2:$V$4,DK58,1) &amp; " - " &amp; 160,BH58-VLOOKUP(BI58,NyIAM!$L$2:$V$4,DK58,1) &amp; " - " &amp; BH58+VLOOKUP(BI58,NyIAM!$L$2:$V$4,DK58,1))),"")</f>
        <v/>
      </c>
      <c r="CP58" s="4" t="str">
        <f>IF(AF58="","",IF(AND(ISNUMBER(AF58),ISNUMBER(DK58)),IF(VLOOKUP(AF58,NyOm!$A$2:$K$30,DK58,1)=1,"Onormalt få ord",IF(VLOOKUP(AF58,NyOm!$A$2:$K$30,DK58,1)=2,"Färre antal ord än normalt",IF(VLOOKUP(AF58,NyOm!$A$2:$K$30,DK58,1)=3,"Normalt antal ord","")))))</f>
        <v/>
      </c>
      <c r="CQ58" s="4" t="str">
        <f>IF(AB58="","",IF(AND(ISNUMBER(AB58),ISNUMBER(DK58)),IF(VLOOKUP(AB58,NyPbTid!$A$2:$K$218,DK58,1)=1,"Onormalt lång tidsåtgång",IF(VLOOKUP(AB58,NyPbTid!$A$2:$K$218,DK58,1)=2,"Långsammare än normalt",IF(VLOOKUP(AB58,NyPbTid!$A$2:$K$218,DK58,1)=3,"Normal tidsåtgång","")))))</f>
        <v/>
      </c>
      <c r="CR58" s="4" t="str">
        <f>IF(AC58="","",IF(AND(ISNUMBER(AC58),ISNUMBER(DK58)),IF(VLOOKUP(AC58,NyPbFel!$A$2:$K$18,DK58,1)=1,"Onormalt antal fel",IF(VLOOKUP(AC58,NyPbFel!$A$2:$K$18,DK58,1)=2,"Fler fel än normalt",IF(VLOOKUP(AC58,NyPbFel!$A$2:$K$18,DK58,1)=3,"Normalt antal fel","")))))</f>
        <v/>
      </c>
      <c r="CS58" s="4" t="str">
        <f t="shared" si="6"/>
        <v/>
      </c>
      <c r="CT58" s="4" t="str">
        <f>IF(OR(ISNUMBER(CS58),CS58="0**"),IF(ISNUMBER(CS58),CS58/ABS(CS58)*VLOOKUP(1,SignDiff!$A$3:$K$4,DK58,1),VLOOKUP(1,SignDiff!$A$3:$K$4,DK58,1)),"")</f>
        <v/>
      </c>
      <c r="CU58" s="4" t="str">
        <f>IF(OR(ISNUMBER(CS58),CS58="0**"),IF(ISNUMBER(CS58),CS58/ABS(CS58)*VLOOKUP(1,SignDiff!$A$7:$K$8,DK58,1),VLOOKUP(1,SignDiff!$A$7:$K$8,DK58,1)),"")</f>
        <v/>
      </c>
      <c r="CV58" s="4" t="str">
        <f t="shared" si="7"/>
        <v/>
      </c>
      <c r="CW58" s="4" t="str">
        <f t="shared" si="8"/>
        <v/>
      </c>
      <c r="CX58" s="4" t="str">
        <f>IF(OR(ISNUMBER(CS58),CS58="0**"),IF(CS58="0**",VLOOKUP(0,'IRS-IES'!$A$2:$C$43,2,1),IF(CS58&lt;0,VLOOKUP(ABS(CS58),'IRS-IES'!$A$2:$C$43,2,1),VLOOKUP(ABS(CS58),'IRS-IES'!$A$2:$C$43,3,1))),"")</f>
        <v/>
      </c>
      <c r="CY58" s="4" t="str">
        <f t="shared" si="9"/>
        <v/>
      </c>
      <c r="CZ58" s="4" t="str">
        <f>IF(OR(ISNUMBER(CY58),CY58="0**"),IF(ISNUMBER(CY58),CY58/ABS(CY58)*VLOOKUP(2,SignDiff!$A$3:$K$4,DK58,1),VLOOKUP(2,SignDiff!$A$3:$K$4,DK58,1)),"")</f>
        <v/>
      </c>
      <c r="DA58" s="4" t="str">
        <f>IF(OR(ISNUMBER(CY58),CY58="0**"),IF(ISNUMBER(CY58),CY58/ABS(CY58)*VLOOKUP(2,SignDiff!$A$7:$K$8,DK58,1),VLOOKUP(2,SignDiff!$A$7:$K$8,DK58,1)),"")</f>
        <v/>
      </c>
      <c r="DB58" s="4" t="str">
        <f t="shared" si="10"/>
        <v/>
      </c>
      <c r="DC58" s="4" t="str">
        <f t="shared" si="11"/>
        <v/>
      </c>
      <c r="DD58" s="4" t="str">
        <f>IF(OR(ISNUMBER(CY58),CY58="0**"),IF(CY58="0**",VLOOKUP(0,'ISI-ISS'!$A$2:$C$43,2,1),IF(CY58&lt;0,VLOOKUP(ABS(CY58),'ISI-ISS'!$A$2:$C$43,2,1),VLOOKUP(ABS(CY58),'ISI-ISS'!$A$2:$C$43,3,1))),"")</f>
        <v/>
      </c>
      <c r="DE58" s="4" t="str">
        <f t="shared" si="12"/>
        <v/>
      </c>
      <c r="DF58" s="4" t="str">
        <f>IF(OR(ISNUMBER(DE58),DE58="0**"),IF(ISNUMBER(DE58),DE58/ABS(DE58)*VLOOKUP(2,SignDiff!$A$3:$K$4,DK58,1),VLOOKUP(2,SignDiff!$A$3:$K$4,DK58,1)),"")</f>
        <v/>
      </c>
      <c r="DG58" s="4" t="str">
        <f>IF(OR(ISNUMBER(DE58),DE58="0**"),IF(ISNUMBER(DE58),DE58/ABS(DE58)*VLOOKUP(2,SignDiff!$A$7:$K$8,DK58,1),VLOOKUP(2,SignDiff!$A$7:$K$8,DK58,1)),"")</f>
        <v/>
      </c>
      <c r="DH58" s="4" t="str">
        <f t="shared" si="13"/>
        <v/>
      </c>
      <c r="DI58" s="4" t="str">
        <f t="shared" si="14"/>
        <v/>
      </c>
      <c r="DJ58" s="4" t="str">
        <f>IF(OR(ISNUMBER(DE58),DE58="0**"),IF(DE58="0**",VLOOKUP(0,'ISI-ISM'!$A$2:$C$43,2,1),IF(DE58&lt;0,VLOOKUP(ABS(DE58),'ISI-ISM'!$A$2:$C$43,2,1),VLOOKUP(ABS(DE58),'ISI-ISM'!$A$2:$C$43,3,1))),"")</f>
        <v/>
      </c>
      <c r="DK58" s="4" t="str">
        <f>IF(ISERROR(VLOOKUP(N58,age!$A$2:$C$11,2,1)),"",VLOOKUP(N58,age!$A$2:$C$11,2,1))</f>
        <v/>
      </c>
      <c r="DL58" s="4" t="str">
        <f>IF(ISERROR(VLOOKUP(N58,age!$A$2:$C$11,3,1)),"",VLOOKUP(N58,age!$A$2:$C$11,3,1))</f>
        <v/>
      </c>
      <c r="DM58" s="4">
        <f t="shared" si="1"/>
        <v>0</v>
      </c>
      <c r="DN58" s="4">
        <f t="shared" si="2"/>
        <v>0</v>
      </c>
      <c r="DO58" s="4">
        <f t="shared" si="3"/>
        <v>0</v>
      </c>
      <c r="DP58" s="4">
        <f t="shared" si="4"/>
        <v>0</v>
      </c>
      <c r="DQ58" s="4">
        <f t="shared" si="5"/>
        <v>0</v>
      </c>
      <c r="DR58" s="9" t="str">
        <f t="shared" si="15"/>
        <v/>
      </c>
      <c r="DS58" s="9" t="str">
        <f t="shared" si="16"/>
        <v/>
      </c>
      <c r="DT58" s="9" t="str">
        <f t="shared" si="17"/>
        <v/>
      </c>
      <c r="DU58" s="9" t="str">
        <f t="shared" si="18"/>
        <v/>
      </c>
      <c r="DV58" s="9" t="str">
        <f t="shared" si="19"/>
        <v/>
      </c>
      <c r="DW58" s="9" t="str">
        <f t="shared" si="20"/>
        <v/>
      </c>
      <c r="DX58" s="9" t="str">
        <f t="shared" si="21"/>
        <v/>
      </c>
      <c r="DY58" s="9" t="str">
        <f>IF(AND(ISNUMBER(AJ58),ISNUMBER(DK58)),IF(AJ58-VLOOKUP(BI58,NyFi!$L$2:$V$4,DK58,1)&lt;1,1,AJ58-VLOOKUP(BI58,NyFi!$L$2:$V$4,DK58,1)),"")</f>
        <v/>
      </c>
      <c r="DZ58" s="9" t="str">
        <f>IF(AND(ISNUMBER(DK58),DK58&lt;8),IF(AND(ISNUMBER(AK58),ISNUMBER(DK58)),IF(AK58-VLOOKUP(BI58,NyGs!$L$2:$V$4,DK58,1)&lt;1,1,AK58-VLOOKUP(BI58,NyGs!$L$2:$V$4,DK58,1)),""),"")</f>
        <v/>
      </c>
      <c r="EA58" s="9" t="str">
        <f>IF(AND(ISNUMBER(AL58),ISNUMBER(DK58)),IF(AL58-VLOOKUP(BI58,NyRm!$L$2:$V$4,DK58,1)&lt;1,1,AL58-VLOOKUP(BI58,NyRm!$L$2:$V$4,DK58,1)),"")</f>
        <v/>
      </c>
      <c r="EB58" s="9" t="str">
        <f>IF(AND(ISNUMBER(AM58),ISNUMBER(DK58)),IF(AM58-VLOOKUP(BI58,NyFm!$L$2:$V$4,DK58,1)&lt;1,1,AM58-VLOOKUP(BI58,NyFm!$L$2:$V$4,DK58,1)),"")</f>
        <v/>
      </c>
      <c r="EC58" s="9" t="str">
        <f>IF(AND(ISNUMBER(DK58),DK58&lt;8),IF(AND(ISNUMBER(AN58),ISNUMBER(DK58)),IF(AN58-VLOOKUP(BI58,NyLi1R!$L$2:$V$4,DK58,1)&lt;1,1,AN58-VLOOKUP(BI58,NyLi1R!$L$2:$V$4,DK58,1)),""),"")</f>
        <v/>
      </c>
      <c r="ED58" s="9" t="str">
        <f>IF(AND(ISNUMBER(DK58),DK58&lt;8),IF(AND(ISNUMBER(AO58),ISNUMBER(DK58)),IF(AO58-VLOOKUP(BI58,NyLi1E!$L$2:$V$4,DK58,1)&lt;1,1,AO58-VLOOKUP(BI58,NyLi1E!$L$2:$V$4,DK58,1)),""),"")</f>
        <v/>
      </c>
      <c r="EE58" s="9" t="str">
        <f>IF(AND(ISNUMBER(DK58),DK58&lt;8),IF(AND(ISNUMBER(AP58),ISNUMBER(DK58)),IF(AP58-VLOOKUP(BI58,NyLi1T!$L$2:$V$4,DK58,1)&lt;1,1,AP58-VLOOKUP(BI58,NyLi1T!$L$2:$V$4,DK58,1)),""),"")</f>
        <v/>
      </c>
      <c r="EF58" s="9" t="str">
        <f>IF(AND(ISNUMBER(DK58),DK58&gt;7),IF(AND(ISNUMBER(AQ58),ISNUMBER(DK58)),IF(AQ58-VLOOKUP(BI58,NyLi2R!$L$2:$V$4,DK58,1)&lt;1,1,AQ58-VLOOKUP(BI58,NyLi2R!$L$2:$V$4,DK58,1)),""),"")</f>
        <v/>
      </c>
      <c r="EG58" s="9" t="str">
        <f>IF(AND(ISNUMBER(DK58),DK58&gt;7),IF(AND(ISNUMBER(AR58),ISNUMBER(DK58)),IF(AR58-VLOOKUP(BI58,NyLi2E!$L$2:$V$4,DK58,1)&lt;1,1,AR58-VLOOKUP(BI58,NyLi2E!$L$2:$V$4,DK58,1)),""),"")</f>
        <v/>
      </c>
      <c r="EH58" s="9" t="str">
        <f>IF(AND(ISNUMBER(DK58),DK58&gt;7),IF(AND(ISNUMBER(AS58),ISNUMBER(DK58)),IF(AS58-VLOOKUP(BI58,NyLi2T!$L$2:$V$4,DK58,1)&lt;1,1,AS58-VLOOKUP(BI58,NyLi2T!$L$2:$V$4,DK58,1)),""),"")</f>
        <v/>
      </c>
      <c r="EI58" s="9" t="str">
        <f>IF(AND(ISNUMBER(DK58),DK58&lt;8),IF(AND(ISNUMBER(AT58),ISNUMBER(DK58)),IF(AT58-VLOOKUP(BI58,NySs!$L$2:$V$4,DK58,1)&lt;1,1,AT58-VLOOKUP(BI58,NySs!$L$2:$V$4,DK58,1)),""),"")</f>
        <v/>
      </c>
      <c r="EJ58" s="9" t="str">
        <f>IF(AND(ISNUMBER(DK58),DK58&lt;9),IF(AND(ISNUMBER(AU58),ISNUMBER(DK58)),IF(AU58-VLOOKUP(BI58,NyEo!$L$2:$V$4,DK58,1)&lt;1,1,AU58-VLOOKUP(BI58,NyEo!$L$2:$V$4,DK58,1)),""),"")</f>
        <v/>
      </c>
      <c r="EK58" s="9" t="str">
        <f>IF(AND(ISNUMBER(DK58),DK58&gt;7),IF(AND(ISNUMBER(AV58),ISNUMBER(DK58)),IF(AV58-VLOOKUP(BI58,NyHt!$L$2:$V$4,DK58,1)&lt;1,1,AV58-VLOOKUP(BI58,NyHt!$L$2:$V$4,DK58,1)),""),"")</f>
        <v/>
      </c>
      <c r="EL58" s="9" t="str">
        <f>IF(AND(ISNUMBER(AW58),ISNUMBER(DK58)),IF(AW58-VLOOKUP(BI58,NySiF!$L$2:$V$4,DK58,1)&lt;1,1,AW58-VLOOKUP(BI58,NySiF!$L$2:$V$4,DK58,1)),"")</f>
        <v/>
      </c>
      <c r="EM58" s="9" t="str">
        <f>IF(AND(ISNUMBER(AX58),ISNUMBER(DK58)),IF(AX58-VLOOKUP(BI58,NySiB!$L$2:$V$4,DK58,1)&lt;1,1,AX58-VLOOKUP(BI58,NySiB!$L$2:$V$4,DK58,1)),"")</f>
        <v/>
      </c>
      <c r="EN58" s="9" t="str">
        <f>IF(AND(ISNUMBER(AY58),ISNUMBER(DK58)),IF(AY58-VLOOKUP(BI58,NySiT!$L$2:$V$4,DK58,1)&lt;1,1,AY58-VLOOKUP(BI58,NySiT!$L$2:$V$4,DK58,1)),"")</f>
        <v/>
      </c>
      <c r="EO58" s="9" t="str">
        <f>IF(AND(ISNUMBER(AZ58),ISNUMBER(DK58)),IF(AZ58-VLOOKUP(BI58,NyVs!$L$2:$V$4,DK58,1)&lt;1,1,AZ58-VLOOKUP(BI58,NyVs!$L$2:$V$4,DK58,1)),"")</f>
        <v/>
      </c>
      <c r="EP58" s="9" t="str">
        <f>IF(AND(ISNUMBER(BA58),ISNUMBER(DK58)),IF(BA58-VLOOKUP(BI58,NyPp!$L$2:$V$4,DK58,1)&lt;1,1,BA58-VLOOKUP(BI58,NyPp!$L$2:$V$4,DK58,1)),"")</f>
        <v/>
      </c>
      <c r="EQ58" s="9" t="str">
        <f>IF(AND(ISNUMBER(BB58),ISNUMBER(DK58)),IF(BB58-VLOOKUP(BI58,NyIGS!$L$2:$V$4,DK58,1)&lt;40,40,BB58-VLOOKUP(BI58,NyIGS!$L$2:$V$4,DK58,1)),"")</f>
        <v/>
      </c>
      <c r="ER58" s="9" t="str">
        <f>IF(AND(ISNUMBER(BC58),ISNUMBER(DK58)),IF(BC58-VLOOKUP(BI58,NyIRS!$L$2:$V$4,DK58,1)&lt;40,40,BC58-VLOOKUP(BI58,NyIRS!$L$2:$V$4,DK58,1)),"")</f>
        <v/>
      </c>
      <c r="ES58" s="9" t="str">
        <f>IF(AND(ISNUMBER(BD58),ISNUMBER(DK58)),IF(BD58-VLOOKUP(BI58,NyIES!$L$2:$V$4,DK58,1)&lt;40,40,BD58-VLOOKUP(BI58,NyIES!$L$2:$V$4,DK58,1)),"")</f>
        <v/>
      </c>
      <c r="ET58" s="9" t="str">
        <f>IF(AND(ISNUMBER(BE58),ISNUMBER(DK58)),IF(BE58-VLOOKUP(BI58,NyISI!$L$2:$V$4,DK58,1)&lt;40,40,BE58-VLOOKUP(BI58,NyISI!$L$2:$V$4,DK58,1)),"")</f>
        <v/>
      </c>
      <c r="EU58" s="9" t="str">
        <f>IF(AND(ISNUMBER(DK58),DK58&lt;8),IF(AND(ISNUMBER(BF58),ISNUMBER(DK58)),IF(BF58-VLOOKUP(BI58,NyISS!$L$2:$V$4,DK58,1)&lt;40,40,BF58-VLOOKUP(BI58,NyISS!$L$2:$V$4,DK58,1)),""),"")</f>
        <v/>
      </c>
      <c r="EV58" s="9" t="str">
        <f>IF(AND(ISNUMBER(DK58),DK58&gt;7),IF(AND(ISNUMBER(BG58),ISNUMBER(DK58)),IF(BG58-VLOOKUP(BI58,NyISM!$L$2:$V$4,DK58,1)&lt;40,40,BG58-VLOOKUP(BI58,NyISM!$L$2:$V$4,DK58,1)),""),"")</f>
        <v/>
      </c>
      <c r="EW58" s="9" t="str">
        <f>IF(AND(ISNUMBER(BH58),ISNUMBER(DK58)),IF(BH58-VLOOKUP(BI58,NyIAM!$L$2:$V$4,DK58,1)&lt;40,40,BH58-VLOOKUP(BI58,NyIAM!$L$2:$V$4,DK58,1)),"")</f>
        <v/>
      </c>
      <c r="EX58" s="9" t="str">
        <f>IF(AND(ISNUMBER(AJ58),ISNUMBER(DK58)),IF(AJ58+VLOOKUP(BI58,NyFi!$L$2:$V$4,DK58,1)&gt;19,19,AJ58+VLOOKUP(BI58,NyFi!$L$2:$V$4,DK58,1)),"")</f>
        <v/>
      </c>
      <c r="EY58" s="9" t="str">
        <f>IF(AND(ISNUMBER(DK58),DK58&lt;8),IF(AND(ISNUMBER(AK58),ISNUMBER(DK58)),IF(AK58+VLOOKUP(BI58,NyGs!$L$2:$V$4,DK58,1)&gt;19,19,AK58+VLOOKUP(BI58,NyGs!$L$2:$V$4,DK58,1)),""),"")</f>
        <v/>
      </c>
      <c r="EZ58" s="9" t="str">
        <f>IF(AND(ISNUMBER(AL58),ISNUMBER(DK58)),IF(AL58+VLOOKUP(BI58,NyRm!$L$2:$V$4,DK58,1)&gt;19,19,AL58+VLOOKUP(BI58,NyRm!$L$2:$V$4,DK58,1)),"")</f>
        <v/>
      </c>
      <c r="FA58" s="9" t="str">
        <f>IF(AND(ISNUMBER(AM58),ISNUMBER(DK58)),IF(AM58+VLOOKUP(BI58,NyFm!$L$2:$V$4,DK58,1)&gt;19,19,AM58+VLOOKUP(BI58,NyFm!$L$2:$V$4,DK58,1)),"")</f>
        <v/>
      </c>
      <c r="FB58" s="9" t="str">
        <f>IF(AND(ISNUMBER(DK58),DK58&lt;8),IF(AND(ISNUMBER(AN58),ISNUMBER(DK58)),IF(AN58+VLOOKUP(BI58,NyLi1R!$L$2:$V$4,DK58,1)&gt;19,19,AN58+VLOOKUP(BI58,NyLi1R!$L$2:$V$4,DK58,1)),""),"")</f>
        <v/>
      </c>
      <c r="FC58" s="9" t="str">
        <f>IF(AND(ISNUMBER(DK58),DK58&lt;8),IF(AND(ISNUMBER(AO58),ISNUMBER(DK58)),IF(AO58+VLOOKUP(BI58,NyLi1E!$L$2:$V$4,DK58,1)&gt;19,19,AO58+VLOOKUP(BI58,NyLi1E!$L$2:$V$4,DK58,1)),""),"")</f>
        <v/>
      </c>
      <c r="FD58" s="9" t="str">
        <f>IF(AND(ISNUMBER(DK58),DK58&lt;8),IF(AND(ISNUMBER(AP58),ISNUMBER(DK58)),IF(AP58+VLOOKUP(BI58,NyLi1T!$L$2:$V$4,DK58,1)&gt;19,19,AP58+VLOOKUP(BI58,NyLi1T!$L$2:$V$4,DK58,1)),""),"")</f>
        <v/>
      </c>
      <c r="FE58" s="9" t="str">
        <f>IF(AND(ISNUMBER(DK58),DK58&gt;7),IF(AND(ISNUMBER(AQ58),ISNUMBER(DK58)),IF(AQ58+VLOOKUP(BI58,NyLi2R!$L$2:$V$4,DK58,1)&gt;19,19,AQ58+VLOOKUP(BI58,NyLi2R!$L$2:$V$4,DK58,1)),""),"")</f>
        <v/>
      </c>
      <c r="FF58" s="9" t="str">
        <f>IF(AND(ISNUMBER(DK58),DK58&gt;7),IF(AND(ISNUMBER(AR58),ISNUMBER(DK58)),IF(AR58+VLOOKUP(BI58,NyLi2E!$L$2:$V$4,DK58,1)&gt;19,19,AR58+VLOOKUP(BI58,NyLi2E!$L$2:$V$4,DK58,1)),""),"")</f>
        <v/>
      </c>
      <c r="FG58" s="9" t="str">
        <f>IF(AND(ISNUMBER(DK58),DK58&gt;7),IF(AND(ISNUMBER(AS58),ISNUMBER(DK58)),IF(AS58+VLOOKUP(BI58,NyLi2T!$L$2:$V$4,DK58,1)&gt;19,19,AS58+VLOOKUP(BI58,NyLi2T!$L$2:$V$4,DK58,1)),""),"")</f>
        <v/>
      </c>
      <c r="FH58" s="9" t="str">
        <f>IF(AND(ISNUMBER(DK58),DK58&lt;8),IF(AND(ISNUMBER(AT58),ISNUMBER(DK58)),IF(AT58+VLOOKUP(BI58,NySs!$L$2:$V$4,DK58,1)&gt;19,19,AT58+VLOOKUP(BI58,NySs!$L$2:$V$4,DK58,1)),""),"")</f>
        <v/>
      </c>
      <c r="FI58" s="9" t="str">
        <f>IF(AND(ISNUMBER(DK58),DK58&lt;9),IF(AND(ISNUMBER(AU58),ISNUMBER(DK58)),IF(AU58+VLOOKUP(BI58,NyEo!$L$2:$V$4,DK58,1)&gt;19,19,AU58+VLOOKUP(BI58,NyEo!$L$2:$V$4,DK58,1)),""),"")</f>
        <v/>
      </c>
      <c r="FJ58" s="9" t="str">
        <f>IF(AND(ISNUMBER(DK58),DK58&gt;7),IF(AND(ISNUMBER(AV58),ISNUMBER(DK58)),IF(AV58+VLOOKUP(BI58,NyHt!$L$2:$V$4,DK58,1)&gt;19,19,AV58+VLOOKUP(BI58,NyHt!$L$2:$V$4,DK58,1)),""),"")</f>
        <v/>
      </c>
      <c r="FK58" s="9" t="str">
        <f>IF(AND(ISNUMBER(AW58),ISNUMBER(DK58)),IF(AW58+VLOOKUP(BI58,NySiF!$L$2:$V$4,DK58,1)&gt;19,19,AW58+VLOOKUP(BI58,NySiF!$L$2:$V$4,DK58,1)),"")</f>
        <v/>
      </c>
      <c r="FL58" s="9" t="str">
        <f>IF(AND(ISNUMBER(AX58),ISNUMBER(DK58)),IF(AX58+VLOOKUP(BI58,NySiB!$L$2:$V$4,DK58,1)&gt;19,19,AX58+VLOOKUP(BI58,NySiB!$L$2:$V$4,DK58,1)),"")</f>
        <v/>
      </c>
      <c r="FM58" s="9" t="str">
        <f>IF(AND(ISNUMBER(AY58),ISNUMBER(DK58)),IF(AY58+VLOOKUP(BI58,NySiT!$L$2:$V$4,DK58,1)&gt;19,19,AY58+VLOOKUP(BI58,NySiT!$L$2:$V$4,DK58,1)),"")</f>
        <v/>
      </c>
      <c r="FN58" s="9" t="str">
        <f>IF(AND(ISNUMBER(AZ58),ISNUMBER(DK58)),IF(AZ58+VLOOKUP(BI58,NyVs!$L$2:$V$4,DK58,1)&gt;19,19,AZ58+VLOOKUP(BI58,NyVs!$L$2:$V$4,DK58,1)),"")</f>
        <v/>
      </c>
      <c r="FO58" s="9" t="str">
        <f>IF(AND(ISNUMBER(BA58),ISNUMBER(DK58)),IF(BA58+VLOOKUP(BI58,NyPp!$L$2:$V$4,DK58,1)&gt;19,19,BA58+VLOOKUP(BI58,NyPp!$L$2:$V$4,DK58,1)),"")</f>
        <v/>
      </c>
      <c r="FP58" s="9" t="str">
        <f>IF(AND(ISNUMBER(BB58),ISNUMBER(DK58)),IF(BB58+VLOOKUP(BI58,NyIGS!$L$2:$V$4,DK58,1)&gt;160,160,BB58+VLOOKUP(BI58,NyIGS!$L$2:$V$4,DK58,1)),"")</f>
        <v/>
      </c>
      <c r="FQ58" s="9" t="str">
        <f>IF(AND(ISNUMBER(BC58),ISNUMBER(DK58)),IF(BC58+VLOOKUP(BI58,NyIRS!$L$2:$V$4,DK58,1)&gt;160,160,BC58+VLOOKUP(BI58,NyIRS!$L$2:$V$4,DK58,1)),"")</f>
        <v/>
      </c>
      <c r="FR58" s="9" t="str">
        <f>IF(AND(ISNUMBER(BD58),ISNUMBER(DK58)),IF(BD58+VLOOKUP(BI58,NyIES!$L$2:$V$4,DK58,1)&gt;160,160, BD58+VLOOKUP(BI58,NyIES!$L$2:$V$4,DK58,1)),"")</f>
        <v/>
      </c>
      <c r="FS58" s="9" t="str">
        <f>IF(AND(ISNUMBER(BE58),ISNUMBER(DK58)),IF(BE58+VLOOKUP(BI58,NyISI!$L$2:$V$4,DK58,1)&gt;160,160,BE58+VLOOKUP(BI58,NyISI!$L$2:$V$4,DK58,1)),"")</f>
        <v/>
      </c>
      <c r="FT58" s="9" t="str">
        <f>IF(AND(ISNUMBER(DK58),DK58&lt;8),IF(AND(ISNUMBER(BF58),ISNUMBER(DK58)),IF(BF58+VLOOKUP(BI58,NyISS!$L$2:$V$4,DK58,1)&gt;160,160,BF58+VLOOKUP(BI58,NyISS!$L$2:$V$4,DK58,1)),""),"")</f>
        <v/>
      </c>
      <c r="FU58" s="9" t="str">
        <f>IF(AND(ISNUMBER(DK58),DK58&gt;7),IF(AND(ISNUMBER(BG58),ISNUMBER(DK58)),IF(BG58+VLOOKUP(BI58,NyISM!$L$2:$V$4,DK58,1)&gt;160,160,BG58+VLOOKUP(BI58,NyISM!$L$2:$V$4,DK58,1)),""),"")</f>
        <v/>
      </c>
      <c r="FV58" s="9" t="str">
        <f>IF(AND(ISNUMBER(BH58),ISNUMBER(DK58)),IF(BH58+VLOOKUP(BI58,NyIAM!$L$2:$V$4,DK58,1)&gt;160,160,BH58+VLOOKUP(BI58,NyIAM!$L$2:$V$4,DK58,1)),"")</f>
        <v/>
      </c>
    </row>
    <row r="59" spans="1:178" x14ac:dyDescent="0.2">
      <c r="A59" s="51"/>
      <c r="B59" s="51"/>
      <c r="C59" s="51"/>
      <c r="D59" s="51"/>
      <c r="E59" s="51"/>
      <c r="F59" s="51"/>
      <c r="G59" s="51"/>
      <c r="H59" s="51"/>
      <c r="I59" s="51"/>
      <c r="J59" s="52"/>
      <c r="K59" s="52"/>
      <c r="L59" s="53"/>
      <c r="M59" s="53"/>
      <c r="N59" s="58" t="str">
        <f t="shared" si="0"/>
        <v/>
      </c>
      <c r="O59" s="53"/>
      <c r="P59" s="53"/>
      <c r="Q59" s="53"/>
      <c r="R59" s="53"/>
      <c r="S59" s="53"/>
      <c r="T59" s="53"/>
      <c r="U59" s="53"/>
      <c r="V59" s="53"/>
      <c r="W59" s="53"/>
      <c r="X59" s="53"/>
      <c r="Y59" s="53"/>
      <c r="Z59" s="53"/>
      <c r="AA59" s="53"/>
      <c r="AB59" s="53"/>
      <c r="AC59" s="53"/>
      <c r="AD59" s="53"/>
      <c r="AE59" s="53"/>
      <c r="AF59" s="53"/>
      <c r="AG59" s="53"/>
      <c r="AH59" s="53"/>
      <c r="AI59" s="53"/>
      <c r="AJ59" s="4" t="str">
        <f>IF(O59="","",IF(ISNUMBER(N59),VLOOKUP(O59,NyFi!$A$2:$K$40,DK59),""))</f>
        <v/>
      </c>
      <c r="AK59" s="4" t="str">
        <f>IF(P59="","",IF(AND(ISNUMBER(N59),DK59&lt;8),VLOOKUP(P59,NyGs!$A$2:$G$41,DK59),""))</f>
        <v/>
      </c>
      <c r="AL59" s="4" t="str">
        <f>IF(AA59="","",IF(ISNUMBER(N59),VLOOKUP(AA59,NyRm!$A$2:$K$56,DK59),""))</f>
        <v/>
      </c>
      <c r="AM59" s="4" t="str">
        <f>IF(Z59="","",IF(ISNUMBER(N59),VLOOKUP(Z59,NyFm!$A$2:$K$46,DK59),""))</f>
        <v/>
      </c>
      <c r="AN59" s="4" t="str">
        <f>IF(U59="","",IF(AND(ISNUMBER(N59),DK59&lt;8),VLOOKUP(U59,NyLi1R!$A$2:$G$20,DK59),""))</f>
        <v/>
      </c>
      <c r="AO59" s="4" t="str">
        <f>IF(V59="","",IF(AND(ISNUMBER(N59),DK59&lt;8),VLOOKUP(V59,NyLi1E!$A$2:$G$20,DK59),""))</f>
        <v/>
      </c>
      <c r="AP59" s="4" t="str">
        <f>IF(AND(ISNUMBER(N59),ISNUMBER(AN59),ISNUMBER(AO59),DK59&lt;8),VLOOKUP(AN59+AO59,NyLi1T!$A$2:$G$40,DK59),"")</f>
        <v/>
      </c>
      <c r="AQ59" s="4" t="str">
        <f>IF(W59="","",IF(AND(ISNUMBER(N59),DK59&gt;7),VLOOKUP(W59,NyLi2R!$A$2:$K$20,DK59),""))</f>
        <v/>
      </c>
      <c r="AR59" s="4" t="str">
        <f>IF(X59="","",IF(AND(ISNUMBER(N59),DK59&gt;7),VLOOKUP(X59,NyLi2E!$A$2:$K$20,DK59),""))</f>
        <v/>
      </c>
      <c r="AS59" s="4" t="str">
        <f>IF(AND(ISNUMBER(N59),ISNUMBER(AQ59),ISNUMBER(AR59),DK59&gt;7),VLOOKUP(AQ59+AR59,NyLi2T!$A$2:$K$40,DK59),"")</f>
        <v/>
      </c>
      <c r="AT59" s="4" t="str">
        <f>IF(AE59="","",IF(AND(ISNUMBER(N59),DK59&lt;8),VLOOKUP(AE59,NySs!$A$2:$G$28,DK59),""))</f>
        <v/>
      </c>
      <c r="AU59" s="4" t="str">
        <f>IF(AD59="","",IF(AND(ISNUMBER(N59),DK59&lt;9),VLOOKUP(AD59,NyEo!$A$2:$H$22,DK59),""))</f>
        <v/>
      </c>
      <c r="AV59" s="4" t="str">
        <f>IF(Q59="","",IF(AND(ISNUMBER(N59),DK59&gt;7),VLOOKUP(Q59,NyHt!$A$2:$K$17,DK59),""))</f>
        <v/>
      </c>
      <c r="AW59" s="4" t="str">
        <f>IF(R59="","",IF(ISNUMBER(N59),VLOOKUP(R59,NySiF!$A$2:$K$18,DK59),""))</f>
        <v/>
      </c>
      <c r="AX59" s="4" t="str">
        <f>IF(S59="","",IF(ISNUMBER(N59),VLOOKUP(S59,NySiB!$A$2:$K$16,DK59),""))</f>
        <v/>
      </c>
      <c r="AY59" s="4" t="str">
        <f>IF(T59="","",IF(ISNUMBER(N59),VLOOKUP(T59,NySiT!$A$2:$K$32,DK59),""))</f>
        <v/>
      </c>
      <c r="AZ59" s="4" t="str">
        <f>IF(Y59="","",IF(ISNUMBER(N59),VLOOKUP(Y59,NyVs!$A$2:$K$86,DK59),""))</f>
        <v/>
      </c>
      <c r="BA59" s="4" t="str">
        <f>IF(AI59="","",IF(ISNUMBER(N59),VLOOKUP(AI59,NyPp!$A$2:$K$202,DK59),""))</f>
        <v/>
      </c>
      <c r="BB59" s="4" t="str">
        <f>IF(AND(ISNUMBER(AJ59),ISNUMBER(AK59),ISNUMBER(AL59),ISNUMBER(AM59),DK59&lt;8),IF(COUNTIF(O59,0)+COUNTIF(P59,0)+COUNTIF(AA59,0)+COUNTIF(Z59,0)&gt;1,"",VLOOKUP(AJ59+AK59+AL59+AM59,NyIGS!$A$2:$K$78,DK59)),IF(AND(ISNUMBER(AJ59),ISNUMBER(AL59),ISNUMBER(AM59),ISNUMBER(AS59),DK59&gt;7),IF(COUNTIF(O59,0)+COUNTIF(AA59,0)+COUNTIF(Z59,0)+AND(COUNTIF(W59,0),COUNTIF(X59,0))&gt;1,"",VLOOKUP(AJ59+AL59+AM59+AS59,NyIGS!$A$2:$K$78,DK59)),""))</f>
        <v/>
      </c>
      <c r="BC59" s="4" t="str">
        <f>IF(AND(ISNUMBER(AJ59),ISNUMBER(AN59),ISNUMBER(AT59),DK59&lt;8),IF(COUNTIF(O59,0)+COUNTIF(U59,0)+COUNTIF(AE59,0)&gt;1,"",VLOOKUP(AJ59+AN59+AT59,NyIRS!$A$2:$K$59,DK59)),IF(AND(ISNUMBER(AJ59),ISNUMBER(AQ59),DK59&gt;7),IF(COUNTIF(O59,0)+COUNTIF(W59,0)&gt;1,"",VLOOKUP(AJ59+AQ59,NyIRS!$A$2:$K$59,DK59)),""))</f>
        <v/>
      </c>
      <c r="BD59" s="4" t="str">
        <f>IF(AND(ISNUMBER(AK59),ISNUMBER(AL59),ISNUMBER(AM59),DK59&lt;8),IF(COUNTIF(P59,0)+COUNTIF(AA59,0)+COUNTIF(Z59,0)&gt;1,"",VLOOKUP(AK59+AL59+AM59,NyIES!$A$2:$K$59,DK59)),IF(AND(ISNUMBER(AL59),ISNUMBER(AM59),ISNUMBER(AR59),DK59&gt;7),IF(COUNTIF(AA59,0)+COUNTIF(Z59,0)+COUNTIF(X59,0)&gt;1,"",VLOOKUP(AL59+AM59+AR59,NyIES!$A$2:$K$59,DK59)),""))</f>
        <v/>
      </c>
      <c r="BE59" s="4" t="str">
        <f>IF(AND(ISNUMBER(AJ59),ISNUMBER(AP59),ISNUMBER(AU59),DK59&lt;8),IF(COUNTIF(O59,0)+AND(COUNTIF(U59,0),COUNTIF(V59,0))+COUNTIF(AD59,0)&gt;1,"",VLOOKUP(AJ59+AP59+AU59,NyISI!$A$2:$K$59,DK59)),IF(AND(ISNUMBER(AS59),ISNUMBER(AU59),ISNUMBER(AV59),DK59=8),IF(COUNTIF(AD59,0)+COUNTIF(Q59,0)+AND(COUNTIF(W59,0),COUNTIF(X59,0))&gt;1,"",VLOOKUP(AS59+AU59+AV59,NyISI!$A$2:$K$59,DK59)),IF(AND(ISNUMBER(AS59),ISNUMBER(AV59),DK59&gt;8),IF(COUNTIF(Q59,0)+AND(COUNTIF(W59,0),COUNTIF(X59,0))&gt;1,"",VLOOKUP(AS59+AV59,NyISI!$A$2:$K$59,DK59)),"")))</f>
        <v/>
      </c>
      <c r="BF59" s="4" t="str">
        <f>IF(AND(ISNUMBER(AT59),ISNUMBER(AK59),ISNUMBER(AL59),ISNUMBER(AM59),DK59&lt;8),IF(COUNTIF(P59,0)+COUNTIF(AA59,0)+COUNTIF(Z59,0)+COUNTIF(AE59,0)&gt;1,"",VLOOKUP(AT59+AK59+AL59+AM59,NyISS!$A$2:$G$78,DK59)),"")</f>
        <v/>
      </c>
      <c r="BG59" s="4" t="str">
        <f>IF(AND(ISNUMBER(AJ59),ISNUMBER(AL59),ISNUMBER(AM59),DK59&gt;7),IF(COUNTIF(O59,0)+COUNTIF(AA59,0)+COUNTIF(Z59,0)&gt;1,"",VLOOKUP(AJ59+AL59+AM59,NyISM!$A$2:$K$59,DK59)),"")</f>
        <v/>
      </c>
      <c r="BH59" s="4" t="str">
        <f>IF(AND(ISNUMBER(AY59),ISNUMBER(AZ59)),IF(COUNTIF(T59,0)+COUNTIF(Y59,0)&gt;1,"",VLOOKUP(AY59+AZ59,NyIAM!$A$2:$K$40,DK59)),"")</f>
        <v/>
      </c>
      <c r="BJ59" s="4" t="str">
        <f>IF(ISNUMBER(BB59),VLOOKUP(BB59,Percentil!$A$2:$B$122,2,1),"")</f>
        <v/>
      </c>
      <c r="BK59" s="4" t="str">
        <f>IF(ISNUMBER(BC59),VLOOKUP(BC59,Percentil!$A$2:$B$122,2,1),"")</f>
        <v/>
      </c>
      <c r="BL59" s="4" t="str">
        <f>IF(ISNUMBER(BD59),VLOOKUP(BD59,Percentil!$A$2:$B$122,2,1),"")</f>
        <v/>
      </c>
      <c r="BM59" s="4" t="str">
        <f>IF(ISNUMBER(BE59),VLOOKUP(BE59,Percentil!$A$2:$B$122,2,1),"")</f>
        <v/>
      </c>
      <c r="BN59" s="4" t="str">
        <f>IF(ISNUMBER(BF59),VLOOKUP(BF59,Percentil!$A$2:$B$122,2,1),"")</f>
        <v/>
      </c>
      <c r="BO59" s="4" t="str">
        <f>IF(ISNUMBER(BG59),VLOOKUP(BG59,Percentil!$A$2:$B$122,2,1),"")</f>
        <v/>
      </c>
      <c r="BP59" s="4" t="str">
        <f>IF(ISNUMBER(BH59),VLOOKUP(BH59,Percentil!$A$2:$B$122,2,1),"")</f>
        <v/>
      </c>
      <c r="BQ59" s="4" t="str">
        <f>IF(AND(ISNUMBER(AJ59),ISNUMBER(DK59)),IF(AJ59-VLOOKUP(BI59,NyFi!$L$2:$V$4,DK59,1)&lt;1,1 &amp; " - " &amp; AJ59+VLOOKUP(BI59,NyFi!$L$2:$V$4,DK59,1),IF(AJ59+VLOOKUP(BI59,NyFi!$L$2:$V$4,DK59,1)&gt;19,AJ59-VLOOKUP(BI59,NyFi!$L$2:$V$4,DK59,1) &amp; " - " &amp; 19,AJ59-VLOOKUP(BI59,NyFi!$L$2:$V$4,DK59,1) &amp; " - " &amp; AJ59+VLOOKUP(BI59,NyFi!$L$2:$V$4,DK59,1))),"")</f>
        <v/>
      </c>
      <c r="BR59" s="4" t="str">
        <f>IF(AND(ISNUMBER(DK59),DK59&lt;8),IF(AND(ISNUMBER(AK59),ISNUMBER(DK59)),IF(AK59-VLOOKUP(BI59,NyGs!$L$2:$V$4,DK59,1)&lt;1,1 &amp; " - " &amp; AK59+VLOOKUP(BI59,NyGs!$L$2:$V$4,DK59,1),IF(AK59+VLOOKUP(BI59,NyGs!$L$2:$V$4,DK59,1)&gt;19,AK59-VLOOKUP(BI59,NyGs!$L$2:$V$4,DK59,1) &amp; " - " &amp; 19,AK59-VLOOKUP(BI59,NyGs!$L$2:$V$4,DK59,1) &amp; " - " &amp; AK59+VLOOKUP(BI59,NyGs!$L$2:$V$4,DK59,1))),""),"")</f>
        <v/>
      </c>
      <c r="BS59" s="4" t="str">
        <f>IF(AND(ISNUMBER(AL59),ISNUMBER(DK59)),IF(AL59-VLOOKUP(BI59,NyRm!$L$2:$V$4,DK59,1)&lt;1,1 &amp; " - " &amp; AL59+VLOOKUP(BI59,NyRm!$L$2:$V$4,DK59,1),IF(AL59+VLOOKUP(BI59,NyRm!$L$2:$V$4,DK59,1)&gt;19,AL59-VLOOKUP(BI59,NyRm!$L$2:$V$4,DK59,1) &amp; " - " &amp; 19,AL59-VLOOKUP(BI59,NyRm!$L$2:$V$4,DK59,1) &amp; " - " &amp; AL59+VLOOKUP(BI59,NyRm!$L$2:$V$4,DK59,1))),"")</f>
        <v/>
      </c>
      <c r="BT59" s="4" t="str">
        <f>IF(AND(ISNUMBER(AM59),ISNUMBER(DK59)),IF(AM59-VLOOKUP(BI59,NyFm!$L$2:$V$4,DK59,1)&lt;1,1 &amp; " - " &amp; AM59+VLOOKUP(BI59,NyFm!$L$2:$V$4,DK59,1),IF(AM59+VLOOKUP(BI59,NyFm!$L$2:$V$4,DK59,1)&gt;19,AM59-VLOOKUP(BI59,NyFm!$L$2:$V$4,DK59,1) &amp; " - " &amp; 19,AM59-VLOOKUP(BI59,NyFm!$L$2:$V$4,DK59,1) &amp; " - " &amp; AM59+VLOOKUP(BI59,NyFm!$L$2:$V$4,DK59,1))),"")</f>
        <v/>
      </c>
      <c r="BU59" s="4" t="str">
        <f>IF(AND(ISNUMBER(DK59),DK59&lt;8),IF(AND(ISNUMBER(AN59),ISNUMBER(DK59)),IF(AN59-VLOOKUP(BI59,NyLi1R!$L$2:$V$4,DK59,1)&lt;1,1 &amp; " - " &amp; AN59+VLOOKUP(BI59,NyLi1R!$L$2:$V$4,DK59,1),IF(AN59+VLOOKUP(BI59,NyLi1R!$L$2:$V$4,DK59,1)&gt;19,AN59-VLOOKUP(BI59,NyLi1R!$L$2:$V$4,DK59,1) &amp; " - " &amp; 19,AN59-VLOOKUP(BI59,NyLi1R!$L$2:$V$4,DK59,1) &amp; " - " &amp; AN59+VLOOKUP(BI59,NyLi1R!$L$2:$V$4,DK59,1))),""),"")</f>
        <v/>
      </c>
      <c r="BV59" s="4" t="str">
        <f>IF(AND(ISNUMBER(DK59),DK59&lt;8),IF(AND(ISNUMBER(AO59),ISNUMBER(DK59)),IF(AO59-VLOOKUP(BI59,NyLi1E!$L$2:$V$4,DK59,1)&lt;1,1 &amp; " - " &amp; AO59+VLOOKUP(BI59,NyLi1E!$L$2:$V$4,DK59,1),IF(AO59+VLOOKUP(BI59,NyLi1E!$L$2:$V$4,DK59,1)&gt;19,AO59-VLOOKUP(BI59,NyLi1E!$L$2:$V$4,DK59,1) &amp; " - " &amp; 19,AO59-VLOOKUP(BI59,NyLi1E!$L$2:$V$4,DK59,1) &amp; " - " &amp; AO59+VLOOKUP(BI59,NyLi1E!$L$2:$V$4,DK59,1))),""),"")</f>
        <v/>
      </c>
      <c r="BW59" s="4" t="str">
        <f>IF(AND(ISNUMBER(DK59),DK59&lt;8),IF(AND(ISNUMBER(AP59),ISNUMBER(DK59)),IF(AP59-VLOOKUP(BI59,NyLi1T!$L$2:$V$4,DK59,1)&lt;1,1 &amp; " - " &amp; AP59+VLOOKUP(BI59,NyLi1T!$L$2:$V$4,DK59,1),IF(AP59+VLOOKUP(BI59,NyLi1T!$L$2:$V$4,DK59,1)&gt;19,AP59-VLOOKUP(BI59,NyLi1T!$L$2:$V$4,DK59,1) &amp; " - " &amp; 19,AP59-VLOOKUP(BI59,NyLi1T!$L$2:$V$4,DK59,1) &amp; " - " &amp; AP59+VLOOKUP(BI59,NyLi1T!$L$2:$V$4,DK59,1))),""),"")</f>
        <v/>
      </c>
      <c r="BX59" s="4" t="str">
        <f>IF(AND(ISNUMBER(DK59),DK59&gt;7),IF(AND(ISNUMBER(AQ59),ISNUMBER(DK59)),IF(AQ59-VLOOKUP(BI59,NyLi2R!$L$2:$V$4,DK59,1)&lt;1,1 &amp; " - " &amp; AQ59+VLOOKUP(BI59,NyLi2R!$L$2:$V$4,DK59,1),IF(AQ59+VLOOKUP(BI59,NyLi2R!$L$2:$V$4,DK59,1)&gt;19,AQ59-VLOOKUP(BI59,NyLi2R!$L$2:$V$4,DK59,1) &amp; " - " &amp; 19,AQ59-VLOOKUP(BI59,NyLi2R!$L$2:$V$4,DK59,1) &amp; " - " &amp; AQ59+VLOOKUP(BI59,NyLi2R!$L$2:$V$4,DK59,1))),""),"")</f>
        <v/>
      </c>
      <c r="BY59" s="4" t="str">
        <f>IF(AND(ISNUMBER(DK59),DK59&gt;7),IF(AND(ISNUMBER(AR59),ISNUMBER(DK59)),IF(AR59-VLOOKUP(BI59,NyLi2E!$L$2:$V$4,DK59,1)&lt;1,1 &amp; " - " &amp; AR59+VLOOKUP(BI59,NyLi2E!$L$2:$V$4,DK59,1),IF(AR59+VLOOKUP(BI59,NyLi2E!$L$2:$V$4,DK59,1)&gt;19,AR59-VLOOKUP(BI59,NyLi2E!$L$2:$V$4,DK59,1) &amp; " - " &amp; 19,AR59-VLOOKUP(BI59,NyLi2E!$L$2:$V$4,DK59,1) &amp; " - " &amp; AR59+VLOOKUP(BI59,NyLi2E!$L$2:$V$4,DK59,1))),""),"")</f>
        <v/>
      </c>
      <c r="BZ59" s="4" t="str">
        <f>IF(AND(ISNUMBER(DK59),DK59&gt;7),IF(AND(ISNUMBER(AS59),ISNUMBER(DK59)),IF(AS59-VLOOKUP(BI59,NyLi2T!$L$2:$V$4,DK59,1)&lt;1,1 &amp; " - " &amp; AS59+VLOOKUP(BI59,NyLi2T!$L$2:$V$4,DK59,1),IF(AS59+VLOOKUP(BI59,NyLi2T!$L$2:$V$4,DK59,1)&gt;19,AS59-VLOOKUP(BI59,NyLi2T!$L$2:$V$4,DK59,1) &amp; " - " &amp; 19,AS59-VLOOKUP(BI59,NyLi2T!$L$2:$V$4,DK59,1) &amp; " - " &amp; AS59+VLOOKUP(BI59,NyLi2T!$L$2:$V$4,DK59,1))),""),"")</f>
        <v/>
      </c>
      <c r="CA59" s="4" t="str">
        <f>IF(AND(ISNUMBER(DK59),DK59&lt;8),IF(AND(ISNUMBER(AT59),ISNUMBER(DK59)),IF(AT59-VLOOKUP(BI59,NySs!$L$2:$V$4,DK59,1)&lt;1,1 &amp; " - " &amp; AT59+VLOOKUP(BI59,NySs!$L$2:$V$4,DK59,1),IF(AT59+VLOOKUP(BI59,NySs!$L$2:$V$4,DK59,1)&gt;19,AT59-VLOOKUP(BI59,NySs!$L$2:$V$4,DK59,1) &amp; " - " &amp; 19,AT59-VLOOKUP(BI59,NySs!$L$2:$V$4,DK59,1) &amp; " - " &amp; AT59+VLOOKUP(BI59,NySs!$L$2:$V$4,DK59,1))),""),"")</f>
        <v/>
      </c>
      <c r="CB59" s="4" t="str">
        <f>IF(AND(ISNUMBER(DK59),DK59&lt;9),IF(AND(ISNUMBER(AU59),ISNUMBER(DK59)),IF(AU59-VLOOKUP(BI59,NyEo!$L$2:$V$4,DK59,1)&lt;1,1 &amp; " - " &amp; AU59+VLOOKUP(BI59,NyEo!$L$2:$V$4,DK59,1),IF(AU59+VLOOKUP(BI59,NyEo!$L$2:$V$4,DK59,1)&gt;19,AU59-VLOOKUP(BI59,NyEo!$L$2:$V$4,DK59,1) &amp; " - " &amp; 19,AU59-VLOOKUP(BI59,NyEo!$L$2:$V$4,DK59,1) &amp; " - " &amp; AU59+VLOOKUP(BI59,NyEo!$L$2:$V$4,DK59,1))),""),"")</f>
        <v/>
      </c>
      <c r="CC59" s="4" t="str">
        <f>IF(AND(ISNUMBER(DK59),DK59&gt;7),IF(AND(ISNUMBER(AV59),ISNUMBER(DK59)),IF(AV59-VLOOKUP(BI59,NyHt!$L$2:$V$4,DK59,1)&lt;1,1 &amp; " - " &amp; AV59+VLOOKUP(BI59,NyHt!$L$2:$V$4,DK59,1),IF(AV59+VLOOKUP(BI59,NyHt!$L$2:$V$4,DK59,1)&gt;19,AV59-VLOOKUP(BI59,NyHt!$L$2:$V$4,DK59,1) &amp; " - " &amp; 19,AV59-VLOOKUP(BI59,NyHt!$L$2:$V$4,DK59,1) &amp; " - " &amp; AV59+VLOOKUP(BI59,NyHt!$L$2:$V$4,DK59,1))),""),"")</f>
        <v/>
      </c>
      <c r="CD59" s="4" t="str">
        <f>IF(AND(ISNUMBER(AW59),ISNUMBER(DK59)),IF(AW59-VLOOKUP(BI59,NySiF!$L$2:$V$4,DK59,1)&lt;1,1 &amp; " - " &amp; AW59+VLOOKUP(BI59,NySiF!$L$2:$V$4,DK59,1),IF(AW59+VLOOKUP(BI59,NySiF!$L$2:$V$4,DK59,1)&gt;19,AW59-VLOOKUP(BI59,NySiF!$L$2:$V$4,DK59,1) &amp; " - " &amp; 19,AW59-VLOOKUP(BI59,NySiF!$L$2:$V$4,DK59,1) &amp; " - " &amp; AW59+VLOOKUP(BI59,NySiF!$L$2:$V$4,DK59,1))),"")</f>
        <v/>
      </c>
      <c r="CE59" s="4" t="str">
        <f>IF(AND(ISNUMBER(AX59),ISNUMBER(DK59)),IF(AX59-VLOOKUP(BI59,NySiB!$L$2:$V$4,DK59,1)&lt;1,1 &amp; " - " &amp; AX59+VLOOKUP(BI59,NySiB!$L$2:$V$4,DK59,1),IF(AX59+VLOOKUP(BI59,NySiB!$L$2:$V$4,DK59,1)&gt;19,AX59-VLOOKUP(BI59,NySiB!$L$2:$V$4,DK59,1) &amp; " - " &amp; 19,AX59-VLOOKUP(BI59,NySiB!$L$2:$V$4,DK59,1) &amp; " - " &amp; AX59+VLOOKUP(BI59,NySiB!$L$2:$V$4,DK59,1))),"")</f>
        <v/>
      </c>
      <c r="CF59" s="4" t="str">
        <f>IF(AND(ISNUMBER(AY59),ISNUMBER(DK59)),IF(AY59-VLOOKUP(BI59,NySiT!$L$2:$V$4,DK59,1)&lt;1,1 &amp; " - " &amp; AY59+VLOOKUP(BI59,NySiT!$L$2:$V$4,DK59,1),IF(AY59+VLOOKUP(BI59,NySiT!$L$2:$V$4,DK59,1)&gt;19,AY59-VLOOKUP(BI59,NySiT!$L$2:$V$4,DK59,1) &amp; " - " &amp; 19,AY59-VLOOKUP(BI59,NySiT!$L$2:$V$4,DK59,1) &amp; " - " &amp; AY59+VLOOKUP(BI59,NySiT!$L$2:$V$4,DK59,1))),"")</f>
        <v/>
      </c>
      <c r="CG59" s="4" t="str">
        <f>IF(AND(ISNUMBER(AZ59),ISNUMBER(DK59)),IF(AZ59-VLOOKUP(BI59,NyVs!$L$2:$V$4,DK59,1)&lt;1,1 &amp; " - " &amp; AZ59+VLOOKUP(BI59,NyVs!$L$2:$V$4,DK59,1),IF(AZ59+VLOOKUP(BI59,NyVs!$L$2:$V$4,DK59,1)&gt;19,AZ59-VLOOKUP(BI59,NyVs!$L$2:$V$4,DK59,1) &amp; " - " &amp; 19,AZ59-VLOOKUP(BI59,NyVs!$L$2:$V$4,DK59,1) &amp; " - " &amp; AZ59+VLOOKUP(BI59,NyVs!$L$2:$V$4,DK59,1))),"")</f>
        <v/>
      </c>
      <c r="CH59" s="4" t="str">
        <f>IF(AND(ISNUMBER(BA59),ISNUMBER(DK59)),IF(BA59-VLOOKUP(BI59,NyPp!$L$2:$V$4,DK59,1)&lt;1,1 &amp; " - " &amp; BA59+VLOOKUP(BI59,NyPp!$L$2:$V$4,DK59,1),IF(BA59+VLOOKUP(BI59,NyPp!$L$2:$V$4,DK59,1)&gt;19,BA59-VLOOKUP(BI59,NyPp!$L$2:$V$4,DK59,1) &amp; " - " &amp; 19,BA59-VLOOKUP(BI59,NyPp!$L$2:$V$4,DK59,1) &amp; " - " &amp; BA59+VLOOKUP(BI59,NyPp!$L$2:$V$4,DK59,1))),"")</f>
        <v/>
      </c>
      <c r="CI59" s="4" t="str">
        <f>IF(AND(ISNUMBER(BB59),ISNUMBER(DK59)),IF(BB59-VLOOKUP(BI59,NyIGS!$L$2:$V$4,DK59,1)&lt;40,40 &amp; " - " &amp; BB59+VLOOKUP(BI59,NyIGS!$L$2:$V$4,DK59,1),IF(BB59+VLOOKUP(BI59,NyIGS!$L$2:$V$4,DK59,1)&gt;160,BB59-VLOOKUP(BI59,NyIGS!$L$2:$V$4,DK59,1) &amp; " - " &amp; 160,BB59-VLOOKUP(BI59,NyIGS!$L$2:$V$4,DK59,1) &amp; " - " &amp; BB59+VLOOKUP(BI59,NyIGS!$L$2:$V$4,DK59,1))),"")</f>
        <v/>
      </c>
      <c r="CJ59" s="4" t="str">
        <f>IF(AND(ISNUMBER(BC59),ISNUMBER(DK59)),IF(BC59-VLOOKUP(BI59,NyIRS!$L$2:$V$4,DK59,1)&lt;40,40 &amp; " - " &amp; BC59+VLOOKUP(BI59,NyIRS!$L$2:$V$4,DK59,1),IF(BC59+VLOOKUP(BI59,NyIRS!$L$2:$V$4,DK59,1)&gt;160,BC59-VLOOKUP(BI59,NyIRS!$L$2:$V$4,DK59,1) &amp; " - " &amp; 160,BC59-VLOOKUP(BI59,NyIRS!$L$2:$V$4,DK59,1) &amp; " - " &amp; BC59+VLOOKUP(BI59,NyIRS!$L$2:$V$4,DK59,1))),"")</f>
        <v/>
      </c>
      <c r="CK59" s="4" t="str">
        <f>IF(AND(ISNUMBER(BD59),ISNUMBER(DK59)),IF(BD59-VLOOKUP(BI59,NyIES!$L$2:$V$4,DK59,1)&lt;40,40 &amp; " - " &amp; BD59+VLOOKUP(BI59,NyIES!$L$2:$V$4,DK59,1),IF(BD59+VLOOKUP(BI59,NyIES!$L$2:$V$4,DK59,1)&gt;160,BD59-VLOOKUP(BI59,NyIES!$L$2:$V$4,DK59,1) &amp; " - " &amp; 160,BD59-VLOOKUP(BI59,NyIES!$L$2:$V$4,DK59,1) &amp; " - " &amp; BD59+VLOOKUP(BI59,NyIES!$L$2:$V$4,DK59,1))),"")</f>
        <v/>
      </c>
      <c r="CL59" s="4" t="str">
        <f>IF(AND(ISNUMBER(BE59),ISNUMBER(DK59)),IF(BE59-VLOOKUP(BI59,NyISI!$L$2:$V$4,DK59,1)&lt;40,40 &amp; " - " &amp; BE59+VLOOKUP(BI59,NyISI!$L$2:$V$4,DK59,1),IF(BE59+VLOOKUP(BI59,NyISI!$L$2:$V$4,DK59,1)&gt;160,BE59-VLOOKUP(BI59,NyISI!$L$2:$V$4,DK59,1) &amp; " - " &amp; 160,BE59-VLOOKUP(BI59,NyISI!$L$2:$V$4,DK59,1) &amp; " - " &amp; BE59+VLOOKUP(BI59,NyISI!$L$2:$V$4,DK59,1))),"")</f>
        <v/>
      </c>
      <c r="CM59" s="4" t="str">
        <f>IF(AND(ISNUMBER(DK59),DK59&lt;8),IF(AND(ISNUMBER(BF59),ISNUMBER(DK59)),IF(BF59-VLOOKUP(BI59,NyISS!$L$2:$V$4,DK59,1)&lt;40,40 &amp; " - " &amp; BF59+VLOOKUP(BI59,NyISS!$L$2:$V$4,DK59,1),IF(BF59+VLOOKUP(BI59,NyISS!$L$2:$V$4,DK59,1)&gt;160,BF59-VLOOKUP(BI59,NyISS!$L$2:$V$4,DK59,1) &amp; " - " &amp; 160,BF59-VLOOKUP(BI59,NyISS!$L$2:$V$4,DK59,1) &amp; " - " &amp; BF59+VLOOKUP(BI59,NyISS!$L$2:$V$4,DK59,1))),""),"")</f>
        <v/>
      </c>
      <c r="CN59" s="4" t="str">
        <f>IF(AND(ISNUMBER(DK59),DK59&gt;7),IF(AND(ISNUMBER(BG59),ISNUMBER(DK59)),IF(BG59-VLOOKUP(BI59,NyISM!$L$2:$V$4,DK59,1)&lt;40,40 &amp; " - " &amp; BG59+VLOOKUP(BI59,NyISM!$L$2:$V$4,DK59,1),IF(BG59+VLOOKUP(BI59,NyISM!$L$2:$V$4,DK59,1)&gt;160,BG59-VLOOKUP(BI59,NyISM!$L$2:$V$4,DK59,1) &amp; " - " &amp; 160,BG59-VLOOKUP(BI59,NyISM!$L$2:$V$4,DK59,1) &amp; " - " &amp; BG59+VLOOKUP(BI59,NyISM!$L$2:$V$4,DK59,1))),""),"")</f>
        <v/>
      </c>
      <c r="CO59" s="4" t="str">
        <f>IF(AND(ISNUMBER(BH59),ISNUMBER(DK59)),IF(BH59-VLOOKUP(BI59,NyIAM!$L$2:$V$4,DK59,1)&lt;40,40 &amp; " - " &amp; BH59+VLOOKUP(BI59,NyIAM!$L$2:$V$4,DK59,1),IF(BH59+VLOOKUP(BI59,NyIAM!$L$2:$V$4,DK59,1)&gt;160,BH59-VLOOKUP(BI59,NyIAM!$L$2:$V$4,DK59,1) &amp; " - " &amp; 160,BH59-VLOOKUP(BI59,NyIAM!$L$2:$V$4,DK59,1) &amp; " - " &amp; BH59+VLOOKUP(BI59,NyIAM!$L$2:$V$4,DK59,1))),"")</f>
        <v/>
      </c>
      <c r="CP59" s="4" t="str">
        <f>IF(AF59="","",IF(AND(ISNUMBER(AF59),ISNUMBER(DK59)),IF(VLOOKUP(AF59,NyOm!$A$2:$K$30,DK59,1)=1,"Onormalt få ord",IF(VLOOKUP(AF59,NyOm!$A$2:$K$30,DK59,1)=2,"Färre antal ord än normalt",IF(VLOOKUP(AF59,NyOm!$A$2:$K$30,DK59,1)=3,"Normalt antal ord","")))))</f>
        <v/>
      </c>
      <c r="CQ59" s="4" t="str">
        <f>IF(AB59="","",IF(AND(ISNUMBER(AB59),ISNUMBER(DK59)),IF(VLOOKUP(AB59,NyPbTid!$A$2:$K$218,DK59,1)=1,"Onormalt lång tidsåtgång",IF(VLOOKUP(AB59,NyPbTid!$A$2:$K$218,DK59,1)=2,"Långsammare än normalt",IF(VLOOKUP(AB59,NyPbTid!$A$2:$K$218,DK59,1)=3,"Normal tidsåtgång","")))))</f>
        <v/>
      </c>
      <c r="CR59" s="4" t="str">
        <f>IF(AC59="","",IF(AND(ISNUMBER(AC59),ISNUMBER(DK59)),IF(VLOOKUP(AC59,NyPbFel!$A$2:$K$18,DK59,1)=1,"Onormalt antal fel",IF(VLOOKUP(AC59,NyPbFel!$A$2:$K$18,DK59,1)=2,"Fler fel än normalt",IF(VLOOKUP(AC59,NyPbFel!$A$2:$K$18,DK59,1)=3,"Normalt antal fel","")))))</f>
        <v/>
      </c>
      <c r="CS59" s="4" t="str">
        <f t="shared" si="6"/>
        <v/>
      </c>
      <c r="CT59" s="4" t="str">
        <f>IF(OR(ISNUMBER(CS59),CS59="0**"),IF(ISNUMBER(CS59),CS59/ABS(CS59)*VLOOKUP(1,SignDiff!$A$3:$K$4,DK59,1),VLOOKUP(1,SignDiff!$A$3:$K$4,DK59,1)),"")</f>
        <v/>
      </c>
      <c r="CU59" s="4" t="str">
        <f>IF(OR(ISNUMBER(CS59),CS59="0**"),IF(ISNUMBER(CS59),CS59/ABS(CS59)*VLOOKUP(1,SignDiff!$A$7:$K$8,DK59,1),VLOOKUP(1,SignDiff!$A$7:$K$8,DK59,1)),"")</f>
        <v/>
      </c>
      <c r="CV59" s="4" t="str">
        <f t="shared" si="7"/>
        <v/>
      </c>
      <c r="CW59" s="4" t="str">
        <f t="shared" si="8"/>
        <v/>
      </c>
      <c r="CX59" s="4" t="str">
        <f>IF(OR(ISNUMBER(CS59),CS59="0**"),IF(CS59="0**",VLOOKUP(0,'IRS-IES'!$A$2:$C$43,2,1),IF(CS59&lt;0,VLOOKUP(ABS(CS59),'IRS-IES'!$A$2:$C$43,2,1),VLOOKUP(ABS(CS59),'IRS-IES'!$A$2:$C$43,3,1))),"")</f>
        <v/>
      </c>
      <c r="CY59" s="4" t="str">
        <f t="shared" si="9"/>
        <v/>
      </c>
      <c r="CZ59" s="4" t="str">
        <f>IF(OR(ISNUMBER(CY59),CY59="0**"),IF(ISNUMBER(CY59),CY59/ABS(CY59)*VLOOKUP(2,SignDiff!$A$3:$K$4,DK59,1),VLOOKUP(2,SignDiff!$A$3:$K$4,DK59,1)),"")</f>
        <v/>
      </c>
      <c r="DA59" s="4" t="str">
        <f>IF(OR(ISNUMBER(CY59),CY59="0**"),IF(ISNUMBER(CY59),CY59/ABS(CY59)*VLOOKUP(2,SignDiff!$A$7:$K$8,DK59,1),VLOOKUP(2,SignDiff!$A$7:$K$8,DK59,1)),"")</f>
        <v/>
      </c>
      <c r="DB59" s="4" t="str">
        <f t="shared" si="10"/>
        <v/>
      </c>
      <c r="DC59" s="4" t="str">
        <f t="shared" si="11"/>
        <v/>
      </c>
      <c r="DD59" s="4" t="str">
        <f>IF(OR(ISNUMBER(CY59),CY59="0**"),IF(CY59="0**",VLOOKUP(0,'ISI-ISS'!$A$2:$C$43,2,1),IF(CY59&lt;0,VLOOKUP(ABS(CY59),'ISI-ISS'!$A$2:$C$43,2,1),VLOOKUP(ABS(CY59),'ISI-ISS'!$A$2:$C$43,3,1))),"")</f>
        <v/>
      </c>
      <c r="DE59" s="4" t="str">
        <f t="shared" si="12"/>
        <v/>
      </c>
      <c r="DF59" s="4" t="str">
        <f>IF(OR(ISNUMBER(DE59),DE59="0**"),IF(ISNUMBER(DE59),DE59/ABS(DE59)*VLOOKUP(2,SignDiff!$A$3:$K$4,DK59,1),VLOOKUP(2,SignDiff!$A$3:$K$4,DK59,1)),"")</f>
        <v/>
      </c>
      <c r="DG59" s="4" t="str">
        <f>IF(OR(ISNUMBER(DE59),DE59="0**"),IF(ISNUMBER(DE59),DE59/ABS(DE59)*VLOOKUP(2,SignDiff!$A$7:$K$8,DK59,1),VLOOKUP(2,SignDiff!$A$7:$K$8,DK59,1)),"")</f>
        <v/>
      </c>
      <c r="DH59" s="4" t="str">
        <f t="shared" si="13"/>
        <v/>
      </c>
      <c r="DI59" s="4" t="str">
        <f t="shared" si="14"/>
        <v/>
      </c>
      <c r="DJ59" s="4" t="str">
        <f>IF(OR(ISNUMBER(DE59),DE59="0**"),IF(DE59="0**",VLOOKUP(0,'ISI-ISM'!$A$2:$C$43,2,1),IF(DE59&lt;0,VLOOKUP(ABS(DE59),'ISI-ISM'!$A$2:$C$43,2,1),VLOOKUP(ABS(DE59),'ISI-ISM'!$A$2:$C$43,3,1))),"")</f>
        <v/>
      </c>
      <c r="DK59" s="4" t="str">
        <f>IF(ISERROR(VLOOKUP(N59,age!$A$2:$C$11,2,1)),"",VLOOKUP(N59,age!$A$2:$C$11,2,1))</f>
        <v/>
      </c>
      <c r="DL59" s="4" t="str">
        <f>IF(ISERROR(VLOOKUP(N59,age!$A$2:$C$11,3,1)),"",VLOOKUP(N59,age!$A$2:$C$11,3,1))</f>
        <v/>
      </c>
      <c r="DM59" s="4">
        <f t="shared" si="1"/>
        <v>0</v>
      </c>
      <c r="DN59" s="4">
        <f t="shared" si="2"/>
        <v>0</v>
      </c>
      <c r="DO59" s="4">
        <f t="shared" si="3"/>
        <v>0</v>
      </c>
      <c r="DP59" s="4">
        <f t="shared" si="4"/>
        <v>0</v>
      </c>
      <c r="DQ59" s="4">
        <f t="shared" si="5"/>
        <v>0</v>
      </c>
      <c r="DR59" s="9" t="str">
        <f t="shared" si="15"/>
        <v/>
      </c>
      <c r="DS59" s="9" t="str">
        <f t="shared" si="16"/>
        <v/>
      </c>
      <c r="DT59" s="9" t="str">
        <f t="shared" si="17"/>
        <v/>
      </c>
      <c r="DU59" s="9" t="str">
        <f t="shared" si="18"/>
        <v/>
      </c>
      <c r="DV59" s="9" t="str">
        <f t="shared" si="19"/>
        <v/>
      </c>
      <c r="DW59" s="9" t="str">
        <f t="shared" si="20"/>
        <v/>
      </c>
      <c r="DX59" s="9" t="str">
        <f t="shared" si="21"/>
        <v/>
      </c>
      <c r="DY59" s="9" t="str">
        <f>IF(AND(ISNUMBER(AJ59),ISNUMBER(DK59)),IF(AJ59-VLOOKUP(BI59,NyFi!$L$2:$V$4,DK59,1)&lt;1,1,AJ59-VLOOKUP(BI59,NyFi!$L$2:$V$4,DK59,1)),"")</f>
        <v/>
      </c>
      <c r="DZ59" s="9" t="str">
        <f>IF(AND(ISNUMBER(DK59),DK59&lt;8),IF(AND(ISNUMBER(AK59),ISNUMBER(DK59)),IF(AK59-VLOOKUP(BI59,NyGs!$L$2:$V$4,DK59,1)&lt;1,1,AK59-VLOOKUP(BI59,NyGs!$L$2:$V$4,DK59,1)),""),"")</f>
        <v/>
      </c>
      <c r="EA59" s="9" t="str">
        <f>IF(AND(ISNUMBER(AL59),ISNUMBER(DK59)),IF(AL59-VLOOKUP(BI59,NyRm!$L$2:$V$4,DK59,1)&lt;1,1,AL59-VLOOKUP(BI59,NyRm!$L$2:$V$4,DK59,1)),"")</f>
        <v/>
      </c>
      <c r="EB59" s="9" t="str">
        <f>IF(AND(ISNUMBER(AM59),ISNUMBER(DK59)),IF(AM59-VLOOKUP(BI59,NyFm!$L$2:$V$4,DK59,1)&lt;1,1,AM59-VLOOKUP(BI59,NyFm!$L$2:$V$4,DK59,1)),"")</f>
        <v/>
      </c>
      <c r="EC59" s="9" t="str">
        <f>IF(AND(ISNUMBER(DK59),DK59&lt;8),IF(AND(ISNUMBER(AN59),ISNUMBER(DK59)),IF(AN59-VLOOKUP(BI59,NyLi1R!$L$2:$V$4,DK59,1)&lt;1,1,AN59-VLOOKUP(BI59,NyLi1R!$L$2:$V$4,DK59,1)),""),"")</f>
        <v/>
      </c>
      <c r="ED59" s="9" t="str">
        <f>IF(AND(ISNUMBER(DK59),DK59&lt;8),IF(AND(ISNUMBER(AO59),ISNUMBER(DK59)),IF(AO59-VLOOKUP(BI59,NyLi1E!$L$2:$V$4,DK59,1)&lt;1,1,AO59-VLOOKUP(BI59,NyLi1E!$L$2:$V$4,DK59,1)),""),"")</f>
        <v/>
      </c>
      <c r="EE59" s="9" t="str">
        <f>IF(AND(ISNUMBER(DK59),DK59&lt;8),IF(AND(ISNUMBER(AP59),ISNUMBER(DK59)),IF(AP59-VLOOKUP(BI59,NyLi1T!$L$2:$V$4,DK59,1)&lt;1,1,AP59-VLOOKUP(BI59,NyLi1T!$L$2:$V$4,DK59,1)),""),"")</f>
        <v/>
      </c>
      <c r="EF59" s="9" t="str">
        <f>IF(AND(ISNUMBER(DK59),DK59&gt;7),IF(AND(ISNUMBER(AQ59),ISNUMBER(DK59)),IF(AQ59-VLOOKUP(BI59,NyLi2R!$L$2:$V$4,DK59,1)&lt;1,1,AQ59-VLOOKUP(BI59,NyLi2R!$L$2:$V$4,DK59,1)),""),"")</f>
        <v/>
      </c>
      <c r="EG59" s="9" t="str">
        <f>IF(AND(ISNUMBER(DK59),DK59&gt;7),IF(AND(ISNUMBER(AR59),ISNUMBER(DK59)),IF(AR59-VLOOKUP(BI59,NyLi2E!$L$2:$V$4,DK59,1)&lt;1,1,AR59-VLOOKUP(BI59,NyLi2E!$L$2:$V$4,DK59,1)),""),"")</f>
        <v/>
      </c>
      <c r="EH59" s="9" t="str">
        <f>IF(AND(ISNUMBER(DK59),DK59&gt;7),IF(AND(ISNUMBER(AS59),ISNUMBER(DK59)),IF(AS59-VLOOKUP(BI59,NyLi2T!$L$2:$V$4,DK59,1)&lt;1,1,AS59-VLOOKUP(BI59,NyLi2T!$L$2:$V$4,DK59,1)),""),"")</f>
        <v/>
      </c>
      <c r="EI59" s="9" t="str">
        <f>IF(AND(ISNUMBER(DK59),DK59&lt;8),IF(AND(ISNUMBER(AT59),ISNUMBER(DK59)),IF(AT59-VLOOKUP(BI59,NySs!$L$2:$V$4,DK59,1)&lt;1,1,AT59-VLOOKUP(BI59,NySs!$L$2:$V$4,DK59,1)),""),"")</f>
        <v/>
      </c>
      <c r="EJ59" s="9" t="str">
        <f>IF(AND(ISNUMBER(DK59),DK59&lt;9),IF(AND(ISNUMBER(AU59),ISNUMBER(DK59)),IF(AU59-VLOOKUP(BI59,NyEo!$L$2:$V$4,DK59,1)&lt;1,1,AU59-VLOOKUP(BI59,NyEo!$L$2:$V$4,DK59,1)),""),"")</f>
        <v/>
      </c>
      <c r="EK59" s="9" t="str">
        <f>IF(AND(ISNUMBER(DK59),DK59&gt;7),IF(AND(ISNUMBER(AV59),ISNUMBER(DK59)),IF(AV59-VLOOKUP(BI59,NyHt!$L$2:$V$4,DK59,1)&lt;1,1,AV59-VLOOKUP(BI59,NyHt!$L$2:$V$4,DK59,1)),""),"")</f>
        <v/>
      </c>
      <c r="EL59" s="9" t="str">
        <f>IF(AND(ISNUMBER(AW59),ISNUMBER(DK59)),IF(AW59-VLOOKUP(BI59,NySiF!$L$2:$V$4,DK59,1)&lt;1,1,AW59-VLOOKUP(BI59,NySiF!$L$2:$V$4,DK59,1)),"")</f>
        <v/>
      </c>
      <c r="EM59" s="9" t="str">
        <f>IF(AND(ISNUMBER(AX59),ISNUMBER(DK59)),IF(AX59-VLOOKUP(BI59,NySiB!$L$2:$V$4,DK59,1)&lt;1,1,AX59-VLOOKUP(BI59,NySiB!$L$2:$V$4,DK59,1)),"")</f>
        <v/>
      </c>
      <c r="EN59" s="9" t="str">
        <f>IF(AND(ISNUMBER(AY59),ISNUMBER(DK59)),IF(AY59-VLOOKUP(BI59,NySiT!$L$2:$V$4,DK59,1)&lt;1,1,AY59-VLOOKUP(BI59,NySiT!$L$2:$V$4,DK59,1)),"")</f>
        <v/>
      </c>
      <c r="EO59" s="9" t="str">
        <f>IF(AND(ISNUMBER(AZ59),ISNUMBER(DK59)),IF(AZ59-VLOOKUP(BI59,NyVs!$L$2:$V$4,DK59,1)&lt;1,1,AZ59-VLOOKUP(BI59,NyVs!$L$2:$V$4,DK59,1)),"")</f>
        <v/>
      </c>
      <c r="EP59" s="9" t="str">
        <f>IF(AND(ISNUMBER(BA59),ISNUMBER(DK59)),IF(BA59-VLOOKUP(BI59,NyPp!$L$2:$V$4,DK59,1)&lt;1,1,BA59-VLOOKUP(BI59,NyPp!$L$2:$V$4,DK59,1)),"")</f>
        <v/>
      </c>
      <c r="EQ59" s="9" t="str">
        <f>IF(AND(ISNUMBER(BB59),ISNUMBER(DK59)),IF(BB59-VLOOKUP(BI59,NyIGS!$L$2:$V$4,DK59,1)&lt;40,40,BB59-VLOOKUP(BI59,NyIGS!$L$2:$V$4,DK59,1)),"")</f>
        <v/>
      </c>
      <c r="ER59" s="9" t="str">
        <f>IF(AND(ISNUMBER(BC59),ISNUMBER(DK59)),IF(BC59-VLOOKUP(BI59,NyIRS!$L$2:$V$4,DK59,1)&lt;40,40,BC59-VLOOKUP(BI59,NyIRS!$L$2:$V$4,DK59,1)),"")</f>
        <v/>
      </c>
      <c r="ES59" s="9" t="str">
        <f>IF(AND(ISNUMBER(BD59),ISNUMBER(DK59)),IF(BD59-VLOOKUP(BI59,NyIES!$L$2:$V$4,DK59,1)&lt;40,40,BD59-VLOOKUP(BI59,NyIES!$L$2:$V$4,DK59,1)),"")</f>
        <v/>
      </c>
      <c r="ET59" s="9" t="str">
        <f>IF(AND(ISNUMBER(BE59),ISNUMBER(DK59)),IF(BE59-VLOOKUP(BI59,NyISI!$L$2:$V$4,DK59,1)&lt;40,40,BE59-VLOOKUP(BI59,NyISI!$L$2:$V$4,DK59,1)),"")</f>
        <v/>
      </c>
      <c r="EU59" s="9" t="str">
        <f>IF(AND(ISNUMBER(DK59),DK59&lt;8),IF(AND(ISNUMBER(BF59),ISNUMBER(DK59)),IF(BF59-VLOOKUP(BI59,NyISS!$L$2:$V$4,DK59,1)&lt;40,40,BF59-VLOOKUP(BI59,NyISS!$L$2:$V$4,DK59,1)),""),"")</f>
        <v/>
      </c>
      <c r="EV59" s="9" t="str">
        <f>IF(AND(ISNUMBER(DK59),DK59&gt;7),IF(AND(ISNUMBER(BG59),ISNUMBER(DK59)),IF(BG59-VLOOKUP(BI59,NyISM!$L$2:$V$4,DK59,1)&lt;40,40,BG59-VLOOKUP(BI59,NyISM!$L$2:$V$4,DK59,1)),""),"")</f>
        <v/>
      </c>
      <c r="EW59" s="9" t="str">
        <f>IF(AND(ISNUMBER(BH59),ISNUMBER(DK59)),IF(BH59-VLOOKUP(BI59,NyIAM!$L$2:$V$4,DK59,1)&lt;40,40,BH59-VLOOKUP(BI59,NyIAM!$L$2:$V$4,DK59,1)),"")</f>
        <v/>
      </c>
      <c r="EX59" s="9" t="str">
        <f>IF(AND(ISNUMBER(AJ59),ISNUMBER(DK59)),IF(AJ59+VLOOKUP(BI59,NyFi!$L$2:$V$4,DK59,1)&gt;19,19,AJ59+VLOOKUP(BI59,NyFi!$L$2:$V$4,DK59,1)),"")</f>
        <v/>
      </c>
      <c r="EY59" s="9" t="str">
        <f>IF(AND(ISNUMBER(DK59),DK59&lt;8),IF(AND(ISNUMBER(AK59),ISNUMBER(DK59)),IF(AK59+VLOOKUP(BI59,NyGs!$L$2:$V$4,DK59,1)&gt;19,19,AK59+VLOOKUP(BI59,NyGs!$L$2:$V$4,DK59,1)),""),"")</f>
        <v/>
      </c>
      <c r="EZ59" s="9" t="str">
        <f>IF(AND(ISNUMBER(AL59),ISNUMBER(DK59)),IF(AL59+VLOOKUP(BI59,NyRm!$L$2:$V$4,DK59,1)&gt;19,19,AL59+VLOOKUP(BI59,NyRm!$L$2:$V$4,DK59,1)),"")</f>
        <v/>
      </c>
      <c r="FA59" s="9" t="str">
        <f>IF(AND(ISNUMBER(AM59),ISNUMBER(DK59)),IF(AM59+VLOOKUP(BI59,NyFm!$L$2:$V$4,DK59,1)&gt;19,19,AM59+VLOOKUP(BI59,NyFm!$L$2:$V$4,DK59,1)),"")</f>
        <v/>
      </c>
      <c r="FB59" s="9" t="str">
        <f>IF(AND(ISNUMBER(DK59),DK59&lt;8),IF(AND(ISNUMBER(AN59),ISNUMBER(DK59)),IF(AN59+VLOOKUP(BI59,NyLi1R!$L$2:$V$4,DK59,1)&gt;19,19,AN59+VLOOKUP(BI59,NyLi1R!$L$2:$V$4,DK59,1)),""),"")</f>
        <v/>
      </c>
      <c r="FC59" s="9" t="str">
        <f>IF(AND(ISNUMBER(DK59),DK59&lt;8),IF(AND(ISNUMBER(AO59),ISNUMBER(DK59)),IF(AO59+VLOOKUP(BI59,NyLi1E!$L$2:$V$4,DK59,1)&gt;19,19,AO59+VLOOKUP(BI59,NyLi1E!$L$2:$V$4,DK59,1)),""),"")</f>
        <v/>
      </c>
      <c r="FD59" s="9" t="str">
        <f>IF(AND(ISNUMBER(DK59),DK59&lt;8),IF(AND(ISNUMBER(AP59),ISNUMBER(DK59)),IF(AP59+VLOOKUP(BI59,NyLi1T!$L$2:$V$4,DK59,1)&gt;19,19,AP59+VLOOKUP(BI59,NyLi1T!$L$2:$V$4,DK59,1)),""),"")</f>
        <v/>
      </c>
      <c r="FE59" s="9" t="str">
        <f>IF(AND(ISNUMBER(DK59),DK59&gt;7),IF(AND(ISNUMBER(AQ59),ISNUMBER(DK59)),IF(AQ59+VLOOKUP(BI59,NyLi2R!$L$2:$V$4,DK59,1)&gt;19,19,AQ59+VLOOKUP(BI59,NyLi2R!$L$2:$V$4,DK59,1)),""),"")</f>
        <v/>
      </c>
      <c r="FF59" s="9" t="str">
        <f>IF(AND(ISNUMBER(DK59),DK59&gt;7),IF(AND(ISNUMBER(AR59),ISNUMBER(DK59)),IF(AR59+VLOOKUP(BI59,NyLi2E!$L$2:$V$4,DK59,1)&gt;19,19,AR59+VLOOKUP(BI59,NyLi2E!$L$2:$V$4,DK59,1)),""),"")</f>
        <v/>
      </c>
      <c r="FG59" s="9" t="str">
        <f>IF(AND(ISNUMBER(DK59),DK59&gt;7),IF(AND(ISNUMBER(AS59),ISNUMBER(DK59)),IF(AS59+VLOOKUP(BI59,NyLi2T!$L$2:$V$4,DK59,1)&gt;19,19,AS59+VLOOKUP(BI59,NyLi2T!$L$2:$V$4,DK59,1)),""),"")</f>
        <v/>
      </c>
      <c r="FH59" s="9" t="str">
        <f>IF(AND(ISNUMBER(DK59),DK59&lt;8),IF(AND(ISNUMBER(AT59),ISNUMBER(DK59)),IF(AT59+VLOOKUP(BI59,NySs!$L$2:$V$4,DK59,1)&gt;19,19,AT59+VLOOKUP(BI59,NySs!$L$2:$V$4,DK59,1)),""),"")</f>
        <v/>
      </c>
      <c r="FI59" s="9" t="str">
        <f>IF(AND(ISNUMBER(DK59),DK59&lt;9),IF(AND(ISNUMBER(AU59),ISNUMBER(DK59)),IF(AU59+VLOOKUP(BI59,NyEo!$L$2:$V$4,DK59,1)&gt;19,19,AU59+VLOOKUP(BI59,NyEo!$L$2:$V$4,DK59,1)),""),"")</f>
        <v/>
      </c>
      <c r="FJ59" s="9" t="str">
        <f>IF(AND(ISNUMBER(DK59),DK59&gt;7),IF(AND(ISNUMBER(AV59),ISNUMBER(DK59)),IF(AV59+VLOOKUP(BI59,NyHt!$L$2:$V$4,DK59,1)&gt;19,19,AV59+VLOOKUP(BI59,NyHt!$L$2:$V$4,DK59,1)),""),"")</f>
        <v/>
      </c>
      <c r="FK59" s="9" t="str">
        <f>IF(AND(ISNUMBER(AW59),ISNUMBER(DK59)),IF(AW59+VLOOKUP(BI59,NySiF!$L$2:$V$4,DK59,1)&gt;19,19,AW59+VLOOKUP(BI59,NySiF!$L$2:$V$4,DK59,1)),"")</f>
        <v/>
      </c>
      <c r="FL59" s="9" t="str">
        <f>IF(AND(ISNUMBER(AX59),ISNUMBER(DK59)),IF(AX59+VLOOKUP(BI59,NySiB!$L$2:$V$4,DK59,1)&gt;19,19,AX59+VLOOKUP(BI59,NySiB!$L$2:$V$4,DK59,1)),"")</f>
        <v/>
      </c>
      <c r="FM59" s="9" t="str">
        <f>IF(AND(ISNUMBER(AY59),ISNUMBER(DK59)),IF(AY59+VLOOKUP(BI59,NySiT!$L$2:$V$4,DK59,1)&gt;19,19,AY59+VLOOKUP(BI59,NySiT!$L$2:$V$4,DK59,1)),"")</f>
        <v/>
      </c>
      <c r="FN59" s="9" t="str">
        <f>IF(AND(ISNUMBER(AZ59),ISNUMBER(DK59)),IF(AZ59+VLOOKUP(BI59,NyVs!$L$2:$V$4,DK59,1)&gt;19,19,AZ59+VLOOKUP(BI59,NyVs!$L$2:$V$4,DK59,1)),"")</f>
        <v/>
      </c>
      <c r="FO59" s="9" t="str">
        <f>IF(AND(ISNUMBER(BA59),ISNUMBER(DK59)),IF(BA59+VLOOKUP(BI59,NyPp!$L$2:$V$4,DK59,1)&gt;19,19,BA59+VLOOKUP(BI59,NyPp!$L$2:$V$4,DK59,1)),"")</f>
        <v/>
      </c>
      <c r="FP59" s="9" t="str">
        <f>IF(AND(ISNUMBER(BB59),ISNUMBER(DK59)),IF(BB59+VLOOKUP(BI59,NyIGS!$L$2:$V$4,DK59,1)&gt;160,160,BB59+VLOOKUP(BI59,NyIGS!$L$2:$V$4,DK59,1)),"")</f>
        <v/>
      </c>
      <c r="FQ59" s="9" t="str">
        <f>IF(AND(ISNUMBER(BC59),ISNUMBER(DK59)),IF(BC59+VLOOKUP(BI59,NyIRS!$L$2:$V$4,DK59,1)&gt;160,160,BC59+VLOOKUP(BI59,NyIRS!$L$2:$V$4,DK59,1)),"")</f>
        <v/>
      </c>
      <c r="FR59" s="9" t="str">
        <f>IF(AND(ISNUMBER(BD59),ISNUMBER(DK59)),IF(BD59+VLOOKUP(BI59,NyIES!$L$2:$V$4,DK59,1)&gt;160,160, BD59+VLOOKUP(BI59,NyIES!$L$2:$V$4,DK59,1)),"")</f>
        <v/>
      </c>
      <c r="FS59" s="9" t="str">
        <f>IF(AND(ISNUMBER(BE59),ISNUMBER(DK59)),IF(BE59+VLOOKUP(BI59,NyISI!$L$2:$V$4,DK59,1)&gt;160,160,BE59+VLOOKUP(BI59,NyISI!$L$2:$V$4,DK59,1)),"")</f>
        <v/>
      </c>
      <c r="FT59" s="9" t="str">
        <f>IF(AND(ISNUMBER(DK59),DK59&lt;8),IF(AND(ISNUMBER(BF59),ISNUMBER(DK59)),IF(BF59+VLOOKUP(BI59,NyISS!$L$2:$V$4,DK59,1)&gt;160,160,BF59+VLOOKUP(BI59,NyISS!$L$2:$V$4,DK59,1)),""),"")</f>
        <v/>
      </c>
      <c r="FU59" s="9" t="str">
        <f>IF(AND(ISNUMBER(DK59),DK59&gt;7),IF(AND(ISNUMBER(BG59),ISNUMBER(DK59)),IF(BG59+VLOOKUP(BI59,NyISM!$L$2:$V$4,DK59,1)&gt;160,160,BG59+VLOOKUP(BI59,NyISM!$L$2:$V$4,DK59,1)),""),"")</f>
        <v/>
      </c>
      <c r="FV59" s="9" t="str">
        <f>IF(AND(ISNUMBER(BH59),ISNUMBER(DK59)),IF(BH59+VLOOKUP(BI59,NyIAM!$L$2:$V$4,DK59,1)&gt;160,160,BH59+VLOOKUP(BI59,NyIAM!$L$2:$V$4,DK59,1)),"")</f>
        <v/>
      </c>
    </row>
    <row r="60" spans="1:178" x14ac:dyDescent="0.2">
      <c r="A60" s="51"/>
      <c r="B60" s="51"/>
      <c r="C60" s="51"/>
      <c r="D60" s="51"/>
      <c r="E60" s="51"/>
      <c r="F60" s="51"/>
      <c r="G60" s="51"/>
      <c r="H60" s="51"/>
      <c r="I60" s="51"/>
      <c r="J60" s="52"/>
      <c r="K60" s="52"/>
      <c r="L60" s="53"/>
      <c r="M60" s="53"/>
      <c r="N60" s="58" t="str">
        <f t="shared" si="0"/>
        <v/>
      </c>
      <c r="O60" s="53"/>
      <c r="P60" s="53"/>
      <c r="Q60" s="53"/>
      <c r="R60" s="53"/>
      <c r="S60" s="53"/>
      <c r="T60" s="53"/>
      <c r="U60" s="53"/>
      <c r="V60" s="53"/>
      <c r="W60" s="53"/>
      <c r="X60" s="53"/>
      <c r="Y60" s="53"/>
      <c r="Z60" s="53"/>
      <c r="AA60" s="53"/>
      <c r="AB60" s="53"/>
      <c r="AC60" s="53"/>
      <c r="AD60" s="53"/>
      <c r="AE60" s="53"/>
      <c r="AF60" s="53"/>
      <c r="AG60" s="53"/>
      <c r="AH60" s="53"/>
      <c r="AI60" s="53"/>
      <c r="AJ60" s="4" t="str">
        <f>IF(O60="","",IF(ISNUMBER(N60),VLOOKUP(O60,NyFi!$A$2:$K$40,DK60),""))</f>
        <v/>
      </c>
      <c r="AK60" s="4" t="str">
        <f>IF(P60="","",IF(AND(ISNUMBER(N60),DK60&lt;8),VLOOKUP(P60,NyGs!$A$2:$G$41,DK60),""))</f>
        <v/>
      </c>
      <c r="AL60" s="4" t="str">
        <f>IF(AA60="","",IF(ISNUMBER(N60),VLOOKUP(AA60,NyRm!$A$2:$K$56,DK60),""))</f>
        <v/>
      </c>
      <c r="AM60" s="4" t="str">
        <f>IF(Z60="","",IF(ISNUMBER(N60),VLOOKUP(Z60,NyFm!$A$2:$K$46,DK60),""))</f>
        <v/>
      </c>
      <c r="AN60" s="4" t="str">
        <f>IF(U60="","",IF(AND(ISNUMBER(N60),DK60&lt;8),VLOOKUP(U60,NyLi1R!$A$2:$G$20,DK60),""))</f>
        <v/>
      </c>
      <c r="AO60" s="4" t="str">
        <f>IF(V60="","",IF(AND(ISNUMBER(N60),DK60&lt;8),VLOOKUP(V60,NyLi1E!$A$2:$G$20,DK60),""))</f>
        <v/>
      </c>
      <c r="AP60" s="4" t="str">
        <f>IF(AND(ISNUMBER(N60),ISNUMBER(AN60),ISNUMBER(AO60),DK60&lt;8),VLOOKUP(AN60+AO60,NyLi1T!$A$2:$G$40,DK60),"")</f>
        <v/>
      </c>
      <c r="AQ60" s="4" t="str">
        <f>IF(W60="","",IF(AND(ISNUMBER(N60),DK60&gt;7),VLOOKUP(W60,NyLi2R!$A$2:$K$20,DK60),""))</f>
        <v/>
      </c>
      <c r="AR60" s="4" t="str">
        <f>IF(X60="","",IF(AND(ISNUMBER(N60),DK60&gt;7),VLOOKUP(X60,NyLi2E!$A$2:$K$20,DK60),""))</f>
        <v/>
      </c>
      <c r="AS60" s="4" t="str">
        <f>IF(AND(ISNUMBER(N60),ISNUMBER(AQ60),ISNUMBER(AR60),DK60&gt;7),VLOOKUP(AQ60+AR60,NyLi2T!$A$2:$K$40,DK60),"")</f>
        <v/>
      </c>
      <c r="AT60" s="4" t="str">
        <f>IF(AE60="","",IF(AND(ISNUMBER(N60),DK60&lt;8),VLOOKUP(AE60,NySs!$A$2:$G$28,DK60),""))</f>
        <v/>
      </c>
      <c r="AU60" s="4" t="str">
        <f>IF(AD60="","",IF(AND(ISNUMBER(N60),DK60&lt;9),VLOOKUP(AD60,NyEo!$A$2:$H$22,DK60),""))</f>
        <v/>
      </c>
      <c r="AV60" s="4" t="str">
        <f>IF(Q60="","",IF(AND(ISNUMBER(N60),DK60&gt;7),VLOOKUP(Q60,NyHt!$A$2:$K$17,DK60),""))</f>
        <v/>
      </c>
      <c r="AW60" s="4" t="str">
        <f>IF(R60="","",IF(ISNUMBER(N60),VLOOKUP(R60,NySiF!$A$2:$K$18,DK60),""))</f>
        <v/>
      </c>
      <c r="AX60" s="4" t="str">
        <f>IF(S60="","",IF(ISNUMBER(N60),VLOOKUP(S60,NySiB!$A$2:$K$16,DK60),""))</f>
        <v/>
      </c>
      <c r="AY60" s="4" t="str">
        <f>IF(T60="","",IF(ISNUMBER(N60),VLOOKUP(T60,NySiT!$A$2:$K$32,DK60),""))</f>
        <v/>
      </c>
      <c r="AZ60" s="4" t="str">
        <f>IF(Y60="","",IF(ISNUMBER(N60),VLOOKUP(Y60,NyVs!$A$2:$K$86,DK60),""))</f>
        <v/>
      </c>
      <c r="BA60" s="4" t="str">
        <f>IF(AI60="","",IF(ISNUMBER(N60),VLOOKUP(AI60,NyPp!$A$2:$K$202,DK60),""))</f>
        <v/>
      </c>
      <c r="BB60" s="4" t="str">
        <f>IF(AND(ISNUMBER(AJ60),ISNUMBER(AK60),ISNUMBER(AL60),ISNUMBER(AM60),DK60&lt;8),IF(COUNTIF(O60,0)+COUNTIF(P60,0)+COUNTIF(AA60,0)+COUNTIF(Z60,0)&gt;1,"",VLOOKUP(AJ60+AK60+AL60+AM60,NyIGS!$A$2:$K$78,DK60)),IF(AND(ISNUMBER(AJ60),ISNUMBER(AL60),ISNUMBER(AM60),ISNUMBER(AS60),DK60&gt;7),IF(COUNTIF(O60,0)+COUNTIF(AA60,0)+COUNTIF(Z60,0)+AND(COUNTIF(W60,0),COUNTIF(X60,0))&gt;1,"",VLOOKUP(AJ60+AL60+AM60+AS60,NyIGS!$A$2:$K$78,DK60)),""))</f>
        <v/>
      </c>
      <c r="BC60" s="4" t="str">
        <f>IF(AND(ISNUMBER(AJ60),ISNUMBER(AN60),ISNUMBER(AT60),DK60&lt;8),IF(COUNTIF(O60,0)+COUNTIF(U60,0)+COUNTIF(AE60,0)&gt;1,"",VLOOKUP(AJ60+AN60+AT60,NyIRS!$A$2:$K$59,DK60)),IF(AND(ISNUMBER(AJ60),ISNUMBER(AQ60),DK60&gt;7),IF(COUNTIF(O60,0)+COUNTIF(W60,0)&gt;1,"",VLOOKUP(AJ60+AQ60,NyIRS!$A$2:$K$59,DK60)),""))</f>
        <v/>
      </c>
      <c r="BD60" s="4" t="str">
        <f>IF(AND(ISNUMBER(AK60),ISNUMBER(AL60),ISNUMBER(AM60),DK60&lt;8),IF(COUNTIF(P60,0)+COUNTIF(AA60,0)+COUNTIF(Z60,0)&gt;1,"",VLOOKUP(AK60+AL60+AM60,NyIES!$A$2:$K$59,DK60)),IF(AND(ISNUMBER(AL60),ISNUMBER(AM60),ISNUMBER(AR60),DK60&gt;7),IF(COUNTIF(AA60,0)+COUNTIF(Z60,0)+COUNTIF(X60,0)&gt;1,"",VLOOKUP(AL60+AM60+AR60,NyIES!$A$2:$K$59,DK60)),""))</f>
        <v/>
      </c>
      <c r="BE60" s="4" t="str">
        <f>IF(AND(ISNUMBER(AJ60),ISNUMBER(AP60),ISNUMBER(AU60),DK60&lt;8),IF(COUNTIF(O60,0)+AND(COUNTIF(U60,0),COUNTIF(V60,0))+COUNTIF(AD60,0)&gt;1,"",VLOOKUP(AJ60+AP60+AU60,NyISI!$A$2:$K$59,DK60)),IF(AND(ISNUMBER(AS60),ISNUMBER(AU60),ISNUMBER(AV60),DK60=8),IF(COUNTIF(AD60,0)+COUNTIF(Q60,0)+AND(COUNTIF(W60,0),COUNTIF(X60,0))&gt;1,"",VLOOKUP(AS60+AU60+AV60,NyISI!$A$2:$K$59,DK60)),IF(AND(ISNUMBER(AS60),ISNUMBER(AV60),DK60&gt;8),IF(COUNTIF(Q60,0)+AND(COUNTIF(W60,0),COUNTIF(X60,0))&gt;1,"",VLOOKUP(AS60+AV60,NyISI!$A$2:$K$59,DK60)),"")))</f>
        <v/>
      </c>
      <c r="BF60" s="4" t="str">
        <f>IF(AND(ISNUMBER(AT60),ISNUMBER(AK60),ISNUMBER(AL60),ISNUMBER(AM60),DK60&lt;8),IF(COUNTIF(P60,0)+COUNTIF(AA60,0)+COUNTIF(Z60,0)+COUNTIF(AE60,0)&gt;1,"",VLOOKUP(AT60+AK60+AL60+AM60,NyISS!$A$2:$G$78,DK60)),"")</f>
        <v/>
      </c>
      <c r="BG60" s="4" t="str">
        <f>IF(AND(ISNUMBER(AJ60),ISNUMBER(AL60),ISNUMBER(AM60),DK60&gt;7),IF(COUNTIF(O60,0)+COUNTIF(AA60,0)+COUNTIF(Z60,0)&gt;1,"",VLOOKUP(AJ60+AL60+AM60,NyISM!$A$2:$K$59,DK60)),"")</f>
        <v/>
      </c>
      <c r="BH60" s="4" t="str">
        <f>IF(AND(ISNUMBER(AY60),ISNUMBER(AZ60)),IF(COUNTIF(T60,0)+COUNTIF(Y60,0)&gt;1,"",VLOOKUP(AY60+AZ60,NyIAM!$A$2:$K$40,DK60)),"")</f>
        <v/>
      </c>
      <c r="BJ60" s="4" t="str">
        <f>IF(ISNUMBER(BB60),VLOOKUP(BB60,Percentil!$A$2:$B$122,2,1),"")</f>
        <v/>
      </c>
      <c r="BK60" s="4" t="str">
        <f>IF(ISNUMBER(BC60),VLOOKUP(BC60,Percentil!$A$2:$B$122,2,1),"")</f>
        <v/>
      </c>
      <c r="BL60" s="4" t="str">
        <f>IF(ISNUMBER(BD60),VLOOKUP(BD60,Percentil!$A$2:$B$122,2,1),"")</f>
        <v/>
      </c>
      <c r="BM60" s="4" t="str">
        <f>IF(ISNUMBER(BE60),VLOOKUP(BE60,Percentil!$A$2:$B$122,2,1),"")</f>
        <v/>
      </c>
      <c r="BN60" s="4" t="str">
        <f>IF(ISNUMBER(BF60),VLOOKUP(BF60,Percentil!$A$2:$B$122,2,1),"")</f>
        <v/>
      </c>
      <c r="BO60" s="4" t="str">
        <f>IF(ISNUMBER(BG60),VLOOKUP(BG60,Percentil!$A$2:$B$122,2,1),"")</f>
        <v/>
      </c>
      <c r="BP60" s="4" t="str">
        <f>IF(ISNUMBER(BH60),VLOOKUP(BH60,Percentil!$A$2:$B$122,2,1),"")</f>
        <v/>
      </c>
      <c r="BQ60" s="4" t="str">
        <f>IF(AND(ISNUMBER(AJ60),ISNUMBER(DK60)),IF(AJ60-VLOOKUP(BI60,NyFi!$L$2:$V$4,DK60,1)&lt;1,1 &amp; " - " &amp; AJ60+VLOOKUP(BI60,NyFi!$L$2:$V$4,DK60,1),IF(AJ60+VLOOKUP(BI60,NyFi!$L$2:$V$4,DK60,1)&gt;19,AJ60-VLOOKUP(BI60,NyFi!$L$2:$V$4,DK60,1) &amp; " - " &amp; 19,AJ60-VLOOKUP(BI60,NyFi!$L$2:$V$4,DK60,1) &amp; " - " &amp; AJ60+VLOOKUP(BI60,NyFi!$L$2:$V$4,DK60,1))),"")</f>
        <v/>
      </c>
      <c r="BR60" s="4" t="str">
        <f>IF(AND(ISNUMBER(DK60),DK60&lt;8),IF(AND(ISNUMBER(AK60),ISNUMBER(DK60)),IF(AK60-VLOOKUP(BI60,NyGs!$L$2:$V$4,DK60,1)&lt;1,1 &amp; " - " &amp; AK60+VLOOKUP(BI60,NyGs!$L$2:$V$4,DK60,1),IF(AK60+VLOOKUP(BI60,NyGs!$L$2:$V$4,DK60,1)&gt;19,AK60-VLOOKUP(BI60,NyGs!$L$2:$V$4,DK60,1) &amp; " - " &amp; 19,AK60-VLOOKUP(BI60,NyGs!$L$2:$V$4,DK60,1) &amp; " - " &amp; AK60+VLOOKUP(BI60,NyGs!$L$2:$V$4,DK60,1))),""),"")</f>
        <v/>
      </c>
      <c r="BS60" s="4" t="str">
        <f>IF(AND(ISNUMBER(AL60),ISNUMBER(DK60)),IF(AL60-VLOOKUP(BI60,NyRm!$L$2:$V$4,DK60,1)&lt;1,1 &amp; " - " &amp; AL60+VLOOKUP(BI60,NyRm!$L$2:$V$4,DK60,1),IF(AL60+VLOOKUP(BI60,NyRm!$L$2:$V$4,DK60,1)&gt;19,AL60-VLOOKUP(BI60,NyRm!$L$2:$V$4,DK60,1) &amp; " - " &amp; 19,AL60-VLOOKUP(BI60,NyRm!$L$2:$V$4,DK60,1) &amp; " - " &amp; AL60+VLOOKUP(BI60,NyRm!$L$2:$V$4,DK60,1))),"")</f>
        <v/>
      </c>
      <c r="BT60" s="4" t="str">
        <f>IF(AND(ISNUMBER(AM60),ISNUMBER(DK60)),IF(AM60-VLOOKUP(BI60,NyFm!$L$2:$V$4,DK60,1)&lt;1,1 &amp; " - " &amp; AM60+VLOOKUP(BI60,NyFm!$L$2:$V$4,DK60,1),IF(AM60+VLOOKUP(BI60,NyFm!$L$2:$V$4,DK60,1)&gt;19,AM60-VLOOKUP(BI60,NyFm!$L$2:$V$4,DK60,1) &amp; " - " &amp; 19,AM60-VLOOKUP(BI60,NyFm!$L$2:$V$4,DK60,1) &amp; " - " &amp; AM60+VLOOKUP(BI60,NyFm!$L$2:$V$4,DK60,1))),"")</f>
        <v/>
      </c>
      <c r="BU60" s="4" t="str">
        <f>IF(AND(ISNUMBER(DK60),DK60&lt;8),IF(AND(ISNUMBER(AN60),ISNUMBER(DK60)),IF(AN60-VLOOKUP(BI60,NyLi1R!$L$2:$V$4,DK60,1)&lt;1,1 &amp; " - " &amp; AN60+VLOOKUP(BI60,NyLi1R!$L$2:$V$4,DK60,1),IF(AN60+VLOOKUP(BI60,NyLi1R!$L$2:$V$4,DK60,1)&gt;19,AN60-VLOOKUP(BI60,NyLi1R!$L$2:$V$4,DK60,1) &amp; " - " &amp; 19,AN60-VLOOKUP(BI60,NyLi1R!$L$2:$V$4,DK60,1) &amp; " - " &amp; AN60+VLOOKUP(BI60,NyLi1R!$L$2:$V$4,DK60,1))),""),"")</f>
        <v/>
      </c>
      <c r="BV60" s="4" t="str">
        <f>IF(AND(ISNUMBER(DK60),DK60&lt;8),IF(AND(ISNUMBER(AO60),ISNUMBER(DK60)),IF(AO60-VLOOKUP(BI60,NyLi1E!$L$2:$V$4,DK60,1)&lt;1,1 &amp; " - " &amp; AO60+VLOOKUP(BI60,NyLi1E!$L$2:$V$4,DK60,1),IF(AO60+VLOOKUP(BI60,NyLi1E!$L$2:$V$4,DK60,1)&gt;19,AO60-VLOOKUP(BI60,NyLi1E!$L$2:$V$4,DK60,1) &amp; " - " &amp; 19,AO60-VLOOKUP(BI60,NyLi1E!$L$2:$V$4,DK60,1) &amp; " - " &amp; AO60+VLOOKUP(BI60,NyLi1E!$L$2:$V$4,DK60,1))),""),"")</f>
        <v/>
      </c>
      <c r="BW60" s="4" t="str">
        <f>IF(AND(ISNUMBER(DK60),DK60&lt;8),IF(AND(ISNUMBER(AP60),ISNUMBER(DK60)),IF(AP60-VLOOKUP(BI60,NyLi1T!$L$2:$V$4,DK60,1)&lt;1,1 &amp; " - " &amp; AP60+VLOOKUP(BI60,NyLi1T!$L$2:$V$4,DK60,1),IF(AP60+VLOOKUP(BI60,NyLi1T!$L$2:$V$4,DK60,1)&gt;19,AP60-VLOOKUP(BI60,NyLi1T!$L$2:$V$4,DK60,1) &amp; " - " &amp; 19,AP60-VLOOKUP(BI60,NyLi1T!$L$2:$V$4,DK60,1) &amp; " - " &amp; AP60+VLOOKUP(BI60,NyLi1T!$L$2:$V$4,DK60,1))),""),"")</f>
        <v/>
      </c>
      <c r="BX60" s="4" t="str">
        <f>IF(AND(ISNUMBER(DK60),DK60&gt;7),IF(AND(ISNUMBER(AQ60),ISNUMBER(DK60)),IF(AQ60-VLOOKUP(BI60,NyLi2R!$L$2:$V$4,DK60,1)&lt;1,1 &amp; " - " &amp; AQ60+VLOOKUP(BI60,NyLi2R!$L$2:$V$4,DK60,1),IF(AQ60+VLOOKUP(BI60,NyLi2R!$L$2:$V$4,DK60,1)&gt;19,AQ60-VLOOKUP(BI60,NyLi2R!$L$2:$V$4,DK60,1) &amp; " - " &amp; 19,AQ60-VLOOKUP(BI60,NyLi2R!$L$2:$V$4,DK60,1) &amp; " - " &amp; AQ60+VLOOKUP(BI60,NyLi2R!$L$2:$V$4,DK60,1))),""),"")</f>
        <v/>
      </c>
      <c r="BY60" s="4" t="str">
        <f>IF(AND(ISNUMBER(DK60),DK60&gt;7),IF(AND(ISNUMBER(AR60),ISNUMBER(DK60)),IF(AR60-VLOOKUP(BI60,NyLi2E!$L$2:$V$4,DK60,1)&lt;1,1 &amp; " - " &amp; AR60+VLOOKUP(BI60,NyLi2E!$L$2:$V$4,DK60,1),IF(AR60+VLOOKUP(BI60,NyLi2E!$L$2:$V$4,DK60,1)&gt;19,AR60-VLOOKUP(BI60,NyLi2E!$L$2:$V$4,DK60,1) &amp; " - " &amp; 19,AR60-VLOOKUP(BI60,NyLi2E!$L$2:$V$4,DK60,1) &amp; " - " &amp; AR60+VLOOKUP(BI60,NyLi2E!$L$2:$V$4,DK60,1))),""),"")</f>
        <v/>
      </c>
      <c r="BZ60" s="4" t="str">
        <f>IF(AND(ISNUMBER(DK60),DK60&gt;7),IF(AND(ISNUMBER(AS60),ISNUMBER(DK60)),IF(AS60-VLOOKUP(BI60,NyLi2T!$L$2:$V$4,DK60,1)&lt;1,1 &amp; " - " &amp; AS60+VLOOKUP(BI60,NyLi2T!$L$2:$V$4,DK60,1),IF(AS60+VLOOKUP(BI60,NyLi2T!$L$2:$V$4,DK60,1)&gt;19,AS60-VLOOKUP(BI60,NyLi2T!$L$2:$V$4,DK60,1) &amp; " - " &amp; 19,AS60-VLOOKUP(BI60,NyLi2T!$L$2:$V$4,DK60,1) &amp; " - " &amp; AS60+VLOOKUP(BI60,NyLi2T!$L$2:$V$4,DK60,1))),""),"")</f>
        <v/>
      </c>
      <c r="CA60" s="4" t="str">
        <f>IF(AND(ISNUMBER(DK60),DK60&lt;8),IF(AND(ISNUMBER(AT60),ISNUMBER(DK60)),IF(AT60-VLOOKUP(BI60,NySs!$L$2:$V$4,DK60,1)&lt;1,1 &amp; " - " &amp; AT60+VLOOKUP(BI60,NySs!$L$2:$V$4,DK60,1),IF(AT60+VLOOKUP(BI60,NySs!$L$2:$V$4,DK60,1)&gt;19,AT60-VLOOKUP(BI60,NySs!$L$2:$V$4,DK60,1) &amp; " - " &amp; 19,AT60-VLOOKUP(BI60,NySs!$L$2:$V$4,DK60,1) &amp; " - " &amp; AT60+VLOOKUP(BI60,NySs!$L$2:$V$4,DK60,1))),""),"")</f>
        <v/>
      </c>
      <c r="CB60" s="4" t="str">
        <f>IF(AND(ISNUMBER(DK60),DK60&lt;9),IF(AND(ISNUMBER(AU60),ISNUMBER(DK60)),IF(AU60-VLOOKUP(BI60,NyEo!$L$2:$V$4,DK60,1)&lt;1,1 &amp; " - " &amp; AU60+VLOOKUP(BI60,NyEo!$L$2:$V$4,DK60,1),IF(AU60+VLOOKUP(BI60,NyEo!$L$2:$V$4,DK60,1)&gt;19,AU60-VLOOKUP(BI60,NyEo!$L$2:$V$4,DK60,1) &amp; " - " &amp; 19,AU60-VLOOKUP(BI60,NyEo!$L$2:$V$4,DK60,1) &amp; " - " &amp; AU60+VLOOKUP(BI60,NyEo!$L$2:$V$4,DK60,1))),""),"")</f>
        <v/>
      </c>
      <c r="CC60" s="4" t="str">
        <f>IF(AND(ISNUMBER(DK60),DK60&gt;7),IF(AND(ISNUMBER(AV60),ISNUMBER(DK60)),IF(AV60-VLOOKUP(BI60,NyHt!$L$2:$V$4,DK60,1)&lt;1,1 &amp; " - " &amp; AV60+VLOOKUP(BI60,NyHt!$L$2:$V$4,DK60,1),IF(AV60+VLOOKUP(BI60,NyHt!$L$2:$V$4,DK60,1)&gt;19,AV60-VLOOKUP(BI60,NyHt!$L$2:$V$4,DK60,1) &amp; " - " &amp; 19,AV60-VLOOKUP(BI60,NyHt!$L$2:$V$4,DK60,1) &amp; " - " &amp; AV60+VLOOKUP(BI60,NyHt!$L$2:$V$4,DK60,1))),""),"")</f>
        <v/>
      </c>
      <c r="CD60" s="4" t="str">
        <f>IF(AND(ISNUMBER(AW60),ISNUMBER(DK60)),IF(AW60-VLOOKUP(BI60,NySiF!$L$2:$V$4,DK60,1)&lt;1,1 &amp; " - " &amp; AW60+VLOOKUP(BI60,NySiF!$L$2:$V$4,DK60,1),IF(AW60+VLOOKUP(BI60,NySiF!$L$2:$V$4,DK60,1)&gt;19,AW60-VLOOKUP(BI60,NySiF!$L$2:$V$4,DK60,1) &amp; " - " &amp; 19,AW60-VLOOKUP(BI60,NySiF!$L$2:$V$4,DK60,1) &amp; " - " &amp; AW60+VLOOKUP(BI60,NySiF!$L$2:$V$4,DK60,1))),"")</f>
        <v/>
      </c>
      <c r="CE60" s="4" t="str">
        <f>IF(AND(ISNUMBER(AX60),ISNUMBER(DK60)),IF(AX60-VLOOKUP(BI60,NySiB!$L$2:$V$4,DK60,1)&lt;1,1 &amp; " - " &amp; AX60+VLOOKUP(BI60,NySiB!$L$2:$V$4,DK60,1),IF(AX60+VLOOKUP(BI60,NySiB!$L$2:$V$4,DK60,1)&gt;19,AX60-VLOOKUP(BI60,NySiB!$L$2:$V$4,DK60,1) &amp; " - " &amp; 19,AX60-VLOOKUP(BI60,NySiB!$L$2:$V$4,DK60,1) &amp; " - " &amp; AX60+VLOOKUP(BI60,NySiB!$L$2:$V$4,DK60,1))),"")</f>
        <v/>
      </c>
      <c r="CF60" s="4" t="str">
        <f>IF(AND(ISNUMBER(AY60),ISNUMBER(DK60)),IF(AY60-VLOOKUP(BI60,NySiT!$L$2:$V$4,DK60,1)&lt;1,1 &amp; " - " &amp; AY60+VLOOKUP(BI60,NySiT!$L$2:$V$4,DK60,1),IF(AY60+VLOOKUP(BI60,NySiT!$L$2:$V$4,DK60,1)&gt;19,AY60-VLOOKUP(BI60,NySiT!$L$2:$V$4,DK60,1) &amp; " - " &amp; 19,AY60-VLOOKUP(BI60,NySiT!$L$2:$V$4,DK60,1) &amp; " - " &amp; AY60+VLOOKUP(BI60,NySiT!$L$2:$V$4,DK60,1))),"")</f>
        <v/>
      </c>
      <c r="CG60" s="4" t="str">
        <f>IF(AND(ISNUMBER(AZ60),ISNUMBER(DK60)),IF(AZ60-VLOOKUP(BI60,NyVs!$L$2:$V$4,DK60,1)&lt;1,1 &amp; " - " &amp; AZ60+VLOOKUP(BI60,NyVs!$L$2:$V$4,DK60,1),IF(AZ60+VLOOKUP(BI60,NyVs!$L$2:$V$4,DK60,1)&gt;19,AZ60-VLOOKUP(BI60,NyVs!$L$2:$V$4,DK60,1) &amp; " - " &amp; 19,AZ60-VLOOKUP(BI60,NyVs!$L$2:$V$4,DK60,1) &amp; " - " &amp; AZ60+VLOOKUP(BI60,NyVs!$L$2:$V$4,DK60,1))),"")</f>
        <v/>
      </c>
      <c r="CH60" s="4" t="str">
        <f>IF(AND(ISNUMBER(BA60),ISNUMBER(DK60)),IF(BA60-VLOOKUP(BI60,NyPp!$L$2:$V$4,DK60,1)&lt;1,1 &amp; " - " &amp; BA60+VLOOKUP(BI60,NyPp!$L$2:$V$4,DK60,1),IF(BA60+VLOOKUP(BI60,NyPp!$L$2:$V$4,DK60,1)&gt;19,BA60-VLOOKUP(BI60,NyPp!$L$2:$V$4,DK60,1) &amp; " - " &amp; 19,BA60-VLOOKUP(BI60,NyPp!$L$2:$V$4,DK60,1) &amp; " - " &amp; BA60+VLOOKUP(BI60,NyPp!$L$2:$V$4,DK60,1))),"")</f>
        <v/>
      </c>
      <c r="CI60" s="4" t="str">
        <f>IF(AND(ISNUMBER(BB60),ISNUMBER(DK60)),IF(BB60-VLOOKUP(BI60,NyIGS!$L$2:$V$4,DK60,1)&lt;40,40 &amp; " - " &amp; BB60+VLOOKUP(BI60,NyIGS!$L$2:$V$4,DK60,1),IF(BB60+VLOOKUP(BI60,NyIGS!$L$2:$V$4,DK60,1)&gt;160,BB60-VLOOKUP(BI60,NyIGS!$L$2:$V$4,DK60,1) &amp; " - " &amp; 160,BB60-VLOOKUP(BI60,NyIGS!$L$2:$V$4,DK60,1) &amp; " - " &amp; BB60+VLOOKUP(BI60,NyIGS!$L$2:$V$4,DK60,1))),"")</f>
        <v/>
      </c>
      <c r="CJ60" s="4" t="str">
        <f>IF(AND(ISNUMBER(BC60),ISNUMBER(DK60)),IF(BC60-VLOOKUP(BI60,NyIRS!$L$2:$V$4,DK60,1)&lt;40,40 &amp; " - " &amp; BC60+VLOOKUP(BI60,NyIRS!$L$2:$V$4,DK60,1),IF(BC60+VLOOKUP(BI60,NyIRS!$L$2:$V$4,DK60,1)&gt;160,BC60-VLOOKUP(BI60,NyIRS!$L$2:$V$4,DK60,1) &amp; " - " &amp; 160,BC60-VLOOKUP(BI60,NyIRS!$L$2:$V$4,DK60,1) &amp; " - " &amp; BC60+VLOOKUP(BI60,NyIRS!$L$2:$V$4,DK60,1))),"")</f>
        <v/>
      </c>
      <c r="CK60" s="4" t="str">
        <f>IF(AND(ISNUMBER(BD60),ISNUMBER(DK60)),IF(BD60-VLOOKUP(BI60,NyIES!$L$2:$V$4,DK60,1)&lt;40,40 &amp; " - " &amp; BD60+VLOOKUP(BI60,NyIES!$L$2:$V$4,DK60,1),IF(BD60+VLOOKUP(BI60,NyIES!$L$2:$V$4,DK60,1)&gt;160,BD60-VLOOKUP(BI60,NyIES!$L$2:$V$4,DK60,1) &amp; " - " &amp; 160,BD60-VLOOKUP(BI60,NyIES!$L$2:$V$4,DK60,1) &amp; " - " &amp; BD60+VLOOKUP(BI60,NyIES!$L$2:$V$4,DK60,1))),"")</f>
        <v/>
      </c>
      <c r="CL60" s="4" t="str">
        <f>IF(AND(ISNUMBER(BE60),ISNUMBER(DK60)),IF(BE60-VLOOKUP(BI60,NyISI!$L$2:$V$4,DK60,1)&lt;40,40 &amp; " - " &amp; BE60+VLOOKUP(BI60,NyISI!$L$2:$V$4,DK60,1),IF(BE60+VLOOKUP(BI60,NyISI!$L$2:$V$4,DK60,1)&gt;160,BE60-VLOOKUP(BI60,NyISI!$L$2:$V$4,DK60,1) &amp; " - " &amp; 160,BE60-VLOOKUP(BI60,NyISI!$L$2:$V$4,DK60,1) &amp; " - " &amp; BE60+VLOOKUP(BI60,NyISI!$L$2:$V$4,DK60,1))),"")</f>
        <v/>
      </c>
      <c r="CM60" s="4" t="str">
        <f>IF(AND(ISNUMBER(DK60),DK60&lt;8),IF(AND(ISNUMBER(BF60),ISNUMBER(DK60)),IF(BF60-VLOOKUP(BI60,NyISS!$L$2:$V$4,DK60,1)&lt;40,40 &amp; " - " &amp; BF60+VLOOKUP(BI60,NyISS!$L$2:$V$4,DK60,1),IF(BF60+VLOOKUP(BI60,NyISS!$L$2:$V$4,DK60,1)&gt;160,BF60-VLOOKUP(BI60,NyISS!$L$2:$V$4,DK60,1) &amp; " - " &amp; 160,BF60-VLOOKUP(BI60,NyISS!$L$2:$V$4,DK60,1) &amp; " - " &amp; BF60+VLOOKUP(BI60,NyISS!$L$2:$V$4,DK60,1))),""),"")</f>
        <v/>
      </c>
      <c r="CN60" s="4" t="str">
        <f>IF(AND(ISNUMBER(DK60),DK60&gt;7),IF(AND(ISNUMBER(BG60),ISNUMBER(DK60)),IF(BG60-VLOOKUP(BI60,NyISM!$L$2:$V$4,DK60,1)&lt;40,40 &amp; " - " &amp; BG60+VLOOKUP(BI60,NyISM!$L$2:$V$4,DK60,1),IF(BG60+VLOOKUP(BI60,NyISM!$L$2:$V$4,DK60,1)&gt;160,BG60-VLOOKUP(BI60,NyISM!$L$2:$V$4,DK60,1) &amp; " - " &amp; 160,BG60-VLOOKUP(BI60,NyISM!$L$2:$V$4,DK60,1) &amp; " - " &amp; BG60+VLOOKUP(BI60,NyISM!$L$2:$V$4,DK60,1))),""),"")</f>
        <v/>
      </c>
      <c r="CO60" s="4" t="str">
        <f>IF(AND(ISNUMBER(BH60),ISNUMBER(DK60)),IF(BH60-VLOOKUP(BI60,NyIAM!$L$2:$V$4,DK60,1)&lt;40,40 &amp; " - " &amp; BH60+VLOOKUP(BI60,NyIAM!$L$2:$V$4,DK60,1),IF(BH60+VLOOKUP(BI60,NyIAM!$L$2:$V$4,DK60,1)&gt;160,BH60-VLOOKUP(BI60,NyIAM!$L$2:$V$4,DK60,1) &amp; " - " &amp; 160,BH60-VLOOKUP(BI60,NyIAM!$L$2:$V$4,DK60,1) &amp; " - " &amp; BH60+VLOOKUP(BI60,NyIAM!$L$2:$V$4,DK60,1))),"")</f>
        <v/>
      </c>
      <c r="CP60" s="4" t="str">
        <f>IF(AF60="","",IF(AND(ISNUMBER(AF60),ISNUMBER(DK60)),IF(VLOOKUP(AF60,NyOm!$A$2:$K$30,DK60,1)=1,"Onormalt få ord",IF(VLOOKUP(AF60,NyOm!$A$2:$K$30,DK60,1)=2,"Färre antal ord än normalt",IF(VLOOKUP(AF60,NyOm!$A$2:$K$30,DK60,1)=3,"Normalt antal ord","")))))</f>
        <v/>
      </c>
      <c r="CQ60" s="4" t="str">
        <f>IF(AB60="","",IF(AND(ISNUMBER(AB60),ISNUMBER(DK60)),IF(VLOOKUP(AB60,NyPbTid!$A$2:$K$218,DK60,1)=1,"Onormalt lång tidsåtgång",IF(VLOOKUP(AB60,NyPbTid!$A$2:$K$218,DK60,1)=2,"Långsammare än normalt",IF(VLOOKUP(AB60,NyPbTid!$A$2:$K$218,DK60,1)=3,"Normal tidsåtgång","")))))</f>
        <v/>
      </c>
      <c r="CR60" s="4" t="str">
        <f>IF(AC60="","",IF(AND(ISNUMBER(AC60),ISNUMBER(DK60)),IF(VLOOKUP(AC60,NyPbFel!$A$2:$K$18,DK60,1)=1,"Onormalt antal fel",IF(VLOOKUP(AC60,NyPbFel!$A$2:$K$18,DK60,1)=2,"Fler fel än normalt",IF(VLOOKUP(AC60,NyPbFel!$A$2:$K$18,DK60,1)=3,"Normalt antal fel","")))))</f>
        <v/>
      </c>
      <c r="CS60" s="4" t="str">
        <f t="shared" si="6"/>
        <v/>
      </c>
      <c r="CT60" s="4" t="str">
        <f>IF(OR(ISNUMBER(CS60),CS60="0**"),IF(ISNUMBER(CS60),CS60/ABS(CS60)*VLOOKUP(1,SignDiff!$A$3:$K$4,DK60,1),VLOOKUP(1,SignDiff!$A$3:$K$4,DK60,1)),"")</f>
        <v/>
      </c>
      <c r="CU60" s="4" t="str">
        <f>IF(OR(ISNUMBER(CS60),CS60="0**"),IF(ISNUMBER(CS60),CS60/ABS(CS60)*VLOOKUP(1,SignDiff!$A$7:$K$8,DK60,1),VLOOKUP(1,SignDiff!$A$7:$K$8,DK60,1)),"")</f>
        <v/>
      </c>
      <c r="CV60" s="4" t="str">
        <f t="shared" si="7"/>
        <v/>
      </c>
      <c r="CW60" s="4" t="str">
        <f t="shared" si="8"/>
        <v/>
      </c>
      <c r="CX60" s="4" t="str">
        <f>IF(OR(ISNUMBER(CS60),CS60="0**"),IF(CS60="0**",VLOOKUP(0,'IRS-IES'!$A$2:$C$43,2,1),IF(CS60&lt;0,VLOOKUP(ABS(CS60),'IRS-IES'!$A$2:$C$43,2,1),VLOOKUP(ABS(CS60),'IRS-IES'!$A$2:$C$43,3,1))),"")</f>
        <v/>
      </c>
      <c r="CY60" s="4" t="str">
        <f t="shared" si="9"/>
        <v/>
      </c>
      <c r="CZ60" s="4" t="str">
        <f>IF(OR(ISNUMBER(CY60),CY60="0**"),IF(ISNUMBER(CY60),CY60/ABS(CY60)*VLOOKUP(2,SignDiff!$A$3:$K$4,DK60,1),VLOOKUP(2,SignDiff!$A$3:$K$4,DK60,1)),"")</f>
        <v/>
      </c>
      <c r="DA60" s="4" t="str">
        <f>IF(OR(ISNUMBER(CY60),CY60="0**"),IF(ISNUMBER(CY60),CY60/ABS(CY60)*VLOOKUP(2,SignDiff!$A$7:$K$8,DK60,1),VLOOKUP(2,SignDiff!$A$7:$K$8,DK60,1)),"")</f>
        <v/>
      </c>
      <c r="DB60" s="4" t="str">
        <f t="shared" si="10"/>
        <v/>
      </c>
      <c r="DC60" s="4" t="str">
        <f t="shared" si="11"/>
        <v/>
      </c>
      <c r="DD60" s="4" t="str">
        <f>IF(OR(ISNUMBER(CY60),CY60="0**"),IF(CY60="0**",VLOOKUP(0,'ISI-ISS'!$A$2:$C$43,2,1),IF(CY60&lt;0,VLOOKUP(ABS(CY60),'ISI-ISS'!$A$2:$C$43,2,1),VLOOKUP(ABS(CY60),'ISI-ISS'!$A$2:$C$43,3,1))),"")</f>
        <v/>
      </c>
      <c r="DE60" s="4" t="str">
        <f t="shared" si="12"/>
        <v/>
      </c>
      <c r="DF60" s="4" t="str">
        <f>IF(OR(ISNUMBER(DE60),DE60="0**"),IF(ISNUMBER(DE60),DE60/ABS(DE60)*VLOOKUP(2,SignDiff!$A$3:$K$4,DK60,1),VLOOKUP(2,SignDiff!$A$3:$K$4,DK60,1)),"")</f>
        <v/>
      </c>
      <c r="DG60" s="4" t="str">
        <f>IF(OR(ISNUMBER(DE60),DE60="0**"),IF(ISNUMBER(DE60),DE60/ABS(DE60)*VLOOKUP(2,SignDiff!$A$7:$K$8,DK60,1),VLOOKUP(2,SignDiff!$A$7:$K$8,DK60,1)),"")</f>
        <v/>
      </c>
      <c r="DH60" s="4" t="str">
        <f t="shared" si="13"/>
        <v/>
      </c>
      <c r="DI60" s="4" t="str">
        <f t="shared" si="14"/>
        <v/>
      </c>
      <c r="DJ60" s="4" t="str">
        <f>IF(OR(ISNUMBER(DE60),DE60="0**"),IF(DE60="0**",VLOOKUP(0,'ISI-ISM'!$A$2:$C$43,2,1),IF(DE60&lt;0,VLOOKUP(ABS(DE60),'ISI-ISM'!$A$2:$C$43,2,1),VLOOKUP(ABS(DE60),'ISI-ISM'!$A$2:$C$43,3,1))),"")</f>
        <v/>
      </c>
      <c r="DK60" s="4" t="str">
        <f>IF(ISERROR(VLOOKUP(N60,age!$A$2:$C$11,2,1)),"",VLOOKUP(N60,age!$A$2:$C$11,2,1))</f>
        <v/>
      </c>
      <c r="DL60" s="4" t="str">
        <f>IF(ISERROR(VLOOKUP(N60,age!$A$2:$C$11,3,1)),"",VLOOKUP(N60,age!$A$2:$C$11,3,1))</f>
        <v/>
      </c>
      <c r="DM60" s="4">
        <f t="shared" si="1"/>
        <v>0</v>
      </c>
      <c r="DN60" s="4">
        <f t="shared" si="2"/>
        <v>0</v>
      </c>
      <c r="DO60" s="4">
        <f t="shared" si="3"/>
        <v>0</v>
      </c>
      <c r="DP60" s="4">
        <f t="shared" si="4"/>
        <v>0</v>
      </c>
      <c r="DQ60" s="4">
        <f t="shared" si="5"/>
        <v>0</v>
      </c>
      <c r="DR60" s="9" t="str">
        <f t="shared" si="15"/>
        <v/>
      </c>
      <c r="DS60" s="9" t="str">
        <f t="shared" si="16"/>
        <v/>
      </c>
      <c r="DT60" s="9" t="str">
        <f t="shared" si="17"/>
        <v/>
      </c>
      <c r="DU60" s="9" t="str">
        <f t="shared" si="18"/>
        <v/>
      </c>
      <c r="DV60" s="9" t="str">
        <f t="shared" si="19"/>
        <v/>
      </c>
      <c r="DW60" s="9" t="str">
        <f t="shared" si="20"/>
        <v/>
      </c>
      <c r="DX60" s="9" t="str">
        <f t="shared" si="21"/>
        <v/>
      </c>
      <c r="DY60" s="9" t="str">
        <f>IF(AND(ISNUMBER(AJ60),ISNUMBER(DK60)),IF(AJ60-VLOOKUP(BI60,NyFi!$L$2:$V$4,DK60,1)&lt;1,1,AJ60-VLOOKUP(BI60,NyFi!$L$2:$V$4,DK60,1)),"")</f>
        <v/>
      </c>
      <c r="DZ60" s="9" t="str">
        <f>IF(AND(ISNUMBER(DK60),DK60&lt;8),IF(AND(ISNUMBER(AK60),ISNUMBER(DK60)),IF(AK60-VLOOKUP(BI60,NyGs!$L$2:$V$4,DK60,1)&lt;1,1,AK60-VLOOKUP(BI60,NyGs!$L$2:$V$4,DK60,1)),""),"")</f>
        <v/>
      </c>
      <c r="EA60" s="9" t="str">
        <f>IF(AND(ISNUMBER(AL60),ISNUMBER(DK60)),IF(AL60-VLOOKUP(BI60,NyRm!$L$2:$V$4,DK60,1)&lt;1,1,AL60-VLOOKUP(BI60,NyRm!$L$2:$V$4,DK60,1)),"")</f>
        <v/>
      </c>
      <c r="EB60" s="9" t="str">
        <f>IF(AND(ISNUMBER(AM60),ISNUMBER(DK60)),IF(AM60-VLOOKUP(BI60,NyFm!$L$2:$V$4,DK60,1)&lt;1,1,AM60-VLOOKUP(BI60,NyFm!$L$2:$V$4,DK60,1)),"")</f>
        <v/>
      </c>
      <c r="EC60" s="9" t="str">
        <f>IF(AND(ISNUMBER(DK60),DK60&lt;8),IF(AND(ISNUMBER(AN60),ISNUMBER(DK60)),IF(AN60-VLOOKUP(BI60,NyLi1R!$L$2:$V$4,DK60,1)&lt;1,1,AN60-VLOOKUP(BI60,NyLi1R!$L$2:$V$4,DK60,1)),""),"")</f>
        <v/>
      </c>
      <c r="ED60" s="9" t="str">
        <f>IF(AND(ISNUMBER(DK60),DK60&lt;8),IF(AND(ISNUMBER(AO60),ISNUMBER(DK60)),IF(AO60-VLOOKUP(BI60,NyLi1E!$L$2:$V$4,DK60,1)&lt;1,1,AO60-VLOOKUP(BI60,NyLi1E!$L$2:$V$4,DK60,1)),""),"")</f>
        <v/>
      </c>
      <c r="EE60" s="9" t="str">
        <f>IF(AND(ISNUMBER(DK60),DK60&lt;8),IF(AND(ISNUMBER(AP60),ISNUMBER(DK60)),IF(AP60-VLOOKUP(BI60,NyLi1T!$L$2:$V$4,DK60,1)&lt;1,1,AP60-VLOOKUP(BI60,NyLi1T!$L$2:$V$4,DK60,1)),""),"")</f>
        <v/>
      </c>
      <c r="EF60" s="9" t="str">
        <f>IF(AND(ISNUMBER(DK60),DK60&gt;7),IF(AND(ISNUMBER(AQ60),ISNUMBER(DK60)),IF(AQ60-VLOOKUP(BI60,NyLi2R!$L$2:$V$4,DK60,1)&lt;1,1,AQ60-VLOOKUP(BI60,NyLi2R!$L$2:$V$4,DK60,1)),""),"")</f>
        <v/>
      </c>
      <c r="EG60" s="9" t="str">
        <f>IF(AND(ISNUMBER(DK60),DK60&gt;7),IF(AND(ISNUMBER(AR60),ISNUMBER(DK60)),IF(AR60-VLOOKUP(BI60,NyLi2E!$L$2:$V$4,DK60,1)&lt;1,1,AR60-VLOOKUP(BI60,NyLi2E!$L$2:$V$4,DK60,1)),""),"")</f>
        <v/>
      </c>
      <c r="EH60" s="9" t="str">
        <f>IF(AND(ISNUMBER(DK60),DK60&gt;7),IF(AND(ISNUMBER(AS60),ISNUMBER(DK60)),IF(AS60-VLOOKUP(BI60,NyLi2T!$L$2:$V$4,DK60,1)&lt;1,1,AS60-VLOOKUP(BI60,NyLi2T!$L$2:$V$4,DK60,1)),""),"")</f>
        <v/>
      </c>
      <c r="EI60" s="9" t="str">
        <f>IF(AND(ISNUMBER(DK60),DK60&lt;8),IF(AND(ISNUMBER(AT60),ISNUMBER(DK60)),IF(AT60-VLOOKUP(BI60,NySs!$L$2:$V$4,DK60,1)&lt;1,1,AT60-VLOOKUP(BI60,NySs!$L$2:$V$4,DK60,1)),""),"")</f>
        <v/>
      </c>
      <c r="EJ60" s="9" t="str">
        <f>IF(AND(ISNUMBER(DK60),DK60&lt;9),IF(AND(ISNUMBER(AU60),ISNUMBER(DK60)),IF(AU60-VLOOKUP(BI60,NyEo!$L$2:$V$4,DK60,1)&lt;1,1,AU60-VLOOKUP(BI60,NyEo!$L$2:$V$4,DK60,1)),""),"")</f>
        <v/>
      </c>
      <c r="EK60" s="9" t="str">
        <f>IF(AND(ISNUMBER(DK60),DK60&gt;7),IF(AND(ISNUMBER(AV60),ISNUMBER(DK60)),IF(AV60-VLOOKUP(BI60,NyHt!$L$2:$V$4,DK60,1)&lt;1,1,AV60-VLOOKUP(BI60,NyHt!$L$2:$V$4,DK60,1)),""),"")</f>
        <v/>
      </c>
      <c r="EL60" s="9" t="str">
        <f>IF(AND(ISNUMBER(AW60),ISNUMBER(DK60)),IF(AW60-VLOOKUP(BI60,NySiF!$L$2:$V$4,DK60,1)&lt;1,1,AW60-VLOOKUP(BI60,NySiF!$L$2:$V$4,DK60,1)),"")</f>
        <v/>
      </c>
      <c r="EM60" s="9" t="str">
        <f>IF(AND(ISNUMBER(AX60),ISNUMBER(DK60)),IF(AX60-VLOOKUP(BI60,NySiB!$L$2:$V$4,DK60,1)&lt;1,1,AX60-VLOOKUP(BI60,NySiB!$L$2:$V$4,DK60,1)),"")</f>
        <v/>
      </c>
      <c r="EN60" s="9" t="str">
        <f>IF(AND(ISNUMBER(AY60),ISNUMBER(DK60)),IF(AY60-VLOOKUP(BI60,NySiT!$L$2:$V$4,DK60,1)&lt;1,1,AY60-VLOOKUP(BI60,NySiT!$L$2:$V$4,DK60,1)),"")</f>
        <v/>
      </c>
      <c r="EO60" s="9" t="str">
        <f>IF(AND(ISNUMBER(AZ60),ISNUMBER(DK60)),IF(AZ60-VLOOKUP(BI60,NyVs!$L$2:$V$4,DK60,1)&lt;1,1,AZ60-VLOOKUP(BI60,NyVs!$L$2:$V$4,DK60,1)),"")</f>
        <v/>
      </c>
      <c r="EP60" s="9" t="str">
        <f>IF(AND(ISNUMBER(BA60),ISNUMBER(DK60)),IF(BA60-VLOOKUP(BI60,NyPp!$L$2:$V$4,DK60,1)&lt;1,1,BA60-VLOOKUP(BI60,NyPp!$L$2:$V$4,DK60,1)),"")</f>
        <v/>
      </c>
      <c r="EQ60" s="9" t="str">
        <f>IF(AND(ISNUMBER(BB60),ISNUMBER(DK60)),IF(BB60-VLOOKUP(BI60,NyIGS!$L$2:$V$4,DK60,1)&lt;40,40,BB60-VLOOKUP(BI60,NyIGS!$L$2:$V$4,DK60,1)),"")</f>
        <v/>
      </c>
      <c r="ER60" s="9" t="str">
        <f>IF(AND(ISNUMBER(BC60),ISNUMBER(DK60)),IF(BC60-VLOOKUP(BI60,NyIRS!$L$2:$V$4,DK60,1)&lt;40,40,BC60-VLOOKUP(BI60,NyIRS!$L$2:$V$4,DK60,1)),"")</f>
        <v/>
      </c>
      <c r="ES60" s="9" t="str">
        <f>IF(AND(ISNUMBER(BD60),ISNUMBER(DK60)),IF(BD60-VLOOKUP(BI60,NyIES!$L$2:$V$4,DK60,1)&lt;40,40,BD60-VLOOKUP(BI60,NyIES!$L$2:$V$4,DK60,1)),"")</f>
        <v/>
      </c>
      <c r="ET60" s="9" t="str">
        <f>IF(AND(ISNUMBER(BE60),ISNUMBER(DK60)),IF(BE60-VLOOKUP(BI60,NyISI!$L$2:$V$4,DK60,1)&lt;40,40,BE60-VLOOKUP(BI60,NyISI!$L$2:$V$4,DK60,1)),"")</f>
        <v/>
      </c>
      <c r="EU60" s="9" t="str">
        <f>IF(AND(ISNUMBER(DK60),DK60&lt;8),IF(AND(ISNUMBER(BF60),ISNUMBER(DK60)),IF(BF60-VLOOKUP(BI60,NyISS!$L$2:$V$4,DK60,1)&lt;40,40,BF60-VLOOKUP(BI60,NyISS!$L$2:$V$4,DK60,1)),""),"")</f>
        <v/>
      </c>
      <c r="EV60" s="9" t="str">
        <f>IF(AND(ISNUMBER(DK60),DK60&gt;7),IF(AND(ISNUMBER(BG60),ISNUMBER(DK60)),IF(BG60-VLOOKUP(BI60,NyISM!$L$2:$V$4,DK60,1)&lt;40,40,BG60-VLOOKUP(BI60,NyISM!$L$2:$V$4,DK60,1)),""),"")</f>
        <v/>
      </c>
      <c r="EW60" s="9" t="str">
        <f>IF(AND(ISNUMBER(BH60),ISNUMBER(DK60)),IF(BH60-VLOOKUP(BI60,NyIAM!$L$2:$V$4,DK60,1)&lt;40,40,BH60-VLOOKUP(BI60,NyIAM!$L$2:$V$4,DK60,1)),"")</f>
        <v/>
      </c>
      <c r="EX60" s="9" t="str">
        <f>IF(AND(ISNUMBER(AJ60),ISNUMBER(DK60)),IF(AJ60+VLOOKUP(BI60,NyFi!$L$2:$V$4,DK60,1)&gt;19,19,AJ60+VLOOKUP(BI60,NyFi!$L$2:$V$4,DK60,1)),"")</f>
        <v/>
      </c>
      <c r="EY60" s="9" t="str">
        <f>IF(AND(ISNUMBER(DK60),DK60&lt;8),IF(AND(ISNUMBER(AK60),ISNUMBER(DK60)),IF(AK60+VLOOKUP(BI60,NyGs!$L$2:$V$4,DK60,1)&gt;19,19,AK60+VLOOKUP(BI60,NyGs!$L$2:$V$4,DK60,1)),""),"")</f>
        <v/>
      </c>
      <c r="EZ60" s="9" t="str">
        <f>IF(AND(ISNUMBER(AL60),ISNUMBER(DK60)),IF(AL60+VLOOKUP(BI60,NyRm!$L$2:$V$4,DK60,1)&gt;19,19,AL60+VLOOKUP(BI60,NyRm!$L$2:$V$4,DK60,1)),"")</f>
        <v/>
      </c>
      <c r="FA60" s="9" t="str">
        <f>IF(AND(ISNUMBER(AM60),ISNUMBER(DK60)),IF(AM60+VLOOKUP(BI60,NyFm!$L$2:$V$4,DK60,1)&gt;19,19,AM60+VLOOKUP(BI60,NyFm!$L$2:$V$4,DK60,1)),"")</f>
        <v/>
      </c>
      <c r="FB60" s="9" t="str">
        <f>IF(AND(ISNUMBER(DK60),DK60&lt;8),IF(AND(ISNUMBER(AN60),ISNUMBER(DK60)),IF(AN60+VLOOKUP(BI60,NyLi1R!$L$2:$V$4,DK60,1)&gt;19,19,AN60+VLOOKUP(BI60,NyLi1R!$L$2:$V$4,DK60,1)),""),"")</f>
        <v/>
      </c>
      <c r="FC60" s="9" t="str">
        <f>IF(AND(ISNUMBER(DK60),DK60&lt;8),IF(AND(ISNUMBER(AO60),ISNUMBER(DK60)),IF(AO60+VLOOKUP(BI60,NyLi1E!$L$2:$V$4,DK60,1)&gt;19,19,AO60+VLOOKUP(BI60,NyLi1E!$L$2:$V$4,DK60,1)),""),"")</f>
        <v/>
      </c>
      <c r="FD60" s="9" t="str">
        <f>IF(AND(ISNUMBER(DK60),DK60&lt;8),IF(AND(ISNUMBER(AP60),ISNUMBER(DK60)),IF(AP60+VLOOKUP(BI60,NyLi1T!$L$2:$V$4,DK60,1)&gt;19,19,AP60+VLOOKUP(BI60,NyLi1T!$L$2:$V$4,DK60,1)),""),"")</f>
        <v/>
      </c>
      <c r="FE60" s="9" t="str">
        <f>IF(AND(ISNUMBER(DK60),DK60&gt;7),IF(AND(ISNUMBER(AQ60),ISNUMBER(DK60)),IF(AQ60+VLOOKUP(BI60,NyLi2R!$L$2:$V$4,DK60,1)&gt;19,19,AQ60+VLOOKUP(BI60,NyLi2R!$L$2:$V$4,DK60,1)),""),"")</f>
        <v/>
      </c>
      <c r="FF60" s="9" t="str">
        <f>IF(AND(ISNUMBER(DK60),DK60&gt;7),IF(AND(ISNUMBER(AR60),ISNUMBER(DK60)),IF(AR60+VLOOKUP(BI60,NyLi2E!$L$2:$V$4,DK60,1)&gt;19,19,AR60+VLOOKUP(BI60,NyLi2E!$L$2:$V$4,DK60,1)),""),"")</f>
        <v/>
      </c>
      <c r="FG60" s="9" t="str">
        <f>IF(AND(ISNUMBER(DK60),DK60&gt;7),IF(AND(ISNUMBER(AS60),ISNUMBER(DK60)),IF(AS60+VLOOKUP(BI60,NyLi2T!$L$2:$V$4,DK60,1)&gt;19,19,AS60+VLOOKUP(BI60,NyLi2T!$L$2:$V$4,DK60,1)),""),"")</f>
        <v/>
      </c>
      <c r="FH60" s="9" t="str">
        <f>IF(AND(ISNUMBER(DK60),DK60&lt;8),IF(AND(ISNUMBER(AT60),ISNUMBER(DK60)),IF(AT60+VLOOKUP(BI60,NySs!$L$2:$V$4,DK60,1)&gt;19,19,AT60+VLOOKUP(BI60,NySs!$L$2:$V$4,DK60,1)),""),"")</f>
        <v/>
      </c>
      <c r="FI60" s="9" t="str">
        <f>IF(AND(ISNUMBER(DK60),DK60&lt;9),IF(AND(ISNUMBER(AU60),ISNUMBER(DK60)),IF(AU60+VLOOKUP(BI60,NyEo!$L$2:$V$4,DK60,1)&gt;19,19,AU60+VLOOKUP(BI60,NyEo!$L$2:$V$4,DK60,1)),""),"")</f>
        <v/>
      </c>
      <c r="FJ60" s="9" t="str">
        <f>IF(AND(ISNUMBER(DK60),DK60&gt;7),IF(AND(ISNUMBER(AV60),ISNUMBER(DK60)),IF(AV60+VLOOKUP(BI60,NyHt!$L$2:$V$4,DK60,1)&gt;19,19,AV60+VLOOKUP(BI60,NyHt!$L$2:$V$4,DK60,1)),""),"")</f>
        <v/>
      </c>
      <c r="FK60" s="9" t="str">
        <f>IF(AND(ISNUMBER(AW60),ISNUMBER(DK60)),IF(AW60+VLOOKUP(BI60,NySiF!$L$2:$V$4,DK60,1)&gt;19,19,AW60+VLOOKUP(BI60,NySiF!$L$2:$V$4,DK60,1)),"")</f>
        <v/>
      </c>
      <c r="FL60" s="9" t="str">
        <f>IF(AND(ISNUMBER(AX60),ISNUMBER(DK60)),IF(AX60+VLOOKUP(BI60,NySiB!$L$2:$V$4,DK60,1)&gt;19,19,AX60+VLOOKUP(BI60,NySiB!$L$2:$V$4,DK60,1)),"")</f>
        <v/>
      </c>
      <c r="FM60" s="9" t="str">
        <f>IF(AND(ISNUMBER(AY60),ISNUMBER(DK60)),IF(AY60+VLOOKUP(BI60,NySiT!$L$2:$V$4,DK60,1)&gt;19,19,AY60+VLOOKUP(BI60,NySiT!$L$2:$V$4,DK60,1)),"")</f>
        <v/>
      </c>
      <c r="FN60" s="9" t="str">
        <f>IF(AND(ISNUMBER(AZ60),ISNUMBER(DK60)),IF(AZ60+VLOOKUP(BI60,NyVs!$L$2:$V$4,DK60,1)&gt;19,19,AZ60+VLOOKUP(BI60,NyVs!$L$2:$V$4,DK60,1)),"")</f>
        <v/>
      </c>
      <c r="FO60" s="9" t="str">
        <f>IF(AND(ISNUMBER(BA60),ISNUMBER(DK60)),IF(BA60+VLOOKUP(BI60,NyPp!$L$2:$V$4,DK60,1)&gt;19,19,BA60+VLOOKUP(BI60,NyPp!$L$2:$V$4,DK60,1)),"")</f>
        <v/>
      </c>
      <c r="FP60" s="9" t="str">
        <f>IF(AND(ISNUMBER(BB60),ISNUMBER(DK60)),IF(BB60+VLOOKUP(BI60,NyIGS!$L$2:$V$4,DK60,1)&gt;160,160,BB60+VLOOKUP(BI60,NyIGS!$L$2:$V$4,DK60,1)),"")</f>
        <v/>
      </c>
      <c r="FQ60" s="9" t="str">
        <f>IF(AND(ISNUMBER(BC60),ISNUMBER(DK60)),IF(BC60+VLOOKUP(BI60,NyIRS!$L$2:$V$4,DK60,1)&gt;160,160,BC60+VLOOKUP(BI60,NyIRS!$L$2:$V$4,DK60,1)),"")</f>
        <v/>
      </c>
      <c r="FR60" s="9" t="str">
        <f>IF(AND(ISNUMBER(BD60),ISNUMBER(DK60)),IF(BD60+VLOOKUP(BI60,NyIES!$L$2:$V$4,DK60,1)&gt;160,160, BD60+VLOOKUP(BI60,NyIES!$L$2:$V$4,DK60,1)),"")</f>
        <v/>
      </c>
      <c r="FS60" s="9" t="str">
        <f>IF(AND(ISNUMBER(BE60),ISNUMBER(DK60)),IF(BE60+VLOOKUP(BI60,NyISI!$L$2:$V$4,DK60,1)&gt;160,160,BE60+VLOOKUP(BI60,NyISI!$L$2:$V$4,DK60,1)),"")</f>
        <v/>
      </c>
      <c r="FT60" s="9" t="str">
        <f>IF(AND(ISNUMBER(DK60),DK60&lt;8),IF(AND(ISNUMBER(BF60),ISNUMBER(DK60)),IF(BF60+VLOOKUP(BI60,NyISS!$L$2:$V$4,DK60,1)&gt;160,160,BF60+VLOOKUP(BI60,NyISS!$L$2:$V$4,DK60,1)),""),"")</f>
        <v/>
      </c>
      <c r="FU60" s="9" t="str">
        <f>IF(AND(ISNUMBER(DK60),DK60&gt;7),IF(AND(ISNUMBER(BG60),ISNUMBER(DK60)),IF(BG60+VLOOKUP(BI60,NyISM!$L$2:$V$4,DK60,1)&gt;160,160,BG60+VLOOKUP(BI60,NyISM!$L$2:$V$4,DK60,1)),""),"")</f>
        <v/>
      </c>
      <c r="FV60" s="9" t="str">
        <f>IF(AND(ISNUMBER(BH60),ISNUMBER(DK60)),IF(BH60+VLOOKUP(BI60,NyIAM!$L$2:$V$4,DK60,1)&gt;160,160,BH60+VLOOKUP(BI60,NyIAM!$L$2:$V$4,DK60,1)),"")</f>
        <v/>
      </c>
    </row>
    <row r="61" spans="1:178" x14ac:dyDescent="0.2">
      <c r="A61" s="51"/>
      <c r="B61" s="51"/>
      <c r="C61" s="51"/>
      <c r="D61" s="51"/>
      <c r="E61" s="51"/>
      <c r="F61" s="51"/>
      <c r="G61" s="51"/>
      <c r="H61" s="51"/>
      <c r="I61" s="51"/>
      <c r="J61" s="52"/>
      <c r="K61" s="52"/>
      <c r="L61" s="53"/>
      <c r="M61" s="53"/>
      <c r="N61" s="58" t="str">
        <f t="shared" si="0"/>
        <v/>
      </c>
      <c r="O61" s="53"/>
      <c r="P61" s="53"/>
      <c r="Q61" s="53"/>
      <c r="R61" s="53"/>
      <c r="S61" s="53"/>
      <c r="T61" s="53"/>
      <c r="U61" s="53"/>
      <c r="V61" s="53"/>
      <c r="W61" s="53"/>
      <c r="X61" s="53"/>
      <c r="Y61" s="53"/>
      <c r="Z61" s="53"/>
      <c r="AA61" s="53"/>
      <c r="AB61" s="53"/>
      <c r="AC61" s="53"/>
      <c r="AD61" s="53"/>
      <c r="AE61" s="53"/>
      <c r="AF61" s="53"/>
      <c r="AG61" s="53"/>
      <c r="AH61" s="53"/>
      <c r="AI61" s="53"/>
      <c r="AJ61" s="4" t="str">
        <f>IF(O61="","",IF(ISNUMBER(N61),VLOOKUP(O61,NyFi!$A$2:$K$40,DK61),""))</f>
        <v/>
      </c>
      <c r="AK61" s="4" t="str">
        <f>IF(P61="","",IF(AND(ISNUMBER(N61),DK61&lt;8),VLOOKUP(P61,NyGs!$A$2:$G$41,DK61),""))</f>
        <v/>
      </c>
      <c r="AL61" s="4" t="str">
        <f>IF(AA61="","",IF(ISNUMBER(N61),VLOOKUP(AA61,NyRm!$A$2:$K$56,DK61),""))</f>
        <v/>
      </c>
      <c r="AM61" s="4" t="str">
        <f>IF(Z61="","",IF(ISNUMBER(N61),VLOOKUP(Z61,NyFm!$A$2:$K$46,DK61),""))</f>
        <v/>
      </c>
      <c r="AN61" s="4" t="str">
        <f>IF(U61="","",IF(AND(ISNUMBER(N61),DK61&lt;8),VLOOKUP(U61,NyLi1R!$A$2:$G$20,DK61),""))</f>
        <v/>
      </c>
      <c r="AO61" s="4" t="str">
        <f>IF(V61="","",IF(AND(ISNUMBER(N61),DK61&lt;8),VLOOKUP(V61,NyLi1E!$A$2:$G$20,DK61),""))</f>
        <v/>
      </c>
      <c r="AP61" s="4" t="str">
        <f>IF(AND(ISNUMBER(N61),ISNUMBER(AN61),ISNUMBER(AO61),DK61&lt;8),VLOOKUP(AN61+AO61,NyLi1T!$A$2:$G$40,DK61),"")</f>
        <v/>
      </c>
      <c r="AQ61" s="4" t="str">
        <f>IF(W61="","",IF(AND(ISNUMBER(N61),DK61&gt;7),VLOOKUP(W61,NyLi2R!$A$2:$K$20,DK61),""))</f>
        <v/>
      </c>
      <c r="AR61" s="4" t="str">
        <f>IF(X61="","",IF(AND(ISNUMBER(N61),DK61&gt;7),VLOOKUP(X61,NyLi2E!$A$2:$K$20,DK61),""))</f>
        <v/>
      </c>
      <c r="AS61" s="4" t="str">
        <f>IF(AND(ISNUMBER(N61),ISNUMBER(AQ61),ISNUMBER(AR61),DK61&gt;7),VLOOKUP(AQ61+AR61,NyLi2T!$A$2:$K$40,DK61),"")</f>
        <v/>
      </c>
      <c r="AT61" s="4" t="str">
        <f>IF(AE61="","",IF(AND(ISNUMBER(N61),DK61&lt;8),VLOOKUP(AE61,NySs!$A$2:$G$28,DK61),""))</f>
        <v/>
      </c>
      <c r="AU61" s="4" t="str">
        <f>IF(AD61="","",IF(AND(ISNUMBER(N61),DK61&lt;9),VLOOKUP(AD61,NyEo!$A$2:$H$22,DK61),""))</f>
        <v/>
      </c>
      <c r="AV61" s="4" t="str">
        <f>IF(Q61="","",IF(AND(ISNUMBER(N61),DK61&gt;7),VLOOKUP(Q61,NyHt!$A$2:$K$17,DK61),""))</f>
        <v/>
      </c>
      <c r="AW61" s="4" t="str">
        <f>IF(R61="","",IF(ISNUMBER(N61),VLOOKUP(R61,NySiF!$A$2:$K$18,DK61),""))</f>
        <v/>
      </c>
      <c r="AX61" s="4" t="str">
        <f>IF(S61="","",IF(ISNUMBER(N61),VLOOKUP(S61,NySiB!$A$2:$K$16,DK61),""))</f>
        <v/>
      </c>
      <c r="AY61" s="4" t="str">
        <f>IF(T61="","",IF(ISNUMBER(N61),VLOOKUP(T61,NySiT!$A$2:$K$32,DK61),""))</f>
        <v/>
      </c>
      <c r="AZ61" s="4" t="str">
        <f>IF(Y61="","",IF(ISNUMBER(N61),VLOOKUP(Y61,NyVs!$A$2:$K$86,DK61),""))</f>
        <v/>
      </c>
      <c r="BA61" s="4" t="str">
        <f>IF(AI61="","",IF(ISNUMBER(N61),VLOOKUP(AI61,NyPp!$A$2:$K$202,DK61),""))</f>
        <v/>
      </c>
      <c r="BB61" s="4" t="str">
        <f>IF(AND(ISNUMBER(AJ61),ISNUMBER(AK61),ISNUMBER(AL61),ISNUMBER(AM61),DK61&lt;8),IF(COUNTIF(O61,0)+COUNTIF(P61,0)+COUNTIF(AA61,0)+COUNTIF(Z61,0)&gt;1,"",VLOOKUP(AJ61+AK61+AL61+AM61,NyIGS!$A$2:$K$78,DK61)),IF(AND(ISNUMBER(AJ61),ISNUMBER(AL61),ISNUMBER(AM61),ISNUMBER(AS61),DK61&gt;7),IF(COUNTIF(O61,0)+COUNTIF(AA61,0)+COUNTIF(Z61,0)+AND(COUNTIF(W61,0),COUNTIF(X61,0))&gt;1,"",VLOOKUP(AJ61+AL61+AM61+AS61,NyIGS!$A$2:$K$78,DK61)),""))</f>
        <v/>
      </c>
      <c r="BC61" s="4" t="str">
        <f>IF(AND(ISNUMBER(AJ61),ISNUMBER(AN61),ISNUMBER(AT61),DK61&lt;8),IF(COUNTIF(O61,0)+COUNTIF(U61,0)+COUNTIF(AE61,0)&gt;1,"",VLOOKUP(AJ61+AN61+AT61,NyIRS!$A$2:$K$59,DK61)),IF(AND(ISNUMBER(AJ61),ISNUMBER(AQ61),DK61&gt;7),IF(COUNTIF(O61,0)+COUNTIF(W61,0)&gt;1,"",VLOOKUP(AJ61+AQ61,NyIRS!$A$2:$K$59,DK61)),""))</f>
        <v/>
      </c>
      <c r="BD61" s="4" t="str">
        <f>IF(AND(ISNUMBER(AK61),ISNUMBER(AL61),ISNUMBER(AM61),DK61&lt;8),IF(COUNTIF(P61,0)+COUNTIF(AA61,0)+COUNTIF(Z61,0)&gt;1,"",VLOOKUP(AK61+AL61+AM61,NyIES!$A$2:$K$59,DK61)),IF(AND(ISNUMBER(AL61),ISNUMBER(AM61),ISNUMBER(AR61),DK61&gt;7),IF(COUNTIF(AA61,0)+COUNTIF(Z61,0)+COUNTIF(X61,0)&gt;1,"",VLOOKUP(AL61+AM61+AR61,NyIES!$A$2:$K$59,DK61)),""))</f>
        <v/>
      </c>
      <c r="BE61" s="4" t="str">
        <f>IF(AND(ISNUMBER(AJ61),ISNUMBER(AP61),ISNUMBER(AU61),DK61&lt;8),IF(COUNTIF(O61,0)+AND(COUNTIF(U61,0),COUNTIF(V61,0))+COUNTIF(AD61,0)&gt;1,"",VLOOKUP(AJ61+AP61+AU61,NyISI!$A$2:$K$59,DK61)),IF(AND(ISNUMBER(AS61),ISNUMBER(AU61),ISNUMBER(AV61),DK61=8),IF(COUNTIF(AD61,0)+COUNTIF(Q61,0)+AND(COUNTIF(W61,0),COUNTIF(X61,0))&gt;1,"",VLOOKUP(AS61+AU61+AV61,NyISI!$A$2:$K$59,DK61)),IF(AND(ISNUMBER(AS61),ISNUMBER(AV61),DK61&gt;8),IF(COUNTIF(Q61,0)+AND(COUNTIF(W61,0),COUNTIF(X61,0))&gt;1,"",VLOOKUP(AS61+AV61,NyISI!$A$2:$K$59,DK61)),"")))</f>
        <v/>
      </c>
      <c r="BF61" s="4" t="str">
        <f>IF(AND(ISNUMBER(AT61),ISNUMBER(AK61),ISNUMBER(AL61),ISNUMBER(AM61),DK61&lt;8),IF(COUNTIF(P61,0)+COUNTIF(AA61,0)+COUNTIF(Z61,0)+COUNTIF(AE61,0)&gt;1,"",VLOOKUP(AT61+AK61+AL61+AM61,NyISS!$A$2:$G$78,DK61)),"")</f>
        <v/>
      </c>
      <c r="BG61" s="4" t="str">
        <f>IF(AND(ISNUMBER(AJ61),ISNUMBER(AL61),ISNUMBER(AM61),DK61&gt;7),IF(COUNTIF(O61,0)+COUNTIF(AA61,0)+COUNTIF(Z61,0)&gt;1,"",VLOOKUP(AJ61+AL61+AM61,NyISM!$A$2:$K$59,DK61)),"")</f>
        <v/>
      </c>
      <c r="BH61" s="4" t="str">
        <f>IF(AND(ISNUMBER(AY61),ISNUMBER(AZ61)),IF(COUNTIF(T61,0)+COUNTIF(Y61,0)&gt;1,"",VLOOKUP(AY61+AZ61,NyIAM!$A$2:$K$40,DK61)),"")</f>
        <v/>
      </c>
      <c r="BJ61" s="4" t="str">
        <f>IF(ISNUMBER(BB61),VLOOKUP(BB61,Percentil!$A$2:$B$122,2,1),"")</f>
        <v/>
      </c>
      <c r="BK61" s="4" t="str">
        <f>IF(ISNUMBER(BC61),VLOOKUP(BC61,Percentil!$A$2:$B$122,2,1),"")</f>
        <v/>
      </c>
      <c r="BL61" s="4" t="str">
        <f>IF(ISNUMBER(BD61),VLOOKUP(BD61,Percentil!$A$2:$B$122,2,1),"")</f>
        <v/>
      </c>
      <c r="BM61" s="4" t="str">
        <f>IF(ISNUMBER(BE61),VLOOKUP(BE61,Percentil!$A$2:$B$122,2,1),"")</f>
        <v/>
      </c>
      <c r="BN61" s="4" t="str">
        <f>IF(ISNUMBER(BF61),VLOOKUP(BF61,Percentil!$A$2:$B$122,2,1),"")</f>
        <v/>
      </c>
      <c r="BO61" s="4" t="str">
        <f>IF(ISNUMBER(BG61),VLOOKUP(BG61,Percentil!$A$2:$B$122,2,1),"")</f>
        <v/>
      </c>
      <c r="BP61" s="4" t="str">
        <f>IF(ISNUMBER(BH61),VLOOKUP(BH61,Percentil!$A$2:$B$122,2,1),"")</f>
        <v/>
      </c>
      <c r="BQ61" s="4" t="str">
        <f>IF(AND(ISNUMBER(AJ61),ISNUMBER(DK61)),IF(AJ61-VLOOKUP(BI61,NyFi!$L$2:$V$4,DK61,1)&lt;1,1 &amp; " - " &amp; AJ61+VLOOKUP(BI61,NyFi!$L$2:$V$4,DK61,1),IF(AJ61+VLOOKUP(BI61,NyFi!$L$2:$V$4,DK61,1)&gt;19,AJ61-VLOOKUP(BI61,NyFi!$L$2:$V$4,DK61,1) &amp; " - " &amp; 19,AJ61-VLOOKUP(BI61,NyFi!$L$2:$V$4,DK61,1) &amp; " - " &amp; AJ61+VLOOKUP(BI61,NyFi!$L$2:$V$4,DK61,1))),"")</f>
        <v/>
      </c>
      <c r="BR61" s="4" t="str">
        <f>IF(AND(ISNUMBER(DK61),DK61&lt;8),IF(AND(ISNUMBER(AK61),ISNUMBER(DK61)),IF(AK61-VLOOKUP(BI61,NyGs!$L$2:$V$4,DK61,1)&lt;1,1 &amp; " - " &amp; AK61+VLOOKUP(BI61,NyGs!$L$2:$V$4,DK61,1),IF(AK61+VLOOKUP(BI61,NyGs!$L$2:$V$4,DK61,1)&gt;19,AK61-VLOOKUP(BI61,NyGs!$L$2:$V$4,DK61,1) &amp; " - " &amp; 19,AK61-VLOOKUP(BI61,NyGs!$L$2:$V$4,DK61,1) &amp; " - " &amp; AK61+VLOOKUP(BI61,NyGs!$L$2:$V$4,DK61,1))),""),"")</f>
        <v/>
      </c>
      <c r="BS61" s="4" t="str">
        <f>IF(AND(ISNUMBER(AL61),ISNUMBER(DK61)),IF(AL61-VLOOKUP(BI61,NyRm!$L$2:$V$4,DK61,1)&lt;1,1 &amp; " - " &amp; AL61+VLOOKUP(BI61,NyRm!$L$2:$V$4,DK61,1),IF(AL61+VLOOKUP(BI61,NyRm!$L$2:$V$4,DK61,1)&gt;19,AL61-VLOOKUP(BI61,NyRm!$L$2:$V$4,DK61,1) &amp; " - " &amp; 19,AL61-VLOOKUP(BI61,NyRm!$L$2:$V$4,DK61,1) &amp; " - " &amp; AL61+VLOOKUP(BI61,NyRm!$L$2:$V$4,DK61,1))),"")</f>
        <v/>
      </c>
      <c r="BT61" s="4" t="str">
        <f>IF(AND(ISNUMBER(AM61),ISNUMBER(DK61)),IF(AM61-VLOOKUP(BI61,NyFm!$L$2:$V$4,DK61,1)&lt;1,1 &amp; " - " &amp; AM61+VLOOKUP(BI61,NyFm!$L$2:$V$4,DK61,1),IF(AM61+VLOOKUP(BI61,NyFm!$L$2:$V$4,DK61,1)&gt;19,AM61-VLOOKUP(BI61,NyFm!$L$2:$V$4,DK61,1) &amp; " - " &amp; 19,AM61-VLOOKUP(BI61,NyFm!$L$2:$V$4,DK61,1) &amp; " - " &amp; AM61+VLOOKUP(BI61,NyFm!$L$2:$V$4,DK61,1))),"")</f>
        <v/>
      </c>
      <c r="BU61" s="4" t="str">
        <f>IF(AND(ISNUMBER(DK61),DK61&lt;8),IF(AND(ISNUMBER(AN61),ISNUMBER(DK61)),IF(AN61-VLOOKUP(BI61,NyLi1R!$L$2:$V$4,DK61,1)&lt;1,1 &amp; " - " &amp; AN61+VLOOKUP(BI61,NyLi1R!$L$2:$V$4,DK61,1),IF(AN61+VLOOKUP(BI61,NyLi1R!$L$2:$V$4,DK61,1)&gt;19,AN61-VLOOKUP(BI61,NyLi1R!$L$2:$V$4,DK61,1) &amp; " - " &amp; 19,AN61-VLOOKUP(BI61,NyLi1R!$L$2:$V$4,DK61,1) &amp; " - " &amp; AN61+VLOOKUP(BI61,NyLi1R!$L$2:$V$4,DK61,1))),""),"")</f>
        <v/>
      </c>
      <c r="BV61" s="4" t="str">
        <f>IF(AND(ISNUMBER(DK61),DK61&lt;8),IF(AND(ISNUMBER(AO61),ISNUMBER(DK61)),IF(AO61-VLOOKUP(BI61,NyLi1E!$L$2:$V$4,DK61,1)&lt;1,1 &amp; " - " &amp; AO61+VLOOKUP(BI61,NyLi1E!$L$2:$V$4,DK61,1),IF(AO61+VLOOKUP(BI61,NyLi1E!$L$2:$V$4,DK61,1)&gt;19,AO61-VLOOKUP(BI61,NyLi1E!$L$2:$V$4,DK61,1) &amp; " - " &amp; 19,AO61-VLOOKUP(BI61,NyLi1E!$L$2:$V$4,DK61,1) &amp; " - " &amp; AO61+VLOOKUP(BI61,NyLi1E!$L$2:$V$4,DK61,1))),""),"")</f>
        <v/>
      </c>
      <c r="BW61" s="4" t="str">
        <f>IF(AND(ISNUMBER(DK61),DK61&lt;8),IF(AND(ISNUMBER(AP61),ISNUMBER(DK61)),IF(AP61-VLOOKUP(BI61,NyLi1T!$L$2:$V$4,DK61,1)&lt;1,1 &amp; " - " &amp; AP61+VLOOKUP(BI61,NyLi1T!$L$2:$V$4,DK61,1),IF(AP61+VLOOKUP(BI61,NyLi1T!$L$2:$V$4,DK61,1)&gt;19,AP61-VLOOKUP(BI61,NyLi1T!$L$2:$V$4,DK61,1) &amp; " - " &amp; 19,AP61-VLOOKUP(BI61,NyLi1T!$L$2:$V$4,DK61,1) &amp; " - " &amp; AP61+VLOOKUP(BI61,NyLi1T!$L$2:$V$4,DK61,1))),""),"")</f>
        <v/>
      </c>
      <c r="BX61" s="4" t="str">
        <f>IF(AND(ISNUMBER(DK61),DK61&gt;7),IF(AND(ISNUMBER(AQ61),ISNUMBER(DK61)),IF(AQ61-VLOOKUP(BI61,NyLi2R!$L$2:$V$4,DK61,1)&lt;1,1 &amp; " - " &amp; AQ61+VLOOKUP(BI61,NyLi2R!$L$2:$V$4,DK61,1),IF(AQ61+VLOOKUP(BI61,NyLi2R!$L$2:$V$4,DK61,1)&gt;19,AQ61-VLOOKUP(BI61,NyLi2R!$L$2:$V$4,DK61,1) &amp; " - " &amp; 19,AQ61-VLOOKUP(BI61,NyLi2R!$L$2:$V$4,DK61,1) &amp; " - " &amp; AQ61+VLOOKUP(BI61,NyLi2R!$L$2:$V$4,DK61,1))),""),"")</f>
        <v/>
      </c>
      <c r="BY61" s="4" t="str">
        <f>IF(AND(ISNUMBER(DK61),DK61&gt;7),IF(AND(ISNUMBER(AR61),ISNUMBER(DK61)),IF(AR61-VLOOKUP(BI61,NyLi2E!$L$2:$V$4,DK61,1)&lt;1,1 &amp; " - " &amp; AR61+VLOOKUP(BI61,NyLi2E!$L$2:$V$4,DK61,1),IF(AR61+VLOOKUP(BI61,NyLi2E!$L$2:$V$4,DK61,1)&gt;19,AR61-VLOOKUP(BI61,NyLi2E!$L$2:$V$4,DK61,1) &amp; " - " &amp; 19,AR61-VLOOKUP(BI61,NyLi2E!$L$2:$V$4,DK61,1) &amp; " - " &amp; AR61+VLOOKUP(BI61,NyLi2E!$L$2:$V$4,DK61,1))),""),"")</f>
        <v/>
      </c>
      <c r="BZ61" s="4" t="str">
        <f>IF(AND(ISNUMBER(DK61),DK61&gt;7),IF(AND(ISNUMBER(AS61),ISNUMBER(DK61)),IF(AS61-VLOOKUP(BI61,NyLi2T!$L$2:$V$4,DK61,1)&lt;1,1 &amp; " - " &amp; AS61+VLOOKUP(BI61,NyLi2T!$L$2:$V$4,DK61,1),IF(AS61+VLOOKUP(BI61,NyLi2T!$L$2:$V$4,DK61,1)&gt;19,AS61-VLOOKUP(BI61,NyLi2T!$L$2:$V$4,DK61,1) &amp; " - " &amp; 19,AS61-VLOOKUP(BI61,NyLi2T!$L$2:$V$4,DK61,1) &amp; " - " &amp; AS61+VLOOKUP(BI61,NyLi2T!$L$2:$V$4,DK61,1))),""),"")</f>
        <v/>
      </c>
      <c r="CA61" s="4" t="str">
        <f>IF(AND(ISNUMBER(DK61),DK61&lt;8),IF(AND(ISNUMBER(AT61),ISNUMBER(DK61)),IF(AT61-VLOOKUP(BI61,NySs!$L$2:$V$4,DK61,1)&lt;1,1 &amp; " - " &amp; AT61+VLOOKUP(BI61,NySs!$L$2:$V$4,DK61,1),IF(AT61+VLOOKUP(BI61,NySs!$L$2:$V$4,DK61,1)&gt;19,AT61-VLOOKUP(BI61,NySs!$L$2:$V$4,DK61,1) &amp; " - " &amp; 19,AT61-VLOOKUP(BI61,NySs!$L$2:$V$4,DK61,1) &amp; " - " &amp; AT61+VLOOKUP(BI61,NySs!$L$2:$V$4,DK61,1))),""),"")</f>
        <v/>
      </c>
      <c r="CB61" s="4" t="str">
        <f>IF(AND(ISNUMBER(DK61),DK61&lt;9),IF(AND(ISNUMBER(AU61),ISNUMBER(DK61)),IF(AU61-VLOOKUP(BI61,NyEo!$L$2:$V$4,DK61,1)&lt;1,1 &amp; " - " &amp; AU61+VLOOKUP(BI61,NyEo!$L$2:$V$4,DK61,1),IF(AU61+VLOOKUP(BI61,NyEo!$L$2:$V$4,DK61,1)&gt;19,AU61-VLOOKUP(BI61,NyEo!$L$2:$V$4,DK61,1) &amp; " - " &amp; 19,AU61-VLOOKUP(BI61,NyEo!$L$2:$V$4,DK61,1) &amp; " - " &amp; AU61+VLOOKUP(BI61,NyEo!$L$2:$V$4,DK61,1))),""),"")</f>
        <v/>
      </c>
      <c r="CC61" s="4" t="str">
        <f>IF(AND(ISNUMBER(DK61),DK61&gt;7),IF(AND(ISNUMBER(AV61),ISNUMBER(DK61)),IF(AV61-VLOOKUP(BI61,NyHt!$L$2:$V$4,DK61,1)&lt;1,1 &amp; " - " &amp; AV61+VLOOKUP(BI61,NyHt!$L$2:$V$4,DK61,1),IF(AV61+VLOOKUP(BI61,NyHt!$L$2:$V$4,DK61,1)&gt;19,AV61-VLOOKUP(BI61,NyHt!$L$2:$V$4,DK61,1) &amp; " - " &amp; 19,AV61-VLOOKUP(BI61,NyHt!$L$2:$V$4,DK61,1) &amp; " - " &amp; AV61+VLOOKUP(BI61,NyHt!$L$2:$V$4,DK61,1))),""),"")</f>
        <v/>
      </c>
      <c r="CD61" s="4" t="str">
        <f>IF(AND(ISNUMBER(AW61),ISNUMBER(DK61)),IF(AW61-VLOOKUP(BI61,NySiF!$L$2:$V$4,DK61,1)&lt;1,1 &amp; " - " &amp; AW61+VLOOKUP(BI61,NySiF!$L$2:$V$4,DK61,1),IF(AW61+VLOOKUP(BI61,NySiF!$L$2:$V$4,DK61,1)&gt;19,AW61-VLOOKUP(BI61,NySiF!$L$2:$V$4,DK61,1) &amp; " - " &amp; 19,AW61-VLOOKUP(BI61,NySiF!$L$2:$V$4,DK61,1) &amp; " - " &amp; AW61+VLOOKUP(BI61,NySiF!$L$2:$V$4,DK61,1))),"")</f>
        <v/>
      </c>
      <c r="CE61" s="4" t="str">
        <f>IF(AND(ISNUMBER(AX61),ISNUMBER(DK61)),IF(AX61-VLOOKUP(BI61,NySiB!$L$2:$V$4,DK61,1)&lt;1,1 &amp; " - " &amp; AX61+VLOOKUP(BI61,NySiB!$L$2:$V$4,DK61,1),IF(AX61+VLOOKUP(BI61,NySiB!$L$2:$V$4,DK61,1)&gt;19,AX61-VLOOKUP(BI61,NySiB!$L$2:$V$4,DK61,1) &amp; " - " &amp; 19,AX61-VLOOKUP(BI61,NySiB!$L$2:$V$4,DK61,1) &amp; " - " &amp; AX61+VLOOKUP(BI61,NySiB!$L$2:$V$4,DK61,1))),"")</f>
        <v/>
      </c>
      <c r="CF61" s="4" t="str">
        <f>IF(AND(ISNUMBER(AY61),ISNUMBER(DK61)),IF(AY61-VLOOKUP(BI61,NySiT!$L$2:$V$4,DK61,1)&lt;1,1 &amp; " - " &amp; AY61+VLOOKUP(BI61,NySiT!$L$2:$V$4,DK61,1),IF(AY61+VLOOKUP(BI61,NySiT!$L$2:$V$4,DK61,1)&gt;19,AY61-VLOOKUP(BI61,NySiT!$L$2:$V$4,DK61,1) &amp; " - " &amp; 19,AY61-VLOOKUP(BI61,NySiT!$L$2:$V$4,DK61,1) &amp; " - " &amp; AY61+VLOOKUP(BI61,NySiT!$L$2:$V$4,DK61,1))),"")</f>
        <v/>
      </c>
      <c r="CG61" s="4" t="str">
        <f>IF(AND(ISNUMBER(AZ61),ISNUMBER(DK61)),IF(AZ61-VLOOKUP(BI61,NyVs!$L$2:$V$4,DK61,1)&lt;1,1 &amp; " - " &amp; AZ61+VLOOKUP(BI61,NyVs!$L$2:$V$4,DK61,1),IF(AZ61+VLOOKUP(BI61,NyVs!$L$2:$V$4,DK61,1)&gt;19,AZ61-VLOOKUP(BI61,NyVs!$L$2:$V$4,DK61,1) &amp; " - " &amp; 19,AZ61-VLOOKUP(BI61,NyVs!$L$2:$V$4,DK61,1) &amp; " - " &amp; AZ61+VLOOKUP(BI61,NyVs!$L$2:$V$4,DK61,1))),"")</f>
        <v/>
      </c>
      <c r="CH61" s="4" t="str">
        <f>IF(AND(ISNUMBER(BA61),ISNUMBER(DK61)),IF(BA61-VLOOKUP(BI61,NyPp!$L$2:$V$4,DK61,1)&lt;1,1 &amp; " - " &amp; BA61+VLOOKUP(BI61,NyPp!$L$2:$V$4,DK61,1),IF(BA61+VLOOKUP(BI61,NyPp!$L$2:$V$4,DK61,1)&gt;19,BA61-VLOOKUP(BI61,NyPp!$L$2:$V$4,DK61,1) &amp; " - " &amp; 19,BA61-VLOOKUP(BI61,NyPp!$L$2:$V$4,DK61,1) &amp; " - " &amp; BA61+VLOOKUP(BI61,NyPp!$L$2:$V$4,DK61,1))),"")</f>
        <v/>
      </c>
      <c r="CI61" s="4" t="str">
        <f>IF(AND(ISNUMBER(BB61),ISNUMBER(DK61)),IF(BB61-VLOOKUP(BI61,NyIGS!$L$2:$V$4,DK61,1)&lt;40,40 &amp; " - " &amp; BB61+VLOOKUP(BI61,NyIGS!$L$2:$V$4,DK61,1),IF(BB61+VLOOKUP(BI61,NyIGS!$L$2:$V$4,DK61,1)&gt;160,BB61-VLOOKUP(BI61,NyIGS!$L$2:$V$4,DK61,1) &amp; " - " &amp; 160,BB61-VLOOKUP(BI61,NyIGS!$L$2:$V$4,DK61,1) &amp; " - " &amp; BB61+VLOOKUP(BI61,NyIGS!$L$2:$V$4,DK61,1))),"")</f>
        <v/>
      </c>
      <c r="CJ61" s="4" t="str">
        <f>IF(AND(ISNUMBER(BC61),ISNUMBER(DK61)),IF(BC61-VLOOKUP(BI61,NyIRS!$L$2:$V$4,DK61,1)&lt;40,40 &amp; " - " &amp; BC61+VLOOKUP(BI61,NyIRS!$L$2:$V$4,DK61,1),IF(BC61+VLOOKUP(BI61,NyIRS!$L$2:$V$4,DK61,1)&gt;160,BC61-VLOOKUP(BI61,NyIRS!$L$2:$V$4,DK61,1) &amp; " - " &amp; 160,BC61-VLOOKUP(BI61,NyIRS!$L$2:$V$4,DK61,1) &amp; " - " &amp; BC61+VLOOKUP(BI61,NyIRS!$L$2:$V$4,DK61,1))),"")</f>
        <v/>
      </c>
      <c r="CK61" s="4" t="str">
        <f>IF(AND(ISNUMBER(BD61),ISNUMBER(DK61)),IF(BD61-VLOOKUP(BI61,NyIES!$L$2:$V$4,DK61,1)&lt;40,40 &amp; " - " &amp; BD61+VLOOKUP(BI61,NyIES!$L$2:$V$4,DK61,1),IF(BD61+VLOOKUP(BI61,NyIES!$L$2:$V$4,DK61,1)&gt;160,BD61-VLOOKUP(BI61,NyIES!$L$2:$V$4,DK61,1) &amp; " - " &amp; 160,BD61-VLOOKUP(BI61,NyIES!$L$2:$V$4,DK61,1) &amp; " - " &amp; BD61+VLOOKUP(BI61,NyIES!$L$2:$V$4,DK61,1))),"")</f>
        <v/>
      </c>
      <c r="CL61" s="4" t="str">
        <f>IF(AND(ISNUMBER(BE61),ISNUMBER(DK61)),IF(BE61-VLOOKUP(BI61,NyISI!$L$2:$V$4,DK61,1)&lt;40,40 &amp; " - " &amp; BE61+VLOOKUP(BI61,NyISI!$L$2:$V$4,DK61,1),IF(BE61+VLOOKUP(BI61,NyISI!$L$2:$V$4,DK61,1)&gt;160,BE61-VLOOKUP(BI61,NyISI!$L$2:$V$4,DK61,1) &amp; " - " &amp; 160,BE61-VLOOKUP(BI61,NyISI!$L$2:$V$4,DK61,1) &amp; " - " &amp; BE61+VLOOKUP(BI61,NyISI!$L$2:$V$4,DK61,1))),"")</f>
        <v/>
      </c>
      <c r="CM61" s="4" t="str">
        <f>IF(AND(ISNUMBER(DK61),DK61&lt;8),IF(AND(ISNUMBER(BF61),ISNUMBER(DK61)),IF(BF61-VLOOKUP(BI61,NyISS!$L$2:$V$4,DK61,1)&lt;40,40 &amp; " - " &amp; BF61+VLOOKUP(BI61,NyISS!$L$2:$V$4,DK61,1),IF(BF61+VLOOKUP(BI61,NyISS!$L$2:$V$4,DK61,1)&gt;160,BF61-VLOOKUP(BI61,NyISS!$L$2:$V$4,DK61,1) &amp; " - " &amp; 160,BF61-VLOOKUP(BI61,NyISS!$L$2:$V$4,DK61,1) &amp; " - " &amp; BF61+VLOOKUP(BI61,NyISS!$L$2:$V$4,DK61,1))),""),"")</f>
        <v/>
      </c>
      <c r="CN61" s="4" t="str">
        <f>IF(AND(ISNUMBER(DK61),DK61&gt;7),IF(AND(ISNUMBER(BG61),ISNUMBER(DK61)),IF(BG61-VLOOKUP(BI61,NyISM!$L$2:$V$4,DK61,1)&lt;40,40 &amp; " - " &amp; BG61+VLOOKUP(BI61,NyISM!$L$2:$V$4,DK61,1),IF(BG61+VLOOKUP(BI61,NyISM!$L$2:$V$4,DK61,1)&gt;160,BG61-VLOOKUP(BI61,NyISM!$L$2:$V$4,DK61,1) &amp; " - " &amp; 160,BG61-VLOOKUP(BI61,NyISM!$L$2:$V$4,DK61,1) &amp; " - " &amp; BG61+VLOOKUP(BI61,NyISM!$L$2:$V$4,DK61,1))),""),"")</f>
        <v/>
      </c>
      <c r="CO61" s="4" t="str">
        <f>IF(AND(ISNUMBER(BH61),ISNUMBER(DK61)),IF(BH61-VLOOKUP(BI61,NyIAM!$L$2:$V$4,DK61,1)&lt;40,40 &amp; " - " &amp; BH61+VLOOKUP(BI61,NyIAM!$L$2:$V$4,DK61,1),IF(BH61+VLOOKUP(BI61,NyIAM!$L$2:$V$4,DK61,1)&gt;160,BH61-VLOOKUP(BI61,NyIAM!$L$2:$V$4,DK61,1) &amp; " - " &amp; 160,BH61-VLOOKUP(BI61,NyIAM!$L$2:$V$4,DK61,1) &amp; " - " &amp; BH61+VLOOKUP(BI61,NyIAM!$L$2:$V$4,DK61,1))),"")</f>
        <v/>
      </c>
      <c r="CP61" s="4" t="str">
        <f>IF(AF61="","",IF(AND(ISNUMBER(AF61),ISNUMBER(DK61)),IF(VLOOKUP(AF61,NyOm!$A$2:$K$30,DK61,1)=1,"Onormalt få ord",IF(VLOOKUP(AF61,NyOm!$A$2:$K$30,DK61,1)=2,"Färre antal ord än normalt",IF(VLOOKUP(AF61,NyOm!$A$2:$K$30,DK61,1)=3,"Normalt antal ord","")))))</f>
        <v/>
      </c>
      <c r="CQ61" s="4" t="str">
        <f>IF(AB61="","",IF(AND(ISNUMBER(AB61),ISNUMBER(DK61)),IF(VLOOKUP(AB61,NyPbTid!$A$2:$K$218,DK61,1)=1,"Onormalt lång tidsåtgång",IF(VLOOKUP(AB61,NyPbTid!$A$2:$K$218,DK61,1)=2,"Långsammare än normalt",IF(VLOOKUP(AB61,NyPbTid!$A$2:$K$218,DK61,1)=3,"Normal tidsåtgång","")))))</f>
        <v/>
      </c>
      <c r="CR61" s="4" t="str">
        <f>IF(AC61="","",IF(AND(ISNUMBER(AC61),ISNUMBER(DK61)),IF(VLOOKUP(AC61,NyPbFel!$A$2:$K$18,DK61,1)=1,"Onormalt antal fel",IF(VLOOKUP(AC61,NyPbFel!$A$2:$K$18,DK61,1)=2,"Fler fel än normalt",IF(VLOOKUP(AC61,NyPbFel!$A$2:$K$18,DK61,1)=3,"Normalt antal fel","")))))</f>
        <v/>
      </c>
      <c r="CS61" s="4" t="str">
        <f t="shared" si="6"/>
        <v/>
      </c>
      <c r="CT61" s="4" t="str">
        <f>IF(OR(ISNUMBER(CS61),CS61="0**"),IF(ISNUMBER(CS61),CS61/ABS(CS61)*VLOOKUP(1,SignDiff!$A$3:$K$4,DK61,1),VLOOKUP(1,SignDiff!$A$3:$K$4,DK61,1)),"")</f>
        <v/>
      </c>
      <c r="CU61" s="4" t="str">
        <f>IF(OR(ISNUMBER(CS61),CS61="0**"),IF(ISNUMBER(CS61),CS61/ABS(CS61)*VLOOKUP(1,SignDiff!$A$7:$K$8,DK61,1),VLOOKUP(1,SignDiff!$A$7:$K$8,DK61,1)),"")</f>
        <v/>
      </c>
      <c r="CV61" s="4" t="str">
        <f t="shared" si="7"/>
        <v/>
      </c>
      <c r="CW61" s="4" t="str">
        <f t="shared" si="8"/>
        <v/>
      </c>
      <c r="CX61" s="4" t="str">
        <f>IF(OR(ISNUMBER(CS61),CS61="0**"),IF(CS61="0**",VLOOKUP(0,'IRS-IES'!$A$2:$C$43,2,1),IF(CS61&lt;0,VLOOKUP(ABS(CS61),'IRS-IES'!$A$2:$C$43,2,1),VLOOKUP(ABS(CS61),'IRS-IES'!$A$2:$C$43,3,1))),"")</f>
        <v/>
      </c>
      <c r="CY61" s="4" t="str">
        <f t="shared" si="9"/>
        <v/>
      </c>
      <c r="CZ61" s="4" t="str">
        <f>IF(OR(ISNUMBER(CY61),CY61="0**"),IF(ISNUMBER(CY61),CY61/ABS(CY61)*VLOOKUP(2,SignDiff!$A$3:$K$4,DK61,1),VLOOKUP(2,SignDiff!$A$3:$K$4,DK61,1)),"")</f>
        <v/>
      </c>
      <c r="DA61" s="4" t="str">
        <f>IF(OR(ISNUMBER(CY61),CY61="0**"),IF(ISNUMBER(CY61),CY61/ABS(CY61)*VLOOKUP(2,SignDiff!$A$7:$K$8,DK61,1),VLOOKUP(2,SignDiff!$A$7:$K$8,DK61,1)),"")</f>
        <v/>
      </c>
      <c r="DB61" s="4" t="str">
        <f t="shared" si="10"/>
        <v/>
      </c>
      <c r="DC61" s="4" t="str">
        <f t="shared" si="11"/>
        <v/>
      </c>
      <c r="DD61" s="4" t="str">
        <f>IF(OR(ISNUMBER(CY61),CY61="0**"),IF(CY61="0**",VLOOKUP(0,'ISI-ISS'!$A$2:$C$43,2,1),IF(CY61&lt;0,VLOOKUP(ABS(CY61),'ISI-ISS'!$A$2:$C$43,2,1),VLOOKUP(ABS(CY61),'ISI-ISS'!$A$2:$C$43,3,1))),"")</f>
        <v/>
      </c>
      <c r="DE61" s="4" t="str">
        <f t="shared" si="12"/>
        <v/>
      </c>
      <c r="DF61" s="4" t="str">
        <f>IF(OR(ISNUMBER(DE61),DE61="0**"),IF(ISNUMBER(DE61),DE61/ABS(DE61)*VLOOKUP(2,SignDiff!$A$3:$K$4,DK61,1),VLOOKUP(2,SignDiff!$A$3:$K$4,DK61,1)),"")</f>
        <v/>
      </c>
      <c r="DG61" s="4" t="str">
        <f>IF(OR(ISNUMBER(DE61),DE61="0**"),IF(ISNUMBER(DE61),DE61/ABS(DE61)*VLOOKUP(2,SignDiff!$A$7:$K$8,DK61,1),VLOOKUP(2,SignDiff!$A$7:$K$8,DK61,1)),"")</f>
        <v/>
      </c>
      <c r="DH61" s="4" t="str">
        <f t="shared" si="13"/>
        <v/>
      </c>
      <c r="DI61" s="4" t="str">
        <f t="shared" si="14"/>
        <v/>
      </c>
      <c r="DJ61" s="4" t="str">
        <f>IF(OR(ISNUMBER(DE61),DE61="0**"),IF(DE61="0**",VLOOKUP(0,'ISI-ISM'!$A$2:$C$43,2,1),IF(DE61&lt;0,VLOOKUP(ABS(DE61),'ISI-ISM'!$A$2:$C$43,2,1),VLOOKUP(ABS(DE61),'ISI-ISM'!$A$2:$C$43,3,1))),"")</f>
        <v/>
      </c>
      <c r="DK61" s="4" t="str">
        <f>IF(ISERROR(VLOOKUP(N61,age!$A$2:$C$11,2,1)),"",VLOOKUP(N61,age!$A$2:$C$11,2,1))</f>
        <v/>
      </c>
      <c r="DL61" s="4" t="str">
        <f>IF(ISERROR(VLOOKUP(N61,age!$A$2:$C$11,3,1)),"",VLOOKUP(N61,age!$A$2:$C$11,3,1))</f>
        <v/>
      </c>
      <c r="DM61" s="4">
        <f t="shared" si="1"/>
        <v>0</v>
      </c>
      <c r="DN61" s="4">
        <f t="shared" si="2"/>
        <v>0</v>
      </c>
      <c r="DO61" s="4">
        <f t="shared" si="3"/>
        <v>0</v>
      </c>
      <c r="DP61" s="4">
        <f t="shared" si="4"/>
        <v>0</v>
      </c>
      <c r="DQ61" s="4">
        <f t="shared" si="5"/>
        <v>0</v>
      </c>
      <c r="DR61" s="9" t="str">
        <f t="shared" si="15"/>
        <v/>
      </c>
      <c r="DS61" s="9" t="str">
        <f t="shared" si="16"/>
        <v/>
      </c>
      <c r="DT61" s="9" t="str">
        <f t="shared" si="17"/>
        <v/>
      </c>
      <c r="DU61" s="9" t="str">
        <f t="shared" si="18"/>
        <v/>
      </c>
      <c r="DV61" s="9" t="str">
        <f t="shared" si="19"/>
        <v/>
      </c>
      <c r="DW61" s="9" t="str">
        <f t="shared" si="20"/>
        <v/>
      </c>
      <c r="DX61" s="9" t="str">
        <f t="shared" si="21"/>
        <v/>
      </c>
      <c r="DY61" s="9" t="str">
        <f>IF(AND(ISNUMBER(AJ61),ISNUMBER(DK61)),IF(AJ61-VLOOKUP(BI61,NyFi!$L$2:$V$4,DK61,1)&lt;1,1,AJ61-VLOOKUP(BI61,NyFi!$L$2:$V$4,DK61,1)),"")</f>
        <v/>
      </c>
      <c r="DZ61" s="9" t="str">
        <f>IF(AND(ISNUMBER(DK61),DK61&lt;8),IF(AND(ISNUMBER(AK61),ISNUMBER(DK61)),IF(AK61-VLOOKUP(BI61,NyGs!$L$2:$V$4,DK61,1)&lt;1,1,AK61-VLOOKUP(BI61,NyGs!$L$2:$V$4,DK61,1)),""),"")</f>
        <v/>
      </c>
      <c r="EA61" s="9" t="str">
        <f>IF(AND(ISNUMBER(AL61),ISNUMBER(DK61)),IF(AL61-VLOOKUP(BI61,NyRm!$L$2:$V$4,DK61,1)&lt;1,1,AL61-VLOOKUP(BI61,NyRm!$L$2:$V$4,DK61,1)),"")</f>
        <v/>
      </c>
      <c r="EB61" s="9" t="str">
        <f>IF(AND(ISNUMBER(AM61),ISNUMBER(DK61)),IF(AM61-VLOOKUP(BI61,NyFm!$L$2:$V$4,DK61,1)&lt;1,1,AM61-VLOOKUP(BI61,NyFm!$L$2:$V$4,DK61,1)),"")</f>
        <v/>
      </c>
      <c r="EC61" s="9" t="str">
        <f>IF(AND(ISNUMBER(DK61),DK61&lt;8),IF(AND(ISNUMBER(AN61),ISNUMBER(DK61)),IF(AN61-VLOOKUP(BI61,NyLi1R!$L$2:$V$4,DK61,1)&lt;1,1,AN61-VLOOKUP(BI61,NyLi1R!$L$2:$V$4,DK61,1)),""),"")</f>
        <v/>
      </c>
      <c r="ED61" s="9" t="str">
        <f>IF(AND(ISNUMBER(DK61),DK61&lt;8),IF(AND(ISNUMBER(AO61),ISNUMBER(DK61)),IF(AO61-VLOOKUP(BI61,NyLi1E!$L$2:$V$4,DK61,1)&lt;1,1,AO61-VLOOKUP(BI61,NyLi1E!$L$2:$V$4,DK61,1)),""),"")</f>
        <v/>
      </c>
      <c r="EE61" s="9" t="str">
        <f>IF(AND(ISNUMBER(DK61),DK61&lt;8),IF(AND(ISNUMBER(AP61),ISNUMBER(DK61)),IF(AP61-VLOOKUP(BI61,NyLi1T!$L$2:$V$4,DK61,1)&lt;1,1,AP61-VLOOKUP(BI61,NyLi1T!$L$2:$V$4,DK61,1)),""),"")</f>
        <v/>
      </c>
      <c r="EF61" s="9" t="str">
        <f>IF(AND(ISNUMBER(DK61),DK61&gt;7),IF(AND(ISNUMBER(AQ61),ISNUMBER(DK61)),IF(AQ61-VLOOKUP(BI61,NyLi2R!$L$2:$V$4,DK61,1)&lt;1,1,AQ61-VLOOKUP(BI61,NyLi2R!$L$2:$V$4,DK61,1)),""),"")</f>
        <v/>
      </c>
      <c r="EG61" s="9" t="str">
        <f>IF(AND(ISNUMBER(DK61),DK61&gt;7),IF(AND(ISNUMBER(AR61),ISNUMBER(DK61)),IF(AR61-VLOOKUP(BI61,NyLi2E!$L$2:$V$4,DK61,1)&lt;1,1,AR61-VLOOKUP(BI61,NyLi2E!$L$2:$V$4,DK61,1)),""),"")</f>
        <v/>
      </c>
      <c r="EH61" s="9" t="str">
        <f>IF(AND(ISNUMBER(DK61),DK61&gt;7),IF(AND(ISNUMBER(AS61),ISNUMBER(DK61)),IF(AS61-VLOOKUP(BI61,NyLi2T!$L$2:$V$4,DK61,1)&lt;1,1,AS61-VLOOKUP(BI61,NyLi2T!$L$2:$V$4,DK61,1)),""),"")</f>
        <v/>
      </c>
      <c r="EI61" s="9" t="str">
        <f>IF(AND(ISNUMBER(DK61),DK61&lt;8),IF(AND(ISNUMBER(AT61),ISNUMBER(DK61)),IF(AT61-VLOOKUP(BI61,NySs!$L$2:$V$4,DK61,1)&lt;1,1,AT61-VLOOKUP(BI61,NySs!$L$2:$V$4,DK61,1)),""),"")</f>
        <v/>
      </c>
      <c r="EJ61" s="9" t="str">
        <f>IF(AND(ISNUMBER(DK61),DK61&lt;9),IF(AND(ISNUMBER(AU61),ISNUMBER(DK61)),IF(AU61-VLOOKUP(BI61,NyEo!$L$2:$V$4,DK61,1)&lt;1,1,AU61-VLOOKUP(BI61,NyEo!$L$2:$V$4,DK61,1)),""),"")</f>
        <v/>
      </c>
      <c r="EK61" s="9" t="str">
        <f>IF(AND(ISNUMBER(DK61),DK61&gt;7),IF(AND(ISNUMBER(AV61),ISNUMBER(DK61)),IF(AV61-VLOOKUP(BI61,NyHt!$L$2:$V$4,DK61,1)&lt;1,1,AV61-VLOOKUP(BI61,NyHt!$L$2:$V$4,DK61,1)),""),"")</f>
        <v/>
      </c>
      <c r="EL61" s="9" t="str">
        <f>IF(AND(ISNUMBER(AW61),ISNUMBER(DK61)),IF(AW61-VLOOKUP(BI61,NySiF!$L$2:$V$4,DK61,1)&lt;1,1,AW61-VLOOKUP(BI61,NySiF!$L$2:$V$4,DK61,1)),"")</f>
        <v/>
      </c>
      <c r="EM61" s="9" t="str">
        <f>IF(AND(ISNUMBER(AX61),ISNUMBER(DK61)),IF(AX61-VLOOKUP(BI61,NySiB!$L$2:$V$4,DK61,1)&lt;1,1,AX61-VLOOKUP(BI61,NySiB!$L$2:$V$4,DK61,1)),"")</f>
        <v/>
      </c>
      <c r="EN61" s="9" t="str">
        <f>IF(AND(ISNUMBER(AY61),ISNUMBER(DK61)),IF(AY61-VLOOKUP(BI61,NySiT!$L$2:$V$4,DK61,1)&lt;1,1,AY61-VLOOKUP(BI61,NySiT!$L$2:$V$4,DK61,1)),"")</f>
        <v/>
      </c>
      <c r="EO61" s="9" t="str">
        <f>IF(AND(ISNUMBER(AZ61),ISNUMBER(DK61)),IF(AZ61-VLOOKUP(BI61,NyVs!$L$2:$V$4,DK61,1)&lt;1,1,AZ61-VLOOKUP(BI61,NyVs!$L$2:$V$4,DK61,1)),"")</f>
        <v/>
      </c>
      <c r="EP61" s="9" t="str">
        <f>IF(AND(ISNUMBER(BA61),ISNUMBER(DK61)),IF(BA61-VLOOKUP(BI61,NyPp!$L$2:$V$4,DK61,1)&lt;1,1,BA61-VLOOKUP(BI61,NyPp!$L$2:$V$4,DK61,1)),"")</f>
        <v/>
      </c>
      <c r="EQ61" s="9" t="str">
        <f>IF(AND(ISNUMBER(BB61),ISNUMBER(DK61)),IF(BB61-VLOOKUP(BI61,NyIGS!$L$2:$V$4,DK61,1)&lt;40,40,BB61-VLOOKUP(BI61,NyIGS!$L$2:$V$4,DK61,1)),"")</f>
        <v/>
      </c>
      <c r="ER61" s="9" t="str">
        <f>IF(AND(ISNUMBER(BC61),ISNUMBER(DK61)),IF(BC61-VLOOKUP(BI61,NyIRS!$L$2:$V$4,DK61,1)&lt;40,40,BC61-VLOOKUP(BI61,NyIRS!$L$2:$V$4,DK61,1)),"")</f>
        <v/>
      </c>
      <c r="ES61" s="9" t="str">
        <f>IF(AND(ISNUMBER(BD61),ISNUMBER(DK61)),IF(BD61-VLOOKUP(BI61,NyIES!$L$2:$V$4,DK61,1)&lt;40,40,BD61-VLOOKUP(BI61,NyIES!$L$2:$V$4,DK61,1)),"")</f>
        <v/>
      </c>
      <c r="ET61" s="9" t="str">
        <f>IF(AND(ISNUMBER(BE61),ISNUMBER(DK61)),IF(BE61-VLOOKUP(BI61,NyISI!$L$2:$V$4,DK61,1)&lt;40,40,BE61-VLOOKUP(BI61,NyISI!$L$2:$V$4,DK61,1)),"")</f>
        <v/>
      </c>
      <c r="EU61" s="9" t="str">
        <f>IF(AND(ISNUMBER(DK61),DK61&lt;8),IF(AND(ISNUMBER(BF61),ISNUMBER(DK61)),IF(BF61-VLOOKUP(BI61,NyISS!$L$2:$V$4,DK61,1)&lt;40,40,BF61-VLOOKUP(BI61,NyISS!$L$2:$V$4,DK61,1)),""),"")</f>
        <v/>
      </c>
      <c r="EV61" s="9" t="str">
        <f>IF(AND(ISNUMBER(DK61),DK61&gt;7),IF(AND(ISNUMBER(BG61),ISNUMBER(DK61)),IF(BG61-VLOOKUP(BI61,NyISM!$L$2:$V$4,DK61,1)&lt;40,40,BG61-VLOOKUP(BI61,NyISM!$L$2:$V$4,DK61,1)),""),"")</f>
        <v/>
      </c>
      <c r="EW61" s="9" t="str">
        <f>IF(AND(ISNUMBER(BH61),ISNUMBER(DK61)),IF(BH61-VLOOKUP(BI61,NyIAM!$L$2:$V$4,DK61,1)&lt;40,40,BH61-VLOOKUP(BI61,NyIAM!$L$2:$V$4,DK61,1)),"")</f>
        <v/>
      </c>
      <c r="EX61" s="9" t="str">
        <f>IF(AND(ISNUMBER(AJ61),ISNUMBER(DK61)),IF(AJ61+VLOOKUP(BI61,NyFi!$L$2:$V$4,DK61,1)&gt;19,19,AJ61+VLOOKUP(BI61,NyFi!$L$2:$V$4,DK61,1)),"")</f>
        <v/>
      </c>
      <c r="EY61" s="9" t="str">
        <f>IF(AND(ISNUMBER(DK61),DK61&lt;8),IF(AND(ISNUMBER(AK61),ISNUMBER(DK61)),IF(AK61+VLOOKUP(BI61,NyGs!$L$2:$V$4,DK61,1)&gt;19,19,AK61+VLOOKUP(BI61,NyGs!$L$2:$V$4,DK61,1)),""),"")</f>
        <v/>
      </c>
      <c r="EZ61" s="9" t="str">
        <f>IF(AND(ISNUMBER(AL61),ISNUMBER(DK61)),IF(AL61+VLOOKUP(BI61,NyRm!$L$2:$V$4,DK61,1)&gt;19,19,AL61+VLOOKUP(BI61,NyRm!$L$2:$V$4,DK61,1)),"")</f>
        <v/>
      </c>
      <c r="FA61" s="9" t="str">
        <f>IF(AND(ISNUMBER(AM61),ISNUMBER(DK61)),IF(AM61+VLOOKUP(BI61,NyFm!$L$2:$V$4,DK61,1)&gt;19,19,AM61+VLOOKUP(BI61,NyFm!$L$2:$V$4,DK61,1)),"")</f>
        <v/>
      </c>
      <c r="FB61" s="9" t="str">
        <f>IF(AND(ISNUMBER(DK61),DK61&lt;8),IF(AND(ISNUMBER(AN61),ISNUMBER(DK61)),IF(AN61+VLOOKUP(BI61,NyLi1R!$L$2:$V$4,DK61,1)&gt;19,19,AN61+VLOOKUP(BI61,NyLi1R!$L$2:$V$4,DK61,1)),""),"")</f>
        <v/>
      </c>
      <c r="FC61" s="9" t="str">
        <f>IF(AND(ISNUMBER(DK61),DK61&lt;8),IF(AND(ISNUMBER(AO61),ISNUMBER(DK61)),IF(AO61+VLOOKUP(BI61,NyLi1E!$L$2:$V$4,DK61,1)&gt;19,19,AO61+VLOOKUP(BI61,NyLi1E!$L$2:$V$4,DK61,1)),""),"")</f>
        <v/>
      </c>
      <c r="FD61" s="9" t="str">
        <f>IF(AND(ISNUMBER(DK61),DK61&lt;8),IF(AND(ISNUMBER(AP61),ISNUMBER(DK61)),IF(AP61+VLOOKUP(BI61,NyLi1T!$L$2:$V$4,DK61,1)&gt;19,19,AP61+VLOOKUP(BI61,NyLi1T!$L$2:$V$4,DK61,1)),""),"")</f>
        <v/>
      </c>
      <c r="FE61" s="9" t="str">
        <f>IF(AND(ISNUMBER(DK61),DK61&gt;7),IF(AND(ISNUMBER(AQ61),ISNUMBER(DK61)),IF(AQ61+VLOOKUP(BI61,NyLi2R!$L$2:$V$4,DK61,1)&gt;19,19,AQ61+VLOOKUP(BI61,NyLi2R!$L$2:$V$4,DK61,1)),""),"")</f>
        <v/>
      </c>
      <c r="FF61" s="9" t="str">
        <f>IF(AND(ISNUMBER(DK61),DK61&gt;7),IF(AND(ISNUMBER(AR61),ISNUMBER(DK61)),IF(AR61+VLOOKUP(BI61,NyLi2E!$L$2:$V$4,DK61,1)&gt;19,19,AR61+VLOOKUP(BI61,NyLi2E!$L$2:$V$4,DK61,1)),""),"")</f>
        <v/>
      </c>
      <c r="FG61" s="9" t="str">
        <f>IF(AND(ISNUMBER(DK61),DK61&gt;7),IF(AND(ISNUMBER(AS61),ISNUMBER(DK61)),IF(AS61+VLOOKUP(BI61,NyLi2T!$L$2:$V$4,DK61,1)&gt;19,19,AS61+VLOOKUP(BI61,NyLi2T!$L$2:$V$4,DK61,1)),""),"")</f>
        <v/>
      </c>
      <c r="FH61" s="9" t="str">
        <f>IF(AND(ISNUMBER(DK61),DK61&lt;8),IF(AND(ISNUMBER(AT61),ISNUMBER(DK61)),IF(AT61+VLOOKUP(BI61,NySs!$L$2:$V$4,DK61,1)&gt;19,19,AT61+VLOOKUP(BI61,NySs!$L$2:$V$4,DK61,1)),""),"")</f>
        <v/>
      </c>
      <c r="FI61" s="9" t="str">
        <f>IF(AND(ISNUMBER(DK61),DK61&lt;9),IF(AND(ISNUMBER(AU61),ISNUMBER(DK61)),IF(AU61+VLOOKUP(BI61,NyEo!$L$2:$V$4,DK61,1)&gt;19,19,AU61+VLOOKUP(BI61,NyEo!$L$2:$V$4,DK61,1)),""),"")</f>
        <v/>
      </c>
      <c r="FJ61" s="9" t="str">
        <f>IF(AND(ISNUMBER(DK61),DK61&gt;7),IF(AND(ISNUMBER(AV61),ISNUMBER(DK61)),IF(AV61+VLOOKUP(BI61,NyHt!$L$2:$V$4,DK61,1)&gt;19,19,AV61+VLOOKUP(BI61,NyHt!$L$2:$V$4,DK61,1)),""),"")</f>
        <v/>
      </c>
      <c r="FK61" s="9" t="str">
        <f>IF(AND(ISNUMBER(AW61),ISNUMBER(DK61)),IF(AW61+VLOOKUP(BI61,NySiF!$L$2:$V$4,DK61,1)&gt;19,19,AW61+VLOOKUP(BI61,NySiF!$L$2:$V$4,DK61,1)),"")</f>
        <v/>
      </c>
      <c r="FL61" s="9" t="str">
        <f>IF(AND(ISNUMBER(AX61),ISNUMBER(DK61)),IF(AX61+VLOOKUP(BI61,NySiB!$L$2:$V$4,DK61,1)&gt;19,19,AX61+VLOOKUP(BI61,NySiB!$L$2:$V$4,DK61,1)),"")</f>
        <v/>
      </c>
      <c r="FM61" s="9" t="str">
        <f>IF(AND(ISNUMBER(AY61),ISNUMBER(DK61)),IF(AY61+VLOOKUP(BI61,NySiT!$L$2:$V$4,DK61,1)&gt;19,19,AY61+VLOOKUP(BI61,NySiT!$L$2:$V$4,DK61,1)),"")</f>
        <v/>
      </c>
      <c r="FN61" s="9" t="str">
        <f>IF(AND(ISNUMBER(AZ61),ISNUMBER(DK61)),IF(AZ61+VLOOKUP(BI61,NyVs!$L$2:$V$4,DK61,1)&gt;19,19,AZ61+VLOOKUP(BI61,NyVs!$L$2:$V$4,DK61,1)),"")</f>
        <v/>
      </c>
      <c r="FO61" s="9" t="str">
        <f>IF(AND(ISNUMBER(BA61),ISNUMBER(DK61)),IF(BA61+VLOOKUP(BI61,NyPp!$L$2:$V$4,DK61,1)&gt;19,19,BA61+VLOOKUP(BI61,NyPp!$L$2:$V$4,DK61,1)),"")</f>
        <v/>
      </c>
      <c r="FP61" s="9" t="str">
        <f>IF(AND(ISNUMBER(BB61),ISNUMBER(DK61)),IF(BB61+VLOOKUP(BI61,NyIGS!$L$2:$V$4,DK61,1)&gt;160,160,BB61+VLOOKUP(BI61,NyIGS!$L$2:$V$4,DK61,1)),"")</f>
        <v/>
      </c>
      <c r="FQ61" s="9" t="str">
        <f>IF(AND(ISNUMBER(BC61),ISNUMBER(DK61)),IF(BC61+VLOOKUP(BI61,NyIRS!$L$2:$V$4,DK61,1)&gt;160,160,BC61+VLOOKUP(BI61,NyIRS!$L$2:$V$4,DK61,1)),"")</f>
        <v/>
      </c>
      <c r="FR61" s="9" t="str">
        <f>IF(AND(ISNUMBER(BD61),ISNUMBER(DK61)),IF(BD61+VLOOKUP(BI61,NyIES!$L$2:$V$4,DK61,1)&gt;160,160, BD61+VLOOKUP(BI61,NyIES!$L$2:$V$4,DK61,1)),"")</f>
        <v/>
      </c>
      <c r="FS61" s="9" t="str">
        <f>IF(AND(ISNUMBER(BE61),ISNUMBER(DK61)),IF(BE61+VLOOKUP(BI61,NyISI!$L$2:$V$4,DK61,1)&gt;160,160,BE61+VLOOKUP(BI61,NyISI!$L$2:$V$4,DK61,1)),"")</f>
        <v/>
      </c>
      <c r="FT61" s="9" t="str">
        <f>IF(AND(ISNUMBER(DK61),DK61&lt;8),IF(AND(ISNUMBER(BF61),ISNUMBER(DK61)),IF(BF61+VLOOKUP(BI61,NyISS!$L$2:$V$4,DK61,1)&gt;160,160,BF61+VLOOKUP(BI61,NyISS!$L$2:$V$4,DK61,1)),""),"")</f>
        <v/>
      </c>
      <c r="FU61" s="9" t="str">
        <f>IF(AND(ISNUMBER(DK61),DK61&gt;7),IF(AND(ISNUMBER(BG61),ISNUMBER(DK61)),IF(BG61+VLOOKUP(BI61,NyISM!$L$2:$V$4,DK61,1)&gt;160,160,BG61+VLOOKUP(BI61,NyISM!$L$2:$V$4,DK61,1)),""),"")</f>
        <v/>
      </c>
      <c r="FV61" s="9" t="str">
        <f>IF(AND(ISNUMBER(BH61),ISNUMBER(DK61)),IF(BH61+VLOOKUP(BI61,NyIAM!$L$2:$V$4,DK61,1)&gt;160,160,BH61+VLOOKUP(BI61,NyIAM!$L$2:$V$4,DK61,1)),"")</f>
        <v/>
      </c>
    </row>
    <row r="62" spans="1:178" x14ac:dyDescent="0.2">
      <c r="A62" s="51"/>
      <c r="B62" s="51"/>
      <c r="C62" s="51"/>
      <c r="D62" s="51"/>
      <c r="E62" s="51"/>
      <c r="F62" s="51"/>
      <c r="G62" s="51"/>
      <c r="H62" s="51"/>
      <c r="I62" s="51"/>
      <c r="J62" s="52"/>
      <c r="K62" s="52"/>
      <c r="L62" s="53"/>
      <c r="M62" s="53"/>
      <c r="N62" s="58" t="str">
        <f t="shared" si="0"/>
        <v/>
      </c>
      <c r="O62" s="53"/>
      <c r="P62" s="53"/>
      <c r="Q62" s="53"/>
      <c r="R62" s="53"/>
      <c r="S62" s="53"/>
      <c r="T62" s="53"/>
      <c r="U62" s="53"/>
      <c r="V62" s="53"/>
      <c r="W62" s="53"/>
      <c r="X62" s="53"/>
      <c r="Y62" s="53"/>
      <c r="Z62" s="53"/>
      <c r="AA62" s="53"/>
      <c r="AB62" s="53"/>
      <c r="AC62" s="53"/>
      <c r="AD62" s="53"/>
      <c r="AE62" s="53"/>
      <c r="AF62" s="53"/>
      <c r="AG62" s="53"/>
      <c r="AH62" s="53"/>
      <c r="AI62" s="53"/>
      <c r="AJ62" s="4" t="str">
        <f>IF(O62="","",IF(ISNUMBER(N62),VLOOKUP(O62,NyFi!$A$2:$K$40,DK62),""))</f>
        <v/>
      </c>
      <c r="AK62" s="4" t="str">
        <f>IF(P62="","",IF(AND(ISNUMBER(N62),DK62&lt;8),VLOOKUP(P62,NyGs!$A$2:$G$41,DK62),""))</f>
        <v/>
      </c>
      <c r="AL62" s="4" t="str">
        <f>IF(AA62="","",IF(ISNUMBER(N62),VLOOKUP(AA62,NyRm!$A$2:$K$56,DK62),""))</f>
        <v/>
      </c>
      <c r="AM62" s="4" t="str">
        <f>IF(Z62="","",IF(ISNUMBER(N62),VLOOKUP(Z62,NyFm!$A$2:$K$46,DK62),""))</f>
        <v/>
      </c>
      <c r="AN62" s="4" t="str">
        <f>IF(U62="","",IF(AND(ISNUMBER(N62),DK62&lt;8),VLOOKUP(U62,NyLi1R!$A$2:$G$20,DK62),""))</f>
        <v/>
      </c>
      <c r="AO62" s="4" t="str">
        <f>IF(V62="","",IF(AND(ISNUMBER(N62),DK62&lt;8),VLOOKUP(V62,NyLi1E!$A$2:$G$20,DK62),""))</f>
        <v/>
      </c>
      <c r="AP62" s="4" t="str">
        <f>IF(AND(ISNUMBER(N62),ISNUMBER(AN62),ISNUMBER(AO62),DK62&lt;8),VLOOKUP(AN62+AO62,NyLi1T!$A$2:$G$40,DK62),"")</f>
        <v/>
      </c>
      <c r="AQ62" s="4" t="str">
        <f>IF(W62="","",IF(AND(ISNUMBER(N62),DK62&gt;7),VLOOKUP(W62,NyLi2R!$A$2:$K$20,DK62),""))</f>
        <v/>
      </c>
      <c r="AR62" s="4" t="str">
        <f>IF(X62="","",IF(AND(ISNUMBER(N62),DK62&gt;7),VLOOKUP(X62,NyLi2E!$A$2:$K$20,DK62),""))</f>
        <v/>
      </c>
      <c r="AS62" s="4" t="str">
        <f>IF(AND(ISNUMBER(N62),ISNUMBER(AQ62),ISNUMBER(AR62),DK62&gt;7),VLOOKUP(AQ62+AR62,NyLi2T!$A$2:$K$40,DK62),"")</f>
        <v/>
      </c>
      <c r="AT62" s="4" t="str">
        <f>IF(AE62="","",IF(AND(ISNUMBER(N62),DK62&lt;8),VLOOKUP(AE62,NySs!$A$2:$G$28,DK62),""))</f>
        <v/>
      </c>
      <c r="AU62" s="4" t="str">
        <f>IF(AD62="","",IF(AND(ISNUMBER(N62),DK62&lt;9),VLOOKUP(AD62,NyEo!$A$2:$H$22,DK62),""))</f>
        <v/>
      </c>
      <c r="AV62" s="4" t="str">
        <f>IF(Q62="","",IF(AND(ISNUMBER(N62),DK62&gt;7),VLOOKUP(Q62,NyHt!$A$2:$K$17,DK62),""))</f>
        <v/>
      </c>
      <c r="AW62" s="4" t="str">
        <f>IF(R62="","",IF(ISNUMBER(N62),VLOOKUP(R62,NySiF!$A$2:$K$18,DK62),""))</f>
        <v/>
      </c>
      <c r="AX62" s="4" t="str">
        <f>IF(S62="","",IF(ISNUMBER(N62),VLOOKUP(S62,NySiB!$A$2:$K$16,DK62),""))</f>
        <v/>
      </c>
      <c r="AY62" s="4" t="str">
        <f>IF(T62="","",IF(ISNUMBER(N62),VLOOKUP(T62,NySiT!$A$2:$K$32,DK62),""))</f>
        <v/>
      </c>
      <c r="AZ62" s="4" t="str">
        <f>IF(Y62="","",IF(ISNUMBER(N62),VLOOKUP(Y62,NyVs!$A$2:$K$86,DK62),""))</f>
        <v/>
      </c>
      <c r="BA62" s="4" t="str">
        <f>IF(AI62="","",IF(ISNUMBER(N62),VLOOKUP(AI62,NyPp!$A$2:$K$202,DK62),""))</f>
        <v/>
      </c>
      <c r="BB62" s="4" t="str">
        <f>IF(AND(ISNUMBER(AJ62),ISNUMBER(AK62),ISNUMBER(AL62),ISNUMBER(AM62),DK62&lt;8),IF(COUNTIF(O62,0)+COUNTIF(P62,0)+COUNTIF(AA62,0)+COUNTIF(Z62,0)&gt;1,"",VLOOKUP(AJ62+AK62+AL62+AM62,NyIGS!$A$2:$K$78,DK62)),IF(AND(ISNUMBER(AJ62),ISNUMBER(AL62),ISNUMBER(AM62),ISNUMBER(AS62),DK62&gt;7),IF(COUNTIF(O62,0)+COUNTIF(AA62,0)+COUNTIF(Z62,0)+AND(COUNTIF(W62,0),COUNTIF(X62,0))&gt;1,"",VLOOKUP(AJ62+AL62+AM62+AS62,NyIGS!$A$2:$K$78,DK62)),""))</f>
        <v/>
      </c>
      <c r="BC62" s="4" t="str">
        <f>IF(AND(ISNUMBER(AJ62),ISNUMBER(AN62),ISNUMBER(AT62),DK62&lt;8),IF(COUNTIF(O62,0)+COUNTIF(U62,0)+COUNTIF(AE62,0)&gt;1,"",VLOOKUP(AJ62+AN62+AT62,NyIRS!$A$2:$K$59,DK62)),IF(AND(ISNUMBER(AJ62),ISNUMBER(AQ62),DK62&gt;7),IF(COUNTIF(O62,0)+COUNTIF(W62,0)&gt;1,"",VLOOKUP(AJ62+AQ62,NyIRS!$A$2:$K$59,DK62)),""))</f>
        <v/>
      </c>
      <c r="BD62" s="4" t="str">
        <f>IF(AND(ISNUMBER(AK62),ISNUMBER(AL62),ISNUMBER(AM62),DK62&lt;8),IF(COUNTIF(P62,0)+COUNTIF(AA62,0)+COUNTIF(Z62,0)&gt;1,"",VLOOKUP(AK62+AL62+AM62,NyIES!$A$2:$K$59,DK62)),IF(AND(ISNUMBER(AL62),ISNUMBER(AM62),ISNUMBER(AR62),DK62&gt;7),IF(COUNTIF(AA62,0)+COUNTIF(Z62,0)+COUNTIF(X62,0)&gt;1,"",VLOOKUP(AL62+AM62+AR62,NyIES!$A$2:$K$59,DK62)),""))</f>
        <v/>
      </c>
      <c r="BE62" s="4" t="str">
        <f>IF(AND(ISNUMBER(AJ62),ISNUMBER(AP62),ISNUMBER(AU62),DK62&lt;8),IF(COUNTIF(O62,0)+AND(COUNTIF(U62,0),COUNTIF(V62,0))+COUNTIF(AD62,0)&gt;1,"",VLOOKUP(AJ62+AP62+AU62,NyISI!$A$2:$K$59,DK62)),IF(AND(ISNUMBER(AS62),ISNUMBER(AU62),ISNUMBER(AV62),DK62=8),IF(COUNTIF(AD62,0)+COUNTIF(Q62,0)+AND(COUNTIF(W62,0),COUNTIF(X62,0))&gt;1,"",VLOOKUP(AS62+AU62+AV62,NyISI!$A$2:$K$59,DK62)),IF(AND(ISNUMBER(AS62),ISNUMBER(AV62),DK62&gt;8),IF(COUNTIF(Q62,0)+AND(COUNTIF(W62,0),COUNTIF(X62,0))&gt;1,"",VLOOKUP(AS62+AV62,NyISI!$A$2:$K$59,DK62)),"")))</f>
        <v/>
      </c>
      <c r="BF62" s="4" t="str">
        <f>IF(AND(ISNUMBER(AT62),ISNUMBER(AK62),ISNUMBER(AL62),ISNUMBER(AM62),DK62&lt;8),IF(COUNTIF(P62,0)+COUNTIF(AA62,0)+COUNTIF(Z62,0)+COUNTIF(AE62,0)&gt;1,"",VLOOKUP(AT62+AK62+AL62+AM62,NyISS!$A$2:$G$78,DK62)),"")</f>
        <v/>
      </c>
      <c r="BG62" s="4" t="str">
        <f>IF(AND(ISNUMBER(AJ62),ISNUMBER(AL62),ISNUMBER(AM62),DK62&gt;7),IF(COUNTIF(O62,0)+COUNTIF(AA62,0)+COUNTIF(Z62,0)&gt;1,"",VLOOKUP(AJ62+AL62+AM62,NyISM!$A$2:$K$59,DK62)),"")</f>
        <v/>
      </c>
      <c r="BH62" s="4" t="str">
        <f>IF(AND(ISNUMBER(AY62),ISNUMBER(AZ62)),IF(COUNTIF(T62,0)+COUNTIF(Y62,0)&gt;1,"",VLOOKUP(AY62+AZ62,NyIAM!$A$2:$K$40,DK62)),"")</f>
        <v/>
      </c>
      <c r="BJ62" s="4" t="str">
        <f>IF(ISNUMBER(BB62),VLOOKUP(BB62,Percentil!$A$2:$B$122,2,1),"")</f>
        <v/>
      </c>
      <c r="BK62" s="4" t="str">
        <f>IF(ISNUMBER(BC62),VLOOKUP(BC62,Percentil!$A$2:$B$122,2,1),"")</f>
        <v/>
      </c>
      <c r="BL62" s="4" t="str">
        <f>IF(ISNUMBER(BD62),VLOOKUP(BD62,Percentil!$A$2:$B$122,2,1),"")</f>
        <v/>
      </c>
      <c r="BM62" s="4" t="str">
        <f>IF(ISNUMBER(BE62),VLOOKUP(BE62,Percentil!$A$2:$B$122,2,1),"")</f>
        <v/>
      </c>
      <c r="BN62" s="4" t="str">
        <f>IF(ISNUMBER(BF62),VLOOKUP(BF62,Percentil!$A$2:$B$122,2,1),"")</f>
        <v/>
      </c>
      <c r="BO62" s="4" t="str">
        <f>IF(ISNUMBER(BG62),VLOOKUP(BG62,Percentil!$A$2:$B$122,2,1),"")</f>
        <v/>
      </c>
      <c r="BP62" s="4" t="str">
        <f>IF(ISNUMBER(BH62),VLOOKUP(BH62,Percentil!$A$2:$B$122,2,1),"")</f>
        <v/>
      </c>
      <c r="BQ62" s="4" t="str">
        <f>IF(AND(ISNUMBER(AJ62),ISNUMBER(DK62)),IF(AJ62-VLOOKUP(BI62,NyFi!$L$2:$V$4,DK62,1)&lt;1,1 &amp; " - " &amp; AJ62+VLOOKUP(BI62,NyFi!$L$2:$V$4,DK62,1),IF(AJ62+VLOOKUP(BI62,NyFi!$L$2:$V$4,DK62,1)&gt;19,AJ62-VLOOKUP(BI62,NyFi!$L$2:$V$4,DK62,1) &amp; " - " &amp; 19,AJ62-VLOOKUP(BI62,NyFi!$L$2:$V$4,DK62,1) &amp; " - " &amp; AJ62+VLOOKUP(BI62,NyFi!$L$2:$V$4,DK62,1))),"")</f>
        <v/>
      </c>
      <c r="BR62" s="4" t="str">
        <f>IF(AND(ISNUMBER(DK62),DK62&lt;8),IF(AND(ISNUMBER(AK62),ISNUMBER(DK62)),IF(AK62-VLOOKUP(BI62,NyGs!$L$2:$V$4,DK62,1)&lt;1,1 &amp; " - " &amp; AK62+VLOOKUP(BI62,NyGs!$L$2:$V$4,DK62,1),IF(AK62+VLOOKUP(BI62,NyGs!$L$2:$V$4,DK62,1)&gt;19,AK62-VLOOKUP(BI62,NyGs!$L$2:$V$4,DK62,1) &amp; " - " &amp; 19,AK62-VLOOKUP(BI62,NyGs!$L$2:$V$4,DK62,1) &amp; " - " &amp; AK62+VLOOKUP(BI62,NyGs!$L$2:$V$4,DK62,1))),""),"")</f>
        <v/>
      </c>
      <c r="BS62" s="4" t="str">
        <f>IF(AND(ISNUMBER(AL62),ISNUMBER(DK62)),IF(AL62-VLOOKUP(BI62,NyRm!$L$2:$V$4,DK62,1)&lt;1,1 &amp; " - " &amp; AL62+VLOOKUP(BI62,NyRm!$L$2:$V$4,DK62,1),IF(AL62+VLOOKUP(BI62,NyRm!$L$2:$V$4,DK62,1)&gt;19,AL62-VLOOKUP(BI62,NyRm!$L$2:$V$4,DK62,1) &amp; " - " &amp; 19,AL62-VLOOKUP(BI62,NyRm!$L$2:$V$4,DK62,1) &amp; " - " &amp; AL62+VLOOKUP(BI62,NyRm!$L$2:$V$4,DK62,1))),"")</f>
        <v/>
      </c>
      <c r="BT62" s="4" t="str">
        <f>IF(AND(ISNUMBER(AM62),ISNUMBER(DK62)),IF(AM62-VLOOKUP(BI62,NyFm!$L$2:$V$4,DK62,1)&lt;1,1 &amp; " - " &amp; AM62+VLOOKUP(BI62,NyFm!$L$2:$V$4,DK62,1),IF(AM62+VLOOKUP(BI62,NyFm!$L$2:$V$4,DK62,1)&gt;19,AM62-VLOOKUP(BI62,NyFm!$L$2:$V$4,DK62,1) &amp; " - " &amp; 19,AM62-VLOOKUP(BI62,NyFm!$L$2:$V$4,DK62,1) &amp; " - " &amp; AM62+VLOOKUP(BI62,NyFm!$L$2:$V$4,DK62,1))),"")</f>
        <v/>
      </c>
      <c r="BU62" s="4" t="str">
        <f>IF(AND(ISNUMBER(DK62),DK62&lt;8),IF(AND(ISNUMBER(AN62),ISNUMBER(DK62)),IF(AN62-VLOOKUP(BI62,NyLi1R!$L$2:$V$4,DK62,1)&lt;1,1 &amp; " - " &amp; AN62+VLOOKUP(BI62,NyLi1R!$L$2:$V$4,DK62,1),IF(AN62+VLOOKUP(BI62,NyLi1R!$L$2:$V$4,DK62,1)&gt;19,AN62-VLOOKUP(BI62,NyLi1R!$L$2:$V$4,DK62,1) &amp; " - " &amp; 19,AN62-VLOOKUP(BI62,NyLi1R!$L$2:$V$4,DK62,1) &amp; " - " &amp; AN62+VLOOKUP(BI62,NyLi1R!$L$2:$V$4,DK62,1))),""),"")</f>
        <v/>
      </c>
      <c r="BV62" s="4" t="str">
        <f>IF(AND(ISNUMBER(DK62),DK62&lt;8),IF(AND(ISNUMBER(AO62),ISNUMBER(DK62)),IF(AO62-VLOOKUP(BI62,NyLi1E!$L$2:$V$4,DK62,1)&lt;1,1 &amp; " - " &amp; AO62+VLOOKUP(BI62,NyLi1E!$L$2:$V$4,DK62,1),IF(AO62+VLOOKUP(BI62,NyLi1E!$L$2:$V$4,DK62,1)&gt;19,AO62-VLOOKUP(BI62,NyLi1E!$L$2:$V$4,DK62,1) &amp; " - " &amp; 19,AO62-VLOOKUP(BI62,NyLi1E!$L$2:$V$4,DK62,1) &amp; " - " &amp; AO62+VLOOKUP(BI62,NyLi1E!$L$2:$V$4,DK62,1))),""),"")</f>
        <v/>
      </c>
      <c r="BW62" s="4" t="str">
        <f>IF(AND(ISNUMBER(DK62),DK62&lt;8),IF(AND(ISNUMBER(AP62),ISNUMBER(DK62)),IF(AP62-VLOOKUP(BI62,NyLi1T!$L$2:$V$4,DK62,1)&lt;1,1 &amp; " - " &amp; AP62+VLOOKUP(BI62,NyLi1T!$L$2:$V$4,DK62,1),IF(AP62+VLOOKUP(BI62,NyLi1T!$L$2:$V$4,DK62,1)&gt;19,AP62-VLOOKUP(BI62,NyLi1T!$L$2:$V$4,DK62,1) &amp; " - " &amp; 19,AP62-VLOOKUP(BI62,NyLi1T!$L$2:$V$4,DK62,1) &amp; " - " &amp; AP62+VLOOKUP(BI62,NyLi1T!$L$2:$V$4,DK62,1))),""),"")</f>
        <v/>
      </c>
      <c r="BX62" s="4" t="str">
        <f>IF(AND(ISNUMBER(DK62),DK62&gt;7),IF(AND(ISNUMBER(AQ62),ISNUMBER(DK62)),IF(AQ62-VLOOKUP(BI62,NyLi2R!$L$2:$V$4,DK62,1)&lt;1,1 &amp; " - " &amp; AQ62+VLOOKUP(BI62,NyLi2R!$L$2:$V$4,DK62,1),IF(AQ62+VLOOKUP(BI62,NyLi2R!$L$2:$V$4,DK62,1)&gt;19,AQ62-VLOOKUP(BI62,NyLi2R!$L$2:$V$4,DK62,1) &amp; " - " &amp; 19,AQ62-VLOOKUP(BI62,NyLi2R!$L$2:$V$4,DK62,1) &amp; " - " &amp; AQ62+VLOOKUP(BI62,NyLi2R!$L$2:$V$4,DK62,1))),""),"")</f>
        <v/>
      </c>
      <c r="BY62" s="4" t="str">
        <f>IF(AND(ISNUMBER(DK62),DK62&gt;7),IF(AND(ISNUMBER(AR62),ISNUMBER(DK62)),IF(AR62-VLOOKUP(BI62,NyLi2E!$L$2:$V$4,DK62,1)&lt;1,1 &amp; " - " &amp; AR62+VLOOKUP(BI62,NyLi2E!$L$2:$V$4,DK62,1),IF(AR62+VLOOKUP(BI62,NyLi2E!$L$2:$V$4,DK62,1)&gt;19,AR62-VLOOKUP(BI62,NyLi2E!$L$2:$V$4,DK62,1) &amp; " - " &amp; 19,AR62-VLOOKUP(BI62,NyLi2E!$L$2:$V$4,DK62,1) &amp; " - " &amp; AR62+VLOOKUP(BI62,NyLi2E!$L$2:$V$4,DK62,1))),""),"")</f>
        <v/>
      </c>
      <c r="BZ62" s="4" t="str">
        <f>IF(AND(ISNUMBER(DK62),DK62&gt;7),IF(AND(ISNUMBER(AS62),ISNUMBER(DK62)),IF(AS62-VLOOKUP(BI62,NyLi2T!$L$2:$V$4,DK62,1)&lt;1,1 &amp; " - " &amp; AS62+VLOOKUP(BI62,NyLi2T!$L$2:$V$4,DK62,1),IF(AS62+VLOOKUP(BI62,NyLi2T!$L$2:$V$4,DK62,1)&gt;19,AS62-VLOOKUP(BI62,NyLi2T!$L$2:$V$4,DK62,1) &amp; " - " &amp; 19,AS62-VLOOKUP(BI62,NyLi2T!$L$2:$V$4,DK62,1) &amp; " - " &amp; AS62+VLOOKUP(BI62,NyLi2T!$L$2:$V$4,DK62,1))),""),"")</f>
        <v/>
      </c>
      <c r="CA62" s="4" t="str">
        <f>IF(AND(ISNUMBER(DK62),DK62&lt;8),IF(AND(ISNUMBER(AT62),ISNUMBER(DK62)),IF(AT62-VLOOKUP(BI62,NySs!$L$2:$V$4,DK62,1)&lt;1,1 &amp; " - " &amp; AT62+VLOOKUP(BI62,NySs!$L$2:$V$4,DK62,1),IF(AT62+VLOOKUP(BI62,NySs!$L$2:$V$4,DK62,1)&gt;19,AT62-VLOOKUP(BI62,NySs!$L$2:$V$4,DK62,1) &amp; " - " &amp; 19,AT62-VLOOKUP(BI62,NySs!$L$2:$V$4,DK62,1) &amp; " - " &amp; AT62+VLOOKUP(BI62,NySs!$L$2:$V$4,DK62,1))),""),"")</f>
        <v/>
      </c>
      <c r="CB62" s="4" t="str">
        <f>IF(AND(ISNUMBER(DK62),DK62&lt;9),IF(AND(ISNUMBER(AU62),ISNUMBER(DK62)),IF(AU62-VLOOKUP(BI62,NyEo!$L$2:$V$4,DK62,1)&lt;1,1 &amp; " - " &amp; AU62+VLOOKUP(BI62,NyEo!$L$2:$V$4,DK62,1),IF(AU62+VLOOKUP(BI62,NyEo!$L$2:$V$4,DK62,1)&gt;19,AU62-VLOOKUP(BI62,NyEo!$L$2:$V$4,DK62,1) &amp; " - " &amp; 19,AU62-VLOOKUP(BI62,NyEo!$L$2:$V$4,DK62,1) &amp; " - " &amp; AU62+VLOOKUP(BI62,NyEo!$L$2:$V$4,DK62,1))),""),"")</f>
        <v/>
      </c>
      <c r="CC62" s="4" t="str">
        <f>IF(AND(ISNUMBER(DK62),DK62&gt;7),IF(AND(ISNUMBER(AV62),ISNUMBER(DK62)),IF(AV62-VLOOKUP(BI62,NyHt!$L$2:$V$4,DK62,1)&lt;1,1 &amp; " - " &amp; AV62+VLOOKUP(BI62,NyHt!$L$2:$V$4,DK62,1),IF(AV62+VLOOKUP(BI62,NyHt!$L$2:$V$4,DK62,1)&gt;19,AV62-VLOOKUP(BI62,NyHt!$L$2:$V$4,DK62,1) &amp; " - " &amp; 19,AV62-VLOOKUP(BI62,NyHt!$L$2:$V$4,DK62,1) &amp; " - " &amp; AV62+VLOOKUP(BI62,NyHt!$L$2:$V$4,DK62,1))),""),"")</f>
        <v/>
      </c>
      <c r="CD62" s="4" t="str">
        <f>IF(AND(ISNUMBER(AW62),ISNUMBER(DK62)),IF(AW62-VLOOKUP(BI62,NySiF!$L$2:$V$4,DK62,1)&lt;1,1 &amp; " - " &amp; AW62+VLOOKUP(BI62,NySiF!$L$2:$V$4,DK62,1),IF(AW62+VLOOKUP(BI62,NySiF!$L$2:$V$4,DK62,1)&gt;19,AW62-VLOOKUP(BI62,NySiF!$L$2:$V$4,DK62,1) &amp; " - " &amp; 19,AW62-VLOOKUP(BI62,NySiF!$L$2:$V$4,DK62,1) &amp; " - " &amp; AW62+VLOOKUP(BI62,NySiF!$L$2:$V$4,DK62,1))),"")</f>
        <v/>
      </c>
      <c r="CE62" s="4" t="str">
        <f>IF(AND(ISNUMBER(AX62),ISNUMBER(DK62)),IF(AX62-VLOOKUP(BI62,NySiB!$L$2:$V$4,DK62,1)&lt;1,1 &amp; " - " &amp; AX62+VLOOKUP(BI62,NySiB!$L$2:$V$4,DK62,1),IF(AX62+VLOOKUP(BI62,NySiB!$L$2:$V$4,DK62,1)&gt;19,AX62-VLOOKUP(BI62,NySiB!$L$2:$V$4,DK62,1) &amp; " - " &amp; 19,AX62-VLOOKUP(BI62,NySiB!$L$2:$V$4,DK62,1) &amp; " - " &amp; AX62+VLOOKUP(BI62,NySiB!$L$2:$V$4,DK62,1))),"")</f>
        <v/>
      </c>
      <c r="CF62" s="4" t="str">
        <f>IF(AND(ISNUMBER(AY62),ISNUMBER(DK62)),IF(AY62-VLOOKUP(BI62,NySiT!$L$2:$V$4,DK62,1)&lt;1,1 &amp; " - " &amp; AY62+VLOOKUP(BI62,NySiT!$L$2:$V$4,DK62,1),IF(AY62+VLOOKUP(BI62,NySiT!$L$2:$V$4,DK62,1)&gt;19,AY62-VLOOKUP(BI62,NySiT!$L$2:$V$4,DK62,1) &amp; " - " &amp; 19,AY62-VLOOKUP(BI62,NySiT!$L$2:$V$4,DK62,1) &amp; " - " &amp; AY62+VLOOKUP(BI62,NySiT!$L$2:$V$4,DK62,1))),"")</f>
        <v/>
      </c>
      <c r="CG62" s="4" t="str">
        <f>IF(AND(ISNUMBER(AZ62),ISNUMBER(DK62)),IF(AZ62-VLOOKUP(BI62,NyVs!$L$2:$V$4,DK62,1)&lt;1,1 &amp; " - " &amp; AZ62+VLOOKUP(BI62,NyVs!$L$2:$V$4,DK62,1),IF(AZ62+VLOOKUP(BI62,NyVs!$L$2:$V$4,DK62,1)&gt;19,AZ62-VLOOKUP(BI62,NyVs!$L$2:$V$4,DK62,1) &amp; " - " &amp; 19,AZ62-VLOOKUP(BI62,NyVs!$L$2:$V$4,DK62,1) &amp; " - " &amp; AZ62+VLOOKUP(BI62,NyVs!$L$2:$V$4,DK62,1))),"")</f>
        <v/>
      </c>
      <c r="CH62" s="4" t="str">
        <f>IF(AND(ISNUMBER(BA62),ISNUMBER(DK62)),IF(BA62-VLOOKUP(BI62,NyPp!$L$2:$V$4,DK62,1)&lt;1,1 &amp; " - " &amp; BA62+VLOOKUP(BI62,NyPp!$L$2:$V$4,DK62,1),IF(BA62+VLOOKUP(BI62,NyPp!$L$2:$V$4,DK62,1)&gt;19,BA62-VLOOKUP(BI62,NyPp!$L$2:$V$4,DK62,1) &amp; " - " &amp; 19,BA62-VLOOKUP(BI62,NyPp!$L$2:$V$4,DK62,1) &amp; " - " &amp; BA62+VLOOKUP(BI62,NyPp!$L$2:$V$4,DK62,1))),"")</f>
        <v/>
      </c>
      <c r="CI62" s="4" t="str">
        <f>IF(AND(ISNUMBER(BB62),ISNUMBER(DK62)),IF(BB62-VLOOKUP(BI62,NyIGS!$L$2:$V$4,DK62,1)&lt;40,40 &amp; " - " &amp; BB62+VLOOKUP(BI62,NyIGS!$L$2:$V$4,DK62,1),IF(BB62+VLOOKUP(BI62,NyIGS!$L$2:$V$4,DK62,1)&gt;160,BB62-VLOOKUP(BI62,NyIGS!$L$2:$V$4,DK62,1) &amp; " - " &amp; 160,BB62-VLOOKUP(BI62,NyIGS!$L$2:$V$4,DK62,1) &amp; " - " &amp; BB62+VLOOKUP(BI62,NyIGS!$L$2:$V$4,DK62,1))),"")</f>
        <v/>
      </c>
      <c r="CJ62" s="4" t="str">
        <f>IF(AND(ISNUMBER(BC62),ISNUMBER(DK62)),IF(BC62-VLOOKUP(BI62,NyIRS!$L$2:$V$4,DK62,1)&lt;40,40 &amp; " - " &amp; BC62+VLOOKUP(BI62,NyIRS!$L$2:$V$4,DK62,1),IF(BC62+VLOOKUP(BI62,NyIRS!$L$2:$V$4,DK62,1)&gt;160,BC62-VLOOKUP(BI62,NyIRS!$L$2:$V$4,DK62,1) &amp; " - " &amp; 160,BC62-VLOOKUP(BI62,NyIRS!$L$2:$V$4,DK62,1) &amp; " - " &amp; BC62+VLOOKUP(BI62,NyIRS!$L$2:$V$4,DK62,1))),"")</f>
        <v/>
      </c>
      <c r="CK62" s="4" t="str">
        <f>IF(AND(ISNUMBER(BD62),ISNUMBER(DK62)),IF(BD62-VLOOKUP(BI62,NyIES!$L$2:$V$4,DK62,1)&lt;40,40 &amp; " - " &amp; BD62+VLOOKUP(BI62,NyIES!$L$2:$V$4,DK62,1),IF(BD62+VLOOKUP(BI62,NyIES!$L$2:$V$4,DK62,1)&gt;160,BD62-VLOOKUP(BI62,NyIES!$L$2:$V$4,DK62,1) &amp; " - " &amp; 160,BD62-VLOOKUP(BI62,NyIES!$L$2:$V$4,DK62,1) &amp; " - " &amp; BD62+VLOOKUP(BI62,NyIES!$L$2:$V$4,DK62,1))),"")</f>
        <v/>
      </c>
      <c r="CL62" s="4" t="str">
        <f>IF(AND(ISNUMBER(BE62),ISNUMBER(DK62)),IF(BE62-VLOOKUP(BI62,NyISI!$L$2:$V$4,DK62,1)&lt;40,40 &amp; " - " &amp; BE62+VLOOKUP(BI62,NyISI!$L$2:$V$4,DK62,1),IF(BE62+VLOOKUP(BI62,NyISI!$L$2:$V$4,DK62,1)&gt;160,BE62-VLOOKUP(BI62,NyISI!$L$2:$V$4,DK62,1) &amp; " - " &amp; 160,BE62-VLOOKUP(BI62,NyISI!$L$2:$V$4,DK62,1) &amp; " - " &amp; BE62+VLOOKUP(BI62,NyISI!$L$2:$V$4,DK62,1))),"")</f>
        <v/>
      </c>
      <c r="CM62" s="4" t="str">
        <f>IF(AND(ISNUMBER(DK62),DK62&lt;8),IF(AND(ISNUMBER(BF62),ISNUMBER(DK62)),IF(BF62-VLOOKUP(BI62,NyISS!$L$2:$V$4,DK62,1)&lt;40,40 &amp; " - " &amp; BF62+VLOOKUP(BI62,NyISS!$L$2:$V$4,DK62,1),IF(BF62+VLOOKUP(BI62,NyISS!$L$2:$V$4,DK62,1)&gt;160,BF62-VLOOKUP(BI62,NyISS!$L$2:$V$4,DK62,1) &amp; " - " &amp; 160,BF62-VLOOKUP(BI62,NyISS!$L$2:$V$4,DK62,1) &amp; " - " &amp; BF62+VLOOKUP(BI62,NyISS!$L$2:$V$4,DK62,1))),""),"")</f>
        <v/>
      </c>
      <c r="CN62" s="4" t="str">
        <f>IF(AND(ISNUMBER(DK62),DK62&gt;7),IF(AND(ISNUMBER(BG62),ISNUMBER(DK62)),IF(BG62-VLOOKUP(BI62,NyISM!$L$2:$V$4,DK62,1)&lt;40,40 &amp; " - " &amp; BG62+VLOOKUP(BI62,NyISM!$L$2:$V$4,DK62,1),IF(BG62+VLOOKUP(BI62,NyISM!$L$2:$V$4,DK62,1)&gt;160,BG62-VLOOKUP(BI62,NyISM!$L$2:$V$4,DK62,1) &amp; " - " &amp; 160,BG62-VLOOKUP(BI62,NyISM!$L$2:$V$4,DK62,1) &amp; " - " &amp; BG62+VLOOKUP(BI62,NyISM!$L$2:$V$4,DK62,1))),""),"")</f>
        <v/>
      </c>
      <c r="CO62" s="4" t="str">
        <f>IF(AND(ISNUMBER(BH62),ISNUMBER(DK62)),IF(BH62-VLOOKUP(BI62,NyIAM!$L$2:$V$4,DK62,1)&lt;40,40 &amp; " - " &amp; BH62+VLOOKUP(BI62,NyIAM!$L$2:$V$4,DK62,1),IF(BH62+VLOOKUP(BI62,NyIAM!$L$2:$V$4,DK62,1)&gt;160,BH62-VLOOKUP(BI62,NyIAM!$L$2:$V$4,DK62,1) &amp; " - " &amp; 160,BH62-VLOOKUP(BI62,NyIAM!$L$2:$V$4,DK62,1) &amp; " - " &amp; BH62+VLOOKUP(BI62,NyIAM!$L$2:$V$4,DK62,1))),"")</f>
        <v/>
      </c>
      <c r="CP62" s="4" t="str">
        <f>IF(AF62="","",IF(AND(ISNUMBER(AF62),ISNUMBER(DK62)),IF(VLOOKUP(AF62,NyOm!$A$2:$K$30,DK62,1)=1,"Onormalt få ord",IF(VLOOKUP(AF62,NyOm!$A$2:$K$30,DK62,1)=2,"Färre antal ord än normalt",IF(VLOOKUP(AF62,NyOm!$A$2:$K$30,DK62,1)=3,"Normalt antal ord","")))))</f>
        <v/>
      </c>
      <c r="CQ62" s="4" t="str">
        <f>IF(AB62="","",IF(AND(ISNUMBER(AB62),ISNUMBER(DK62)),IF(VLOOKUP(AB62,NyPbTid!$A$2:$K$218,DK62,1)=1,"Onormalt lång tidsåtgång",IF(VLOOKUP(AB62,NyPbTid!$A$2:$K$218,DK62,1)=2,"Långsammare än normalt",IF(VLOOKUP(AB62,NyPbTid!$A$2:$K$218,DK62,1)=3,"Normal tidsåtgång","")))))</f>
        <v/>
      </c>
      <c r="CR62" s="4" t="str">
        <f>IF(AC62="","",IF(AND(ISNUMBER(AC62),ISNUMBER(DK62)),IF(VLOOKUP(AC62,NyPbFel!$A$2:$K$18,DK62,1)=1,"Onormalt antal fel",IF(VLOOKUP(AC62,NyPbFel!$A$2:$K$18,DK62,1)=2,"Fler fel än normalt",IF(VLOOKUP(AC62,NyPbFel!$A$2:$K$18,DK62,1)=3,"Normalt antal fel","")))))</f>
        <v/>
      </c>
      <c r="CS62" s="4" t="str">
        <f t="shared" si="6"/>
        <v/>
      </c>
      <c r="CT62" s="4" t="str">
        <f>IF(OR(ISNUMBER(CS62),CS62="0**"),IF(ISNUMBER(CS62),CS62/ABS(CS62)*VLOOKUP(1,SignDiff!$A$3:$K$4,DK62,1),VLOOKUP(1,SignDiff!$A$3:$K$4,DK62,1)),"")</f>
        <v/>
      </c>
      <c r="CU62" s="4" t="str">
        <f>IF(OR(ISNUMBER(CS62),CS62="0**"),IF(ISNUMBER(CS62),CS62/ABS(CS62)*VLOOKUP(1,SignDiff!$A$7:$K$8,DK62,1),VLOOKUP(1,SignDiff!$A$7:$K$8,DK62,1)),"")</f>
        <v/>
      </c>
      <c r="CV62" s="4" t="str">
        <f t="shared" si="7"/>
        <v/>
      </c>
      <c r="CW62" s="4" t="str">
        <f t="shared" si="8"/>
        <v/>
      </c>
      <c r="CX62" s="4" t="str">
        <f>IF(OR(ISNUMBER(CS62),CS62="0**"),IF(CS62="0**",VLOOKUP(0,'IRS-IES'!$A$2:$C$43,2,1),IF(CS62&lt;0,VLOOKUP(ABS(CS62),'IRS-IES'!$A$2:$C$43,2,1),VLOOKUP(ABS(CS62),'IRS-IES'!$A$2:$C$43,3,1))),"")</f>
        <v/>
      </c>
      <c r="CY62" s="4" t="str">
        <f t="shared" si="9"/>
        <v/>
      </c>
      <c r="CZ62" s="4" t="str">
        <f>IF(OR(ISNUMBER(CY62),CY62="0**"),IF(ISNUMBER(CY62),CY62/ABS(CY62)*VLOOKUP(2,SignDiff!$A$3:$K$4,DK62,1),VLOOKUP(2,SignDiff!$A$3:$K$4,DK62,1)),"")</f>
        <v/>
      </c>
      <c r="DA62" s="4" t="str">
        <f>IF(OR(ISNUMBER(CY62),CY62="0**"),IF(ISNUMBER(CY62),CY62/ABS(CY62)*VLOOKUP(2,SignDiff!$A$7:$K$8,DK62,1),VLOOKUP(2,SignDiff!$A$7:$K$8,DK62,1)),"")</f>
        <v/>
      </c>
      <c r="DB62" s="4" t="str">
        <f t="shared" si="10"/>
        <v/>
      </c>
      <c r="DC62" s="4" t="str">
        <f t="shared" si="11"/>
        <v/>
      </c>
      <c r="DD62" s="4" t="str">
        <f>IF(OR(ISNUMBER(CY62),CY62="0**"),IF(CY62="0**",VLOOKUP(0,'ISI-ISS'!$A$2:$C$43,2,1),IF(CY62&lt;0,VLOOKUP(ABS(CY62),'ISI-ISS'!$A$2:$C$43,2,1),VLOOKUP(ABS(CY62),'ISI-ISS'!$A$2:$C$43,3,1))),"")</f>
        <v/>
      </c>
      <c r="DE62" s="4" t="str">
        <f t="shared" si="12"/>
        <v/>
      </c>
      <c r="DF62" s="4" t="str">
        <f>IF(OR(ISNUMBER(DE62),DE62="0**"),IF(ISNUMBER(DE62),DE62/ABS(DE62)*VLOOKUP(2,SignDiff!$A$3:$K$4,DK62,1),VLOOKUP(2,SignDiff!$A$3:$K$4,DK62,1)),"")</f>
        <v/>
      </c>
      <c r="DG62" s="4" t="str">
        <f>IF(OR(ISNUMBER(DE62),DE62="0**"),IF(ISNUMBER(DE62),DE62/ABS(DE62)*VLOOKUP(2,SignDiff!$A$7:$K$8,DK62,1),VLOOKUP(2,SignDiff!$A$7:$K$8,DK62,1)),"")</f>
        <v/>
      </c>
      <c r="DH62" s="4" t="str">
        <f t="shared" si="13"/>
        <v/>
      </c>
      <c r="DI62" s="4" t="str">
        <f t="shared" si="14"/>
        <v/>
      </c>
      <c r="DJ62" s="4" t="str">
        <f>IF(OR(ISNUMBER(DE62),DE62="0**"),IF(DE62="0**",VLOOKUP(0,'ISI-ISM'!$A$2:$C$43,2,1),IF(DE62&lt;0,VLOOKUP(ABS(DE62),'ISI-ISM'!$A$2:$C$43,2,1),VLOOKUP(ABS(DE62),'ISI-ISM'!$A$2:$C$43,3,1))),"")</f>
        <v/>
      </c>
      <c r="DK62" s="4" t="str">
        <f>IF(ISERROR(VLOOKUP(N62,age!$A$2:$C$11,2,1)),"",VLOOKUP(N62,age!$A$2:$C$11,2,1))</f>
        <v/>
      </c>
      <c r="DL62" s="4" t="str">
        <f>IF(ISERROR(VLOOKUP(N62,age!$A$2:$C$11,3,1)),"",VLOOKUP(N62,age!$A$2:$C$11,3,1))</f>
        <v/>
      </c>
      <c r="DM62" s="4">
        <f t="shared" si="1"/>
        <v>0</v>
      </c>
      <c r="DN62" s="4">
        <f t="shared" si="2"/>
        <v>0</v>
      </c>
      <c r="DO62" s="4">
        <f t="shared" si="3"/>
        <v>0</v>
      </c>
      <c r="DP62" s="4">
        <f t="shared" si="4"/>
        <v>0</v>
      </c>
      <c r="DQ62" s="4">
        <f t="shared" si="5"/>
        <v>0</v>
      </c>
      <c r="DR62" s="9" t="str">
        <f t="shared" si="15"/>
        <v/>
      </c>
      <c r="DS62" s="9" t="str">
        <f t="shared" si="16"/>
        <v/>
      </c>
      <c r="DT62" s="9" t="str">
        <f t="shared" si="17"/>
        <v/>
      </c>
      <c r="DU62" s="9" t="str">
        <f t="shared" si="18"/>
        <v/>
      </c>
      <c r="DV62" s="9" t="str">
        <f t="shared" si="19"/>
        <v/>
      </c>
      <c r="DW62" s="9" t="str">
        <f t="shared" si="20"/>
        <v/>
      </c>
      <c r="DX62" s="9" t="str">
        <f t="shared" si="21"/>
        <v/>
      </c>
      <c r="DY62" s="9" t="str">
        <f>IF(AND(ISNUMBER(AJ62),ISNUMBER(DK62)),IF(AJ62-VLOOKUP(BI62,NyFi!$L$2:$V$4,DK62,1)&lt;1,1,AJ62-VLOOKUP(BI62,NyFi!$L$2:$V$4,DK62,1)),"")</f>
        <v/>
      </c>
      <c r="DZ62" s="9" t="str">
        <f>IF(AND(ISNUMBER(DK62),DK62&lt;8),IF(AND(ISNUMBER(AK62),ISNUMBER(DK62)),IF(AK62-VLOOKUP(BI62,NyGs!$L$2:$V$4,DK62,1)&lt;1,1,AK62-VLOOKUP(BI62,NyGs!$L$2:$V$4,DK62,1)),""),"")</f>
        <v/>
      </c>
      <c r="EA62" s="9" t="str">
        <f>IF(AND(ISNUMBER(AL62),ISNUMBER(DK62)),IF(AL62-VLOOKUP(BI62,NyRm!$L$2:$V$4,DK62,1)&lt;1,1,AL62-VLOOKUP(BI62,NyRm!$L$2:$V$4,DK62,1)),"")</f>
        <v/>
      </c>
      <c r="EB62" s="9" t="str">
        <f>IF(AND(ISNUMBER(AM62),ISNUMBER(DK62)),IF(AM62-VLOOKUP(BI62,NyFm!$L$2:$V$4,DK62,1)&lt;1,1,AM62-VLOOKUP(BI62,NyFm!$L$2:$V$4,DK62,1)),"")</f>
        <v/>
      </c>
      <c r="EC62" s="9" t="str">
        <f>IF(AND(ISNUMBER(DK62),DK62&lt;8),IF(AND(ISNUMBER(AN62),ISNUMBER(DK62)),IF(AN62-VLOOKUP(BI62,NyLi1R!$L$2:$V$4,DK62,1)&lt;1,1,AN62-VLOOKUP(BI62,NyLi1R!$L$2:$V$4,DK62,1)),""),"")</f>
        <v/>
      </c>
      <c r="ED62" s="9" t="str">
        <f>IF(AND(ISNUMBER(DK62),DK62&lt;8),IF(AND(ISNUMBER(AO62),ISNUMBER(DK62)),IF(AO62-VLOOKUP(BI62,NyLi1E!$L$2:$V$4,DK62,1)&lt;1,1,AO62-VLOOKUP(BI62,NyLi1E!$L$2:$V$4,DK62,1)),""),"")</f>
        <v/>
      </c>
      <c r="EE62" s="9" t="str">
        <f>IF(AND(ISNUMBER(DK62),DK62&lt;8),IF(AND(ISNUMBER(AP62),ISNUMBER(DK62)),IF(AP62-VLOOKUP(BI62,NyLi1T!$L$2:$V$4,DK62,1)&lt;1,1,AP62-VLOOKUP(BI62,NyLi1T!$L$2:$V$4,DK62,1)),""),"")</f>
        <v/>
      </c>
      <c r="EF62" s="9" t="str">
        <f>IF(AND(ISNUMBER(DK62),DK62&gt;7),IF(AND(ISNUMBER(AQ62),ISNUMBER(DK62)),IF(AQ62-VLOOKUP(BI62,NyLi2R!$L$2:$V$4,DK62,1)&lt;1,1,AQ62-VLOOKUP(BI62,NyLi2R!$L$2:$V$4,DK62,1)),""),"")</f>
        <v/>
      </c>
      <c r="EG62" s="9" t="str">
        <f>IF(AND(ISNUMBER(DK62),DK62&gt;7),IF(AND(ISNUMBER(AR62),ISNUMBER(DK62)),IF(AR62-VLOOKUP(BI62,NyLi2E!$L$2:$V$4,DK62,1)&lt;1,1,AR62-VLOOKUP(BI62,NyLi2E!$L$2:$V$4,DK62,1)),""),"")</f>
        <v/>
      </c>
      <c r="EH62" s="9" t="str">
        <f>IF(AND(ISNUMBER(DK62),DK62&gt;7),IF(AND(ISNUMBER(AS62),ISNUMBER(DK62)),IF(AS62-VLOOKUP(BI62,NyLi2T!$L$2:$V$4,DK62,1)&lt;1,1,AS62-VLOOKUP(BI62,NyLi2T!$L$2:$V$4,DK62,1)),""),"")</f>
        <v/>
      </c>
      <c r="EI62" s="9" t="str">
        <f>IF(AND(ISNUMBER(DK62),DK62&lt;8),IF(AND(ISNUMBER(AT62),ISNUMBER(DK62)),IF(AT62-VLOOKUP(BI62,NySs!$L$2:$V$4,DK62,1)&lt;1,1,AT62-VLOOKUP(BI62,NySs!$L$2:$V$4,DK62,1)),""),"")</f>
        <v/>
      </c>
      <c r="EJ62" s="9" t="str">
        <f>IF(AND(ISNUMBER(DK62),DK62&lt;9),IF(AND(ISNUMBER(AU62),ISNUMBER(DK62)),IF(AU62-VLOOKUP(BI62,NyEo!$L$2:$V$4,DK62,1)&lt;1,1,AU62-VLOOKUP(BI62,NyEo!$L$2:$V$4,DK62,1)),""),"")</f>
        <v/>
      </c>
      <c r="EK62" s="9" t="str">
        <f>IF(AND(ISNUMBER(DK62),DK62&gt;7),IF(AND(ISNUMBER(AV62),ISNUMBER(DK62)),IF(AV62-VLOOKUP(BI62,NyHt!$L$2:$V$4,DK62,1)&lt;1,1,AV62-VLOOKUP(BI62,NyHt!$L$2:$V$4,DK62,1)),""),"")</f>
        <v/>
      </c>
      <c r="EL62" s="9" t="str">
        <f>IF(AND(ISNUMBER(AW62),ISNUMBER(DK62)),IF(AW62-VLOOKUP(BI62,NySiF!$L$2:$V$4,DK62,1)&lt;1,1,AW62-VLOOKUP(BI62,NySiF!$L$2:$V$4,DK62,1)),"")</f>
        <v/>
      </c>
      <c r="EM62" s="9" t="str">
        <f>IF(AND(ISNUMBER(AX62),ISNUMBER(DK62)),IF(AX62-VLOOKUP(BI62,NySiB!$L$2:$V$4,DK62,1)&lt;1,1,AX62-VLOOKUP(BI62,NySiB!$L$2:$V$4,DK62,1)),"")</f>
        <v/>
      </c>
      <c r="EN62" s="9" t="str">
        <f>IF(AND(ISNUMBER(AY62),ISNUMBER(DK62)),IF(AY62-VLOOKUP(BI62,NySiT!$L$2:$V$4,DK62,1)&lt;1,1,AY62-VLOOKUP(BI62,NySiT!$L$2:$V$4,DK62,1)),"")</f>
        <v/>
      </c>
      <c r="EO62" s="9" t="str">
        <f>IF(AND(ISNUMBER(AZ62),ISNUMBER(DK62)),IF(AZ62-VLOOKUP(BI62,NyVs!$L$2:$V$4,DK62,1)&lt;1,1,AZ62-VLOOKUP(BI62,NyVs!$L$2:$V$4,DK62,1)),"")</f>
        <v/>
      </c>
      <c r="EP62" s="9" t="str">
        <f>IF(AND(ISNUMBER(BA62),ISNUMBER(DK62)),IF(BA62-VLOOKUP(BI62,NyPp!$L$2:$V$4,DK62,1)&lt;1,1,BA62-VLOOKUP(BI62,NyPp!$L$2:$V$4,DK62,1)),"")</f>
        <v/>
      </c>
      <c r="EQ62" s="9" t="str">
        <f>IF(AND(ISNUMBER(BB62),ISNUMBER(DK62)),IF(BB62-VLOOKUP(BI62,NyIGS!$L$2:$V$4,DK62,1)&lt;40,40,BB62-VLOOKUP(BI62,NyIGS!$L$2:$V$4,DK62,1)),"")</f>
        <v/>
      </c>
      <c r="ER62" s="9" t="str">
        <f>IF(AND(ISNUMBER(BC62),ISNUMBER(DK62)),IF(BC62-VLOOKUP(BI62,NyIRS!$L$2:$V$4,DK62,1)&lt;40,40,BC62-VLOOKUP(BI62,NyIRS!$L$2:$V$4,DK62,1)),"")</f>
        <v/>
      </c>
      <c r="ES62" s="9" t="str">
        <f>IF(AND(ISNUMBER(BD62),ISNUMBER(DK62)),IF(BD62-VLOOKUP(BI62,NyIES!$L$2:$V$4,DK62,1)&lt;40,40,BD62-VLOOKUP(BI62,NyIES!$L$2:$V$4,DK62,1)),"")</f>
        <v/>
      </c>
      <c r="ET62" s="9" t="str">
        <f>IF(AND(ISNUMBER(BE62),ISNUMBER(DK62)),IF(BE62-VLOOKUP(BI62,NyISI!$L$2:$V$4,DK62,1)&lt;40,40,BE62-VLOOKUP(BI62,NyISI!$L$2:$V$4,DK62,1)),"")</f>
        <v/>
      </c>
      <c r="EU62" s="9" t="str">
        <f>IF(AND(ISNUMBER(DK62),DK62&lt;8),IF(AND(ISNUMBER(BF62),ISNUMBER(DK62)),IF(BF62-VLOOKUP(BI62,NyISS!$L$2:$V$4,DK62,1)&lt;40,40,BF62-VLOOKUP(BI62,NyISS!$L$2:$V$4,DK62,1)),""),"")</f>
        <v/>
      </c>
      <c r="EV62" s="9" t="str">
        <f>IF(AND(ISNUMBER(DK62),DK62&gt;7),IF(AND(ISNUMBER(BG62),ISNUMBER(DK62)),IF(BG62-VLOOKUP(BI62,NyISM!$L$2:$V$4,DK62,1)&lt;40,40,BG62-VLOOKUP(BI62,NyISM!$L$2:$V$4,DK62,1)),""),"")</f>
        <v/>
      </c>
      <c r="EW62" s="9" t="str">
        <f>IF(AND(ISNUMBER(BH62),ISNUMBER(DK62)),IF(BH62-VLOOKUP(BI62,NyIAM!$L$2:$V$4,DK62,1)&lt;40,40,BH62-VLOOKUP(BI62,NyIAM!$L$2:$V$4,DK62,1)),"")</f>
        <v/>
      </c>
      <c r="EX62" s="9" t="str">
        <f>IF(AND(ISNUMBER(AJ62),ISNUMBER(DK62)),IF(AJ62+VLOOKUP(BI62,NyFi!$L$2:$V$4,DK62,1)&gt;19,19,AJ62+VLOOKUP(BI62,NyFi!$L$2:$V$4,DK62,1)),"")</f>
        <v/>
      </c>
      <c r="EY62" s="9" t="str">
        <f>IF(AND(ISNUMBER(DK62),DK62&lt;8),IF(AND(ISNUMBER(AK62),ISNUMBER(DK62)),IF(AK62+VLOOKUP(BI62,NyGs!$L$2:$V$4,DK62,1)&gt;19,19,AK62+VLOOKUP(BI62,NyGs!$L$2:$V$4,DK62,1)),""),"")</f>
        <v/>
      </c>
      <c r="EZ62" s="9" t="str">
        <f>IF(AND(ISNUMBER(AL62),ISNUMBER(DK62)),IF(AL62+VLOOKUP(BI62,NyRm!$L$2:$V$4,DK62,1)&gt;19,19,AL62+VLOOKUP(BI62,NyRm!$L$2:$V$4,DK62,1)),"")</f>
        <v/>
      </c>
      <c r="FA62" s="9" t="str">
        <f>IF(AND(ISNUMBER(AM62),ISNUMBER(DK62)),IF(AM62+VLOOKUP(BI62,NyFm!$L$2:$V$4,DK62,1)&gt;19,19,AM62+VLOOKUP(BI62,NyFm!$L$2:$V$4,DK62,1)),"")</f>
        <v/>
      </c>
      <c r="FB62" s="9" t="str">
        <f>IF(AND(ISNUMBER(DK62),DK62&lt;8),IF(AND(ISNUMBER(AN62),ISNUMBER(DK62)),IF(AN62+VLOOKUP(BI62,NyLi1R!$L$2:$V$4,DK62,1)&gt;19,19,AN62+VLOOKUP(BI62,NyLi1R!$L$2:$V$4,DK62,1)),""),"")</f>
        <v/>
      </c>
      <c r="FC62" s="9" t="str">
        <f>IF(AND(ISNUMBER(DK62),DK62&lt;8),IF(AND(ISNUMBER(AO62),ISNUMBER(DK62)),IF(AO62+VLOOKUP(BI62,NyLi1E!$L$2:$V$4,DK62,1)&gt;19,19,AO62+VLOOKUP(BI62,NyLi1E!$L$2:$V$4,DK62,1)),""),"")</f>
        <v/>
      </c>
      <c r="FD62" s="9" t="str">
        <f>IF(AND(ISNUMBER(DK62),DK62&lt;8),IF(AND(ISNUMBER(AP62),ISNUMBER(DK62)),IF(AP62+VLOOKUP(BI62,NyLi1T!$L$2:$V$4,DK62,1)&gt;19,19,AP62+VLOOKUP(BI62,NyLi1T!$L$2:$V$4,DK62,1)),""),"")</f>
        <v/>
      </c>
      <c r="FE62" s="9" t="str">
        <f>IF(AND(ISNUMBER(DK62),DK62&gt;7),IF(AND(ISNUMBER(AQ62),ISNUMBER(DK62)),IF(AQ62+VLOOKUP(BI62,NyLi2R!$L$2:$V$4,DK62,1)&gt;19,19,AQ62+VLOOKUP(BI62,NyLi2R!$L$2:$V$4,DK62,1)),""),"")</f>
        <v/>
      </c>
      <c r="FF62" s="9" t="str">
        <f>IF(AND(ISNUMBER(DK62),DK62&gt;7),IF(AND(ISNUMBER(AR62),ISNUMBER(DK62)),IF(AR62+VLOOKUP(BI62,NyLi2E!$L$2:$V$4,DK62,1)&gt;19,19,AR62+VLOOKUP(BI62,NyLi2E!$L$2:$V$4,DK62,1)),""),"")</f>
        <v/>
      </c>
      <c r="FG62" s="9" t="str">
        <f>IF(AND(ISNUMBER(DK62),DK62&gt;7),IF(AND(ISNUMBER(AS62),ISNUMBER(DK62)),IF(AS62+VLOOKUP(BI62,NyLi2T!$L$2:$V$4,DK62,1)&gt;19,19,AS62+VLOOKUP(BI62,NyLi2T!$L$2:$V$4,DK62,1)),""),"")</f>
        <v/>
      </c>
      <c r="FH62" s="9" t="str">
        <f>IF(AND(ISNUMBER(DK62),DK62&lt;8),IF(AND(ISNUMBER(AT62),ISNUMBER(DK62)),IF(AT62+VLOOKUP(BI62,NySs!$L$2:$V$4,DK62,1)&gt;19,19,AT62+VLOOKUP(BI62,NySs!$L$2:$V$4,DK62,1)),""),"")</f>
        <v/>
      </c>
      <c r="FI62" s="9" t="str">
        <f>IF(AND(ISNUMBER(DK62),DK62&lt;9),IF(AND(ISNUMBER(AU62),ISNUMBER(DK62)),IF(AU62+VLOOKUP(BI62,NyEo!$L$2:$V$4,DK62,1)&gt;19,19,AU62+VLOOKUP(BI62,NyEo!$L$2:$V$4,DK62,1)),""),"")</f>
        <v/>
      </c>
      <c r="FJ62" s="9" t="str">
        <f>IF(AND(ISNUMBER(DK62),DK62&gt;7),IF(AND(ISNUMBER(AV62),ISNUMBER(DK62)),IF(AV62+VLOOKUP(BI62,NyHt!$L$2:$V$4,DK62,1)&gt;19,19,AV62+VLOOKUP(BI62,NyHt!$L$2:$V$4,DK62,1)),""),"")</f>
        <v/>
      </c>
      <c r="FK62" s="9" t="str">
        <f>IF(AND(ISNUMBER(AW62),ISNUMBER(DK62)),IF(AW62+VLOOKUP(BI62,NySiF!$L$2:$V$4,DK62,1)&gt;19,19,AW62+VLOOKUP(BI62,NySiF!$L$2:$V$4,DK62,1)),"")</f>
        <v/>
      </c>
      <c r="FL62" s="9" t="str">
        <f>IF(AND(ISNUMBER(AX62),ISNUMBER(DK62)),IF(AX62+VLOOKUP(BI62,NySiB!$L$2:$V$4,DK62,1)&gt;19,19,AX62+VLOOKUP(BI62,NySiB!$L$2:$V$4,DK62,1)),"")</f>
        <v/>
      </c>
      <c r="FM62" s="9" t="str">
        <f>IF(AND(ISNUMBER(AY62),ISNUMBER(DK62)),IF(AY62+VLOOKUP(BI62,NySiT!$L$2:$V$4,DK62,1)&gt;19,19,AY62+VLOOKUP(BI62,NySiT!$L$2:$V$4,DK62,1)),"")</f>
        <v/>
      </c>
      <c r="FN62" s="9" t="str">
        <f>IF(AND(ISNUMBER(AZ62),ISNUMBER(DK62)),IF(AZ62+VLOOKUP(BI62,NyVs!$L$2:$V$4,DK62,1)&gt;19,19,AZ62+VLOOKUP(BI62,NyVs!$L$2:$V$4,DK62,1)),"")</f>
        <v/>
      </c>
      <c r="FO62" s="9" t="str">
        <f>IF(AND(ISNUMBER(BA62),ISNUMBER(DK62)),IF(BA62+VLOOKUP(BI62,NyPp!$L$2:$V$4,DK62,1)&gt;19,19,BA62+VLOOKUP(BI62,NyPp!$L$2:$V$4,DK62,1)),"")</f>
        <v/>
      </c>
      <c r="FP62" s="9" t="str">
        <f>IF(AND(ISNUMBER(BB62),ISNUMBER(DK62)),IF(BB62+VLOOKUP(BI62,NyIGS!$L$2:$V$4,DK62,1)&gt;160,160,BB62+VLOOKUP(BI62,NyIGS!$L$2:$V$4,DK62,1)),"")</f>
        <v/>
      </c>
      <c r="FQ62" s="9" t="str">
        <f>IF(AND(ISNUMBER(BC62),ISNUMBER(DK62)),IF(BC62+VLOOKUP(BI62,NyIRS!$L$2:$V$4,DK62,1)&gt;160,160,BC62+VLOOKUP(BI62,NyIRS!$L$2:$V$4,DK62,1)),"")</f>
        <v/>
      </c>
      <c r="FR62" s="9" t="str">
        <f>IF(AND(ISNUMBER(BD62),ISNUMBER(DK62)),IF(BD62+VLOOKUP(BI62,NyIES!$L$2:$V$4,DK62,1)&gt;160,160, BD62+VLOOKUP(BI62,NyIES!$L$2:$V$4,DK62,1)),"")</f>
        <v/>
      </c>
      <c r="FS62" s="9" t="str">
        <f>IF(AND(ISNUMBER(BE62),ISNUMBER(DK62)),IF(BE62+VLOOKUP(BI62,NyISI!$L$2:$V$4,DK62,1)&gt;160,160,BE62+VLOOKUP(BI62,NyISI!$L$2:$V$4,DK62,1)),"")</f>
        <v/>
      </c>
      <c r="FT62" s="9" t="str">
        <f>IF(AND(ISNUMBER(DK62),DK62&lt;8),IF(AND(ISNUMBER(BF62),ISNUMBER(DK62)),IF(BF62+VLOOKUP(BI62,NyISS!$L$2:$V$4,DK62,1)&gt;160,160,BF62+VLOOKUP(BI62,NyISS!$L$2:$V$4,DK62,1)),""),"")</f>
        <v/>
      </c>
      <c r="FU62" s="9" t="str">
        <f>IF(AND(ISNUMBER(DK62),DK62&gt;7),IF(AND(ISNUMBER(BG62),ISNUMBER(DK62)),IF(BG62+VLOOKUP(BI62,NyISM!$L$2:$V$4,DK62,1)&gt;160,160,BG62+VLOOKUP(BI62,NyISM!$L$2:$V$4,DK62,1)),""),"")</f>
        <v/>
      </c>
      <c r="FV62" s="9" t="str">
        <f>IF(AND(ISNUMBER(BH62),ISNUMBER(DK62)),IF(BH62+VLOOKUP(BI62,NyIAM!$L$2:$V$4,DK62,1)&gt;160,160,BH62+VLOOKUP(BI62,NyIAM!$L$2:$V$4,DK62,1)),"")</f>
        <v/>
      </c>
    </row>
    <row r="63" spans="1:178" x14ac:dyDescent="0.2">
      <c r="A63" s="51"/>
      <c r="B63" s="51"/>
      <c r="C63" s="51"/>
      <c r="D63" s="51"/>
      <c r="E63" s="51"/>
      <c r="F63" s="51"/>
      <c r="G63" s="51"/>
      <c r="H63" s="51"/>
      <c r="I63" s="51"/>
      <c r="J63" s="52"/>
      <c r="K63" s="52"/>
      <c r="L63" s="53"/>
      <c r="M63" s="53"/>
      <c r="N63" s="58" t="str">
        <f t="shared" si="0"/>
        <v/>
      </c>
      <c r="O63" s="53"/>
      <c r="P63" s="53"/>
      <c r="Q63" s="53"/>
      <c r="R63" s="53"/>
      <c r="S63" s="53"/>
      <c r="T63" s="53"/>
      <c r="U63" s="53"/>
      <c r="V63" s="53"/>
      <c r="W63" s="53"/>
      <c r="X63" s="53"/>
      <c r="Y63" s="53"/>
      <c r="Z63" s="53"/>
      <c r="AA63" s="53"/>
      <c r="AB63" s="53"/>
      <c r="AC63" s="53"/>
      <c r="AD63" s="53"/>
      <c r="AE63" s="53"/>
      <c r="AF63" s="53"/>
      <c r="AG63" s="53"/>
      <c r="AH63" s="53"/>
      <c r="AI63" s="53"/>
      <c r="AJ63" s="4" t="str">
        <f>IF(O63="","",IF(ISNUMBER(N63),VLOOKUP(O63,NyFi!$A$2:$K$40,DK63),""))</f>
        <v/>
      </c>
      <c r="AK63" s="4" t="str">
        <f>IF(P63="","",IF(AND(ISNUMBER(N63),DK63&lt;8),VLOOKUP(P63,NyGs!$A$2:$G$41,DK63),""))</f>
        <v/>
      </c>
      <c r="AL63" s="4" t="str">
        <f>IF(AA63="","",IF(ISNUMBER(N63),VLOOKUP(AA63,NyRm!$A$2:$K$56,DK63),""))</f>
        <v/>
      </c>
      <c r="AM63" s="4" t="str">
        <f>IF(Z63="","",IF(ISNUMBER(N63),VLOOKUP(Z63,NyFm!$A$2:$K$46,DK63),""))</f>
        <v/>
      </c>
      <c r="AN63" s="4" t="str">
        <f>IF(U63="","",IF(AND(ISNUMBER(N63),DK63&lt;8),VLOOKUP(U63,NyLi1R!$A$2:$G$20,DK63),""))</f>
        <v/>
      </c>
      <c r="AO63" s="4" t="str">
        <f>IF(V63="","",IF(AND(ISNUMBER(N63),DK63&lt;8),VLOOKUP(V63,NyLi1E!$A$2:$G$20,DK63),""))</f>
        <v/>
      </c>
      <c r="AP63" s="4" t="str">
        <f>IF(AND(ISNUMBER(N63),ISNUMBER(AN63),ISNUMBER(AO63),DK63&lt;8),VLOOKUP(AN63+AO63,NyLi1T!$A$2:$G$40,DK63),"")</f>
        <v/>
      </c>
      <c r="AQ63" s="4" t="str">
        <f>IF(W63="","",IF(AND(ISNUMBER(N63),DK63&gt;7),VLOOKUP(W63,NyLi2R!$A$2:$K$20,DK63),""))</f>
        <v/>
      </c>
      <c r="AR63" s="4" t="str">
        <f>IF(X63="","",IF(AND(ISNUMBER(N63),DK63&gt;7),VLOOKUP(X63,NyLi2E!$A$2:$K$20,DK63),""))</f>
        <v/>
      </c>
      <c r="AS63" s="4" t="str">
        <f>IF(AND(ISNUMBER(N63),ISNUMBER(AQ63),ISNUMBER(AR63),DK63&gt;7),VLOOKUP(AQ63+AR63,NyLi2T!$A$2:$K$40,DK63),"")</f>
        <v/>
      </c>
      <c r="AT63" s="4" t="str">
        <f>IF(AE63="","",IF(AND(ISNUMBER(N63),DK63&lt;8),VLOOKUP(AE63,NySs!$A$2:$G$28,DK63),""))</f>
        <v/>
      </c>
      <c r="AU63" s="4" t="str">
        <f>IF(AD63="","",IF(AND(ISNUMBER(N63),DK63&lt;9),VLOOKUP(AD63,NyEo!$A$2:$H$22,DK63),""))</f>
        <v/>
      </c>
      <c r="AV63" s="4" t="str">
        <f>IF(Q63="","",IF(AND(ISNUMBER(N63),DK63&gt;7),VLOOKUP(Q63,NyHt!$A$2:$K$17,DK63),""))</f>
        <v/>
      </c>
      <c r="AW63" s="4" t="str">
        <f>IF(R63="","",IF(ISNUMBER(N63),VLOOKUP(R63,NySiF!$A$2:$K$18,DK63),""))</f>
        <v/>
      </c>
      <c r="AX63" s="4" t="str">
        <f>IF(S63="","",IF(ISNUMBER(N63),VLOOKUP(S63,NySiB!$A$2:$K$16,DK63),""))</f>
        <v/>
      </c>
      <c r="AY63" s="4" t="str">
        <f>IF(T63="","",IF(ISNUMBER(N63),VLOOKUP(T63,NySiT!$A$2:$K$32,DK63),""))</f>
        <v/>
      </c>
      <c r="AZ63" s="4" t="str">
        <f>IF(Y63="","",IF(ISNUMBER(N63),VLOOKUP(Y63,NyVs!$A$2:$K$86,DK63),""))</f>
        <v/>
      </c>
      <c r="BA63" s="4" t="str">
        <f>IF(AI63="","",IF(ISNUMBER(N63),VLOOKUP(AI63,NyPp!$A$2:$K$202,DK63),""))</f>
        <v/>
      </c>
      <c r="BB63" s="4" t="str">
        <f>IF(AND(ISNUMBER(AJ63),ISNUMBER(AK63),ISNUMBER(AL63),ISNUMBER(AM63),DK63&lt;8),IF(COUNTIF(O63,0)+COUNTIF(P63,0)+COUNTIF(AA63,0)+COUNTIF(Z63,0)&gt;1,"",VLOOKUP(AJ63+AK63+AL63+AM63,NyIGS!$A$2:$K$78,DK63)),IF(AND(ISNUMBER(AJ63),ISNUMBER(AL63),ISNUMBER(AM63),ISNUMBER(AS63),DK63&gt;7),IF(COUNTIF(O63,0)+COUNTIF(AA63,0)+COUNTIF(Z63,0)+AND(COUNTIF(W63,0),COUNTIF(X63,0))&gt;1,"",VLOOKUP(AJ63+AL63+AM63+AS63,NyIGS!$A$2:$K$78,DK63)),""))</f>
        <v/>
      </c>
      <c r="BC63" s="4" t="str">
        <f>IF(AND(ISNUMBER(AJ63),ISNUMBER(AN63),ISNUMBER(AT63),DK63&lt;8),IF(COUNTIF(O63,0)+COUNTIF(U63,0)+COUNTIF(AE63,0)&gt;1,"",VLOOKUP(AJ63+AN63+AT63,NyIRS!$A$2:$K$59,DK63)),IF(AND(ISNUMBER(AJ63),ISNUMBER(AQ63),DK63&gt;7),IF(COUNTIF(O63,0)+COUNTIF(W63,0)&gt;1,"",VLOOKUP(AJ63+AQ63,NyIRS!$A$2:$K$59,DK63)),""))</f>
        <v/>
      </c>
      <c r="BD63" s="4" t="str">
        <f>IF(AND(ISNUMBER(AK63),ISNUMBER(AL63),ISNUMBER(AM63),DK63&lt;8),IF(COUNTIF(P63,0)+COUNTIF(AA63,0)+COUNTIF(Z63,0)&gt;1,"",VLOOKUP(AK63+AL63+AM63,NyIES!$A$2:$K$59,DK63)),IF(AND(ISNUMBER(AL63),ISNUMBER(AM63),ISNUMBER(AR63),DK63&gt;7),IF(COUNTIF(AA63,0)+COUNTIF(Z63,0)+COUNTIF(X63,0)&gt;1,"",VLOOKUP(AL63+AM63+AR63,NyIES!$A$2:$K$59,DK63)),""))</f>
        <v/>
      </c>
      <c r="BE63" s="4" t="str">
        <f>IF(AND(ISNUMBER(AJ63),ISNUMBER(AP63),ISNUMBER(AU63),DK63&lt;8),IF(COUNTIF(O63,0)+AND(COUNTIF(U63,0),COUNTIF(V63,0))+COUNTIF(AD63,0)&gt;1,"",VLOOKUP(AJ63+AP63+AU63,NyISI!$A$2:$K$59,DK63)),IF(AND(ISNUMBER(AS63),ISNUMBER(AU63),ISNUMBER(AV63),DK63=8),IF(COUNTIF(AD63,0)+COUNTIF(Q63,0)+AND(COUNTIF(W63,0),COUNTIF(X63,0))&gt;1,"",VLOOKUP(AS63+AU63+AV63,NyISI!$A$2:$K$59,DK63)),IF(AND(ISNUMBER(AS63),ISNUMBER(AV63),DK63&gt;8),IF(COUNTIF(Q63,0)+AND(COUNTIF(W63,0),COUNTIF(X63,0))&gt;1,"",VLOOKUP(AS63+AV63,NyISI!$A$2:$K$59,DK63)),"")))</f>
        <v/>
      </c>
      <c r="BF63" s="4" t="str">
        <f>IF(AND(ISNUMBER(AT63),ISNUMBER(AK63),ISNUMBER(AL63),ISNUMBER(AM63),DK63&lt;8),IF(COUNTIF(P63,0)+COUNTIF(AA63,0)+COUNTIF(Z63,0)+COUNTIF(AE63,0)&gt;1,"",VLOOKUP(AT63+AK63+AL63+AM63,NyISS!$A$2:$G$78,DK63)),"")</f>
        <v/>
      </c>
      <c r="BG63" s="4" t="str">
        <f>IF(AND(ISNUMBER(AJ63),ISNUMBER(AL63),ISNUMBER(AM63),DK63&gt;7),IF(COUNTIF(O63,0)+COUNTIF(AA63,0)+COUNTIF(Z63,0)&gt;1,"",VLOOKUP(AJ63+AL63+AM63,NyISM!$A$2:$K$59,DK63)),"")</f>
        <v/>
      </c>
      <c r="BH63" s="4" t="str">
        <f>IF(AND(ISNUMBER(AY63),ISNUMBER(AZ63)),IF(COUNTIF(T63,0)+COUNTIF(Y63,0)&gt;1,"",VLOOKUP(AY63+AZ63,NyIAM!$A$2:$K$40,DK63)),"")</f>
        <v/>
      </c>
      <c r="BJ63" s="4" t="str">
        <f>IF(ISNUMBER(BB63),VLOOKUP(BB63,Percentil!$A$2:$B$122,2,1),"")</f>
        <v/>
      </c>
      <c r="BK63" s="4" t="str">
        <f>IF(ISNUMBER(BC63),VLOOKUP(BC63,Percentil!$A$2:$B$122,2,1),"")</f>
        <v/>
      </c>
      <c r="BL63" s="4" t="str">
        <f>IF(ISNUMBER(BD63),VLOOKUP(BD63,Percentil!$A$2:$B$122,2,1),"")</f>
        <v/>
      </c>
      <c r="BM63" s="4" t="str">
        <f>IF(ISNUMBER(BE63),VLOOKUP(BE63,Percentil!$A$2:$B$122,2,1),"")</f>
        <v/>
      </c>
      <c r="BN63" s="4" t="str">
        <f>IF(ISNUMBER(BF63),VLOOKUP(BF63,Percentil!$A$2:$B$122,2,1),"")</f>
        <v/>
      </c>
      <c r="BO63" s="4" t="str">
        <f>IF(ISNUMBER(BG63),VLOOKUP(BG63,Percentil!$A$2:$B$122,2,1),"")</f>
        <v/>
      </c>
      <c r="BP63" s="4" t="str">
        <f>IF(ISNUMBER(BH63),VLOOKUP(BH63,Percentil!$A$2:$B$122,2,1),"")</f>
        <v/>
      </c>
      <c r="BQ63" s="4" t="str">
        <f>IF(AND(ISNUMBER(AJ63),ISNUMBER(DK63)),IF(AJ63-VLOOKUP(BI63,NyFi!$L$2:$V$4,DK63,1)&lt;1,1 &amp; " - " &amp; AJ63+VLOOKUP(BI63,NyFi!$L$2:$V$4,DK63,1),IF(AJ63+VLOOKUP(BI63,NyFi!$L$2:$V$4,DK63,1)&gt;19,AJ63-VLOOKUP(BI63,NyFi!$L$2:$V$4,DK63,1) &amp; " - " &amp; 19,AJ63-VLOOKUP(BI63,NyFi!$L$2:$V$4,DK63,1) &amp; " - " &amp; AJ63+VLOOKUP(BI63,NyFi!$L$2:$V$4,DK63,1))),"")</f>
        <v/>
      </c>
      <c r="BR63" s="4" t="str">
        <f>IF(AND(ISNUMBER(DK63),DK63&lt;8),IF(AND(ISNUMBER(AK63),ISNUMBER(DK63)),IF(AK63-VLOOKUP(BI63,NyGs!$L$2:$V$4,DK63,1)&lt;1,1 &amp; " - " &amp; AK63+VLOOKUP(BI63,NyGs!$L$2:$V$4,DK63,1),IF(AK63+VLOOKUP(BI63,NyGs!$L$2:$V$4,DK63,1)&gt;19,AK63-VLOOKUP(BI63,NyGs!$L$2:$V$4,DK63,1) &amp; " - " &amp; 19,AK63-VLOOKUP(BI63,NyGs!$L$2:$V$4,DK63,1) &amp; " - " &amp; AK63+VLOOKUP(BI63,NyGs!$L$2:$V$4,DK63,1))),""),"")</f>
        <v/>
      </c>
      <c r="BS63" s="4" t="str">
        <f>IF(AND(ISNUMBER(AL63),ISNUMBER(DK63)),IF(AL63-VLOOKUP(BI63,NyRm!$L$2:$V$4,DK63,1)&lt;1,1 &amp; " - " &amp; AL63+VLOOKUP(BI63,NyRm!$L$2:$V$4,DK63,1),IF(AL63+VLOOKUP(BI63,NyRm!$L$2:$V$4,DK63,1)&gt;19,AL63-VLOOKUP(BI63,NyRm!$L$2:$V$4,DK63,1) &amp; " - " &amp; 19,AL63-VLOOKUP(BI63,NyRm!$L$2:$V$4,DK63,1) &amp; " - " &amp; AL63+VLOOKUP(BI63,NyRm!$L$2:$V$4,DK63,1))),"")</f>
        <v/>
      </c>
      <c r="BT63" s="4" t="str">
        <f>IF(AND(ISNUMBER(AM63),ISNUMBER(DK63)),IF(AM63-VLOOKUP(BI63,NyFm!$L$2:$V$4,DK63,1)&lt;1,1 &amp; " - " &amp; AM63+VLOOKUP(BI63,NyFm!$L$2:$V$4,DK63,1),IF(AM63+VLOOKUP(BI63,NyFm!$L$2:$V$4,DK63,1)&gt;19,AM63-VLOOKUP(BI63,NyFm!$L$2:$V$4,DK63,1) &amp; " - " &amp; 19,AM63-VLOOKUP(BI63,NyFm!$L$2:$V$4,DK63,1) &amp; " - " &amp; AM63+VLOOKUP(BI63,NyFm!$L$2:$V$4,DK63,1))),"")</f>
        <v/>
      </c>
      <c r="BU63" s="4" t="str">
        <f>IF(AND(ISNUMBER(DK63),DK63&lt;8),IF(AND(ISNUMBER(AN63),ISNUMBER(DK63)),IF(AN63-VLOOKUP(BI63,NyLi1R!$L$2:$V$4,DK63,1)&lt;1,1 &amp; " - " &amp; AN63+VLOOKUP(BI63,NyLi1R!$L$2:$V$4,DK63,1),IF(AN63+VLOOKUP(BI63,NyLi1R!$L$2:$V$4,DK63,1)&gt;19,AN63-VLOOKUP(BI63,NyLi1R!$L$2:$V$4,DK63,1) &amp; " - " &amp; 19,AN63-VLOOKUP(BI63,NyLi1R!$L$2:$V$4,DK63,1) &amp; " - " &amp; AN63+VLOOKUP(BI63,NyLi1R!$L$2:$V$4,DK63,1))),""),"")</f>
        <v/>
      </c>
      <c r="BV63" s="4" t="str">
        <f>IF(AND(ISNUMBER(DK63),DK63&lt;8),IF(AND(ISNUMBER(AO63),ISNUMBER(DK63)),IF(AO63-VLOOKUP(BI63,NyLi1E!$L$2:$V$4,DK63,1)&lt;1,1 &amp; " - " &amp; AO63+VLOOKUP(BI63,NyLi1E!$L$2:$V$4,DK63,1),IF(AO63+VLOOKUP(BI63,NyLi1E!$L$2:$V$4,DK63,1)&gt;19,AO63-VLOOKUP(BI63,NyLi1E!$L$2:$V$4,DK63,1) &amp; " - " &amp; 19,AO63-VLOOKUP(BI63,NyLi1E!$L$2:$V$4,DK63,1) &amp; " - " &amp; AO63+VLOOKUP(BI63,NyLi1E!$L$2:$V$4,DK63,1))),""),"")</f>
        <v/>
      </c>
      <c r="BW63" s="4" t="str">
        <f>IF(AND(ISNUMBER(DK63),DK63&lt;8),IF(AND(ISNUMBER(AP63),ISNUMBER(DK63)),IF(AP63-VLOOKUP(BI63,NyLi1T!$L$2:$V$4,DK63,1)&lt;1,1 &amp; " - " &amp; AP63+VLOOKUP(BI63,NyLi1T!$L$2:$V$4,DK63,1),IF(AP63+VLOOKUP(BI63,NyLi1T!$L$2:$V$4,DK63,1)&gt;19,AP63-VLOOKUP(BI63,NyLi1T!$L$2:$V$4,DK63,1) &amp; " - " &amp; 19,AP63-VLOOKUP(BI63,NyLi1T!$L$2:$V$4,DK63,1) &amp; " - " &amp; AP63+VLOOKUP(BI63,NyLi1T!$L$2:$V$4,DK63,1))),""),"")</f>
        <v/>
      </c>
      <c r="BX63" s="4" t="str">
        <f>IF(AND(ISNUMBER(DK63),DK63&gt;7),IF(AND(ISNUMBER(AQ63),ISNUMBER(DK63)),IF(AQ63-VLOOKUP(BI63,NyLi2R!$L$2:$V$4,DK63,1)&lt;1,1 &amp; " - " &amp; AQ63+VLOOKUP(BI63,NyLi2R!$L$2:$V$4,DK63,1),IF(AQ63+VLOOKUP(BI63,NyLi2R!$L$2:$V$4,DK63,1)&gt;19,AQ63-VLOOKUP(BI63,NyLi2R!$L$2:$V$4,DK63,1) &amp; " - " &amp; 19,AQ63-VLOOKUP(BI63,NyLi2R!$L$2:$V$4,DK63,1) &amp; " - " &amp; AQ63+VLOOKUP(BI63,NyLi2R!$L$2:$V$4,DK63,1))),""),"")</f>
        <v/>
      </c>
      <c r="BY63" s="4" t="str">
        <f>IF(AND(ISNUMBER(DK63),DK63&gt;7),IF(AND(ISNUMBER(AR63),ISNUMBER(DK63)),IF(AR63-VLOOKUP(BI63,NyLi2E!$L$2:$V$4,DK63,1)&lt;1,1 &amp; " - " &amp; AR63+VLOOKUP(BI63,NyLi2E!$L$2:$V$4,DK63,1),IF(AR63+VLOOKUP(BI63,NyLi2E!$L$2:$V$4,DK63,1)&gt;19,AR63-VLOOKUP(BI63,NyLi2E!$L$2:$V$4,DK63,1) &amp; " - " &amp; 19,AR63-VLOOKUP(BI63,NyLi2E!$L$2:$V$4,DK63,1) &amp; " - " &amp; AR63+VLOOKUP(BI63,NyLi2E!$L$2:$V$4,DK63,1))),""),"")</f>
        <v/>
      </c>
      <c r="BZ63" s="4" t="str">
        <f>IF(AND(ISNUMBER(DK63),DK63&gt;7),IF(AND(ISNUMBER(AS63),ISNUMBER(DK63)),IF(AS63-VLOOKUP(BI63,NyLi2T!$L$2:$V$4,DK63,1)&lt;1,1 &amp; " - " &amp; AS63+VLOOKUP(BI63,NyLi2T!$L$2:$V$4,DK63,1),IF(AS63+VLOOKUP(BI63,NyLi2T!$L$2:$V$4,DK63,1)&gt;19,AS63-VLOOKUP(BI63,NyLi2T!$L$2:$V$4,DK63,1) &amp; " - " &amp; 19,AS63-VLOOKUP(BI63,NyLi2T!$L$2:$V$4,DK63,1) &amp; " - " &amp; AS63+VLOOKUP(BI63,NyLi2T!$L$2:$V$4,DK63,1))),""),"")</f>
        <v/>
      </c>
      <c r="CA63" s="4" t="str">
        <f>IF(AND(ISNUMBER(DK63),DK63&lt;8),IF(AND(ISNUMBER(AT63),ISNUMBER(DK63)),IF(AT63-VLOOKUP(BI63,NySs!$L$2:$V$4,DK63,1)&lt;1,1 &amp; " - " &amp; AT63+VLOOKUP(BI63,NySs!$L$2:$V$4,DK63,1),IF(AT63+VLOOKUP(BI63,NySs!$L$2:$V$4,DK63,1)&gt;19,AT63-VLOOKUP(BI63,NySs!$L$2:$V$4,DK63,1) &amp; " - " &amp; 19,AT63-VLOOKUP(BI63,NySs!$L$2:$V$4,DK63,1) &amp; " - " &amp; AT63+VLOOKUP(BI63,NySs!$L$2:$V$4,DK63,1))),""),"")</f>
        <v/>
      </c>
      <c r="CB63" s="4" t="str">
        <f>IF(AND(ISNUMBER(DK63),DK63&lt;9),IF(AND(ISNUMBER(AU63),ISNUMBER(DK63)),IF(AU63-VLOOKUP(BI63,NyEo!$L$2:$V$4,DK63,1)&lt;1,1 &amp; " - " &amp; AU63+VLOOKUP(BI63,NyEo!$L$2:$V$4,DK63,1),IF(AU63+VLOOKUP(BI63,NyEo!$L$2:$V$4,DK63,1)&gt;19,AU63-VLOOKUP(BI63,NyEo!$L$2:$V$4,DK63,1) &amp; " - " &amp; 19,AU63-VLOOKUP(BI63,NyEo!$L$2:$V$4,DK63,1) &amp; " - " &amp; AU63+VLOOKUP(BI63,NyEo!$L$2:$V$4,DK63,1))),""),"")</f>
        <v/>
      </c>
      <c r="CC63" s="4" t="str">
        <f>IF(AND(ISNUMBER(DK63),DK63&gt;7),IF(AND(ISNUMBER(AV63),ISNUMBER(DK63)),IF(AV63-VLOOKUP(BI63,NyHt!$L$2:$V$4,DK63,1)&lt;1,1 &amp; " - " &amp; AV63+VLOOKUP(BI63,NyHt!$L$2:$V$4,DK63,1),IF(AV63+VLOOKUP(BI63,NyHt!$L$2:$V$4,DK63,1)&gt;19,AV63-VLOOKUP(BI63,NyHt!$L$2:$V$4,DK63,1) &amp; " - " &amp; 19,AV63-VLOOKUP(BI63,NyHt!$L$2:$V$4,DK63,1) &amp; " - " &amp; AV63+VLOOKUP(BI63,NyHt!$L$2:$V$4,DK63,1))),""),"")</f>
        <v/>
      </c>
      <c r="CD63" s="4" t="str">
        <f>IF(AND(ISNUMBER(AW63),ISNUMBER(DK63)),IF(AW63-VLOOKUP(BI63,NySiF!$L$2:$V$4,DK63,1)&lt;1,1 &amp; " - " &amp; AW63+VLOOKUP(BI63,NySiF!$L$2:$V$4,DK63,1),IF(AW63+VLOOKUP(BI63,NySiF!$L$2:$V$4,DK63,1)&gt;19,AW63-VLOOKUP(BI63,NySiF!$L$2:$V$4,DK63,1) &amp; " - " &amp; 19,AW63-VLOOKUP(BI63,NySiF!$L$2:$V$4,DK63,1) &amp; " - " &amp; AW63+VLOOKUP(BI63,NySiF!$L$2:$V$4,DK63,1))),"")</f>
        <v/>
      </c>
      <c r="CE63" s="4" t="str">
        <f>IF(AND(ISNUMBER(AX63),ISNUMBER(DK63)),IF(AX63-VLOOKUP(BI63,NySiB!$L$2:$V$4,DK63,1)&lt;1,1 &amp; " - " &amp; AX63+VLOOKUP(BI63,NySiB!$L$2:$V$4,DK63,1),IF(AX63+VLOOKUP(BI63,NySiB!$L$2:$V$4,DK63,1)&gt;19,AX63-VLOOKUP(BI63,NySiB!$L$2:$V$4,DK63,1) &amp; " - " &amp; 19,AX63-VLOOKUP(BI63,NySiB!$L$2:$V$4,DK63,1) &amp; " - " &amp; AX63+VLOOKUP(BI63,NySiB!$L$2:$V$4,DK63,1))),"")</f>
        <v/>
      </c>
      <c r="CF63" s="4" t="str">
        <f>IF(AND(ISNUMBER(AY63),ISNUMBER(DK63)),IF(AY63-VLOOKUP(BI63,NySiT!$L$2:$V$4,DK63,1)&lt;1,1 &amp; " - " &amp; AY63+VLOOKUP(BI63,NySiT!$L$2:$V$4,DK63,1),IF(AY63+VLOOKUP(BI63,NySiT!$L$2:$V$4,DK63,1)&gt;19,AY63-VLOOKUP(BI63,NySiT!$L$2:$V$4,DK63,1) &amp; " - " &amp; 19,AY63-VLOOKUP(BI63,NySiT!$L$2:$V$4,DK63,1) &amp; " - " &amp; AY63+VLOOKUP(BI63,NySiT!$L$2:$V$4,DK63,1))),"")</f>
        <v/>
      </c>
      <c r="CG63" s="4" t="str">
        <f>IF(AND(ISNUMBER(AZ63),ISNUMBER(DK63)),IF(AZ63-VLOOKUP(BI63,NyVs!$L$2:$V$4,DK63,1)&lt;1,1 &amp; " - " &amp; AZ63+VLOOKUP(BI63,NyVs!$L$2:$V$4,DK63,1),IF(AZ63+VLOOKUP(BI63,NyVs!$L$2:$V$4,DK63,1)&gt;19,AZ63-VLOOKUP(BI63,NyVs!$L$2:$V$4,DK63,1) &amp; " - " &amp; 19,AZ63-VLOOKUP(BI63,NyVs!$L$2:$V$4,DK63,1) &amp; " - " &amp; AZ63+VLOOKUP(BI63,NyVs!$L$2:$V$4,DK63,1))),"")</f>
        <v/>
      </c>
      <c r="CH63" s="4" t="str">
        <f>IF(AND(ISNUMBER(BA63),ISNUMBER(DK63)),IF(BA63-VLOOKUP(BI63,NyPp!$L$2:$V$4,DK63,1)&lt;1,1 &amp; " - " &amp; BA63+VLOOKUP(BI63,NyPp!$L$2:$V$4,DK63,1),IF(BA63+VLOOKUP(BI63,NyPp!$L$2:$V$4,DK63,1)&gt;19,BA63-VLOOKUP(BI63,NyPp!$L$2:$V$4,DK63,1) &amp; " - " &amp; 19,BA63-VLOOKUP(BI63,NyPp!$L$2:$V$4,DK63,1) &amp; " - " &amp; BA63+VLOOKUP(BI63,NyPp!$L$2:$V$4,DK63,1))),"")</f>
        <v/>
      </c>
      <c r="CI63" s="4" t="str">
        <f>IF(AND(ISNUMBER(BB63),ISNUMBER(DK63)),IF(BB63-VLOOKUP(BI63,NyIGS!$L$2:$V$4,DK63,1)&lt;40,40 &amp; " - " &amp; BB63+VLOOKUP(BI63,NyIGS!$L$2:$V$4,DK63,1),IF(BB63+VLOOKUP(BI63,NyIGS!$L$2:$V$4,DK63,1)&gt;160,BB63-VLOOKUP(BI63,NyIGS!$L$2:$V$4,DK63,1) &amp; " - " &amp; 160,BB63-VLOOKUP(BI63,NyIGS!$L$2:$V$4,DK63,1) &amp; " - " &amp; BB63+VLOOKUP(BI63,NyIGS!$L$2:$V$4,DK63,1))),"")</f>
        <v/>
      </c>
      <c r="CJ63" s="4" t="str">
        <f>IF(AND(ISNUMBER(BC63),ISNUMBER(DK63)),IF(BC63-VLOOKUP(BI63,NyIRS!$L$2:$V$4,DK63,1)&lt;40,40 &amp; " - " &amp; BC63+VLOOKUP(BI63,NyIRS!$L$2:$V$4,DK63,1),IF(BC63+VLOOKUP(BI63,NyIRS!$L$2:$V$4,DK63,1)&gt;160,BC63-VLOOKUP(BI63,NyIRS!$L$2:$V$4,DK63,1) &amp; " - " &amp; 160,BC63-VLOOKUP(BI63,NyIRS!$L$2:$V$4,DK63,1) &amp; " - " &amp; BC63+VLOOKUP(BI63,NyIRS!$L$2:$V$4,DK63,1))),"")</f>
        <v/>
      </c>
      <c r="CK63" s="4" t="str">
        <f>IF(AND(ISNUMBER(BD63),ISNUMBER(DK63)),IF(BD63-VLOOKUP(BI63,NyIES!$L$2:$V$4,DK63,1)&lt;40,40 &amp; " - " &amp; BD63+VLOOKUP(BI63,NyIES!$L$2:$V$4,DK63,1),IF(BD63+VLOOKUP(BI63,NyIES!$L$2:$V$4,DK63,1)&gt;160,BD63-VLOOKUP(BI63,NyIES!$L$2:$V$4,DK63,1) &amp; " - " &amp; 160,BD63-VLOOKUP(BI63,NyIES!$L$2:$V$4,DK63,1) &amp; " - " &amp; BD63+VLOOKUP(BI63,NyIES!$L$2:$V$4,DK63,1))),"")</f>
        <v/>
      </c>
      <c r="CL63" s="4" t="str">
        <f>IF(AND(ISNUMBER(BE63),ISNUMBER(DK63)),IF(BE63-VLOOKUP(BI63,NyISI!$L$2:$V$4,DK63,1)&lt;40,40 &amp; " - " &amp; BE63+VLOOKUP(BI63,NyISI!$L$2:$V$4,DK63,1),IF(BE63+VLOOKUP(BI63,NyISI!$L$2:$V$4,DK63,1)&gt;160,BE63-VLOOKUP(BI63,NyISI!$L$2:$V$4,DK63,1) &amp; " - " &amp; 160,BE63-VLOOKUP(BI63,NyISI!$L$2:$V$4,DK63,1) &amp; " - " &amp; BE63+VLOOKUP(BI63,NyISI!$L$2:$V$4,DK63,1))),"")</f>
        <v/>
      </c>
      <c r="CM63" s="4" t="str">
        <f>IF(AND(ISNUMBER(DK63),DK63&lt;8),IF(AND(ISNUMBER(BF63),ISNUMBER(DK63)),IF(BF63-VLOOKUP(BI63,NyISS!$L$2:$V$4,DK63,1)&lt;40,40 &amp; " - " &amp; BF63+VLOOKUP(BI63,NyISS!$L$2:$V$4,DK63,1),IF(BF63+VLOOKUP(BI63,NyISS!$L$2:$V$4,DK63,1)&gt;160,BF63-VLOOKUP(BI63,NyISS!$L$2:$V$4,DK63,1) &amp; " - " &amp; 160,BF63-VLOOKUP(BI63,NyISS!$L$2:$V$4,DK63,1) &amp; " - " &amp; BF63+VLOOKUP(BI63,NyISS!$L$2:$V$4,DK63,1))),""),"")</f>
        <v/>
      </c>
      <c r="CN63" s="4" t="str">
        <f>IF(AND(ISNUMBER(DK63),DK63&gt;7),IF(AND(ISNUMBER(BG63),ISNUMBER(DK63)),IF(BG63-VLOOKUP(BI63,NyISM!$L$2:$V$4,DK63,1)&lt;40,40 &amp; " - " &amp; BG63+VLOOKUP(BI63,NyISM!$L$2:$V$4,DK63,1),IF(BG63+VLOOKUP(BI63,NyISM!$L$2:$V$4,DK63,1)&gt;160,BG63-VLOOKUP(BI63,NyISM!$L$2:$V$4,DK63,1) &amp; " - " &amp; 160,BG63-VLOOKUP(BI63,NyISM!$L$2:$V$4,DK63,1) &amp; " - " &amp; BG63+VLOOKUP(BI63,NyISM!$L$2:$V$4,DK63,1))),""),"")</f>
        <v/>
      </c>
      <c r="CO63" s="4" t="str">
        <f>IF(AND(ISNUMBER(BH63),ISNUMBER(DK63)),IF(BH63-VLOOKUP(BI63,NyIAM!$L$2:$V$4,DK63,1)&lt;40,40 &amp; " - " &amp; BH63+VLOOKUP(BI63,NyIAM!$L$2:$V$4,DK63,1),IF(BH63+VLOOKUP(BI63,NyIAM!$L$2:$V$4,DK63,1)&gt;160,BH63-VLOOKUP(BI63,NyIAM!$L$2:$V$4,DK63,1) &amp; " - " &amp; 160,BH63-VLOOKUP(BI63,NyIAM!$L$2:$V$4,DK63,1) &amp; " - " &amp; BH63+VLOOKUP(BI63,NyIAM!$L$2:$V$4,DK63,1))),"")</f>
        <v/>
      </c>
      <c r="CP63" s="4" t="str">
        <f>IF(AF63="","",IF(AND(ISNUMBER(AF63),ISNUMBER(DK63)),IF(VLOOKUP(AF63,NyOm!$A$2:$K$30,DK63,1)=1,"Onormalt få ord",IF(VLOOKUP(AF63,NyOm!$A$2:$K$30,DK63,1)=2,"Färre antal ord än normalt",IF(VLOOKUP(AF63,NyOm!$A$2:$K$30,DK63,1)=3,"Normalt antal ord","")))))</f>
        <v/>
      </c>
      <c r="CQ63" s="4" t="str">
        <f>IF(AB63="","",IF(AND(ISNUMBER(AB63),ISNUMBER(DK63)),IF(VLOOKUP(AB63,NyPbTid!$A$2:$K$218,DK63,1)=1,"Onormalt lång tidsåtgång",IF(VLOOKUP(AB63,NyPbTid!$A$2:$K$218,DK63,1)=2,"Långsammare än normalt",IF(VLOOKUP(AB63,NyPbTid!$A$2:$K$218,DK63,1)=3,"Normal tidsåtgång","")))))</f>
        <v/>
      </c>
      <c r="CR63" s="4" t="str">
        <f>IF(AC63="","",IF(AND(ISNUMBER(AC63),ISNUMBER(DK63)),IF(VLOOKUP(AC63,NyPbFel!$A$2:$K$18,DK63,1)=1,"Onormalt antal fel",IF(VLOOKUP(AC63,NyPbFel!$A$2:$K$18,DK63,1)=2,"Fler fel än normalt",IF(VLOOKUP(AC63,NyPbFel!$A$2:$K$18,DK63,1)=3,"Normalt antal fel","")))))</f>
        <v/>
      </c>
      <c r="CS63" s="4" t="str">
        <f t="shared" si="6"/>
        <v/>
      </c>
      <c r="CT63" s="4" t="str">
        <f>IF(OR(ISNUMBER(CS63),CS63="0**"),IF(ISNUMBER(CS63),CS63/ABS(CS63)*VLOOKUP(1,SignDiff!$A$3:$K$4,DK63,1),VLOOKUP(1,SignDiff!$A$3:$K$4,DK63,1)),"")</f>
        <v/>
      </c>
      <c r="CU63" s="4" t="str">
        <f>IF(OR(ISNUMBER(CS63),CS63="0**"),IF(ISNUMBER(CS63),CS63/ABS(CS63)*VLOOKUP(1,SignDiff!$A$7:$K$8,DK63,1),VLOOKUP(1,SignDiff!$A$7:$K$8,DK63,1)),"")</f>
        <v/>
      </c>
      <c r="CV63" s="4" t="str">
        <f t="shared" si="7"/>
        <v/>
      </c>
      <c r="CW63" s="4" t="str">
        <f t="shared" si="8"/>
        <v/>
      </c>
      <c r="CX63" s="4" t="str">
        <f>IF(OR(ISNUMBER(CS63),CS63="0**"),IF(CS63="0**",VLOOKUP(0,'IRS-IES'!$A$2:$C$43,2,1),IF(CS63&lt;0,VLOOKUP(ABS(CS63),'IRS-IES'!$A$2:$C$43,2,1),VLOOKUP(ABS(CS63),'IRS-IES'!$A$2:$C$43,3,1))),"")</f>
        <v/>
      </c>
      <c r="CY63" s="4" t="str">
        <f t="shared" si="9"/>
        <v/>
      </c>
      <c r="CZ63" s="4" t="str">
        <f>IF(OR(ISNUMBER(CY63),CY63="0**"),IF(ISNUMBER(CY63),CY63/ABS(CY63)*VLOOKUP(2,SignDiff!$A$3:$K$4,DK63,1),VLOOKUP(2,SignDiff!$A$3:$K$4,DK63,1)),"")</f>
        <v/>
      </c>
      <c r="DA63" s="4" t="str">
        <f>IF(OR(ISNUMBER(CY63),CY63="0**"),IF(ISNUMBER(CY63),CY63/ABS(CY63)*VLOOKUP(2,SignDiff!$A$7:$K$8,DK63,1),VLOOKUP(2,SignDiff!$A$7:$K$8,DK63,1)),"")</f>
        <v/>
      </c>
      <c r="DB63" s="4" t="str">
        <f t="shared" si="10"/>
        <v/>
      </c>
      <c r="DC63" s="4" t="str">
        <f t="shared" si="11"/>
        <v/>
      </c>
      <c r="DD63" s="4" t="str">
        <f>IF(OR(ISNUMBER(CY63),CY63="0**"),IF(CY63="0**",VLOOKUP(0,'ISI-ISS'!$A$2:$C$43,2,1),IF(CY63&lt;0,VLOOKUP(ABS(CY63),'ISI-ISS'!$A$2:$C$43,2,1),VLOOKUP(ABS(CY63),'ISI-ISS'!$A$2:$C$43,3,1))),"")</f>
        <v/>
      </c>
      <c r="DE63" s="4" t="str">
        <f t="shared" si="12"/>
        <v/>
      </c>
      <c r="DF63" s="4" t="str">
        <f>IF(OR(ISNUMBER(DE63),DE63="0**"),IF(ISNUMBER(DE63),DE63/ABS(DE63)*VLOOKUP(2,SignDiff!$A$3:$K$4,DK63,1),VLOOKUP(2,SignDiff!$A$3:$K$4,DK63,1)),"")</f>
        <v/>
      </c>
      <c r="DG63" s="4" t="str">
        <f>IF(OR(ISNUMBER(DE63),DE63="0**"),IF(ISNUMBER(DE63),DE63/ABS(DE63)*VLOOKUP(2,SignDiff!$A$7:$K$8,DK63,1),VLOOKUP(2,SignDiff!$A$7:$K$8,DK63,1)),"")</f>
        <v/>
      </c>
      <c r="DH63" s="4" t="str">
        <f t="shared" si="13"/>
        <v/>
      </c>
      <c r="DI63" s="4" t="str">
        <f t="shared" si="14"/>
        <v/>
      </c>
      <c r="DJ63" s="4" t="str">
        <f>IF(OR(ISNUMBER(DE63),DE63="0**"),IF(DE63="0**",VLOOKUP(0,'ISI-ISM'!$A$2:$C$43,2,1),IF(DE63&lt;0,VLOOKUP(ABS(DE63),'ISI-ISM'!$A$2:$C$43,2,1),VLOOKUP(ABS(DE63),'ISI-ISM'!$A$2:$C$43,3,1))),"")</f>
        <v/>
      </c>
      <c r="DK63" s="4" t="str">
        <f>IF(ISERROR(VLOOKUP(N63,age!$A$2:$C$11,2,1)),"",VLOOKUP(N63,age!$A$2:$C$11,2,1))</f>
        <v/>
      </c>
      <c r="DL63" s="4" t="str">
        <f>IF(ISERROR(VLOOKUP(N63,age!$A$2:$C$11,3,1)),"",VLOOKUP(N63,age!$A$2:$C$11,3,1))</f>
        <v/>
      </c>
      <c r="DM63" s="4">
        <f t="shared" si="1"/>
        <v>0</v>
      </c>
      <c r="DN63" s="4">
        <f t="shared" si="2"/>
        <v>0</v>
      </c>
      <c r="DO63" s="4">
        <f t="shared" si="3"/>
        <v>0</v>
      </c>
      <c r="DP63" s="4">
        <f t="shared" si="4"/>
        <v>0</v>
      </c>
      <c r="DQ63" s="4">
        <f t="shared" si="5"/>
        <v>0</v>
      </c>
      <c r="DR63" s="9" t="str">
        <f t="shared" si="15"/>
        <v/>
      </c>
      <c r="DS63" s="9" t="str">
        <f t="shared" si="16"/>
        <v/>
      </c>
      <c r="DT63" s="9" t="str">
        <f t="shared" si="17"/>
        <v/>
      </c>
      <c r="DU63" s="9" t="str">
        <f t="shared" si="18"/>
        <v/>
      </c>
      <c r="DV63" s="9" t="str">
        <f t="shared" si="19"/>
        <v/>
      </c>
      <c r="DW63" s="9" t="str">
        <f t="shared" si="20"/>
        <v/>
      </c>
      <c r="DX63" s="9" t="str">
        <f t="shared" si="21"/>
        <v/>
      </c>
      <c r="DY63" s="9" t="str">
        <f>IF(AND(ISNUMBER(AJ63),ISNUMBER(DK63)),IF(AJ63-VLOOKUP(BI63,NyFi!$L$2:$V$4,DK63,1)&lt;1,1,AJ63-VLOOKUP(BI63,NyFi!$L$2:$V$4,DK63,1)),"")</f>
        <v/>
      </c>
      <c r="DZ63" s="9" t="str">
        <f>IF(AND(ISNUMBER(DK63),DK63&lt;8),IF(AND(ISNUMBER(AK63),ISNUMBER(DK63)),IF(AK63-VLOOKUP(BI63,NyGs!$L$2:$V$4,DK63,1)&lt;1,1,AK63-VLOOKUP(BI63,NyGs!$L$2:$V$4,DK63,1)),""),"")</f>
        <v/>
      </c>
      <c r="EA63" s="9" t="str">
        <f>IF(AND(ISNUMBER(AL63),ISNUMBER(DK63)),IF(AL63-VLOOKUP(BI63,NyRm!$L$2:$V$4,DK63,1)&lt;1,1,AL63-VLOOKUP(BI63,NyRm!$L$2:$V$4,DK63,1)),"")</f>
        <v/>
      </c>
      <c r="EB63" s="9" t="str">
        <f>IF(AND(ISNUMBER(AM63),ISNUMBER(DK63)),IF(AM63-VLOOKUP(BI63,NyFm!$L$2:$V$4,DK63,1)&lt;1,1,AM63-VLOOKUP(BI63,NyFm!$L$2:$V$4,DK63,1)),"")</f>
        <v/>
      </c>
      <c r="EC63" s="9" t="str">
        <f>IF(AND(ISNUMBER(DK63),DK63&lt;8),IF(AND(ISNUMBER(AN63),ISNUMBER(DK63)),IF(AN63-VLOOKUP(BI63,NyLi1R!$L$2:$V$4,DK63,1)&lt;1,1,AN63-VLOOKUP(BI63,NyLi1R!$L$2:$V$4,DK63,1)),""),"")</f>
        <v/>
      </c>
      <c r="ED63" s="9" t="str">
        <f>IF(AND(ISNUMBER(DK63),DK63&lt;8),IF(AND(ISNUMBER(AO63),ISNUMBER(DK63)),IF(AO63-VLOOKUP(BI63,NyLi1E!$L$2:$V$4,DK63,1)&lt;1,1,AO63-VLOOKUP(BI63,NyLi1E!$L$2:$V$4,DK63,1)),""),"")</f>
        <v/>
      </c>
      <c r="EE63" s="9" t="str">
        <f>IF(AND(ISNUMBER(DK63),DK63&lt;8),IF(AND(ISNUMBER(AP63),ISNUMBER(DK63)),IF(AP63-VLOOKUP(BI63,NyLi1T!$L$2:$V$4,DK63,1)&lt;1,1,AP63-VLOOKUP(BI63,NyLi1T!$L$2:$V$4,DK63,1)),""),"")</f>
        <v/>
      </c>
      <c r="EF63" s="9" t="str">
        <f>IF(AND(ISNUMBER(DK63),DK63&gt;7),IF(AND(ISNUMBER(AQ63),ISNUMBER(DK63)),IF(AQ63-VLOOKUP(BI63,NyLi2R!$L$2:$V$4,DK63,1)&lt;1,1,AQ63-VLOOKUP(BI63,NyLi2R!$L$2:$V$4,DK63,1)),""),"")</f>
        <v/>
      </c>
      <c r="EG63" s="9" t="str">
        <f>IF(AND(ISNUMBER(DK63),DK63&gt;7),IF(AND(ISNUMBER(AR63),ISNUMBER(DK63)),IF(AR63-VLOOKUP(BI63,NyLi2E!$L$2:$V$4,DK63,1)&lt;1,1,AR63-VLOOKUP(BI63,NyLi2E!$L$2:$V$4,DK63,1)),""),"")</f>
        <v/>
      </c>
      <c r="EH63" s="9" t="str">
        <f>IF(AND(ISNUMBER(DK63),DK63&gt;7),IF(AND(ISNUMBER(AS63),ISNUMBER(DK63)),IF(AS63-VLOOKUP(BI63,NyLi2T!$L$2:$V$4,DK63,1)&lt;1,1,AS63-VLOOKUP(BI63,NyLi2T!$L$2:$V$4,DK63,1)),""),"")</f>
        <v/>
      </c>
      <c r="EI63" s="9" t="str">
        <f>IF(AND(ISNUMBER(DK63),DK63&lt;8),IF(AND(ISNUMBER(AT63),ISNUMBER(DK63)),IF(AT63-VLOOKUP(BI63,NySs!$L$2:$V$4,DK63,1)&lt;1,1,AT63-VLOOKUP(BI63,NySs!$L$2:$V$4,DK63,1)),""),"")</f>
        <v/>
      </c>
      <c r="EJ63" s="9" t="str">
        <f>IF(AND(ISNUMBER(DK63),DK63&lt;9),IF(AND(ISNUMBER(AU63),ISNUMBER(DK63)),IF(AU63-VLOOKUP(BI63,NyEo!$L$2:$V$4,DK63,1)&lt;1,1,AU63-VLOOKUP(BI63,NyEo!$L$2:$V$4,DK63,1)),""),"")</f>
        <v/>
      </c>
      <c r="EK63" s="9" t="str">
        <f>IF(AND(ISNUMBER(DK63),DK63&gt;7),IF(AND(ISNUMBER(AV63),ISNUMBER(DK63)),IF(AV63-VLOOKUP(BI63,NyHt!$L$2:$V$4,DK63,1)&lt;1,1,AV63-VLOOKUP(BI63,NyHt!$L$2:$V$4,DK63,1)),""),"")</f>
        <v/>
      </c>
      <c r="EL63" s="9" t="str">
        <f>IF(AND(ISNUMBER(AW63),ISNUMBER(DK63)),IF(AW63-VLOOKUP(BI63,NySiF!$L$2:$V$4,DK63,1)&lt;1,1,AW63-VLOOKUP(BI63,NySiF!$L$2:$V$4,DK63,1)),"")</f>
        <v/>
      </c>
      <c r="EM63" s="9" t="str">
        <f>IF(AND(ISNUMBER(AX63),ISNUMBER(DK63)),IF(AX63-VLOOKUP(BI63,NySiB!$L$2:$V$4,DK63,1)&lt;1,1,AX63-VLOOKUP(BI63,NySiB!$L$2:$V$4,DK63,1)),"")</f>
        <v/>
      </c>
      <c r="EN63" s="9" t="str">
        <f>IF(AND(ISNUMBER(AY63),ISNUMBER(DK63)),IF(AY63-VLOOKUP(BI63,NySiT!$L$2:$V$4,DK63,1)&lt;1,1,AY63-VLOOKUP(BI63,NySiT!$L$2:$V$4,DK63,1)),"")</f>
        <v/>
      </c>
      <c r="EO63" s="9" t="str">
        <f>IF(AND(ISNUMBER(AZ63),ISNUMBER(DK63)),IF(AZ63-VLOOKUP(BI63,NyVs!$L$2:$V$4,DK63,1)&lt;1,1,AZ63-VLOOKUP(BI63,NyVs!$L$2:$V$4,DK63,1)),"")</f>
        <v/>
      </c>
      <c r="EP63" s="9" t="str">
        <f>IF(AND(ISNUMBER(BA63),ISNUMBER(DK63)),IF(BA63-VLOOKUP(BI63,NyPp!$L$2:$V$4,DK63,1)&lt;1,1,BA63-VLOOKUP(BI63,NyPp!$L$2:$V$4,DK63,1)),"")</f>
        <v/>
      </c>
      <c r="EQ63" s="9" t="str">
        <f>IF(AND(ISNUMBER(BB63),ISNUMBER(DK63)),IF(BB63-VLOOKUP(BI63,NyIGS!$L$2:$V$4,DK63,1)&lt;40,40,BB63-VLOOKUP(BI63,NyIGS!$L$2:$V$4,DK63,1)),"")</f>
        <v/>
      </c>
      <c r="ER63" s="9" t="str">
        <f>IF(AND(ISNUMBER(BC63),ISNUMBER(DK63)),IF(BC63-VLOOKUP(BI63,NyIRS!$L$2:$V$4,DK63,1)&lt;40,40,BC63-VLOOKUP(BI63,NyIRS!$L$2:$V$4,DK63,1)),"")</f>
        <v/>
      </c>
      <c r="ES63" s="9" t="str">
        <f>IF(AND(ISNUMBER(BD63),ISNUMBER(DK63)),IF(BD63-VLOOKUP(BI63,NyIES!$L$2:$V$4,DK63,1)&lt;40,40,BD63-VLOOKUP(BI63,NyIES!$L$2:$V$4,DK63,1)),"")</f>
        <v/>
      </c>
      <c r="ET63" s="9" t="str">
        <f>IF(AND(ISNUMBER(BE63),ISNUMBER(DK63)),IF(BE63-VLOOKUP(BI63,NyISI!$L$2:$V$4,DK63,1)&lt;40,40,BE63-VLOOKUP(BI63,NyISI!$L$2:$V$4,DK63,1)),"")</f>
        <v/>
      </c>
      <c r="EU63" s="9" t="str">
        <f>IF(AND(ISNUMBER(DK63),DK63&lt;8),IF(AND(ISNUMBER(BF63),ISNUMBER(DK63)),IF(BF63-VLOOKUP(BI63,NyISS!$L$2:$V$4,DK63,1)&lt;40,40,BF63-VLOOKUP(BI63,NyISS!$L$2:$V$4,DK63,1)),""),"")</f>
        <v/>
      </c>
      <c r="EV63" s="9" t="str">
        <f>IF(AND(ISNUMBER(DK63),DK63&gt;7),IF(AND(ISNUMBER(BG63),ISNUMBER(DK63)),IF(BG63-VLOOKUP(BI63,NyISM!$L$2:$V$4,DK63,1)&lt;40,40,BG63-VLOOKUP(BI63,NyISM!$L$2:$V$4,DK63,1)),""),"")</f>
        <v/>
      </c>
      <c r="EW63" s="9" t="str">
        <f>IF(AND(ISNUMBER(BH63),ISNUMBER(DK63)),IF(BH63-VLOOKUP(BI63,NyIAM!$L$2:$V$4,DK63,1)&lt;40,40,BH63-VLOOKUP(BI63,NyIAM!$L$2:$V$4,DK63,1)),"")</f>
        <v/>
      </c>
      <c r="EX63" s="9" t="str">
        <f>IF(AND(ISNUMBER(AJ63),ISNUMBER(DK63)),IF(AJ63+VLOOKUP(BI63,NyFi!$L$2:$V$4,DK63,1)&gt;19,19,AJ63+VLOOKUP(BI63,NyFi!$L$2:$V$4,DK63,1)),"")</f>
        <v/>
      </c>
      <c r="EY63" s="9" t="str">
        <f>IF(AND(ISNUMBER(DK63),DK63&lt;8),IF(AND(ISNUMBER(AK63),ISNUMBER(DK63)),IF(AK63+VLOOKUP(BI63,NyGs!$L$2:$V$4,DK63,1)&gt;19,19,AK63+VLOOKUP(BI63,NyGs!$L$2:$V$4,DK63,1)),""),"")</f>
        <v/>
      </c>
      <c r="EZ63" s="9" t="str">
        <f>IF(AND(ISNUMBER(AL63),ISNUMBER(DK63)),IF(AL63+VLOOKUP(BI63,NyRm!$L$2:$V$4,DK63,1)&gt;19,19,AL63+VLOOKUP(BI63,NyRm!$L$2:$V$4,DK63,1)),"")</f>
        <v/>
      </c>
      <c r="FA63" s="9" t="str">
        <f>IF(AND(ISNUMBER(AM63),ISNUMBER(DK63)),IF(AM63+VLOOKUP(BI63,NyFm!$L$2:$V$4,DK63,1)&gt;19,19,AM63+VLOOKUP(BI63,NyFm!$L$2:$V$4,DK63,1)),"")</f>
        <v/>
      </c>
      <c r="FB63" s="9" t="str">
        <f>IF(AND(ISNUMBER(DK63),DK63&lt;8),IF(AND(ISNUMBER(AN63),ISNUMBER(DK63)),IF(AN63+VLOOKUP(BI63,NyLi1R!$L$2:$V$4,DK63,1)&gt;19,19,AN63+VLOOKUP(BI63,NyLi1R!$L$2:$V$4,DK63,1)),""),"")</f>
        <v/>
      </c>
      <c r="FC63" s="9" t="str">
        <f>IF(AND(ISNUMBER(DK63),DK63&lt;8),IF(AND(ISNUMBER(AO63),ISNUMBER(DK63)),IF(AO63+VLOOKUP(BI63,NyLi1E!$L$2:$V$4,DK63,1)&gt;19,19,AO63+VLOOKUP(BI63,NyLi1E!$L$2:$V$4,DK63,1)),""),"")</f>
        <v/>
      </c>
      <c r="FD63" s="9" t="str">
        <f>IF(AND(ISNUMBER(DK63),DK63&lt;8),IF(AND(ISNUMBER(AP63),ISNUMBER(DK63)),IF(AP63+VLOOKUP(BI63,NyLi1T!$L$2:$V$4,DK63,1)&gt;19,19,AP63+VLOOKUP(BI63,NyLi1T!$L$2:$V$4,DK63,1)),""),"")</f>
        <v/>
      </c>
      <c r="FE63" s="9" t="str">
        <f>IF(AND(ISNUMBER(DK63),DK63&gt;7),IF(AND(ISNUMBER(AQ63),ISNUMBER(DK63)),IF(AQ63+VLOOKUP(BI63,NyLi2R!$L$2:$V$4,DK63,1)&gt;19,19,AQ63+VLOOKUP(BI63,NyLi2R!$L$2:$V$4,DK63,1)),""),"")</f>
        <v/>
      </c>
      <c r="FF63" s="9" t="str">
        <f>IF(AND(ISNUMBER(DK63),DK63&gt;7),IF(AND(ISNUMBER(AR63),ISNUMBER(DK63)),IF(AR63+VLOOKUP(BI63,NyLi2E!$L$2:$V$4,DK63,1)&gt;19,19,AR63+VLOOKUP(BI63,NyLi2E!$L$2:$V$4,DK63,1)),""),"")</f>
        <v/>
      </c>
      <c r="FG63" s="9" t="str">
        <f>IF(AND(ISNUMBER(DK63),DK63&gt;7),IF(AND(ISNUMBER(AS63),ISNUMBER(DK63)),IF(AS63+VLOOKUP(BI63,NyLi2T!$L$2:$V$4,DK63,1)&gt;19,19,AS63+VLOOKUP(BI63,NyLi2T!$L$2:$V$4,DK63,1)),""),"")</f>
        <v/>
      </c>
      <c r="FH63" s="9" t="str">
        <f>IF(AND(ISNUMBER(DK63),DK63&lt;8),IF(AND(ISNUMBER(AT63),ISNUMBER(DK63)),IF(AT63+VLOOKUP(BI63,NySs!$L$2:$V$4,DK63,1)&gt;19,19,AT63+VLOOKUP(BI63,NySs!$L$2:$V$4,DK63,1)),""),"")</f>
        <v/>
      </c>
      <c r="FI63" s="9" t="str">
        <f>IF(AND(ISNUMBER(DK63),DK63&lt;9),IF(AND(ISNUMBER(AU63),ISNUMBER(DK63)),IF(AU63+VLOOKUP(BI63,NyEo!$L$2:$V$4,DK63,1)&gt;19,19,AU63+VLOOKUP(BI63,NyEo!$L$2:$V$4,DK63,1)),""),"")</f>
        <v/>
      </c>
      <c r="FJ63" s="9" t="str">
        <f>IF(AND(ISNUMBER(DK63),DK63&gt;7),IF(AND(ISNUMBER(AV63),ISNUMBER(DK63)),IF(AV63+VLOOKUP(BI63,NyHt!$L$2:$V$4,DK63,1)&gt;19,19,AV63+VLOOKUP(BI63,NyHt!$L$2:$V$4,DK63,1)),""),"")</f>
        <v/>
      </c>
      <c r="FK63" s="9" t="str">
        <f>IF(AND(ISNUMBER(AW63),ISNUMBER(DK63)),IF(AW63+VLOOKUP(BI63,NySiF!$L$2:$V$4,DK63,1)&gt;19,19,AW63+VLOOKUP(BI63,NySiF!$L$2:$V$4,DK63,1)),"")</f>
        <v/>
      </c>
      <c r="FL63" s="9" t="str">
        <f>IF(AND(ISNUMBER(AX63),ISNUMBER(DK63)),IF(AX63+VLOOKUP(BI63,NySiB!$L$2:$V$4,DK63,1)&gt;19,19,AX63+VLOOKUP(BI63,NySiB!$L$2:$V$4,DK63,1)),"")</f>
        <v/>
      </c>
      <c r="FM63" s="9" t="str">
        <f>IF(AND(ISNUMBER(AY63),ISNUMBER(DK63)),IF(AY63+VLOOKUP(BI63,NySiT!$L$2:$V$4,DK63,1)&gt;19,19,AY63+VLOOKUP(BI63,NySiT!$L$2:$V$4,DK63,1)),"")</f>
        <v/>
      </c>
      <c r="FN63" s="9" t="str">
        <f>IF(AND(ISNUMBER(AZ63),ISNUMBER(DK63)),IF(AZ63+VLOOKUP(BI63,NyVs!$L$2:$V$4,DK63,1)&gt;19,19,AZ63+VLOOKUP(BI63,NyVs!$L$2:$V$4,DK63,1)),"")</f>
        <v/>
      </c>
      <c r="FO63" s="9" t="str">
        <f>IF(AND(ISNUMBER(BA63),ISNUMBER(DK63)),IF(BA63+VLOOKUP(BI63,NyPp!$L$2:$V$4,DK63,1)&gt;19,19,BA63+VLOOKUP(BI63,NyPp!$L$2:$V$4,DK63,1)),"")</f>
        <v/>
      </c>
      <c r="FP63" s="9" t="str">
        <f>IF(AND(ISNUMBER(BB63),ISNUMBER(DK63)),IF(BB63+VLOOKUP(BI63,NyIGS!$L$2:$V$4,DK63,1)&gt;160,160,BB63+VLOOKUP(BI63,NyIGS!$L$2:$V$4,DK63,1)),"")</f>
        <v/>
      </c>
      <c r="FQ63" s="9" t="str">
        <f>IF(AND(ISNUMBER(BC63),ISNUMBER(DK63)),IF(BC63+VLOOKUP(BI63,NyIRS!$L$2:$V$4,DK63,1)&gt;160,160,BC63+VLOOKUP(BI63,NyIRS!$L$2:$V$4,DK63,1)),"")</f>
        <v/>
      </c>
      <c r="FR63" s="9" t="str">
        <f>IF(AND(ISNUMBER(BD63),ISNUMBER(DK63)),IF(BD63+VLOOKUP(BI63,NyIES!$L$2:$V$4,DK63,1)&gt;160,160, BD63+VLOOKUP(BI63,NyIES!$L$2:$V$4,DK63,1)),"")</f>
        <v/>
      </c>
      <c r="FS63" s="9" t="str">
        <f>IF(AND(ISNUMBER(BE63),ISNUMBER(DK63)),IF(BE63+VLOOKUP(BI63,NyISI!$L$2:$V$4,DK63,1)&gt;160,160,BE63+VLOOKUP(BI63,NyISI!$L$2:$V$4,DK63,1)),"")</f>
        <v/>
      </c>
      <c r="FT63" s="9" t="str">
        <f>IF(AND(ISNUMBER(DK63),DK63&lt;8),IF(AND(ISNUMBER(BF63),ISNUMBER(DK63)),IF(BF63+VLOOKUP(BI63,NyISS!$L$2:$V$4,DK63,1)&gt;160,160,BF63+VLOOKUP(BI63,NyISS!$L$2:$V$4,DK63,1)),""),"")</f>
        <v/>
      </c>
      <c r="FU63" s="9" t="str">
        <f>IF(AND(ISNUMBER(DK63),DK63&gt;7),IF(AND(ISNUMBER(BG63),ISNUMBER(DK63)),IF(BG63+VLOOKUP(BI63,NyISM!$L$2:$V$4,DK63,1)&gt;160,160,BG63+VLOOKUP(BI63,NyISM!$L$2:$V$4,DK63,1)),""),"")</f>
        <v/>
      </c>
      <c r="FV63" s="9" t="str">
        <f>IF(AND(ISNUMBER(BH63),ISNUMBER(DK63)),IF(BH63+VLOOKUP(BI63,NyIAM!$L$2:$V$4,DK63,1)&gt;160,160,BH63+VLOOKUP(BI63,NyIAM!$L$2:$V$4,DK63,1)),"")</f>
        <v/>
      </c>
    </row>
    <row r="64" spans="1:178" x14ac:dyDescent="0.2">
      <c r="A64" s="51"/>
      <c r="B64" s="51"/>
      <c r="C64" s="51"/>
      <c r="D64" s="51"/>
      <c r="E64" s="51"/>
      <c r="F64" s="51"/>
      <c r="G64" s="51"/>
      <c r="H64" s="51"/>
      <c r="I64" s="51"/>
      <c r="J64" s="52"/>
      <c r="K64" s="52"/>
      <c r="L64" s="53"/>
      <c r="M64" s="53"/>
      <c r="N64" s="58" t="str">
        <f t="shared" si="0"/>
        <v/>
      </c>
      <c r="O64" s="53"/>
      <c r="P64" s="53"/>
      <c r="Q64" s="53"/>
      <c r="R64" s="53"/>
      <c r="S64" s="53"/>
      <c r="T64" s="53"/>
      <c r="U64" s="53"/>
      <c r="V64" s="53"/>
      <c r="W64" s="53"/>
      <c r="X64" s="53"/>
      <c r="Y64" s="53"/>
      <c r="Z64" s="53"/>
      <c r="AA64" s="53"/>
      <c r="AB64" s="53"/>
      <c r="AC64" s="53"/>
      <c r="AD64" s="53"/>
      <c r="AE64" s="53"/>
      <c r="AF64" s="53"/>
      <c r="AG64" s="53"/>
      <c r="AH64" s="53"/>
      <c r="AI64" s="53"/>
      <c r="AJ64" s="4" t="str">
        <f>IF(O64="","",IF(ISNUMBER(N64),VLOOKUP(O64,NyFi!$A$2:$K$40,DK64),""))</f>
        <v/>
      </c>
      <c r="AK64" s="4" t="str">
        <f>IF(P64="","",IF(AND(ISNUMBER(N64),DK64&lt;8),VLOOKUP(P64,NyGs!$A$2:$G$41,DK64),""))</f>
        <v/>
      </c>
      <c r="AL64" s="4" t="str">
        <f>IF(AA64="","",IF(ISNUMBER(N64),VLOOKUP(AA64,NyRm!$A$2:$K$56,DK64),""))</f>
        <v/>
      </c>
      <c r="AM64" s="4" t="str">
        <f>IF(Z64="","",IF(ISNUMBER(N64),VLOOKUP(Z64,NyFm!$A$2:$K$46,DK64),""))</f>
        <v/>
      </c>
      <c r="AN64" s="4" t="str">
        <f>IF(U64="","",IF(AND(ISNUMBER(N64),DK64&lt;8),VLOOKUP(U64,NyLi1R!$A$2:$G$20,DK64),""))</f>
        <v/>
      </c>
      <c r="AO64" s="4" t="str">
        <f>IF(V64="","",IF(AND(ISNUMBER(N64),DK64&lt;8),VLOOKUP(V64,NyLi1E!$A$2:$G$20,DK64),""))</f>
        <v/>
      </c>
      <c r="AP64" s="4" t="str">
        <f>IF(AND(ISNUMBER(N64),ISNUMBER(AN64),ISNUMBER(AO64),DK64&lt;8),VLOOKUP(AN64+AO64,NyLi1T!$A$2:$G$40,DK64),"")</f>
        <v/>
      </c>
      <c r="AQ64" s="4" t="str">
        <f>IF(W64="","",IF(AND(ISNUMBER(N64),DK64&gt;7),VLOOKUP(W64,NyLi2R!$A$2:$K$20,DK64),""))</f>
        <v/>
      </c>
      <c r="AR64" s="4" t="str">
        <f>IF(X64="","",IF(AND(ISNUMBER(N64),DK64&gt;7),VLOOKUP(X64,NyLi2E!$A$2:$K$20,DK64),""))</f>
        <v/>
      </c>
      <c r="AS64" s="4" t="str">
        <f>IF(AND(ISNUMBER(N64),ISNUMBER(AQ64),ISNUMBER(AR64),DK64&gt;7),VLOOKUP(AQ64+AR64,NyLi2T!$A$2:$K$40,DK64),"")</f>
        <v/>
      </c>
      <c r="AT64" s="4" t="str">
        <f>IF(AE64="","",IF(AND(ISNUMBER(N64),DK64&lt;8),VLOOKUP(AE64,NySs!$A$2:$G$28,DK64),""))</f>
        <v/>
      </c>
      <c r="AU64" s="4" t="str">
        <f>IF(AD64="","",IF(AND(ISNUMBER(N64),DK64&lt;9),VLOOKUP(AD64,NyEo!$A$2:$H$22,DK64),""))</f>
        <v/>
      </c>
      <c r="AV64" s="4" t="str">
        <f>IF(Q64="","",IF(AND(ISNUMBER(N64),DK64&gt;7),VLOOKUP(Q64,NyHt!$A$2:$K$17,DK64),""))</f>
        <v/>
      </c>
      <c r="AW64" s="4" t="str">
        <f>IF(R64="","",IF(ISNUMBER(N64),VLOOKUP(R64,NySiF!$A$2:$K$18,DK64),""))</f>
        <v/>
      </c>
      <c r="AX64" s="4" t="str">
        <f>IF(S64="","",IF(ISNUMBER(N64),VLOOKUP(S64,NySiB!$A$2:$K$16,DK64),""))</f>
        <v/>
      </c>
      <c r="AY64" s="4" t="str">
        <f>IF(T64="","",IF(ISNUMBER(N64),VLOOKUP(T64,NySiT!$A$2:$K$32,DK64),""))</f>
        <v/>
      </c>
      <c r="AZ64" s="4" t="str">
        <f>IF(Y64="","",IF(ISNUMBER(N64),VLOOKUP(Y64,NyVs!$A$2:$K$86,DK64),""))</f>
        <v/>
      </c>
      <c r="BA64" s="4" t="str">
        <f>IF(AI64="","",IF(ISNUMBER(N64),VLOOKUP(AI64,NyPp!$A$2:$K$202,DK64),""))</f>
        <v/>
      </c>
      <c r="BB64" s="4" t="str">
        <f>IF(AND(ISNUMBER(AJ64),ISNUMBER(AK64),ISNUMBER(AL64),ISNUMBER(AM64),DK64&lt;8),IF(COUNTIF(O64,0)+COUNTIF(P64,0)+COUNTIF(AA64,0)+COUNTIF(Z64,0)&gt;1,"",VLOOKUP(AJ64+AK64+AL64+AM64,NyIGS!$A$2:$K$78,DK64)),IF(AND(ISNUMBER(AJ64),ISNUMBER(AL64),ISNUMBER(AM64),ISNUMBER(AS64),DK64&gt;7),IF(COUNTIF(O64,0)+COUNTIF(AA64,0)+COUNTIF(Z64,0)+AND(COUNTIF(W64,0),COUNTIF(X64,0))&gt;1,"",VLOOKUP(AJ64+AL64+AM64+AS64,NyIGS!$A$2:$K$78,DK64)),""))</f>
        <v/>
      </c>
      <c r="BC64" s="4" t="str">
        <f>IF(AND(ISNUMBER(AJ64),ISNUMBER(AN64),ISNUMBER(AT64),DK64&lt;8),IF(COUNTIF(O64,0)+COUNTIF(U64,0)+COUNTIF(AE64,0)&gt;1,"",VLOOKUP(AJ64+AN64+AT64,NyIRS!$A$2:$K$59,DK64)),IF(AND(ISNUMBER(AJ64),ISNUMBER(AQ64),DK64&gt;7),IF(COUNTIF(O64,0)+COUNTIF(W64,0)&gt;1,"",VLOOKUP(AJ64+AQ64,NyIRS!$A$2:$K$59,DK64)),""))</f>
        <v/>
      </c>
      <c r="BD64" s="4" t="str">
        <f>IF(AND(ISNUMBER(AK64),ISNUMBER(AL64),ISNUMBER(AM64),DK64&lt;8),IF(COUNTIF(P64,0)+COUNTIF(AA64,0)+COUNTIF(Z64,0)&gt;1,"",VLOOKUP(AK64+AL64+AM64,NyIES!$A$2:$K$59,DK64)),IF(AND(ISNUMBER(AL64),ISNUMBER(AM64),ISNUMBER(AR64),DK64&gt;7),IF(COUNTIF(AA64,0)+COUNTIF(Z64,0)+COUNTIF(X64,0)&gt;1,"",VLOOKUP(AL64+AM64+AR64,NyIES!$A$2:$K$59,DK64)),""))</f>
        <v/>
      </c>
      <c r="BE64" s="4" t="str">
        <f>IF(AND(ISNUMBER(AJ64),ISNUMBER(AP64),ISNUMBER(AU64),DK64&lt;8),IF(COUNTIF(O64,0)+AND(COUNTIF(U64,0),COUNTIF(V64,0))+COUNTIF(AD64,0)&gt;1,"",VLOOKUP(AJ64+AP64+AU64,NyISI!$A$2:$K$59,DK64)),IF(AND(ISNUMBER(AS64),ISNUMBER(AU64),ISNUMBER(AV64),DK64=8),IF(COUNTIF(AD64,0)+COUNTIF(Q64,0)+AND(COUNTIF(W64,0),COUNTIF(X64,0))&gt;1,"",VLOOKUP(AS64+AU64+AV64,NyISI!$A$2:$K$59,DK64)),IF(AND(ISNUMBER(AS64),ISNUMBER(AV64),DK64&gt;8),IF(COUNTIF(Q64,0)+AND(COUNTIF(W64,0),COUNTIF(X64,0))&gt;1,"",VLOOKUP(AS64+AV64,NyISI!$A$2:$K$59,DK64)),"")))</f>
        <v/>
      </c>
      <c r="BF64" s="4" t="str">
        <f>IF(AND(ISNUMBER(AT64),ISNUMBER(AK64),ISNUMBER(AL64),ISNUMBER(AM64),DK64&lt;8),IF(COUNTIF(P64,0)+COUNTIF(AA64,0)+COUNTIF(Z64,0)+COUNTIF(AE64,0)&gt;1,"",VLOOKUP(AT64+AK64+AL64+AM64,NyISS!$A$2:$G$78,DK64)),"")</f>
        <v/>
      </c>
      <c r="BG64" s="4" t="str">
        <f>IF(AND(ISNUMBER(AJ64),ISNUMBER(AL64),ISNUMBER(AM64),DK64&gt;7),IF(COUNTIF(O64,0)+COUNTIF(AA64,0)+COUNTIF(Z64,0)&gt;1,"",VLOOKUP(AJ64+AL64+AM64,NyISM!$A$2:$K$59,DK64)),"")</f>
        <v/>
      </c>
      <c r="BH64" s="4" t="str">
        <f>IF(AND(ISNUMBER(AY64),ISNUMBER(AZ64)),IF(COUNTIF(T64,0)+COUNTIF(Y64,0)&gt;1,"",VLOOKUP(AY64+AZ64,NyIAM!$A$2:$K$40,DK64)),"")</f>
        <v/>
      </c>
      <c r="BJ64" s="4" t="str">
        <f>IF(ISNUMBER(BB64),VLOOKUP(BB64,Percentil!$A$2:$B$122,2,1),"")</f>
        <v/>
      </c>
      <c r="BK64" s="4" t="str">
        <f>IF(ISNUMBER(BC64),VLOOKUP(BC64,Percentil!$A$2:$B$122,2,1),"")</f>
        <v/>
      </c>
      <c r="BL64" s="4" t="str">
        <f>IF(ISNUMBER(BD64),VLOOKUP(BD64,Percentil!$A$2:$B$122,2,1),"")</f>
        <v/>
      </c>
      <c r="BM64" s="4" t="str">
        <f>IF(ISNUMBER(BE64),VLOOKUP(BE64,Percentil!$A$2:$B$122,2,1),"")</f>
        <v/>
      </c>
      <c r="BN64" s="4" t="str">
        <f>IF(ISNUMBER(BF64),VLOOKUP(BF64,Percentil!$A$2:$B$122,2,1),"")</f>
        <v/>
      </c>
      <c r="BO64" s="4" t="str">
        <f>IF(ISNUMBER(BG64),VLOOKUP(BG64,Percentil!$A$2:$B$122,2,1),"")</f>
        <v/>
      </c>
      <c r="BP64" s="4" t="str">
        <f>IF(ISNUMBER(BH64),VLOOKUP(BH64,Percentil!$A$2:$B$122,2,1),"")</f>
        <v/>
      </c>
      <c r="BQ64" s="4" t="str">
        <f>IF(AND(ISNUMBER(AJ64),ISNUMBER(DK64)),IF(AJ64-VLOOKUP(BI64,NyFi!$L$2:$V$4,DK64,1)&lt;1,1 &amp; " - " &amp; AJ64+VLOOKUP(BI64,NyFi!$L$2:$V$4,DK64,1),IF(AJ64+VLOOKUP(BI64,NyFi!$L$2:$V$4,DK64,1)&gt;19,AJ64-VLOOKUP(BI64,NyFi!$L$2:$V$4,DK64,1) &amp; " - " &amp; 19,AJ64-VLOOKUP(BI64,NyFi!$L$2:$V$4,DK64,1) &amp; " - " &amp; AJ64+VLOOKUP(BI64,NyFi!$L$2:$V$4,DK64,1))),"")</f>
        <v/>
      </c>
      <c r="BR64" s="4" t="str">
        <f>IF(AND(ISNUMBER(DK64),DK64&lt;8),IF(AND(ISNUMBER(AK64),ISNUMBER(DK64)),IF(AK64-VLOOKUP(BI64,NyGs!$L$2:$V$4,DK64,1)&lt;1,1 &amp; " - " &amp; AK64+VLOOKUP(BI64,NyGs!$L$2:$V$4,DK64,1),IF(AK64+VLOOKUP(BI64,NyGs!$L$2:$V$4,DK64,1)&gt;19,AK64-VLOOKUP(BI64,NyGs!$L$2:$V$4,DK64,1) &amp; " - " &amp; 19,AK64-VLOOKUP(BI64,NyGs!$L$2:$V$4,DK64,1) &amp; " - " &amp; AK64+VLOOKUP(BI64,NyGs!$L$2:$V$4,DK64,1))),""),"")</f>
        <v/>
      </c>
      <c r="BS64" s="4" t="str">
        <f>IF(AND(ISNUMBER(AL64),ISNUMBER(DK64)),IF(AL64-VLOOKUP(BI64,NyRm!$L$2:$V$4,DK64,1)&lt;1,1 &amp; " - " &amp; AL64+VLOOKUP(BI64,NyRm!$L$2:$V$4,DK64,1),IF(AL64+VLOOKUP(BI64,NyRm!$L$2:$V$4,DK64,1)&gt;19,AL64-VLOOKUP(BI64,NyRm!$L$2:$V$4,DK64,1) &amp; " - " &amp; 19,AL64-VLOOKUP(BI64,NyRm!$L$2:$V$4,DK64,1) &amp; " - " &amp; AL64+VLOOKUP(BI64,NyRm!$L$2:$V$4,DK64,1))),"")</f>
        <v/>
      </c>
      <c r="BT64" s="4" t="str">
        <f>IF(AND(ISNUMBER(AM64),ISNUMBER(DK64)),IF(AM64-VLOOKUP(BI64,NyFm!$L$2:$V$4,DK64,1)&lt;1,1 &amp; " - " &amp; AM64+VLOOKUP(BI64,NyFm!$L$2:$V$4,DK64,1),IF(AM64+VLOOKUP(BI64,NyFm!$L$2:$V$4,DK64,1)&gt;19,AM64-VLOOKUP(BI64,NyFm!$L$2:$V$4,DK64,1) &amp; " - " &amp; 19,AM64-VLOOKUP(BI64,NyFm!$L$2:$V$4,DK64,1) &amp; " - " &amp; AM64+VLOOKUP(BI64,NyFm!$L$2:$V$4,DK64,1))),"")</f>
        <v/>
      </c>
      <c r="BU64" s="4" t="str">
        <f>IF(AND(ISNUMBER(DK64),DK64&lt;8),IF(AND(ISNUMBER(AN64),ISNUMBER(DK64)),IF(AN64-VLOOKUP(BI64,NyLi1R!$L$2:$V$4,DK64,1)&lt;1,1 &amp; " - " &amp; AN64+VLOOKUP(BI64,NyLi1R!$L$2:$V$4,DK64,1),IF(AN64+VLOOKUP(BI64,NyLi1R!$L$2:$V$4,DK64,1)&gt;19,AN64-VLOOKUP(BI64,NyLi1R!$L$2:$V$4,DK64,1) &amp; " - " &amp; 19,AN64-VLOOKUP(BI64,NyLi1R!$L$2:$V$4,DK64,1) &amp; " - " &amp; AN64+VLOOKUP(BI64,NyLi1R!$L$2:$V$4,DK64,1))),""),"")</f>
        <v/>
      </c>
      <c r="BV64" s="4" t="str">
        <f>IF(AND(ISNUMBER(DK64),DK64&lt;8),IF(AND(ISNUMBER(AO64),ISNUMBER(DK64)),IF(AO64-VLOOKUP(BI64,NyLi1E!$L$2:$V$4,DK64,1)&lt;1,1 &amp; " - " &amp; AO64+VLOOKUP(BI64,NyLi1E!$L$2:$V$4,DK64,1),IF(AO64+VLOOKUP(BI64,NyLi1E!$L$2:$V$4,DK64,1)&gt;19,AO64-VLOOKUP(BI64,NyLi1E!$L$2:$V$4,DK64,1) &amp; " - " &amp; 19,AO64-VLOOKUP(BI64,NyLi1E!$L$2:$V$4,DK64,1) &amp; " - " &amp; AO64+VLOOKUP(BI64,NyLi1E!$L$2:$V$4,DK64,1))),""),"")</f>
        <v/>
      </c>
      <c r="BW64" s="4" t="str">
        <f>IF(AND(ISNUMBER(DK64),DK64&lt;8),IF(AND(ISNUMBER(AP64),ISNUMBER(DK64)),IF(AP64-VLOOKUP(BI64,NyLi1T!$L$2:$V$4,DK64,1)&lt;1,1 &amp; " - " &amp; AP64+VLOOKUP(BI64,NyLi1T!$L$2:$V$4,DK64,1),IF(AP64+VLOOKUP(BI64,NyLi1T!$L$2:$V$4,DK64,1)&gt;19,AP64-VLOOKUP(BI64,NyLi1T!$L$2:$V$4,DK64,1) &amp; " - " &amp; 19,AP64-VLOOKUP(BI64,NyLi1T!$L$2:$V$4,DK64,1) &amp; " - " &amp; AP64+VLOOKUP(BI64,NyLi1T!$L$2:$V$4,DK64,1))),""),"")</f>
        <v/>
      </c>
      <c r="BX64" s="4" t="str">
        <f>IF(AND(ISNUMBER(DK64),DK64&gt;7),IF(AND(ISNUMBER(AQ64),ISNUMBER(DK64)),IF(AQ64-VLOOKUP(BI64,NyLi2R!$L$2:$V$4,DK64,1)&lt;1,1 &amp; " - " &amp; AQ64+VLOOKUP(BI64,NyLi2R!$L$2:$V$4,DK64,1),IF(AQ64+VLOOKUP(BI64,NyLi2R!$L$2:$V$4,DK64,1)&gt;19,AQ64-VLOOKUP(BI64,NyLi2R!$L$2:$V$4,DK64,1) &amp; " - " &amp; 19,AQ64-VLOOKUP(BI64,NyLi2R!$L$2:$V$4,DK64,1) &amp; " - " &amp; AQ64+VLOOKUP(BI64,NyLi2R!$L$2:$V$4,DK64,1))),""),"")</f>
        <v/>
      </c>
      <c r="BY64" s="4" t="str">
        <f>IF(AND(ISNUMBER(DK64),DK64&gt;7),IF(AND(ISNUMBER(AR64),ISNUMBER(DK64)),IF(AR64-VLOOKUP(BI64,NyLi2E!$L$2:$V$4,DK64,1)&lt;1,1 &amp; " - " &amp; AR64+VLOOKUP(BI64,NyLi2E!$L$2:$V$4,DK64,1),IF(AR64+VLOOKUP(BI64,NyLi2E!$L$2:$V$4,DK64,1)&gt;19,AR64-VLOOKUP(BI64,NyLi2E!$L$2:$V$4,DK64,1) &amp; " - " &amp; 19,AR64-VLOOKUP(BI64,NyLi2E!$L$2:$V$4,DK64,1) &amp; " - " &amp; AR64+VLOOKUP(BI64,NyLi2E!$L$2:$V$4,DK64,1))),""),"")</f>
        <v/>
      </c>
      <c r="BZ64" s="4" t="str">
        <f>IF(AND(ISNUMBER(DK64),DK64&gt;7),IF(AND(ISNUMBER(AS64),ISNUMBER(DK64)),IF(AS64-VLOOKUP(BI64,NyLi2T!$L$2:$V$4,DK64,1)&lt;1,1 &amp; " - " &amp; AS64+VLOOKUP(BI64,NyLi2T!$L$2:$V$4,DK64,1),IF(AS64+VLOOKUP(BI64,NyLi2T!$L$2:$V$4,DK64,1)&gt;19,AS64-VLOOKUP(BI64,NyLi2T!$L$2:$V$4,DK64,1) &amp; " - " &amp; 19,AS64-VLOOKUP(BI64,NyLi2T!$L$2:$V$4,DK64,1) &amp; " - " &amp; AS64+VLOOKUP(BI64,NyLi2T!$L$2:$V$4,DK64,1))),""),"")</f>
        <v/>
      </c>
      <c r="CA64" s="4" t="str">
        <f>IF(AND(ISNUMBER(DK64),DK64&lt;8),IF(AND(ISNUMBER(AT64),ISNUMBER(DK64)),IF(AT64-VLOOKUP(BI64,NySs!$L$2:$V$4,DK64,1)&lt;1,1 &amp; " - " &amp; AT64+VLOOKUP(BI64,NySs!$L$2:$V$4,DK64,1),IF(AT64+VLOOKUP(BI64,NySs!$L$2:$V$4,DK64,1)&gt;19,AT64-VLOOKUP(BI64,NySs!$L$2:$V$4,DK64,1) &amp; " - " &amp; 19,AT64-VLOOKUP(BI64,NySs!$L$2:$V$4,DK64,1) &amp; " - " &amp; AT64+VLOOKUP(BI64,NySs!$L$2:$V$4,DK64,1))),""),"")</f>
        <v/>
      </c>
      <c r="CB64" s="4" t="str">
        <f>IF(AND(ISNUMBER(DK64),DK64&lt;9),IF(AND(ISNUMBER(AU64),ISNUMBER(DK64)),IF(AU64-VLOOKUP(BI64,NyEo!$L$2:$V$4,DK64,1)&lt;1,1 &amp; " - " &amp; AU64+VLOOKUP(BI64,NyEo!$L$2:$V$4,DK64,1),IF(AU64+VLOOKUP(BI64,NyEo!$L$2:$V$4,DK64,1)&gt;19,AU64-VLOOKUP(BI64,NyEo!$L$2:$V$4,DK64,1) &amp; " - " &amp; 19,AU64-VLOOKUP(BI64,NyEo!$L$2:$V$4,DK64,1) &amp; " - " &amp; AU64+VLOOKUP(BI64,NyEo!$L$2:$V$4,DK64,1))),""),"")</f>
        <v/>
      </c>
      <c r="CC64" s="4" t="str">
        <f>IF(AND(ISNUMBER(DK64),DK64&gt;7),IF(AND(ISNUMBER(AV64),ISNUMBER(DK64)),IF(AV64-VLOOKUP(BI64,NyHt!$L$2:$V$4,DK64,1)&lt;1,1 &amp; " - " &amp; AV64+VLOOKUP(BI64,NyHt!$L$2:$V$4,DK64,1),IF(AV64+VLOOKUP(BI64,NyHt!$L$2:$V$4,DK64,1)&gt;19,AV64-VLOOKUP(BI64,NyHt!$L$2:$V$4,DK64,1) &amp; " - " &amp; 19,AV64-VLOOKUP(BI64,NyHt!$L$2:$V$4,DK64,1) &amp; " - " &amp; AV64+VLOOKUP(BI64,NyHt!$L$2:$V$4,DK64,1))),""),"")</f>
        <v/>
      </c>
      <c r="CD64" s="4" t="str">
        <f>IF(AND(ISNUMBER(AW64),ISNUMBER(DK64)),IF(AW64-VLOOKUP(BI64,NySiF!$L$2:$V$4,DK64,1)&lt;1,1 &amp; " - " &amp; AW64+VLOOKUP(BI64,NySiF!$L$2:$V$4,DK64,1),IF(AW64+VLOOKUP(BI64,NySiF!$L$2:$V$4,DK64,1)&gt;19,AW64-VLOOKUP(BI64,NySiF!$L$2:$V$4,DK64,1) &amp; " - " &amp; 19,AW64-VLOOKUP(BI64,NySiF!$L$2:$V$4,DK64,1) &amp; " - " &amp; AW64+VLOOKUP(BI64,NySiF!$L$2:$V$4,DK64,1))),"")</f>
        <v/>
      </c>
      <c r="CE64" s="4" t="str">
        <f>IF(AND(ISNUMBER(AX64),ISNUMBER(DK64)),IF(AX64-VLOOKUP(BI64,NySiB!$L$2:$V$4,DK64,1)&lt;1,1 &amp; " - " &amp; AX64+VLOOKUP(BI64,NySiB!$L$2:$V$4,DK64,1),IF(AX64+VLOOKUP(BI64,NySiB!$L$2:$V$4,DK64,1)&gt;19,AX64-VLOOKUP(BI64,NySiB!$L$2:$V$4,DK64,1) &amp; " - " &amp; 19,AX64-VLOOKUP(BI64,NySiB!$L$2:$V$4,DK64,1) &amp; " - " &amp; AX64+VLOOKUP(BI64,NySiB!$L$2:$V$4,DK64,1))),"")</f>
        <v/>
      </c>
      <c r="CF64" s="4" t="str">
        <f>IF(AND(ISNUMBER(AY64),ISNUMBER(DK64)),IF(AY64-VLOOKUP(BI64,NySiT!$L$2:$V$4,DK64,1)&lt;1,1 &amp; " - " &amp; AY64+VLOOKUP(BI64,NySiT!$L$2:$V$4,DK64,1),IF(AY64+VLOOKUP(BI64,NySiT!$L$2:$V$4,DK64,1)&gt;19,AY64-VLOOKUP(BI64,NySiT!$L$2:$V$4,DK64,1) &amp; " - " &amp; 19,AY64-VLOOKUP(BI64,NySiT!$L$2:$V$4,DK64,1) &amp; " - " &amp; AY64+VLOOKUP(BI64,NySiT!$L$2:$V$4,DK64,1))),"")</f>
        <v/>
      </c>
      <c r="CG64" s="4" t="str">
        <f>IF(AND(ISNUMBER(AZ64),ISNUMBER(DK64)),IF(AZ64-VLOOKUP(BI64,NyVs!$L$2:$V$4,DK64,1)&lt;1,1 &amp; " - " &amp; AZ64+VLOOKUP(BI64,NyVs!$L$2:$V$4,DK64,1),IF(AZ64+VLOOKUP(BI64,NyVs!$L$2:$V$4,DK64,1)&gt;19,AZ64-VLOOKUP(BI64,NyVs!$L$2:$V$4,DK64,1) &amp; " - " &amp; 19,AZ64-VLOOKUP(BI64,NyVs!$L$2:$V$4,DK64,1) &amp; " - " &amp; AZ64+VLOOKUP(BI64,NyVs!$L$2:$V$4,DK64,1))),"")</f>
        <v/>
      </c>
      <c r="CH64" s="4" t="str">
        <f>IF(AND(ISNUMBER(BA64),ISNUMBER(DK64)),IF(BA64-VLOOKUP(BI64,NyPp!$L$2:$V$4,DK64,1)&lt;1,1 &amp; " - " &amp; BA64+VLOOKUP(BI64,NyPp!$L$2:$V$4,DK64,1),IF(BA64+VLOOKUP(BI64,NyPp!$L$2:$V$4,DK64,1)&gt;19,BA64-VLOOKUP(BI64,NyPp!$L$2:$V$4,DK64,1) &amp; " - " &amp; 19,BA64-VLOOKUP(BI64,NyPp!$L$2:$V$4,DK64,1) &amp; " - " &amp; BA64+VLOOKUP(BI64,NyPp!$L$2:$V$4,DK64,1))),"")</f>
        <v/>
      </c>
      <c r="CI64" s="4" t="str">
        <f>IF(AND(ISNUMBER(BB64),ISNUMBER(DK64)),IF(BB64-VLOOKUP(BI64,NyIGS!$L$2:$V$4,DK64,1)&lt;40,40 &amp; " - " &amp; BB64+VLOOKUP(BI64,NyIGS!$L$2:$V$4,DK64,1),IF(BB64+VLOOKUP(BI64,NyIGS!$L$2:$V$4,DK64,1)&gt;160,BB64-VLOOKUP(BI64,NyIGS!$L$2:$V$4,DK64,1) &amp; " - " &amp; 160,BB64-VLOOKUP(BI64,NyIGS!$L$2:$V$4,DK64,1) &amp; " - " &amp; BB64+VLOOKUP(BI64,NyIGS!$L$2:$V$4,DK64,1))),"")</f>
        <v/>
      </c>
      <c r="CJ64" s="4" t="str">
        <f>IF(AND(ISNUMBER(BC64),ISNUMBER(DK64)),IF(BC64-VLOOKUP(BI64,NyIRS!$L$2:$V$4,DK64,1)&lt;40,40 &amp; " - " &amp; BC64+VLOOKUP(BI64,NyIRS!$L$2:$V$4,DK64,1),IF(BC64+VLOOKUP(BI64,NyIRS!$L$2:$V$4,DK64,1)&gt;160,BC64-VLOOKUP(BI64,NyIRS!$L$2:$V$4,DK64,1) &amp; " - " &amp; 160,BC64-VLOOKUP(BI64,NyIRS!$L$2:$V$4,DK64,1) &amp; " - " &amp; BC64+VLOOKUP(BI64,NyIRS!$L$2:$V$4,DK64,1))),"")</f>
        <v/>
      </c>
      <c r="CK64" s="4" t="str">
        <f>IF(AND(ISNUMBER(BD64),ISNUMBER(DK64)),IF(BD64-VLOOKUP(BI64,NyIES!$L$2:$V$4,DK64,1)&lt;40,40 &amp; " - " &amp; BD64+VLOOKUP(BI64,NyIES!$L$2:$V$4,DK64,1),IF(BD64+VLOOKUP(BI64,NyIES!$L$2:$V$4,DK64,1)&gt;160,BD64-VLOOKUP(BI64,NyIES!$L$2:$V$4,DK64,1) &amp; " - " &amp; 160,BD64-VLOOKUP(BI64,NyIES!$L$2:$V$4,DK64,1) &amp; " - " &amp; BD64+VLOOKUP(BI64,NyIES!$L$2:$V$4,DK64,1))),"")</f>
        <v/>
      </c>
      <c r="CL64" s="4" t="str">
        <f>IF(AND(ISNUMBER(BE64),ISNUMBER(DK64)),IF(BE64-VLOOKUP(BI64,NyISI!$L$2:$V$4,DK64,1)&lt;40,40 &amp; " - " &amp; BE64+VLOOKUP(BI64,NyISI!$L$2:$V$4,DK64,1),IF(BE64+VLOOKUP(BI64,NyISI!$L$2:$V$4,DK64,1)&gt;160,BE64-VLOOKUP(BI64,NyISI!$L$2:$V$4,DK64,1) &amp; " - " &amp; 160,BE64-VLOOKUP(BI64,NyISI!$L$2:$V$4,DK64,1) &amp; " - " &amp; BE64+VLOOKUP(BI64,NyISI!$L$2:$V$4,DK64,1))),"")</f>
        <v/>
      </c>
      <c r="CM64" s="4" t="str">
        <f>IF(AND(ISNUMBER(DK64),DK64&lt;8),IF(AND(ISNUMBER(BF64),ISNUMBER(DK64)),IF(BF64-VLOOKUP(BI64,NyISS!$L$2:$V$4,DK64,1)&lt;40,40 &amp; " - " &amp; BF64+VLOOKUP(BI64,NyISS!$L$2:$V$4,DK64,1),IF(BF64+VLOOKUP(BI64,NyISS!$L$2:$V$4,DK64,1)&gt;160,BF64-VLOOKUP(BI64,NyISS!$L$2:$V$4,DK64,1) &amp; " - " &amp; 160,BF64-VLOOKUP(BI64,NyISS!$L$2:$V$4,DK64,1) &amp; " - " &amp; BF64+VLOOKUP(BI64,NyISS!$L$2:$V$4,DK64,1))),""),"")</f>
        <v/>
      </c>
      <c r="CN64" s="4" t="str">
        <f>IF(AND(ISNUMBER(DK64),DK64&gt;7),IF(AND(ISNUMBER(BG64),ISNUMBER(DK64)),IF(BG64-VLOOKUP(BI64,NyISM!$L$2:$V$4,DK64,1)&lt;40,40 &amp; " - " &amp; BG64+VLOOKUP(BI64,NyISM!$L$2:$V$4,DK64,1),IF(BG64+VLOOKUP(BI64,NyISM!$L$2:$V$4,DK64,1)&gt;160,BG64-VLOOKUP(BI64,NyISM!$L$2:$V$4,DK64,1) &amp; " - " &amp; 160,BG64-VLOOKUP(BI64,NyISM!$L$2:$V$4,DK64,1) &amp; " - " &amp; BG64+VLOOKUP(BI64,NyISM!$L$2:$V$4,DK64,1))),""),"")</f>
        <v/>
      </c>
      <c r="CO64" s="4" t="str">
        <f>IF(AND(ISNUMBER(BH64),ISNUMBER(DK64)),IF(BH64-VLOOKUP(BI64,NyIAM!$L$2:$V$4,DK64,1)&lt;40,40 &amp; " - " &amp; BH64+VLOOKUP(BI64,NyIAM!$L$2:$V$4,DK64,1),IF(BH64+VLOOKUP(BI64,NyIAM!$L$2:$V$4,DK64,1)&gt;160,BH64-VLOOKUP(BI64,NyIAM!$L$2:$V$4,DK64,1) &amp; " - " &amp; 160,BH64-VLOOKUP(BI64,NyIAM!$L$2:$V$4,DK64,1) &amp; " - " &amp; BH64+VLOOKUP(BI64,NyIAM!$L$2:$V$4,DK64,1))),"")</f>
        <v/>
      </c>
      <c r="CP64" s="4" t="str">
        <f>IF(AF64="","",IF(AND(ISNUMBER(AF64),ISNUMBER(DK64)),IF(VLOOKUP(AF64,NyOm!$A$2:$K$30,DK64,1)=1,"Onormalt få ord",IF(VLOOKUP(AF64,NyOm!$A$2:$K$30,DK64,1)=2,"Färre antal ord än normalt",IF(VLOOKUP(AF64,NyOm!$A$2:$K$30,DK64,1)=3,"Normalt antal ord","")))))</f>
        <v/>
      </c>
      <c r="CQ64" s="4" t="str">
        <f>IF(AB64="","",IF(AND(ISNUMBER(AB64),ISNUMBER(DK64)),IF(VLOOKUP(AB64,NyPbTid!$A$2:$K$218,DK64,1)=1,"Onormalt lång tidsåtgång",IF(VLOOKUP(AB64,NyPbTid!$A$2:$K$218,DK64,1)=2,"Långsammare än normalt",IF(VLOOKUP(AB64,NyPbTid!$A$2:$K$218,DK64,1)=3,"Normal tidsåtgång","")))))</f>
        <v/>
      </c>
      <c r="CR64" s="4" t="str">
        <f>IF(AC64="","",IF(AND(ISNUMBER(AC64),ISNUMBER(DK64)),IF(VLOOKUP(AC64,NyPbFel!$A$2:$K$18,DK64,1)=1,"Onormalt antal fel",IF(VLOOKUP(AC64,NyPbFel!$A$2:$K$18,DK64,1)=2,"Fler fel än normalt",IF(VLOOKUP(AC64,NyPbFel!$A$2:$K$18,DK64,1)=3,"Normalt antal fel","")))))</f>
        <v/>
      </c>
      <c r="CS64" s="4" t="str">
        <f t="shared" si="6"/>
        <v/>
      </c>
      <c r="CT64" s="4" t="str">
        <f>IF(OR(ISNUMBER(CS64),CS64="0**"),IF(ISNUMBER(CS64),CS64/ABS(CS64)*VLOOKUP(1,SignDiff!$A$3:$K$4,DK64,1),VLOOKUP(1,SignDiff!$A$3:$K$4,DK64,1)),"")</f>
        <v/>
      </c>
      <c r="CU64" s="4" t="str">
        <f>IF(OR(ISNUMBER(CS64),CS64="0**"),IF(ISNUMBER(CS64),CS64/ABS(CS64)*VLOOKUP(1,SignDiff!$A$7:$K$8,DK64,1),VLOOKUP(1,SignDiff!$A$7:$K$8,DK64,1)),"")</f>
        <v/>
      </c>
      <c r="CV64" s="4" t="str">
        <f t="shared" si="7"/>
        <v/>
      </c>
      <c r="CW64" s="4" t="str">
        <f t="shared" si="8"/>
        <v/>
      </c>
      <c r="CX64" s="4" t="str">
        <f>IF(OR(ISNUMBER(CS64),CS64="0**"),IF(CS64="0**",VLOOKUP(0,'IRS-IES'!$A$2:$C$43,2,1),IF(CS64&lt;0,VLOOKUP(ABS(CS64),'IRS-IES'!$A$2:$C$43,2,1),VLOOKUP(ABS(CS64),'IRS-IES'!$A$2:$C$43,3,1))),"")</f>
        <v/>
      </c>
      <c r="CY64" s="4" t="str">
        <f t="shared" si="9"/>
        <v/>
      </c>
      <c r="CZ64" s="4" t="str">
        <f>IF(OR(ISNUMBER(CY64),CY64="0**"),IF(ISNUMBER(CY64),CY64/ABS(CY64)*VLOOKUP(2,SignDiff!$A$3:$K$4,DK64,1),VLOOKUP(2,SignDiff!$A$3:$K$4,DK64,1)),"")</f>
        <v/>
      </c>
      <c r="DA64" s="4" t="str">
        <f>IF(OR(ISNUMBER(CY64),CY64="0**"),IF(ISNUMBER(CY64),CY64/ABS(CY64)*VLOOKUP(2,SignDiff!$A$7:$K$8,DK64,1),VLOOKUP(2,SignDiff!$A$7:$K$8,DK64,1)),"")</f>
        <v/>
      </c>
      <c r="DB64" s="4" t="str">
        <f t="shared" si="10"/>
        <v/>
      </c>
      <c r="DC64" s="4" t="str">
        <f t="shared" si="11"/>
        <v/>
      </c>
      <c r="DD64" s="4" t="str">
        <f>IF(OR(ISNUMBER(CY64),CY64="0**"),IF(CY64="0**",VLOOKUP(0,'ISI-ISS'!$A$2:$C$43,2,1),IF(CY64&lt;0,VLOOKUP(ABS(CY64),'ISI-ISS'!$A$2:$C$43,2,1),VLOOKUP(ABS(CY64),'ISI-ISS'!$A$2:$C$43,3,1))),"")</f>
        <v/>
      </c>
      <c r="DE64" s="4" t="str">
        <f t="shared" si="12"/>
        <v/>
      </c>
      <c r="DF64" s="4" t="str">
        <f>IF(OR(ISNUMBER(DE64),DE64="0**"),IF(ISNUMBER(DE64),DE64/ABS(DE64)*VLOOKUP(2,SignDiff!$A$3:$K$4,DK64,1),VLOOKUP(2,SignDiff!$A$3:$K$4,DK64,1)),"")</f>
        <v/>
      </c>
      <c r="DG64" s="4" t="str">
        <f>IF(OR(ISNUMBER(DE64),DE64="0**"),IF(ISNUMBER(DE64),DE64/ABS(DE64)*VLOOKUP(2,SignDiff!$A$7:$K$8,DK64,1),VLOOKUP(2,SignDiff!$A$7:$K$8,DK64,1)),"")</f>
        <v/>
      </c>
      <c r="DH64" s="4" t="str">
        <f t="shared" si="13"/>
        <v/>
      </c>
      <c r="DI64" s="4" t="str">
        <f t="shared" si="14"/>
        <v/>
      </c>
      <c r="DJ64" s="4" t="str">
        <f>IF(OR(ISNUMBER(DE64),DE64="0**"),IF(DE64="0**",VLOOKUP(0,'ISI-ISM'!$A$2:$C$43,2,1),IF(DE64&lt;0,VLOOKUP(ABS(DE64),'ISI-ISM'!$A$2:$C$43,2,1),VLOOKUP(ABS(DE64),'ISI-ISM'!$A$2:$C$43,3,1))),"")</f>
        <v/>
      </c>
      <c r="DK64" s="4" t="str">
        <f>IF(ISERROR(VLOOKUP(N64,age!$A$2:$C$11,2,1)),"",VLOOKUP(N64,age!$A$2:$C$11,2,1))</f>
        <v/>
      </c>
      <c r="DL64" s="4" t="str">
        <f>IF(ISERROR(VLOOKUP(N64,age!$A$2:$C$11,3,1)),"",VLOOKUP(N64,age!$A$2:$C$11,3,1))</f>
        <v/>
      </c>
      <c r="DM64" s="4">
        <f t="shared" si="1"/>
        <v>0</v>
      </c>
      <c r="DN64" s="4">
        <f t="shared" si="2"/>
        <v>0</v>
      </c>
      <c r="DO64" s="4">
        <f t="shared" si="3"/>
        <v>0</v>
      </c>
      <c r="DP64" s="4">
        <f t="shared" si="4"/>
        <v>0</v>
      </c>
      <c r="DQ64" s="4">
        <f t="shared" si="5"/>
        <v>0</v>
      </c>
      <c r="DR64" s="9" t="str">
        <f t="shared" si="15"/>
        <v/>
      </c>
      <c r="DS64" s="9" t="str">
        <f t="shared" si="16"/>
        <v/>
      </c>
      <c r="DT64" s="9" t="str">
        <f t="shared" si="17"/>
        <v/>
      </c>
      <c r="DU64" s="9" t="str">
        <f t="shared" si="18"/>
        <v/>
      </c>
      <c r="DV64" s="9" t="str">
        <f t="shared" si="19"/>
        <v/>
      </c>
      <c r="DW64" s="9" t="str">
        <f t="shared" si="20"/>
        <v/>
      </c>
      <c r="DX64" s="9" t="str">
        <f t="shared" si="21"/>
        <v/>
      </c>
      <c r="DY64" s="9" t="str">
        <f>IF(AND(ISNUMBER(AJ64),ISNUMBER(DK64)),IF(AJ64-VLOOKUP(BI64,NyFi!$L$2:$V$4,DK64,1)&lt;1,1,AJ64-VLOOKUP(BI64,NyFi!$L$2:$V$4,DK64,1)),"")</f>
        <v/>
      </c>
      <c r="DZ64" s="9" t="str">
        <f>IF(AND(ISNUMBER(DK64),DK64&lt;8),IF(AND(ISNUMBER(AK64),ISNUMBER(DK64)),IF(AK64-VLOOKUP(BI64,NyGs!$L$2:$V$4,DK64,1)&lt;1,1,AK64-VLOOKUP(BI64,NyGs!$L$2:$V$4,DK64,1)),""),"")</f>
        <v/>
      </c>
      <c r="EA64" s="9" t="str">
        <f>IF(AND(ISNUMBER(AL64),ISNUMBER(DK64)),IF(AL64-VLOOKUP(BI64,NyRm!$L$2:$V$4,DK64,1)&lt;1,1,AL64-VLOOKUP(BI64,NyRm!$L$2:$V$4,DK64,1)),"")</f>
        <v/>
      </c>
      <c r="EB64" s="9" t="str">
        <f>IF(AND(ISNUMBER(AM64),ISNUMBER(DK64)),IF(AM64-VLOOKUP(BI64,NyFm!$L$2:$V$4,DK64,1)&lt;1,1,AM64-VLOOKUP(BI64,NyFm!$L$2:$V$4,DK64,1)),"")</f>
        <v/>
      </c>
      <c r="EC64" s="9" t="str">
        <f>IF(AND(ISNUMBER(DK64),DK64&lt;8),IF(AND(ISNUMBER(AN64),ISNUMBER(DK64)),IF(AN64-VLOOKUP(BI64,NyLi1R!$L$2:$V$4,DK64,1)&lt;1,1,AN64-VLOOKUP(BI64,NyLi1R!$L$2:$V$4,DK64,1)),""),"")</f>
        <v/>
      </c>
      <c r="ED64" s="9" t="str">
        <f>IF(AND(ISNUMBER(DK64),DK64&lt;8),IF(AND(ISNUMBER(AO64),ISNUMBER(DK64)),IF(AO64-VLOOKUP(BI64,NyLi1E!$L$2:$V$4,DK64,1)&lt;1,1,AO64-VLOOKUP(BI64,NyLi1E!$L$2:$V$4,DK64,1)),""),"")</f>
        <v/>
      </c>
      <c r="EE64" s="9" t="str">
        <f>IF(AND(ISNUMBER(DK64),DK64&lt;8),IF(AND(ISNUMBER(AP64),ISNUMBER(DK64)),IF(AP64-VLOOKUP(BI64,NyLi1T!$L$2:$V$4,DK64,1)&lt;1,1,AP64-VLOOKUP(BI64,NyLi1T!$L$2:$V$4,DK64,1)),""),"")</f>
        <v/>
      </c>
      <c r="EF64" s="9" t="str">
        <f>IF(AND(ISNUMBER(DK64),DK64&gt;7),IF(AND(ISNUMBER(AQ64),ISNUMBER(DK64)),IF(AQ64-VLOOKUP(BI64,NyLi2R!$L$2:$V$4,DK64,1)&lt;1,1,AQ64-VLOOKUP(BI64,NyLi2R!$L$2:$V$4,DK64,1)),""),"")</f>
        <v/>
      </c>
      <c r="EG64" s="9" t="str">
        <f>IF(AND(ISNUMBER(DK64),DK64&gt;7),IF(AND(ISNUMBER(AR64),ISNUMBER(DK64)),IF(AR64-VLOOKUP(BI64,NyLi2E!$L$2:$V$4,DK64,1)&lt;1,1,AR64-VLOOKUP(BI64,NyLi2E!$L$2:$V$4,DK64,1)),""),"")</f>
        <v/>
      </c>
      <c r="EH64" s="9" t="str">
        <f>IF(AND(ISNUMBER(DK64),DK64&gt;7),IF(AND(ISNUMBER(AS64),ISNUMBER(DK64)),IF(AS64-VLOOKUP(BI64,NyLi2T!$L$2:$V$4,DK64,1)&lt;1,1,AS64-VLOOKUP(BI64,NyLi2T!$L$2:$V$4,DK64,1)),""),"")</f>
        <v/>
      </c>
      <c r="EI64" s="9" t="str">
        <f>IF(AND(ISNUMBER(DK64),DK64&lt;8),IF(AND(ISNUMBER(AT64),ISNUMBER(DK64)),IF(AT64-VLOOKUP(BI64,NySs!$L$2:$V$4,DK64,1)&lt;1,1,AT64-VLOOKUP(BI64,NySs!$L$2:$V$4,DK64,1)),""),"")</f>
        <v/>
      </c>
      <c r="EJ64" s="9" t="str">
        <f>IF(AND(ISNUMBER(DK64),DK64&lt;9),IF(AND(ISNUMBER(AU64),ISNUMBER(DK64)),IF(AU64-VLOOKUP(BI64,NyEo!$L$2:$V$4,DK64,1)&lt;1,1,AU64-VLOOKUP(BI64,NyEo!$L$2:$V$4,DK64,1)),""),"")</f>
        <v/>
      </c>
      <c r="EK64" s="9" t="str">
        <f>IF(AND(ISNUMBER(DK64),DK64&gt;7),IF(AND(ISNUMBER(AV64),ISNUMBER(DK64)),IF(AV64-VLOOKUP(BI64,NyHt!$L$2:$V$4,DK64,1)&lt;1,1,AV64-VLOOKUP(BI64,NyHt!$L$2:$V$4,DK64,1)),""),"")</f>
        <v/>
      </c>
      <c r="EL64" s="9" t="str">
        <f>IF(AND(ISNUMBER(AW64),ISNUMBER(DK64)),IF(AW64-VLOOKUP(BI64,NySiF!$L$2:$V$4,DK64,1)&lt;1,1,AW64-VLOOKUP(BI64,NySiF!$L$2:$V$4,DK64,1)),"")</f>
        <v/>
      </c>
      <c r="EM64" s="9" t="str">
        <f>IF(AND(ISNUMBER(AX64),ISNUMBER(DK64)),IF(AX64-VLOOKUP(BI64,NySiB!$L$2:$V$4,DK64,1)&lt;1,1,AX64-VLOOKUP(BI64,NySiB!$L$2:$V$4,DK64,1)),"")</f>
        <v/>
      </c>
      <c r="EN64" s="9" t="str">
        <f>IF(AND(ISNUMBER(AY64),ISNUMBER(DK64)),IF(AY64-VLOOKUP(BI64,NySiT!$L$2:$V$4,DK64,1)&lt;1,1,AY64-VLOOKUP(BI64,NySiT!$L$2:$V$4,DK64,1)),"")</f>
        <v/>
      </c>
      <c r="EO64" s="9" t="str">
        <f>IF(AND(ISNUMBER(AZ64),ISNUMBER(DK64)),IF(AZ64-VLOOKUP(BI64,NyVs!$L$2:$V$4,DK64,1)&lt;1,1,AZ64-VLOOKUP(BI64,NyVs!$L$2:$V$4,DK64,1)),"")</f>
        <v/>
      </c>
      <c r="EP64" s="9" t="str">
        <f>IF(AND(ISNUMBER(BA64),ISNUMBER(DK64)),IF(BA64-VLOOKUP(BI64,NyPp!$L$2:$V$4,DK64,1)&lt;1,1,BA64-VLOOKUP(BI64,NyPp!$L$2:$V$4,DK64,1)),"")</f>
        <v/>
      </c>
      <c r="EQ64" s="9" t="str">
        <f>IF(AND(ISNUMBER(BB64),ISNUMBER(DK64)),IF(BB64-VLOOKUP(BI64,NyIGS!$L$2:$V$4,DK64,1)&lt;40,40,BB64-VLOOKUP(BI64,NyIGS!$L$2:$V$4,DK64,1)),"")</f>
        <v/>
      </c>
      <c r="ER64" s="9" t="str">
        <f>IF(AND(ISNUMBER(BC64),ISNUMBER(DK64)),IF(BC64-VLOOKUP(BI64,NyIRS!$L$2:$V$4,DK64,1)&lt;40,40,BC64-VLOOKUP(BI64,NyIRS!$L$2:$V$4,DK64,1)),"")</f>
        <v/>
      </c>
      <c r="ES64" s="9" t="str">
        <f>IF(AND(ISNUMBER(BD64),ISNUMBER(DK64)),IF(BD64-VLOOKUP(BI64,NyIES!$L$2:$V$4,DK64,1)&lt;40,40,BD64-VLOOKUP(BI64,NyIES!$L$2:$V$4,DK64,1)),"")</f>
        <v/>
      </c>
      <c r="ET64" s="9" t="str">
        <f>IF(AND(ISNUMBER(BE64),ISNUMBER(DK64)),IF(BE64-VLOOKUP(BI64,NyISI!$L$2:$V$4,DK64,1)&lt;40,40,BE64-VLOOKUP(BI64,NyISI!$L$2:$V$4,DK64,1)),"")</f>
        <v/>
      </c>
      <c r="EU64" s="9" t="str">
        <f>IF(AND(ISNUMBER(DK64),DK64&lt;8),IF(AND(ISNUMBER(BF64),ISNUMBER(DK64)),IF(BF64-VLOOKUP(BI64,NyISS!$L$2:$V$4,DK64,1)&lt;40,40,BF64-VLOOKUP(BI64,NyISS!$L$2:$V$4,DK64,1)),""),"")</f>
        <v/>
      </c>
      <c r="EV64" s="9" t="str">
        <f>IF(AND(ISNUMBER(DK64),DK64&gt;7),IF(AND(ISNUMBER(BG64),ISNUMBER(DK64)),IF(BG64-VLOOKUP(BI64,NyISM!$L$2:$V$4,DK64,1)&lt;40,40,BG64-VLOOKUP(BI64,NyISM!$L$2:$V$4,DK64,1)),""),"")</f>
        <v/>
      </c>
      <c r="EW64" s="9" t="str">
        <f>IF(AND(ISNUMBER(BH64),ISNUMBER(DK64)),IF(BH64-VLOOKUP(BI64,NyIAM!$L$2:$V$4,DK64,1)&lt;40,40,BH64-VLOOKUP(BI64,NyIAM!$L$2:$V$4,DK64,1)),"")</f>
        <v/>
      </c>
      <c r="EX64" s="9" t="str">
        <f>IF(AND(ISNUMBER(AJ64),ISNUMBER(DK64)),IF(AJ64+VLOOKUP(BI64,NyFi!$L$2:$V$4,DK64,1)&gt;19,19,AJ64+VLOOKUP(BI64,NyFi!$L$2:$V$4,DK64,1)),"")</f>
        <v/>
      </c>
      <c r="EY64" s="9" t="str">
        <f>IF(AND(ISNUMBER(DK64),DK64&lt;8),IF(AND(ISNUMBER(AK64),ISNUMBER(DK64)),IF(AK64+VLOOKUP(BI64,NyGs!$L$2:$V$4,DK64,1)&gt;19,19,AK64+VLOOKUP(BI64,NyGs!$L$2:$V$4,DK64,1)),""),"")</f>
        <v/>
      </c>
      <c r="EZ64" s="9" t="str">
        <f>IF(AND(ISNUMBER(AL64),ISNUMBER(DK64)),IF(AL64+VLOOKUP(BI64,NyRm!$L$2:$V$4,DK64,1)&gt;19,19,AL64+VLOOKUP(BI64,NyRm!$L$2:$V$4,DK64,1)),"")</f>
        <v/>
      </c>
      <c r="FA64" s="9" t="str">
        <f>IF(AND(ISNUMBER(AM64),ISNUMBER(DK64)),IF(AM64+VLOOKUP(BI64,NyFm!$L$2:$V$4,DK64,1)&gt;19,19,AM64+VLOOKUP(BI64,NyFm!$L$2:$V$4,DK64,1)),"")</f>
        <v/>
      </c>
      <c r="FB64" s="9" t="str">
        <f>IF(AND(ISNUMBER(DK64),DK64&lt;8),IF(AND(ISNUMBER(AN64),ISNUMBER(DK64)),IF(AN64+VLOOKUP(BI64,NyLi1R!$L$2:$V$4,DK64,1)&gt;19,19,AN64+VLOOKUP(BI64,NyLi1R!$L$2:$V$4,DK64,1)),""),"")</f>
        <v/>
      </c>
      <c r="FC64" s="9" t="str">
        <f>IF(AND(ISNUMBER(DK64),DK64&lt;8),IF(AND(ISNUMBER(AO64),ISNUMBER(DK64)),IF(AO64+VLOOKUP(BI64,NyLi1E!$L$2:$V$4,DK64,1)&gt;19,19,AO64+VLOOKUP(BI64,NyLi1E!$L$2:$V$4,DK64,1)),""),"")</f>
        <v/>
      </c>
      <c r="FD64" s="9" t="str">
        <f>IF(AND(ISNUMBER(DK64),DK64&lt;8),IF(AND(ISNUMBER(AP64),ISNUMBER(DK64)),IF(AP64+VLOOKUP(BI64,NyLi1T!$L$2:$V$4,DK64,1)&gt;19,19,AP64+VLOOKUP(BI64,NyLi1T!$L$2:$V$4,DK64,1)),""),"")</f>
        <v/>
      </c>
      <c r="FE64" s="9" t="str">
        <f>IF(AND(ISNUMBER(DK64),DK64&gt;7),IF(AND(ISNUMBER(AQ64),ISNUMBER(DK64)),IF(AQ64+VLOOKUP(BI64,NyLi2R!$L$2:$V$4,DK64,1)&gt;19,19,AQ64+VLOOKUP(BI64,NyLi2R!$L$2:$V$4,DK64,1)),""),"")</f>
        <v/>
      </c>
      <c r="FF64" s="9" t="str">
        <f>IF(AND(ISNUMBER(DK64),DK64&gt;7),IF(AND(ISNUMBER(AR64),ISNUMBER(DK64)),IF(AR64+VLOOKUP(BI64,NyLi2E!$L$2:$V$4,DK64,1)&gt;19,19,AR64+VLOOKUP(BI64,NyLi2E!$L$2:$V$4,DK64,1)),""),"")</f>
        <v/>
      </c>
      <c r="FG64" s="9" t="str">
        <f>IF(AND(ISNUMBER(DK64),DK64&gt;7),IF(AND(ISNUMBER(AS64),ISNUMBER(DK64)),IF(AS64+VLOOKUP(BI64,NyLi2T!$L$2:$V$4,DK64,1)&gt;19,19,AS64+VLOOKUP(BI64,NyLi2T!$L$2:$V$4,DK64,1)),""),"")</f>
        <v/>
      </c>
      <c r="FH64" s="9" t="str">
        <f>IF(AND(ISNUMBER(DK64),DK64&lt;8),IF(AND(ISNUMBER(AT64),ISNUMBER(DK64)),IF(AT64+VLOOKUP(BI64,NySs!$L$2:$V$4,DK64,1)&gt;19,19,AT64+VLOOKUP(BI64,NySs!$L$2:$V$4,DK64,1)),""),"")</f>
        <v/>
      </c>
      <c r="FI64" s="9" t="str">
        <f>IF(AND(ISNUMBER(DK64),DK64&lt;9),IF(AND(ISNUMBER(AU64),ISNUMBER(DK64)),IF(AU64+VLOOKUP(BI64,NyEo!$L$2:$V$4,DK64,1)&gt;19,19,AU64+VLOOKUP(BI64,NyEo!$L$2:$V$4,DK64,1)),""),"")</f>
        <v/>
      </c>
      <c r="FJ64" s="9" t="str">
        <f>IF(AND(ISNUMBER(DK64),DK64&gt;7),IF(AND(ISNUMBER(AV64),ISNUMBER(DK64)),IF(AV64+VLOOKUP(BI64,NyHt!$L$2:$V$4,DK64,1)&gt;19,19,AV64+VLOOKUP(BI64,NyHt!$L$2:$V$4,DK64,1)),""),"")</f>
        <v/>
      </c>
      <c r="FK64" s="9" t="str">
        <f>IF(AND(ISNUMBER(AW64),ISNUMBER(DK64)),IF(AW64+VLOOKUP(BI64,NySiF!$L$2:$V$4,DK64,1)&gt;19,19,AW64+VLOOKUP(BI64,NySiF!$L$2:$V$4,DK64,1)),"")</f>
        <v/>
      </c>
      <c r="FL64" s="9" t="str">
        <f>IF(AND(ISNUMBER(AX64),ISNUMBER(DK64)),IF(AX64+VLOOKUP(BI64,NySiB!$L$2:$V$4,DK64,1)&gt;19,19,AX64+VLOOKUP(BI64,NySiB!$L$2:$V$4,DK64,1)),"")</f>
        <v/>
      </c>
      <c r="FM64" s="9" t="str">
        <f>IF(AND(ISNUMBER(AY64),ISNUMBER(DK64)),IF(AY64+VLOOKUP(BI64,NySiT!$L$2:$V$4,DK64,1)&gt;19,19,AY64+VLOOKUP(BI64,NySiT!$L$2:$V$4,DK64,1)),"")</f>
        <v/>
      </c>
      <c r="FN64" s="9" t="str">
        <f>IF(AND(ISNUMBER(AZ64),ISNUMBER(DK64)),IF(AZ64+VLOOKUP(BI64,NyVs!$L$2:$V$4,DK64,1)&gt;19,19,AZ64+VLOOKUP(BI64,NyVs!$L$2:$V$4,DK64,1)),"")</f>
        <v/>
      </c>
      <c r="FO64" s="9" t="str">
        <f>IF(AND(ISNUMBER(BA64),ISNUMBER(DK64)),IF(BA64+VLOOKUP(BI64,NyPp!$L$2:$V$4,DK64,1)&gt;19,19,BA64+VLOOKUP(BI64,NyPp!$L$2:$V$4,DK64,1)),"")</f>
        <v/>
      </c>
      <c r="FP64" s="9" t="str">
        <f>IF(AND(ISNUMBER(BB64),ISNUMBER(DK64)),IF(BB64+VLOOKUP(BI64,NyIGS!$L$2:$V$4,DK64,1)&gt;160,160,BB64+VLOOKUP(BI64,NyIGS!$L$2:$V$4,DK64,1)),"")</f>
        <v/>
      </c>
      <c r="FQ64" s="9" t="str">
        <f>IF(AND(ISNUMBER(BC64),ISNUMBER(DK64)),IF(BC64+VLOOKUP(BI64,NyIRS!$L$2:$V$4,DK64,1)&gt;160,160,BC64+VLOOKUP(BI64,NyIRS!$L$2:$V$4,DK64,1)),"")</f>
        <v/>
      </c>
      <c r="FR64" s="9" t="str">
        <f>IF(AND(ISNUMBER(BD64),ISNUMBER(DK64)),IF(BD64+VLOOKUP(BI64,NyIES!$L$2:$V$4,DK64,1)&gt;160,160, BD64+VLOOKUP(BI64,NyIES!$L$2:$V$4,DK64,1)),"")</f>
        <v/>
      </c>
      <c r="FS64" s="9" t="str">
        <f>IF(AND(ISNUMBER(BE64),ISNUMBER(DK64)),IF(BE64+VLOOKUP(BI64,NyISI!$L$2:$V$4,DK64,1)&gt;160,160,BE64+VLOOKUP(BI64,NyISI!$L$2:$V$4,DK64,1)),"")</f>
        <v/>
      </c>
      <c r="FT64" s="9" t="str">
        <f>IF(AND(ISNUMBER(DK64),DK64&lt;8),IF(AND(ISNUMBER(BF64),ISNUMBER(DK64)),IF(BF64+VLOOKUP(BI64,NyISS!$L$2:$V$4,DK64,1)&gt;160,160,BF64+VLOOKUP(BI64,NyISS!$L$2:$V$4,DK64,1)),""),"")</f>
        <v/>
      </c>
      <c r="FU64" s="9" t="str">
        <f>IF(AND(ISNUMBER(DK64),DK64&gt;7),IF(AND(ISNUMBER(BG64),ISNUMBER(DK64)),IF(BG64+VLOOKUP(BI64,NyISM!$L$2:$V$4,DK64,1)&gt;160,160,BG64+VLOOKUP(BI64,NyISM!$L$2:$V$4,DK64,1)),""),"")</f>
        <v/>
      </c>
      <c r="FV64" s="9" t="str">
        <f>IF(AND(ISNUMBER(BH64),ISNUMBER(DK64)),IF(BH64+VLOOKUP(BI64,NyIAM!$L$2:$V$4,DK64,1)&gt;160,160,BH64+VLOOKUP(BI64,NyIAM!$L$2:$V$4,DK64,1)),"")</f>
        <v/>
      </c>
    </row>
    <row r="65" spans="1:178" x14ac:dyDescent="0.2">
      <c r="A65" s="51"/>
      <c r="B65" s="51"/>
      <c r="C65" s="51"/>
      <c r="D65" s="51"/>
      <c r="E65" s="51"/>
      <c r="F65" s="51"/>
      <c r="G65" s="51"/>
      <c r="H65" s="51"/>
      <c r="I65" s="51"/>
      <c r="J65" s="52"/>
      <c r="K65" s="52"/>
      <c r="L65" s="53"/>
      <c r="M65" s="53"/>
      <c r="N65" s="58" t="str">
        <f t="shared" si="0"/>
        <v/>
      </c>
      <c r="O65" s="53"/>
      <c r="P65" s="53"/>
      <c r="Q65" s="53"/>
      <c r="R65" s="53"/>
      <c r="S65" s="53"/>
      <c r="T65" s="53"/>
      <c r="U65" s="53"/>
      <c r="V65" s="53"/>
      <c r="W65" s="53"/>
      <c r="X65" s="53"/>
      <c r="Y65" s="53"/>
      <c r="Z65" s="53"/>
      <c r="AA65" s="53"/>
      <c r="AB65" s="53"/>
      <c r="AC65" s="53"/>
      <c r="AD65" s="53"/>
      <c r="AE65" s="53"/>
      <c r="AF65" s="53"/>
      <c r="AG65" s="53"/>
      <c r="AH65" s="53"/>
      <c r="AI65" s="53"/>
      <c r="AJ65" s="4" t="str">
        <f>IF(O65="","",IF(ISNUMBER(N65),VLOOKUP(O65,NyFi!$A$2:$K$40,DK65),""))</f>
        <v/>
      </c>
      <c r="AK65" s="4" t="str">
        <f>IF(P65="","",IF(AND(ISNUMBER(N65),DK65&lt;8),VLOOKUP(P65,NyGs!$A$2:$G$41,DK65),""))</f>
        <v/>
      </c>
      <c r="AL65" s="4" t="str">
        <f>IF(AA65="","",IF(ISNUMBER(N65),VLOOKUP(AA65,NyRm!$A$2:$K$56,DK65),""))</f>
        <v/>
      </c>
      <c r="AM65" s="4" t="str">
        <f>IF(Z65="","",IF(ISNUMBER(N65),VLOOKUP(Z65,NyFm!$A$2:$K$46,DK65),""))</f>
        <v/>
      </c>
      <c r="AN65" s="4" t="str">
        <f>IF(U65="","",IF(AND(ISNUMBER(N65),DK65&lt;8),VLOOKUP(U65,NyLi1R!$A$2:$G$20,DK65),""))</f>
        <v/>
      </c>
      <c r="AO65" s="4" t="str">
        <f>IF(V65="","",IF(AND(ISNUMBER(N65),DK65&lt;8),VLOOKUP(V65,NyLi1E!$A$2:$G$20,DK65),""))</f>
        <v/>
      </c>
      <c r="AP65" s="4" t="str">
        <f>IF(AND(ISNUMBER(N65),ISNUMBER(AN65),ISNUMBER(AO65),DK65&lt;8),VLOOKUP(AN65+AO65,NyLi1T!$A$2:$G$40,DK65),"")</f>
        <v/>
      </c>
      <c r="AQ65" s="4" t="str">
        <f>IF(W65="","",IF(AND(ISNUMBER(N65),DK65&gt;7),VLOOKUP(W65,NyLi2R!$A$2:$K$20,DK65),""))</f>
        <v/>
      </c>
      <c r="AR65" s="4" t="str">
        <f>IF(X65="","",IF(AND(ISNUMBER(N65),DK65&gt;7),VLOOKUP(X65,NyLi2E!$A$2:$K$20,DK65),""))</f>
        <v/>
      </c>
      <c r="AS65" s="4" t="str">
        <f>IF(AND(ISNUMBER(N65),ISNUMBER(AQ65),ISNUMBER(AR65),DK65&gt;7),VLOOKUP(AQ65+AR65,NyLi2T!$A$2:$K$40,DK65),"")</f>
        <v/>
      </c>
      <c r="AT65" s="4" t="str">
        <f>IF(AE65="","",IF(AND(ISNUMBER(N65),DK65&lt;8),VLOOKUP(AE65,NySs!$A$2:$G$28,DK65),""))</f>
        <v/>
      </c>
      <c r="AU65" s="4" t="str">
        <f>IF(AD65="","",IF(AND(ISNUMBER(N65),DK65&lt;9),VLOOKUP(AD65,NyEo!$A$2:$H$22,DK65),""))</f>
        <v/>
      </c>
      <c r="AV65" s="4" t="str">
        <f>IF(Q65="","",IF(AND(ISNUMBER(N65),DK65&gt;7),VLOOKUP(Q65,NyHt!$A$2:$K$17,DK65),""))</f>
        <v/>
      </c>
      <c r="AW65" s="4" t="str">
        <f>IF(R65="","",IF(ISNUMBER(N65),VLOOKUP(R65,NySiF!$A$2:$K$18,DK65),""))</f>
        <v/>
      </c>
      <c r="AX65" s="4" t="str">
        <f>IF(S65="","",IF(ISNUMBER(N65),VLOOKUP(S65,NySiB!$A$2:$K$16,DK65),""))</f>
        <v/>
      </c>
      <c r="AY65" s="4" t="str">
        <f>IF(T65="","",IF(ISNUMBER(N65),VLOOKUP(T65,NySiT!$A$2:$K$32,DK65),""))</f>
        <v/>
      </c>
      <c r="AZ65" s="4" t="str">
        <f>IF(Y65="","",IF(ISNUMBER(N65),VLOOKUP(Y65,NyVs!$A$2:$K$86,DK65),""))</f>
        <v/>
      </c>
      <c r="BA65" s="4" t="str">
        <f>IF(AI65="","",IF(ISNUMBER(N65),VLOOKUP(AI65,NyPp!$A$2:$K$202,DK65),""))</f>
        <v/>
      </c>
      <c r="BB65" s="4" t="str">
        <f>IF(AND(ISNUMBER(AJ65),ISNUMBER(AK65),ISNUMBER(AL65),ISNUMBER(AM65),DK65&lt;8),IF(COUNTIF(O65,0)+COUNTIF(P65,0)+COUNTIF(AA65,0)+COUNTIF(Z65,0)&gt;1,"",VLOOKUP(AJ65+AK65+AL65+AM65,NyIGS!$A$2:$K$78,DK65)),IF(AND(ISNUMBER(AJ65),ISNUMBER(AL65),ISNUMBER(AM65),ISNUMBER(AS65),DK65&gt;7),IF(COUNTIF(O65,0)+COUNTIF(AA65,0)+COUNTIF(Z65,0)+AND(COUNTIF(W65,0),COUNTIF(X65,0))&gt;1,"",VLOOKUP(AJ65+AL65+AM65+AS65,NyIGS!$A$2:$K$78,DK65)),""))</f>
        <v/>
      </c>
      <c r="BC65" s="4" t="str">
        <f>IF(AND(ISNUMBER(AJ65),ISNUMBER(AN65),ISNUMBER(AT65),DK65&lt;8),IF(COUNTIF(O65,0)+COUNTIF(U65,0)+COUNTIF(AE65,0)&gt;1,"",VLOOKUP(AJ65+AN65+AT65,NyIRS!$A$2:$K$59,DK65)),IF(AND(ISNUMBER(AJ65),ISNUMBER(AQ65),DK65&gt;7),IF(COUNTIF(O65,0)+COUNTIF(W65,0)&gt;1,"",VLOOKUP(AJ65+AQ65,NyIRS!$A$2:$K$59,DK65)),""))</f>
        <v/>
      </c>
      <c r="BD65" s="4" t="str">
        <f>IF(AND(ISNUMBER(AK65),ISNUMBER(AL65),ISNUMBER(AM65),DK65&lt;8),IF(COUNTIF(P65,0)+COUNTIF(AA65,0)+COUNTIF(Z65,0)&gt;1,"",VLOOKUP(AK65+AL65+AM65,NyIES!$A$2:$K$59,DK65)),IF(AND(ISNUMBER(AL65),ISNUMBER(AM65),ISNUMBER(AR65),DK65&gt;7),IF(COUNTIF(AA65,0)+COUNTIF(Z65,0)+COUNTIF(X65,0)&gt;1,"",VLOOKUP(AL65+AM65+AR65,NyIES!$A$2:$K$59,DK65)),""))</f>
        <v/>
      </c>
      <c r="BE65" s="4" t="str">
        <f>IF(AND(ISNUMBER(AJ65),ISNUMBER(AP65),ISNUMBER(AU65),DK65&lt;8),IF(COUNTIF(O65,0)+AND(COUNTIF(U65,0),COUNTIF(V65,0))+COUNTIF(AD65,0)&gt;1,"",VLOOKUP(AJ65+AP65+AU65,NyISI!$A$2:$K$59,DK65)),IF(AND(ISNUMBER(AS65),ISNUMBER(AU65),ISNUMBER(AV65),DK65=8),IF(COUNTIF(AD65,0)+COUNTIF(Q65,0)+AND(COUNTIF(W65,0),COUNTIF(X65,0))&gt;1,"",VLOOKUP(AS65+AU65+AV65,NyISI!$A$2:$K$59,DK65)),IF(AND(ISNUMBER(AS65),ISNUMBER(AV65),DK65&gt;8),IF(COUNTIF(Q65,0)+AND(COUNTIF(W65,0),COUNTIF(X65,0))&gt;1,"",VLOOKUP(AS65+AV65,NyISI!$A$2:$K$59,DK65)),"")))</f>
        <v/>
      </c>
      <c r="BF65" s="4" t="str">
        <f>IF(AND(ISNUMBER(AT65),ISNUMBER(AK65),ISNUMBER(AL65),ISNUMBER(AM65),DK65&lt;8),IF(COUNTIF(P65,0)+COUNTIF(AA65,0)+COUNTIF(Z65,0)+COUNTIF(AE65,0)&gt;1,"",VLOOKUP(AT65+AK65+AL65+AM65,NyISS!$A$2:$G$78,DK65)),"")</f>
        <v/>
      </c>
      <c r="BG65" s="4" t="str">
        <f>IF(AND(ISNUMBER(AJ65),ISNUMBER(AL65),ISNUMBER(AM65),DK65&gt;7),IF(COUNTIF(O65,0)+COUNTIF(AA65,0)+COUNTIF(Z65,0)&gt;1,"",VLOOKUP(AJ65+AL65+AM65,NyISM!$A$2:$K$59,DK65)),"")</f>
        <v/>
      </c>
      <c r="BH65" s="4" t="str">
        <f>IF(AND(ISNUMBER(AY65),ISNUMBER(AZ65)),IF(COUNTIF(T65,0)+COUNTIF(Y65,0)&gt;1,"",VLOOKUP(AY65+AZ65,NyIAM!$A$2:$K$40,DK65)),"")</f>
        <v/>
      </c>
      <c r="BJ65" s="4" t="str">
        <f>IF(ISNUMBER(BB65),VLOOKUP(BB65,Percentil!$A$2:$B$122,2,1),"")</f>
        <v/>
      </c>
      <c r="BK65" s="4" t="str">
        <f>IF(ISNUMBER(BC65),VLOOKUP(BC65,Percentil!$A$2:$B$122,2,1),"")</f>
        <v/>
      </c>
      <c r="BL65" s="4" t="str">
        <f>IF(ISNUMBER(BD65),VLOOKUP(BD65,Percentil!$A$2:$B$122,2,1),"")</f>
        <v/>
      </c>
      <c r="BM65" s="4" t="str">
        <f>IF(ISNUMBER(BE65),VLOOKUP(BE65,Percentil!$A$2:$B$122,2,1),"")</f>
        <v/>
      </c>
      <c r="BN65" s="4" t="str">
        <f>IF(ISNUMBER(BF65),VLOOKUP(BF65,Percentil!$A$2:$B$122,2,1),"")</f>
        <v/>
      </c>
      <c r="BO65" s="4" t="str">
        <f>IF(ISNUMBER(BG65),VLOOKUP(BG65,Percentil!$A$2:$B$122,2,1),"")</f>
        <v/>
      </c>
      <c r="BP65" s="4" t="str">
        <f>IF(ISNUMBER(BH65),VLOOKUP(BH65,Percentil!$A$2:$B$122,2,1),"")</f>
        <v/>
      </c>
      <c r="BQ65" s="4" t="str">
        <f>IF(AND(ISNUMBER(AJ65),ISNUMBER(DK65)),IF(AJ65-VLOOKUP(BI65,NyFi!$L$2:$V$4,DK65,1)&lt;1,1 &amp; " - " &amp; AJ65+VLOOKUP(BI65,NyFi!$L$2:$V$4,DK65,1),IF(AJ65+VLOOKUP(BI65,NyFi!$L$2:$V$4,DK65,1)&gt;19,AJ65-VLOOKUP(BI65,NyFi!$L$2:$V$4,DK65,1) &amp; " - " &amp; 19,AJ65-VLOOKUP(BI65,NyFi!$L$2:$V$4,DK65,1) &amp; " - " &amp; AJ65+VLOOKUP(BI65,NyFi!$L$2:$V$4,DK65,1))),"")</f>
        <v/>
      </c>
      <c r="BR65" s="4" t="str">
        <f>IF(AND(ISNUMBER(DK65),DK65&lt;8),IF(AND(ISNUMBER(AK65),ISNUMBER(DK65)),IF(AK65-VLOOKUP(BI65,NyGs!$L$2:$V$4,DK65,1)&lt;1,1 &amp; " - " &amp; AK65+VLOOKUP(BI65,NyGs!$L$2:$V$4,DK65,1),IF(AK65+VLOOKUP(BI65,NyGs!$L$2:$V$4,DK65,1)&gt;19,AK65-VLOOKUP(BI65,NyGs!$L$2:$V$4,DK65,1) &amp; " - " &amp; 19,AK65-VLOOKUP(BI65,NyGs!$L$2:$V$4,DK65,1) &amp; " - " &amp; AK65+VLOOKUP(BI65,NyGs!$L$2:$V$4,DK65,1))),""),"")</f>
        <v/>
      </c>
      <c r="BS65" s="4" t="str">
        <f>IF(AND(ISNUMBER(AL65),ISNUMBER(DK65)),IF(AL65-VLOOKUP(BI65,NyRm!$L$2:$V$4,DK65,1)&lt;1,1 &amp; " - " &amp; AL65+VLOOKUP(BI65,NyRm!$L$2:$V$4,DK65,1),IF(AL65+VLOOKUP(BI65,NyRm!$L$2:$V$4,DK65,1)&gt;19,AL65-VLOOKUP(BI65,NyRm!$L$2:$V$4,DK65,1) &amp; " - " &amp; 19,AL65-VLOOKUP(BI65,NyRm!$L$2:$V$4,DK65,1) &amp; " - " &amp; AL65+VLOOKUP(BI65,NyRm!$L$2:$V$4,DK65,1))),"")</f>
        <v/>
      </c>
      <c r="BT65" s="4" t="str">
        <f>IF(AND(ISNUMBER(AM65),ISNUMBER(DK65)),IF(AM65-VLOOKUP(BI65,NyFm!$L$2:$V$4,DK65,1)&lt;1,1 &amp; " - " &amp; AM65+VLOOKUP(BI65,NyFm!$L$2:$V$4,DK65,1),IF(AM65+VLOOKUP(BI65,NyFm!$L$2:$V$4,DK65,1)&gt;19,AM65-VLOOKUP(BI65,NyFm!$L$2:$V$4,DK65,1) &amp; " - " &amp; 19,AM65-VLOOKUP(BI65,NyFm!$L$2:$V$4,DK65,1) &amp; " - " &amp; AM65+VLOOKUP(BI65,NyFm!$L$2:$V$4,DK65,1))),"")</f>
        <v/>
      </c>
      <c r="BU65" s="4" t="str">
        <f>IF(AND(ISNUMBER(DK65),DK65&lt;8),IF(AND(ISNUMBER(AN65),ISNUMBER(DK65)),IF(AN65-VLOOKUP(BI65,NyLi1R!$L$2:$V$4,DK65,1)&lt;1,1 &amp; " - " &amp; AN65+VLOOKUP(BI65,NyLi1R!$L$2:$V$4,DK65,1),IF(AN65+VLOOKUP(BI65,NyLi1R!$L$2:$V$4,DK65,1)&gt;19,AN65-VLOOKUP(BI65,NyLi1R!$L$2:$V$4,DK65,1) &amp; " - " &amp; 19,AN65-VLOOKUP(BI65,NyLi1R!$L$2:$V$4,DK65,1) &amp; " - " &amp; AN65+VLOOKUP(BI65,NyLi1R!$L$2:$V$4,DK65,1))),""),"")</f>
        <v/>
      </c>
      <c r="BV65" s="4" t="str">
        <f>IF(AND(ISNUMBER(DK65),DK65&lt;8),IF(AND(ISNUMBER(AO65),ISNUMBER(DK65)),IF(AO65-VLOOKUP(BI65,NyLi1E!$L$2:$V$4,DK65,1)&lt;1,1 &amp; " - " &amp; AO65+VLOOKUP(BI65,NyLi1E!$L$2:$V$4,DK65,1),IF(AO65+VLOOKUP(BI65,NyLi1E!$L$2:$V$4,DK65,1)&gt;19,AO65-VLOOKUP(BI65,NyLi1E!$L$2:$V$4,DK65,1) &amp; " - " &amp; 19,AO65-VLOOKUP(BI65,NyLi1E!$L$2:$V$4,DK65,1) &amp; " - " &amp; AO65+VLOOKUP(BI65,NyLi1E!$L$2:$V$4,DK65,1))),""),"")</f>
        <v/>
      </c>
      <c r="BW65" s="4" t="str">
        <f>IF(AND(ISNUMBER(DK65),DK65&lt;8),IF(AND(ISNUMBER(AP65),ISNUMBER(DK65)),IF(AP65-VLOOKUP(BI65,NyLi1T!$L$2:$V$4,DK65,1)&lt;1,1 &amp; " - " &amp; AP65+VLOOKUP(BI65,NyLi1T!$L$2:$V$4,DK65,1),IF(AP65+VLOOKUP(BI65,NyLi1T!$L$2:$V$4,DK65,1)&gt;19,AP65-VLOOKUP(BI65,NyLi1T!$L$2:$V$4,DK65,1) &amp; " - " &amp; 19,AP65-VLOOKUP(BI65,NyLi1T!$L$2:$V$4,DK65,1) &amp; " - " &amp; AP65+VLOOKUP(BI65,NyLi1T!$L$2:$V$4,DK65,1))),""),"")</f>
        <v/>
      </c>
      <c r="BX65" s="4" t="str">
        <f>IF(AND(ISNUMBER(DK65),DK65&gt;7),IF(AND(ISNUMBER(AQ65),ISNUMBER(DK65)),IF(AQ65-VLOOKUP(BI65,NyLi2R!$L$2:$V$4,DK65,1)&lt;1,1 &amp; " - " &amp; AQ65+VLOOKUP(BI65,NyLi2R!$L$2:$V$4,DK65,1),IF(AQ65+VLOOKUP(BI65,NyLi2R!$L$2:$V$4,DK65,1)&gt;19,AQ65-VLOOKUP(BI65,NyLi2R!$L$2:$V$4,DK65,1) &amp; " - " &amp; 19,AQ65-VLOOKUP(BI65,NyLi2R!$L$2:$V$4,DK65,1) &amp; " - " &amp; AQ65+VLOOKUP(BI65,NyLi2R!$L$2:$V$4,DK65,1))),""),"")</f>
        <v/>
      </c>
      <c r="BY65" s="4" t="str">
        <f>IF(AND(ISNUMBER(DK65),DK65&gt;7),IF(AND(ISNUMBER(AR65),ISNUMBER(DK65)),IF(AR65-VLOOKUP(BI65,NyLi2E!$L$2:$V$4,DK65,1)&lt;1,1 &amp; " - " &amp; AR65+VLOOKUP(BI65,NyLi2E!$L$2:$V$4,DK65,1),IF(AR65+VLOOKUP(BI65,NyLi2E!$L$2:$V$4,DK65,1)&gt;19,AR65-VLOOKUP(BI65,NyLi2E!$L$2:$V$4,DK65,1) &amp; " - " &amp; 19,AR65-VLOOKUP(BI65,NyLi2E!$L$2:$V$4,DK65,1) &amp; " - " &amp; AR65+VLOOKUP(BI65,NyLi2E!$L$2:$V$4,DK65,1))),""),"")</f>
        <v/>
      </c>
      <c r="BZ65" s="4" t="str">
        <f>IF(AND(ISNUMBER(DK65),DK65&gt;7),IF(AND(ISNUMBER(AS65),ISNUMBER(DK65)),IF(AS65-VLOOKUP(BI65,NyLi2T!$L$2:$V$4,DK65,1)&lt;1,1 &amp; " - " &amp; AS65+VLOOKUP(BI65,NyLi2T!$L$2:$V$4,DK65,1),IF(AS65+VLOOKUP(BI65,NyLi2T!$L$2:$V$4,DK65,1)&gt;19,AS65-VLOOKUP(BI65,NyLi2T!$L$2:$V$4,DK65,1) &amp; " - " &amp; 19,AS65-VLOOKUP(BI65,NyLi2T!$L$2:$V$4,DK65,1) &amp; " - " &amp; AS65+VLOOKUP(BI65,NyLi2T!$L$2:$V$4,DK65,1))),""),"")</f>
        <v/>
      </c>
      <c r="CA65" s="4" t="str">
        <f>IF(AND(ISNUMBER(DK65),DK65&lt;8),IF(AND(ISNUMBER(AT65),ISNUMBER(DK65)),IF(AT65-VLOOKUP(BI65,NySs!$L$2:$V$4,DK65,1)&lt;1,1 &amp; " - " &amp; AT65+VLOOKUP(BI65,NySs!$L$2:$V$4,DK65,1),IF(AT65+VLOOKUP(BI65,NySs!$L$2:$V$4,DK65,1)&gt;19,AT65-VLOOKUP(BI65,NySs!$L$2:$V$4,DK65,1) &amp; " - " &amp; 19,AT65-VLOOKUP(BI65,NySs!$L$2:$V$4,DK65,1) &amp; " - " &amp; AT65+VLOOKUP(BI65,NySs!$L$2:$V$4,DK65,1))),""),"")</f>
        <v/>
      </c>
      <c r="CB65" s="4" t="str">
        <f>IF(AND(ISNUMBER(DK65),DK65&lt;9),IF(AND(ISNUMBER(AU65),ISNUMBER(DK65)),IF(AU65-VLOOKUP(BI65,NyEo!$L$2:$V$4,DK65,1)&lt;1,1 &amp; " - " &amp; AU65+VLOOKUP(BI65,NyEo!$L$2:$V$4,DK65,1),IF(AU65+VLOOKUP(BI65,NyEo!$L$2:$V$4,DK65,1)&gt;19,AU65-VLOOKUP(BI65,NyEo!$L$2:$V$4,DK65,1) &amp; " - " &amp; 19,AU65-VLOOKUP(BI65,NyEo!$L$2:$V$4,DK65,1) &amp; " - " &amp; AU65+VLOOKUP(BI65,NyEo!$L$2:$V$4,DK65,1))),""),"")</f>
        <v/>
      </c>
      <c r="CC65" s="4" t="str">
        <f>IF(AND(ISNUMBER(DK65),DK65&gt;7),IF(AND(ISNUMBER(AV65),ISNUMBER(DK65)),IF(AV65-VLOOKUP(BI65,NyHt!$L$2:$V$4,DK65,1)&lt;1,1 &amp; " - " &amp; AV65+VLOOKUP(BI65,NyHt!$L$2:$V$4,DK65,1),IF(AV65+VLOOKUP(BI65,NyHt!$L$2:$V$4,DK65,1)&gt;19,AV65-VLOOKUP(BI65,NyHt!$L$2:$V$4,DK65,1) &amp; " - " &amp; 19,AV65-VLOOKUP(BI65,NyHt!$L$2:$V$4,DK65,1) &amp; " - " &amp; AV65+VLOOKUP(BI65,NyHt!$L$2:$V$4,DK65,1))),""),"")</f>
        <v/>
      </c>
      <c r="CD65" s="4" t="str">
        <f>IF(AND(ISNUMBER(AW65),ISNUMBER(DK65)),IF(AW65-VLOOKUP(BI65,NySiF!$L$2:$V$4,DK65,1)&lt;1,1 &amp; " - " &amp; AW65+VLOOKUP(BI65,NySiF!$L$2:$V$4,DK65,1),IF(AW65+VLOOKUP(BI65,NySiF!$L$2:$V$4,DK65,1)&gt;19,AW65-VLOOKUP(BI65,NySiF!$L$2:$V$4,DK65,1) &amp; " - " &amp; 19,AW65-VLOOKUP(BI65,NySiF!$L$2:$V$4,DK65,1) &amp; " - " &amp; AW65+VLOOKUP(BI65,NySiF!$L$2:$V$4,DK65,1))),"")</f>
        <v/>
      </c>
      <c r="CE65" s="4" t="str">
        <f>IF(AND(ISNUMBER(AX65),ISNUMBER(DK65)),IF(AX65-VLOOKUP(BI65,NySiB!$L$2:$V$4,DK65,1)&lt;1,1 &amp; " - " &amp; AX65+VLOOKUP(BI65,NySiB!$L$2:$V$4,DK65,1),IF(AX65+VLOOKUP(BI65,NySiB!$L$2:$V$4,DK65,1)&gt;19,AX65-VLOOKUP(BI65,NySiB!$L$2:$V$4,DK65,1) &amp; " - " &amp; 19,AX65-VLOOKUP(BI65,NySiB!$L$2:$V$4,DK65,1) &amp; " - " &amp; AX65+VLOOKUP(BI65,NySiB!$L$2:$V$4,DK65,1))),"")</f>
        <v/>
      </c>
      <c r="CF65" s="4" t="str">
        <f>IF(AND(ISNUMBER(AY65),ISNUMBER(DK65)),IF(AY65-VLOOKUP(BI65,NySiT!$L$2:$V$4,DK65,1)&lt;1,1 &amp; " - " &amp; AY65+VLOOKUP(BI65,NySiT!$L$2:$V$4,DK65,1),IF(AY65+VLOOKUP(BI65,NySiT!$L$2:$V$4,DK65,1)&gt;19,AY65-VLOOKUP(BI65,NySiT!$L$2:$V$4,DK65,1) &amp; " - " &amp; 19,AY65-VLOOKUP(BI65,NySiT!$L$2:$V$4,DK65,1) &amp; " - " &amp; AY65+VLOOKUP(BI65,NySiT!$L$2:$V$4,DK65,1))),"")</f>
        <v/>
      </c>
      <c r="CG65" s="4" t="str">
        <f>IF(AND(ISNUMBER(AZ65),ISNUMBER(DK65)),IF(AZ65-VLOOKUP(BI65,NyVs!$L$2:$V$4,DK65,1)&lt;1,1 &amp; " - " &amp; AZ65+VLOOKUP(BI65,NyVs!$L$2:$V$4,DK65,1),IF(AZ65+VLOOKUP(BI65,NyVs!$L$2:$V$4,DK65,1)&gt;19,AZ65-VLOOKUP(BI65,NyVs!$L$2:$V$4,DK65,1) &amp; " - " &amp; 19,AZ65-VLOOKUP(BI65,NyVs!$L$2:$V$4,DK65,1) &amp; " - " &amp; AZ65+VLOOKUP(BI65,NyVs!$L$2:$V$4,DK65,1))),"")</f>
        <v/>
      </c>
      <c r="CH65" s="4" t="str">
        <f>IF(AND(ISNUMBER(BA65),ISNUMBER(DK65)),IF(BA65-VLOOKUP(BI65,NyPp!$L$2:$V$4,DK65,1)&lt;1,1 &amp; " - " &amp; BA65+VLOOKUP(BI65,NyPp!$L$2:$V$4,DK65,1),IF(BA65+VLOOKUP(BI65,NyPp!$L$2:$V$4,DK65,1)&gt;19,BA65-VLOOKUP(BI65,NyPp!$L$2:$V$4,DK65,1) &amp; " - " &amp; 19,BA65-VLOOKUP(BI65,NyPp!$L$2:$V$4,DK65,1) &amp; " - " &amp; BA65+VLOOKUP(BI65,NyPp!$L$2:$V$4,DK65,1))),"")</f>
        <v/>
      </c>
      <c r="CI65" s="4" t="str">
        <f>IF(AND(ISNUMBER(BB65),ISNUMBER(DK65)),IF(BB65-VLOOKUP(BI65,NyIGS!$L$2:$V$4,DK65,1)&lt;40,40 &amp; " - " &amp; BB65+VLOOKUP(BI65,NyIGS!$L$2:$V$4,DK65,1),IF(BB65+VLOOKUP(BI65,NyIGS!$L$2:$V$4,DK65,1)&gt;160,BB65-VLOOKUP(BI65,NyIGS!$L$2:$V$4,DK65,1) &amp; " - " &amp; 160,BB65-VLOOKUP(BI65,NyIGS!$L$2:$V$4,DK65,1) &amp; " - " &amp; BB65+VLOOKUP(BI65,NyIGS!$L$2:$V$4,DK65,1))),"")</f>
        <v/>
      </c>
      <c r="CJ65" s="4" t="str">
        <f>IF(AND(ISNUMBER(BC65),ISNUMBER(DK65)),IF(BC65-VLOOKUP(BI65,NyIRS!$L$2:$V$4,DK65,1)&lt;40,40 &amp; " - " &amp; BC65+VLOOKUP(BI65,NyIRS!$L$2:$V$4,DK65,1),IF(BC65+VLOOKUP(BI65,NyIRS!$L$2:$V$4,DK65,1)&gt;160,BC65-VLOOKUP(BI65,NyIRS!$L$2:$V$4,DK65,1) &amp; " - " &amp; 160,BC65-VLOOKUP(BI65,NyIRS!$L$2:$V$4,DK65,1) &amp; " - " &amp; BC65+VLOOKUP(BI65,NyIRS!$L$2:$V$4,DK65,1))),"")</f>
        <v/>
      </c>
      <c r="CK65" s="4" t="str">
        <f>IF(AND(ISNUMBER(BD65),ISNUMBER(DK65)),IF(BD65-VLOOKUP(BI65,NyIES!$L$2:$V$4,DK65,1)&lt;40,40 &amp; " - " &amp; BD65+VLOOKUP(BI65,NyIES!$L$2:$V$4,DK65,1),IF(BD65+VLOOKUP(BI65,NyIES!$L$2:$V$4,DK65,1)&gt;160,BD65-VLOOKUP(BI65,NyIES!$L$2:$V$4,DK65,1) &amp; " - " &amp; 160,BD65-VLOOKUP(BI65,NyIES!$L$2:$V$4,DK65,1) &amp; " - " &amp; BD65+VLOOKUP(BI65,NyIES!$L$2:$V$4,DK65,1))),"")</f>
        <v/>
      </c>
      <c r="CL65" s="4" t="str">
        <f>IF(AND(ISNUMBER(BE65),ISNUMBER(DK65)),IF(BE65-VLOOKUP(BI65,NyISI!$L$2:$V$4,DK65,1)&lt;40,40 &amp; " - " &amp; BE65+VLOOKUP(BI65,NyISI!$L$2:$V$4,DK65,1),IF(BE65+VLOOKUP(BI65,NyISI!$L$2:$V$4,DK65,1)&gt;160,BE65-VLOOKUP(BI65,NyISI!$L$2:$V$4,DK65,1) &amp; " - " &amp; 160,BE65-VLOOKUP(BI65,NyISI!$L$2:$V$4,DK65,1) &amp; " - " &amp; BE65+VLOOKUP(BI65,NyISI!$L$2:$V$4,DK65,1))),"")</f>
        <v/>
      </c>
      <c r="CM65" s="4" t="str">
        <f>IF(AND(ISNUMBER(DK65),DK65&lt;8),IF(AND(ISNUMBER(BF65),ISNUMBER(DK65)),IF(BF65-VLOOKUP(BI65,NyISS!$L$2:$V$4,DK65,1)&lt;40,40 &amp; " - " &amp; BF65+VLOOKUP(BI65,NyISS!$L$2:$V$4,DK65,1),IF(BF65+VLOOKUP(BI65,NyISS!$L$2:$V$4,DK65,1)&gt;160,BF65-VLOOKUP(BI65,NyISS!$L$2:$V$4,DK65,1) &amp; " - " &amp; 160,BF65-VLOOKUP(BI65,NyISS!$L$2:$V$4,DK65,1) &amp; " - " &amp; BF65+VLOOKUP(BI65,NyISS!$L$2:$V$4,DK65,1))),""),"")</f>
        <v/>
      </c>
      <c r="CN65" s="4" t="str">
        <f>IF(AND(ISNUMBER(DK65),DK65&gt;7),IF(AND(ISNUMBER(BG65),ISNUMBER(DK65)),IF(BG65-VLOOKUP(BI65,NyISM!$L$2:$V$4,DK65,1)&lt;40,40 &amp; " - " &amp; BG65+VLOOKUP(BI65,NyISM!$L$2:$V$4,DK65,1),IF(BG65+VLOOKUP(BI65,NyISM!$L$2:$V$4,DK65,1)&gt;160,BG65-VLOOKUP(BI65,NyISM!$L$2:$V$4,DK65,1) &amp; " - " &amp; 160,BG65-VLOOKUP(BI65,NyISM!$L$2:$V$4,DK65,1) &amp; " - " &amp; BG65+VLOOKUP(BI65,NyISM!$L$2:$V$4,DK65,1))),""),"")</f>
        <v/>
      </c>
      <c r="CO65" s="4" t="str">
        <f>IF(AND(ISNUMBER(BH65),ISNUMBER(DK65)),IF(BH65-VLOOKUP(BI65,NyIAM!$L$2:$V$4,DK65,1)&lt;40,40 &amp; " - " &amp; BH65+VLOOKUP(BI65,NyIAM!$L$2:$V$4,DK65,1),IF(BH65+VLOOKUP(BI65,NyIAM!$L$2:$V$4,DK65,1)&gt;160,BH65-VLOOKUP(BI65,NyIAM!$L$2:$V$4,DK65,1) &amp; " - " &amp; 160,BH65-VLOOKUP(BI65,NyIAM!$L$2:$V$4,DK65,1) &amp; " - " &amp; BH65+VLOOKUP(BI65,NyIAM!$L$2:$V$4,DK65,1))),"")</f>
        <v/>
      </c>
      <c r="CP65" s="4" t="str">
        <f>IF(AF65="","",IF(AND(ISNUMBER(AF65),ISNUMBER(DK65)),IF(VLOOKUP(AF65,NyOm!$A$2:$K$30,DK65,1)=1,"Onormalt få ord",IF(VLOOKUP(AF65,NyOm!$A$2:$K$30,DK65,1)=2,"Färre antal ord än normalt",IF(VLOOKUP(AF65,NyOm!$A$2:$K$30,DK65,1)=3,"Normalt antal ord","")))))</f>
        <v/>
      </c>
      <c r="CQ65" s="4" t="str">
        <f>IF(AB65="","",IF(AND(ISNUMBER(AB65),ISNUMBER(DK65)),IF(VLOOKUP(AB65,NyPbTid!$A$2:$K$218,DK65,1)=1,"Onormalt lång tidsåtgång",IF(VLOOKUP(AB65,NyPbTid!$A$2:$K$218,DK65,1)=2,"Långsammare än normalt",IF(VLOOKUP(AB65,NyPbTid!$A$2:$K$218,DK65,1)=3,"Normal tidsåtgång","")))))</f>
        <v/>
      </c>
      <c r="CR65" s="4" t="str">
        <f>IF(AC65="","",IF(AND(ISNUMBER(AC65),ISNUMBER(DK65)),IF(VLOOKUP(AC65,NyPbFel!$A$2:$K$18,DK65,1)=1,"Onormalt antal fel",IF(VLOOKUP(AC65,NyPbFel!$A$2:$K$18,DK65,1)=2,"Fler fel än normalt",IF(VLOOKUP(AC65,NyPbFel!$A$2:$K$18,DK65,1)=3,"Normalt antal fel","")))))</f>
        <v/>
      </c>
      <c r="CS65" s="4" t="str">
        <f t="shared" si="6"/>
        <v/>
      </c>
      <c r="CT65" s="4" t="str">
        <f>IF(OR(ISNUMBER(CS65),CS65="0**"),IF(ISNUMBER(CS65),CS65/ABS(CS65)*VLOOKUP(1,SignDiff!$A$3:$K$4,DK65,1),VLOOKUP(1,SignDiff!$A$3:$K$4,DK65,1)),"")</f>
        <v/>
      </c>
      <c r="CU65" s="4" t="str">
        <f>IF(OR(ISNUMBER(CS65),CS65="0**"),IF(ISNUMBER(CS65),CS65/ABS(CS65)*VLOOKUP(1,SignDiff!$A$7:$K$8,DK65,1),VLOOKUP(1,SignDiff!$A$7:$K$8,DK65,1)),"")</f>
        <v/>
      </c>
      <c r="CV65" s="4" t="str">
        <f t="shared" si="7"/>
        <v/>
      </c>
      <c r="CW65" s="4" t="str">
        <f t="shared" si="8"/>
        <v/>
      </c>
      <c r="CX65" s="4" t="str">
        <f>IF(OR(ISNUMBER(CS65),CS65="0**"),IF(CS65="0**",VLOOKUP(0,'IRS-IES'!$A$2:$C$43,2,1),IF(CS65&lt;0,VLOOKUP(ABS(CS65),'IRS-IES'!$A$2:$C$43,2,1),VLOOKUP(ABS(CS65),'IRS-IES'!$A$2:$C$43,3,1))),"")</f>
        <v/>
      </c>
      <c r="CY65" s="4" t="str">
        <f t="shared" si="9"/>
        <v/>
      </c>
      <c r="CZ65" s="4" t="str">
        <f>IF(OR(ISNUMBER(CY65),CY65="0**"),IF(ISNUMBER(CY65),CY65/ABS(CY65)*VLOOKUP(2,SignDiff!$A$3:$K$4,DK65,1),VLOOKUP(2,SignDiff!$A$3:$K$4,DK65,1)),"")</f>
        <v/>
      </c>
      <c r="DA65" s="4" t="str">
        <f>IF(OR(ISNUMBER(CY65),CY65="0**"),IF(ISNUMBER(CY65),CY65/ABS(CY65)*VLOOKUP(2,SignDiff!$A$7:$K$8,DK65,1),VLOOKUP(2,SignDiff!$A$7:$K$8,DK65,1)),"")</f>
        <v/>
      </c>
      <c r="DB65" s="4" t="str">
        <f t="shared" si="10"/>
        <v/>
      </c>
      <c r="DC65" s="4" t="str">
        <f t="shared" si="11"/>
        <v/>
      </c>
      <c r="DD65" s="4" t="str">
        <f>IF(OR(ISNUMBER(CY65),CY65="0**"),IF(CY65="0**",VLOOKUP(0,'ISI-ISS'!$A$2:$C$43,2,1),IF(CY65&lt;0,VLOOKUP(ABS(CY65),'ISI-ISS'!$A$2:$C$43,2,1),VLOOKUP(ABS(CY65),'ISI-ISS'!$A$2:$C$43,3,1))),"")</f>
        <v/>
      </c>
      <c r="DE65" s="4" t="str">
        <f t="shared" si="12"/>
        <v/>
      </c>
      <c r="DF65" s="4" t="str">
        <f>IF(OR(ISNUMBER(DE65),DE65="0**"),IF(ISNUMBER(DE65),DE65/ABS(DE65)*VLOOKUP(2,SignDiff!$A$3:$K$4,DK65,1),VLOOKUP(2,SignDiff!$A$3:$K$4,DK65,1)),"")</f>
        <v/>
      </c>
      <c r="DG65" s="4" t="str">
        <f>IF(OR(ISNUMBER(DE65),DE65="0**"),IF(ISNUMBER(DE65),DE65/ABS(DE65)*VLOOKUP(2,SignDiff!$A$7:$K$8,DK65,1),VLOOKUP(2,SignDiff!$A$7:$K$8,DK65,1)),"")</f>
        <v/>
      </c>
      <c r="DH65" s="4" t="str">
        <f t="shared" si="13"/>
        <v/>
      </c>
      <c r="DI65" s="4" t="str">
        <f t="shared" si="14"/>
        <v/>
      </c>
      <c r="DJ65" s="4" t="str">
        <f>IF(OR(ISNUMBER(DE65),DE65="0**"),IF(DE65="0**",VLOOKUP(0,'ISI-ISM'!$A$2:$C$43,2,1),IF(DE65&lt;0,VLOOKUP(ABS(DE65),'ISI-ISM'!$A$2:$C$43,2,1),VLOOKUP(ABS(DE65),'ISI-ISM'!$A$2:$C$43,3,1))),"")</f>
        <v/>
      </c>
      <c r="DK65" s="4" t="str">
        <f>IF(ISERROR(VLOOKUP(N65,age!$A$2:$C$11,2,1)),"",VLOOKUP(N65,age!$A$2:$C$11,2,1))</f>
        <v/>
      </c>
      <c r="DL65" s="4" t="str">
        <f>IF(ISERROR(VLOOKUP(N65,age!$A$2:$C$11,3,1)),"",VLOOKUP(N65,age!$A$2:$C$11,3,1))</f>
        <v/>
      </c>
      <c r="DM65" s="4">
        <f t="shared" si="1"/>
        <v>0</v>
      </c>
      <c r="DN65" s="4">
        <f t="shared" si="2"/>
        <v>0</v>
      </c>
      <c r="DO65" s="4">
        <f t="shared" si="3"/>
        <v>0</v>
      </c>
      <c r="DP65" s="4">
        <f t="shared" si="4"/>
        <v>0</v>
      </c>
      <c r="DQ65" s="4">
        <f t="shared" si="5"/>
        <v>0</v>
      </c>
      <c r="DR65" s="9" t="str">
        <f t="shared" si="15"/>
        <v/>
      </c>
      <c r="DS65" s="9" t="str">
        <f t="shared" si="16"/>
        <v/>
      </c>
      <c r="DT65" s="9" t="str">
        <f t="shared" si="17"/>
        <v/>
      </c>
      <c r="DU65" s="9" t="str">
        <f t="shared" si="18"/>
        <v/>
      </c>
      <c r="DV65" s="9" t="str">
        <f t="shared" si="19"/>
        <v/>
      </c>
      <c r="DW65" s="9" t="str">
        <f t="shared" si="20"/>
        <v/>
      </c>
      <c r="DX65" s="9" t="str">
        <f t="shared" si="21"/>
        <v/>
      </c>
      <c r="DY65" s="9" t="str">
        <f>IF(AND(ISNUMBER(AJ65),ISNUMBER(DK65)),IF(AJ65-VLOOKUP(BI65,NyFi!$L$2:$V$4,DK65,1)&lt;1,1,AJ65-VLOOKUP(BI65,NyFi!$L$2:$V$4,DK65,1)),"")</f>
        <v/>
      </c>
      <c r="DZ65" s="9" t="str">
        <f>IF(AND(ISNUMBER(DK65),DK65&lt;8),IF(AND(ISNUMBER(AK65),ISNUMBER(DK65)),IF(AK65-VLOOKUP(BI65,NyGs!$L$2:$V$4,DK65,1)&lt;1,1,AK65-VLOOKUP(BI65,NyGs!$L$2:$V$4,DK65,1)),""),"")</f>
        <v/>
      </c>
      <c r="EA65" s="9" t="str">
        <f>IF(AND(ISNUMBER(AL65),ISNUMBER(DK65)),IF(AL65-VLOOKUP(BI65,NyRm!$L$2:$V$4,DK65,1)&lt;1,1,AL65-VLOOKUP(BI65,NyRm!$L$2:$V$4,DK65,1)),"")</f>
        <v/>
      </c>
      <c r="EB65" s="9" t="str">
        <f>IF(AND(ISNUMBER(AM65),ISNUMBER(DK65)),IF(AM65-VLOOKUP(BI65,NyFm!$L$2:$V$4,DK65,1)&lt;1,1,AM65-VLOOKUP(BI65,NyFm!$L$2:$V$4,DK65,1)),"")</f>
        <v/>
      </c>
      <c r="EC65" s="9" t="str">
        <f>IF(AND(ISNUMBER(DK65),DK65&lt;8),IF(AND(ISNUMBER(AN65),ISNUMBER(DK65)),IF(AN65-VLOOKUP(BI65,NyLi1R!$L$2:$V$4,DK65,1)&lt;1,1,AN65-VLOOKUP(BI65,NyLi1R!$L$2:$V$4,DK65,1)),""),"")</f>
        <v/>
      </c>
      <c r="ED65" s="9" t="str">
        <f>IF(AND(ISNUMBER(DK65),DK65&lt;8),IF(AND(ISNUMBER(AO65),ISNUMBER(DK65)),IF(AO65-VLOOKUP(BI65,NyLi1E!$L$2:$V$4,DK65,1)&lt;1,1,AO65-VLOOKUP(BI65,NyLi1E!$L$2:$V$4,DK65,1)),""),"")</f>
        <v/>
      </c>
      <c r="EE65" s="9" t="str">
        <f>IF(AND(ISNUMBER(DK65),DK65&lt;8),IF(AND(ISNUMBER(AP65),ISNUMBER(DK65)),IF(AP65-VLOOKUP(BI65,NyLi1T!$L$2:$V$4,DK65,1)&lt;1,1,AP65-VLOOKUP(BI65,NyLi1T!$L$2:$V$4,DK65,1)),""),"")</f>
        <v/>
      </c>
      <c r="EF65" s="9" t="str">
        <f>IF(AND(ISNUMBER(DK65),DK65&gt;7),IF(AND(ISNUMBER(AQ65),ISNUMBER(DK65)),IF(AQ65-VLOOKUP(BI65,NyLi2R!$L$2:$V$4,DK65,1)&lt;1,1,AQ65-VLOOKUP(BI65,NyLi2R!$L$2:$V$4,DK65,1)),""),"")</f>
        <v/>
      </c>
      <c r="EG65" s="9" t="str">
        <f>IF(AND(ISNUMBER(DK65),DK65&gt;7),IF(AND(ISNUMBER(AR65),ISNUMBER(DK65)),IF(AR65-VLOOKUP(BI65,NyLi2E!$L$2:$V$4,DK65,1)&lt;1,1,AR65-VLOOKUP(BI65,NyLi2E!$L$2:$V$4,DK65,1)),""),"")</f>
        <v/>
      </c>
      <c r="EH65" s="9" t="str">
        <f>IF(AND(ISNUMBER(DK65),DK65&gt;7),IF(AND(ISNUMBER(AS65),ISNUMBER(DK65)),IF(AS65-VLOOKUP(BI65,NyLi2T!$L$2:$V$4,DK65,1)&lt;1,1,AS65-VLOOKUP(BI65,NyLi2T!$L$2:$V$4,DK65,1)),""),"")</f>
        <v/>
      </c>
      <c r="EI65" s="9" t="str">
        <f>IF(AND(ISNUMBER(DK65),DK65&lt;8),IF(AND(ISNUMBER(AT65),ISNUMBER(DK65)),IF(AT65-VLOOKUP(BI65,NySs!$L$2:$V$4,DK65,1)&lt;1,1,AT65-VLOOKUP(BI65,NySs!$L$2:$V$4,DK65,1)),""),"")</f>
        <v/>
      </c>
      <c r="EJ65" s="9" t="str">
        <f>IF(AND(ISNUMBER(DK65),DK65&lt;9),IF(AND(ISNUMBER(AU65),ISNUMBER(DK65)),IF(AU65-VLOOKUP(BI65,NyEo!$L$2:$V$4,DK65,1)&lt;1,1,AU65-VLOOKUP(BI65,NyEo!$L$2:$V$4,DK65,1)),""),"")</f>
        <v/>
      </c>
      <c r="EK65" s="9" t="str">
        <f>IF(AND(ISNUMBER(DK65),DK65&gt;7),IF(AND(ISNUMBER(AV65),ISNUMBER(DK65)),IF(AV65-VLOOKUP(BI65,NyHt!$L$2:$V$4,DK65,1)&lt;1,1,AV65-VLOOKUP(BI65,NyHt!$L$2:$V$4,DK65,1)),""),"")</f>
        <v/>
      </c>
      <c r="EL65" s="9" t="str">
        <f>IF(AND(ISNUMBER(AW65),ISNUMBER(DK65)),IF(AW65-VLOOKUP(BI65,NySiF!$L$2:$V$4,DK65,1)&lt;1,1,AW65-VLOOKUP(BI65,NySiF!$L$2:$V$4,DK65,1)),"")</f>
        <v/>
      </c>
      <c r="EM65" s="9" t="str">
        <f>IF(AND(ISNUMBER(AX65),ISNUMBER(DK65)),IF(AX65-VLOOKUP(BI65,NySiB!$L$2:$V$4,DK65,1)&lt;1,1,AX65-VLOOKUP(BI65,NySiB!$L$2:$V$4,DK65,1)),"")</f>
        <v/>
      </c>
      <c r="EN65" s="9" t="str">
        <f>IF(AND(ISNUMBER(AY65),ISNUMBER(DK65)),IF(AY65-VLOOKUP(BI65,NySiT!$L$2:$V$4,DK65,1)&lt;1,1,AY65-VLOOKUP(BI65,NySiT!$L$2:$V$4,DK65,1)),"")</f>
        <v/>
      </c>
      <c r="EO65" s="9" t="str">
        <f>IF(AND(ISNUMBER(AZ65),ISNUMBER(DK65)),IF(AZ65-VLOOKUP(BI65,NyVs!$L$2:$V$4,DK65,1)&lt;1,1,AZ65-VLOOKUP(BI65,NyVs!$L$2:$V$4,DK65,1)),"")</f>
        <v/>
      </c>
      <c r="EP65" s="9" t="str">
        <f>IF(AND(ISNUMBER(BA65),ISNUMBER(DK65)),IF(BA65-VLOOKUP(BI65,NyPp!$L$2:$V$4,DK65,1)&lt;1,1,BA65-VLOOKUP(BI65,NyPp!$L$2:$V$4,DK65,1)),"")</f>
        <v/>
      </c>
      <c r="EQ65" s="9" t="str">
        <f>IF(AND(ISNUMBER(BB65),ISNUMBER(DK65)),IF(BB65-VLOOKUP(BI65,NyIGS!$L$2:$V$4,DK65,1)&lt;40,40,BB65-VLOOKUP(BI65,NyIGS!$L$2:$V$4,DK65,1)),"")</f>
        <v/>
      </c>
      <c r="ER65" s="9" t="str">
        <f>IF(AND(ISNUMBER(BC65),ISNUMBER(DK65)),IF(BC65-VLOOKUP(BI65,NyIRS!$L$2:$V$4,DK65,1)&lt;40,40,BC65-VLOOKUP(BI65,NyIRS!$L$2:$V$4,DK65,1)),"")</f>
        <v/>
      </c>
      <c r="ES65" s="9" t="str">
        <f>IF(AND(ISNUMBER(BD65),ISNUMBER(DK65)),IF(BD65-VLOOKUP(BI65,NyIES!$L$2:$V$4,DK65,1)&lt;40,40,BD65-VLOOKUP(BI65,NyIES!$L$2:$V$4,DK65,1)),"")</f>
        <v/>
      </c>
      <c r="ET65" s="9" t="str">
        <f>IF(AND(ISNUMBER(BE65),ISNUMBER(DK65)),IF(BE65-VLOOKUP(BI65,NyISI!$L$2:$V$4,DK65,1)&lt;40,40,BE65-VLOOKUP(BI65,NyISI!$L$2:$V$4,DK65,1)),"")</f>
        <v/>
      </c>
      <c r="EU65" s="9" t="str">
        <f>IF(AND(ISNUMBER(DK65),DK65&lt;8),IF(AND(ISNUMBER(BF65),ISNUMBER(DK65)),IF(BF65-VLOOKUP(BI65,NyISS!$L$2:$V$4,DK65,1)&lt;40,40,BF65-VLOOKUP(BI65,NyISS!$L$2:$V$4,DK65,1)),""),"")</f>
        <v/>
      </c>
      <c r="EV65" s="9" t="str">
        <f>IF(AND(ISNUMBER(DK65),DK65&gt;7),IF(AND(ISNUMBER(BG65),ISNUMBER(DK65)),IF(BG65-VLOOKUP(BI65,NyISM!$L$2:$V$4,DK65,1)&lt;40,40,BG65-VLOOKUP(BI65,NyISM!$L$2:$V$4,DK65,1)),""),"")</f>
        <v/>
      </c>
      <c r="EW65" s="9" t="str">
        <f>IF(AND(ISNUMBER(BH65),ISNUMBER(DK65)),IF(BH65-VLOOKUP(BI65,NyIAM!$L$2:$V$4,DK65,1)&lt;40,40,BH65-VLOOKUP(BI65,NyIAM!$L$2:$V$4,DK65,1)),"")</f>
        <v/>
      </c>
      <c r="EX65" s="9" t="str">
        <f>IF(AND(ISNUMBER(AJ65),ISNUMBER(DK65)),IF(AJ65+VLOOKUP(BI65,NyFi!$L$2:$V$4,DK65,1)&gt;19,19,AJ65+VLOOKUP(BI65,NyFi!$L$2:$V$4,DK65,1)),"")</f>
        <v/>
      </c>
      <c r="EY65" s="9" t="str">
        <f>IF(AND(ISNUMBER(DK65),DK65&lt;8),IF(AND(ISNUMBER(AK65),ISNUMBER(DK65)),IF(AK65+VLOOKUP(BI65,NyGs!$L$2:$V$4,DK65,1)&gt;19,19,AK65+VLOOKUP(BI65,NyGs!$L$2:$V$4,DK65,1)),""),"")</f>
        <v/>
      </c>
      <c r="EZ65" s="9" t="str">
        <f>IF(AND(ISNUMBER(AL65),ISNUMBER(DK65)),IF(AL65+VLOOKUP(BI65,NyRm!$L$2:$V$4,DK65,1)&gt;19,19,AL65+VLOOKUP(BI65,NyRm!$L$2:$V$4,DK65,1)),"")</f>
        <v/>
      </c>
      <c r="FA65" s="9" t="str">
        <f>IF(AND(ISNUMBER(AM65),ISNUMBER(DK65)),IF(AM65+VLOOKUP(BI65,NyFm!$L$2:$V$4,DK65,1)&gt;19,19,AM65+VLOOKUP(BI65,NyFm!$L$2:$V$4,DK65,1)),"")</f>
        <v/>
      </c>
      <c r="FB65" s="9" t="str">
        <f>IF(AND(ISNUMBER(DK65),DK65&lt;8),IF(AND(ISNUMBER(AN65),ISNUMBER(DK65)),IF(AN65+VLOOKUP(BI65,NyLi1R!$L$2:$V$4,DK65,1)&gt;19,19,AN65+VLOOKUP(BI65,NyLi1R!$L$2:$V$4,DK65,1)),""),"")</f>
        <v/>
      </c>
      <c r="FC65" s="9" t="str">
        <f>IF(AND(ISNUMBER(DK65),DK65&lt;8),IF(AND(ISNUMBER(AO65),ISNUMBER(DK65)),IF(AO65+VLOOKUP(BI65,NyLi1E!$L$2:$V$4,DK65,1)&gt;19,19,AO65+VLOOKUP(BI65,NyLi1E!$L$2:$V$4,DK65,1)),""),"")</f>
        <v/>
      </c>
      <c r="FD65" s="9" t="str">
        <f>IF(AND(ISNUMBER(DK65),DK65&lt;8),IF(AND(ISNUMBER(AP65),ISNUMBER(DK65)),IF(AP65+VLOOKUP(BI65,NyLi1T!$L$2:$V$4,DK65,1)&gt;19,19,AP65+VLOOKUP(BI65,NyLi1T!$L$2:$V$4,DK65,1)),""),"")</f>
        <v/>
      </c>
      <c r="FE65" s="9" t="str">
        <f>IF(AND(ISNUMBER(DK65),DK65&gt;7),IF(AND(ISNUMBER(AQ65),ISNUMBER(DK65)),IF(AQ65+VLOOKUP(BI65,NyLi2R!$L$2:$V$4,DK65,1)&gt;19,19,AQ65+VLOOKUP(BI65,NyLi2R!$L$2:$V$4,DK65,1)),""),"")</f>
        <v/>
      </c>
      <c r="FF65" s="9" t="str">
        <f>IF(AND(ISNUMBER(DK65),DK65&gt;7),IF(AND(ISNUMBER(AR65),ISNUMBER(DK65)),IF(AR65+VLOOKUP(BI65,NyLi2E!$L$2:$V$4,DK65,1)&gt;19,19,AR65+VLOOKUP(BI65,NyLi2E!$L$2:$V$4,DK65,1)),""),"")</f>
        <v/>
      </c>
      <c r="FG65" s="9" t="str">
        <f>IF(AND(ISNUMBER(DK65),DK65&gt;7),IF(AND(ISNUMBER(AS65),ISNUMBER(DK65)),IF(AS65+VLOOKUP(BI65,NyLi2T!$L$2:$V$4,DK65,1)&gt;19,19,AS65+VLOOKUP(BI65,NyLi2T!$L$2:$V$4,DK65,1)),""),"")</f>
        <v/>
      </c>
      <c r="FH65" s="9" t="str">
        <f>IF(AND(ISNUMBER(DK65),DK65&lt;8),IF(AND(ISNUMBER(AT65),ISNUMBER(DK65)),IF(AT65+VLOOKUP(BI65,NySs!$L$2:$V$4,DK65,1)&gt;19,19,AT65+VLOOKUP(BI65,NySs!$L$2:$V$4,DK65,1)),""),"")</f>
        <v/>
      </c>
      <c r="FI65" s="9" t="str">
        <f>IF(AND(ISNUMBER(DK65),DK65&lt;9),IF(AND(ISNUMBER(AU65),ISNUMBER(DK65)),IF(AU65+VLOOKUP(BI65,NyEo!$L$2:$V$4,DK65,1)&gt;19,19,AU65+VLOOKUP(BI65,NyEo!$L$2:$V$4,DK65,1)),""),"")</f>
        <v/>
      </c>
      <c r="FJ65" s="9" t="str">
        <f>IF(AND(ISNUMBER(DK65),DK65&gt;7),IF(AND(ISNUMBER(AV65),ISNUMBER(DK65)),IF(AV65+VLOOKUP(BI65,NyHt!$L$2:$V$4,DK65,1)&gt;19,19,AV65+VLOOKUP(BI65,NyHt!$L$2:$V$4,DK65,1)),""),"")</f>
        <v/>
      </c>
      <c r="FK65" s="9" t="str">
        <f>IF(AND(ISNUMBER(AW65),ISNUMBER(DK65)),IF(AW65+VLOOKUP(BI65,NySiF!$L$2:$V$4,DK65,1)&gt;19,19,AW65+VLOOKUP(BI65,NySiF!$L$2:$V$4,DK65,1)),"")</f>
        <v/>
      </c>
      <c r="FL65" s="9" t="str">
        <f>IF(AND(ISNUMBER(AX65),ISNUMBER(DK65)),IF(AX65+VLOOKUP(BI65,NySiB!$L$2:$V$4,DK65,1)&gt;19,19,AX65+VLOOKUP(BI65,NySiB!$L$2:$V$4,DK65,1)),"")</f>
        <v/>
      </c>
      <c r="FM65" s="9" t="str">
        <f>IF(AND(ISNUMBER(AY65),ISNUMBER(DK65)),IF(AY65+VLOOKUP(BI65,NySiT!$L$2:$V$4,DK65,1)&gt;19,19,AY65+VLOOKUP(BI65,NySiT!$L$2:$V$4,DK65,1)),"")</f>
        <v/>
      </c>
      <c r="FN65" s="9" t="str">
        <f>IF(AND(ISNUMBER(AZ65),ISNUMBER(DK65)),IF(AZ65+VLOOKUP(BI65,NyVs!$L$2:$V$4,DK65,1)&gt;19,19,AZ65+VLOOKUP(BI65,NyVs!$L$2:$V$4,DK65,1)),"")</f>
        <v/>
      </c>
      <c r="FO65" s="9" t="str">
        <f>IF(AND(ISNUMBER(BA65),ISNUMBER(DK65)),IF(BA65+VLOOKUP(BI65,NyPp!$L$2:$V$4,DK65,1)&gt;19,19,BA65+VLOOKUP(BI65,NyPp!$L$2:$V$4,DK65,1)),"")</f>
        <v/>
      </c>
      <c r="FP65" s="9" t="str">
        <f>IF(AND(ISNUMBER(BB65),ISNUMBER(DK65)),IF(BB65+VLOOKUP(BI65,NyIGS!$L$2:$V$4,DK65,1)&gt;160,160,BB65+VLOOKUP(BI65,NyIGS!$L$2:$V$4,DK65,1)),"")</f>
        <v/>
      </c>
      <c r="FQ65" s="9" t="str">
        <f>IF(AND(ISNUMBER(BC65),ISNUMBER(DK65)),IF(BC65+VLOOKUP(BI65,NyIRS!$L$2:$V$4,DK65,1)&gt;160,160,BC65+VLOOKUP(BI65,NyIRS!$L$2:$V$4,DK65,1)),"")</f>
        <v/>
      </c>
      <c r="FR65" s="9" t="str">
        <f>IF(AND(ISNUMBER(BD65),ISNUMBER(DK65)),IF(BD65+VLOOKUP(BI65,NyIES!$L$2:$V$4,DK65,1)&gt;160,160, BD65+VLOOKUP(BI65,NyIES!$L$2:$V$4,DK65,1)),"")</f>
        <v/>
      </c>
      <c r="FS65" s="9" t="str">
        <f>IF(AND(ISNUMBER(BE65),ISNUMBER(DK65)),IF(BE65+VLOOKUP(BI65,NyISI!$L$2:$V$4,DK65,1)&gt;160,160,BE65+VLOOKUP(BI65,NyISI!$L$2:$V$4,DK65,1)),"")</f>
        <v/>
      </c>
      <c r="FT65" s="9" t="str">
        <f>IF(AND(ISNUMBER(DK65),DK65&lt;8),IF(AND(ISNUMBER(BF65),ISNUMBER(DK65)),IF(BF65+VLOOKUP(BI65,NyISS!$L$2:$V$4,DK65,1)&gt;160,160,BF65+VLOOKUP(BI65,NyISS!$L$2:$V$4,DK65,1)),""),"")</f>
        <v/>
      </c>
      <c r="FU65" s="9" t="str">
        <f>IF(AND(ISNUMBER(DK65),DK65&gt;7),IF(AND(ISNUMBER(BG65),ISNUMBER(DK65)),IF(BG65+VLOOKUP(BI65,NyISM!$L$2:$V$4,DK65,1)&gt;160,160,BG65+VLOOKUP(BI65,NyISM!$L$2:$V$4,DK65,1)),""),"")</f>
        <v/>
      </c>
      <c r="FV65" s="9" t="str">
        <f>IF(AND(ISNUMBER(BH65),ISNUMBER(DK65)),IF(BH65+VLOOKUP(BI65,NyIAM!$L$2:$V$4,DK65,1)&gt;160,160,BH65+VLOOKUP(BI65,NyIAM!$L$2:$V$4,DK65,1)),"")</f>
        <v/>
      </c>
    </row>
    <row r="66" spans="1:178" x14ac:dyDescent="0.2">
      <c r="A66" s="51"/>
      <c r="B66" s="51"/>
      <c r="C66" s="51"/>
      <c r="D66" s="51"/>
      <c r="E66" s="51"/>
      <c r="F66" s="51"/>
      <c r="G66" s="51"/>
      <c r="H66" s="51"/>
      <c r="I66" s="51"/>
      <c r="J66" s="52"/>
      <c r="K66" s="52"/>
      <c r="L66" s="53"/>
      <c r="M66" s="53"/>
      <c r="N66" s="58" t="str">
        <f t="shared" si="0"/>
        <v/>
      </c>
      <c r="O66" s="53"/>
      <c r="P66" s="53"/>
      <c r="Q66" s="53"/>
      <c r="R66" s="53"/>
      <c r="S66" s="53"/>
      <c r="T66" s="53"/>
      <c r="U66" s="53"/>
      <c r="V66" s="53"/>
      <c r="W66" s="53"/>
      <c r="X66" s="53"/>
      <c r="Y66" s="53"/>
      <c r="Z66" s="53"/>
      <c r="AA66" s="53"/>
      <c r="AB66" s="53"/>
      <c r="AC66" s="53"/>
      <c r="AD66" s="53"/>
      <c r="AE66" s="53"/>
      <c r="AF66" s="53"/>
      <c r="AG66" s="53"/>
      <c r="AH66" s="53"/>
      <c r="AI66" s="53"/>
      <c r="AJ66" s="4" t="str">
        <f>IF(O66="","",IF(ISNUMBER(N66),VLOOKUP(O66,NyFi!$A$2:$K$40,DK66),""))</f>
        <v/>
      </c>
      <c r="AK66" s="4" t="str">
        <f>IF(P66="","",IF(AND(ISNUMBER(N66),DK66&lt;8),VLOOKUP(P66,NyGs!$A$2:$G$41,DK66),""))</f>
        <v/>
      </c>
      <c r="AL66" s="4" t="str">
        <f>IF(AA66="","",IF(ISNUMBER(N66),VLOOKUP(AA66,NyRm!$A$2:$K$56,DK66),""))</f>
        <v/>
      </c>
      <c r="AM66" s="4" t="str">
        <f>IF(Z66="","",IF(ISNUMBER(N66),VLOOKUP(Z66,NyFm!$A$2:$K$46,DK66),""))</f>
        <v/>
      </c>
      <c r="AN66" s="4" t="str">
        <f>IF(U66="","",IF(AND(ISNUMBER(N66),DK66&lt;8),VLOOKUP(U66,NyLi1R!$A$2:$G$20,DK66),""))</f>
        <v/>
      </c>
      <c r="AO66" s="4" t="str">
        <f>IF(V66="","",IF(AND(ISNUMBER(N66),DK66&lt;8),VLOOKUP(V66,NyLi1E!$A$2:$G$20,DK66),""))</f>
        <v/>
      </c>
      <c r="AP66" s="4" t="str">
        <f>IF(AND(ISNUMBER(N66),ISNUMBER(AN66),ISNUMBER(AO66),DK66&lt;8),VLOOKUP(AN66+AO66,NyLi1T!$A$2:$G$40,DK66),"")</f>
        <v/>
      </c>
      <c r="AQ66" s="4" t="str">
        <f>IF(W66="","",IF(AND(ISNUMBER(N66),DK66&gt;7),VLOOKUP(W66,NyLi2R!$A$2:$K$20,DK66),""))</f>
        <v/>
      </c>
      <c r="AR66" s="4" t="str">
        <f>IF(X66="","",IF(AND(ISNUMBER(N66),DK66&gt;7),VLOOKUP(X66,NyLi2E!$A$2:$K$20,DK66),""))</f>
        <v/>
      </c>
      <c r="AS66" s="4" t="str">
        <f>IF(AND(ISNUMBER(N66),ISNUMBER(AQ66),ISNUMBER(AR66),DK66&gt;7),VLOOKUP(AQ66+AR66,NyLi2T!$A$2:$K$40,DK66),"")</f>
        <v/>
      </c>
      <c r="AT66" s="4" t="str">
        <f>IF(AE66="","",IF(AND(ISNUMBER(N66),DK66&lt;8),VLOOKUP(AE66,NySs!$A$2:$G$28,DK66),""))</f>
        <v/>
      </c>
      <c r="AU66" s="4" t="str">
        <f>IF(AD66="","",IF(AND(ISNUMBER(N66),DK66&lt;9),VLOOKUP(AD66,NyEo!$A$2:$H$22,DK66),""))</f>
        <v/>
      </c>
      <c r="AV66" s="4" t="str">
        <f>IF(Q66="","",IF(AND(ISNUMBER(N66),DK66&gt;7),VLOOKUP(Q66,NyHt!$A$2:$K$17,DK66),""))</f>
        <v/>
      </c>
      <c r="AW66" s="4" t="str">
        <f>IF(R66="","",IF(ISNUMBER(N66),VLOOKUP(R66,NySiF!$A$2:$K$18,DK66),""))</f>
        <v/>
      </c>
      <c r="AX66" s="4" t="str">
        <f>IF(S66="","",IF(ISNUMBER(N66),VLOOKUP(S66,NySiB!$A$2:$K$16,DK66),""))</f>
        <v/>
      </c>
      <c r="AY66" s="4" t="str">
        <f>IF(T66="","",IF(ISNUMBER(N66),VLOOKUP(T66,NySiT!$A$2:$K$32,DK66),""))</f>
        <v/>
      </c>
      <c r="AZ66" s="4" t="str">
        <f>IF(Y66="","",IF(ISNUMBER(N66),VLOOKUP(Y66,NyVs!$A$2:$K$86,DK66),""))</f>
        <v/>
      </c>
      <c r="BA66" s="4" t="str">
        <f>IF(AI66="","",IF(ISNUMBER(N66),VLOOKUP(AI66,NyPp!$A$2:$K$202,DK66),""))</f>
        <v/>
      </c>
      <c r="BB66" s="4" t="str">
        <f>IF(AND(ISNUMBER(AJ66),ISNUMBER(AK66),ISNUMBER(AL66),ISNUMBER(AM66),DK66&lt;8),IF(COUNTIF(O66,0)+COUNTIF(P66,0)+COUNTIF(AA66,0)+COUNTIF(Z66,0)&gt;1,"",VLOOKUP(AJ66+AK66+AL66+AM66,NyIGS!$A$2:$K$78,DK66)),IF(AND(ISNUMBER(AJ66),ISNUMBER(AL66),ISNUMBER(AM66),ISNUMBER(AS66),DK66&gt;7),IF(COUNTIF(O66,0)+COUNTIF(AA66,0)+COUNTIF(Z66,0)+AND(COUNTIF(W66,0),COUNTIF(X66,0))&gt;1,"",VLOOKUP(AJ66+AL66+AM66+AS66,NyIGS!$A$2:$K$78,DK66)),""))</f>
        <v/>
      </c>
      <c r="BC66" s="4" t="str">
        <f>IF(AND(ISNUMBER(AJ66),ISNUMBER(AN66),ISNUMBER(AT66),DK66&lt;8),IF(COUNTIF(O66,0)+COUNTIF(U66,0)+COUNTIF(AE66,0)&gt;1,"",VLOOKUP(AJ66+AN66+AT66,NyIRS!$A$2:$K$59,DK66)),IF(AND(ISNUMBER(AJ66),ISNUMBER(AQ66),DK66&gt;7),IF(COUNTIF(O66,0)+COUNTIF(W66,0)&gt;1,"",VLOOKUP(AJ66+AQ66,NyIRS!$A$2:$K$59,DK66)),""))</f>
        <v/>
      </c>
      <c r="BD66" s="4" t="str">
        <f>IF(AND(ISNUMBER(AK66),ISNUMBER(AL66),ISNUMBER(AM66),DK66&lt;8),IF(COUNTIF(P66,0)+COUNTIF(AA66,0)+COUNTIF(Z66,0)&gt;1,"",VLOOKUP(AK66+AL66+AM66,NyIES!$A$2:$K$59,DK66)),IF(AND(ISNUMBER(AL66),ISNUMBER(AM66),ISNUMBER(AR66),DK66&gt;7),IF(COUNTIF(AA66,0)+COUNTIF(Z66,0)+COUNTIF(X66,0)&gt;1,"",VLOOKUP(AL66+AM66+AR66,NyIES!$A$2:$K$59,DK66)),""))</f>
        <v/>
      </c>
      <c r="BE66" s="4" t="str">
        <f>IF(AND(ISNUMBER(AJ66),ISNUMBER(AP66),ISNUMBER(AU66),DK66&lt;8),IF(COUNTIF(O66,0)+AND(COUNTIF(U66,0),COUNTIF(V66,0))+COUNTIF(AD66,0)&gt;1,"",VLOOKUP(AJ66+AP66+AU66,NyISI!$A$2:$K$59,DK66)),IF(AND(ISNUMBER(AS66),ISNUMBER(AU66),ISNUMBER(AV66),DK66=8),IF(COUNTIF(AD66,0)+COUNTIF(Q66,0)+AND(COUNTIF(W66,0),COUNTIF(X66,0))&gt;1,"",VLOOKUP(AS66+AU66+AV66,NyISI!$A$2:$K$59,DK66)),IF(AND(ISNUMBER(AS66),ISNUMBER(AV66),DK66&gt;8),IF(COUNTIF(Q66,0)+AND(COUNTIF(W66,0),COUNTIF(X66,0))&gt;1,"",VLOOKUP(AS66+AV66,NyISI!$A$2:$K$59,DK66)),"")))</f>
        <v/>
      </c>
      <c r="BF66" s="4" t="str">
        <f>IF(AND(ISNUMBER(AT66),ISNUMBER(AK66),ISNUMBER(AL66),ISNUMBER(AM66),DK66&lt;8),IF(COUNTIF(P66,0)+COUNTIF(AA66,0)+COUNTIF(Z66,0)+COUNTIF(AE66,0)&gt;1,"",VLOOKUP(AT66+AK66+AL66+AM66,NyISS!$A$2:$G$78,DK66)),"")</f>
        <v/>
      </c>
      <c r="BG66" s="4" t="str">
        <f>IF(AND(ISNUMBER(AJ66),ISNUMBER(AL66),ISNUMBER(AM66),DK66&gt;7),IF(COUNTIF(O66,0)+COUNTIF(AA66,0)+COUNTIF(Z66,0)&gt;1,"",VLOOKUP(AJ66+AL66+AM66,NyISM!$A$2:$K$59,DK66)),"")</f>
        <v/>
      </c>
      <c r="BH66" s="4" t="str">
        <f>IF(AND(ISNUMBER(AY66),ISNUMBER(AZ66)),IF(COUNTIF(T66,0)+COUNTIF(Y66,0)&gt;1,"",VLOOKUP(AY66+AZ66,NyIAM!$A$2:$K$40,DK66)),"")</f>
        <v/>
      </c>
      <c r="BJ66" s="4" t="str">
        <f>IF(ISNUMBER(BB66),VLOOKUP(BB66,Percentil!$A$2:$B$122,2,1),"")</f>
        <v/>
      </c>
      <c r="BK66" s="4" t="str">
        <f>IF(ISNUMBER(BC66),VLOOKUP(BC66,Percentil!$A$2:$B$122,2,1),"")</f>
        <v/>
      </c>
      <c r="BL66" s="4" t="str">
        <f>IF(ISNUMBER(BD66),VLOOKUP(BD66,Percentil!$A$2:$B$122,2,1),"")</f>
        <v/>
      </c>
      <c r="BM66" s="4" t="str">
        <f>IF(ISNUMBER(BE66),VLOOKUP(BE66,Percentil!$A$2:$B$122,2,1),"")</f>
        <v/>
      </c>
      <c r="BN66" s="4" t="str">
        <f>IF(ISNUMBER(BF66),VLOOKUP(BF66,Percentil!$A$2:$B$122,2,1),"")</f>
        <v/>
      </c>
      <c r="BO66" s="4" t="str">
        <f>IF(ISNUMBER(BG66),VLOOKUP(BG66,Percentil!$A$2:$B$122,2,1),"")</f>
        <v/>
      </c>
      <c r="BP66" s="4" t="str">
        <f>IF(ISNUMBER(BH66),VLOOKUP(BH66,Percentil!$A$2:$B$122,2,1),"")</f>
        <v/>
      </c>
      <c r="BQ66" s="4" t="str">
        <f>IF(AND(ISNUMBER(AJ66),ISNUMBER(DK66)),IF(AJ66-VLOOKUP(BI66,NyFi!$L$2:$V$4,DK66,1)&lt;1,1 &amp; " - " &amp; AJ66+VLOOKUP(BI66,NyFi!$L$2:$V$4,DK66,1),IF(AJ66+VLOOKUP(BI66,NyFi!$L$2:$V$4,DK66,1)&gt;19,AJ66-VLOOKUP(BI66,NyFi!$L$2:$V$4,DK66,1) &amp; " - " &amp; 19,AJ66-VLOOKUP(BI66,NyFi!$L$2:$V$4,DK66,1) &amp; " - " &amp; AJ66+VLOOKUP(BI66,NyFi!$L$2:$V$4,DK66,1))),"")</f>
        <v/>
      </c>
      <c r="BR66" s="4" t="str">
        <f>IF(AND(ISNUMBER(DK66),DK66&lt;8),IF(AND(ISNUMBER(AK66),ISNUMBER(DK66)),IF(AK66-VLOOKUP(BI66,NyGs!$L$2:$V$4,DK66,1)&lt;1,1 &amp; " - " &amp; AK66+VLOOKUP(BI66,NyGs!$L$2:$V$4,DK66,1),IF(AK66+VLOOKUP(BI66,NyGs!$L$2:$V$4,DK66,1)&gt;19,AK66-VLOOKUP(BI66,NyGs!$L$2:$V$4,DK66,1) &amp; " - " &amp; 19,AK66-VLOOKUP(BI66,NyGs!$L$2:$V$4,DK66,1) &amp; " - " &amp; AK66+VLOOKUP(BI66,NyGs!$L$2:$V$4,DK66,1))),""),"")</f>
        <v/>
      </c>
      <c r="BS66" s="4" t="str">
        <f>IF(AND(ISNUMBER(AL66),ISNUMBER(DK66)),IF(AL66-VLOOKUP(BI66,NyRm!$L$2:$V$4,DK66,1)&lt;1,1 &amp; " - " &amp; AL66+VLOOKUP(BI66,NyRm!$L$2:$V$4,DK66,1),IF(AL66+VLOOKUP(BI66,NyRm!$L$2:$V$4,DK66,1)&gt;19,AL66-VLOOKUP(BI66,NyRm!$L$2:$V$4,DK66,1) &amp; " - " &amp; 19,AL66-VLOOKUP(BI66,NyRm!$L$2:$V$4,DK66,1) &amp; " - " &amp; AL66+VLOOKUP(BI66,NyRm!$L$2:$V$4,DK66,1))),"")</f>
        <v/>
      </c>
      <c r="BT66" s="4" t="str">
        <f>IF(AND(ISNUMBER(AM66),ISNUMBER(DK66)),IF(AM66-VLOOKUP(BI66,NyFm!$L$2:$V$4,DK66,1)&lt;1,1 &amp; " - " &amp; AM66+VLOOKUP(BI66,NyFm!$L$2:$V$4,DK66,1),IF(AM66+VLOOKUP(BI66,NyFm!$L$2:$V$4,DK66,1)&gt;19,AM66-VLOOKUP(BI66,NyFm!$L$2:$V$4,DK66,1) &amp; " - " &amp; 19,AM66-VLOOKUP(BI66,NyFm!$L$2:$V$4,DK66,1) &amp; " - " &amp; AM66+VLOOKUP(BI66,NyFm!$L$2:$V$4,DK66,1))),"")</f>
        <v/>
      </c>
      <c r="BU66" s="4" t="str">
        <f>IF(AND(ISNUMBER(DK66),DK66&lt;8),IF(AND(ISNUMBER(AN66),ISNUMBER(DK66)),IF(AN66-VLOOKUP(BI66,NyLi1R!$L$2:$V$4,DK66,1)&lt;1,1 &amp; " - " &amp; AN66+VLOOKUP(BI66,NyLi1R!$L$2:$V$4,DK66,1),IF(AN66+VLOOKUP(BI66,NyLi1R!$L$2:$V$4,DK66,1)&gt;19,AN66-VLOOKUP(BI66,NyLi1R!$L$2:$V$4,DK66,1) &amp; " - " &amp; 19,AN66-VLOOKUP(BI66,NyLi1R!$L$2:$V$4,DK66,1) &amp; " - " &amp; AN66+VLOOKUP(BI66,NyLi1R!$L$2:$V$4,DK66,1))),""),"")</f>
        <v/>
      </c>
      <c r="BV66" s="4" t="str">
        <f>IF(AND(ISNUMBER(DK66),DK66&lt;8),IF(AND(ISNUMBER(AO66),ISNUMBER(DK66)),IF(AO66-VLOOKUP(BI66,NyLi1E!$L$2:$V$4,DK66,1)&lt;1,1 &amp; " - " &amp; AO66+VLOOKUP(BI66,NyLi1E!$L$2:$V$4,DK66,1),IF(AO66+VLOOKUP(BI66,NyLi1E!$L$2:$V$4,DK66,1)&gt;19,AO66-VLOOKUP(BI66,NyLi1E!$L$2:$V$4,DK66,1) &amp; " - " &amp; 19,AO66-VLOOKUP(BI66,NyLi1E!$L$2:$V$4,DK66,1) &amp; " - " &amp; AO66+VLOOKUP(BI66,NyLi1E!$L$2:$V$4,DK66,1))),""),"")</f>
        <v/>
      </c>
      <c r="BW66" s="4" t="str">
        <f>IF(AND(ISNUMBER(DK66),DK66&lt;8),IF(AND(ISNUMBER(AP66),ISNUMBER(DK66)),IF(AP66-VLOOKUP(BI66,NyLi1T!$L$2:$V$4,DK66,1)&lt;1,1 &amp; " - " &amp; AP66+VLOOKUP(BI66,NyLi1T!$L$2:$V$4,DK66,1),IF(AP66+VLOOKUP(BI66,NyLi1T!$L$2:$V$4,DK66,1)&gt;19,AP66-VLOOKUP(BI66,NyLi1T!$L$2:$V$4,DK66,1) &amp; " - " &amp; 19,AP66-VLOOKUP(BI66,NyLi1T!$L$2:$V$4,DK66,1) &amp; " - " &amp; AP66+VLOOKUP(BI66,NyLi1T!$L$2:$V$4,DK66,1))),""),"")</f>
        <v/>
      </c>
      <c r="BX66" s="4" t="str">
        <f>IF(AND(ISNUMBER(DK66),DK66&gt;7),IF(AND(ISNUMBER(AQ66),ISNUMBER(DK66)),IF(AQ66-VLOOKUP(BI66,NyLi2R!$L$2:$V$4,DK66,1)&lt;1,1 &amp; " - " &amp; AQ66+VLOOKUP(BI66,NyLi2R!$L$2:$V$4,DK66,1),IF(AQ66+VLOOKUP(BI66,NyLi2R!$L$2:$V$4,DK66,1)&gt;19,AQ66-VLOOKUP(BI66,NyLi2R!$L$2:$V$4,DK66,1) &amp; " - " &amp; 19,AQ66-VLOOKUP(BI66,NyLi2R!$L$2:$V$4,DK66,1) &amp; " - " &amp; AQ66+VLOOKUP(BI66,NyLi2R!$L$2:$V$4,DK66,1))),""),"")</f>
        <v/>
      </c>
      <c r="BY66" s="4" t="str">
        <f>IF(AND(ISNUMBER(DK66),DK66&gt;7),IF(AND(ISNUMBER(AR66),ISNUMBER(DK66)),IF(AR66-VLOOKUP(BI66,NyLi2E!$L$2:$V$4,DK66,1)&lt;1,1 &amp; " - " &amp; AR66+VLOOKUP(BI66,NyLi2E!$L$2:$V$4,DK66,1),IF(AR66+VLOOKUP(BI66,NyLi2E!$L$2:$V$4,DK66,1)&gt;19,AR66-VLOOKUP(BI66,NyLi2E!$L$2:$V$4,DK66,1) &amp; " - " &amp; 19,AR66-VLOOKUP(BI66,NyLi2E!$L$2:$V$4,DK66,1) &amp; " - " &amp; AR66+VLOOKUP(BI66,NyLi2E!$L$2:$V$4,DK66,1))),""),"")</f>
        <v/>
      </c>
      <c r="BZ66" s="4" t="str">
        <f>IF(AND(ISNUMBER(DK66),DK66&gt;7),IF(AND(ISNUMBER(AS66),ISNUMBER(DK66)),IF(AS66-VLOOKUP(BI66,NyLi2T!$L$2:$V$4,DK66,1)&lt;1,1 &amp; " - " &amp; AS66+VLOOKUP(BI66,NyLi2T!$L$2:$V$4,DK66,1),IF(AS66+VLOOKUP(BI66,NyLi2T!$L$2:$V$4,DK66,1)&gt;19,AS66-VLOOKUP(BI66,NyLi2T!$L$2:$V$4,DK66,1) &amp; " - " &amp; 19,AS66-VLOOKUP(BI66,NyLi2T!$L$2:$V$4,DK66,1) &amp; " - " &amp; AS66+VLOOKUP(BI66,NyLi2T!$L$2:$V$4,DK66,1))),""),"")</f>
        <v/>
      </c>
      <c r="CA66" s="4" t="str">
        <f>IF(AND(ISNUMBER(DK66),DK66&lt;8),IF(AND(ISNUMBER(AT66),ISNUMBER(DK66)),IF(AT66-VLOOKUP(BI66,NySs!$L$2:$V$4,DK66,1)&lt;1,1 &amp; " - " &amp; AT66+VLOOKUP(BI66,NySs!$L$2:$V$4,DK66,1),IF(AT66+VLOOKUP(BI66,NySs!$L$2:$V$4,DK66,1)&gt;19,AT66-VLOOKUP(BI66,NySs!$L$2:$V$4,DK66,1) &amp; " - " &amp; 19,AT66-VLOOKUP(BI66,NySs!$L$2:$V$4,DK66,1) &amp; " - " &amp; AT66+VLOOKUP(BI66,NySs!$L$2:$V$4,DK66,1))),""),"")</f>
        <v/>
      </c>
      <c r="CB66" s="4" t="str">
        <f>IF(AND(ISNUMBER(DK66),DK66&lt;9),IF(AND(ISNUMBER(AU66),ISNUMBER(DK66)),IF(AU66-VLOOKUP(BI66,NyEo!$L$2:$V$4,DK66,1)&lt;1,1 &amp; " - " &amp; AU66+VLOOKUP(BI66,NyEo!$L$2:$V$4,DK66,1),IF(AU66+VLOOKUP(BI66,NyEo!$L$2:$V$4,DK66,1)&gt;19,AU66-VLOOKUP(BI66,NyEo!$L$2:$V$4,DK66,1) &amp; " - " &amp; 19,AU66-VLOOKUP(BI66,NyEo!$L$2:$V$4,DK66,1) &amp; " - " &amp; AU66+VLOOKUP(BI66,NyEo!$L$2:$V$4,DK66,1))),""),"")</f>
        <v/>
      </c>
      <c r="CC66" s="4" t="str">
        <f>IF(AND(ISNUMBER(DK66),DK66&gt;7),IF(AND(ISNUMBER(AV66),ISNUMBER(DK66)),IF(AV66-VLOOKUP(BI66,NyHt!$L$2:$V$4,DK66,1)&lt;1,1 &amp; " - " &amp; AV66+VLOOKUP(BI66,NyHt!$L$2:$V$4,DK66,1),IF(AV66+VLOOKUP(BI66,NyHt!$L$2:$V$4,DK66,1)&gt;19,AV66-VLOOKUP(BI66,NyHt!$L$2:$V$4,DK66,1) &amp; " - " &amp; 19,AV66-VLOOKUP(BI66,NyHt!$L$2:$V$4,DK66,1) &amp; " - " &amp; AV66+VLOOKUP(BI66,NyHt!$L$2:$V$4,DK66,1))),""),"")</f>
        <v/>
      </c>
      <c r="CD66" s="4" t="str">
        <f>IF(AND(ISNUMBER(AW66),ISNUMBER(DK66)),IF(AW66-VLOOKUP(BI66,NySiF!$L$2:$V$4,DK66,1)&lt;1,1 &amp; " - " &amp; AW66+VLOOKUP(BI66,NySiF!$L$2:$V$4,DK66,1),IF(AW66+VLOOKUP(BI66,NySiF!$L$2:$V$4,DK66,1)&gt;19,AW66-VLOOKUP(BI66,NySiF!$L$2:$V$4,DK66,1) &amp; " - " &amp; 19,AW66-VLOOKUP(BI66,NySiF!$L$2:$V$4,DK66,1) &amp; " - " &amp; AW66+VLOOKUP(BI66,NySiF!$L$2:$V$4,DK66,1))),"")</f>
        <v/>
      </c>
      <c r="CE66" s="4" t="str">
        <f>IF(AND(ISNUMBER(AX66),ISNUMBER(DK66)),IF(AX66-VLOOKUP(BI66,NySiB!$L$2:$V$4,DK66,1)&lt;1,1 &amp; " - " &amp; AX66+VLOOKUP(BI66,NySiB!$L$2:$V$4,DK66,1),IF(AX66+VLOOKUP(BI66,NySiB!$L$2:$V$4,DK66,1)&gt;19,AX66-VLOOKUP(BI66,NySiB!$L$2:$V$4,DK66,1) &amp; " - " &amp; 19,AX66-VLOOKUP(BI66,NySiB!$L$2:$V$4,DK66,1) &amp; " - " &amp; AX66+VLOOKUP(BI66,NySiB!$L$2:$V$4,DK66,1))),"")</f>
        <v/>
      </c>
      <c r="CF66" s="4" t="str">
        <f>IF(AND(ISNUMBER(AY66),ISNUMBER(DK66)),IF(AY66-VLOOKUP(BI66,NySiT!$L$2:$V$4,DK66,1)&lt;1,1 &amp; " - " &amp; AY66+VLOOKUP(BI66,NySiT!$L$2:$V$4,DK66,1),IF(AY66+VLOOKUP(BI66,NySiT!$L$2:$V$4,DK66,1)&gt;19,AY66-VLOOKUP(BI66,NySiT!$L$2:$V$4,DK66,1) &amp; " - " &amp; 19,AY66-VLOOKUP(BI66,NySiT!$L$2:$V$4,DK66,1) &amp; " - " &amp; AY66+VLOOKUP(BI66,NySiT!$L$2:$V$4,DK66,1))),"")</f>
        <v/>
      </c>
      <c r="CG66" s="4" t="str">
        <f>IF(AND(ISNUMBER(AZ66),ISNUMBER(DK66)),IF(AZ66-VLOOKUP(BI66,NyVs!$L$2:$V$4,DK66,1)&lt;1,1 &amp; " - " &amp; AZ66+VLOOKUP(BI66,NyVs!$L$2:$V$4,DK66,1),IF(AZ66+VLOOKUP(BI66,NyVs!$L$2:$V$4,DK66,1)&gt;19,AZ66-VLOOKUP(BI66,NyVs!$L$2:$V$4,DK66,1) &amp; " - " &amp; 19,AZ66-VLOOKUP(BI66,NyVs!$L$2:$V$4,DK66,1) &amp; " - " &amp; AZ66+VLOOKUP(BI66,NyVs!$L$2:$V$4,DK66,1))),"")</f>
        <v/>
      </c>
      <c r="CH66" s="4" t="str">
        <f>IF(AND(ISNUMBER(BA66),ISNUMBER(DK66)),IF(BA66-VLOOKUP(BI66,NyPp!$L$2:$V$4,DK66,1)&lt;1,1 &amp; " - " &amp; BA66+VLOOKUP(BI66,NyPp!$L$2:$V$4,DK66,1),IF(BA66+VLOOKUP(BI66,NyPp!$L$2:$V$4,DK66,1)&gt;19,BA66-VLOOKUP(BI66,NyPp!$L$2:$V$4,DK66,1) &amp; " - " &amp; 19,BA66-VLOOKUP(BI66,NyPp!$L$2:$V$4,DK66,1) &amp; " - " &amp; BA66+VLOOKUP(BI66,NyPp!$L$2:$V$4,DK66,1))),"")</f>
        <v/>
      </c>
      <c r="CI66" s="4" t="str">
        <f>IF(AND(ISNUMBER(BB66),ISNUMBER(DK66)),IF(BB66-VLOOKUP(BI66,NyIGS!$L$2:$V$4,DK66,1)&lt;40,40 &amp; " - " &amp; BB66+VLOOKUP(BI66,NyIGS!$L$2:$V$4,DK66,1),IF(BB66+VLOOKUP(BI66,NyIGS!$L$2:$V$4,DK66,1)&gt;160,BB66-VLOOKUP(BI66,NyIGS!$L$2:$V$4,DK66,1) &amp; " - " &amp; 160,BB66-VLOOKUP(BI66,NyIGS!$L$2:$V$4,DK66,1) &amp; " - " &amp; BB66+VLOOKUP(BI66,NyIGS!$L$2:$V$4,DK66,1))),"")</f>
        <v/>
      </c>
      <c r="CJ66" s="4" t="str">
        <f>IF(AND(ISNUMBER(BC66),ISNUMBER(DK66)),IF(BC66-VLOOKUP(BI66,NyIRS!$L$2:$V$4,DK66,1)&lt;40,40 &amp; " - " &amp; BC66+VLOOKUP(BI66,NyIRS!$L$2:$V$4,DK66,1),IF(BC66+VLOOKUP(BI66,NyIRS!$L$2:$V$4,DK66,1)&gt;160,BC66-VLOOKUP(BI66,NyIRS!$L$2:$V$4,DK66,1) &amp; " - " &amp; 160,BC66-VLOOKUP(BI66,NyIRS!$L$2:$V$4,DK66,1) &amp; " - " &amp; BC66+VLOOKUP(BI66,NyIRS!$L$2:$V$4,DK66,1))),"")</f>
        <v/>
      </c>
      <c r="CK66" s="4" t="str">
        <f>IF(AND(ISNUMBER(BD66),ISNUMBER(DK66)),IF(BD66-VLOOKUP(BI66,NyIES!$L$2:$V$4,DK66,1)&lt;40,40 &amp; " - " &amp; BD66+VLOOKUP(BI66,NyIES!$L$2:$V$4,DK66,1),IF(BD66+VLOOKUP(BI66,NyIES!$L$2:$V$4,DK66,1)&gt;160,BD66-VLOOKUP(BI66,NyIES!$L$2:$V$4,DK66,1) &amp; " - " &amp; 160,BD66-VLOOKUP(BI66,NyIES!$L$2:$V$4,DK66,1) &amp; " - " &amp; BD66+VLOOKUP(BI66,NyIES!$L$2:$V$4,DK66,1))),"")</f>
        <v/>
      </c>
      <c r="CL66" s="4" t="str">
        <f>IF(AND(ISNUMBER(BE66),ISNUMBER(DK66)),IF(BE66-VLOOKUP(BI66,NyISI!$L$2:$V$4,DK66,1)&lt;40,40 &amp; " - " &amp; BE66+VLOOKUP(BI66,NyISI!$L$2:$V$4,DK66,1),IF(BE66+VLOOKUP(BI66,NyISI!$L$2:$V$4,DK66,1)&gt;160,BE66-VLOOKUP(BI66,NyISI!$L$2:$V$4,DK66,1) &amp; " - " &amp; 160,BE66-VLOOKUP(BI66,NyISI!$L$2:$V$4,DK66,1) &amp; " - " &amp; BE66+VLOOKUP(BI66,NyISI!$L$2:$V$4,DK66,1))),"")</f>
        <v/>
      </c>
      <c r="CM66" s="4" t="str">
        <f>IF(AND(ISNUMBER(DK66),DK66&lt;8),IF(AND(ISNUMBER(BF66),ISNUMBER(DK66)),IF(BF66-VLOOKUP(BI66,NyISS!$L$2:$V$4,DK66,1)&lt;40,40 &amp; " - " &amp; BF66+VLOOKUP(BI66,NyISS!$L$2:$V$4,DK66,1),IF(BF66+VLOOKUP(BI66,NyISS!$L$2:$V$4,DK66,1)&gt;160,BF66-VLOOKUP(BI66,NyISS!$L$2:$V$4,DK66,1) &amp; " - " &amp; 160,BF66-VLOOKUP(BI66,NyISS!$L$2:$V$4,DK66,1) &amp; " - " &amp; BF66+VLOOKUP(BI66,NyISS!$L$2:$V$4,DK66,1))),""),"")</f>
        <v/>
      </c>
      <c r="CN66" s="4" t="str">
        <f>IF(AND(ISNUMBER(DK66),DK66&gt;7),IF(AND(ISNUMBER(BG66),ISNUMBER(DK66)),IF(BG66-VLOOKUP(BI66,NyISM!$L$2:$V$4,DK66,1)&lt;40,40 &amp; " - " &amp; BG66+VLOOKUP(BI66,NyISM!$L$2:$V$4,DK66,1),IF(BG66+VLOOKUP(BI66,NyISM!$L$2:$V$4,DK66,1)&gt;160,BG66-VLOOKUP(BI66,NyISM!$L$2:$V$4,DK66,1) &amp; " - " &amp; 160,BG66-VLOOKUP(BI66,NyISM!$L$2:$V$4,DK66,1) &amp; " - " &amp; BG66+VLOOKUP(BI66,NyISM!$L$2:$V$4,DK66,1))),""),"")</f>
        <v/>
      </c>
      <c r="CO66" s="4" t="str">
        <f>IF(AND(ISNUMBER(BH66),ISNUMBER(DK66)),IF(BH66-VLOOKUP(BI66,NyIAM!$L$2:$V$4,DK66,1)&lt;40,40 &amp; " - " &amp; BH66+VLOOKUP(BI66,NyIAM!$L$2:$V$4,DK66,1),IF(BH66+VLOOKUP(BI66,NyIAM!$L$2:$V$4,DK66,1)&gt;160,BH66-VLOOKUP(BI66,NyIAM!$L$2:$V$4,DK66,1) &amp; " - " &amp; 160,BH66-VLOOKUP(BI66,NyIAM!$L$2:$V$4,DK66,1) &amp; " - " &amp; BH66+VLOOKUP(BI66,NyIAM!$L$2:$V$4,DK66,1))),"")</f>
        <v/>
      </c>
      <c r="CP66" s="4" t="str">
        <f>IF(AF66="","",IF(AND(ISNUMBER(AF66),ISNUMBER(DK66)),IF(VLOOKUP(AF66,NyOm!$A$2:$K$30,DK66,1)=1,"Onormalt få ord",IF(VLOOKUP(AF66,NyOm!$A$2:$K$30,DK66,1)=2,"Färre antal ord än normalt",IF(VLOOKUP(AF66,NyOm!$A$2:$K$30,DK66,1)=3,"Normalt antal ord","")))))</f>
        <v/>
      </c>
      <c r="CQ66" s="4" t="str">
        <f>IF(AB66="","",IF(AND(ISNUMBER(AB66),ISNUMBER(DK66)),IF(VLOOKUP(AB66,NyPbTid!$A$2:$K$218,DK66,1)=1,"Onormalt lång tidsåtgång",IF(VLOOKUP(AB66,NyPbTid!$A$2:$K$218,DK66,1)=2,"Långsammare än normalt",IF(VLOOKUP(AB66,NyPbTid!$A$2:$K$218,DK66,1)=3,"Normal tidsåtgång","")))))</f>
        <v/>
      </c>
      <c r="CR66" s="4" t="str">
        <f>IF(AC66="","",IF(AND(ISNUMBER(AC66),ISNUMBER(DK66)),IF(VLOOKUP(AC66,NyPbFel!$A$2:$K$18,DK66,1)=1,"Onormalt antal fel",IF(VLOOKUP(AC66,NyPbFel!$A$2:$K$18,DK66,1)=2,"Fler fel än normalt",IF(VLOOKUP(AC66,NyPbFel!$A$2:$K$18,DK66,1)=3,"Normalt antal fel","")))))</f>
        <v/>
      </c>
      <c r="CS66" s="4" t="str">
        <f t="shared" si="6"/>
        <v/>
      </c>
      <c r="CT66" s="4" t="str">
        <f>IF(OR(ISNUMBER(CS66),CS66="0**"),IF(ISNUMBER(CS66),CS66/ABS(CS66)*VLOOKUP(1,SignDiff!$A$3:$K$4,DK66,1),VLOOKUP(1,SignDiff!$A$3:$K$4,DK66,1)),"")</f>
        <v/>
      </c>
      <c r="CU66" s="4" t="str">
        <f>IF(OR(ISNUMBER(CS66),CS66="0**"),IF(ISNUMBER(CS66),CS66/ABS(CS66)*VLOOKUP(1,SignDiff!$A$7:$K$8,DK66,1),VLOOKUP(1,SignDiff!$A$7:$K$8,DK66,1)),"")</f>
        <v/>
      </c>
      <c r="CV66" s="4" t="str">
        <f t="shared" si="7"/>
        <v/>
      </c>
      <c r="CW66" s="4" t="str">
        <f t="shared" si="8"/>
        <v/>
      </c>
      <c r="CX66" s="4" t="str">
        <f>IF(OR(ISNUMBER(CS66),CS66="0**"),IF(CS66="0**",VLOOKUP(0,'IRS-IES'!$A$2:$C$43,2,1),IF(CS66&lt;0,VLOOKUP(ABS(CS66),'IRS-IES'!$A$2:$C$43,2,1),VLOOKUP(ABS(CS66),'IRS-IES'!$A$2:$C$43,3,1))),"")</f>
        <v/>
      </c>
      <c r="CY66" s="4" t="str">
        <f t="shared" si="9"/>
        <v/>
      </c>
      <c r="CZ66" s="4" t="str">
        <f>IF(OR(ISNUMBER(CY66),CY66="0**"),IF(ISNUMBER(CY66),CY66/ABS(CY66)*VLOOKUP(2,SignDiff!$A$3:$K$4,DK66,1),VLOOKUP(2,SignDiff!$A$3:$K$4,DK66,1)),"")</f>
        <v/>
      </c>
      <c r="DA66" s="4" t="str">
        <f>IF(OR(ISNUMBER(CY66),CY66="0**"),IF(ISNUMBER(CY66),CY66/ABS(CY66)*VLOOKUP(2,SignDiff!$A$7:$K$8,DK66,1),VLOOKUP(2,SignDiff!$A$7:$K$8,DK66,1)),"")</f>
        <v/>
      </c>
      <c r="DB66" s="4" t="str">
        <f t="shared" si="10"/>
        <v/>
      </c>
      <c r="DC66" s="4" t="str">
        <f t="shared" si="11"/>
        <v/>
      </c>
      <c r="DD66" s="4" t="str">
        <f>IF(OR(ISNUMBER(CY66),CY66="0**"),IF(CY66="0**",VLOOKUP(0,'ISI-ISS'!$A$2:$C$43,2,1),IF(CY66&lt;0,VLOOKUP(ABS(CY66),'ISI-ISS'!$A$2:$C$43,2,1),VLOOKUP(ABS(CY66),'ISI-ISS'!$A$2:$C$43,3,1))),"")</f>
        <v/>
      </c>
      <c r="DE66" s="4" t="str">
        <f t="shared" si="12"/>
        <v/>
      </c>
      <c r="DF66" s="4" t="str">
        <f>IF(OR(ISNUMBER(DE66),DE66="0**"),IF(ISNUMBER(DE66),DE66/ABS(DE66)*VLOOKUP(2,SignDiff!$A$3:$K$4,DK66,1),VLOOKUP(2,SignDiff!$A$3:$K$4,DK66,1)),"")</f>
        <v/>
      </c>
      <c r="DG66" s="4" t="str">
        <f>IF(OR(ISNUMBER(DE66),DE66="0**"),IF(ISNUMBER(DE66),DE66/ABS(DE66)*VLOOKUP(2,SignDiff!$A$7:$K$8,DK66,1),VLOOKUP(2,SignDiff!$A$7:$K$8,DK66,1)),"")</f>
        <v/>
      </c>
      <c r="DH66" s="4" t="str">
        <f t="shared" si="13"/>
        <v/>
      </c>
      <c r="DI66" s="4" t="str">
        <f t="shared" si="14"/>
        <v/>
      </c>
      <c r="DJ66" s="4" t="str">
        <f>IF(OR(ISNUMBER(DE66),DE66="0**"),IF(DE66="0**",VLOOKUP(0,'ISI-ISM'!$A$2:$C$43,2,1),IF(DE66&lt;0,VLOOKUP(ABS(DE66),'ISI-ISM'!$A$2:$C$43,2,1),VLOOKUP(ABS(DE66),'ISI-ISM'!$A$2:$C$43,3,1))),"")</f>
        <v/>
      </c>
      <c r="DK66" s="4" t="str">
        <f>IF(ISERROR(VLOOKUP(N66,age!$A$2:$C$11,2,1)),"",VLOOKUP(N66,age!$A$2:$C$11,2,1))</f>
        <v/>
      </c>
      <c r="DL66" s="4" t="str">
        <f>IF(ISERROR(VLOOKUP(N66,age!$A$2:$C$11,3,1)),"",VLOOKUP(N66,age!$A$2:$C$11,3,1))</f>
        <v/>
      </c>
      <c r="DM66" s="4">
        <f t="shared" si="1"/>
        <v>0</v>
      </c>
      <c r="DN66" s="4">
        <f t="shared" si="2"/>
        <v>0</v>
      </c>
      <c r="DO66" s="4">
        <f t="shared" si="3"/>
        <v>0</v>
      </c>
      <c r="DP66" s="4">
        <f t="shared" si="4"/>
        <v>0</v>
      </c>
      <c r="DQ66" s="4">
        <f t="shared" si="5"/>
        <v>0</v>
      </c>
      <c r="DR66" s="9" t="str">
        <f t="shared" si="15"/>
        <v/>
      </c>
      <c r="DS66" s="9" t="str">
        <f t="shared" si="16"/>
        <v/>
      </c>
      <c r="DT66" s="9" t="str">
        <f t="shared" si="17"/>
        <v/>
      </c>
      <c r="DU66" s="9" t="str">
        <f t="shared" si="18"/>
        <v/>
      </c>
      <c r="DV66" s="9" t="str">
        <f t="shared" si="19"/>
        <v/>
      </c>
      <c r="DW66" s="9" t="str">
        <f t="shared" si="20"/>
        <v/>
      </c>
      <c r="DX66" s="9" t="str">
        <f t="shared" si="21"/>
        <v/>
      </c>
      <c r="DY66" s="9" t="str">
        <f>IF(AND(ISNUMBER(AJ66),ISNUMBER(DK66)),IF(AJ66-VLOOKUP(BI66,NyFi!$L$2:$V$4,DK66,1)&lt;1,1,AJ66-VLOOKUP(BI66,NyFi!$L$2:$V$4,DK66,1)),"")</f>
        <v/>
      </c>
      <c r="DZ66" s="9" t="str">
        <f>IF(AND(ISNUMBER(DK66),DK66&lt;8),IF(AND(ISNUMBER(AK66),ISNUMBER(DK66)),IF(AK66-VLOOKUP(BI66,NyGs!$L$2:$V$4,DK66,1)&lt;1,1,AK66-VLOOKUP(BI66,NyGs!$L$2:$V$4,DK66,1)),""),"")</f>
        <v/>
      </c>
      <c r="EA66" s="9" t="str">
        <f>IF(AND(ISNUMBER(AL66),ISNUMBER(DK66)),IF(AL66-VLOOKUP(BI66,NyRm!$L$2:$V$4,DK66,1)&lt;1,1,AL66-VLOOKUP(BI66,NyRm!$L$2:$V$4,DK66,1)),"")</f>
        <v/>
      </c>
      <c r="EB66" s="9" t="str">
        <f>IF(AND(ISNUMBER(AM66),ISNUMBER(DK66)),IF(AM66-VLOOKUP(BI66,NyFm!$L$2:$V$4,DK66,1)&lt;1,1,AM66-VLOOKUP(BI66,NyFm!$L$2:$V$4,DK66,1)),"")</f>
        <v/>
      </c>
      <c r="EC66" s="9" t="str">
        <f>IF(AND(ISNUMBER(DK66),DK66&lt;8),IF(AND(ISNUMBER(AN66),ISNUMBER(DK66)),IF(AN66-VLOOKUP(BI66,NyLi1R!$L$2:$V$4,DK66,1)&lt;1,1,AN66-VLOOKUP(BI66,NyLi1R!$L$2:$V$4,DK66,1)),""),"")</f>
        <v/>
      </c>
      <c r="ED66" s="9" t="str">
        <f>IF(AND(ISNUMBER(DK66),DK66&lt;8),IF(AND(ISNUMBER(AO66),ISNUMBER(DK66)),IF(AO66-VLOOKUP(BI66,NyLi1E!$L$2:$V$4,DK66,1)&lt;1,1,AO66-VLOOKUP(BI66,NyLi1E!$L$2:$V$4,DK66,1)),""),"")</f>
        <v/>
      </c>
      <c r="EE66" s="9" t="str">
        <f>IF(AND(ISNUMBER(DK66),DK66&lt;8),IF(AND(ISNUMBER(AP66),ISNUMBER(DK66)),IF(AP66-VLOOKUP(BI66,NyLi1T!$L$2:$V$4,DK66,1)&lt;1,1,AP66-VLOOKUP(BI66,NyLi1T!$L$2:$V$4,DK66,1)),""),"")</f>
        <v/>
      </c>
      <c r="EF66" s="9" t="str">
        <f>IF(AND(ISNUMBER(DK66),DK66&gt;7),IF(AND(ISNUMBER(AQ66),ISNUMBER(DK66)),IF(AQ66-VLOOKUP(BI66,NyLi2R!$L$2:$V$4,DK66,1)&lt;1,1,AQ66-VLOOKUP(BI66,NyLi2R!$L$2:$V$4,DK66,1)),""),"")</f>
        <v/>
      </c>
      <c r="EG66" s="9" t="str">
        <f>IF(AND(ISNUMBER(DK66),DK66&gt;7),IF(AND(ISNUMBER(AR66),ISNUMBER(DK66)),IF(AR66-VLOOKUP(BI66,NyLi2E!$L$2:$V$4,DK66,1)&lt;1,1,AR66-VLOOKUP(BI66,NyLi2E!$L$2:$V$4,DK66,1)),""),"")</f>
        <v/>
      </c>
      <c r="EH66" s="9" t="str">
        <f>IF(AND(ISNUMBER(DK66),DK66&gt;7),IF(AND(ISNUMBER(AS66),ISNUMBER(DK66)),IF(AS66-VLOOKUP(BI66,NyLi2T!$L$2:$V$4,DK66,1)&lt;1,1,AS66-VLOOKUP(BI66,NyLi2T!$L$2:$V$4,DK66,1)),""),"")</f>
        <v/>
      </c>
      <c r="EI66" s="9" t="str">
        <f>IF(AND(ISNUMBER(DK66),DK66&lt;8),IF(AND(ISNUMBER(AT66),ISNUMBER(DK66)),IF(AT66-VLOOKUP(BI66,NySs!$L$2:$V$4,DK66,1)&lt;1,1,AT66-VLOOKUP(BI66,NySs!$L$2:$V$4,DK66,1)),""),"")</f>
        <v/>
      </c>
      <c r="EJ66" s="9" t="str">
        <f>IF(AND(ISNUMBER(DK66),DK66&lt;9),IF(AND(ISNUMBER(AU66),ISNUMBER(DK66)),IF(AU66-VLOOKUP(BI66,NyEo!$L$2:$V$4,DK66,1)&lt;1,1,AU66-VLOOKUP(BI66,NyEo!$L$2:$V$4,DK66,1)),""),"")</f>
        <v/>
      </c>
      <c r="EK66" s="9" t="str">
        <f>IF(AND(ISNUMBER(DK66),DK66&gt;7),IF(AND(ISNUMBER(AV66),ISNUMBER(DK66)),IF(AV66-VLOOKUP(BI66,NyHt!$L$2:$V$4,DK66,1)&lt;1,1,AV66-VLOOKUP(BI66,NyHt!$L$2:$V$4,DK66,1)),""),"")</f>
        <v/>
      </c>
      <c r="EL66" s="9" t="str">
        <f>IF(AND(ISNUMBER(AW66),ISNUMBER(DK66)),IF(AW66-VLOOKUP(BI66,NySiF!$L$2:$V$4,DK66,1)&lt;1,1,AW66-VLOOKUP(BI66,NySiF!$L$2:$V$4,DK66,1)),"")</f>
        <v/>
      </c>
      <c r="EM66" s="9" t="str">
        <f>IF(AND(ISNUMBER(AX66),ISNUMBER(DK66)),IF(AX66-VLOOKUP(BI66,NySiB!$L$2:$V$4,DK66,1)&lt;1,1,AX66-VLOOKUP(BI66,NySiB!$L$2:$V$4,DK66,1)),"")</f>
        <v/>
      </c>
      <c r="EN66" s="9" t="str">
        <f>IF(AND(ISNUMBER(AY66),ISNUMBER(DK66)),IF(AY66-VLOOKUP(BI66,NySiT!$L$2:$V$4,DK66,1)&lt;1,1,AY66-VLOOKUP(BI66,NySiT!$L$2:$V$4,DK66,1)),"")</f>
        <v/>
      </c>
      <c r="EO66" s="9" t="str">
        <f>IF(AND(ISNUMBER(AZ66),ISNUMBER(DK66)),IF(AZ66-VLOOKUP(BI66,NyVs!$L$2:$V$4,DK66,1)&lt;1,1,AZ66-VLOOKUP(BI66,NyVs!$L$2:$V$4,DK66,1)),"")</f>
        <v/>
      </c>
      <c r="EP66" s="9" t="str">
        <f>IF(AND(ISNUMBER(BA66),ISNUMBER(DK66)),IF(BA66-VLOOKUP(BI66,NyPp!$L$2:$V$4,DK66,1)&lt;1,1,BA66-VLOOKUP(BI66,NyPp!$L$2:$V$4,DK66,1)),"")</f>
        <v/>
      </c>
      <c r="EQ66" s="9" t="str">
        <f>IF(AND(ISNUMBER(BB66),ISNUMBER(DK66)),IF(BB66-VLOOKUP(BI66,NyIGS!$L$2:$V$4,DK66,1)&lt;40,40,BB66-VLOOKUP(BI66,NyIGS!$L$2:$V$4,DK66,1)),"")</f>
        <v/>
      </c>
      <c r="ER66" s="9" t="str">
        <f>IF(AND(ISNUMBER(BC66),ISNUMBER(DK66)),IF(BC66-VLOOKUP(BI66,NyIRS!$L$2:$V$4,DK66,1)&lt;40,40,BC66-VLOOKUP(BI66,NyIRS!$L$2:$V$4,DK66,1)),"")</f>
        <v/>
      </c>
      <c r="ES66" s="9" t="str">
        <f>IF(AND(ISNUMBER(BD66),ISNUMBER(DK66)),IF(BD66-VLOOKUP(BI66,NyIES!$L$2:$V$4,DK66,1)&lt;40,40,BD66-VLOOKUP(BI66,NyIES!$L$2:$V$4,DK66,1)),"")</f>
        <v/>
      </c>
      <c r="ET66" s="9" t="str">
        <f>IF(AND(ISNUMBER(BE66),ISNUMBER(DK66)),IF(BE66-VLOOKUP(BI66,NyISI!$L$2:$V$4,DK66,1)&lt;40,40,BE66-VLOOKUP(BI66,NyISI!$L$2:$V$4,DK66,1)),"")</f>
        <v/>
      </c>
      <c r="EU66" s="9" t="str">
        <f>IF(AND(ISNUMBER(DK66),DK66&lt;8),IF(AND(ISNUMBER(BF66),ISNUMBER(DK66)),IF(BF66-VLOOKUP(BI66,NyISS!$L$2:$V$4,DK66,1)&lt;40,40,BF66-VLOOKUP(BI66,NyISS!$L$2:$V$4,DK66,1)),""),"")</f>
        <v/>
      </c>
      <c r="EV66" s="9" t="str">
        <f>IF(AND(ISNUMBER(DK66),DK66&gt;7),IF(AND(ISNUMBER(BG66),ISNUMBER(DK66)),IF(BG66-VLOOKUP(BI66,NyISM!$L$2:$V$4,DK66,1)&lt;40,40,BG66-VLOOKUP(BI66,NyISM!$L$2:$V$4,DK66,1)),""),"")</f>
        <v/>
      </c>
      <c r="EW66" s="9" t="str">
        <f>IF(AND(ISNUMBER(BH66),ISNUMBER(DK66)),IF(BH66-VLOOKUP(BI66,NyIAM!$L$2:$V$4,DK66,1)&lt;40,40,BH66-VLOOKUP(BI66,NyIAM!$L$2:$V$4,DK66,1)),"")</f>
        <v/>
      </c>
      <c r="EX66" s="9" t="str">
        <f>IF(AND(ISNUMBER(AJ66),ISNUMBER(DK66)),IF(AJ66+VLOOKUP(BI66,NyFi!$L$2:$V$4,DK66,1)&gt;19,19,AJ66+VLOOKUP(BI66,NyFi!$L$2:$V$4,DK66,1)),"")</f>
        <v/>
      </c>
      <c r="EY66" s="9" t="str">
        <f>IF(AND(ISNUMBER(DK66),DK66&lt;8),IF(AND(ISNUMBER(AK66),ISNUMBER(DK66)),IF(AK66+VLOOKUP(BI66,NyGs!$L$2:$V$4,DK66,1)&gt;19,19,AK66+VLOOKUP(BI66,NyGs!$L$2:$V$4,DK66,1)),""),"")</f>
        <v/>
      </c>
      <c r="EZ66" s="9" t="str">
        <f>IF(AND(ISNUMBER(AL66),ISNUMBER(DK66)),IF(AL66+VLOOKUP(BI66,NyRm!$L$2:$V$4,DK66,1)&gt;19,19,AL66+VLOOKUP(BI66,NyRm!$L$2:$V$4,DK66,1)),"")</f>
        <v/>
      </c>
      <c r="FA66" s="9" t="str">
        <f>IF(AND(ISNUMBER(AM66),ISNUMBER(DK66)),IF(AM66+VLOOKUP(BI66,NyFm!$L$2:$V$4,DK66,1)&gt;19,19,AM66+VLOOKUP(BI66,NyFm!$L$2:$V$4,DK66,1)),"")</f>
        <v/>
      </c>
      <c r="FB66" s="9" t="str">
        <f>IF(AND(ISNUMBER(DK66),DK66&lt;8),IF(AND(ISNUMBER(AN66),ISNUMBER(DK66)),IF(AN66+VLOOKUP(BI66,NyLi1R!$L$2:$V$4,DK66,1)&gt;19,19,AN66+VLOOKUP(BI66,NyLi1R!$L$2:$V$4,DK66,1)),""),"")</f>
        <v/>
      </c>
      <c r="FC66" s="9" t="str">
        <f>IF(AND(ISNUMBER(DK66),DK66&lt;8),IF(AND(ISNUMBER(AO66),ISNUMBER(DK66)),IF(AO66+VLOOKUP(BI66,NyLi1E!$L$2:$V$4,DK66,1)&gt;19,19,AO66+VLOOKUP(BI66,NyLi1E!$L$2:$V$4,DK66,1)),""),"")</f>
        <v/>
      </c>
      <c r="FD66" s="9" t="str">
        <f>IF(AND(ISNUMBER(DK66),DK66&lt;8),IF(AND(ISNUMBER(AP66),ISNUMBER(DK66)),IF(AP66+VLOOKUP(BI66,NyLi1T!$L$2:$V$4,DK66,1)&gt;19,19,AP66+VLOOKUP(BI66,NyLi1T!$L$2:$V$4,DK66,1)),""),"")</f>
        <v/>
      </c>
      <c r="FE66" s="9" t="str">
        <f>IF(AND(ISNUMBER(DK66),DK66&gt;7),IF(AND(ISNUMBER(AQ66),ISNUMBER(DK66)),IF(AQ66+VLOOKUP(BI66,NyLi2R!$L$2:$V$4,DK66,1)&gt;19,19,AQ66+VLOOKUP(BI66,NyLi2R!$L$2:$V$4,DK66,1)),""),"")</f>
        <v/>
      </c>
      <c r="FF66" s="9" t="str">
        <f>IF(AND(ISNUMBER(DK66),DK66&gt;7),IF(AND(ISNUMBER(AR66),ISNUMBER(DK66)),IF(AR66+VLOOKUP(BI66,NyLi2E!$L$2:$V$4,DK66,1)&gt;19,19,AR66+VLOOKUP(BI66,NyLi2E!$L$2:$V$4,DK66,1)),""),"")</f>
        <v/>
      </c>
      <c r="FG66" s="9" t="str">
        <f>IF(AND(ISNUMBER(DK66),DK66&gt;7),IF(AND(ISNUMBER(AS66),ISNUMBER(DK66)),IF(AS66+VLOOKUP(BI66,NyLi2T!$L$2:$V$4,DK66,1)&gt;19,19,AS66+VLOOKUP(BI66,NyLi2T!$L$2:$V$4,DK66,1)),""),"")</f>
        <v/>
      </c>
      <c r="FH66" s="9" t="str">
        <f>IF(AND(ISNUMBER(DK66),DK66&lt;8),IF(AND(ISNUMBER(AT66),ISNUMBER(DK66)),IF(AT66+VLOOKUP(BI66,NySs!$L$2:$V$4,DK66,1)&gt;19,19,AT66+VLOOKUP(BI66,NySs!$L$2:$V$4,DK66,1)),""),"")</f>
        <v/>
      </c>
      <c r="FI66" s="9" t="str">
        <f>IF(AND(ISNUMBER(DK66),DK66&lt;9),IF(AND(ISNUMBER(AU66),ISNUMBER(DK66)),IF(AU66+VLOOKUP(BI66,NyEo!$L$2:$V$4,DK66,1)&gt;19,19,AU66+VLOOKUP(BI66,NyEo!$L$2:$V$4,DK66,1)),""),"")</f>
        <v/>
      </c>
      <c r="FJ66" s="9" t="str">
        <f>IF(AND(ISNUMBER(DK66),DK66&gt;7),IF(AND(ISNUMBER(AV66),ISNUMBER(DK66)),IF(AV66+VLOOKUP(BI66,NyHt!$L$2:$V$4,DK66,1)&gt;19,19,AV66+VLOOKUP(BI66,NyHt!$L$2:$V$4,DK66,1)),""),"")</f>
        <v/>
      </c>
      <c r="FK66" s="9" t="str">
        <f>IF(AND(ISNUMBER(AW66),ISNUMBER(DK66)),IF(AW66+VLOOKUP(BI66,NySiF!$L$2:$V$4,DK66,1)&gt;19,19,AW66+VLOOKUP(BI66,NySiF!$L$2:$V$4,DK66,1)),"")</f>
        <v/>
      </c>
      <c r="FL66" s="9" t="str">
        <f>IF(AND(ISNUMBER(AX66),ISNUMBER(DK66)),IF(AX66+VLOOKUP(BI66,NySiB!$L$2:$V$4,DK66,1)&gt;19,19,AX66+VLOOKUP(BI66,NySiB!$L$2:$V$4,DK66,1)),"")</f>
        <v/>
      </c>
      <c r="FM66" s="9" t="str">
        <f>IF(AND(ISNUMBER(AY66),ISNUMBER(DK66)),IF(AY66+VLOOKUP(BI66,NySiT!$L$2:$V$4,DK66,1)&gt;19,19,AY66+VLOOKUP(BI66,NySiT!$L$2:$V$4,DK66,1)),"")</f>
        <v/>
      </c>
      <c r="FN66" s="9" t="str">
        <f>IF(AND(ISNUMBER(AZ66),ISNUMBER(DK66)),IF(AZ66+VLOOKUP(BI66,NyVs!$L$2:$V$4,DK66,1)&gt;19,19,AZ66+VLOOKUP(BI66,NyVs!$L$2:$V$4,DK66,1)),"")</f>
        <v/>
      </c>
      <c r="FO66" s="9" t="str">
        <f>IF(AND(ISNUMBER(BA66),ISNUMBER(DK66)),IF(BA66+VLOOKUP(BI66,NyPp!$L$2:$V$4,DK66,1)&gt;19,19,BA66+VLOOKUP(BI66,NyPp!$L$2:$V$4,DK66,1)),"")</f>
        <v/>
      </c>
      <c r="FP66" s="9" t="str">
        <f>IF(AND(ISNUMBER(BB66),ISNUMBER(DK66)),IF(BB66+VLOOKUP(BI66,NyIGS!$L$2:$V$4,DK66,1)&gt;160,160,BB66+VLOOKUP(BI66,NyIGS!$L$2:$V$4,DK66,1)),"")</f>
        <v/>
      </c>
      <c r="FQ66" s="9" t="str">
        <f>IF(AND(ISNUMBER(BC66),ISNUMBER(DK66)),IF(BC66+VLOOKUP(BI66,NyIRS!$L$2:$V$4,DK66,1)&gt;160,160,BC66+VLOOKUP(BI66,NyIRS!$L$2:$V$4,DK66,1)),"")</f>
        <v/>
      </c>
      <c r="FR66" s="9" t="str">
        <f>IF(AND(ISNUMBER(BD66),ISNUMBER(DK66)),IF(BD66+VLOOKUP(BI66,NyIES!$L$2:$V$4,DK66,1)&gt;160,160, BD66+VLOOKUP(BI66,NyIES!$L$2:$V$4,DK66,1)),"")</f>
        <v/>
      </c>
      <c r="FS66" s="9" t="str">
        <f>IF(AND(ISNUMBER(BE66),ISNUMBER(DK66)),IF(BE66+VLOOKUP(BI66,NyISI!$L$2:$V$4,DK66,1)&gt;160,160,BE66+VLOOKUP(BI66,NyISI!$L$2:$V$4,DK66,1)),"")</f>
        <v/>
      </c>
      <c r="FT66" s="9" t="str">
        <f>IF(AND(ISNUMBER(DK66),DK66&lt;8),IF(AND(ISNUMBER(BF66),ISNUMBER(DK66)),IF(BF66+VLOOKUP(BI66,NyISS!$L$2:$V$4,DK66,1)&gt;160,160,BF66+VLOOKUP(BI66,NyISS!$L$2:$V$4,DK66,1)),""),"")</f>
        <v/>
      </c>
      <c r="FU66" s="9" t="str">
        <f>IF(AND(ISNUMBER(DK66),DK66&gt;7),IF(AND(ISNUMBER(BG66),ISNUMBER(DK66)),IF(BG66+VLOOKUP(BI66,NyISM!$L$2:$V$4,DK66,1)&gt;160,160,BG66+VLOOKUP(BI66,NyISM!$L$2:$V$4,DK66,1)),""),"")</f>
        <v/>
      </c>
      <c r="FV66" s="9" t="str">
        <f>IF(AND(ISNUMBER(BH66),ISNUMBER(DK66)),IF(BH66+VLOOKUP(BI66,NyIAM!$L$2:$V$4,DK66,1)&gt;160,160,BH66+VLOOKUP(BI66,NyIAM!$L$2:$V$4,DK66,1)),"")</f>
        <v/>
      </c>
    </row>
    <row r="67" spans="1:178" x14ac:dyDescent="0.2">
      <c r="A67" s="51"/>
      <c r="B67" s="51"/>
      <c r="C67" s="51"/>
      <c r="D67" s="51"/>
      <c r="E67" s="51"/>
      <c r="F67" s="51"/>
      <c r="G67" s="51"/>
      <c r="H67" s="51"/>
      <c r="I67" s="51"/>
      <c r="J67" s="52"/>
      <c r="K67" s="52"/>
      <c r="L67" s="53"/>
      <c r="M67" s="53"/>
      <c r="N67" s="58" t="str">
        <f t="shared" si="0"/>
        <v/>
      </c>
      <c r="O67" s="53"/>
      <c r="P67" s="53"/>
      <c r="Q67" s="53"/>
      <c r="R67" s="53"/>
      <c r="S67" s="53"/>
      <c r="T67" s="53"/>
      <c r="U67" s="53"/>
      <c r="V67" s="53"/>
      <c r="W67" s="53"/>
      <c r="X67" s="53"/>
      <c r="Y67" s="53"/>
      <c r="Z67" s="53"/>
      <c r="AA67" s="53"/>
      <c r="AB67" s="53"/>
      <c r="AC67" s="53"/>
      <c r="AD67" s="53"/>
      <c r="AE67" s="53"/>
      <c r="AF67" s="53"/>
      <c r="AG67" s="53"/>
      <c r="AH67" s="53"/>
      <c r="AI67" s="53"/>
      <c r="AJ67" s="4" t="str">
        <f>IF(O67="","",IF(ISNUMBER(N67),VLOOKUP(O67,NyFi!$A$2:$K$40,DK67),""))</f>
        <v/>
      </c>
      <c r="AK67" s="4" t="str">
        <f>IF(P67="","",IF(AND(ISNUMBER(N67),DK67&lt;8),VLOOKUP(P67,NyGs!$A$2:$G$41,DK67),""))</f>
        <v/>
      </c>
      <c r="AL67" s="4" t="str">
        <f>IF(AA67="","",IF(ISNUMBER(N67),VLOOKUP(AA67,NyRm!$A$2:$K$56,DK67),""))</f>
        <v/>
      </c>
      <c r="AM67" s="4" t="str">
        <f>IF(Z67="","",IF(ISNUMBER(N67),VLOOKUP(Z67,NyFm!$A$2:$K$46,DK67),""))</f>
        <v/>
      </c>
      <c r="AN67" s="4" t="str">
        <f>IF(U67="","",IF(AND(ISNUMBER(N67),DK67&lt;8),VLOOKUP(U67,NyLi1R!$A$2:$G$20,DK67),""))</f>
        <v/>
      </c>
      <c r="AO67" s="4" t="str">
        <f>IF(V67="","",IF(AND(ISNUMBER(N67),DK67&lt;8),VLOOKUP(V67,NyLi1E!$A$2:$G$20,DK67),""))</f>
        <v/>
      </c>
      <c r="AP67" s="4" t="str">
        <f>IF(AND(ISNUMBER(N67),ISNUMBER(AN67),ISNUMBER(AO67),DK67&lt;8),VLOOKUP(AN67+AO67,NyLi1T!$A$2:$G$40,DK67),"")</f>
        <v/>
      </c>
      <c r="AQ67" s="4" t="str">
        <f>IF(W67="","",IF(AND(ISNUMBER(N67),DK67&gt;7),VLOOKUP(W67,NyLi2R!$A$2:$K$20,DK67),""))</f>
        <v/>
      </c>
      <c r="AR67" s="4" t="str">
        <f>IF(X67="","",IF(AND(ISNUMBER(N67),DK67&gt;7),VLOOKUP(X67,NyLi2E!$A$2:$K$20,DK67),""))</f>
        <v/>
      </c>
      <c r="AS67" s="4" t="str">
        <f>IF(AND(ISNUMBER(N67),ISNUMBER(AQ67),ISNUMBER(AR67),DK67&gt;7),VLOOKUP(AQ67+AR67,NyLi2T!$A$2:$K$40,DK67),"")</f>
        <v/>
      </c>
      <c r="AT67" s="4" t="str">
        <f>IF(AE67="","",IF(AND(ISNUMBER(N67),DK67&lt;8),VLOOKUP(AE67,NySs!$A$2:$G$28,DK67),""))</f>
        <v/>
      </c>
      <c r="AU67" s="4" t="str">
        <f>IF(AD67="","",IF(AND(ISNUMBER(N67),DK67&lt;9),VLOOKUP(AD67,NyEo!$A$2:$H$22,DK67),""))</f>
        <v/>
      </c>
      <c r="AV67" s="4" t="str">
        <f>IF(Q67="","",IF(AND(ISNUMBER(N67),DK67&gt;7),VLOOKUP(Q67,NyHt!$A$2:$K$17,DK67),""))</f>
        <v/>
      </c>
      <c r="AW67" s="4" t="str">
        <f>IF(R67="","",IF(ISNUMBER(N67),VLOOKUP(R67,NySiF!$A$2:$K$18,DK67),""))</f>
        <v/>
      </c>
      <c r="AX67" s="4" t="str">
        <f>IF(S67="","",IF(ISNUMBER(N67),VLOOKUP(S67,NySiB!$A$2:$K$16,DK67),""))</f>
        <v/>
      </c>
      <c r="AY67" s="4" t="str">
        <f>IF(T67="","",IF(ISNUMBER(N67),VLOOKUP(T67,NySiT!$A$2:$K$32,DK67),""))</f>
        <v/>
      </c>
      <c r="AZ67" s="4" t="str">
        <f>IF(Y67="","",IF(ISNUMBER(N67),VLOOKUP(Y67,NyVs!$A$2:$K$86,DK67),""))</f>
        <v/>
      </c>
      <c r="BA67" s="4" t="str">
        <f>IF(AI67="","",IF(ISNUMBER(N67),VLOOKUP(AI67,NyPp!$A$2:$K$202,DK67),""))</f>
        <v/>
      </c>
      <c r="BB67" s="4" t="str">
        <f>IF(AND(ISNUMBER(AJ67),ISNUMBER(AK67),ISNUMBER(AL67),ISNUMBER(AM67),DK67&lt;8),IF(COUNTIF(O67,0)+COUNTIF(P67,0)+COUNTIF(AA67,0)+COUNTIF(Z67,0)&gt;1,"",VLOOKUP(AJ67+AK67+AL67+AM67,NyIGS!$A$2:$K$78,DK67)),IF(AND(ISNUMBER(AJ67),ISNUMBER(AL67),ISNUMBER(AM67),ISNUMBER(AS67),DK67&gt;7),IF(COUNTIF(O67,0)+COUNTIF(AA67,0)+COUNTIF(Z67,0)+AND(COUNTIF(W67,0),COUNTIF(X67,0))&gt;1,"",VLOOKUP(AJ67+AL67+AM67+AS67,NyIGS!$A$2:$K$78,DK67)),""))</f>
        <v/>
      </c>
      <c r="BC67" s="4" t="str">
        <f>IF(AND(ISNUMBER(AJ67),ISNUMBER(AN67),ISNUMBER(AT67),DK67&lt;8),IF(COUNTIF(O67,0)+COUNTIF(U67,0)+COUNTIF(AE67,0)&gt;1,"",VLOOKUP(AJ67+AN67+AT67,NyIRS!$A$2:$K$59,DK67)),IF(AND(ISNUMBER(AJ67),ISNUMBER(AQ67),DK67&gt;7),IF(COUNTIF(O67,0)+COUNTIF(W67,0)&gt;1,"",VLOOKUP(AJ67+AQ67,NyIRS!$A$2:$K$59,DK67)),""))</f>
        <v/>
      </c>
      <c r="BD67" s="4" t="str">
        <f>IF(AND(ISNUMBER(AK67),ISNUMBER(AL67),ISNUMBER(AM67),DK67&lt;8),IF(COUNTIF(P67,0)+COUNTIF(AA67,0)+COUNTIF(Z67,0)&gt;1,"",VLOOKUP(AK67+AL67+AM67,NyIES!$A$2:$K$59,DK67)),IF(AND(ISNUMBER(AL67),ISNUMBER(AM67),ISNUMBER(AR67),DK67&gt;7),IF(COUNTIF(AA67,0)+COUNTIF(Z67,0)+COUNTIF(X67,0)&gt;1,"",VLOOKUP(AL67+AM67+AR67,NyIES!$A$2:$K$59,DK67)),""))</f>
        <v/>
      </c>
      <c r="BE67" s="4" t="str">
        <f>IF(AND(ISNUMBER(AJ67),ISNUMBER(AP67),ISNUMBER(AU67),DK67&lt;8),IF(COUNTIF(O67,0)+AND(COUNTIF(U67,0),COUNTIF(V67,0))+COUNTIF(AD67,0)&gt;1,"",VLOOKUP(AJ67+AP67+AU67,NyISI!$A$2:$K$59,DK67)),IF(AND(ISNUMBER(AS67),ISNUMBER(AU67),ISNUMBER(AV67),DK67=8),IF(COUNTIF(AD67,0)+COUNTIF(Q67,0)+AND(COUNTIF(W67,0),COUNTIF(X67,0))&gt;1,"",VLOOKUP(AS67+AU67+AV67,NyISI!$A$2:$K$59,DK67)),IF(AND(ISNUMBER(AS67),ISNUMBER(AV67),DK67&gt;8),IF(COUNTIF(Q67,0)+AND(COUNTIF(W67,0),COUNTIF(X67,0))&gt;1,"",VLOOKUP(AS67+AV67,NyISI!$A$2:$K$59,DK67)),"")))</f>
        <v/>
      </c>
      <c r="BF67" s="4" t="str">
        <f>IF(AND(ISNUMBER(AT67),ISNUMBER(AK67),ISNUMBER(AL67),ISNUMBER(AM67),DK67&lt;8),IF(COUNTIF(P67,0)+COUNTIF(AA67,0)+COUNTIF(Z67,0)+COUNTIF(AE67,0)&gt;1,"",VLOOKUP(AT67+AK67+AL67+AM67,NyISS!$A$2:$G$78,DK67)),"")</f>
        <v/>
      </c>
      <c r="BG67" s="4" t="str">
        <f>IF(AND(ISNUMBER(AJ67),ISNUMBER(AL67),ISNUMBER(AM67),DK67&gt;7),IF(COUNTIF(O67,0)+COUNTIF(AA67,0)+COUNTIF(Z67,0)&gt;1,"",VLOOKUP(AJ67+AL67+AM67,NyISM!$A$2:$K$59,DK67)),"")</f>
        <v/>
      </c>
      <c r="BH67" s="4" t="str">
        <f>IF(AND(ISNUMBER(AY67),ISNUMBER(AZ67)),IF(COUNTIF(T67,0)+COUNTIF(Y67,0)&gt;1,"",VLOOKUP(AY67+AZ67,NyIAM!$A$2:$K$40,DK67)),"")</f>
        <v/>
      </c>
      <c r="BJ67" s="4" t="str">
        <f>IF(ISNUMBER(BB67),VLOOKUP(BB67,Percentil!$A$2:$B$122,2,1),"")</f>
        <v/>
      </c>
      <c r="BK67" s="4" t="str">
        <f>IF(ISNUMBER(BC67),VLOOKUP(BC67,Percentil!$A$2:$B$122,2,1),"")</f>
        <v/>
      </c>
      <c r="BL67" s="4" t="str">
        <f>IF(ISNUMBER(BD67),VLOOKUP(BD67,Percentil!$A$2:$B$122,2,1),"")</f>
        <v/>
      </c>
      <c r="BM67" s="4" t="str">
        <f>IF(ISNUMBER(BE67),VLOOKUP(BE67,Percentil!$A$2:$B$122,2,1),"")</f>
        <v/>
      </c>
      <c r="BN67" s="4" t="str">
        <f>IF(ISNUMBER(BF67),VLOOKUP(BF67,Percentil!$A$2:$B$122,2,1),"")</f>
        <v/>
      </c>
      <c r="BO67" s="4" t="str">
        <f>IF(ISNUMBER(BG67),VLOOKUP(BG67,Percentil!$A$2:$B$122,2,1),"")</f>
        <v/>
      </c>
      <c r="BP67" s="4" t="str">
        <f>IF(ISNUMBER(BH67),VLOOKUP(BH67,Percentil!$A$2:$B$122,2,1),"")</f>
        <v/>
      </c>
      <c r="BQ67" s="4" t="str">
        <f>IF(AND(ISNUMBER(AJ67),ISNUMBER(DK67)),IF(AJ67-VLOOKUP(BI67,NyFi!$L$2:$V$4,DK67,1)&lt;1,1 &amp; " - " &amp; AJ67+VLOOKUP(BI67,NyFi!$L$2:$V$4,DK67,1),IF(AJ67+VLOOKUP(BI67,NyFi!$L$2:$V$4,DK67,1)&gt;19,AJ67-VLOOKUP(BI67,NyFi!$L$2:$V$4,DK67,1) &amp; " - " &amp; 19,AJ67-VLOOKUP(BI67,NyFi!$L$2:$V$4,DK67,1) &amp; " - " &amp; AJ67+VLOOKUP(BI67,NyFi!$L$2:$V$4,DK67,1))),"")</f>
        <v/>
      </c>
      <c r="BR67" s="4" t="str">
        <f>IF(AND(ISNUMBER(DK67),DK67&lt;8),IF(AND(ISNUMBER(AK67),ISNUMBER(DK67)),IF(AK67-VLOOKUP(BI67,NyGs!$L$2:$V$4,DK67,1)&lt;1,1 &amp; " - " &amp; AK67+VLOOKUP(BI67,NyGs!$L$2:$V$4,DK67,1),IF(AK67+VLOOKUP(BI67,NyGs!$L$2:$V$4,DK67,1)&gt;19,AK67-VLOOKUP(BI67,NyGs!$L$2:$V$4,DK67,1) &amp; " - " &amp; 19,AK67-VLOOKUP(BI67,NyGs!$L$2:$V$4,DK67,1) &amp; " - " &amp; AK67+VLOOKUP(BI67,NyGs!$L$2:$V$4,DK67,1))),""),"")</f>
        <v/>
      </c>
      <c r="BS67" s="4" t="str">
        <f>IF(AND(ISNUMBER(AL67),ISNUMBER(DK67)),IF(AL67-VLOOKUP(BI67,NyRm!$L$2:$V$4,DK67,1)&lt;1,1 &amp; " - " &amp; AL67+VLOOKUP(BI67,NyRm!$L$2:$V$4,DK67,1),IF(AL67+VLOOKUP(BI67,NyRm!$L$2:$V$4,DK67,1)&gt;19,AL67-VLOOKUP(BI67,NyRm!$L$2:$V$4,DK67,1) &amp; " - " &amp; 19,AL67-VLOOKUP(BI67,NyRm!$L$2:$V$4,DK67,1) &amp; " - " &amp; AL67+VLOOKUP(BI67,NyRm!$L$2:$V$4,DK67,1))),"")</f>
        <v/>
      </c>
      <c r="BT67" s="4" t="str">
        <f>IF(AND(ISNUMBER(AM67),ISNUMBER(DK67)),IF(AM67-VLOOKUP(BI67,NyFm!$L$2:$V$4,DK67,1)&lt;1,1 &amp; " - " &amp; AM67+VLOOKUP(BI67,NyFm!$L$2:$V$4,DK67,1),IF(AM67+VLOOKUP(BI67,NyFm!$L$2:$V$4,DK67,1)&gt;19,AM67-VLOOKUP(BI67,NyFm!$L$2:$V$4,DK67,1) &amp; " - " &amp; 19,AM67-VLOOKUP(BI67,NyFm!$L$2:$V$4,DK67,1) &amp; " - " &amp; AM67+VLOOKUP(BI67,NyFm!$L$2:$V$4,DK67,1))),"")</f>
        <v/>
      </c>
      <c r="BU67" s="4" t="str">
        <f>IF(AND(ISNUMBER(DK67),DK67&lt;8),IF(AND(ISNUMBER(AN67),ISNUMBER(DK67)),IF(AN67-VLOOKUP(BI67,NyLi1R!$L$2:$V$4,DK67,1)&lt;1,1 &amp; " - " &amp; AN67+VLOOKUP(BI67,NyLi1R!$L$2:$V$4,DK67,1),IF(AN67+VLOOKUP(BI67,NyLi1R!$L$2:$V$4,DK67,1)&gt;19,AN67-VLOOKUP(BI67,NyLi1R!$L$2:$V$4,DK67,1) &amp; " - " &amp; 19,AN67-VLOOKUP(BI67,NyLi1R!$L$2:$V$4,DK67,1) &amp; " - " &amp; AN67+VLOOKUP(BI67,NyLi1R!$L$2:$V$4,DK67,1))),""),"")</f>
        <v/>
      </c>
      <c r="BV67" s="4" t="str">
        <f>IF(AND(ISNUMBER(DK67),DK67&lt;8),IF(AND(ISNUMBER(AO67),ISNUMBER(DK67)),IF(AO67-VLOOKUP(BI67,NyLi1E!$L$2:$V$4,DK67,1)&lt;1,1 &amp; " - " &amp; AO67+VLOOKUP(BI67,NyLi1E!$L$2:$V$4,DK67,1),IF(AO67+VLOOKUP(BI67,NyLi1E!$L$2:$V$4,DK67,1)&gt;19,AO67-VLOOKUP(BI67,NyLi1E!$L$2:$V$4,DK67,1) &amp; " - " &amp; 19,AO67-VLOOKUP(BI67,NyLi1E!$L$2:$V$4,DK67,1) &amp; " - " &amp; AO67+VLOOKUP(BI67,NyLi1E!$L$2:$V$4,DK67,1))),""),"")</f>
        <v/>
      </c>
      <c r="BW67" s="4" t="str">
        <f>IF(AND(ISNUMBER(DK67),DK67&lt;8),IF(AND(ISNUMBER(AP67),ISNUMBER(DK67)),IF(AP67-VLOOKUP(BI67,NyLi1T!$L$2:$V$4,DK67,1)&lt;1,1 &amp; " - " &amp; AP67+VLOOKUP(BI67,NyLi1T!$L$2:$V$4,DK67,1),IF(AP67+VLOOKUP(BI67,NyLi1T!$L$2:$V$4,DK67,1)&gt;19,AP67-VLOOKUP(BI67,NyLi1T!$L$2:$V$4,DK67,1) &amp; " - " &amp; 19,AP67-VLOOKUP(BI67,NyLi1T!$L$2:$V$4,DK67,1) &amp; " - " &amp; AP67+VLOOKUP(BI67,NyLi1T!$L$2:$V$4,DK67,1))),""),"")</f>
        <v/>
      </c>
      <c r="BX67" s="4" t="str">
        <f>IF(AND(ISNUMBER(DK67),DK67&gt;7),IF(AND(ISNUMBER(AQ67),ISNUMBER(DK67)),IF(AQ67-VLOOKUP(BI67,NyLi2R!$L$2:$V$4,DK67,1)&lt;1,1 &amp; " - " &amp; AQ67+VLOOKUP(BI67,NyLi2R!$L$2:$V$4,DK67,1),IF(AQ67+VLOOKUP(BI67,NyLi2R!$L$2:$V$4,DK67,1)&gt;19,AQ67-VLOOKUP(BI67,NyLi2R!$L$2:$V$4,DK67,1) &amp; " - " &amp; 19,AQ67-VLOOKUP(BI67,NyLi2R!$L$2:$V$4,DK67,1) &amp; " - " &amp; AQ67+VLOOKUP(BI67,NyLi2R!$L$2:$V$4,DK67,1))),""),"")</f>
        <v/>
      </c>
      <c r="BY67" s="4" t="str">
        <f>IF(AND(ISNUMBER(DK67),DK67&gt;7),IF(AND(ISNUMBER(AR67),ISNUMBER(DK67)),IF(AR67-VLOOKUP(BI67,NyLi2E!$L$2:$V$4,DK67,1)&lt;1,1 &amp; " - " &amp; AR67+VLOOKUP(BI67,NyLi2E!$L$2:$V$4,DK67,1),IF(AR67+VLOOKUP(BI67,NyLi2E!$L$2:$V$4,DK67,1)&gt;19,AR67-VLOOKUP(BI67,NyLi2E!$L$2:$V$4,DK67,1) &amp; " - " &amp; 19,AR67-VLOOKUP(BI67,NyLi2E!$L$2:$V$4,DK67,1) &amp; " - " &amp; AR67+VLOOKUP(BI67,NyLi2E!$L$2:$V$4,DK67,1))),""),"")</f>
        <v/>
      </c>
      <c r="BZ67" s="4" t="str">
        <f>IF(AND(ISNUMBER(DK67),DK67&gt;7),IF(AND(ISNUMBER(AS67),ISNUMBER(DK67)),IF(AS67-VLOOKUP(BI67,NyLi2T!$L$2:$V$4,DK67,1)&lt;1,1 &amp; " - " &amp; AS67+VLOOKUP(BI67,NyLi2T!$L$2:$V$4,DK67,1),IF(AS67+VLOOKUP(BI67,NyLi2T!$L$2:$V$4,DK67,1)&gt;19,AS67-VLOOKUP(BI67,NyLi2T!$L$2:$V$4,DK67,1) &amp; " - " &amp; 19,AS67-VLOOKUP(BI67,NyLi2T!$L$2:$V$4,DK67,1) &amp; " - " &amp; AS67+VLOOKUP(BI67,NyLi2T!$L$2:$V$4,DK67,1))),""),"")</f>
        <v/>
      </c>
      <c r="CA67" s="4" t="str">
        <f>IF(AND(ISNUMBER(DK67),DK67&lt;8),IF(AND(ISNUMBER(AT67),ISNUMBER(DK67)),IF(AT67-VLOOKUP(BI67,NySs!$L$2:$V$4,DK67,1)&lt;1,1 &amp; " - " &amp; AT67+VLOOKUP(BI67,NySs!$L$2:$V$4,DK67,1),IF(AT67+VLOOKUP(BI67,NySs!$L$2:$V$4,DK67,1)&gt;19,AT67-VLOOKUP(BI67,NySs!$L$2:$V$4,DK67,1) &amp; " - " &amp; 19,AT67-VLOOKUP(BI67,NySs!$L$2:$V$4,DK67,1) &amp; " - " &amp; AT67+VLOOKUP(BI67,NySs!$L$2:$V$4,DK67,1))),""),"")</f>
        <v/>
      </c>
      <c r="CB67" s="4" t="str">
        <f>IF(AND(ISNUMBER(DK67),DK67&lt;9),IF(AND(ISNUMBER(AU67),ISNUMBER(DK67)),IF(AU67-VLOOKUP(BI67,NyEo!$L$2:$V$4,DK67,1)&lt;1,1 &amp; " - " &amp; AU67+VLOOKUP(BI67,NyEo!$L$2:$V$4,DK67,1),IF(AU67+VLOOKUP(BI67,NyEo!$L$2:$V$4,DK67,1)&gt;19,AU67-VLOOKUP(BI67,NyEo!$L$2:$V$4,DK67,1) &amp; " - " &amp; 19,AU67-VLOOKUP(BI67,NyEo!$L$2:$V$4,DK67,1) &amp; " - " &amp; AU67+VLOOKUP(BI67,NyEo!$L$2:$V$4,DK67,1))),""),"")</f>
        <v/>
      </c>
      <c r="CC67" s="4" t="str">
        <f>IF(AND(ISNUMBER(DK67),DK67&gt;7),IF(AND(ISNUMBER(AV67),ISNUMBER(DK67)),IF(AV67-VLOOKUP(BI67,NyHt!$L$2:$V$4,DK67,1)&lt;1,1 &amp; " - " &amp; AV67+VLOOKUP(BI67,NyHt!$L$2:$V$4,DK67,1),IF(AV67+VLOOKUP(BI67,NyHt!$L$2:$V$4,DK67,1)&gt;19,AV67-VLOOKUP(BI67,NyHt!$L$2:$V$4,DK67,1) &amp; " - " &amp; 19,AV67-VLOOKUP(BI67,NyHt!$L$2:$V$4,DK67,1) &amp; " - " &amp; AV67+VLOOKUP(BI67,NyHt!$L$2:$V$4,DK67,1))),""),"")</f>
        <v/>
      </c>
      <c r="CD67" s="4" t="str">
        <f>IF(AND(ISNUMBER(AW67),ISNUMBER(DK67)),IF(AW67-VLOOKUP(BI67,NySiF!$L$2:$V$4,DK67,1)&lt;1,1 &amp; " - " &amp; AW67+VLOOKUP(BI67,NySiF!$L$2:$V$4,DK67,1),IF(AW67+VLOOKUP(BI67,NySiF!$L$2:$V$4,DK67,1)&gt;19,AW67-VLOOKUP(BI67,NySiF!$L$2:$V$4,DK67,1) &amp; " - " &amp; 19,AW67-VLOOKUP(BI67,NySiF!$L$2:$V$4,DK67,1) &amp; " - " &amp; AW67+VLOOKUP(BI67,NySiF!$L$2:$V$4,DK67,1))),"")</f>
        <v/>
      </c>
      <c r="CE67" s="4" t="str">
        <f>IF(AND(ISNUMBER(AX67),ISNUMBER(DK67)),IF(AX67-VLOOKUP(BI67,NySiB!$L$2:$V$4,DK67,1)&lt;1,1 &amp; " - " &amp; AX67+VLOOKUP(BI67,NySiB!$L$2:$V$4,DK67,1),IF(AX67+VLOOKUP(BI67,NySiB!$L$2:$V$4,DK67,1)&gt;19,AX67-VLOOKUP(BI67,NySiB!$L$2:$V$4,DK67,1) &amp; " - " &amp; 19,AX67-VLOOKUP(BI67,NySiB!$L$2:$V$4,DK67,1) &amp; " - " &amp; AX67+VLOOKUP(BI67,NySiB!$L$2:$V$4,DK67,1))),"")</f>
        <v/>
      </c>
      <c r="CF67" s="4" t="str">
        <f>IF(AND(ISNUMBER(AY67),ISNUMBER(DK67)),IF(AY67-VLOOKUP(BI67,NySiT!$L$2:$V$4,DK67,1)&lt;1,1 &amp; " - " &amp; AY67+VLOOKUP(BI67,NySiT!$L$2:$V$4,DK67,1),IF(AY67+VLOOKUP(BI67,NySiT!$L$2:$V$4,DK67,1)&gt;19,AY67-VLOOKUP(BI67,NySiT!$L$2:$V$4,DK67,1) &amp; " - " &amp; 19,AY67-VLOOKUP(BI67,NySiT!$L$2:$V$4,DK67,1) &amp; " - " &amp; AY67+VLOOKUP(BI67,NySiT!$L$2:$V$4,DK67,1))),"")</f>
        <v/>
      </c>
      <c r="CG67" s="4" t="str">
        <f>IF(AND(ISNUMBER(AZ67),ISNUMBER(DK67)),IF(AZ67-VLOOKUP(BI67,NyVs!$L$2:$V$4,DK67,1)&lt;1,1 &amp; " - " &amp; AZ67+VLOOKUP(BI67,NyVs!$L$2:$V$4,DK67,1),IF(AZ67+VLOOKUP(BI67,NyVs!$L$2:$V$4,DK67,1)&gt;19,AZ67-VLOOKUP(BI67,NyVs!$L$2:$V$4,DK67,1) &amp; " - " &amp; 19,AZ67-VLOOKUP(BI67,NyVs!$L$2:$V$4,DK67,1) &amp; " - " &amp; AZ67+VLOOKUP(BI67,NyVs!$L$2:$V$4,DK67,1))),"")</f>
        <v/>
      </c>
      <c r="CH67" s="4" t="str">
        <f>IF(AND(ISNUMBER(BA67),ISNUMBER(DK67)),IF(BA67-VLOOKUP(BI67,NyPp!$L$2:$V$4,DK67,1)&lt;1,1 &amp; " - " &amp; BA67+VLOOKUP(BI67,NyPp!$L$2:$V$4,DK67,1),IF(BA67+VLOOKUP(BI67,NyPp!$L$2:$V$4,DK67,1)&gt;19,BA67-VLOOKUP(BI67,NyPp!$L$2:$V$4,DK67,1) &amp; " - " &amp; 19,BA67-VLOOKUP(BI67,NyPp!$L$2:$V$4,DK67,1) &amp; " - " &amp; BA67+VLOOKUP(BI67,NyPp!$L$2:$V$4,DK67,1))),"")</f>
        <v/>
      </c>
      <c r="CI67" s="4" t="str">
        <f>IF(AND(ISNUMBER(BB67),ISNUMBER(DK67)),IF(BB67-VLOOKUP(BI67,NyIGS!$L$2:$V$4,DK67,1)&lt;40,40 &amp; " - " &amp; BB67+VLOOKUP(BI67,NyIGS!$L$2:$V$4,DK67,1),IF(BB67+VLOOKUP(BI67,NyIGS!$L$2:$V$4,DK67,1)&gt;160,BB67-VLOOKUP(BI67,NyIGS!$L$2:$V$4,DK67,1) &amp; " - " &amp; 160,BB67-VLOOKUP(BI67,NyIGS!$L$2:$V$4,DK67,1) &amp; " - " &amp; BB67+VLOOKUP(BI67,NyIGS!$L$2:$V$4,DK67,1))),"")</f>
        <v/>
      </c>
      <c r="CJ67" s="4" t="str">
        <f>IF(AND(ISNUMBER(BC67),ISNUMBER(DK67)),IF(BC67-VLOOKUP(BI67,NyIRS!$L$2:$V$4,DK67,1)&lt;40,40 &amp; " - " &amp; BC67+VLOOKUP(BI67,NyIRS!$L$2:$V$4,DK67,1),IF(BC67+VLOOKUP(BI67,NyIRS!$L$2:$V$4,DK67,1)&gt;160,BC67-VLOOKUP(BI67,NyIRS!$L$2:$V$4,DK67,1) &amp; " - " &amp; 160,BC67-VLOOKUP(BI67,NyIRS!$L$2:$V$4,DK67,1) &amp; " - " &amp; BC67+VLOOKUP(BI67,NyIRS!$L$2:$V$4,DK67,1))),"")</f>
        <v/>
      </c>
      <c r="CK67" s="4" t="str">
        <f>IF(AND(ISNUMBER(BD67),ISNUMBER(DK67)),IF(BD67-VLOOKUP(BI67,NyIES!$L$2:$V$4,DK67,1)&lt;40,40 &amp; " - " &amp; BD67+VLOOKUP(BI67,NyIES!$L$2:$V$4,DK67,1),IF(BD67+VLOOKUP(BI67,NyIES!$L$2:$V$4,DK67,1)&gt;160,BD67-VLOOKUP(BI67,NyIES!$L$2:$V$4,DK67,1) &amp; " - " &amp; 160,BD67-VLOOKUP(BI67,NyIES!$L$2:$V$4,DK67,1) &amp; " - " &amp; BD67+VLOOKUP(BI67,NyIES!$L$2:$V$4,DK67,1))),"")</f>
        <v/>
      </c>
      <c r="CL67" s="4" t="str">
        <f>IF(AND(ISNUMBER(BE67),ISNUMBER(DK67)),IF(BE67-VLOOKUP(BI67,NyISI!$L$2:$V$4,DK67,1)&lt;40,40 &amp; " - " &amp; BE67+VLOOKUP(BI67,NyISI!$L$2:$V$4,DK67,1),IF(BE67+VLOOKUP(BI67,NyISI!$L$2:$V$4,DK67,1)&gt;160,BE67-VLOOKUP(BI67,NyISI!$L$2:$V$4,DK67,1) &amp; " - " &amp; 160,BE67-VLOOKUP(BI67,NyISI!$L$2:$V$4,DK67,1) &amp; " - " &amp; BE67+VLOOKUP(BI67,NyISI!$L$2:$V$4,DK67,1))),"")</f>
        <v/>
      </c>
      <c r="CM67" s="4" t="str">
        <f>IF(AND(ISNUMBER(DK67),DK67&lt;8),IF(AND(ISNUMBER(BF67),ISNUMBER(DK67)),IF(BF67-VLOOKUP(BI67,NyISS!$L$2:$V$4,DK67,1)&lt;40,40 &amp; " - " &amp; BF67+VLOOKUP(BI67,NyISS!$L$2:$V$4,DK67,1),IF(BF67+VLOOKUP(BI67,NyISS!$L$2:$V$4,DK67,1)&gt;160,BF67-VLOOKUP(BI67,NyISS!$L$2:$V$4,DK67,1) &amp; " - " &amp; 160,BF67-VLOOKUP(BI67,NyISS!$L$2:$V$4,DK67,1) &amp; " - " &amp; BF67+VLOOKUP(BI67,NyISS!$L$2:$V$4,DK67,1))),""),"")</f>
        <v/>
      </c>
      <c r="CN67" s="4" t="str">
        <f>IF(AND(ISNUMBER(DK67),DK67&gt;7),IF(AND(ISNUMBER(BG67),ISNUMBER(DK67)),IF(BG67-VLOOKUP(BI67,NyISM!$L$2:$V$4,DK67,1)&lt;40,40 &amp; " - " &amp; BG67+VLOOKUP(BI67,NyISM!$L$2:$V$4,DK67,1),IF(BG67+VLOOKUP(BI67,NyISM!$L$2:$V$4,DK67,1)&gt;160,BG67-VLOOKUP(BI67,NyISM!$L$2:$V$4,DK67,1) &amp; " - " &amp; 160,BG67-VLOOKUP(BI67,NyISM!$L$2:$V$4,DK67,1) &amp; " - " &amp; BG67+VLOOKUP(BI67,NyISM!$L$2:$V$4,DK67,1))),""),"")</f>
        <v/>
      </c>
      <c r="CO67" s="4" t="str">
        <f>IF(AND(ISNUMBER(BH67),ISNUMBER(DK67)),IF(BH67-VLOOKUP(BI67,NyIAM!$L$2:$V$4,DK67,1)&lt;40,40 &amp; " - " &amp; BH67+VLOOKUP(BI67,NyIAM!$L$2:$V$4,DK67,1),IF(BH67+VLOOKUP(BI67,NyIAM!$L$2:$V$4,DK67,1)&gt;160,BH67-VLOOKUP(BI67,NyIAM!$L$2:$V$4,DK67,1) &amp; " - " &amp; 160,BH67-VLOOKUP(BI67,NyIAM!$L$2:$V$4,DK67,1) &amp; " - " &amp; BH67+VLOOKUP(BI67,NyIAM!$L$2:$V$4,DK67,1))),"")</f>
        <v/>
      </c>
      <c r="CP67" s="4" t="str">
        <f>IF(AF67="","",IF(AND(ISNUMBER(AF67),ISNUMBER(DK67)),IF(VLOOKUP(AF67,NyOm!$A$2:$K$30,DK67,1)=1,"Onormalt få ord",IF(VLOOKUP(AF67,NyOm!$A$2:$K$30,DK67,1)=2,"Färre antal ord än normalt",IF(VLOOKUP(AF67,NyOm!$A$2:$K$30,DK67,1)=3,"Normalt antal ord","")))))</f>
        <v/>
      </c>
      <c r="CQ67" s="4" t="str">
        <f>IF(AB67="","",IF(AND(ISNUMBER(AB67),ISNUMBER(DK67)),IF(VLOOKUP(AB67,NyPbTid!$A$2:$K$218,DK67,1)=1,"Onormalt lång tidsåtgång",IF(VLOOKUP(AB67,NyPbTid!$A$2:$K$218,DK67,1)=2,"Långsammare än normalt",IF(VLOOKUP(AB67,NyPbTid!$A$2:$K$218,DK67,1)=3,"Normal tidsåtgång","")))))</f>
        <v/>
      </c>
      <c r="CR67" s="4" t="str">
        <f>IF(AC67="","",IF(AND(ISNUMBER(AC67),ISNUMBER(DK67)),IF(VLOOKUP(AC67,NyPbFel!$A$2:$K$18,DK67,1)=1,"Onormalt antal fel",IF(VLOOKUP(AC67,NyPbFel!$A$2:$K$18,DK67,1)=2,"Fler fel än normalt",IF(VLOOKUP(AC67,NyPbFel!$A$2:$K$18,DK67,1)=3,"Normalt antal fel","")))))</f>
        <v/>
      </c>
      <c r="CS67" s="4" t="str">
        <f t="shared" si="6"/>
        <v/>
      </c>
      <c r="CT67" s="4" t="str">
        <f>IF(OR(ISNUMBER(CS67),CS67="0**"),IF(ISNUMBER(CS67),CS67/ABS(CS67)*VLOOKUP(1,SignDiff!$A$3:$K$4,DK67,1),VLOOKUP(1,SignDiff!$A$3:$K$4,DK67,1)),"")</f>
        <v/>
      </c>
      <c r="CU67" s="4" t="str">
        <f>IF(OR(ISNUMBER(CS67),CS67="0**"),IF(ISNUMBER(CS67),CS67/ABS(CS67)*VLOOKUP(1,SignDiff!$A$7:$K$8,DK67,1),VLOOKUP(1,SignDiff!$A$7:$K$8,DK67,1)),"")</f>
        <v/>
      </c>
      <c r="CV67" s="4" t="str">
        <f t="shared" si="7"/>
        <v/>
      </c>
      <c r="CW67" s="4" t="str">
        <f t="shared" si="8"/>
        <v/>
      </c>
      <c r="CX67" s="4" t="str">
        <f>IF(OR(ISNUMBER(CS67),CS67="0**"),IF(CS67="0**",VLOOKUP(0,'IRS-IES'!$A$2:$C$43,2,1),IF(CS67&lt;0,VLOOKUP(ABS(CS67),'IRS-IES'!$A$2:$C$43,2,1),VLOOKUP(ABS(CS67),'IRS-IES'!$A$2:$C$43,3,1))),"")</f>
        <v/>
      </c>
      <c r="CY67" s="4" t="str">
        <f t="shared" si="9"/>
        <v/>
      </c>
      <c r="CZ67" s="4" t="str">
        <f>IF(OR(ISNUMBER(CY67),CY67="0**"),IF(ISNUMBER(CY67),CY67/ABS(CY67)*VLOOKUP(2,SignDiff!$A$3:$K$4,DK67,1),VLOOKUP(2,SignDiff!$A$3:$K$4,DK67,1)),"")</f>
        <v/>
      </c>
      <c r="DA67" s="4" t="str">
        <f>IF(OR(ISNUMBER(CY67),CY67="0**"),IF(ISNUMBER(CY67),CY67/ABS(CY67)*VLOOKUP(2,SignDiff!$A$7:$K$8,DK67,1),VLOOKUP(2,SignDiff!$A$7:$K$8,DK67,1)),"")</f>
        <v/>
      </c>
      <c r="DB67" s="4" t="str">
        <f t="shared" si="10"/>
        <v/>
      </c>
      <c r="DC67" s="4" t="str">
        <f t="shared" si="11"/>
        <v/>
      </c>
      <c r="DD67" s="4" t="str">
        <f>IF(OR(ISNUMBER(CY67),CY67="0**"),IF(CY67="0**",VLOOKUP(0,'ISI-ISS'!$A$2:$C$43,2,1),IF(CY67&lt;0,VLOOKUP(ABS(CY67),'ISI-ISS'!$A$2:$C$43,2,1),VLOOKUP(ABS(CY67),'ISI-ISS'!$A$2:$C$43,3,1))),"")</f>
        <v/>
      </c>
      <c r="DE67" s="4" t="str">
        <f t="shared" si="12"/>
        <v/>
      </c>
      <c r="DF67" s="4" t="str">
        <f>IF(OR(ISNUMBER(DE67),DE67="0**"),IF(ISNUMBER(DE67),DE67/ABS(DE67)*VLOOKUP(2,SignDiff!$A$3:$K$4,DK67,1),VLOOKUP(2,SignDiff!$A$3:$K$4,DK67,1)),"")</f>
        <v/>
      </c>
      <c r="DG67" s="4" t="str">
        <f>IF(OR(ISNUMBER(DE67),DE67="0**"),IF(ISNUMBER(DE67),DE67/ABS(DE67)*VLOOKUP(2,SignDiff!$A$7:$K$8,DK67,1),VLOOKUP(2,SignDiff!$A$7:$K$8,DK67,1)),"")</f>
        <v/>
      </c>
      <c r="DH67" s="4" t="str">
        <f t="shared" si="13"/>
        <v/>
      </c>
      <c r="DI67" s="4" t="str">
        <f t="shared" si="14"/>
        <v/>
      </c>
      <c r="DJ67" s="4" t="str">
        <f>IF(OR(ISNUMBER(DE67),DE67="0**"),IF(DE67="0**",VLOOKUP(0,'ISI-ISM'!$A$2:$C$43,2,1),IF(DE67&lt;0,VLOOKUP(ABS(DE67),'ISI-ISM'!$A$2:$C$43,2,1),VLOOKUP(ABS(DE67),'ISI-ISM'!$A$2:$C$43,3,1))),"")</f>
        <v/>
      </c>
      <c r="DK67" s="4" t="str">
        <f>IF(ISERROR(VLOOKUP(N67,age!$A$2:$C$11,2,1)),"",VLOOKUP(N67,age!$A$2:$C$11,2,1))</f>
        <v/>
      </c>
      <c r="DL67" s="4" t="str">
        <f>IF(ISERROR(VLOOKUP(N67,age!$A$2:$C$11,3,1)),"",VLOOKUP(N67,age!$A$2:$C$11,3,1))</f>
        <v/>
      </c>
      <c r="DM67" s="4">
        <f t="shared" si="1"/>
        <v>0</v>
      </c>
      <c r="DN67" s="4">
        <f t="shared" si="2"/>
        <v>0</v>
      </c>
      <c r="DO67" s="4">
        <f t="shared" si="3"/>
        <v>0</v>
      </c>
      <c r="DP67" s="4">
        <f t="shared" si="4"/>
        <v>0</v>
      </c>
      <c r="DQ67" s="4">
        <f t="shared" si="5"/>
        <v>0</v>
      </c>
      <c r="DR67" s="9" t="str">
        <f t="shared" si="15"/>
        <v/>
      </c>
      <c r="DS67" s="9" t="str">
        <f t="shared" si="16"/>
        <v/>
      </c>
      <c r="DT67" s="9" t="str">
        <f t="shared" si="17"/>
        <v/>
      </c>
      <c r="DU67" s="9" t="str">
        <f t="shared" si="18"/>
        <v/>
      </c>
      <c r="DV67" s="9" t="str">
        <f t="shared" si="19"/>
        <v/>
      </c>
      <c r="DW67" s="9" t="str">
        <f t="shared" si="20"/>
        <v/>
      </c>
      <c r="DX67" s="9" t="str">
        <f t="shared" si="21"/>
        <v/>
      </c>
      <c r="DY67" s="9" t="str">
        <f>IF(AND(ISNUMBER(AJ67),ISNUMBER(DK67)),IF(AJ67-VLOOKUP(BI67,NyFi!$L$2:$V$4,DK67,1)&lt;1,1,AJ67-VLOOKUP(BI67,NyFi!$L$2:$V$4,DK67,1)),"")</f>
        <v/>
      </c>
      <c r="DZ67" s="9" t="str">
        <f>IF(AND(ISNUMBER(DK67),DK67&lt;8),IF(AND(ISNUMBER(AK67),ISNUMBER(DK67)),IF(AK67-VLOOKUP(BI67,NyGs!$L$2:$V$4,DK67,1)&lt;1,1,AK67-VLOOKUP(BI67,NyGs!$L$2:$V$4,DK67,1)),""),"")</f>
        <v/>
      </c>
      <c r="EA67" s="9" t="str">
        <f>IF(AND(ISNUMBER(AL67),ISNUMBER(DK67)),IF(AL67-VLOOKUP(BI67,NyRm!$L$2:$V$4,DK67,1)&lt;1,1,AL67-VLOOKUP(BI67,NyRm!$L$2:$V$4,DK67,1)),"")</f>
        <v/>
      </c>
      <c r="EB67" s="9" t="str">
        <f>IF(AND(ISNUMBER(AM67),ISNUMBER(DK67)),IF(AM67-VLOOKUP(BI67,NyFm!$L$2:$V$4,DK67,1)&lt;1,1,AM67-VLOOKUP(BI67,NyFm!$L$2:$V$4,DK67,1)),"")</f>
        <v/>
      </c>
      <c r="EC67" s="9" t="str">
        <f>IF(AND(ISNUMBER(DK67),DK67&lt;8),IF(AND(ISNUMBER(AN67),ISNUMBER(DK67)),IF(AN67-VLOOKUP(BI67,NyLi1R!$L$2:$V$4,DK67,1)&lt;1,1,AN67-VLOOKUP(BI67,NyLi1R!$L$2:$V$4,DK67,1)),""),"")</f>
        <v/>
      </c>
      <c r="ED67" s="9" t="str">
        <f>IF(AND(ISNUMBER(DK67),DK67&lt;8),IF(AND(ISNUMBER(AO67),ISNUMBER(DK67)),IF(AO67-VLOOKUP(BI67,NyLi1E!$L$2:$V$4,DK67,1)&lt;1,1,AO67-VLOOKUP(BI67,NyLi1E!$L$2:$V$4,DK67,1)),""),"")</f>
        <v/>
      </c>
      <c r="EE67" s="9" t="str">
        <f>IF(AND(ISNUMBER(DK67),DK67&lt;8),IF(AND(ISNUMBER(AP67),ISNUMBER(DK67)),IF(AP67-VLOOKUP(BI67,NyLi1T!$L$2:$V$4,DK67,1)&lt;1,1,AP67-VLOOKUP(BI67,NyLi1T!$L$2:$V$4,DK67,1)),""),"")</f>
        <v/>
      </c>
      <c r="EF67" s="9" t="str">
        <f>IF(AND(ISNUMBER(DK67),DK67&gt;7),IF(AND(ISNUMBER(AQ67),ISNUMBER(DK67)),IF(AQ67-VLOOKUP(BI67,NyLi2R!$L$2:$V$4,DK67,1)&lt;1,1,AQ67-VLOOKUP(BI67,NyLi2R!$L$2:$V$4,DK67,1)),""),"")</f>
        <v/>
      </c>
      <c r="EG67" s="9" t="str">
        <f>IF(AND(ISNUMBER(DK67),DK67&gt;7),IF(AND(ISNUMBER(AR67),ISNUMBER(DK67)),IF(AR67-VLOOKUP(BI67,NyLi2E!$L$2:$V$4,DK67,1)&lt;1,1,AR67-VLOOKUP(BI67,NyLi2E!$L$2:$V$4,DK67,1)),""),"")</f>
        <v/>
      </c>
      <c r="EH67" s="9" t="str">
        <f>IF(AND(ISNUMBER(DK67),DK67&gt;7),IF(AND(ISNUMBER(AS67),ISNUMBER(DK67)),IF(AS67-VLOOKUP(BI67,NyLi2T!$L$2:$V$4,DK67,1)&lt;1,1,AS67-VLOOKUP(BI67,NyLi2T!$L$2:$V$4,DK67,1)),""),"")</f>
        <v/>
      </c>
      <c r="EI67" s="9" t="str">
        <f>IF(AND(ISNUMBER(DK67),DK67&lt;8),IF(AND(ISNUMBER(AT67),ISNUMBER(DK67)),IF(AT67-VLOOKUP(BI67,NySs!$L$2:$V$4,DK67,1)&lt;1,1,AT67-VLOOKUP(BI67,NySs!$L$2:$V$4,DK67,1)),""),"")</f>
        <v/>
      </c>
      <c r="EJ67" s="9" t="str">
        <f>IF(AND(ISNUMBER(DK67),DK67&lt;9),IF(AND(ISNUMBER(AU67),ISNUMBER(DK67)),IF(AU67-VLOOKUP(BI67,NyEo!$L$2:$V$4,DK67,1)&lt;1,1,AU67-VLOOKUP(BI67,NyEo!$L$2:$V$4,DK67,1)),""),"")</f>
        <v/>
      </c>
      <c r="EK67" s="9" t="str">
        <f>IF(AND(ISNUMBER(DK67),DK67&gt;7),IF(AND(ISNUMBER(AV67),ISNUMBER(DK67)),IF(AV67-VLOOKUP(BI67,NyHt!$L$2:$V$4,DK67,1)&lt;1,1,AV67-VLOOKUP(BI67,NyHt!$L$2:$V$4,DK67,1)),""),"")</f>
        <v/>
      </c>
      <c r="EL67" s="9" t="str">
        <f>IF(AND(ISNUMBER(AW67),ISNUMBER(DK67)),IF(AW67-VLOOKUP(BI67,NySiF!$L$2:$V$4,DK67,1)&lt;1,1,AW67-VLOOKUP(BI67,NySiF!$L$2:$V$4,DK67,1)),"")</f>
        <v/>
      </c>
      <c r="EM67" s="9" t="str">
        <f>IF(AND(ISNUMBER(AX67),ISNUMBER(DK67)),IF(AX67-VLOOKUP(BI67,NySiB!$L$2:$V$4,DK67,1)&lt;1,1,AX67-VLOOKUP(BI67,NySiB!$L$2:$V$4,DK67,1)),"")</f>
        <v/>
      </c>
      <c r="EN67" s="9" t="str">
        <f>IF(AND(ISNUMBER(AY67),ISNUMBER(DK67)),IF(AY67-VLOOKUP(BI67,NySiT!$L$2:$V$4,DK67,1)&lt;1,1,AY67-VLOOKUP(BI67,NySiT!$L$2:$V$4,DK67,1)),"")</f>
        <v/>
      </c>
      <c r="EO67" s="9" t="str">
        <f>IF(AND(ISNUMBER(AZ67),ISNUMBER(DK67)),IF(AZ67-VLOOKUP(BI67,NyVs!$L$2:$V$4,DK67,1)&lt;1,1,AZ67-VLOOKUP(BI67,NyVs!$L$2:$V$4,DK67,1)),"")</f>
        <v/>
      </c>
      <c r="EP67" s="9" t="str">
        <f>IF(AND(ISNUMBER(BA67),ISNUMBER(DK67)),IF(BA67-VLOOKUP(BI67,NyPp!$L$2:$V$4,DK67,1)&lt;1,1,BA67-VLOOKUP(BI67,NyPp!$L$2:$V$4,DK67,1)),"")</f>
        <v/>
      </c>
      <c r="EQ67" s="9" t="str">
        <f>IF(AND(ISNUMBER(BB67),ISNUMBER(DK67)),IF(BB67-VLOOKUP(BI67,NyIGS!$L$2:$V$4,DK67,1)&lt;40,40,BB67-VLOOKUP(BI67,NyIGS!$L$2:$V$4,DK67,1)),"")</f>
        <v/>
      </c>
      <c r="ER67" s="9" t="str">
        <f>IF(AND(ISNUMBER(BC67),ISNUMBER(DK67)),IF(BC67-VLOOKUP(BI67,NyIRS!$L$2:$V$4,DK67,1)&lt;40,40,BC67-VLOOKUP(BI67,NyIRS!$L$2:$V$4,DK67,1)),"")</f>
        <v/>
      </c>
      <c r="ES67" s="9" t="str">
        <f>IF(AND(ISNUMBER(BD67),ISNUMBER(DK67)),IF(BD67-VLOOKUP(BI67,NyIES!$L$2:$V$4,DK67,1)&lt;40,40,BD67-VLOOKUP(BI67,NyIES!$L$2:$V$4,DK67,1)),"")</f>
        <v/>
      </c>
      <c r="ET67" s="9" t="str">
        <f>IF(AND(ISNUMBER(BE67),ISNUMBER(DK67)),IF(BE67-VLOOKUP(BI67,NyISI!$L$2:$V$4,DK67,1)&lt;40,40,BE67-VLOOKUP(BI67,NyISI!$L$2:$V$4,DK67,1)),"")</f>
        <v/>
      </c>
      <c r="EU67" s="9" t="str">
        <f>IF(AND(ISNUMBER(DK67),DK67&lt;8),IF(AND(ISNUMBER(BF67),ISNUMBER(DK67)),IF(BF67-VLOOKUP(BI67,NyISS!$L$2:$V$4,DK67,1)&lt;40,40,BF67-VLOOKUP(BI67,NyISS!$L$2:$V$4,DK67,1)),""),"")</f>
        <v/>
      </c>
      <c r="EV67" s="9" t="str">
        <f>IF(AND(ISNUMBER(DK67),DK67&gt;7),IF(AND(ISNUMBER(BG67),ISNUMBER(DK67)),IF(BG67-VLOOKUP(BI67,NyISM!$L$2:$V$4,DK67,1)&lt;40,40,BG67-VLOOKUP(BI67,NyISM!$L$2:$V$4,DK67,1)),""),"")</f>
        <v/>
      </c>
      <c r="EW67" s="9" t="str">
        <f>IF(AND(ISNUMBER(BH67),ISNUMBER(DK67)),IF(BH67-VLOOKUP(BI67,NyIAM!$L$2:$V$4,DK67,1)&lt;40,40,BH67-VLOOKUP(BI67,NyIAM!$L$2:$V$4,DK67,1)),"")</f>
        <v/>
      </c>
      <c r="EX67" s="9" t="str">
        <f>IF(AND(ISNUMBER(AJ67),ISNUMBER(DK67)),IF(AJ67+VLOOKUP(BI67,NyFi!$L$2:$V$4,DK67,1)&gt;19,19,AJ67+VLOOKUP(BI67,NyFi!$L$2:$V$4,DK67,1)),"")</f>
        <v/>
      </c>
      <c r="EY67" s="9" t="str">
        <f>IF(AND(ISNUMBER(DK67),DK67&lt;8),IF(AND(ISNUMBER(AK67),ISNUMBER(DK67)),IF(AK67+VLOOKUP(BI67,NyGs!$L$2:$V$4,DK67,1)&gt;19,19,AK67+VLOOKUP(BI67,NyGs!$L$2:$V$4,DK67,1)),""),"")</f>
        <v/>
      </c>
      <c r="EZ67" s="9" t="str">
        <f>IF(AND(ISNUMBER(AL67),ISNUMBER(DK67)),IF(AL67+VLOOKUP(BI67,NyRm!$L$2:$V$4,DK67,1)&gt;19,19,AL67+VLOOKUP(BI67,NyRm!$L$2:$V$4,DK67,1)),"")</f>
        <v/>
      </c>
      <c r="FA67" s="9" t="str">
        <f>IF(AND(ISNUMBER(AM67),ISNUMBER(DK67)),IF(AM67+VLOOKUP(BI67,NyFm!$L$2:$V$4,DK67,1)&gt;19,19,AM67+VLOOKUP(BI67,NyFm!$L$2:$V$4,DK67,1)),"")</f>
        <v/>
      </c>
      <c r="FB67" s="9" t="str">
        <f>IF(AND(ISNUMBER(DK67),DK67&lt;8),IF(AND(ISNUMBER(AN67),ISNUMBER(DK67)),IF(AN67+VLOOKUP(BI67,NyLi1R!$L$2:$V$4,DK67,1)&gt;19,19,AN67+VLOOKUP(BI67,NyLi1R!$L$2:$V$4,DK67,1)),""),"")</f>
        <v/>
      </c>
      <c r="FC67" s="9" t="str">
        <f>IF(AND(ISNUMBER(DK67),DK67&lt;8),IF(AND(ISNUMBER(AO67),ISNUMBER(DK67)),IF(AO67+VLOOKUP(BI67,NyLi1E!$L$2:$V$4,DK67,1)&gt;19,19,AO67+VLOOKUP(BI67,NyLi1E!$L$2:$V$4,DK67,1)),""),"")</f>
        <v/>
      </c>
      <c r="FD67" s="9" t="str">
        <f>IF(AND(ISNUMBER(DK67),DK67&lt;8),IF(AND(ISNUMBER(AP67),ISNUMBER(DK67)),IF(AP67+VLOOKUP(BI67,NyLi1T!$L$2:$V$4,DK67,1)&gt;19,19,AP67+VLOOKUP(BI67,NyLi1T!$L$2:$V$4,DK67,1)),""),"")</f>
        <v/>
      </c>
      <c r="FE67" s="9" t="str">
        <f>IF(AND(ISNUMBER(DK67),DK67&gt;7),IF(AND(ISNUMBER(AQ67),ISNUMBER(DK67)),IF(AQ67+VLOOKUP(BI67,NyLi2R!$L$2:$V$4,DK67,1)&gt;19,19,AQ67+VLOOKUP(BI67,NyLi2R!$L$2:$V$4,DK67,1)),""),"")</f>
        <v/>
      </c>
      <c r="FF67" s="9" t="str">
        <f>IF(AND(ISNUMBER(DK67),DK67&gt;7),IF(AND(ISNUMBER(AR67),ISNUMBER(DK67)),IF(AR67+VLOOKUP(BI67,NyLi2E!$L$2:$V$4,DK67,1)&gt;19,19,AR67+VLOOKUP(BI67,NyLi2E!$L$2:$V$4,DK67,1)),""),"")</f>
        <v/>
      </c>
      <c r="FG67" s="9" t="str">
        <f>IF(AND(ISNUMBER(DK67),DK67&gt;7),IF(AND(ISNUMBER(AS67),ISNUMBER(DK67)),IF(AS67+VLOOKUP(BI67,NyLi2T!$L$2:$V$4,DK67,1)&gt;19,19,AS67+VLOOKUP(BI67,NyLi2T!$L$2:$V$4,DK67,1)),""),"")</f>
        <v/>
      </c>
      <c r="FH67" s="9" t="str">
        <f>IF(AND(ISNUMBER(DK67),DK67&lt;8),IF(AND(ISNUMBER(AT67),ISNUMBER(DK67)),IF(AT67+VLOOKUP(BI67,NySs!$L$2:$V$4,DK67,1)&gt;19,19,AT67+VLOOKUP(BI67,NySs!$L$2:$V$4,DK67,1)),""),"")</f>
        <v/>
      </c>
      <c r="FI67" s="9" t="str">
        <f>IF(AND(ISNUMBER(DK67),DK67&lt;9),IF(AND(ISNUMBER(AU67),ISNUMBER(DK67)),IF(AU67+VLOOKUP(BI67,NyEo!$L$2:$V$4,DK67,1)&gt;19,19,AU67+VLOOKUP(BI67,NyEo!$L$2:$V$4,DK67,1)),""),"")</f>
        <v/>
      </c>
      <c r="FJ67" s="9" t="str">
        <f>IF(AND(ISNUMBER(DK67),DK67&gt;7),IF(AND(ISNUMBER(AV67),ISNUMBER(DK67)),IF(AV67+VLOOKUP(BI67,NyHt!$L$2:$V$4,DK67,1)&gt;19,19,AV67+VLOOKUP(BI67,NyHt!$L$2:$V$4,DK67,1)),""),"")</f>
        <v/>
      </c>
      <c r="FK67" s="9" t="str">
        <f>IF(AND(ISNUMBER(AW67),ISNUMBER(DK67)),IF(AW67+VLOOKUP(BI67,NySiF!$L$2:$V$4,DK67,1)&gt;19,19,AW67+VLOOKUP(BI67,NySiF!$L$2:$V$4,DK67,1)),"")</f>
        <v/>
      </c>
      <c r="FL67" s="9" t="str">
        <f>IF(AND(ISNUMBER(AX67),ISNUMBER(DK67)),IF(AX67+VLOOKUP(BI67,NySiB!$L$2:$V$4,DK67,1)&gt;19,19,AX67+VLOOKUP(BI67,NySiB!$L$2:$V$4,DK67,1)),"")</f>
        <v/>
      </c>
      <c r="FM67" s="9" t="str">
        <f>IF(AND(ISNUMBER(AY67),ISNUMBER(DK67)),IF(AY67+VLOOKUP(BI67,NySiT!$L$2:$V$4,DK67,1)&gt;19,19,AY67+VLOOKUP(BI67,NySiT!$L$2:$V$4,DK67,1)),"")</f>
        <v/>
      </c>
      <c r="FN67" s="9" t="str">
        <f>IF(AND(ISNUMBER(AZ67),ISNUMBER(DK67)),IF(AZ67+VLOOKUP(BI67,NyVs!$L$2:$V$4,DK67,1)&gt;19,19,AZ67+VLOOKUP(BI67,NyVs!$L$2:$V$4,DK67,1)),"")</f>
        <v/>
      </c>
      <c r="FO67" s="9" t="str">
        <f>IF(AND(ISNUMBER(BA67),ISNUMBER(DK67)),IF(BA67+VLOOKUP(BI67,NyPp!$L$2:$V$4,DK67,1)&gt;19,19,BA67+VLOOKUP(BI67,NyPp!$L$2:$V$4,DK67,1)),"")</f>
        <v/>
      </c>
      <c r="FP67" s="9" t="str">
        <f>IF(AND(ISNUMBER(BB67),ISNUMBER(DK67)),IF(BB67+VLOOKUP(BI67,NyIGS!$L$2:$V$4,DK67,1)&gt;160,160,BB67+VLOOKUP(BI67,NyIGS!$L$2:$V$4,DK67,1)),"")</f>
        <v/>
      </c>
      <c r="FQ67" s="9" t="str">
        <f>IF(AND(ISNUMBER(BC67),ISNUMBER(DK67)),IF(BC67+VLOOKUP(BI67,NyIRS!$L$2:$V$4,DK67,1)&gt;160,160,BC67+VLOOKUP(BI67,NyIRS!$L$2:$V$4,DK67,1)),"")</f>
        <v/>
      </c>
      <c r="FR67" s="9" t="str">
        <f>IF(AND(ISNUMBER(BD67),ISNUMBER(DK67)),IF(BD67+VLOOKUP(BI67,NyIES!$L$2:$V$4,DK67,1)&gt;160,160, BD67+VLOOKUP(BI67,NyIES!$L$2:$V$4,DK67,1)),"")</f>
        <v/>
      </c>
      <c r="FS67" s="9" t="str">
        <f>IF(AND(ISNUMBER(BE67),ISNUMBER(DK67)),IF(BE67+VLOOKUP(BI67,NyISI!$L$2:$V$4,DK67,1)&gt;160,160,BE67+VLOOKUP(BI67,NyISI!$L$2:$V$4,DK67,1)),"")</f>
        <v/>
      </c>
      <c r="FT67" s="9" t="str">
        <f>IF(AND(ISNUMBER(DK67),DK67&lt;8),IF(AND(ISNUMBER(BF67),ISNUMBER(DK67)),IF(BF67+VLOOKUP(BI67,NyISS!$L$2:$V$4,DK67,1)&gt;160,160,BF67+VLOOKUP(BI67,NyISS!$L$2:$V$4,DK67,1)),""),"")</f>
        <v/>
      </c>
      <c r="FU67" s="9" t="str">
        <f>IF(AND(ISNUMBER(DK67),DK67&gt;7),IF(AND(ISNUMBER(BG67),ISNUMBER(DK67)),IF(BG67+VLOOKUP(BI67,NyISM!$L$2:$V$4,DK67,1)&gt;160,160,BG67+VLOOKUP(BI67,NyISM!$L$2:$V$4,DK67,1)),""),"")</f>
        <v/>
      </c>
      <c r="FV67" s="9" t="str">
        <f>IF(AND(ISNUMBER(BH67),ISNUMBER(DK67)),IF(BH67+VLOOKUP(BI67,NyIAM!$L$2:$V$4,DK67,1)&gt;160,160,BH67+VLOOKUP(BI67,NyIAM!$L$2:$V$4,DK67,1)),"")</f>
        <v/>
      </c>
    </row>
    <row r="68" spans="1:178" x14ac:dyDescent="0.2">
      <c r="A68" s="51"/>
      <c r="B68" s="51"/>
      <c r="C68" s="51"/>
      <c r="D68" s="51"/>
      <c r="E68" s="51"/>
      <c r="F68" s="51"/>
      <c r="G68" s="51"/>
      <c r="H68" s="51"/>
      <c r="I68" s="51"/>
      <c r="J68" s="52"/>
      <c r="K68" s="52"/>
      <c r="L68" s="53"/>
      <c r="M68" s="53"/>
      <c r="N68" s="58" t="str">
        <f t="shared" si="0"/>
        <v/>
      </c>
      <c r="O68" s="53"/>
      <c r="P68" s="53"/>
      <c r="Q68" s="53"/>
      <c r="R68" s="53"/>
      <c r="S68" s="53"/>
      <c r="T68" s="53"/>
      <c r="U68" s="53"/>
      <c r="V68" s="53"/>
      <c r="W68" s="53"/>
      <c r="X68" s="53"/>
      <c r="Y68" s="53"/>
      <c r="Z68" s="53"/>
      <c r="AA68" s="53"/>
      <c r="AB68" s="53"/>
      <c r="AC68" s="53"/>
      <c r="AD68" s="53"/>
      <c r="AE68" s="53"/>
      <c r="AF68" s="53"/>
      <c r="AG68" s="53"/>
      <c r="AH68" s="53"/>
      <c r="AI68" s="53"/>
      <c r="AJ68" s="4" t="str">
        <f>IF(O68="","",IF(ISNUMBER(N68),VLOOKUP(O68,NyFi!$A$2:$K$40,DK68),""))</f>
        <v/>
      </c>
      <c r="AK68" s="4" t="str">
        <f>IF(P68="","",IF(AND(ISNUMBER(N68),DK68&lt;8),VLOOKUP(P68,NyGs!$A$2:$G$41,DK68),""))</f>
        <v/>
      </c>
      <c r="AL68" s="4" t="str">
        <f>IF(AA68="","",IF(ISNUMBER(N68),VLOOKUP(AA68,NyRm!$A$2:$K$56,DK68),""))</f>
        <v/>
      </c>
      <c r="AM68" s="4" t="str">
        <f>IF(Z68="","",IF(ISNUMBER(N68),VLOOKUP(Z68,NyFm!$A$2:$K$46,DK68),""))</f>
        <v/>
      </c>
      <c r="AN68" s="4" t="str">
        <f>IF(U68="","",IF(AND(ISNUMBER(N68),DK68&lt;8),VLOOKUP(U68,NyLi1R!$A$2:$G$20,DK68),""))</f>
        <v/>
      </c>
      <c r="AO68" s="4" t="str">
        <f>IF(V68="","",IF(AND(ISNUMBER(N68),DK68&lt;8),VLOOKUP(V68,NyLi1E!$A$2:$G$20,DK68),""))</f>
        <v/>
      </c>
      <c r="AP68" s="4" t="str">
        <f>IF(AND(ISNUMBER(N68),ISNUMBER(AN68),ISNUMBER(AO68),DK68&lt;8),VLOOKUP(AN68+AO68,NyLi1T!$A$2:$G$40,DK68),"")</f>
        <v/>
      </c>
      <c r="AQ68" s="4" t="str">
        <f>IF(W68="","",IF(AND(ISNUMBER(N68),DK68&gt;7),VLOOKUP(W68,NyLi2R!$A$2:$K$20,DK68),""))</f>
        <v/>
      </c>
      <c r="AR68" s="4" t="str">
        <f>IF(X68="","",IF(AND(ISNUMBER(N68),DK68&gt;7),VLOOKUP(X68,NyLi2E!$A$2:$K$20,DK68),""))</f>
        <v/>
      </c>
      <c r="AS68" s="4" t="str">
        <f>IF(AND(ISNUMBER(N68),ISNUMBER(AQ68),ISNUMBER(AR68),DK68&gt;7),VLOOKUP(AQ68+AR68,NyLi2T!$A$2:$K$40,DK68),"")</f>
        <v/>
      </c>
      <c r="AT68" s="4" t="str">
        <f>IF(AE68="","",IF(AND(ISNUMBER(N68),DK68&lt;8),VLOOKUP(AE68,NySs!$A$2:$G$28,DK68),""))</f>
        <v/>
      </c>
      <c r="AU68" s="4" t="str">
        <f>IF(AD68="","",IF(AND(ISNUMBER(N68),DK68&lt;9),VLOOKUP(AD68,NyEo!$A$2:$H$22,DK68),""))</f>
        <v/>
      </c>
      <c r="AV68" s="4" t="str">
        <f>IF(Q68="","",IF(AND(ISNUMBER(N68),DK68&gt;7),VLOOKUP(Q68,NyHt!$A$2:$K$17,DK68),""))</f>
        <v/>
      </c>
      <c r="AW68" s="4" t="str">
        <f>IF(R68="","",IF(ISNUMBER(N68),VLOOKUP(R68,NySiF!$A$2:$K$18,DK68),""))</f>
        <v/>
      </c>
      <c r="AX68" s="4" t="str">
        <f>IF(S68="","",IF(ISNUMBER(N68),VLOOKUP(S68,NySiB!$A$2:$K$16,DK68),""))</f>
        <v/>
      </c>
      <c r="AY68" s="4" t="str">
        <f>IF(T68="","",IF(ISNUMBER(N68),VLOOKUP(T68,NySiT!$A$2:$K$32,DK68),""))</f>
        <v/>
      </c>
      <c r="AZ68" s="4" t="str">
        <f>IF(Y68="","",IF(ISNUMBER(N68),VLOOKUP(Y68,NyVs!$A$2:$K$86,DK68),""))</f>
        <v/>
      </c>
      <c r="BA68" s="4" t="str">
        <f>IF(AI68="","",IF(ISNUMBER(N68),VLOOKUP(AI68,NyPp!$A$2:$K$202,DK68),""))</f>
        <v/>
      </c>
      <c r="BB68" s="4" t="str">
        <f>IF(AND(ISNUMBER(AJ68),ISNUMBER(AK68),ISNUMBER(AL68),ISNUMBER(AM68),DK68&lt;8),IF(COUNTIF(O68,0)+COUNTIF(P68,0)+COUNTIF(AA68,0)+COUNTIF(Z68,0)&gt;1,"",VLOOKUP(AJ68+AK68+AL68+AM68,NyIGS!$A$2:$K$78,DK68)),IF(AND(ISNUMBER(AJ68),ISNUMBER(AL68),ISNUMBER(AM68),ISNUMBER(AS68),DK68&gt;7),IF(COUNTIF(O68,0)+COUNTIF(AA68,0)+COUNTIF(Z68,0)+AND(COUNTIF(W68,0),COUNTIF(X68,0))&gt;1,"",VLOOKUP(AJ68+AL68+AM68+AS68,NyIGS!$A$2:$K$78,DK68)),""))</f>
        <v/>
      </c>
      <c r="BC68" s="4" t="str">
        <f>IF(AND(ISNUMBER(AJ68),ISNUMBER(AN68),ISNUMBER(AT68),DK68&lt;8),IF(COUNTIF(O68,0)+COUNTIF(U68,0)+COUNTIF(AE68,0)&gt;1,"",VLOOKUP(AJ68+AN68+AT68,NyIRS!$A$2:$K$59,DK68)),IF(AND(ISNUMBER(AJ68),ISNUMBER(AQ68),DK68&gt;7),IF(COUNTIF(O68,0)+COUNTIF(W68,0)&gt;1,"",VLOOKUP(AJ68+AQ68,NyIRS!$A$2:$K$59,DK68)),""))</f>
        <v/>
      </c>
      <c r="BD68" s="4" t="str">
        <f>IF(AND(ISNUMBER(AK68),ISNUMBER(AL68),ISNUMBER(AM68),DK68&lt;8),IF(COUNTIF(P68,0)+COUNTIF(AA68,0)+COUNTIF(Z68,0)&gt;1,"",VLOOKUP(AK68+AL68+AM68,NyIES!$A$2:$K$59,DK68)),IF(AND(ISNUMBER(AL68),ISNUMBER(AM68),ISNUMBER(AR68),DK68&gt;7),IF(COUNTIF(AA68,0)+COUNTIF(Z68,0)+COUNTIF(X68,0)&gt;1,"",VLOOKUP(AL68+AM68+AR68,NyIES!$A$2:$K$59,DK68)),""))</f>
        <v/>
      </c>
      <c r="BE68" s="4" t="str">
        <f>IF(AND(ISNUMBER(AJ68),ISNUMBER(AP68),ISNUMBER(AU68),DK68&lt;8),IF(COUNTIF(O68,0)+AND(COUNTIF(U68,0),COUNTIF(V68,0))+COUNTIF(AD68,0)&gt;1,"",VLOOKUP(AJ68+AP68+AU68,NyISI!$A$2:$K$59,DK68)),IF(AND(ISNUMBER(AS68),ISNUMBER(AU68),ISNUMBER(AV68),DK68=8),IF(COUNTIF(AD68,0)+COUNTIF(Q68,0)+AND(COUNTIF(W68,0),COUNTIF(X68,0))&gt;1,"",VLOOKUP(AS68+AU68+AV68,NyISI!$A$2:$K$59,DK68)),IF(AND(ISNUMBER(AS68),ISNUMBER(AV68),DK68&gt;8),IF(COUNTIF(Q68,0)+AND(COUNTIF(W68,0),COUNTIF(X68,0))&gt;1,"",VLOOKUP(AS68+AV68,NyISI!$A$2:$K$59,DK68)),"")))</f>
        <v/>
      </c>
      <c r="BF68" s="4" t="str">
        <f>IF(AND(ISNUMBER(AT68),ISNUMBER(AK68),ISNUMBER(AL68),ISNUMBER(AM68),DK68&lt;8),IF(COUNTIF(P68,0)+COUNTIF(AA68,0)+COUNTIF(Z68,0)+COUNTIF(AE68,0)&gt;1,"",VLOOKUP(AT68+AK68+AL68+AM68,NyISS!$A$2:$G$78,DK68)),"")</f>
        <v/>
      </c>
      <c r="BG68" s="4" t="str">
        <f>IF(AND(ISNUMBER(AJ68),ISNUMBER(AL68),ISNUMBER(AM68),DK68&gt;7),IF(COUNTIF(O68,0)+COUNTIF(AA68,0)+COUNTIF(Z68,0)&gt;1,"",VLOOKUP(AJ68+AL68+AM68,NyISM!$A$2:$K$59,DK68)),"")</f>
        <v/>
      </c>
      <c r="BH68" s="4" t="str">
        <f>IF(AND(ISNUMBER(AY68),ISNUMBER(AZ68)),IF(COUNTIF(T68,0)+COUNTIF(Y68,0)&gt;1,"",VLOOKUP(AY68+AZ68,NyIAM!$A$2:$K$40,DK68)),"")</f>
        <v/>
      </c>
      <c r="BJ68" s="4" t="str">
        <f>IF(ISNUMBER(BB68),VLOOKUP(BB68,Percentil!$A$2:$B$122,2,1),"")</f>
        <v/>
      </c>
      <c r="BK68" s="4" t="str">
        <f>IF(ISNUMBER(BC68),VLOOKUP(BC68,Percentil!$A$2:$B$122,2,1),"")</f>
        <v/>
      </c>
      <c r="BL68" s="4" t="str">
        <f>IF(ISNUMBER(BD68),VLOOKUP(BD68,Percentil!$A$2:$B$122,2,1),"")</f>
        <v/>
      </c>
      <c r="BM68" s="4" t="str">
        <f>IF(ISNUMBER(BE68),VLOOKUP(BE68,Percentil!$A$2:$B$122,2,1),"")</f>
        <v/>
      </c>
      <c r="BN68" s="4" t="str">
        <f>IF(ISNUMBER(BF68),VLOOKUP(BF68,Percentil!$A$2:$B$122,2,1),"")</f>
        <v/>
      </c>
      <c r="BO68" s="4" t="str">
        <f>IF(ISNUMBER(BG68),VLOOKUP(BG68,Percentil!$A$2:$B$122,2,1),"")</f>
        <v/>
      </c>
      <c r="BP68" s="4" t="str">
        <f>IF(ISNUMBER(BH68),VLOOKUP(BH68,Percentil!$A$2:$B$122,2,1),"")</f>
        <v/>
      </c>
      <c r="BQ68" s="4" t="str">
        <f>IF(AND(ISNUMBER(AJ68),ISNUMBER(DK68)),IF(AJ68-VLOOKUP(BI68,NyFi!$L$2:$V$4,DK68,1)&lt;1,1 &amp; " - " &amp; AJ68+VLOOKUP(BI68,NyFi!$L$2:$V$4,DK68,1),IF(AJ68+VLOOKUP(BI68,NyFi!$L$2:$V$4,DK68,1)&gt;19,AJ68-VLOOKUP(BI68,NyFi!$L$2:$V$4,DK68,1) &amp; " - " &amp; 19,AJ68-VLOOKUP(BI68,NyFi!$L$2:$V$4,DK68,1) &amp; " - " &amp; AJ68+VLOOKUP(BI68,NyFi!$L$2:$V$4,DK68,1))),"")</f>
        <v/>
      </c>
      <c r="BR68" s="4" t="str">
        <f>IF(AND(ISNUMBER(DK68),DK68&lt;8),IF(AND(ISNUMBER(AK68),ISNUMBER(DK68)),IF(AK68-VLOOKUP(BI68,NyGs!$L$2:$V$4,DK68,1)&lt;1,1 &amp; " - " &amp; AK68+VLOOKUP(BI68,NyGs!$L$2:$V$4,DK68,1),IF(AK68+VLOOKUP(BI68,NyGs!$L$2:$V$4,DK68,1)&gt;19,AK68-VLOOKUP(BI68,NyGs!$L$2:$V$4,DK68,1) &amp; " - " &amp; 19,AK68-VLOOKUP(BI68,NyGs!$L$2:$V$4,DK68,1) &amp; " - " &amp; AK68+VLOOKUP(BI68,NyGs!$L$2:$V$4,DK68,1))),""),"")</f>
        <v/>
      </c>
      <c r="BS68" s="4" t="str">
        <f>IF(AND(ISNUMBER(AL68),ISNUMBER(DK68)),IF(AL68-VLOOKUP(BI68,NyRm!$L$2:$V$4,DK68,1)&lt;1,1 &amp; " - " &amp; AL68+VLOOKUP(BI68,NyRm!$L$2:$V$4,DK68,1),IF(AL68+VLOOKUP(BI68,NyRm!$L$2:$V$4,DK68,1)&gt;19,AL68-VLOOKUP(BI68,NyRm!$L$2:$V$4,DK68,1) &amp; " - " &amp; 19,AL68-VLOOKUP(BI68,NyRm!$L$2:$V$4,DK68,1) &amp; " - " &amp; AL68+VLOOKUP(BI68,NyRm!$L$2:$V$4,DK68,1))),"")</f>
        <v/>
      </c>
      <c r="BT68" s="4" t="str">
        <f>IF(AND(ISNUMBER(AM68),ISNUMBER(DK68)),IF(AM68-VLOOKUP(BI68,NyFm!$L$2:$V$4,DK68,1)&lt;1,1 &amp; " - " &amp; AM68+VLOOKUP(BI68,NyFm!$L$2:$V$4,DK68,1),IF(AM68+VLOOKUP(BI68,NyFm!$L$2:$V$4,DK68,1)&gt;19,AM68-VLOOKUP(BI68,NyFm!$L$2:$V$4,DK68,1) &amp; " - " &amp; 19,AM68-VLOOKUP(BI68,NyFm!$L$2:$V$4,DK68,1) &amp; " - " &amp; AM68+VLOOKUP(BI68,NyFm!$L$2:$V$4,DK68,1))),"")</f>
        <v/>
      </c>
      <c r="BU68" s="4" t="str">
        <f>IF(AND(ISNUMBER(DK68),DK68&lt;8),IF(AND(ISNUMBER(AN68),ISNUMBER(DK68)),IF(AN68-VLOOKUP(BI68,NyLi1R!$L$2:$V$4,DK68,1)&lt;1,1 &amp; " - " &amp; AN68+VLOOKUP(BI68,NyLi1R!$L$2:$V$4,DK68,1),IF(AN68+VLOOKUP(BI68,NyLi1R!$L$2:$V$4,DK68,1)&gt;19,AN68-VLOOKUP(BI68,NyLi1R!$L$2:$V$4,DK68,1) &amp; " - " &amp; 19,AN68-VLOOKUP(BI68,NyLi1R!$L$2:$V$4,DK68,1) &amp; " - " &amp; AN68+VLOOKUP(BI68,NyLi1R!$L$2:$V$4,DK68,1))),""),"")</f>
        <v/>
      </c>
      <c r="BV68" s="4" t="str">
        <f>IF(AND(ISNUMBER(DK68),DK68&lt;8),IF(AND(ISNUMBER(AO68),ISNUMBER(DK68)),IF(AO68-VLOOKUP(BI68,NyLi1E!$L$2:$V$4,DK68,1)&lt;1,1 &amp; " - " &amp; AO68+VLOOKUP(BI68,NyLi1E!$L$2:$V$4,DK68,1),IF(AO68+VLOOKUP(BI68,NyLi1E!$L$2:$V$4,DK68,1)&gt;19,AO68-VLOOKUP(BI68,NyLi1E!$L$2:$V$4,DK68,1) &amp; " - " &amp; 19,AO68-VLOOKUP(BI68,NyLi1E!$L$2:$V$4,DK68,1) &amp; " - " &amp; AO68+VLOOKUP(BI68,NyLi1E!$L$2:$V$4,DK68,1))),""),"")</f>
        <v/>
      </c>
      <c r="BW68" s="4" t="str">
        <f>IF(AND(ISNUMBER(DK68),DK68&lt;8),IF(AND(ISNUMBER(AP68),ISNUMBER(DK68)),IF(AP68-VLOOKUP(BI68,NyLi1T!$L$2:$V$4,DK68,1)&lt;1,1 &amp; " - " &amp; AP68+VLOOKUP(BI68,NyLi1T!$L$2:$V$4,DK68,1),IF(AP68+VLOOKUP(BI68,NyLi1T!$L$2:$V$4,DK68,1)&gt;19,AP68-VLOOKUP(BI68,NyLi1T!$L$2:$V$4,DK68,1) &amp; " - " &amp; 19,AP68-VLOOKUP(BI68,NyLi1T!$L$2:$V$4,DK68,1) &amp; " - " &amp; AP68+VLOOKUP(BI68,NyLi1T!$L$2:$V$4,DK68,1))),""),"")</f>
        <v/>
      </c>
      <c r="BX68" s="4" t="str">
        <f>IF(AND(ISNUMBER(DK68),DK68&gt;7),IF(AND(ISNUMBER(AQ68),ISNUMBER(DK68)),IF(AQ68-VLOOKUP(BI68,NyLi2R!$L$2:$V$4,DK68,1)&lt;1,1 &amp; " - " &amp; AQ68+VLOOKUP(BI68,NyLi2R!$L$2:$V$4,DK68,1),IF(AQ68+VLOOKUP(BI68,NyLi2R!$L$2:$V$4,DK68,1)&gt;19,AQ68-VLOOKUP(BI68,NyLi2R!$L$2:$V$4,DK68,1) &amp; " - " &amp; 19,AQ68-VLOOKUP(BI68,NyLi2R!$L$2:$V$4,DK68,1) &amp; " - " &amp; AQ68+VLOOKUP(BI68,NyLi2R!$L$2:$V$4,DK68,1))),""),"")</f>
        <v/>
      </c>
      <c r="BY68" s="4" t="str">
        <f>IF(AND(ISNUMBER(DK68),DK68&gt;7),IF(AND(ISNUMBER(AR68),ISNUMBER(DK68)),IF(AR68-VLOOKUP(BI68,NyLi2E!$L$2:$V$4,DK68,1)&lt;1,1 &amp; " - " &amp; AR68+VLOOKUP(BI68,NyLi2E!$L$2:$V$4,DK68,1),IF(AR68+VLOOKUP(BI68,NyLi2E!$L$2:$V$4,DK68,1)&gt;19,AR68-VLOOKUP(BI68,NyLi2E!$L$2:$V$4,DK68,1) &amp; " - " &amp; 19,AR68-VLOOKUP(BI68,NyLi2E!$L$2:$V$4,DK68,1) &amp; " - " &amp; AR68+VLOOKUP(BI68,NyLi2E!$L$2:$V$4,DK68,1))),""),"")</f>
        <v/>
      </c>
      <c r="BZ68" s="4" t="str">
        <f>IF(AND(ISNUMBER(DK68),DK68&gt;7),IF(AND(ISNUMBER(AS68),ISNUMBER(DK68)),IF(AS68-VLOOKUP(BI68,NyLi2T!$L$2:$V$4,DK68,1)&lt;1,1 &amp; " - " &amp; AS68+VLOOKUP(BI68,NyLi2T!$L$2:$V$4,DK68,1),IF(AS68+VLOOKUP(BI68,NyLi2T!$L$2:$V$4,DK68,1)&gt;19,AS68-VLOOKUP(BI68,NyLi2T!$L$2:$V$4,DK68,1) &amp; " - " &amp; 19,AS68-VLOOKUP(BI68,NyLi2T!$L$2:$V$4,DK68,1) &amp; " - " &amp; AS68+VLOOKUP(BI68,NyLi2T!$L$2:$V$4,DK68,1))),""),"")</f>
        <v/>
      </c>
      <c r="CA68" s="4" t="str">
        <f>IF(AND(ISNUMBER(DK68),DK68&lt;8),IF(AND(ISNUMBER(AT68),ISNUMBER(DK68)),IF(AT68-VLOOKUP(BI68,NySs!$L$2:$V$4,DK68,1)&lt;1,1 &amp; " - " &amp; AT68+VLOOKUP(BI68,NySs!$L$2:$V$4,DK68,1),IF(AT68+VLOOKUP(BI68,NySs!$L$2:$V$4,DK68,1)&gt;19,AT68-VLOOKUP(BI68,NySs!$L$2:$V$4,DK68,1) &amp; " - " &amp; 19,AT68-VLOOKUP(BI68,NySs!$L$2:$V$4,DK68,1) &amp; " - " &amp; AT68+VLOOKUP(BI68,NySs!$L$2:$V$4,DK68,1))),""),"")</f>
        <v/>
      </c>
      <c r="CB68" s="4" t="str">
        <f>IF(AND(ISNUMBER(DK68),DK68&lt;9),IF(AND(ISNUMBER(AU68),ISNUMBER(DK68)),IF(AU68-VLOOKUP(BI68,NyEo!$L$2:$V$4,DK68,1)&lt;1,1 &amp; " - " &amp; AU68+VLOOKUP(BI68,NyEo!$L$2:$V$4,DK68,1),IF(AU68+VLOOKUP(BI68,NyEo!$L$2:$V$4,DK68,1)&gt;19,AU68-VLOOKUP(BI68,NyEo!$L$2:$V$4,DK68,1) &amp; " - " &amp; 19,AU68-VLOOKUP(BI68,NyEo!$L$2:$V$4,DK68,1) &amp; " - " &amp; AU68+VLOOKUP(BI68,NyEo!$L$2:$V$4,DK68,1))),""),"")</f>
        <v/>
      </c>
      <c r="CC68" s="4" t="str">
        <f>IF(AND(ISNUMBER(DK68),DK68&gt;7),IF(AND(ISNUMBER(AV68),ISNUMBER(DK68)),IF(AV68-VLOOKUP(BI68,NyHt!$L$2:$V$4,DK68,1)&lt;1,1 &amp; " - " &amp; AV68+VLOOKUP(BI68,NyHt!$L$2:$V$4,DK68,1),IF(AV68+VLOOKUP(BI68,NyHt!$L$2:$V$4,DK68,1)&gt;19,AV68-VLOOKUP(BI68,NyHt!$L$2:$V$4,DK68,1) &amp; " - " &amp; 19,AV68-VLOOKUP(BI68,NyHt!$L$2:$V$4,DK68,1) &amp; " - " &amp; AV68+VLOOKUP(BI68,NyHt!$L$2:$V$4,DK68,1))),""),"")</f>
        <v/>
      </c>
      <c r="CD68" s="4" t="str">
        <f>IF(AND(ISNUMBER(AW68),ISNUMBER(DK68)),IF(AW68-VLOOKUP(BI68,NySiF!$L$2:$V$4,DK68,1)&lt;1,1 &amp; " - " &amp; AW68+VLOOKUP(BI68,NySiF!$L$2:$V$4,DK68,1),IF(AW68+VLOOKUP(BI68,NySiF!$L$2:$V$4,DK68,1)&gt;19,AW68-VLOOKUP(BI68,NySiF!$L$2:$V$4,DK68,1) &amp; " - " &amp; 19,AW68-VLOOKUP(BI68,NySiF!$L$2:$V$4,DK68,1) &amp; " - " &amp; AW68+VLOOKUP(BI68,NySiF!$L$2:$V$4,DK68,1))),"")</f>
        <v/>
      </c>
      <c r="CE68" s="4" t="str">
        <f>IF(AND(ISNUMBER(AX68),ISNUMBER(DK68)),IF(AX68-VLOOKUP(BI68,NySiB!$L$2:$V$4,DK68,1)&lt;1,1 &amp; " - " &amp; AX68+VLOOKUP(BI68,NySiB!$L$2:$V$4,DK68,1),IF(AX68+VLOOKUP(BI68,NySiB!$L$2:$V$4,DK68,1)&gt;19,AX68-VLOOKUP(BI68,NySiB!$L$2:$V$4,DK68,1) &amp; " - " &amp; 19,AX68-VLOOKUP(BI68,NySiB!$L$2:$V$4,DK68,1) &amp; " - " &amp; AX68+VLOOKUP(BI68,NySiB!$L$2:$V$4,DK68,1))),"")</f>
        <v/>
      </c>
      <c r="CF68" s="4" t="str">
        <f>IF(AND(ISNUMBER(AY68),ISNUMBER(DK68)),IF(AY68-VLOOKUP(BI68,NySiT!$L$2:$V$4,DK68,1)&lt;1,1 &amp; " - " &amp; AY68+VLOOKUP(BI68,NySiT!$L$2:$V$4,DK68,1),IF(AY68+VLOOKUP(BI68,NySiT!$L$2:$V$4,DK68,1)&gt;19,AY68-VLOOKUP(BI68,NySiT!$L$2:$V$4,DK68,1) &amp; " - " &amp; 19,AY68-VLOOKUP(BI68,NySiT!$L$2:$V$4,DK68,1) &amp; " - " &amp; AY68+VLOOKUP(BI68,NySiT!$L$2:$V$4,DK68,1))),"")</f>
        <v/>
      </c>
      <c r="CG68" s="4" t="str">
        <f>IF(AND(ISNUMBER(AZ68),ISNUMBER(DK68)),IF(AZ68-VLOOKUP(BI68,NyVs!$L$2:$V$4,DK68,1)&lt;1,1 &amp; " - " &amp; AZ68+VLOOKUP(BI68,NyVs!$L$2:$V$4,DK68,1),IF(AZ68+VLOOKUP(BI68,NyVs!$L$2:$V$4,DK68,1)&gt;19,AZ68-VLOOKUP(BI68,NyVs!$L$2:$V$4,DK68,1) &amp; " - " &amp; 19,AZ68-VLOOKUP(BI68,NyVs!$L$2:$V$4,DK68,1) &amp; " - " &amp; AZ68+VLOOKUP(BI68,NyVs!$L$2:$V$4,DK68,1))),"")</f>
        <v/>
      </c>
      <c r="CH68" s="4" t="str">
        <f>IF(AND(ISNUMBER(BA68),ISNUMBER(DK68)),IF(BA68-VLOOKUP(BI68,NyPp!$L$2:$V$4,DK68,1)&lt;1,1 &amp; " - " &amp; BA68+VLOOKUP(BI68,NyPp!$L$2:$V$4,DK68,1),IF(BA68+VLOOKUP(BI68,NyPp!$L$2:$V$4,DK68,1)&gt;19,BA68-VLOOKUP(BI68,NyPp!$L$2:$V$4,DK68,1) &amp; " - " &amp; 19,BA68-VLOOKUP(BI68,NyPp!$L$2:$V$4,DK68,1) &amp; " - " &amp; BA68+VLOOKUP(BI68,NyPp!$L$2:$V$4,DK68,1))),"")</f>
        <v/>
      </c>
      <c r="CI68" s="4" t="str">
        <f>IF(AND(ISNUMBER(BB68),ISNUMBER(DK68)),IF(BB68-VLOOKUP(BI68,NyIGS!$L$2:$V$4,DK68,1)&lt;40,40 &amp; " - " &amp; BB68+VLOOKUP(BI68,NyIGS!$L$2:$V$4,DK68,1),IF(BB68+VLOOKUP(BI68,NyIGS!$L$2:$V$4,DK68,1)&gt;160,BB68-VLOOKUP(BI68,NyIGS!$L$2:$V$4,DK68,1) &amp; " - " &amp; 160,BB68-VLOOKUP(BI68,NyIGS!$L$2:$V$4,DK68,1) &amp; " - " &amp; BB68+VLOOKUP(BI68,NyIGS!$L$2:$V$4,DK68,1))),"")</f>
        <v/>
      </c>
      <c r="CJ68" s="4" t="str">
        <f>IF(AND(ISNUMBER(BC68),ISNUMBER(DK68)),IF(BC68-VLOOKUP(BI68,NyIRS!$L$2:$V$4,DK68,1)&lt;40,40 &amp; " - " &amp; BC68+VLOOKUP(BI68,NyIRS!$L$2:$V$4,DK68,1),IF(BC68+VLOOKUP(BI68,NyIRS!$L$2:$V$4,DK68,1)&gt;160,BC68-VLOOKUP(BI68,NyIRS!$L$2:$V$4,DK68,1) &amp; " - " &amp; 160,BC68-VLOOKUP(BI68,NyIRS!$L$2:$V$4,DK68,1) &amp; " - " &amp; BC68+VLOOKUP(BI68,NyIRS!$L$2:$V$4,DK68,1))),"")</f>
        <v/>
      </c>
      <c r="CK68" s="4" t="str">
        <f>IF(AND(ISNUMBER(BD68),ISNUMBER(DK68)),IF(BD68-VLOOKUP(BI68,NyIES!$L$2:$V$4,DK68,1)&lt;40,40 &amp; " - " &amp; BD68+VLOOKUP(BI68,NyIES!$L$2:$V$4,DK68,1),IF(BD68+VLOOKUP(BI68,NyIES!$L$2:$V$4,DK68,1)&gt;160,BD68-VLOOKUP(BI68,NyIES!$L$2:$V$4,DK68,1) &amp; " - " &amp; 160,BD68-VLOOKUP(BI68,NyIES!$L$2:$V$4,DK68,1) &amp; " - " &amp; BD68+VLOOKUP(BI68,NyIES!$L$2:$V$4,DK68,1))),"")</f>
        <v/>
      </c>
      <c r="CL68" s="4" t="str">
        <f>IF(AND(ISNUMBER(BE68),ISNUMBER(DK68)),IF(BE68-VLOOKUP(BI68,NyISI!$L$2:$V$4,DK68,1)&lt;40,40 &amp; " - " &amp; BE68+VLOOKUP(BI68,NyISI!$L$2:$V$4,DK68,1),IF(BE68+VLOOKUP(BI68,NyISI!$L$2:$V$4,DK68,1)&gt;160,BE68-VLOOKUP(BI68,NyISI!$L$2:$V$4,DK68,1) &amp; " - " &amp; 160,BE68-VLOOKUP(BI68,NyISI!$L$2:$V$4,DK68,1) &amp; " - " &amp; BE68+VLOOKUP(BI68,NyISI!$L$2:$V$4,DK68,1))),"")</f>
        <v/>
      </c>
      <c r="CM68" s="4" t="str">
        <f>IF(AND(ISNUMBER(DK68),DK68&lt;8),IF(AND(ISNUMBER(BF68),ISNUMBER(DK68)),IF(BF68-VLOOKUP(BI68,NyISS!$L$2:$V$4,DK68,1)&lt;40,40 &amp; " - " &amp; BF68+VLOOKUP(BI68,NyISS!$L$2:$V$4,DK68,1),IF(BF68+VLOOKUP(BI68,NyISS!$L$2:$V$4,DK68,1)&gt;160,BF68-VLOOKUP(BI68,NyISS!$L$2:$V$4,DK68,1) &amp; " - " &amp; 160,BF68-VLOOKUP(BI68,NyISS!$L$2:$V$4,DK68,1) &amp; " - " &amp; BF68+VLOOKUP(BI68,NyISS!$L$2:$V$4,DK68,1))),""),"")</f>
        <v/>
      </c>
      <c r="CN68" s="4" t="str">
        <f>IF(AND(ISNUMBER(DK68),DK68&gt;7),IF(AND(ISNUMBER(BG68),ISNUMBER(DK68)),IF(BG68-VLOOKUP(BI68,NyISM!$L$2:$V$4,DK68,1)&lt;40,40 &amp; " - " &amp; BG68+VLOOKUP(BI68,NyISM!$L$2:$V$4,DK68,1),IF(BG68+VLOOKUP(BI68,NyISM!$L$2:$V$4,DK68,1)&gt;160,BG68-VLOOKUP(BI68,NyISM!$L$2:$V$4,DK68,1) &amp; " - " &amp; 160,BG68-VLOOKUP(BI68,NyISM!$L$2:$V$4,DK68,1) &amp; " - " &amp; BG68+VLOOKUP(BI68,NyISM!$L$2:$V$4,DK68,1))),""),"")</f>
        <v/>
      </c>
      <c r="CO68" s="4" t="str">
        <f>IF(AND(ISNUMBER(BH68),ISNUMBER(DK68)),IF(BH68-VLOOKUP(BI68,NyIAM!$L$2:$V$4,DK68,1)&lt;40,40 &amp; " - " &amp; BH68+VLOOKUP(BI68,NyIAM!$L$2:$V$4,DK68,1),IF(BH68+VLOOKUP(BI68,NyIAM!$L$2:$V$4,DK68,1)&gt;160,BH68-VLOOKUP(BI68,NyIAM!$L$2:$V$4,DK68,1) &amp; " - " &amp; 160,BH68-VLOOKUP(BI68,NyIAM!$L$2:$V$4,DK68,1) &amp; " - " &amp; BH68+VLOOKUP(BI68,NyIAM!$L$2:$V$4,DK68,1))),"")</f>
        <v/>
      </c>
      <c r="CP68" s="4" t="str">
        <f>IF(AF68="","",IF(AND(ISNUMBER(AF68),ISNUMBER(DK68)),IF(VLOOKUP(AF68,NyOm!$A$2:$K$30,DK68,1)=1,"Onormalt få ord",IF(VLOOKUP(AF68,NyOm!$A$2:$K$30,DK68,1)=2,"Färre antal ord än normalt",IF(VLOOKUP(AF68,NyOm!$A$2:$K$30,DK68,1)=3,"Normalt antal ord","")))))</f>
        <v/>
      </c>
      <c r="CQ68" s="4" t="str">
        <f>IF(AB68="","",IF(AND(ISNUMBER(AB68),ISNUMBER(DK68)),IF(VLOOKUP(AB68,NyPbTid!$A$2:$K$218,DK68,1)=1,"Onormalt lång tidsåtgång",IF(VLOOKUP(AB68,NyPbTid!$A$2:$K$218,DK68,1)=2,"Långsammare än normalt",IF(VLOOKUP(AB68,NyPbTid!$A$2:$K$218,DK68,1)=3,"Normal tidsåtgång","")))))</f>
        <v/>
      </c>
      <c r="CR68" s="4" t="str">
        <f>IF(AC68="","",IF(AND(ISNUMBER(AC68),ISNUMBER(DK68)),IF(VLOOKUP(AC68,NyPbFel!$A$2:$K$18,DK68,1)=1,"Onormalt antal fel",IF(VLOOKUP(AC68,NyPbFel!$A$2:$K$18,DK68,1)=2,"Fler fel än normalt",IF(VLOOKUP(AC68,NyPbFel!$A$2:$K$18,DK68,1)=3,"Normalt antal fel","")))))</f>
        <v/>
      </c>
      <c r="CS68" s="4" t="str">
        <f t="shared" si="6"/>
        <v/>
      </c>
      <c r="CT68" s="4" t="str">
        <f>IF(OR(ISNUMBER(CS68),CS68="0**"),IF(ISNUMBER(CS68),CS68/ABS(CS68)*VLOOKUP(1,SignDiff!$A$3:$K$4,DK68,1),VLOOKUP(1,SignDiff!$A$3:$K$4,DK68,1)),"")</f>
        <v/>
      </c>
      <c r="CU68" s="4" t="str">
        <f>IF(OR(ISNUMBER(CS68),CS68="0**"),IF(ISNUMBER(CS68),CS68/ABS(CS68)*VLOOKUP(1,SignDiff!$A$7:$K$8,DK68,1),VLOOKUP(1,SignDiff!$A$7:$K$8,DK68,1)),"")</f>
        <v/>
      </c>
      <c r="CV68" s="4" t="str">
        <f t="shared" si="7"/>
        <v/>
      </c>
      <c r="CW68" s="4" t="str">
        <f t="shared" si="8"/>
        <v/>
      </c>
      <c r="CX68" s="4" t="str">
        <f>IF(OR(ISNUMBER(CS68),CS68="0**"),IF(CS68="0**",VLOOKUP(0,'IRS-IES'!$A$2:$C$43,2,1),IF(CS68&lt;0,VLOOKUP(ABS(CS68),'IRS-IES'!$A$2:$C$43,2,1),VLOOKUP(ABS(CS68),'IRS-IES'!$A$2:$C$43,3,1))),"")</f>
        <v/>
      </c>
      <c r="CY68" s="4" t="str">
        <f t="shared" si="9"/>
        <v/>
      </c>
      <c r="CZ68" s="4" t="str">
        <f>IF(OR(ISNUMBER(CY68),CY68="0**"),IF(ISNUMBER(CY68),CY68/ABS(CY68)*VLOOKUP(2,SignDiff!$A$3:$K$4,DK68,1),VLOOKUP(2,SignDiff!$A$3:$K$4,DK68,1)),"")</f>
        <v/>
      </c>
      <c r="DA68" s="4" t="str">
        <f>IF(OR(ISNUMBER(CY68),CY68="0**"),IF(ISNUMBER(CY68),CY68/ABS(CY68)*VLOOKUP(2,SignDiff!$A$7:$K$8,DK68,1),VLOOKUP(2,SignDiff!$A$7:$K$8,DK68,1)),"")</f>
        <v/>
      </c>
      <c r="DB68" s="4" t="str">
        <f t="shared" si="10"/>
        <v/>
      </c>
      <c r="DC68" s="4" t="str">
        <f t="shared" si="11"/>
        <v/>
      </c>
      <c r="DD68" s="4" t="str">
        <f>IF(OR(ISNUMBER(CY68),CY68="0**"),IF(CY68="0**",VLOOKUP(0,'ISI-ISS'!$A$2:$C$43,2,1),IF(CY68&lt;0,VLOOKUP(ABS(CY68),'ISI-ISS'!$A$2:$C$43,2,1),VLOOKUP(ABS(CY68),'ISI-ISS'!$A$2:$C$43,3,1))),"")</f>
        <v/>
      </c>
      <c r="DE68" s="4" t="str">
        <f t="shared" si="12"/>
        <v/>
      </c>
      <c r="DF68" s="4" t="str">
        <f>IF(OR(ISNUMBER(DE68),DE68="0**"),IF(ISNUMBER(DE68),DE68/ABS(DE68)*VLOOKUP(2,SignDiff!$A$3:$K$4,DK68,1),VLOOKUP(2,SignDiff!$A$3:$K$4,DK68,1)),"")</f>
        <v/>
      </c>
      <c r="DG68" s="4" t="str">
        <f>IF(OR(ISNUMBER(DE68),DE68="0**"),IF(ISNUMBER(DE68),DE68/ABS(DE68)*VLOOKUP(2,SignDiff!$A$7:$K$8,DK68,1),VLOOKUP(2,SignDiff!$A$7:$K$8,DK68,1)),"")</f>
        <v/>
      </c>
      <c r="DH68" s="4" t="str">
        <f t="shared" si="13"/>
        <v/>
      </c>
      <c r="DI68" s="4" t="str">
        <f t="shared" si="14"/>
        <v/>
      </c>
      <c r="DJ68" s="4" t="str">
        <f>IF(OR(ISNUMBER(DE68),DE68="0**"),IF(DE68="0**",VLOOKUP(0,'ISI-ISM'!$A$2:$C$43,2,1),IF(DE68&lt;0,VLOOKUP(ABS(DE68),'ISI-ISM'!$A$2:$C$43,2,1),VLOOKUP(ABS(DE68),'ISI-ISM'!$A$2:$C$43,3,1))),"")</f>
        <v/>
      </c>
      <c r="DK68" s="4" t="str">
        <f>IF(ISERROR(VLOOKUP(N68,age!$A$2:$C$11,2,1)),"",VLOOKUP(N68,age!$A$2:$C$11,2,1))</f>
        <v/>
      </c>
      <c r="DL68" s="4" t="str">
        <f>IF(ISERROR(VLOOKUP(N68,age!$A$2:$C$11,3,1)),"",VLOOKUP(N68,age!$A$2:$C$11,3,1))</f>
        <v/>
      </c>
      <c r="DM68" s="4">
        <f t="shared" si="1"/>
        <v>0</v>
      </c>
      <c r="DN68" s="4">
        <f t="shared" si="2"/>
        <v>0</v>
      </c>
      <c r="DO68" s="4">
        <f t="shared" si="3"/>
        <v>0</v>
      </c>
      <c r="DP68" s="4">
        <f t="shared" si="4"/>
        <v>0</v>
      </c>
      <c r="DQ68" s="4">
        <f t="shared" si="5"/>
        <v>0</v>
      </c>
      <c r="DR68" s="9" t="str">
        <f t="shared" si="15"/>
        <v/>
      </c>
      <c r="DS68" s="9" t="str">
        <f t="shared" si="16"/>
        <v/>
      </c>
      <c r="DT68" s="9" t="str">
        <f t="shared" si="17"/>
        <v/>
      </c>
      <c r="DU68" s="9" t="str">
        <f t="shared" si="18"/>
        <v/>
      </c>
      <c r="DV68" s="9" t="str">
        <f t="shared" si="19"/>
        <v/>
      </c>
      <c r="DW68" s="9" t="str">
        <f t="shared" si="20"/>
        <v/>
      </c>
      <c r="DX68" s="9" t="str">
        <f t="shared" si="21"/>
        <v/>
      </c>
      <c r="DY68" s="9" t="str">
        <f>IF(AND(ISNUMBER(AJ68),ISNUMBER(DK68)),IF(AJ68-VLOOKUP(BI68,NyFi!$L$2:$V$4,DK68,1)&lt;1,1,AJ68-VLOOKUP(BI68,NyFi!$L$2:$V$4,DK68,1)),"")</f>
        <v/>
      </c>
      <c r="DZ68" s="9" t="str">
        <f>IF(AND(ISNUMBER(DK68),DK68&lt;8),IF(AND(ISNUMBER(AK68),ISNUMBER(DK68)),IF(AK68-VLOOKUP(BI68,NyGs!$L$2:$V$4,DK68,1)&lt;1,1,AK68-VLOOKUP(BI68,NyGs!$L$2:$V$4,DK68,1)),""),"")</f>
        <v/>
      </c>
      <c r="EA68" s="9" t="str">
        <f>IF(AND(ISNUMBER(AL68),ISNUMBER(DK68)),IF(AL68-VLOOKUP(BI68,NyRm!$L$2:$V$4,DK68,1)&lt;1,1,AL68-VLOOKUP(BI68,NyRm!$L$2:$V$4,DK68,1)),"")</f>
        <v/>
      </c>
      <c r="EB68" s="9" t="str">
        <f>IF(AND(ISNUMBER(AM68),ISNUMBER(DK68)),IF(AM68-VLOOKUP(BI68,NyFm!$L$2:$V$4,DK68,1)&lt;1,1,AM68-VLOOKUP(BI68,NyFm!$L$2:$V$4,DK68,1)),"")</f>
        <v/>
      </c>
      <c r="EC68" s="9" t="str">
        <f>IF(AND(ISNUMBER(DK68),DK68&lt;8),IF(AND(ISNUMBER(AN68),ISNUMBER(DK68)),IF(AN68-VLOOKUP(BI68,NyLi1R!$L$2:$V$4,DK68,1)&lt;1,1,AN68-VLOOKUP(BI68,NyLi1R!$L$2:$V$4,DK68,1)),""),"")</f>
        <v/>
      </c>
      <c r="ED68" s="9" t="str">
        <f>IF(AND(ISNUMBER(DK68),DK68&lt;8),IF(AND(ISNUMBER(AO68),ISNUMBER(DK68)),IF(AO68-VLOOKUP(BI68,NyLi1E!$L$2:$V$4,DK68,1)&lt;1,1,AO68-VLOOKUP(BI68,NyLi1E!$L$2:$V$4,DK68,1)),""),"")</f>
        <v/>
      </c>
      <c r="EE68" s="9" t="str">
        <f>IF(AND(ISNUMBER(DK68),DK68&lt;8),IF(AND(ISNUMBER(AP68),ISNUMBER(DK68)),IF(AP68-VLOOKUP(BI68,NyLi1T!$L$2:$V$4,DK68,1)&lt;1,1,AP68-VLOOKUP(BI68,NyLi1T!$L$2:$V$4,DK68,1)),""),"")</f>
        <v/>
      </c>
      <c r="EF68" s="9" t="str">
        <f>IF(AND(ISNUMBER(DK68),DK68&gt;7),IF(AND(ISNUMBER(AQ68),ISNUMBER(DK68)),IF(AQ68-VLOOKUP(BI68,NyLi2R!$L$2:$V$4,DK68,1)&lt;1,1,AQ68-VLOOKUP(BI68,NyLi2R!$L$2:$V$4,DK68,1)),""),"")</f>
        <v/>
      </c>
      <c r="EG68" s="9" t="str">
        <f>IF(AND(ISNUMBER(DK68),DK68&gt;7),IF(AND(ISNUMBER(AR68),ISNUMBER(DK68)),IF(AR68-VLOOKUP(BI68,NyLi2E!$L$2:$V$4,DK68,1)&lt;1,1,AR68-VLOOKUP(BI68,NyLi2E!$L$2:$V$4,DK68,1)),""),"")</f>
        <v/>
      </c>
      <c r="EH68" s="9" t="str">
        <f>IF(AND(ISNUMBER(DK68),DK68&gt;7),IF(AND(ISNUMBER(AS68),ISNUMBER(DK68)),IF(AS68-VLOOKUP(BI68,NyLi2T!$L$2:$V$4,DK68,1)&lt;1,1,AS68-VLOOKUP(BI68,NyLi2T!$L$2:$V$4,DK68,1)),""),"")</f>
        <v/>
      </c>
      <c r="EI68" s="9" t="str">
        <f>IF(AND(ISNUMBER(DK68),DK68&lt;8),IF(AND(ISNUMBER(AT68),ISNUMBER(DK68)),IF(AT68-VLOOKUP(BI68,NySs!$L$2:$V$4,DK68,1)&lt;1,1,AT68-VLOOKUP(BI68,NySs!$L$2:$V$4,DK68,1)),""),"")</f>
        <v/>
      </c>
      <c r="EJ68" s="9" t="str">
        <f>IF(AND(ISNUMBER(DK68),DK68&lt;9),IF(AND(ISNUMBER(AU68),ISNUMBER(DK68)),IF(AU68-VLOOKUP(BI68,NyEo!$L$2:$V$4,DK68,1)&lt;1,1,AU68-VLOOKUP(BI68,NyEo!$L$2:$V$4,DK68,1)),""),"")</f>
        <v/>
      </c>
      <c r="EK68" s="9" t="str">
        <f>IF(AND(ISNUMBER(DK68),DK68&gt;7),IF(AND(ISNUMBER(AV68),ISNUMBER(DK68)),IF(AV68-VLOOKUP(BI68,NyHt!$L$2:$V$4,DK68,1)&lt;1,1,AV68-VLOOKUP(BI68,NyHt!$L$2:$V$4,DK68,1)),""),"")</f>
        <v/>
      </c>
      <c r="EL68" s="9" t="str">
        <f>IF(AND(ISNUMBER(AW68),ISNUMBER(DK68)),IF(AW68-VLOOKUP(BI68,NySiF!$L$2:$V$4,DK68,1)&lt;1,1,AW68-VLOOKUP(BI68,NySiF!$L$2:$V$4,DK68,1)),"")</f>
        <v/>
      </c>
      <c r="EM68" s="9" t="str">
        <f>IF(AND(ISNUMBER(AX68),ISNUMBER(DK68)),IF(AX68-VLOOKUP(BI68,NySiB!$L$2:$V$4,DK68,1)&lt;1,1,AX68-VLOOKUP(BI68,NySiB!$L$2:$V$4,DK68,1)),"")</f>
        <v/>
      </c>
      <c r="EN68" s="9" t="str">
        <f>IF(AND(ISNUMBER(AY68),ISNUMBER(DK68)),IF(AY68-VLOOKUP(BI68,NySiT!$L$2:$V$4,DK68,1)&lt;1,1,AY68-VLOOKUP(BI68,NySiT!$L$2:$V$4,DK68,1)),"")</f>
        <v/>
      </c>
      <c r="EO68" s="9" t="str">
        <f>IF(AND(ISNUMBER(AZ68),ISNUMBER(DK68)),IF(AZ68-VLOOKUP(BI68,NyVs!$L$2:$V$4,DK68,1)&lt;1,1,AZ68-VLOOKUP(BI68,NyVs!$L$2:$V$4,DK68,1)),"")</f>
        <v/>
      </c>
      <c r="EP68" s="9" t="str">
        <f>IF(AND(ISNUMBER(BA68),ISNUMBER(DK68)),IF(BA68-VLOOKUP(BI68,NyPp!$L$2:$V$4,DK68,1)&lt;1,1,BA68-VLOOKUP(BI68,NyPp!$L$2:$V$4,DK68,1)),"")</f>
        <v/>
      </c>
      <c r="EQ68" s="9" t="str">
        <f>IF(AND(ISNUMBER(BB68),ISNUMBER(DK68)),IF(BB68-VLOOKUP(BI68,NyIGS!$L$2:$V$4,DK68,1)&lt;40,40,BB68-VLOOKUP(BI68,NyIGS!$L$2:$V$4,DK68,1)),"")</f>
        <v/>
      </c>
      <c r="ER68" s="9" t="str">
        <f>IF(AND(ISNUMBER(BC68),ISNUMBER(DK68)),IF(BC68-VLOOKUP(BI68,NyIRS!$L$2:$V$4,DK68,1)&lt;40,40,BC68-VLOOKUP(BI68,NyIRS!$L$2:$V$4,DK68,1)),"")</f>
        <v/>
      </c>
      <c r="ES68" s="9" t="str">
        <f>IF(AND(ISNUMBER(BD68),ISNUMBER(DK68)),IF(BD68-VLOOKUP(BI68,NyIES!$L$2:$V$4,DK68,1)&lt;40,40,BD68-VLOOKUP(BI68,NyIES!$L$2:$V$4,DK68,1)),"")</f>
        <v/>
      </c>
      <c r="ET68" s="9" t="str">
        <f>IF(AND(ISNUMBER(BE68),ISNUMBER(DK68)),IF(BE68-VLOOKUP(BI68,NyISI!$L$2:$V$4,DK68,1)&lt;40,40,BE68-VLOOKUP(BI68,NyISI!$L$2:$V$4,DK68,1)),"")</f>
        <v/>
      </c>
      <c r="EU68" s="9" t="str">
        <f>IF(AND(ISNUMBER(DK68),DK68&lt;8),IF(AND(ISNUMBER(BF68),ISNUMBER(DK68)),IF(BF68-VLOOKUP(BI68,NyISS!$L$2:$V$4,DK68,1)&lt;40,40,BF68-VLOOKUP(BI68,NyISS!$L$2:$V$4,DK68,1)),""),"")</f>
        <v/>
      </c>
      <c r="EV68" s="9" t="str">
        <f>IF(AND(ISNUMBER(DK68),DK68&gt;7),IF(AND(ISNUMBER(BG68),ISNUMBER(DK68)),IF(BG68-VLOOKUP(BI68,NyISM!$L$2:$V$4,DK68,1)&lt;40,40,BG68-VLOOKUP(BI68,NyISM!$L$2:$V$4,DK68,1)),""),"")</f>
        <v/>
      </c>
      <c r="EW68" s="9" t="str">
        <f>IF(AND(ISNUMBER(BH68),ISNUMBER(DK68)),IF(BH68-VLOOKUP(BI68,NyIAM!$L$2:$V$4,DK68,1)&lt;40,40,BH68-VLOOKUP(BI68,NyIAM!$L$2:$V$4,DK68,1)),"")</f>
        <v/>
      </c>
      <c r="EX68" s="9" t="str">
        <f>IF(AND(ISNUMBER(AJ68),ISNUMBER(DK68)),IF(AJ68+VLOOKUP(BI68,NyFi!$L$2:$V$4,DK68,1)&gt;19,19,AJ68+VLOOKUP(BI68,NyFi!$L$2:$V$4,DK68,1)),"")</f>
        <v/>
      </c>
      <c r="EY68" s="9" t="str">
        <f>IF(AND(ISNUMBER(DK68),DK68&lt;8),IF(AND(ISNUMBER(AK68),ISNUMBER(DK68)),IF(AK68+VLOOKUP(BI68,NyGs!$L$2:$V$4,DK68,1)&gt;19,19,AK68+VLOOKUP(BI68,NyGs!$L$2:$V$4,DK68,1)),""),"")</f>
        <v/>
      </c>
      <c r="EZ68" s="9" t="str">
        <f>IF(AND(ISNUMBER(AL68),ISNUMBER(DK68)),IF(AL68+VLOOKUP(BI68,NyRm!$L$2:$V$4,DK68,1)&gt;19,19,AL68+VLOOKUP(BI68,NyRm!$L$2:$V$4,DK68,1)),"")</f>
        <v/>
      </c>
      <c r="FA68" s="9" t="str">
        <f>IF(AND(ISNUMBER(AM68),ISNUMBER(DK68)),IF(AM68+VLOOKUP(BI68,NyFm!$L$2:$V$4,DK68,1)&gt;19,19,AM68+VLOOKUP(BI68,NyFm!$L$2:$V$4,DK68,1)),"")</f>
        <v/>
      </c>
      <c r="FB68" s="9" t="str">
        <f>IF(AND(ISNUMBER(DK68),DK68&lt;8),IF(AND(ISNUMBER(AN68),ISNUMBER(DK68)),IF(AN68+VLOOKUP(BI68,NyLi1R!$L$2:$V$4,DK68,1)&gt;19,19,AN68+VLOOKUP(BI68,NyLi1R!$L$2:$V$4,DK68,1)),""),"")</f>
        <v/>
      </c>
      <c r="FC68" s="9" t="str">
        <f>IF(AND(ISNUMBER(DK68),DK68&lt;8),IF(AND(ISNUMBER(AO68),ISNUMBER(DK68)),IF(AO68+VLOOKUP(BI68,NyLi1E!$L$2:$V$4,DK68,1)&gt;19,19,AO68+VLOOKUP(BI68,NyLi1E!$L$2:$V$4,DK68,1)),""),"")</f>
        <v/>
      </c>
      <c r="FD68" s="9" t="str">
        <f>IF(AND(ISNUMBER(DK68),DK68&lt;8),IF(AND(ISNUMBER(AP68),ISNUMBER(DK68)),IF(AP68+VLOOKUP(BI68,NyLi1T!$L$2:$V$4,DK68,1)&gt;19,19,AP68+VLOOKUP(BI68,NyLi1T!$L$2:$V$4,DK68,1)),""),"")</f>
        <v/>
      </c>
      <c r="FE68" s="9" t="str">
        <f>IF(AND(ISNUMBER(DK68),DK68&gt;7),IF(AND(ISNUMBER(AQ68),ISNUMBER(DK68)),IF(AQ68+VLOOKUP(BI68,NyLi2R!$L$2:$V$4,DK68,1)&gt;19,19,AQ68+VLOOKUP(BI68,NyLi2R!$L$2:$V$4,DK68,1)),""),"")</f>
        <v/>
      </c>
      <c r="FF68" s="9" t="str">
        <f>IF(AND(ISNUMBER(DK68),DK68&gt;7),IF(AND(ISNUMBER(AR68),ISNUMBER(DK68)),IF(AR68+VLOOKUP(BI68,NyLi2E!$L$2:$V$4,DK68,1)&gt;19,19,AR68+VLOOKUP(BI68,NyLi2E!$L$2:$V$4,DK68,1)),""),"")</f>
        <v/>
      </c>
      <c r="FG68" s="9" t="str">
        <f>IF(AND(ISNUMBER(DK68),DK68&gt;7),IF(AND(ISNUMBER(AS68),ISNUMBER(DK68)),IF(AS68+VLOOKUP(BI68,NyLi2T!$L$2:$V$4,DK68,1)&gt;19,19,AS68+VLOOKUP(BI68,NyLi2T!$L$2:$V$4,DK68,1)),""),"")</f>
        <v/>
      </c>
      <c r="FH68" s="9" t="str">
        <f>IF(AND(ISNUMBER(DK68),DK68&lt;8),IF(AND(ISNUMBER(AT68),ISNUMBER(DK68)),IF(AT68+VLOOKUP(BI68,NySs!$L$2:$V$4,DK68,1)&gt;19,19,AT68+VLOOKUP(BI68,NySs!$L$2:$V$4,DK68,1)),""),"")</f>
        <v/>
      </c>
      <c r="FI68" s="9" t="str">
        <f>IF(AND(ISNUMBER(DK68),DK68&lt;9),IF(AND(ISNUMBER(AU68),ISNUMBER(DK68)),IF(AU68+VLOOKUP(BI68,NyEo!$L$2:$V$4,DK68,1)&gt;19,19,AU68+VLOOKUP(BI68,NyEo!$L$2:$V$4,DK68,1)),""),"")</f>
        <v/>
      </c>
      <c r="FJ68" s="9" t="str">
        <f>IF(AND(ISNUMBER(DK68),DK68&gt;7),IF(AND(ISNUMBER(AV68),ISNUMBER(DK68)),IF(AV68+VLOOKUP(BI68,NyHt!$L$2:$V$4,DK68,1)&gt;19,19,AV68+VLOOKUP(BI68,NyHt!$L$2:$V$4,DK68,1)),""),"")</f>
        <v/>
      </c>
      <c r="FK68" s="9" t="str">
        <f>IF(AND(ISNUMBER(AW68),ISNUMBER(DK68)),IF(AW68+VLOOKUP(BI68,NySiF!$L$2:$V$4,DK68,1)&gt;19,19,AW68+VLOOKUP(BI68,NySiF!$L$2:$V$4,DK68,1)),"")</f>
        <v/>
      </c>
      <c r="FL68" s="9" t="str">
        <f>IF(AND(ISNUMBER(AX68),ISNUMBER(DK68)),IF(AX68+VLOOKUP(BI68,NySiB!$L$2:$V$4,DK68,1)&gt;19,19,AX68+VLOOKUP(BI68,NySiB!$L$2:$V$4,DK68,1)),"")</f>
        <v/>
      </c>
      <c r="FM68" s="9" t="str">
        <f>IF(AND(ISNUMBER(AY68),ISNUMBER(DK68)),IF(AY68+VLOOKUP(BI68,NySiT!$L$2:$V$4,DK68,1)&gt;19,19,AY68+VLOOKUP(BI68,NySiT!$L$2:$V$4,DK68,1)),"")</f>
        <v/>
      </c>
      <c r="FN68" s="9" t="str">
        <f>IF(AND(ISNUMBER(AZ68),ISNUMBER(DK68)),IF(AZ68+VLOOKUP(BI68,NyVs!$L$2:$V$4,DK68,1)&gt;19,19,AZ68+VLOOKUP(BI68,NyVs!$L$2:$V$4,DK68,1)),"")</f>
        <v/>
      </c>
      <c r="FO68" s="9" t="str">
        <f>IF(AND(ISNUMBER(BA68),ISNUMBER(DK68)),IF(BA68+VLOOKUP(BI68,NyPp!$L$2:$V$4,DK68,1)&gt;19,19,BA68+VLOOKUP(BI68,NyPp!$L$2:$V$4,DK68,1)),"")</f>
        <v/>
      </c>
      <c r="FP68" s="9" t="str">
        <f>IF(AND(ISNUMBER(BB68),ISNUMBER(DK68)),IF(BB68+VLOOKUP(BI68,NyIGS!$L$2:$V$4,DK68,1)&gt;160,160,BB68+VLOOKUP(BI68,NyIGS!$L$2:$V$4,DK68,1)),"")</f>
        <v/>
      </c>
      <c r="FQ68" s="9" t="str">
        <f>IF(AND(ISNUMBER(BC68),ISNUMBER(DK68)),IF(BC68+VLOOKUP(BI68,NyIRS!$L$2:$V$4,DK68,1)&gt;160,160,BC68+VLOOKUP(BI68,NyIRS!$L$2:$V$4,DK68,1)),"")</f>
        <v/>
      </c>
      <c r="FR68" s="9" t="str">
        <f>IF(AND(ISNUMBER(BD68),ISNUMBER(DK68)),IF(BD68+VLOOKUP(BI68,NyIES!$L$2:$V$4,DK68,1)&gt;160,160, BD68+VLOOKUP(BI68,NyIES!$L$2:$V$4,DK68,1)),"")</f>
        <v/>
      </c>
      <c r="FS68" s="9" t="str">
        <f>IF(AND(ISNUMBER(BE68),ISNUMBER(DK68)),IF(BE68+VLOOKUP(BI68,NyISI!$L$2:$V$4,DK68,1)&gt;160,160,BE68+VLOOKUP(BI68,NyISI!$L$2:$V$4,DK68,1)),"")</f>
        <v/>
      </c>
      <c r="FT68" s="9" t="str">
        <f>IF(AND(ISNUMBER(DK68),DK68&lt;8),IF(AND(ISNUMBER(BF68),ISNUMBER(DK68)),IF(BF68+VLOOKUP(BI68,NyISS!$L$2:$V$4,DK68,1)&gt;160,160,BF68+VLOOKUP(BI68,NyISS!$L$2:$V$4,DK68,1)),""),"")</f>
        <v/>
      </c>
      <c r="FU68" s="9" t="str">
        <f>IF(AND(ISNUMBER(DK68),DK68&gt;7),IF(AND(ISNUMBER(BG68),ISNUMBER(DK68)),IF(BG68+VLOOKUP(BI68,NyISM!$L$2:$V$4,DK68,1)&gt;160,160,BG68+VLOOKUP(BI68,NyISM!$L$2:$V$4,DK68,1)),""),"")</f>
        <v/>
      </c>
      <c r="FV68" s="9" t="str">
        <f>IF(AND(ISNUMBER(BH68),ISNUMBER(DK68)),IF(BH68+VLOOKUP(BI68,NyIAM!$L$2:$V$4,DK68,1)&gt;160,160,BH68+VLOOKUP(BI68,NyIAM!$L$2:$V$4,DK68,1)),"")</f>
        <v/>
      </c>
    </row>
    <row r="69" spans="1:178" x14ac:dyDescent="0.2">
      <c r="A69" s="51"/>
      <c r="B69" s="51"/>
      <c r="C69" s="51"/>
      <c r="D69" s="51"/>
      <c r="E69" s="51"/>
      <c r="F69" s="51"/>
      <c r="G69" s="51"/>
      <c r="H69" s="51"/>
      <c r="I69" s="51"/>
      <c r="J69" s="52"/>
      <c r="K69" s="52"/>
      <c r="L69" s="53"/>
      <c r="M69" s="53"/>
      <c r="N69" s="58" t="str">
        <f t="shared" si="0"/>
        <v/>
      </c>
      <c r="O69" s="53"/>
      <c r="P69" s="53"/>
      <c r="Q69" s="53"/>
      <c r="R69" s="53"/>
      <c r="S69" s="53"/>
      <c r="T69" s="53"/>
      <c r="U69" s="53"/>
      <c r="V69" s="53"/>
      <c r="W69" s="53"/>
      <c r="X69" s="53"/>
      <c r="Y69" s="53"/>
      <c r="Z69" s="53"/>
      <c r="AA69" s="53"/>
      <c r="AB69" s="53"/>
      <c r="AC69" s="53"/>
      <c r="AD69" s="53"/>
      <c r="AE69" s="53"/>
      <c r="AF69" s="53"/>
      <c r="AG69" s="53"/>
      <c r="AH69" s="53"/>
      <c r="AI69" s="53"/>
      <c r="AJ69" s="4" t="str">
        <f>IF(O69="","",IF(ISNUMBER(N69),VLOOKUP(O69,NyFi!$A$2:$K$40,DK69),""))</f>
        <v/>
      </c>
      <c r="AK69" s="4" t="str">
        <f>IF(P69="","",IF(AND(ISNUMBER(N69),DK69&lt;8),VLOOKUP(P69,NyGs!$A$2:$G$41,DK69),""))</f>
        <v/>
      </c>
      <c r="AL69" s="4" t="str">
        <f>IF(AA69="","",IF(ISNUMBER(N69),VLOOKUP(AA69,NyRm!$A$2:$K$56,DK69),""))</f>
        <v/>
      </c>
      <c r="AM69" s="4" t="str">
        <f>IF(Z69="","",IF(ISNUMBER(N69),VLOOKUP(Z69,NyFm!$A$2:$K$46,DK69),""))</f>
        <v/>
      </c>
      <c r="AN69" s="4" t="str">
        <f>IF(U69="","",IF(AND(ISNUMBER(N69),DK69&lt;8),VLOOKUP(U69,NyLi1R!$A$2:$G$20,DK69),""))</f>
        <v/>
      </c>
      <c r="AO69" s="4" t="str">
        <f>IF(V69="","",IF(AND(ISNUMBER(N69),DK69&lt;8),VLOOKUP(V69,NyLi1E!$A$2:$G$20,DK69),""))</f>
        <v/>
      </c>
      <c r="AP69" s="4" t="str">
        <f>IF(AND(ISNUMBER(N69),ISNUMBER(AN69),ISNUMBER(AO69),DK69&lt;8),VLOOKUP(AN69+AO69,NyLi1T!$A$2:$G$40,DK69),"")</f>
        <v/>
      </c>
      <c r="AQ69" s="4" t="str">
        <f>IF(W69="","",IF(AND(ISNUMBER(N69),DK69&gt;7),VLOOKUP(W69,NyLi2R!$A$2:$K$20,DK69),""))</f>
        <v/>
      </c>
      <c r="AR69" s="4" t="str">
        <f>IF(X69="","",IF(AND(ISNUMBER(N69),DK69&gt;7),VLOOKUP(X69,NyLi2E!$A$2:$K$20,DK69),""))</f>
        <v/>
      </c>
      <c r="AS69" s="4" t="str">
        <f>IF(AND(ISNUMBER(N69),ISNUMBER(AQ69),ISNUMBER(AR69),DK69&gt;7),VLOOKUP(AQ69+AR69,NyLi2T!$A$2:$K$40,DK69),"")</f>
        <v/>
      </c>
      <c r="AT69" s="4" t="str">
        <f>IF(AE69="","",IF(AND(ISNUMBER(N69),DK69&lt;8),VLOOKUP(AE69,NySs!$A$2:$G$28,DK69),""))</f>
        <v/>
      </c>
      <c r="AU69" s="4" t="str">
        <f>IF(AD69="","",IF(AND(ISNUMBER(N69),DK69&lt;9),VLOOKUP(AD69,NyEo!$A$2:$H$22,DK69),""))</f>
        <v/>
      </c>
      <c r="AV69" s="4" t="str">
        <f>IF(Q69="","",IF(AND(ISNUMBER(N69),DK69&gt;7),VLOOKUP(Q69,NyHt!$A$2:$K$17,DK69),""))</f>
        <v/>
      </c>
      <c r="AW69" s="4" t="str">
        <f>IF(R69="","",IF(ISNUMBER(N69),VLOOKUP(R69,NySiF!$A$2:$K$18,DK69),""))</f>
        <v/>
      </c>
      <c r="AX69" s="4" t="str">
        <f>IF(S69="","",IF(ISNUMBER(N69),VLOOKUP(S69,NySiB!$A$2:$K$16,DK69),""))</f>
        <v/>
      </c>
      <c r="AY69" s="4" t="str">
        <f>IF(T69="","",IF(ISNUMBER(N69),VLOOKUP(T69,NySiT!$A$2:$K$32,DK69),""))</f>
        <v/>
      </c>
      <c r="AZ69" s="4" t="str">
        <f>IF(Y69="","",IF(ISNUMBER(N69),VLOOKUP(Y69,NyVs!$A$2:$K$86,DK69),""))</f>
        <v/>
      </c>
      <c r="BA69" s="4" t="str">
        <f>IF(AI69="","",IF(ISNUMBER(N69),VLOOKUP(AI69,NyPp!$A$2:$K$202,DK69),""))</f>
        <v/>
      </c>
      <c r="BB69" s="4" t="str">
        <f>IF(AND(ISNUMBER(AJ69),ISNUMBER(AK69),ISNUMBER(AL69),ISNUMBER(AM69),DK69&lt;8),IF(COUNTIF(O69,0)+COUNTIF(P69,0)+COUNTIF(AA69,0)+COUNTIF(Z69,0)&gt;1,"",VLOOKUP(AJ69+AK69+AL69+AM69,NyIGS!$A$2:$K$78,DK69)),IF(AND(ISNUMBER(AJ69),ISNUMBER(AL69),ISNUMBER(AM69),ISNUMBER(AS69),DK69&gt;7),IF(COUNTIF(O69,0)+COUNTIF(AA69,0)+COUNTIF(Z69,0)+AND(COUNTIF(W69,0),COUNTIF(X69,0))&gt;1,"",VLOOKUP(AJ69+AL69+AM69+AS69,NyIGS!$A$2:$K$78,DK69)),""))</f>
        <v/>
      </c>
      <c r="BC69" s="4" t="str">
        <f>IF(AND(ISNUMBER(AJ69),ISNUMBER(AN69),ISNUMBER(AT69),DK69&lt;8),IF(COUNTIF(O69,0)+COUNTIF(U69,0)+COUNTIF(AE69,0)&gt;1,"",VLOOKUP(AJ69+AN69+AT69,NyIRS!$A$2:$K$59,DK69)),IF(AND(ISNUMBER(AJ69),ISNUMBER(AQ69),DK69&gt;7),IF(COUNTIF(O69,0)+COUNTIF(W69,0)&gt;1,"",VLOOKUP(AJ69+AQ69,NyIRS!$A$2:$K$59,DK69)),""))</f>
        <v/>
      </c>
      <c r="BD69" s="4" t="str">
        <f>IF(AND(ISNUMBER(AK69),ISNUMBER(AL69),ISNUMBER(AM69),DK69&lt;8),IF(COUNTIF(P69,0)+COUNTIF(AA69,0)+COUNTIF(Z69,0)&gt;1,"",VLOOKUP(AK69+AL69+AM69,NyIES!$A$2:$K$59,DK69)),IF(AND(ISNUMBER(AL69),ISNUMBER(AM69),ISNUMBER(AR69),DK69&gt;7),IF(COUNTIF(AA69,0)+COUNTIF(Z69,0)+COUNTIF(X69,0)&gt;1,"",VLOOKUP(AL69+AM69+AR69,NyIES!$A$2:$K$59,DK69)),""))</f>
        <v/>
      </c>
      <c r="BE69" s="4" t="str">
        <f>IF(AND(ISNUMBER(AJ69),ISNUMBER(AP69),ISNUMBER(AU69),DK69&lt;8),IF(COUNTIF(O69,0)+AND(COUNTIF(U69,0),COUNTIF(V69,0))+COUNTIF(AD69,0)&gt;1,"",VLOOKUP(AJ69+AP69+AU69,NyISI!$A$2:$K$59,DK69)),IF(AND(ISNUMBER(AS69),ISNUMBER(AU69),ISNUMBER(AV69),DK69=8),IF(COUNTIF(AD69,0)+COUNTIF(Q69,0)+AND(COUNTIF(W69,0),COUNTIF(X69,0))&gt;1,"",VLOOKUP(AS69+AU69+AV69,NyISI!$A$2:$K$59,DK69)),IF(AND(ISNUMBER(AS69),ISNUMBER(AV69),DK69&gt;8),IF(COUNTIF(Q69,0)+AND(COUNTIF(W69,0),COUNTIF(X69,0))&gt;1,"",VLOOKUP(AS69+AV69,NyISI!$A$2:$K$59,DK69)),"")))</f>
        <v/>
      </c>
      <c r="BF69" s="4" t="str">
        <f>IF(AND(ISNUMBER(AT69),ISNUMBER(AK69),ISNUMBER(AL69),ISNUMBER(AM69),DK69&lt;8),IF(COUNTIF(P69,0)+COUNTIF(AA69,0)+COUNTIF(Z69,0)+COUNTIF(AE69,0)&gt;1,"",VLOOKUP(AT69+AK69+AL69+AM69,NyISS!$A$2:$G$78,DK69)),"")</f>
        <v/>
      </c>
      <c r="BG69" s="4" t="str">
        <f>IF(AND(ISNUMBER(AJ69),ISNUMBER(AL69),ISNUMBER(AM69),DK69&gt;7),IF(COUNTIF(O69,0)+COUNTIF(AA69,0)+COUNTIF(Z69,0)&gt;1,"",VLOOKUP(AJ69+AL69+AM69,NyISM!$A$2:$K$59,DK69)),"")</f>
        <v/>
      </c>
      <c r="BH69" s="4" t="str">
        <f>IF(AND(ISNUMBER(AY69),ISNUMBER(AZ69)),IF(COUNTIF(T69,0)+COUNTIF(Y69,0)&gt;1,"",VLOOKUP(AY69+AZ69,NyIAM!$A$2:$K$40,DK69)),"")</f>
        <v/>
      </c>
      <c r="BJ69" s="4" t="str">
        <f>IF(ISNUMBER(BB69),VLOOKUP(BB69,Percentil!$A$2:$B$122,2,1),"")</f>
        <v/>
      </c>
      <c r="BK69" s="4" t="str">
        <f>IF(ISNUMBER(BC69),VLOOKUP(BC69,Percentil!$A$2:$B$122,2,1),"")</f>
        <v/>
      </c>
      <c r="BL69" s="4" t="str">
        <f>IF(ISNUMBER(BD69),VLOOKUP(BD69,Percentil!$A$2:$B$122,2,1),"")</f>
        <v/>
      </c>
      <c r="BM69" s="4" t="str">
        <f>IF(ISNUMBER(BE69),VLOOKUP(BE69,Percentil!$A$2:$B$122,2,1),"")</f>
        <v/>
      </c>
      <c r="BN69" s="4" t="str">
        <f>IF(ISNUMBER(BF69),VLOOKUP(BF69,Percentil!$A$2:$B$122,2,1),"")</f>
        <v/>
      </c>
      <c r="BO69" s="4" t="str">
        <f>IF(ISNUMBER(BG69),VLOOKUP(BG69,Percentil!$A$2:$B$122,2,1),"")</f>
        <v/>
      </c>
      <c r="BP69" s="4" t="str">
        <f>IF(ISNUMBER(BH69),VLOOKUP(BH69,Percentil!$A$2:$B$122,2,1),"")</f>
        <v/>
      </c>
      <c r="BQ69" s="4" t="str">
        <f>IF(AND(ISNUMBER(AJ69),ISNUMBER(DK69)),IF(AJ69-VLOOKUP(BI69,NyFi!$L$2:$V$4,DK69,1)&lt;1,1 &amp; " - " &amp; AJ69+VLOOKUP(BI69,NyFi!$L$2:$V$4,DK69,1),IF(AJ69+VLOOKUP(BI69,NyFi!$L$2:$V$4,DK69,1)&gt;19,AJ69-VLOOKUP(BI69,NyFi!$L$2:$V$4,DK69,1) &amp; " - " &amp; 19,AJ69-VLOOKUP(BI69,NyFi!$L$2:$V$4,DK69,1) &amp; " - " &amp; AJ69+VLOOKUP(BI69,NyFi!$L$2:$V$4,DK69,1))),"")</f>
        <v/>
      </c>
      <c r="BR69" s="4" t="str">
        <f>IF(AND(ISNUMBER(DK69),DK69&lt;8),IF(AND(ISNUMBER(AK69),ISNUMBER(DK69)),IF(AK69-VLOOKUP(BI69,NyGs!$L$2:$V$4,DK69,1)&lt;1,1 &amp; " - " &amp; AK69+VLOOKUP(BI69,NyGs!$L$2:$V$4,DK69,1),IF(AK69+VLOOKUP(BI69,NyGs!$L$2:$V$4,DK69,1)&gt;19,AK69-VLOOKUP(BI69,NyGs!$L$2:$V$4,DK69,1) &amp; " - " &amp; 19,AK69-VLOOKUP(BI69,NyGs!$L$2:$V$4,DK69,1) &amp; " - " &amp; AK69+VLOOKUP(BI69,NyGs!$L$2:$V$4,DK69,1))),""),"")</f>
        <v/>
      </c>
      <c r="BS69" s="4" t="str">
        <f>IF(AND(ISNUMBER(AL69),ISNUMBER(DK69)),IF(AL69-VLOOKUP(BI69,NyRm!$L$2:$V$4,DK69,1)&lt;1,1 &amp; " - " &amp; AL69+VLOOKUP(BI69,NyRm!$L$2:$V$4,DK69,1),IF(AL69+VLOOKUP(BI69,NyRm!$L$2:$V$4,DK69,1)&gt;19,AL69-VLOOKUP(BI69,NyRm!$L$2:$V$4,DK69,1) &amp; " - " &amp; 19,AL69-VLOOKUP(BI69,NyRm!$L$2:$V$4,DK69,1) &amp; " - " &amp; AL69+VLOOKUP(BI69,NyRm!$L$2:$V$4,DK69,1))),"")</f>
        <v/>
      </c>
      <c r="BT69" s="4" t="str">
        <f>IF(AND(ISNUMBER(AM69),ISNUMBER(DK69)),IF(AM69-VLOOKUP(BI69,NyFm!$L$2:$V$4,DK69,1)&lt;1,1 &amp; " - " &amp; AM69+VLOOKUP(BI69,NyFm!$L$2:$V$4,DK69,1),IF(AM69+VLOOKUP(BI69,NyFm!$L$2:$V$4,DK69,1)&gt;19,AM69-VLOOKUP(BI69,NyFm!$L$2:$V$4,DK69,1) &amp; " - " &amp; 19,AM69-VLOOKUP(BI69,NyFm!$L$2:$V$4,DK69,1) &amp; " - " &amp; AM69+VLOOKUP(BI69,NyFm!$L$2:$V$4,DK69,1))),"")</f>
        <v/>
      </c>
      <c r="BU69" s="4" t="str">
        <f>IF(AND(ISNUMBER(DK69),DK69&lt;8),IF(AND(ISNUMBER(AN69),ISNUMBER(DK69)),IF(AN69-VLOOKUP(BI69,NyLi1R!$L$2:$V$4,DK69,1)&lt;1,1 &amp; " - " &amp; AN69+VLOOKUP(BI69,NyLi1R!$L$2:$V$4,DK69,1),IF(AN69+VLOOKUP(BI69,NyLi1R!$L$2:$V$4,DK69,1)&gt;19,AN69-VLOOKUP(BI69,NyLi1R!$L$2:$V$4,DK69,1) &amp; " - " &amp; 19,AN69-VLOOKUP(BI69,NyLi1R!$L$2:$V$4,DK69,1) &amp; " - " &amp; AN69+VLOOKUP(BI69,NyLi1R!$L$2:$V$4,DK69,1))),""),"")</f>
        <v/>
      </c>
      <c r="BV69" s="4" t="str">
        <f>IF(AND(ISNUMBER(DK69),DK69&lt;8),IF(AND(ISNUMBER(AO69),ISNUMBER(DK69)),IF(AO69-VLOOKUP(BI69,NyLi1E!$L$2:$V$4,DK69,1)&lt;1,1 &amp; " - " &amp; AO69+VLOOKUP(BI69,NyLi1E!$L$2:$V$4,DK69,1),IF(AO69+VLOOKUP(BI69,NyLi1E!$L$2:$V$4,DK69,1)&gt;19,AO69-VLOOKUP(BI69,NyLi1E!$L$2:$V$4,DK69,1) &amp; " - " &amp; 19,AO69-VLOOKUP(BI69,NyLi1E!$L$2:$V$4,DK69,1) &amp; " - " &amp; AO69+VLOOKUP(BI69,NyLi1E!$L$2:$V$4,DK69,1))),""),"")</f>
        <v/>
      </c>
      <c r="BW69" s="4" t="str">
        <f>IF(AND(ISNUMBER(DK69),DK69&lt;8),IF(AND(ISNUMBER(AP69),ISNUMBER(DK69)),IF(AP69-VLOOKUP(BI69,NyLi1T!$L$2:$V$4,DK69,1)&lt;1,1 &amp; " - " &amp; AP69+VLOOKUP(BI69,NyLi1T!$L$2:$V$4,DK69,1),IF(AP69+VLOOKUP(BI69,NyLi1T!$L$2:$V$4,DK69,1)&gt;19,AP69-VLOOKUP(BI69,NyLi1T!$L$2:$V$4,DK69,1) &amp; " - " &amp; 19,AP69-VLOOKUP(BI69,NyLi1T!$L$2:$V$4,DK69,1) &amp; " - " &amp; AP69+VLOOKUP(BI69,NyLi1T!$L$2:$V$4,DK69,1))),""),"")</f>
        <v/>
      </c>
      <c r="BX69" s="4" t="str">
        <f>IF(AND(ISNUMBER(DK69),DK69&gt;7),IF(AND(ISNUMBER(AQ69),ISNUMBER(DK69)),IF(AQ69-VLOOKUP(BI69,NyLi2R!$L$2:$V$4,DK69,1)&lt;1,1 &amp; " - " &amp; AQ69+VLOOKUP(BI69,NyLi2R!$L$2:$V$4,DK69,1),IF(AQ69+VLOOKUP(BI69,NyLi2R!$L$2:$V$4,DK69,1)&gt;19,AQ69-VLOOKUP(BI69,NyLi2R!$L$2:$V$4,DK69,1) &amp; " - " &amp; 19,AQ69-VLOOKUP(BI69,NyLi2R!$L$2:$V$4,DK69,1) &amp; " - " &amp; AQ69+VLOOKUP(BI69,NyLi2R!$L$2:$V$4,DK69,1))),""),"")</f>
        <v/>
      </c>
      <c r="BY69" s="4" t="str">
        <f>IF(AND(ISNUMBER(DK69),DK69&gt;7),IF(AND(ISNUMBER(AR69),ISNUMBER(DK69)),IF(AR69-VLOOKUP(BI69,NyLi2E!$L$2:$V$4,DK69,1)&lt;1,1 &amp; " - " &amp; AR69+VLOOKUP(BI69,NyLi2E!$L$2:$V$4,DK69,1),IF(AR69+VLOOKUP(BI69,NyLi2E!$L$2:$V$4,DK69,1)&gt;19,AR69-VLOOKUP(BI69,NyLi2E!$L$2:$V$4,DK69,1) &amp; " - " &amp; 19,AR69-VLOOKUP(BI69,NyLi2E!$L$2:$V$4,DK69,1) &amp; " - " &amp; AR69+VLOOKUP(BI69,NyLi2E!$L$2:$V$4,DK69,1))),""),"")</f>
        <v/>
      </c>
      <c r="BZ69" s="4" t="str">
        <f>IF(AND(ISNUMBER(DK69),DK69&gt;7),IF(AND(ISNUMBER(AS69),ISNUMBER(DK69)),IF(AS69-VLOOKUP(BI69,NyLi2T!$L$2:$V$4,DK69,1)&lt;1,1 &amp; " - " &amp; AS69+VLOOKUP(BI69,NyLi2T!$L$2:$V$4,DK69,1),IF(AS69+VLOOKUP(BI69,NyLi2T!$L$2:$V$4,DK69,1)&gt;19,AS69-VLOOKUP(BI69,NyLi2T!$L$2:$V$4,DK69,1) &amp; " - " &amp; 19,AS69-VLOOKUP(BI69,NyLi2T!$L$2:$V$4,DK69,1) &amp; " - " &amp; AS69+VLOOKUP(BI69,NyLi2T!$L$2:$V$4,DK69,1))),""),"")</f>
        <v/>
      </c>
      <c r="CA69" s="4" t="str">
        <f>IF(AND(ISNUMBER(DK69),DK69&lt;8),IF(AND(ISNUMBER(AT69),ISNUMBER(DK69)),IF(AT69-VLOOKUP(BI69,NySs!$L$2:$V$4,DK69,1)&lt;1,1 &amp; " - " &amp; AT69+VLOOKUP(BI69,NySs!$L$2:$V$4,DK69,1),IF(AT69+VLOOKUP(BI69,NySs!$L$2:$V$4,DK69,1)&gt;19,AT69-VLOOKUP(BI69,NySs!$L$2:$V$4,DK69,1) &amp; " - " &amp; 19,AT69-VLOOKUP(BI69,NySs!$L$2:$V$4,DK69,1) &amp; " - " &amp; AT69+VLOOKUP(BI69,NySs!$L$2:$V$4,DK69,1))),""),"")</f>
        <v/>
      </c>
      <c r="CB69" s="4" t="str">
        <f>IF(AND(ISNUMBER(DK69),DK69&lt;9),IF(AND(ISNUMBER(AU69),ISNUMBER(DK69)),IF(AU69-VLOOKUP(BI69,NyEo!$L$2:$V$4,DK69,1)&lt;1,1 &amp; " - " &amp; AU69+VLOOKUP(BI69,NyEo!$L$2:$V$4,DK69,1),IF(AU69+VLOOKUP(BI69,NyEo!$L$2:$V$4,DK69,1)&gt;19,AU69-VLOOKUP(BI69,NyEo!$L$2:$V$4,DK69,1) &amp; " - " &amp; 19,AU69-VLOOKUP(BI69,NyEo!$L$2:$V$4,DK69,1) &amp; " - " &amp; AU69+VLOOKUP(BI69,NyEo!$L$2:$V$4,DK69,1))),""),"")</f>
        <v/>
      </c>
      <c r="CC69" s="4" t="str">
        <f>IF(AND(ISNUMBER(DK69),DK69&gt;7),IF(AND(ISNUMBER(AV69),ISNUMBER(DK69)),IF(AV69-VLOOKUP(BI69,NyHt!$L$2:$V$4,DK69,1)&lt;1,1 &amp; " - " &amp; AV69+VLOOKUP(BI69,NyHt!$L$2:$V$4,DK69,1),IF(AV69+VLOOKUP(BI69,NyHt!$L$2:$V$4,DK69,1)&gt;19,AV69-VLOOKUP(BI69,NyHt!$L$2:$V$4,DK69,1) &amp; " - " &amp; 19,AV69-VLOOKUP(BI69,NyHt!$L$2:$V$4,DK69,1) &amp; " - " &amp; AV69+VLOOKUP(BI69,NyHt!$L$2:$V$4,DK69,1))),""),"")</f>
        <v/>
      </c>
      <c r="CD69" s="4" t="str">
        <f>IF(AND(ISNUMBER(AW69),ISNUMBER(DK69)),IF(AW69-VLOOKUP(BI69,NySiF!$L$2:$V$4,DK69,1)&lt;1,1 &amp; " - " &amp; AW69+VLOOKUP(BI69,NySiF!$L$2:$V$4,DK69,1),IF(AW69+VLOOKUP(BI69,NySiF!$L$2:$V$4,DK69,1)&gt;19,AW69-VLOOKUP(BI69,NySiF!$L$2:$V$4,DK69,1) &amp; " - " &amp; 19,AW69-VLOOKUP(BI69,NySiF!$L$2:$V$4,DK69,1) &amp; " - " &amp; AW69+VLOOKUP(BI69,NySiF!$L$2:$V$4,DK69,1))),"")</f>
        <v/>
      </c>
      <c r="CE69" s="4" t="str">
        <f>IF(AND(ISNUMBER(AX69),ISNUMBER(DK69)),IF(AX69-VLOOKUP(BI69,NySiB!$L$2:$V$4,DK69,1)&lt;1,1 &amp; " - " &amp; AX69+VLOOKUP(BI69,NySiB!$L$2:$V$4,DK69,1),IF(AX69+VLOOKUP(BI69,NySiB!$L$2:$V$4,DK69,1)&gt;19,AX69-VLOOKUP(BI69,NySiB!$L$2:$V$4,DK69,1) &amp; " - " &amp; 19,AX69-VLOOKUP(BI69,NySiB!$L$2:$V$4,DK69,1) &amp; " - " &amp; AX69+VLOOKUP(BI69,NySiB!$L$2:$V$4,DK69,1))),"")</f>
        <v/>
      </c>
      <c r="CF69" s="4" t="str">
        <f>IF(AND(ISNUMBER(AY69),ISNUMBER(DK69)),IF(AY69-VLOOKUP(BI69,NySiT!$L$2:$V$4,DK69,1)&lt;1,1 &amp; " - " &amp; AY69+VLOOKUP(BI69,NySiT!$L$2:$V$4,DK69,1),IF(AY69+VLOOKUP(BI69,NySiT!$L$2:$V$4,DK69,1)&gt;19,AY69-VLOOKUP(BI69,NySiT!$L$2:$V$4,DK69,1) &amp; " - " &amp; 19,AY69-VLOOKUP(BI69,NySiT!$L$2:$V$4,DK69,1) &amp; " - " &amp; AY69+VLOOKUP(BI69,NySiT!$L$2:$V$4,DK69,1))),"")</f>
        <v/>
      </c>
      <c r="CG69" s="4" t="str">
        <f>IF(AND(ISNUMBER(AZ69),ISNUMBER(DK69)),IF(AZ69-VLOOKUP(BI69,NyVs!$L$2:$V$4,DK69,1)&lt;1,1 &amp; " - " &amp; AZ69+VLOOKUP(BI69,NyVs!$L$2:$V$4,DK69,1),IF(AZ69+VLOOKUP(BI69,NyVs!$L$2:$V$4,DK69,1)&gt;19,AZ69-VLOOKUP(BI69,NyVs!$L$2:$V$4,DK69,1) &amp; " - " &amp; 19,AZ69-VLOOKUP(BI69,NyVs!$L$2:$V$4,DK69,1) &amp; " - " &amp; AZ69+VLOOKUP(BI69,NyVs!$L$2:$V$4,DK69,1))),"")</f>
        <v/>
      </c>
      <c r="CH69" s="4" t="str">
        <f>IF(AND(ISNUMBER(BA69),ISNUMBER(DK69)),IF(BA69-VLOOKUP(BI69,NyPp!$L$2:$V$4,DK69,1)&lt;1,1 &amp; " - " &amp; BA69+VLOOKUP(BI69,NyPp!$L$2:$V$4,DK69,1),IF(BA69+VLOOKUP(BI69,NyPp!$L$2:$V$4,DK69,1)&gt;19,BA69-VLOOKUP(BI69,NyPp!$L$2:$V$4,DK69,1) &amp; " - " &amp; 19,BA69-VLOOKUP(BI69,NyPp!$L$2:$V$4,DK69,1) &amp; " - " &amp; BA69+VLOOKUP(BI69,NyPp!$L$2:$V$4,DK69,1))),"")</f>
        <v/>
      </c>
      <c r="CI69" s="4" t="str">
        <f>IF(AND(ISNUMBER(BB69),ISNUMBER(DK69)),IF(BB69-VLOOKUP(BI69,NyIGS!$L$2:$V$4,DK69,1)&lt;40,40 &amp; " - " &amp; BB69+VLOOKUP(BI69,NyIGS!$L$2:$V$4,DK69,1),IF(BB69+VLOOKUP(BI69,NyIGS!$L$2:$V$4,DK69,1)&gt;160,BB69-VLOOKUP(BI69,NyIGS!$L$2:$V$4,DK69,1) &amp; " - " &amp; 160,BB69-VLOOKUP(BI69,NyIGS!$L$2:$V$4,DK69,1) &amp; " - " &amp; BB69+VLOOKUP(BI69,NyIGS!$L$2:$V$4,DK69,1))),"")</f>
        <v/>
      </c>
      <c r="CJ69" s="4" t="str">
        <f>IF(AND(ISNUMBER(BC69),ISNUMBER(DK69)),IF(BC69-VLOOKUP(BI69,NyIRS!$L$2:$V$4,DK69,1)&lt;40,40 &amp; " - " &amp; BC69+VLOOKUP(BI69,NyIRS!$L$2:$V$4,DK69,1),IF(BC69+VLOOKUP(BI69,NyIRS!$L$2:$V$4,DK69,1)&gt;160,BC69-VLOOKUP(BI69,NyIRS!$L$2:$V$4,DK69,1) &amp; " - " &amp; 160,BC69-VLOOKUP(BI69,NyIRS!$L$2:$V$4,DK69,1) &amp; " - " &amp; BC69+VLOOKUP(BI69,NyIRS!$L$2:$V$4,DK69,1))),"")</f>
        <v/>
      </c>
      <c r="CK69" s="4" t="str">
        <f>IF(AND(ISNUMBER(BD69),ISNUMBER(DK69)),IF(BD69-VLOOKUP(BI69,NyIES!$L$2:$V$4,DK69,1)&lt;40,40 &amp; " - " &amp; BD69+VLOOKUP(BI69,NyIES!$L$2:$V$4,DK69,1),IF(BD69+VLOOKUP(BI69,NyIES!$L$2:$V$4,DK69,1)&gt;160,BD69-VLOOKUP(BI69,NyIES!$L$2:$V$4,DK69,1) &amp; " - " &amp; 160,BD69-VLOOKUP(BI69,NyIES!$L$2:$V$4,DK69,1) &amp; " - " &amp; BD69+VLOOKUP(BI69,NyIES!$L$2:$V$4,DK69,1))),"")</f>
        <v/>
      </c>
      <c r="CL69" s="4" t="str">
        <f>IF(AND(ISNUMBER(BE69),ISNUMBER(DK69)),IF(BE69-VLOOKUP(BI69,NyISI!$L$2:$V$4,DK69,1)&lt;40,40 &amp; " - " &amp; BE69+VLOOKUP(BI69,NyISI!$L$2:$V$4,DK69,1),IF(BE69+VLOOKUP(BI69,NyISI!$L$2:$V$4,DK69,1)&gt;160,BE69-VLOOKUP(BI69,NyISI!$L$2:$V$4,DK69,1) &amp; " - " &amp; 160,BE69-VLOOKUP(BI69,NyISI!$L$2:$V$4,DK69,1) &amp; " - " &amp; BE69+VLOOKUP(BI69,NyISI!$L$2:$V$4,DK69,1))),"")</f>
        <v/>
      </c>
      <c r="CM69" s="4" t="str">
        <f>IF(AND(ISNUMBER(DK69),DK69&lt;8),IF(AND(ISNUMBER(BF69),ISNUMBER(DK69)),IF(BF69-VLOOKUP(BI69,NyISS!$L$2:$V$4,DK69,1)&lt;40,40 &amp; " - " &amp; BF69+VLOOKUP(BI69,NyISS!$L$2:$V$4,DK69,1),IF(BF69+VLOOKUP(BI69,NyISS!$L$2:$V$4,DK69,1)&gt;160,BF69-VLOOKUP(BI69,NyISS!$L$2:$V$4,DK69,1) &amp; " - " &amp; 160,BF69-VLOOKUP(BI69,NyISS!$L$2:$V$4,DK69,1) &amp; " - " &amp; BF69+VLOOKUP(BI69,NyISS!$L$2:$V$4,DK69,1))),""),"")</f>
        <v/>
      </c>
      <c r="CN69" s="4" t="str">
        <f>IF(AND(ISNUMBER(DK69),DK69&gt;7),IF(AND(ISNUMBER(BG69),ISNUMBER(DK69)),IF(BG69-VLOOKUP(BI69,NyISM!$L$2:$V$4,DK69,1)&lt;40,40 &amp; " - " &amp; BG69+VLOOKUP(BI69,NyISM!$L$2:$V$4,DK69,1),IF(BG69+VLOOKUP(BI69,NyISM!$L$2:$V$4,DK69,1)&gt;160,BG69-VLOOKUP(BI69,NyISM!$L$2:$V$4,DK69,1) &amp; " - " &amp; 160,BG69-VLOOKUP(BI69,NyISM!$L$2:$V$4,DK69,1) &amp; " - " &amp; BG69+VLOOKUP(BI69,NyISM!$L$2:$V$4,DK69,1))),""),"")</f>
        <v/>
      </c>
      <c r="CO69" s="4" t="str">
        <f>IF(AND(ISNUMBER(BH69),ISNUMBER(DK69)),IF(BH69-VLOOKUP(BI69,NyIAM!$L$2:$V$4,DK69,1)&lt;40,40 &amp; " - " &amp; BH69+VLOOKUP(BI69,NyIAM!$L$2:$V$4,DK69,1),IF(BH69+VLOOKUP(BI69,NyIAM!$L$2:$V$4,DK69,1)&gt;160,BH69-VLOOKUP(BI69,NyIAM!$L$2:$V$4,DK69,1) &amp; " - " &amp; 160,BH69-VLOOKUP(BI69,NyIAM!$L$2:$V$4,DK69,1) &amp; " - " &amp; BH69+VLOOKUP(BI69,NyIAM!$L$2:$V$4,DK69,1))),"")</f>
        <v/>
      </c>
      <c r="CP69" s="4" t="str">
        <f>IF(AF69="","",IF(AND(ISNUMBER(AF69),ISNUMBER(DK69)),IF(VLOOKUP(AF69,NyOm!$A$2:$K$30,DK69,1)=1,"Onormalt få ord",IF(VLOOKUP(AF69,NyOm!$A$2:$K$30,DK69,1)=2,"Färre antal ord än normalt",IF(VLOOKUP(AF69,NyOm!$A$2:$K$30,DK69,1)=3,"Normalt antal ord","")))))</f>
        <v/>
      </c>
      <c r="CQ69" s="4" t="str">
        <f>IF(AB69="","",IF(AND(ISNUMBER(AB69),ISNUMBER(DK69)),IF(VLOOKUP(AB69,NyPbTid!$A$2:$K$218,DK69,1)=1,"Onormalt lång tidsåtgång",IF(VLOOKUP(AB69,NyPbTid!$A$2:$K$218,DK69,1)=2,"Långsammare än normalt",IF(VLOOKUP(AB69,NyPbTid!$A$2:$K$218,DK69,1)=3,"Normal tidsåtgång","")))))</f>
        <v/>
      </c>
      <c r="CR69" s="4" t="str">
        <f>IF(AC69="","",IF(AND(ISNUMBER(AC69),ISNUMBER(DK69)),IF(VLOOKUP(AC69,NyPbFel!$A$2:$K$18,DK69,1)=1,"Onormalt antal fel",IF(VLOOKUP(AC69,NyPbFel!$A$2:$K$18,DK69,1)=2,"Fler fel än normalt",IF(VLOOKUP(AC69,NyPbFel!$A$2:$K$18,DK69,1)=3,"Normalt antal fel","")))))</f>
        <v/>
      </c>
      <c r="CS69" s="4" t="str">
        <f t="shared" si="6"/>
        <v/>
      </c>
      <c r="CT69" s="4" t="str">
        <f>IF(OR(ISNUMBER(CS69),CS69="0**"),IF(ISNUMBER(CS69),CS69/ABS(CS69)*VLOOKUP(1,SignDiff!$A$3:$K$4,DK69,1),VLOOKUP(1,SignDiff!$A$3:$K$4,DK69,1)),"")</f>
        <v/>
      </c>
      <c r="CU69" s="4" t="str">
        <f>IF(OR(ISNUMBER(CS69),CS69="0**"),IF(ISNUMBER(CS69),CS69/ABS(CS69)*VLOOKUP(1,SignDiff!$A$7:$K$8,DK69,1),VLOOKUP(1,SignDiff!$A$7:$K$8,DK69,1)),"")</f>
        <v/>
      </c>
      <c r="CV69" s="4" t="str">
        <f t="shared" si="7"/>
        <v/>
      </c>
      <c r="CW69" s="4" t="str">
        <f t="shared" si="8"/>
        <v/>
      </c>
      <c r="CX69" s="4" t="str">
        <f>IF(OR(ISNUMBER(CS69),CS69="0**"),IF(CS69="0**",VLOOKUP(0,'IRS-IES'!$A$2:$C$43,2,1),IF(CS69&lt;0,VLOOKUP(ABS(CS69),'IRS-IES'!$A$2:$C$43,2,1),VLOOKUP(ABS(CS69),'IRS-IES'!$A$2:$C$43,3,1))),"")</f>
        <v/>
      </c>
      <c r="CY69" s="4" t="str">
        <f t="shared" si="9"/>
        <v/>
      </c>
      <c r="CZ69" s="4" t="str">
        <f>IF(OR(ISNUMBER(CY69),CY69="0**"),IF(ISNUMBER(CY69),CY69/ABS(CY69)*VLOOKUP(2,SignDiff!$A$3:$K$4,DK69,1),VLOOKUP(2,SignDiff!$A$3:$K$4,DK69,1)),"")</f>
        <v/>
      </c>
      <c r="DA69" s="4" t="str">
        <f>IF(OR(ISNUMBER(CY69),CY69="0**"),IF(ISNUMBER(CY69),CY69/ABS(CY69)*VLOOKUP(2,SignDiff!$A$7:$K$8,DK69,1),VLOOKUP(2,SignDiff!$A$7:$K$8,DK69,1)),"")</f>
        <v/>
      </c>
      <c r="DB69" s="4" t="str">
        <f t="shared" si="10"/>
        <v/>
      </c>
      <c r="DC69" s="4" t="str">
        <f t="shared" si="11"/>
        <v/>
      </c>
      <c r="DD69" s="4" t="str">
        <f>IF(OR(ISNUMBER(CY69),CY69="0**"),IF(CY69="0**",VLOOKUP(0,'ISI-ISS'!$A$2:$C$43,2,1),IF(CY69&lt;0,VLOOKUP(ABS(CY69),'ISI-ISS'!$A$2:$C$43,2,1),VLOOKUP(ABS(CY69),'ISI-ISS'!$A$2:$C$43,3,1))),"")</f>
        <v/>
      </c>
      <c r="DE69" s="4" t="str">
        <f t="shared" si="12"/>
        <v/>
      </c>
      <c r="DF69" s="4" t="str">
        <f>IF(OR(ISNUMBER(DE69),DE69="0**"),IF(ISNUMBER(DE69),DE69/ABS(DE69)*VLOOKUP(2,SignDiff!$A$3:$K$4,DK69,1),VLOOKUP(2,SignDiff!$A$3:$K$4,DK69,1)),"")</f>
        <v/>
      </c>
      <c r="DG69" s="4" t="str">
        <f>IF(OR(ISNUMBER(DE69),DE69="0**"),IF(ISNUMBER(DE69),DE69/ABS(DE69)*VLOOKUP(2,SignDiff!$A$7:$K$8,DK69,1),VLOOKUP(2,SignDiff!$A$7:$K$8,DK69,1)),"")</f>
        <v/>
      </c>
      <c r="DH69" s="4" t="str">
        <f t="shared" si="13"/>
        <v/>
      </c>
      <c r="DI69" s="4" t="str">
        <f t="shared" si="14"/>
        <v/>
      </c>
      <c r="DJ69" s="4" t="str">
        <f>IF(OR(ISNUMBER(DE69),DE69="0**"),IF(DE69="0**",VLOOKUP(0,'ISI-ISM'!$A$2:$C$43,2,1),IF(DE69&lt;0,VLOOKUP(ABS(DE69),'ISI-ISM'!$A$2:$C$43,2,1),VLOOKUP(ABS(DE69),'ISI-ISM'!$A$2:$C$43,3,1))),"")</f>
        <v/>
      </c>
      <c r="DK69" s="4" t="str">
        <f>IF(ISERROR(VLOOKUP(N69,age!$A$2:$C$11,2,1)),"",VLOOKUP(N69,age!$A$2:$C$11,2,1))</f>
        <v/>
      </c>
      <c r="DL69" s="4" t="str">
        <f>IF(ISERROR(VLOOKUP(N69,age!$A$2:$C$11,3,1)),"",VLOOKUP(N69,age!$A$2:$C$11,3,1))</f>
        <v/>
      </c>
      <c r="DM69" s="4">
        <f t="shared" si="1"/>
        <v>0</v>
      </c>
      <c r="DN69" s="4">
        <f t="shared" si="2"/>
        <v>0</v>
      </c>
      <c r="DO69" s="4">
        <f t="shared" si="3"/>
        <v>0</v>
      </c>
      <c r="DP69" s="4">
        <f t="shared" si="4"/>
        <v>0</v>
      </c>
      <c r="DQ69" s="4">
        <f t="shared" si="5"/>
        <v>0</v>
      </c>
      <c r="DR69" s="9" t="str">
        <f t="shared" si="15"/>
        <v/>
      </c>
      <c r="DS69" s="9" t="str">
        <f t="shared" si="16"/>
        <v/>
      </c>
      <c r="DT69" s="9" t="str">
        <f t="shared" si="17"/>
        <v/>
      </c>
      <c r="DU69" s="9" t="str">
        <f t="shared" si="18"/>
        <v/>
      </c>
      <c r="DV69" s="9" t="str">
        <f t="shared" si="19"/>
        <v/>
      </c>
      <c r="DW69" s="9" t="str">
        <f t="shared" si="20"/>
        <v/>
      </c>
      <c r="DX69" s="9" t="str">
        <f t="shared" si="21"/>
        <v/>
      </c>
      <c r="DY69" s="9" t="str">
        <f>IF(AND(ISNUMBER(AJ69),ISNUMBER(DK69)),IF(AJ69-VLOOKUP(BI69,NyFi!$L$2:$V$4,DK69,1)&lt;1,1,AJ69-VLOOKUP(BI69,NyFi!$L$2:$V$4,DK69,1)),"")</f>
        <v/>
      </c>
      <c r="DZ69" s="9" t="str">
        <f>IF(AND(ISNUMBER(DK69),DK69&lt;8),IF(AND(ISNUMBER(AK69),ISNUMBER(DK69)),IF(AK69-VLOOKUP(BI69,NyGs!$L$2:$V$4,DK69,1)&lt;1,1,AK69-VLOOKUP(BI69,NyGs!$L$2:$V$4,DK69,1)),""),"")</f>
        <v/>
      </c>
      <c r="EA69" s="9" t="str">
        <f>IF(AND(ISNUMBER(AL69),ISNUMBER(DK69)),IF(AL69-VLOOKUP(BI69,NyRm!$L$2:$V$4,DK69,1)&lt;1,1,AL69-VLOOKUP(BI69,NyRm!$L$2:$V$4,DK69,1)),"")</f>
        <v/>
      </c>
      <c r="EB69" s="9" t="str">
        <f>IF(AND(ISNUMBER(AM69),ISNUMBER(DK69)),IF(AM69-VLOOKUP(BI69,NyFm!$L$2:$V$4,DK69,1)&lt;1,1,AM69-VLOOKUP(BI69,NyFm!$L$2:$V$4,DK69,1)),"")</f>
        <v/>
      </c>
      <c r="EC69" s="9" t="str">
        <f>IF(AND(ISNUMBER(DK69),DK69&lt;8),IF(AND(ISNUMBER(AN69),ISNUMBER(DK69)),IF(AN69-VLOOKUP(BI69,NyLi1R!$L$2:$V$4,DK69,1)&lt;1,1,AN69-VLOOKUP(BI69,NyLi1R!$L$2:$V$4,DK69,1)),""),"")</f>
        <v/>
      </c>
      <c r="ED69" s="9" t="str">
        <f>IF(AND(ISNUMBER(DK69),DK69&lt;8),IF(AND(ISNUMBER(AO69),ISNUMBER(DK69)),IF(AO69-VLOOKUP(BI69,NyLi1E!$L$2:$V$4,DK69,1)&lt;1,1,AO69-VLOOKUP(BI69,NyLi1E!$L$2:$V$4,DK69,1)),""),"")</f>
        <v/>
      </c>
      <c r="EE69" s="9" t="str">
        <f>IF(AND(ISNUMBER(DK69),DK69&lt;8),IF(AND(ISNUMBER(AP69),ISNUMBER(DK69)),IF(AP69-VLOOKUP(BI69,NyLi1T!$L$2:$V$4,DK69,1)&lt;1,1,AP69-VLOOKUP(BI69,NyLi1T!$L$2:$V$4,DK69,1)),""),"")</f>
        <v/>
      </c>
      <c r="EF69" s="9" t="str">
        <f>IF(AND(ISNUMBER(DK69),DK69&gt;7),IF(AND(ISNUMBER(AQ69),ISNUMBER(DK69)),IF(AQ69-VLOOKUP(BI69,NyLi2R!$L$2:$V$4,DK69,1)&lt;1,1,AQ69-VLOOKUP(BI69,NyLi2R!$L$2:$V$4,DK69,1)),""),"")</f>
        <v/>
      </c>
      <c r="EG69" s="9" t="str">
        <f>IF(AND(ISNUMBER(DK69),DK69&gt;7),IF(AND(ISNUMBER(AR69),ISNUMBER(DK69)),IF(AR69-VLOOKUP(BI69,NyLi2E!$L$2:$V$4,DK69,1)&lt;1,1,AR69-VLOOKUP(BI69,NyLi2E!$L$2:$V$4,DK69,1)),""),"")</f>
        <v/>
      </c>
      <c r="EH69" s="9" t="str">
        <f>IF(AND(ISNUMBER(DK69),DK69&gt;7),IF(AND(ISNUMBER(AS69),ISNUMBER(DK69)),IF(AS69-VLOOKUP(BI69,NyLi2T!$L$2:$V$4,DK69,1)&lt;1,1,AS69-VLOOKUP(BI69,NyLi2T!$L$2:$V$4,DK69,1)),""),"")</f>
        <v/>
      </c>
      <c r="EI69" s="9" t="str">
        <f>IF(AND(ISNUMBER(DK69),DK69&lt;8),IF(AND(ISNUMBER(AT69),ISNUMBER(DK69)),IF(AT69-VLOOKUP(BI69,NySs!$L$2:$V$4,DK69,1)&lt;1,1,AT69-VLOOKUP(BI69,NySs!$L$2:$V$4,DK69,1)),""),"")</f>
        <v/>
      </c>
      <c r="EJ69" s="9" t="str">
        <f>IF(AND(ISNUMBER(DK69),DK69&lt;9),IF(AND(ISNUMBER(AU69),ISNUMBER(DK69)),IF(AU69-VLOOKUP(BI69,NyEo!$L$2:$V$4,DK69,1)&lt;1,1,AU69-VLOOKUP(BI69,NyEo!$L$2:$V$4,DK69,1)),""),"")</f>
        <v/>
      </c>
      <c r="EK69" s="9" t="str">
        <f>IF(AND(ISNUMBER(DK69),DK69&gt;7),IF(AND(ISNUMBER(AV69),ISNUMBER(DK69)),IF(AV69-VLOOKUP(BI69,NyHt!$L$2:$V$4,DK69,1)&lt;1,1,AV69-VLOOKUP(BI69,NyHt!$L$2:$V$4,DK69,1)),""),"")</f>
        <v/>
      </c>
      <c r="EL69" s="9" t="str">
        <f>IF(AND(ISNUMBER(AW69),ISNUMBER(DK69)),IF(AW69-VLOOKUP(BI69,NySiF!$L$2:$V$4,DK69,1)&lt;1,1,AW69-VLOOKUP(BI69,NySiF!$L$2:$V$4,DK69,1)),"")</f>
        <v/>
      </c>
      <c r="EM69" s="9" t="str">
        <f>IF(AND(ISNUMBER(AX69),ISNUMBER(DK69)),IF(AX69-VLOOKUP(BI69,NySiB!$L$2:$V$4,DK69,1)&lt;1,1,AX69-VLOOKUP(BI69,NySiB!$L$2:$V$4,DK69,1)),"")</f>
        <v/>
      </c>
      <c r="EN69" s="9" t="str">
        <f>IF(AND(ISNUMBER(AY69),ISNUMBER(DK69)),IF(AY69-VLOOKUP(BI69,NySiT!$L$2:$V$4,DK69,1)&lt;1,1,AY69-VLOOKUP(BI69,NySiT!$L$2:$V$4,DK69,1)),"")</f>
        <v/>
      </c>
      <c r="EO69" s="9" t="str">
        <f>IF(AND(ISNUMBER(AZ69),ISNUMBER(DK69)),IF(AZ69-VLOOKUP(BI69,NyVs!$L$2:$V$4,DK69,1)&lt;1,1,AZ69-VLOOKUP(BI69,NyVs!$L$2:$V$4,DK69,1)),"")</f>
        <v/>
      </c>
      <c r="EP69" s="9" t="str">
        <f>IF(AND(ISNUMBER(BA69),ISNUMBER(DK69)),IF(BA69-VLOOKUP(BI69,NyPp!$L$2:$V$4,DK69,1)&lt;1,1,BA69-VLOOKUP(BI69,NyPp!$L$2:$V$4,DK69,1)),"")</f>
        <v/>
      </c>
      <c r="EQ69" s="9" t="str">
        <f>IF(AND(ISNUMBER(BB69),ISNUMBER(DK69)),IF(BB69-VLOOKUP(BI69,NyIGS!$L$2:$V$4,DK69,1)&lt;40,40,BB69-VLOOKUP(BI69,NyIGS!$L$2:$V$4,DK69,1)),"")</f>
        <v/>
      </c>
      <c r="ER69" s="9" t="str">
        <f>IF(AND(ISNUMBER(BC69),ISNUMBER(DK69)),IF(BC69-VLOOKUP(BI69,NyIRS!$L$2:$V$4,DK69,1)&lt;40,40,BC69-VLOOKUP(BI69,NyIRS!$L$2:$V$4,DK69,1)),"")</f>
        <v/>
      </c>
      <c r="ES69" s="9" t="str">
        <f>IF(AND(ISNUMBER(BD69),ISNUMBER(DK69)),IF(BD69-VLOOKUP(BI69,NyIES!$L$2:$V$4,DK69,1)&lt;40,40,BD69-VLOOKUP(BI69,NyIES!$L$2:$V$4,DK69,1)),"")</f>
        <v/>
      </c>
      <c r="ET69" s="9" t="str">
        <f>IF(AND(ISNUMBER(BE69),ISNUMBER(DK69)),IF(BE69-VLOOKUP(BI69,NyISI!$L$2:$V$4,DK69,1)&lt;40,40,BE69-VLOOKUP(BI69,NyISI!$L$2:$V$4,DK69,1)),"")</f>
        <v/>
      </c>
      <c r="EU69" s="9" t="str">
        <f>IF(AND(ISNUMBER(DK69),DK69&lt;8),IF(AND(ISNUMBER(BF69),ISNUMBER(DK69)),IF(BF69-VLOOKUP(BI69,NyISS!$L$2:$V$4,DK69,1)&lt;40,40,BF69-VLOOKUP(BI69,NyISS!$L$2:$V$4,DK69,1)),""),"")</f>
        <v/>
      </c>
      <c r="EV69" s="9" t="str">
        <f>IF(AND(ISNUMBER(DK69),DK69&gt;7),IF(AND(ISNUMBER(BG69),ISNUMBER(DK69)),IF(BG69-VLOOKUP(BI69,NyISM!$L$2:$V$4,DK69,1)&lt;40,40,BG69-VLOOKUP(BI69,NyISM!$L$2:$V$4,DK69,1)),""),"")</f>
        <v/>
      </c>
      <c r="EW69" s="9" t="str">
        <f>IF(AND(ISNUMBER(BH69),ISNUMBER(DK69)),IF(BH69-VLOOKUP(BI69,NyIAM!$L$2:$V$4,DK69,1)&lt;40,40,BH69-VLOOKUP(BI69,NyIAM!$L$2:$V$4,DK69,1)),"")</f>
        <v/>
      </c>
      <c r="EX69" s="9" t="str">
        <f>IF(AND(ISNUMBER(AJ69),ISNUMBER(DK69)),IF(AJ69+VLOOKUP(BI69,NyFi!$L$2:$V$4,DK69,1)&gt;19,19,AJ69+VLOOKUP(BI69,NyFi!$L$2:$V$4,DK69,1)),"")</f>
        <v/>
      </c>
      <c r="EY69" s="9" t="str">
        <f>IF(AND(ISNUMBER(DK69),DK69&lt;8),IF(AND(ISNUMBER(AK69),ISNUMBER(DK69)),IF(AK69+VLOOKUP(BI69,NyGs!$L$2:$V$4,DK69,1)&gt;19,19,AK69+VLOOKUP(BI69,NyGs!$L$2:$V$4,DK69,1)),""),"")</f>
        <v/>
      </c>
      <c r="EZ69" s="9" t="str">
        <f>IF(AND(ISNUMBER(AL69),ISNUMBER(DK69)),IF(AL69+VLOOKUP(BI69,NyRm!$L$2:$V$4,DK69,1)&gt;19,19,AL69+VLOOKUP(BI69,NyRm!$L$2:$V$4,DK69,1)),"")</f>
        <v/>
      </c>
      <c r="FA69" s="9" t="str">
        <f>IF(AND(ISNUMBER(AM69),ISNUMBER(DK69)),IF(AM69+VLOOKUP(BI69,NyFm!$L$2:$V$4,DK69,1)&gt;19,19,AM69+VLOOKUP(BI69,NyFm!$L$2:$V$4,DK69,1)),"")</f>
        <v/>
      </c>
      <c r="FB69" s="9" t="str">
        <f>IF(AND(ISNUMBER(DK69),DK69&lt;8),IF(AND(ISNUMBER(AN69),ISNUMBER(DK69)),IF(AN69+VLOOKUP(BI69,NyLi1R!$L$2:$V$4,DK69,1)&gt;19,19,AN69+VLOOKUP(BI69,NyLi1R!$L$2:$V$4,DK69,1)),""),"")</f>
        <v/>
      </c>
      <c r="FC69" s="9" t="str">
        <f>IF(AND(ISNUMBER(DK69),DK69&lt;8),IF(AND(ISNUMBER(AO69),ISNUMBER(DK69)),IF(AO69+VLOOKUP(BI69,NyLi1E!$L$2:$V$4,DK69,1)&gt;19,19,AO69+VLOOKUP(BI69,NyLi1E!$L$2:$V$4,DK69,1)),""),"")</f>
        <v/>
      </c>
      <c r="FD69" s="9" t="str">
        <f>IF(AND(ISNUMBER(DK69),DK69&lt;8),IF(AND(ISNUMBER(AP69),ISNUMBER(DK69)),IF(AP69+VLOOKUP(BI69,NyLi1T!$L$2:$V$4,DK69,1)&gt;19,19,AP69+VLOOKUP(BI69,NyLi1T!$L$2:$V$4,DK69,1)),""),"")</f>
        <v/>
      </c>
      <c r="FE69" s="9" t="str">
        <f>IF(AND(ISNUMBER(DK69),DK69&gt;7),IF(AND(ISNUMBER(AQ69),ISNUMBER(DK69)),IF(AQ69+VLOOKUP(BI69,NyLi2R!$L$2:$V$4,DK69,1)&gt;19,19,AQ69+VLOOKUP(BI69,NyLi2R!$L$2:$V$4,DK69,1)),""),"")</f>
        <v/>
      </c>
      <c r="FF69" s="9" t="str">
        <f>IF(AND(ISNUMBER(DK69),DK69&gt;7),IF(AND(ISNUMBER(AR69),ISNUMBER(DK69)),IF(AR69+VLOOKUP(BI69,NyLi2E!$L$2:$V$4,DK69,1)&gt;19,19,AR69+VLOOKUP(BI69,NyLi2E!$L$2:$V$4,DK69,1)),""),"")</f>
        <v/>
      </c>
      <c r="FG69" s="9" t="str">
        <f>IF(AND(ISNUMBER(DK69),DK69&gt;7),IF(AND(ISNUMBER(AS69),ISNUMBER(DK69)),IF(AS69+VLOOKUP(BI69,NyLi2T!$L$2:$V$4,DK69,1)&gt;19,19,AS69+VLOOKUP(BI69,NyLi2T!$L$2:$V$4,DK69,1)),""),"")</f>
        <v/>
      </c>
      <c r="FH69" s="9" t="str">
        <f>IF(AND(ISNUMBER(DK69),DK69&lt;8),IF(AND(ISNUMBER(AT69),ISNUMBER(DK69)),IF(AT69+VLOOKUP(BI69,NySs!$L$2:$V$4,DK69,1)&gt;19,19,AT69+VLOOKUP(BI69,NySs!$L$2:$V$4,DK69,1)),""),"")</f>
        <v/>
      </c>
      <c r="FI69" s="9" t="str">
        <f>IF(AND(ISNUMBER(DK69),DK69&lt;9),IF(AND(ISNUMBER(AU69),ISNUMBER(DK69)),IF(AU69+VLOOKUP(BI69,NyEo!$L$2:$V$4,DK69,1)&gt;19,19,AU69+VLOOKUP(BI69,NyEo!$L$2:$V$4,DK69,1)),""),"")</f>
        <v/>
      </c>
      <c r="FJ69" s="9" t="str">
        <f>IF(AND(ISNUMBER(DK69),DK69&gt;7),IF(AND(ISNUMBER(AV69),ISNUMBER(DK69)),IF(AV69+VLOOKUP(BI69,NyHt!$L$2:$V$4,DK69,1)&gt;19,19,AV69+VLOOKUP(BI69,NyHt!$L$2:$V$4,DK69,1)),""),"")</f>
        <v/>
      </c>
      <c r="FK69" s="9" t="str">
        <f>IF(AND(ISNUMBER(AW69),ISNUMBER(DK69)),IF(AW69+VLOOKUP(BI69,NySiF!$L$2:$V$4,DK69,1)&gt;19,19,AW69+VLOOKUP(BI69,NySiF!$L$2:$V$4,DK69,1)),"")</f>
        <v/>
      </c>
      <c r="FL69" s="9" t="str">
        <f>IF(AND(ISNUMBER(AX69),ISNUMBER(DK69)),IF(AX69+VLOOKUP(BI69,NySiB!$L$2:$V$4,DK69,1)&gt;19,19,AX69+VLOOKUP(BI69,NySiB!$L$2:$V$4,DK69,1)),"")</f>
        <v/>
      </c>
      <c r="FM69" s="9" t="str">
        <f>IF(AND(ISNUMBER(AY69),ISNUMBER(DK69)),IF(AY69+VLOOKUP(BI69,NySiT!$L$2:$V$4,DK69,1)&gt;19,19,AY69+VLOOKUP(BI69,NySiT!$L$2:$V$4,DK69,1)),"")</f>
        <v/>
      </c>
      <c r="FN69" s="9" t="str">
        <f>IF(AND(ISNUMBER(AZ69),ISNUMBER(DK69)),IF(AZ69+VLOOKUP(BI69,NyVs!$L$2:$V$4,DK69,1)&gt;19,19,AZ69+VLOOKUP(BI69,NyVs!$L$2:$V$4,DK69,1)),"")</f>
        <v/>
      </c>
      <c r="FO69" s="9" t="str">
        <f>IF(AND(ISNUMBER(BA69),ISNUMBER(DK69)),IF(BA69+VLOOKUP(BI69,NyPp!$L$2:$V$4,DK69,1)&gt;19,19,BA69+VLOOKUP(BI69,NyPp!$L$2:$V$4,DK69,1)),"")</f>
        <v/>
      </c>
      <c r="FP69" s="9" t="str">
        <f>IF(AND(ISNUMBER(BB69),ISNUMBER(DK69)),IF(BB69+VLOOKUP(BI69,NyIGS!$L$2:$V$4,DK69,1)&gt;160,160,BB69+VLOOKUP(BI69,NyIGS!$L$2:$V$4,DK69,1)),"")</f>
        <v/>
      </c>
      <c r="FQ69" s="9" t="str">
        <f>IF(AND(ISNUMBER(BC69),ISNUMBER(DK69)),IF(BC69+VLOOKUP(BI69,NyIRS!$L$2:$V$4,DK69,1)&gt;160,160,BC69+VLOOKUP(BI69,NyIRS!$L$2:$V$4,DK69,1)),"")</f>
        <v/>
      </c>
      <c r="FR69" s="9" t="str">
        <f>IF(AND(ISNUMBER(BD69),ISNUMBER(DK69)),IF(BD69+VLOOKUP(BI69,NyIES!$L$2:$V$4,DK69,1)&gt;160,160, BD69+VLOOKUP(BI69,NyIES!$L$2:$V$4,DK69,1)),"")</f>
        <v/>
      </c>
      <c r="FS69" s="9" t="str">
        <f>IF(AND(ISNUMBER(BE69),ISNUMBER(DK69)),IF(BE69+VLOOKUP(BI69,NyISI!$L$2:$V$4,DK69,1)&gt;160,160,BE69+VLOOKUP(BI69,NyISI!$L$2:$V$4,DK69,1)),"")</f>
        <v/>
      </c>
      <c r="FT69" s="9" t="str">
        <f>IF(AND(ISNUMBER(DK69),DK69&lt;8),IF(AND(ISNUMBER(BF69),ISNUMBER(DK69)),IF(BF69+VLOOKUP(BI69,NyISS!$L$2:$V$4,DK69,1)&gt;160,160,BF69+VLOOKUP(BI69,NyISS!$L$2:$V$4,DK69,1)),""),"")</f>
        <v/>
      </c>
      <c r="FU69" s="9" t="str">
        <f>IF(AND(ISNUMBER(DK69),DK69&gt;7),IF(AND(ISNUMBER(BG69),ISNUMBER(DK69)),IF(BG69+VLOOKUP(BI69,NyISM!$L$2:$V$4,DK69,1)&gt;160,160,BG69+VLOOKUP(BI69,NyISM!$L$2:$V$4,DK69,1)),""),"")</f>
        <v/>
      </c>
      <c r="FV69" s="9" t="str">
        <f>IF(AND(ISNUMBER(BH69),ISNUMBER(DK69)),IF(BH69+VLOOKUP(BI69,NyIAM!$L$2:$V$4,DK69,1)&gt;160,160,BH69+VLOOKUP(BI69,NyIAM!$L$2:$V$4,DK69,1)),"")</f>
        <v/>
      </c>
    </row>
    <row r="70" spans="1:178" x14ac:dyDescent="0.2">
      <c r="A70" s="51"/>
      <c r="B70" s="51"/>
      <c r="C70" s="51"/>
      <c r="D70" s="51"/>
      <c r="E70" s="51"/>
      <c r="F70" s="51"/>
      <c r="G70" s="51"/>
      <c r="H70" s="51"/>
      <c r="I70" s="51"/>
      <c r="J70" s="52"/>
      <c r="K70" s="52"/>
      <c r="L70" s="53"/>
      <c r="M70" s="53"/>
      <c r="N70" s="58" t="str">
        <f t="shared" ref="N70:N133" si="22">IF(OR(J70="",K70=""),"",IF((DM70*12+DN70)&lt;60,"Ald&lt;5:0",IF((DM70*12+DN70)&gt;155,"Ald&gt;12:11",DM70*12+DN70)))</f>
        <v/>
      </c>
      <c r="O70" s="53"/>
      <c r="P70" s="53"/>
      <c r="Q70" s="53"/>
      <c r="R70" s="53"/>
      <c r="S70" s="53"/>
      <c r="T70" s="53"/>
      <c r="U70" s="53"/>
      <c r="V70" s="53"/>
      <c r="W70" s="53"/>
      <c r="X70" s="53"/>
      <c r="Y70" s="53"/>
      <c r="Z70" s="53"/>
      <c r="AA70" s="53"/>
      <c r="AB70" s="53"/>
      <c r="AC70" s="53"/>
      <c r="AD70" s="53"/>
      <c r="AE70" s="53"/>
      <c r="AF70" s="53"/>
      <c r="AG70" s="53"/>
      <c r="AH70" s="53"/>
      <c r="AI70" s="53"/>
      <c r="AJ70" s="4" t="str">
        <f>IF(O70="","",IF(ISNUMBER(N70),VLOOKUP(O70,NyFi!$A$2:$K$40,DK70),""))</f>
        <v/>
      </c>
      <c r="AK70" s="4" t="str">
        <f>IF(P70="","",IF(AND(ISNUMBER(N70),DK70&lt;8),VLOOKUP(P70,NyGs!$A$2:$G$41,DK70),""))</f>
        <v/>
      </c>
      <c r="AL70" s="4" t="str">
        <f>IF(AA70="","",IF(ISNUMBER(N70),VLOOKUP(AA70,NyRm!$A$2:$K$56,DK70),""))</f>
        <v/>
      </c>
      <c r="AM70" s="4" t="str">
        <f>IF(Z70="","",IF(ISNUMBER(N70),VLOOKUP(Z70,NyFm!$A$2:$K$46,DK70),""))</f>
        <v/>
      </c>
      <c r="AN70" s="4" t="str">
        <f>IF(U70="","",IF(AND(ISNUMBER(N70),DK70&lt;8),VLOOKUP(U70,NyLi1R!$A$2:$G$20,DK70),""))</f>
        <v/>
      </c>
      <c r="AO70" s="4" t="str">
        <f>IF(V70="","",IF(AND(ISNUMBER(N70),DK70&lt;8),VLOOKUP(V70,NyLi1E!$A$2:$G$20,DK70),""))</f>
        <v/>
      </c>
      <c r="AP70" s="4" t="str">
        <f>IF(AND(ISNUMBER(N70),ISNUMBER(AN70),ISNUMBER(AO70),DK70&lt;8),VLOOKUP(AN70+AO70,NyLi1T!$A$2:$G$40,DK70),"")</f>
        <v/>
      </c>
      <c r="AQ70" s="4" t="str">
        <f>IF(W70="","",IF(AND(ISNUMBER(N70),DK70&gt;7),VLOOKUP(W70,NyLi2R!$A$2:$K$20,DK70),""))</f>
        <v/>
      </c>
      <c r="AR70" s="4" t="str">
        <f>IF(X70="","",IF(AND(ISNUMBER(N70),DK70&gt;7),VLOOKUP(X70,NyLi2E!$A$2:$K$20,DK70),""))</f>
        <v/>
      </c>
      <c r="AS70" s="4" t="str">
        <f>IF(AND(ISNUMBER(N70),ISNUMBER(AQ70),ISNUMBER(AR70),DK70&gt;7),VLOOKUP(AQ70+AR70,NyLi2T!$A$2:$K$40,DK70),"")</f>
        <v/>
      </c>
      <c r="AT70" s="4" t="str">
        <f>IF(AE70="","",IF(AND(ISNUMBER(N70),DK70&lt;8),VLOOKUP(AE70,NySs!$A$2:$G$28,DK70),""))</f>
        <v/>
      </c>
      <c r="AU70" s="4" t="str">
        <f>IF(AD70="","",IF(AND(ISNUMBER(N70),DK70&lt;9),VLOOKUP(AD70,NyEo!$A$2:$H$22,DK70),""))</f>
        <v/>
      </c>
      <c r="AV70" s="4" t="str">
        <f>IF(Q70="","",IF(AND(ISNUMBER(N70),DK70&gt;7),VLOOKUP(Q70,NyHt!$A$2:$K$17,DK70),""))</f>
        <v/>
      </c>
      <c r="AW70" s="4" t="str">
        <f>IF(R70="","",IF(ISNUMBER(N70),VLOOKUP(R70,NySiF!$A$2:$K$18,DK70),""))</f>
        <v/>
      </c>
      <c r="AX70" s="4" t="str">
        <f>IF(S70="","",IF(ISNUMBER(N70),VLOOKUP(S70,NySiB!$A$2:$K$16,DK70),""))</f>
        <v/>
      </c>
      <c r="AY70" s="4" t="str">
        <f>IF(T70="","",IF(ISNUMBER(N70),VLOOKUP(T70,NySiT!$A$2:$K$32,DK70),""))</f>
        <v/>
      </c>
      <c r="AZ70" s="4" t="str">
        <f>IF(Y70="","",IF(ISNUMBER(N70),VLOOKUP(Y70,NyVs!$A$2:$K$86,DK70),""))</f>
        <v/>
      </c>
      <c r="BA70" s="4" t="str">
        <f>IF(AI70="","",IF(ISNUMBER(N70),VLOOKUP(AI70,NyPp!$A$2:$K$202,DK70),""))</f>
        <v/>
      </c>
      <c r="BB70" s="4" t="str">
        <f>IF(AND(ISNUMBER(AJ70),ISNUMBER(AK70),ISNUMBER(AL70),ISNUMBER(AM70),DK70&lt;8),IF(COUNTIF(O70,0)+COUNTIF(P70,0)+COUNTIF(AA70,0)+COUNTIF(Z70,0)&gt;1,"",VLOOKUP(AJ70+AK70+AL70+AM70,NyIGS!$A$2:$K$78,DK70)),IF(AND(ISNUMBER(AJ70),ISNUMBER(AL70),ISNUMBER(AM70),ISNUMBER(AS70),DK70&gt;7),IF(COUNTIF(O70,0)+COUNTIF(AA70,0)+COUNTIF(Z70,0)+AND(COUNTIF(W70,0),COUNTIF(X70,0))&gt;1,"",VLOOKUP(AJ70+AL70+AM70+AS70,NyIGS!$A$2:$K$78,DK70)),""))</f>
        <v/>
      </c>
      <c r="BC70" s="4" t="str">
        <f>IF(AND(ISNUMBER(AJ70),ISNUMBER(AN70),ISNUMBER(AT70),DK70&lt;8),IF(COUNTIF(O70,0)+COUNTIF(U70,0)+COUNTIF(AE70,0)&gt;1,"",VLOOKUP(AJ70+AN70+AT70,NyIRS!$A$2:$K$59,DK70)),IF(AND(ISNUMBER(AJ70),ISNUMBER(AQ70),DK70&gt;7),IF(COUNTIF(O70,0)+COUNTIF(W70,0)&gt;1,"",VLOOKUP(AJ70+AQ70,NyIRS!$A$2:$K$59,DK70)),""))</f>
        <v/>
      </c>
      <c r="BD70" s="4" t="str">
        <f>IF(AND(ISNUMBER(AK70),ISNUMBER(AL70),ISNUMBER(AM70),DK70&lt;8),IF(COUNTIF(P70,0)+COUNTIF(AA70,0)+COUNTIF(Z70,0)&gt;1,"",VLOOKUP(AK70+AL70+AM70,NyIES!$A$2:$K$59,DK70)),IF(AND(ISNUMBER(AL70),ISNUMBER(AM70),ISNUMBER(AR70),DK70&gt;7),IF(COUNTIF(AA70,0)+COUNTIF(Z70,0)+COUNTIF(X70,0)&gt;1,"",VLOOKUP(AL70+AM70+AR70,NyIES!$A$2:$K$59,DK70)),""))</f>
        <v/>
      </c>
      <c r="BE70" s="4" t="str">
        <f>IF(AND(ISNUMBER(AJ70),ISNUMBER(AP70),ISNUMBER(AU70),DK70&lt;8),IF(COUNTIF(O70,0)+AND(COUNTIF(U70,0),COUNTIF(V70,0))+COUNTIF(AD70,0)&gt;1,"",VLOOKUP(AJ70+AP70+AU70,NyISI!$A$2:$K$59,DK70)),IF(AND(ISNUMBER(AS70),ISNUMBER(AU70),ISNUMBER(AV70),DK70=8),IF(COUNTIF(AD70,0)+COUNTIF(Q70,0)+AND(COUNTIF(W70,0),COUNTIF(X70,0))&gt;1,"",VLOOKUP(AS70+AU70+AV70,NyISI!$A$2:$K$59,DK70)),IF(AND(ISNUMBER(AS70),ISNUMBER(AV70),DK70&gt;8),IF(COUNTIF(Q70,0)+AND(COUNTIF(W70,0),COUNTIF(X70,0))&gt;1,"",VLOOKUP(AS70+AV70,NyISI!$A$2:$K$59,DK70)),"")))</f>
        <v/>
      </c>
      <c r="BF70" s="4" t="str">
        <f>IF(AND(ISNUMBER(AT70),ISNUMBER(AK70),ISNUMBER(AL70),ISNUMBER(AM70),DK70&lt;8),IF(COUNTIF(P70,0)+COUNTIF(AA70,0)+COUNTIF(Z70,0)+COUNTIF(AE70,0)&gt;1,"",VLOOKUP(AT70+AK70+AL70+AM70,NyISS!$A$2:$G$78,DK70)),"")</f>
        <v/>
      </c>
      <c r="BG70" s="4" t="str">
        <f>IF(AND(ISNUMBER(AJ70),ISNUMBER(AL70),ISNUMBER(AM70),DK70&gt;7),IF(COUNTIF(O70,0)+COUNTIF(AA70,0)+COUNTIF(Z70,0)&gt;1,"",VLOOKUP(AJ70+AL70+AM70,NyISM!$A$2:$K$59,DK70)),"")</f>
        <v/>
      </c>
      <c r="BH70" s="4" t="str">
        <f>IF(AND(ISNUMBER(AY70),ISNUMBER(AZ70)),IF(COUNTIF(T70,0)+COUNTIF(Y70,0)&gt;1,"",VLOOKUP(AY70+AZ70,NyIAM!$A$2:$K$40,DK70)),"")</f>
        <v/>
      </c>
      <c r="BJ70" s="4" t="str">
        <f>IF(ISNUMBER(BB70),VLOOKUP(BB70,Percentil!$A$2:$B$122,2,1),"")</f>
        <v/>
      </c>
      <c r="BK70" s="4" t="str">
        <f>IF(ISNUMBER(BC70),VLOOKUP(BC70,Percentil!$A$2:$B$122,2,1),"")</f>
        <v/>
      </c>
      <c r="BL70" s="4" t="str">
        <f>IF(ISNUMBER(BD70),VLOOKUP(BD70,Percentil!$A$2:$B$122,2,1),"")</f>
        <v/>
      </c>
      <c r="BM70" s="4" t="str">
        <f>IF(ISNUMBER(BE70),VLOOKUP(BE70,Percentil!$A$2:$B$122,2,1),"")</f>
        <v/>
      </c>
      <c r="BN70" s="4" t="str">
        <f>IF(ISNUMBER(BF70),VLOOKUP(BF70,Percentil!$A$2:$B$122,2,1),"")</f>
        <v/>
      </c>
      <c r="BO70" s="4" t="str">
        <f>IF(ISNUMBER(BG70),VLOOKUP(BG70,Percentil!$A$2:$B$122,2,1),"")</f>
        <v/>
      </c>
      <c r="BP70" s="4" t="str">
        <f>IF(ISNUMBER(BH70),VLOOKUP(BH70,Percentil!$A$2:$B$122,2,1),"")</f>
        <v/>
      </c>
      <c r="BQ70" s="4" t="str">
        <f>IF(AND(ISNUMBER(AJ70),ISNUMBER(DK70)),IF(AJ70-VLOOKUP(BI70,NyFi!$L$2:$V$4,DK70,1)&lt;1,1 &amp; " - " &amp; AJ70+VLOOKUP(BI70,NyFi!$L$2:$V$4,DK70,1),IF(AJ70+VLOOKUP(BI70,NyFi!$L$2:$V$4,DK70,1)&gt;19,AJ70-VLOOKUP(BI70,NyFi!$L$2:$V$4,DK70,1) &amp; " - " &amp; 19,AJ70-VLOOKUP(BI70,NyFi!$L$2:$V$4,DK70,1) &amp; " - " &amp; AJ70+VLOOKUP(BI70,NyFi!$L$2:$V$4,DK70,1))),"")</f>
        <v/>
      </c>
      <c r="BR70" s="4" t="str">
        <f>IF(AND(ISNUMBER(DK70),DK70&lt;8),IF(AND(ISNUMBER(AK70),ISNUMBER(DK70)),IF(AK70-VLOOKUP(BI70,NyGs!$L$2:$V$4,DK70,1)&lt;1,1 &amp; " - " &amp; AK70+VLOOKUP(BI70,NyGs!$L$2:$V$4,DK70,1),IF(AK70+VLOOKUP(BI70,NyGs!$L$2:$V$4,DK70,1)&gt;19,AK70-VLOOKUP(BI70,NyGs!$L$2:$V$4,DK70,1) &amp; " - " &amp; 19,AK70-VLOOKUP(BI70,NyGs!$L$2:$V$4,DK70,1) &amp; " - " &amp; AK70+VLOOKUP(BI70,NyGs!$L$2:$V$4,DK70,1))),""),"")</f>
        <v/>
      </c>
      <c r="BS70" s="4" t="str">
        <f>IF(AND(ISNUMBER(AL70),ISNUMBER(DK70)),IF(AL70-VLOOKUP(BI70,NyRm!$L$2:$V$4,DK70,1)&lt;1,1 &amp; " - " &amp; AL70+VLOOKUP(BI70,NyRm!$L$2:$V$4,DK70,1),IF(AL70+VLOOKUP(BI70,NyRm!$L$2:$V$4,DK70,1)&gt;19,AL70-VLOOKUP(BI70,NyRm!$L$2:$V$4,DK70,1) &amp; " - " &amp; 19,AL70-VLOOKUP(BI70,NyRm!$L$2:$V$4,DK70,1) &amp; " - " &amp; AL70+VLOOKUP(BI70,NyRm!$L$2:$V$4,DK70,1))),"")</f>
        <v/>
      </c>
      <c r="BT70" s="4" t="str">
        <f>IF(AND(ISNUMBER(AM70),ISNUMBER(DK70)),IF(AM70-VLOOKUP(BI70,NyFm!$L$2:$V$4,DK70,1)&lt;1,1 &amp; " - " &amp; AM70+VLOOKUP(BI70,NyFm!$L$2:$V$4,DK70,1),IF(AM70+VLOOKUP(BI70,NyFm!$L$2:$V$4,DK70,1)&gt;19,AM70-VLOOKUP(BI70,NyFm!$L$2:$V$4,DK70,1) &amp; " - " &amp; 19,AM70-VLOOKUP(BI70,NyFm!$L$2:$V$4,DK70,1) &amp; " - " &amp; AM70+VLOOKUP(BI70,NyFm!$L$2:$V$4,DK70,1))),"")</f>
        <v/>
      </c>
      <c r="BU70" s="4" t="str">
        <f>IF(AND(ISNUMBER(DK70),DK70&lt;8),IF(AND(ISNUMBER(AN70),ISNUMBER(DK70)),IF(AN70-VLOOKUP(BI70,NyLi1R!$L$2:$V$4,DK70,1)&lt;1,1 &amp; " - " &amp; AN70+VLOOKUP(BI70,NyLi1R!$L$2:$V$4,DK70,1),IF(AN70+VLOOKUP(BI70,NyLi1R!$L$2:$V$4,DK70,1)&gt;19,AN70-VLOOKUP(BI70,NyLi1R!$L$2:$V$4,DK70,1) &amp; " - " &amp; 19,AN70-VLOOKUP(BI70,NyLi1R!$L$2:$V$4,DK70,1) &amp; " - " &amp; AN70+VLOOKUP(BI70,NyLi1R!$L$2:$V$4,DK70,1))),""),"")</f>
        <v/>
      </c>
      <c r="BV70" s="4" t="str">
        <f>IF(AND(ISNUMBER(DK70),DK70&lt;8),IF(AND(ISNUMBER(AO70),ISNUMBER(DK70)),IF(AO70-VLOOKUP(BI70,NyLi1E!$L$2:$V$4,DK70,1)&lt;1,1 &amp; " - " &amp; AO70+VLOOKUP(BI70,NyLi1E!$L$2:$V$4,DK70,1),IF(AO70+VLOOKUP(BI70,NyLi1E!$L$2:$V$4,DK70,1)&gt;19,AO70-VLOOKUP(BI70,NyLi1E!$L$2:$V$4,DK70,1) &amp; " - " &amp; 19,AO70-VLOOKUP(BI70,NyLi1E!$L$2:$V$4,DK70,1) &amp; " - " &amp; AO70+VLOOKUP(BI70,NyLi1E!$L$2:$V$4,DK70,1))),""),"")</f>
        <v/>
      </c>
      <c r="BW70" s="4" t="str">
        <f>IF(AND(ISNUMBER(DK70),DK70&lt;8),IF(AND(ISNUMBER(AP70),ISNUMBER(DK70)),IF(AP70-VLOOKUP(BI70,NyLi1T!$L$2:$V$4,DK70,1)&lt;1,1 &amp; " - " &amp; AP70+VLOOKUP(BI70,NyLi1T!$L$2:$V$4,DK70,1),IF(AP70+VLOOKUP(BI70,NyLi1T!$L$2:$V$4,DK70,1)&gt;19,AP70-VLOOKUP(BI70,NyLi1T!$L$2:$V$4,DK70,1) &amp; " - " &amp; 19,AP70-VLOOKUP(BI70,NyLi1T!$L$2:$V$4,DK70,1) &amp; " - " &amp; AP70+VLOOKUP(BI70,NyLi1T!$L$2:$V$4,DK70,1))),""),"")</f>
        <v/>
      </c>
      <c r="BX70" s="4" t="str">
        <f>IF(AND(ISNUMBER(DK70),DK70&gt;7),IF(AND(ISNUMBER(AQ70),ISNUMBER(DK70)),IF(AQ70-VLOOKUP(BI70,NyLi2R!$L$2:$V$4,DK70,1)&lt;1,1 &amp; " - " &amp; AQ70+VLOOKUP(BI70,NyLi2R!$L$2:$V$4,DK70,1),IF(AQ70+VLOOKUP(BI70,NyLi2R!$L$2:$V$4,DK70,1)&gt;19,AQ70-VLOOKUP(BI70,NyLi2R!$L$2:$V$4,DK70,1) &amp; " - " &amp; 19,AQ70-VLOOKUP(BI70,NyLi2R!$L$2:$V$4,DK70,1) &amp; " - " &amp; AQ70+VLOOKUP(BI70,NyLi2R!$L$2:$V$4,DK70,1))),""),"")</f>
        <v/>
      </c>
      <c r="BY70" s="4" t="str">
        <f>IF(AND(ISNUMBER(DK70),DK70&gt;7),IF(AND(ISNUMBER(AR70),ISNUMBER(DK70)),IF(AR70-VLOOKUP(BI70,NyLi2E!$L$2:$V$4,DK70,1)&lt;1,1 &amp; " - " &amp; AR70+VLOOKUP(BI70,NyLi2E!$L$2:$V$4,DK70,1),IF(AR70+VLOOKUP(BI70,NyLi2E!$L$2:$V$4,DK70,1)&gt;19,AR70-VLOOKUP(BI70,NyLi2E!$L$2:$V$4,DK70,1) &amp; " - " &amp; 19,AR70-VLOOKUP(BI70,NyLi2E!$L$2:$V$4,DK70,1) &amp; " - " &amp; AR70+VLOOKUP(BI70,NyLi2E!$L$2:$V$4,DK70,1))),""),"")</f>
        <v/>
      </c>
      <c r="BZ70" s="4" t="str">
        <f>IF(AND(ISNUMBER(DK70),DK70&gt;7),IF(AND(ISNUMBER(AS70),ISNUMBER(DK70)),IF(AS70-VLOOKUP(BI70,NyLi2T!$L$2:$V$4,DK70,1)&lt;1,1 &amp; " - " &amp; AS70+VLOOKUP(BI70,NyLi2T!$L$2:$V$4,DK70,1),IF(AS70+VLOOKUP(BI70,NyLi2T!$L$2:$V$4,DK70,1)&gt;19,AS70-VLOOKUP(BI70,NyLi2T!$L$2:$V$4,DK70,1) &amp; " - " &amp; 19,AS70-VLOOKUP(BI70,NyLi2T!$L$2:$V$4,DK70,1) &amp; " - " &amp; AS70+VLOOKUP(BI70,NyLi2T!$L$2:$V$4,DK70,1))),""),"")</f>
        <v/>
      </c>
      <c r="CA70" s="4" t="str">
        <f>IF(AND(ISNUMBER(DK70),DK70&lt;8),IF(AND(ISNUMBER(AT70),ISNUMBER(DK70)),IF(AT70-VLOOKUP(BI70,NySs!$L$2:$V$4,DK70,1)&lt;1,1 &amp; " - " &amp; AT70+VLOOKUP(BI70,NySs!$L$2:$V$4,DK70,1),IF(AT70+VLOOKUP(BI70,NySs!$L$2:$V$4,DK70,1)&gt;19,AT70-VLOOKUP(BI70,NySs!$L$2:$V$4,DK70,1) &amp; " - " &amp; 19,AT70-VLOOKUP(BI70,NySs!$L$2:$V$4,DK70,1) &amp; " - " &amp; AT70+VLOOKUP(BI70,NySs!$L$2:$V$4,DK70,1))),""),"")</f>
        <v/>
      </c>
      <c r="CB70" s="4" t="str">
        <f>IF(AND(ISNUMBER(DK70),DK70&lt;9),IF(AND(ISNUMBER(AU70),ISNUMBER(DK70)),IF(AU70-VLOOKUP(BI70,NyEo!$L$2:$V$4,DK70,1)&lt;1,1 &amp; " - " &amp; AU70+VLOOKUP(BI70,NyEo!$L$2:$V$4,DK70,1),IF(AU70+VLOOKUP(BI70,NyEo!$L$2:$V$4,DK70,1)&gt;19,AU70-VLOOKUP(BI70,NyEo!$L$2:$V$4,DK70,1) &amp; " - " &amp; 19,AU70-VLOOKUP(BI70,NyEo!$L$2:$V$4,DK70,1) &amp; " - " &amp; AU70+VLOOKUP(BI70,NyEo!$L$2:$V$4,DK70,1))),""),"")</f>
        <v/>
      </c>
      <c r="CC70" s="4" t="str">
        <f>IF(AND(ISNUMBER(DK70),DK70&gt;7),IF(AND(ISNUMBER(AV70),ISNUMBER(DK70)),IF(AV70-VLOOKUP(BI70,NyHt!$L$2:$V$4,DK70,1)&lt;1,1 &amp; " - " &amp; AV70+VLOOKUP(BI70,NyHt!$L$2:$V$4,DK70,1),IF(AV70+VLOOKUP(BI70,NyHt!$L$2:$V$4,DK70,1)&gt;19,AV70-VLOOKUP(BI70,NyHt!$L$2:$V$4,DK70,1) &amp; " - " &amp; 19,AV70-VLOOKUP(BI70,NyHt!$L$2:$V$4,DK70,1) &amp; " - " &amp; AV70+VLOOKUP(BI70,NyHt!$L$2:$V$4,DK70,1))),""),"")</f>
        <v/>
      </c>
      <c r="CD70" s="4" t="str">
        <f>IF(AND(ISNUMBER(AW70),ISNUMBER(DK70)),IF(AW70-VLOOKUP(BI70,NySiF!$L$2:$V$4,DK70,1)&lt;1,1 &amp; " - " &amp; AW70+VLOOKUP(BI70,NySiF!$L$2:$V$4,DK70,1),IF(AW70+VLOOKUP(BI70,NySiF!$L$2:$V$4,DK70,1)&gt;19,AW70-VLOOKUP(BI70,NySiF!$L$2:$V$4,DK70,1) &amp; " - " &amp; 19,AW70-VLOOKUP(BI70,NySiF!$L$2:$V$4,DK70,1) &amp; " - " &amp; AW70+VLOOKUP(BI70,NySiF!$L$2:$V$4,DK70,1))),"")</f>
        <v/>
      </c>
      <c r="CE70" s="4" t="str">
        <f>IF(AND(ISNUMBER(AX70),ISNUMBER(DK70)),IF(AX70-VLOOKUP(BI70,NySiB!$L$2:$V$4,DK70,1)&lt;1,1 &amp; " - " &amp; AX70+VLOOKUP(BI70,NySiB!$L$2:$V$4,DK70,1),IF(AX70+VLOOKUP(BI70,NySiB!$L$2:$V$4,DK70,1)&gt;19,AX70-VLOOKUP(BI70,NySiB!$L$2:$V$4,DK70,1) &amp; " - " &amp; 19,AX70-VLOOKUP(BI70,NySiB!$L$2:$V$4,DK70,1) &amp; " - " &amp; AX70+VLOOKUP(BI70,NySiB!$L$2:$V$4,DK70,1))),"")</f>
        <v/>
      </c>
      <c r="CF70" s="4" t="str">
        <f>IF(AND(ISNUMBER(AY70),ISNUMBER(DK70)),IF(AY70-VLOOKUP(BI70,NySiT!$L$2:$V$4,DK70,1)&lt;1,1 &amp; " - " &amp; AY70+VLOOKUP(BI70,NySiT!$L$2:$V$4,DK70,1),IF(AY70+VLOOKUP(BI70,NySiT!$L$2:$V$4,DK70,1)&gt;19,AY70-VLOOKUP(BI70,NySiT!$L$2:$V$4,DK70,1) &amp; " - " &amp; 19,AY70-VLOOKUP(BI70,NySiT!$L$2:$V$4,DK70,1) &amp; " - " &amp; AY70+VLOOKUP(BI70,NySiT!$L$2:$V$4,DK70,1))),"")</f>
        <v/>
      </c>
      <c r="CG70" s="4" t="str">
        <f>IF(AND(ISNUMBER(AZ70),ISNUMBER(DK70)),IF(AZ70-VLOOKUP(BI70,NyVs!$L$2:$V$4,DK70,1)&lt;1,1 &amp; " - " &amp; AZ70+VLOOKUP(BI70,NyVs!$L$2:$V$4,DK70,1),IF(AZ70+VLOOKUP(BI70,NyVs!$L$2:$V$4,DK70,1)&gt;19,AZ70-VLOOKUP(BI70,NyVs!$L$2:$V$4,DK70,1) &amp; " - " &amp; 19,AZ70-VLOOKUP(BI70,NyVs!$L$2:$V$4,DK70,1) &amp; " - " &amp; AZ70+VLOOKUP(BI70,NyVs!$L$2:$V$4,DK70,1))),"")</f>
        <v/>
      </c>
      <c r="CH70" s="4" t="str">
        <f>IF(AND(ISNUMBER(BA70),ISNUMBER(DK70)),IF(BA70-VLOOKUP(BI70,NyPp!$L$2:$V$4,DK70,1)&lt;1,1 &amp; " - " &amp; BA70+VLOOKUP(BI70,NyPp!$L$2:$V$4,DK70,1),IF(BA70+VLOOKUP(BI70,NyPp!$L$2:$V$4,DK70,1)&gt;19,BA70-VLOOKUP(BI70,NyPp!$L$2:$V$4,DK70,1) &amp; " - " &amp; 19,BA70-VLOOKUP(BI70,NyPp!$L$2:$V$4,DK70,1) &amp; " - " &amp; BA70+VLOOKUP(BI70,NyPp!$L$2:$V$4,DK70,1))),"")</f>
        <v/>
      </c>
      <c r="CI70" s="4" t="str">
        <f>IF(AND(ISNUMBER(BB70),ISNUMBER(DK70)),IF(BB70-VLOOKUP(BI70,NyIGS!$L$2:$V$4,DK70,1)&lt;40,40 &amp; " - " &amp; BB70+VLOOKUP(BI70,NyIGS!$L$2:$V$4,DK70,1),IF(BB70+VLOOKUP(BI70,NyIGS!$L$2:$V$4,DK70,1)&gt;160,BB70-VLOOKUP(BI70,NyIGS!$L$2:$V$4,DK70,1) &amp; " - " &amp; 160,BB70-VLOOKUP(BI70,NyIGS!$L$2:$V$4,DK70,1) &amp; " - " &amp; BB70+VLOOKUP(BI70,NyIGS!$L$2:$V$4,DK70,1))),"")</f>
        <v/>
      </c>
      <c r="CJ70" s="4" t="str">
        <f>IF(AND(ISNUMBER(BC70),ISNUMBER(DK70)),IF(BC70-VLOOKUP(BI70,NyIRS!$L$2:$V$4,DK70,1)&lt;40,40 &amp; " - " &amp; BC70+VLOOKUP(BI70,NyIRS!$L$2:$V$4,DK70,1),IF(BC70+VLOOKUP(BI70,NyIRS!$L$2:$V$4,DK70,1)&gt;160,BC70-VLOOKUP(BI70,NyIRS!$L$2:$V$4,DK70,1) &amp; " - " &amp; 160,BC70-VLOOKUP(BI70,NyIRS!$L$2:$V$4,DK70,1) &amp; " - " &amp; BC70+VLOOKUP(BI70,NyIRS!$L$2:$V$4,DK70,1))),"")</f>
        <v/>
      </c>
      <c r="CK70" s="4" t="str">
        <f>IF(AND(ISNUMBER(BD70),ISNUMBER(DK70)),IF(BD70-VLOOKUP(BI70,NyIES!$L$2:$V$4,DK70,1)&lt;40,40 &amp; " - " &amp; BD70+VLOOKUP(BI70,NyIES!$L$2:$V$4,DK70,1),IF(BD70+VLOOKUP(BI70,NyIES!$L$2:$V$4,DK70,1)&gt;160,BD70-VLOOKUP(BI70,NyIES!$L$2:$V$4,DK70,1) &amp; " - " &amp; 160,BD70-VLOOKUP(BI70,NyIES!$L$2:$V$4,DK70,1) &amp; " - " &amp; BD70+VLOOKUP(BI70,NyIES!$L$2:$V$4,DK70,1))),"")</f>
        <v/>
      </c>
      <c r="CL70" s="4" t="str">
        <f>IF(AND(ISNUMBER(BE70),ISNUMBER(DK70)),IF(BE70-VLOOKUP(BI70,NyISI!$L$2:$V$4,DK70,1)&lt;40,40 &amp; " - " &amp; BE70+VLOOKUP(BI70,NyISI!$L$2:$V$4,DK70,1),IF(BE70+VLOOKUP(BI70,NyISI!$L$2:$V$4,DK70,1)&gt;160,BE70-VLOOKUP(BI70,NyISI!$L$2:$V$4,DK70,1) &amp; " - " &amp; 160,BE70-VLOOKUP(BI70,NyISI!$L$2:$V$4,DK70,1) &amp; " - " &amp; BE70+VLOOKUP(BI70,NyISI!$L$2:$V$4,DK70,1))),"")</f>
        <v/>
      </c>
      <c r="CM70" s="4" t="str">
        <f>IF(AND(ISNUMBER(DK70),DK70&lt;8),IF(AND(ISNUMBER(BF70),ISNUMBER(DK70)),IF(BF70-VLOOKUP(BI70,NyISS!$L$2:$V$4,DK70,1)&lt;40,40 &amp; " - " &amp; BF70+VLOOKUP(BI70,NyISS!$L$2:$V$4,DK70,1),IF(BF70+VLOOKUP(BI70,NyISS!$L$2:$V$4,DK70,1)&gt;160,BF70-VLOOKUP(BI70,NyISS!$L$2:$V$4,DK70,1) &amp; " - " &amp; 160,BF70-VLOOKUP(BI70,NyISS!$L$2:$V$4,DK70,1) &amp; " - " &amp; BF70+VLOOKUP(BI70,NyISS!$L$2:$V$4,DK70,1))),""),"")</f>
        <v/>
      </c>
      <c r="CN70" s="4" t="str">
        <f>IF(AND(ISNUMBER(DK70),DK70&gt;7),IF(AND(ISNUMBER(BG70),ISNUMBER(DK70)),IF(BG70-VLOOKUP(BI70,NyISM!$L$2:$V$4,DK70,1)&lt;40,40 &amp; " - " &amp; BG70+VLOOKUP(BI70,NyISM!$L$2:$V$4,DK70,1),IF(BG70+VLOOKUP(BI70,NyISM!$L$2:$V$4,DK70,1)&gt;160,BG70-VLOOKUP(BI70,NyISM!$L$2:$V$4,DK70,1) &amp; " - " &amp; 160,BG70-VLOOKUP(BI70,NyISM!$L$2:$V$4,DK70,1) &amp; " - " &amp; BG70+VLOOKUP(BI70,NyISM!$L$2:$V$4,DK70,1))),""),"")</f>
        <v/>
      </c>
      <c r="CO70" s="4" t="str">
        <f>IF(AND(ISNUMBER(BH70),ISNUMBER(DK70)),IF(BH70-VLOOKUP(BI70,NyIAM!$L$2:$V$4,DK70,1)&lt;40,40 &amp; " - " &amp; BH70+VLOOKUP(BI70,NyIAM!$L$2:$V$4,DK70,1),IF(BH70+VLOOKUP(BI70,NyIAM!$L$2:$V$4,DK70,1)&gt;160,BH70-VLOOKUP(BI70,NyIAM!$L$2:$V$4,DK70,1) &amp; " - " &amp; 160,BH70-VLOOKUP(BI70,NyIAM!$L$2:$V$4,DK70,1) &amp; " - " &amp; BH70+VLOOKUP(BI70,NyIAM!$L$2:$V$4,DK70,1))),"")</f>
        <v/>
      </c>
      <c r="CP70" s="4" t="str">
        <f>IF(AF70="","",IF(AND(ISNUMBER(AF70),ISNUMBER(DK70)),IF(VLOOKUP(AF70,NyOm!$A$2:$K$30,DK70,1)=1,"Onormalt få ord",IF(VLOOKUP(AF70,NyOm!$A$2:$K$30,DK70,1)=2,"Färre antal ord än normalt",IF(VLOOKUP(AF70,NyOm!$A$2:$K$30,DK70,1)=3,"Normalt antal ord","")))))</f>
        <v/>
      </c>
      <c r="CQ70" s="4" t="str">
        <f>IF(AB70="","",IF(AND(ISNUMBER(AB70),ISNUMBER(DK70)),IF(VLOOKUP(AB70,NyPbTid!$A$2:$K$218,DK70,1)=1,"Onormalt lång tidsåtgång",IF(VLOOKUP(AB70,NyPbTid!$A$2:$K$218,DK70,1)=2,"Långsammare än normalt",IF(VLOOKUP(AB70,NyPbTid!$A$2:$K$218,DK70,1)=3,"Normal tidsåtgång","")))))</f>
        <v/>
      </c>
      <c r="CR70" s="4" t="str">
        <f>IF(AC70="","",IF(AND(ISNUMBER(AC70),ISNUMBER(DK70)),IF(VLOOKUP(AC70,NyPbFel!$A$2:$K$18,DK70,1)=1,"Onormalt antal fel",IF(VLOOKUP(AC70,NyPbFel!$A$2:$K$18,DK70,1)=2,"Fler fel än normalt",IF(VLOOKUP(AC70,NyPbFel!$A$2:$K$18,DK70,1)=3,"Normalt antal fel","")))))</f>
        <v/>
      </c>
      <c r="CS70" s="4" t="str">
        <f t="shared" si="6"/>
        <v/>
      </c>
      <c r="CT70" s="4" t="str">
        <f>IF(OR(ISNUMBER(CS70),CS70="0**"),IF(ISNUMBER(CS70),CS70/ABS(CS70)*VLOOKUP(1,SignDiff!$A$3:$K$4,DK70,1),VLOOKUP(1,SignDiff!$A$3:$K$4,DK70,1)),"")</f>
        <v/>
      </c>
      <c r="CU70" s="4" t="str">
        <f>IF(OR(ISNUMBER(CS70),CS70="0**"),IF(ISNUMBER(CS70),CS70/ABS(CS70)*VLOOKUP(1,SignDiff!$A$7:$K$8,DK70,1),VLOOKUP(1,SignDiff!$A$7:$K$8,DK70,1)),"")</f>
        <v/>
      </c>
      <c r="CV70" s="4" t="str">
        <f t="shared" si="7"/>
        <v/>
      </c>
      <c r="CW70" s="4" t="str">
        <f t="shared" si="8"/>
        <v/>
      </c>
      <c r="CX70" s="4" t="str">
        <f>IF(OR(ISNUMBER(CS70),CS70="0**"),IF(CS70="0**",VLOOKUP(0,'IRS-IES'!$A$2:$C$43,2,1),IF(CS70&lt;0,VLOOKUP(ABS(CS70),'IRS-IES'!$A$2:$C$43,2,1),VLOOKUP(ABS(CS70),'IRS-IES'!$A$2:$C$43,3,1))),"")</f>
        <v/>
      </c>
      <c r="CY70" s="4" t="str">
        <f t="shared" si="9"/>
        <v/>
      </c>
      <c r="CZ70" s="4" t="str">
        <f>IF(OR(ISNUMBER(CY70),CY70="0**"),IF(ISNUMBER(CY70),CY70/ABS(CY70)*VLOOKUP(2,SignDiff!$A$3:$K$4,DK70,1),VLOOKUP(2,SignDiff!$A$3:$K$4,DK70,1)),"")</f>
        <v/>
      </c>
      <c r="DA70" s="4" t="str">
        <f>IF(OR(ISNUMBER(CY70),CY70="0**"),IF(ISNUMBER(CY70),CY70/ABS(CY70)*VLOOKUP(2,SignDiff!$A$7:$K$8,DK70,1),VLOOKUP(2,SignDiff!$A$7:$K$8,DK70,1)),"")</f>
        <v/>
      </c>
      <c r="DB70" s="4" t="str">
        <f t="shared" si="10"/>
        <v/>
      </c>
      <c r="DC70" s="4" t="str">
        <f t="shared" si="11"/>
        <v/>
      </c>
      <c r="DD70" s="4" t="str">
        <f>IF(OR(ISNUMBER(CY70),CY70="0**"),IF(CY70="0**",VLOOKUP(0,'ISI-ISS'!$A$2:$C$43,2,1),IF(CY70&lt;0,VLOOKUP(ABS(CY70),'ISI-ISS'!$A$2:$C$43,2,1),VLOOKUP(ABS(CY70),'ISI-ISS'!$A$2:$C$43,3,1))),"")</f>
        <v/>
      </c>
      <c r="DE70" s="4" t="str">
        <f t="shared" si="12"/>
        <v/>
      </c>
      <c r="DF70" s="4" t="str">
        <f>IF(OR(ISNUMBER(DE70),DE70="0**"),IF(ISNUMBER(DE70),DE70/ABS(DE70)*VLOOKUP(2,SignDiff!$A$3:$K$4,DK70,1),VLOOKUP(2,SignDiff!$A$3:$K$4,DK70,1)),"")</f>
        <v/>
      </c>
      <c r="DG70" s="4" t="str">
        <f>IF(OR(ISNUMBER(DE70),DE70="0**"),IF(ISNUMBER(DE70),DE70/ABS(DE70)*VLOOKUP(2,SignDiff!$A$7:$K$8,DK70,1),VLOOKUP(2,SignDiff!$A$7:$K$8,DK70,1)),"")</f>
        <v/>
      </c>
      <c r="DH70" s="4" t="str">
        <f t="shared" si="13"/>
        <v/>
      </c>
      <c r="DI70" s="4" t="str">
        <f t="shared" si="14"/>
        <v/>
      </c>
      <c r="DJ70" s="4" t="str">
        <f>IF(OR(ISNUMBER(DE70),DE70="0**"),IF(DE70="0**",VLOOKUP(0,'ISI-ISM'!$A$2:$C$43,2,1),IF(DE70&lt;0,VLOOKUP(ABS(DE70),'ISI-ISM'!$A$2:$C$43,2,1),VLOOKUP(ABS(DE70),'ISI-ISM'!$A$2:$C$43,3,1))),"")</f>
        <v/>
      </c>
      <c r="DK70" s="4" t="str">
        <f>IF(ISERROR(VLOOKUP(N70,age!$A$2:$C$11,2,1)),"",VLOOKUP(N70,age!$A$2:$C$11,2,1))</f>
        <v/>
      </c>
      <c r="DL70" s="4" t="str">
        <f>IF(ISERROR(VLOOKUP(N70,age!$A$2:$C$11,3,1)),"",VLOOKUP(N70,age!$A$2:$C$11,3,1))</f>
        <v/>
      </c>
      <c r="DM70" s="4">
        <f t="shared" ref="DM70:DM133" si="23">YEAR(J70)-YEAR(K70)-DP70</f>
        <v>0</v>
      </c>
      <c r="DN70" s="4">
        <f t="shared" ref="DN70:DN133" si="24">IF(MONTH(J70)-MONTH(K70)-DQ70&lt;0,12+MONTH(J70)-MONTH(K70)-DQ70,MONTH(J70)-MONTH(K70)-DQ70)</f>
        <v>0</v>
      </c>
      <c r="DO70" s="4">
        <f t="shared" ref="DO70:DO133" si="25">IF(DAY(J70)-DAY(K70)&lt;0,30+DAY(J70)-DAY(K70),DAY(J70)-DAY(K70))</f>
        <v>0</v>
      </c>
      <c r="DP70" s="4">
        <f t="shared" ref="DP70:DP133" si="26">IF(MONTH(J70)-MONTH(K70)-DQ70&lt;0,1,0)</f>
        <v>0</v>
      </c>
      <c r="DQ70" s="4">
        <f t="shared" ref="DQ70:DQ133" si="27">IF(DAY(J70)-DAY(K70)&lt;0,1,0)</f>
        <v>0</v>
      </c>
      <c r="DR70" s="9" t="str">
        <f t="shared" si="15"/>
        <v/>
      </c>
      <c r="DS70" s="9" t="str">
        <f t="shared" si="16"/>
        <v/>
      </c>
      <c r="DT70" s="9" t="str">
        <f t="shared" si="17"/>
        <v/>
      </c>
      <c r="DU70" s="9" t="str">
        <f t="shared" si="18"/>
        <v/>
      </c>
      <c r="DV70" s="9" t="str">
        <f t="shared" si="19"/>
        <v/>
      </c>
      <c r="DW70" s="9" t="str">
        <f t="shared" si="20"/>
        <v/>
      </c>
      <c r="DX70" s="9" t="str">
        <f t="shared" si="21"/>
        <v/>
      </c>
      <c r="DY70" s="9" t="str">
        <f>IF(AND(ISNUMBER(AJ70),ISNUMBER(DK70)),IF(AJ70-VLOOKUP(BI70,NyFi!$L$2:$V$4,DK70,1)&lt;1,1,AJ70-VLOOKUP(BI70,NyFi!$L$2:$V$4,DK70,1)),"")</f>
        <v/>
      </c>
      <c r="DZ70" s="9" t="str">
        <f>IF(AND(ISNUMBER(DK70),DK70&lt;8),IF(AND(ISNUMBER(AK70),ISNUMBER(DK70)),IF(AK70-VLOOKUP(BI70,NyGs!$L$2:$V$4,DK70,1)&lt;1,1,AK70-VLOOKUP(BI70,NyGs!$L$2:$V$4,DK70,1)),""),"")</f>
        <v/>
      </c>
      <c r="EA70" s="9" t="str">
        <f>IF(AND(ISNUMBER(AL70),ISNUMBER(DK70)),IF(AL70-VLOOKUP(BI70,NyRm!$L$2:$V$4,DK70,1)&lt;1,1,AL70-VLOOKUP(BI70,NyRm!$L$2:$V$4,DK70,1)),"")</f>
        <v/>
      </c>
      <c r="EB70" s="9" t="str">
        <f>IF(AND(ISNUMBER(AM70),ISNUMBER(DK70)),IF(AM70-VLOOKUP(BI70,NyFm!$L$2:$V$4,DK70,1)&lt;1,1,AM70-VLOOKUP(BI70,NyFm!$L$2:$V$4,DK70,1)),"")</f>
        <v/>
      </c>
      <c r="EC70" s="9" t="str">
        <f>IF(AND(ISNUMBER(DK70),DK70&lt;8),IF(AND(ISNUMBER(AN70),ISNUMBER(DK70)),IF(AN70-VLOOKUP(BI70,NyLi1R!$L$2:$V$4,DK70,1)&lt;1,1,AN70-VLOOKUP(BI70,NyLi1R!$L$2:$V$4,DK70,1)),""),"")</f>
        <v/>
      </c>
      <c r="ED70" s="9" t="str">
        <f>IF(AND(ISNUMBER(DK70),DK70&lt;8),IF(AND(ISNUMBER(AO70),ISNUMBER(DK70)),IF(AO70-VLOOKUP(BI70,NyLi1E!$L$2:$V$4,DK70,1)&lt;1,1,AO70-VLOOKUP(BI70,NyLi1E!$L$2:$V$4,DK70,1)),""),"")</f>
        <v/>
      </c>
      <c r="EE70" s="9" t="str">
        <f>IF(AND(ISNUMBER(DK70),DK70&lt;8),IF(AND(ISNUMBER(AP70),ISNUMBER(DK70)),IF(AP70-VLOOKUP(BI70,NyLi1T!$L$2:$V$4,DK70,1)&lt;1,1,AP70-VLOOKUP(BI70,NyLi1T!$L$2:$V$4,DK70,1)),""),"")</f>
        <v/>
      </c>
      <c r="EF70" s="9" t="str">
        <f>IF(AND(ISNUMBER(DK70),DK70&gt;7),IF(AND(ISNUMBER(AQ70),ISNUMBER(DK70)),IF(AQ70-VLOOKUP(BI70,NyLi2R!$L$2:$V$4,DK70,1)&lt;1,1,AQ70-VLOOKUP(BI70,NyLi2R!$L$2:$V$4,DK70,1)),""),"")</f>
        <v/>
      </c>
      <c r="EG70" s="9" t="str">
        <f>IF(AND(ISNUMBER(DK70),DK70&gt;7),IF(AND(ISNUMBER(AR70),ISNUMBER(DK70)),IF(AR70-VLOOKUP(BI70,NyLi2E!$L$2:$V$4,DK70,1)&lt;1,1,AR70-VLOOKUP(BI70,NyLi2E!$L$2:$V$4,DK70,1)),""),"")</f>
        <v/>
      </c>
      <c r="EH70" s="9" t="str">
        <f>IF(AND(ISNUMBER(DK70),DK70&gt;7),IF(AND(ISNUMBER(AS70),ISNUMBER(DK70)),IF(AS70-VLOOKUP(BI70,NyLi2T!$L$2:$V$4,DK70,1)&lt;1,1,AS70-VLOOKUP(BI70,NyLi2T!$L$2:$V$4,DK70,1)),""),"")</f>
        <v/>
      </c>
      <c r="EI70" s="9" t="str">
        <f>IF(AND(ISNUMBER(DK70),DK70&lt;8),IF(AND(ISNUMBER(AT70),ISNUMBER(DK70)),IF(AT70-VLOOKUP(BI70,NySs!$L$2:$V$4,DK70,1)&lt;1,1,AT70-VLOOKUP(BI70,NySs!$L$2:$V$4,DK70,1)),""),"")</f>
        <v/>
      </c>
      <c r="EJ70" s="9" t="str">
        <f>IF(AND(ISNUMBER(DK70),DK70&lt;9),IF(AND(ISNUMBER(AU70),ISNUMBER(DK70)),IF(AU70-VLOOKUP(BI70,NyEo!$L$2:$V$4,DK70,1)&lt;1,1,AU70-VLOOKUP(BI70,NyEo!$L$2:$V$4,DK70,1)),""),"")</f>
        <v/>
      </c>
      <c r="EK70" s="9" t="str">
        <f>IF(AND(ISNUMBER(DK70),DK70&gt;7),IF(AND(ISNUMBER(AV70),ISNUMBER(DK70)),IF(AV70-VLOOKUP(BI70,NyHt!$L$2:$V$4,DK70,1)&lt;1,1,AV70-VLOOKUP(BI70,NyHt!$L$2:$V$4,DK70,1)),""),"")</f>
        <v/>
      </c>
      <c r="EL70" s="9" t="str">
        <f>IF(AND(ISNUMBER(AW70),ISNUMBER(DK70)),IF(AW70-VLOOKUP(BI70,NySiF!$L$2:$V$4,DK70,1)&lt;1,1,AW70-VLOOKUP(BI70,NySiF!$L$2:$V$4,DK70,1)),"")</f>
        <v/>
      </c>
      <c r="EM70" s="9" t="str">
        <f>IF(AND(ISNUMBER(AX70),ISNUMBER(DK70)),IF(AX70-VLOOKUP(BI70,NySiB!$L$2:$V$4,DK70,1)&lt;1,1,AX70-VLOOKUP(BI70,NySiB!$L$2:$V$4,DK70,1)),"")</f>
        <v/>
      </c>
      <c r="EN70" s="9" t="str">
        <f>IF(AND(ISNUMBER(AY70),ISNUMBER(DK70)),IF(AY70-VLOOKUP(BI70,NySiT!$L$2:$V$4,DK70,1)&lt;1,1,AY70-VLOOKUP(BI70,NySiT!$L$2:$V$4,DK70,1)),"")</f>
        <v/>
      </c>
      <c r="EO70" s="9" t="str">
        <f>IF(AND(ISNUMBER(AZ70),ISNUMBER(DK70)),IF(AZ70-VLOOKUP(BI70,NyVs!$L$2:$V$4,DK70,1)&lt;1,1,AZ70-VLOOKUP(BI70,NyVs!$L$2:$V$4,DK70,1)),"")</f>
        <v/>
      </c>
      <c r="EP70" s="9" t="str">
        <f>IF(AND(ISNUMBER(BA70),ISNUMBER(DK70)),IF(BA70-VLOOKUP(BI70,NyPp!$L$2:$V$4,DK70,1)&lt;1,1,BA70-VLOOKUP(BI70,NyPp!$L$2:$V$4,DK70,1)),"")</f>
        <v/>
      </c>
      <c r="EQ70" s="9" t="str">
        <f>IF(AND(ISNUMBER(BB70),ISNUMBER(DK70)),IF(BB70-VLOOKUP(BI70,NyIGS!$L$2:$V$4,DK70,1)&lt;40,40,BB70-VLOOKUP(BI70,NyIGS!$L$2:$V$4,DK70,1)),"")</f>
        <v/>
      </c>
      <c r="ER70" s="9" t="str">
        <f>IF(AND(ISNUMBER(BC70),ISNUMBER(DK70)),IF(BC70-VLOOKUP(BI70,NyIRS!$L$2:$V$4,DK70,1)&lt;40,40,BC70-VLOOKUP(BI70,NyIRS!$L$2:$V$4,DK70,1)),"")</f>
        <v/>
      </c>
      <c r="ES70" s="9" t="str">
        <f>IF(AND(ISNUMBER(BD70),ISNUMBER(DK70)),IF(BD70-VLOOKUP(BI70,NyIES!$L$2:$V$4,DK70,1)&lt;40,40,BD70-VLOOKUP(BI70,NyIES!$L$2:$V$4,DK70,1)),"")</f>
        <v/>
      </c>
      <c r="ET70" s="9" t="str">
        <f>IF(AND(ISNUMBER(BE70),ISNUMBER(DK70)),IF(BE70-VLOOKUP(BI70,NyISI!$L$2:$V$4,DK70,1)&lt;40,40,BE70-VLOOKUP(BI70,NyISI!$L$2:$V$4,DK70,1)),"")</f>
        <v/>
      </c>
      <c r="EU70" s="9" t="str">
        <f>IF(AND(ISNUMBER(DK70),DK70&lt;8),IF(AND(ISNUMBER(BF70),ISNUMBER(DK70)),IF(BF70-VLOOKUP(BI70,NyISS!$L$2:$V$4,DK70,1)&lt;40,40,BF70-VLOOKUP(BI70,NyISS!$L$2:$V$4,DK70,1)),""),"")</f>
        <v/>
      </c>
      <c r="EV70" s="9" t="str">
        <f>IF(AND(ISNUMBER(DK70),DK70&gt;7),IF(AND(ISNUMBER(BG70),ISNUMBER(DK70)),IF(BG70-VLOOKUP(BI70,NyISM!$L$2:$V$4,DK70,1)&lt;40,40,BG70-VLOOKUP(BI70,NyISM!$L$2:$V$4,DK70,1)),""),"")</f>
        <v/>
      </c>
      <c r="EW70" s="9" t="str">
        <f>IF(AND(ISNUMBER(BH70),ISNUMBER(DK70)),IF(BH70-VLOOKUP(BI70,NyIAM!$L$2:$V$4,DK70,1)&lt;40,40,BH70-VLOOKUP(BI70,NyIAM!$L$2:$V$4,DK70,1)),"")</f>
        <v/>
      </c>
      <c r="EX70" s="9" t="str">
        <f>IF(AND(ISNUMBER(AJ70),ISNUMBER(DK70)),IF(AJ70+VLOOKUP(BI70,NyFi!$L$2:$V$4,DK70,1)&gt;19,19,AJ70+VLOOKUP(BI70,NyFi!$L$2:$V$4,DK70,1)),"")</f>
        <v/>
      </c>
      <c r="EY70" s="9" t="str">
        <f>IF(AND(ISNUMBER(DK70),DK70&lt;8),IF(AND(ISNUMBER(AK70),ISNUMBER(DK70)),IF(AK70+VLOOKUP(BI70,NyGs!$L$2:$V$4,DK70,1)&gt;19,19,AK70+VLOOKUP(BI70,NyGs!$L$2:$V$4,DK70,1)),""),"")</f>
        <v/>
      </c>
      <c r="EZ70" s="9" t="str">
        <f>IF(AND(ISNUMBER(AL70),ISNUMBER(DK70)),IF(AL70+VLOOKUP(BI70,NyRm!$L$2:$V$4,DK70,1)&gt;19,19,AL70+VLOOKUP(BI70,NyRm!$L$2:$V$4,DK70,1)),"")</f>
        <v/>
      </c>
      <c r="FA70" s="9" t="str">
        <f>IF(AND(ISNUMBER(AM70),ISNUMBER(DK70)),IF(AM70+VLOOKUP(BI70,NyFm!$L$2:$V$4,DK70,1)&gt;19,19,AM70+VLOOKUP(BI70,NyFm!$L$2:$V$4,DK70,1)),"")</f>
        <v/>
      </c>
      <c r="FB70" s="9" t="str">
        <f>IF(AND(ISNUMBER(DK70),DK70&lt;8),IF(AND(ISNUMBER(AN70),ISNUMBER(DK70)),IF(AN70+VLOOKUP(BI70,NyLi1R!$L$2:$V$4,DK70,1)&gt;19,19,AN70+VLOOKUP(BI70,NyLi1R!$L$2:$V$4,DK70,1)),""),"")</f>
        <v/>
      </c>
      <c r="FC70" s="9" t="str">
        <f>IF(AND(ISNUMBER(DK70),DK70&lt;8),IF(AND(ISNUMBER(AO70),ISNUMBER(DK70)),IF(AO70+VLOOKUP(BI70,NyLi1E!$L$2:$V$4,DK70,1)&gt;19,19,AO70+VLOOKUP(BI70,NyLi1E!$L$2:$V$4,DK70,1)),""),"")</f>
        <v/>
      </c>
      <c r="FD70" s="9" t="str">
        <f>IF(AND(ISNUMBER(DK70),DK70&lt;8),IF(AND(ISNUMBER(AP70),ISNUMBER(DK70)),IF(AP70+VLOOKUP(BI70,NyLi1T!$L$2:$V$4,DK70,1)&gt;19,19,AP70+VLOOKUP(BI70,NyLi1T!$L$2:$V$4,DK70,1)),""),"")</f>
        <v/>
      </c>
      <c r="FE70" s="9" t="str">
        <f>IF(AND(ISNUMBER(DK70),DK70&gt;7),IF(AND(ISNUMBER(AQ70),ISNUMBER(DK70)),IF(AQ70+VLOOKUP(BI70,NyLi2R!$L$2:$V$4,DK70,1)&gt;19,19,AQ70+VLOOKUP(BI70,NyLi2R!$L$2:$V$4,DK70,1)),""),"")</f>
        <v/>
      </c>
      <c r="FF70" s="9" t="str">
        <f>IF(AND(ISNUMBER(DK70),DK70&gt;7),IF(AND(ISNUMBER(AR70),ISNUMBER(DK70)),IF(AR70+VLOOKUP(BI70,NyLi2E!$L$2:$V$4,DK70,1)&gt;19,19,AR70+VLOOKUP(BI70,NyLi2E!$L$2:$V$4,DK70,1)),""),"")</f>
        <v/>
      </c>
      <c r="FG70" s="9" t="str">
        <f>IF(AND(ISNUMBER(DK70),DK70&gt;7),IF(AND(ISNUMBER(AS70),ISNUMBER(DK70)),IF(AS70+VLOOKUP(BI70,NyLi2T!$L$2:$V$4,DK70,1)&gt;19,19,AS70+VLOOKUP(BI70,NyLi2T!$L$2:$V$4,DK70,1)),""),"")</f>
        <v/>
      </c>
      <c r="FH70" s="9" t="str">
        <f>IF(AND(ISNUMBER(DK70),DK70&lt;8),IF(AND(ISNUMBER(AT70),ISNUMBER(DK70)),IF(AT70+VLOOKUP(BI70,NySs!$L$2:$V$4,DK70,1)&gt;19,19,AT70+VLOOKUP(BI70,NySs!$L$2:$V$4,DK70,1)),""),"")</f>
        <v/>
      </c>
      <c r="FI70" s="9" t="str">
        <f>IF(AND(ISNUMBER(DK70),DK70&lt;9),IF(AND(ISNUMBER(AU70),ISNUMBER(DK70)),IF(AU70+VLOOKUP(BI70,NyEo!$L$2:$V$4,DK70,1)&gt;19,19,AU70+VLOOKUP(BI70,NyEo!$L$2:$V$4,DK70,1)),""),"")</f>
        <v/>
      </c>
      <c r="FJ70" s="9" t="str">
        <f>IF(AND(ISNUMBER(DK70),DK70&gt;7),IF(AND(ISNUMBER(AV70),ISNUMBER(DK70)),IF(AV70+VLOOKUP(BI70,NyHt!$L$2:$V$4,DK70,1)&gt;19,19,AV70+VLOOKUP(BI70,NyHt!$L$2:$V$4,DK70,1)),""),"")</f>
        <v/>
      </c>
      <c r="FK70" s="9" t="str">
        <f>IF(AND(ISNUMBER(AW70),ISNUMBER(DK70)),IF(AW70+VLOOKUP(BI70,NySiF!$L$2:$V$4,DK70,1)&gt;19,19,AW70+VLOOKUP(BI70,NySiF!$L$2:$V$4,DK70,1)),"")</f>
        <v/>
      </c>
      <c r="FL70" s="9" t="str">
        <f>IF(AND(ISNUMBER(AX70),ISNUMBER(DK70)),IF(AX70+VLOOKUP(BI70,NySiB!$L$2:$V$4,DK70,1)&gt;19,19,AX70+VLOOKUP(BI70,NySiB!$L$2:$V$4,DK70,1)),"")</f>
        <v/>
      </c>
      <c r="FM70" s="9" t="str">
        <f>IF(AND(ISNUMBER(AY70),ISNUMBER(DK70)),IF(AY70+VLOOKUP(BI70,NySiT!$L$2:$V$4,DK70,1)&gt;19,19,AY70+VLOOKUP(BI70,NySiT!$L$2:$V$4,DK70,1)),"")</f>
        <v/>
      </c>
      <c r="FN70" s="9" t="str">
        <f>IF(AND(ISNUMBER(AZ70),ISNUMBER(DK70)),IF(AZ70+VLOOKUP(BI70,NyVs!$L$2:$V$4,DK70,1)&gt;19,19,AZ70+VLOOKUP(BI70,NyVs!$L$2:$V$4,DK70,1)),"")</f>
        <v/>
      </c>
      <c r="FO70" s="9" t="str">
        <f>IF(AND(ISNUMBER(BA70),ISNUMBER(DK70)),IF(BA70+VLOOKUP(BI70,NyPp!$L$2:$V$4,DK70,1)&gt;19,19,BA70+VLOOKUP(BI70,NyPp!$L$2:$V$4,DK70,1)),"")</f>
        <v/>
      </c>
      <c r="FP70" s="9" t="str">
        <f>IF(AND(ISNUMBER(BB70),ISNUMBER(DK70)),IF(BB70+VLOOKUP(BI70,NyIGS!$L$2:$V$4,DK70,1)&gt;160,160,BB70+VLOOKUP(BI70,NyIGS!$L$2:$V$4,DK70,1)),"")</f>
        <v/>
      </c>
      <c r="FQ70" s="9" t="str">
        <f>IF(AND(ISNUMBER(BC70),ISNUMBER(DK70)),IF(BC70+VLOOKUP(BI70,NyIRS!$L$2:$V$4,DK70,1)&gt;160,160,BC70+VLOOKUP(BI70,NyIRS!$L$2:$V$4,DK70,1)),"")</f>
        <v/>
      </c>
      <c r="FR70" s="9" t="str">
        <f>IF(AND(ISNUMBER(BD70),ISNUMBER(DK70)),IF(BD70+VLOOKUP(BI70,NyIES!$L$2:$V$4,DK70,1)&gt;160,160, BD70+VLOOKUP(BI70,NyIES!$L$2:$V$4,DK70,1)),"")</f>
        <v/>
      </c>
      <c r="FS70" s="9" t="str">
        <f>IF(AND(ISNUMBER(BE70),ISNUMBER(DK70)),IF(BE70+VLOOKUP(BI70,NyISI!$L$2:$V$4,DK70,1)&gt;160,160,BE70+VLOOKUP(BI70,NyISI!$L$2:$V$4,DK70,1)),"")</f>
        <v/>
      </c>
      <c r="FT70" s="9" t="str">
        <f>IF(AND(ISNUMBER(DK70),DK70&lt;8),IF(AND(ISNUMBER(BF70),ISNUMBER(DK70)),IF(BF70+VLOOKUP(BI70,NyISS!$L$2:$V$4,DK70,1)&gt;160,160,BF70+VLOOKUP(BI70,NyISS!$L$2:$V$4,DK70,1)),""),"")</f>
        <v/>
      </c>
      <c r="FU70" s="9" t="str">
        <f>IF(AND(ISNUMBER(DK70),DK70&gt;7),IF(AND(ISNUMBER(BG70),ISNUMBER(DK70)),IF(BG70+VLOOKUP(BI70,NyISM!$L$2:$V$4,DK70,1)&gt;160,160,BG70+VLOOKUP(BI70,NyISM!$L$2:$V$4,DK70,1)),""),"")</f>
        <v/>
      </c>
      <c r="FV70" s="9" t="str">
        <f>IF(AND(ISNUMBER(BH70),ISNUMBER(DK70)),IF(BH70+VLOOKUP(BI70,NyIAM!$L$2:$V$4,DK70,1)&gt;160,160,BH70+VLOOKUP(BI70,NyIAM!$L$2:$V$4,DK70,1)),"")</f>
        <v/>
      </c>
    </row>
    <row r="71" spans="1:178" x14ac:dyDescent="0.2">
      <c r="A71" s="51"/>
      <c r="B71" s="51"/>
      <c r="C71" s="51"/>
      <c r="D71" s="51"/>
      <c r="E71" s="51"/>
      <c r="F71" s="51"/>
      <c r="G71" s="51"/>
      <c r="H71" s="51"/>
      <c r="I71" s="51"/>
      <c r="J71" s="52"/>
      <c r="K71" s="52"/>
      <c r="L71" s="53"/>
      <c r="M71" s="53"/>
      <c r="N71" s="58" t="str">
        <f t="shared" si="22"/>
        <v/>
      </c>
      <c r="O71" s="53"/>
      <c r="P71" s="53"/>
      <c r="Q71" s="53"/>
      <c r="R71" s="53"/>
      <c r="S71" s="53"/>
      <c r="T71" s="53"/>
      <c r="U71" s="53"/>
      <c r="V71" s="53"/>
      <c r="W71" s="53"/>
      <c r="X71" s="53"/>
      <c r="Y71" s="53"/>
      <c r="Z71" s="53"/>
      <c r="AA71" s="53"/>
      <c r="AB71" s="53"/>
      <c r="AC71" s="53"/>
      <c r="AD71" s="53"/>
      <c r="AE71" s="53"/>
      <c r="AF71" s="53"/>
      <c r="AG71" s="53"/>
      <c r="AH71" s="53"/>
      <c r="AI71" s="53"/>
      <c r="AJ71" s="4" t="str">
        <f>IF(O71="","",IF(ISNUMBER(N71),VLOOKUP(O71,NyFi!$A$2:$K$40,DK71),""))</f>
        <v/>
      </c>
      <c r="AK71" s="4" t="str">
        <f>IF(P71="","",IF(AND(ISNUMBER(N71),DK71&lt;8),VLOOKUP(P71,NyGs!$A$2:$G$41,DK71),""))</f>
        <v/>
      </c>
      <c r="AL71" s="4" t="str">
        <f>IF(AA71="","",IF(ISNUMBER(N71),VLOOKUP(AA71,NyRm!$A$2:$K$56,DK71),""))</f>
        <v/>
      </c>
      <c r="AM71" s="4" t="str">
        <f>IF(Z71="","",IF(ISNUMBER(N71),VLOOKUP(Z71,NyFm!$A$2:$K$46,DK71),""))</f>
        <v/>
      </c>
      <c r="AN71" s="4" t="str">
        <f>IF(U71="","",IF(AND(ISNUMBER(N71),DK71&lt;8),VLOOKUP(U71,NyLi1R!$A$2:$G$20,DK71),""))</f>
        <v/>
      </c>
      <c r="AO71" s="4" t="str">
        <f>IF(V71="","",IF(AND(ISNUMBER(N71),DK71&lt;8),VLOOKUP(V71,NyLi1E!$A$2:$G$20,DK71),""))</f>
        <v/>
      </c>
      <c r="AP71" s="4" t="str">
        <f>IF(AND(ISNUMBER(N71),ISNUMBER(AN71),ISNUMBER(AO71),DK71&lt;8),VLOOKUP(AN71+AO71,NyLi1T!$A$2:$G$40,DK71),"")</f>
        <v/>
      </c>
      <c r="AQ71" s="4" t="str">
        <f>IF(W71="","",IF(AND(ISNUMBER(N71),DK71&gt;7),VLOOKUP(W71,NyLi2R!$A$2:$K$20,DK71),""))</f>
        <v/>
      </c>
      <c r="AR71" s="4" t="str">
        <f>IF(X71="","",IF(AND(ISNUMBER(N71),DK71&gt;7),VLOOKUP(X71,NyLi2E!$A$2:$K$20,DK71),""))</f>
        <v/>
      </c>
      <c r="AS71" s="4" t="str">
        <f>IF(AND(ISNUMBER(N71),ISNUMBER(AQ71),ISNUMBER(AR71),DK71&gt;7),VLOOKUP(AQ71+AR71,NyLi2T!$A$2:$K$40,DK71),"")</f>
        <v/>
      </c>
      <c r="AT71" s="4" t="str">
        <f>IF(AE71="","",IF(AND(ISNUMBER(N71),DK71&lt;8),VLOOKUP(AE71,NySs!$A$2:$G$28,DK71),""))</f>
        <v/>
      </c>
      <c r="AU71" s="4" t="str">
        <f>IF(AD71="","",IF(AND(ISNUMBER(N71),DK71&lt;9),VLOOKUP(AD71,NyEo!$A$2:$H$22,DK71),""))</f>
        <v/>
      </c>
      <c r="AV71" s="4" t="str">
        <f>IF(Q71="","",IF(AND(ISNUMBER(N71),DK71&gt;7),VLOOKUP(Q71,NyHt!$A$2:$K$17,DK71),""))</f>
        <v/>
      </c>
      <c r="AW71" s="4" t="str">
        <f>IF(R71="","",IF(ISNUMBER(N71),VLOOKUP(R71,NySiF!$A$2:$K$18,DK71),""))</f>
        <v/>
      </c>
      <c r="AX71" s="4" t="str">
        <f>IF(S71="","",IF(ISNUMBER(N71),VLOOKUP(S71,NySiB!$A$2:$K$16,DK71),""))</f>
        <v/>
      </c>
      <c r="AY71" s="4" t="str">
        <f>IF(T71="","",IF(ISNUMBER(N71),VLOOKUP(T71,NySiT!$A$2:$K$32,DK71),""))</f>
        <v/>
      </c>
      <c r="AZ71" s="4" t="str">
        <f>IF(Y71="","",IF(ISNUMBER(N71),VLOOKUP(Y71,NyVs!$A$2:$K$86,DK71),""))</f>
        <v/>
      </c>
      <c r="BA71" s="4" t="str">
        <f>IF(AI71="","",IF(ISNUMBER(N71),VLOOKUP(AI71,NyPp!$A$2:$K$202,DK71),""))</f>
        <v/>
      </c>
      <c r="BB71" s="4" t="str">
        <f>IF(AND(ISNUMBER(AJ71),ISNUMBER(AK71),ISNUMBER(AL71),ISNUMBER(AM71),DK71&lt;8),IF(COUNTIF(O71,0)+COUNTIF(P71,0)+COUNTIF(AA71,0)+COUNTIF(Z71,0)&gt;1,"",VLOOKUP(AJ71+AK71+AL71+AM71,NyIGS!$A$2:$K$78,DK71)),IF(AND(ISNUMBER(AJ71),ISNUMBER(AL71),ISNUMBER(AM71),ISNUMBER(AS71),DK71&gt;7),IF(COUNTIF(O71,0)+COUNTIF(AA71,0)+COUNTIF(Z71,0)+AND(COUNTIF(W71,0),COUNTIF(X71,0))&gt;1,"",VLOOKUP(AJ71+AL71+AM71+AS71,NyIGS!$A$2:$K$78,DK71)),""))</f>
        <v/>
      </c>
      <c r="BC71" s="4" t="str">
        <f>IF(AND(ISNUMBER(AJ71),ISNUMBER(AN71),ISNUMBER(AT71),DK71&lt;8),IF(COUNTIF(O71,0)+COUNTIF(U71,0)+COUNTIF(AE71,0)&gt;1,"",VLOOKUP(AJ71+AN71+AT71,NyIRS!$A$2:$K$59,DK71)),IF(AND(ISNUMBER(AJ71),ISNUMBER(AQ71),DK71&gt;7),IF(COUNTIF(O71,0)+COUNTIF(W71,0)&gt;1,"",VLOOKUP(AJ71+AQ71,NyIRS!$A$2:$K$59,DK71)),""))</f>
        <v/>
      </c>
      <c r="BD71" s="4" t="str">
        <f>IF(AND(ISNUMBER(AK71),ISNUMBER(AL71),ISNUMBER(AM71),DK71&lt;8),IF(COUNTIF(P71,0)+COUNTIF(AA71,0)+COUNTIF(Z71,0)&gt;1,"",VLOOKUP(AK71+AL71+AM71,NyIES!$A$2:$K$59,DK71)),IF(AND(ISNUMBER(AL71),ISNUMBER(AM71),ISNUMBER(AR71),DK71&gt;7),IF(COUNTIF(AA71,0)+COUNTIF(Z71,0)+COUNTIF(X71,0)&gt;1,"",VLOOKUP(AL71+AM71+AR71,NyIES!$A$2:$K$59,DK71)),""))</f>
        <v/>
      </c>
      <c r="BE71" s="4" t="str">
        <f>IF(AND(ISNUMBER(AJ71),ISNUMBER(AP71),ISNUMBER(AU71),DK71&lt;8),IF(COUNTIF(O71,0)+AND(COUNTIF(U71,0),COUNTIF(V71,0))+COUNTIF(AD71,0)&gt;1,"",VLOOKUP(AJ71+AP71+AU71,NyISI!$A$2:$K$59,DK71)),IF(AND(ISNUMBER(AS71),ISNUMBER(AU71),ISNUMBER(AV71),DK71=8),IF(COUNTIF(AD71,0)+COUNTIF(Q71,0)+AND(COUNTIF(W71,0),COUNTIF(X71,0))&gt;1,"",VLOOKUP(AS71+AU71+AV71,NyISI!$A$2:$K$59,DK71)),IF(AND(ISNUMBER(AS71),ISNUMBER(AV71),DK71&gt;8),IF(COUNTIF(Q71,0)+AND(COUNTIF(W71,0),COUNTIF(X71,0))&gt;1,"",VLOOKUP(AS71+AV71,NyISI!$A$2:$K$59,DK71)),"")))</f>
        <v/>
      </c>
      <c r="BF71" s="4" t="str">
        <f>IF(AND(ISNUMBER(AT71),ISNUMBER(AK71),ISNUMBER(AL71),ISNUMBER(AM71),DK71&lt;8),IF(COUNTIF(P71,0)+COUNTIF(AA71,0)+COUNTIF(Z71,0)+COUNTIF(AE71,0)&gt;1,"",VLOOKUP(AT71+AK71+AL71+AM71,NyISS!$A$2:$G$78,DK71)),"")</f>
        <v/>
      </c>
      <c r="BG71" s="4" t="str">
        <f>IF(AND(ISNUMBER(AJ71),ISNUMBER(AL71),ISNUMBER(AM71),DK71&gt;7),IF(COUNTIF(O71,0)+COUNTIF(AA71,0)+COUNTIF(Z71,0)&gt;1,"",VLOOKUP(AJ71+AL71+AM71,NyISM!$A$2:$K$59,DK71)),"")</f>
        <v/>
      </c>
      <c r="BH71" s="4" t="str">
        <f>IF(AND(ISNUMBER(AY71),ISNUMBER(AZ71)),IF(COUNTIF(T71,0)+COUNTIF(Y71,0)&gt;1,"",VLOOKUP(AY71+AZ71,NyIAM!$A$2:$K$40,DK71)),"")</f>
        <v/>
      </c>
      <c r="BJ71" s="4" t="str">
        <f>IF(ISNUMBER(BB71),VLOOKUP(BB71,Percentil!$A$2:$B$122,2,1),"")</f>
        <v/>
      </c>
      <c r="BK71" s="4" t="str">
        <f>IF(ISNUMBER(BC71),VLOOKUP(BC71,Percentil!$A$2:$B$122,2,1),"")</f>
        <v/>
      </c>
      <c r="BL71" s="4" t="str">
        <f>IF(ISNUMBER(BD71),VLOOKUP(BD71,Percentil!$A$2:$B$122,2,1),"")</f>
        <v/>
      </c>
      <c r="BM71" s="4" t="str">
        <f>IF(ISNUMBER(BE71),VLOOKUP(BE71,Percentil!$A$2:$B$122,2,1),"")</f>
        <v/>
      </c>
      <c r="BN71" s="4" t="str">
        <f>IF(ISNUMBER(BF71),VLOOKUP(BF71,Percentil!$A$2:$B$122,2,1),"")</f>
        <v/>
      </c>
      <c r="BO71" s="4" t="str">
        <f>IF(ISNUMBER(BG71),VLOOKUP(BG71,Percentil!$A$2:$B$122,2,1),"")</f>
        <v/>
      </c>
      <c r="BP71" s="4" t="str">
        <f>IF(ISNUMBER(BH71),VLOOKUP(BH71,Percentil!$A$2:$B$122,2,1),"")</f>
        <v/>
      </c>
      <c r="BQ71" s="4" t="str">
        <f>IF(AND(ISNUMBER(AJ71),ISNUMBER(DK71)),IF(AJ71-VLOOKUP(BI71,NyFi!$L$2:$V$4,DK71,1)&lt;1,1 &amp; " - " &amp; AJ71+VLOOKUP(BI71,NyFi!$L$2:$V$4,DK71,1),IF(AJ71+VLOOKUP(BI71,NyFi!$L$2:$V$4,DK71,1)&gt;19,AJ71-VLOOKUP(BI71,NyFi!$L$2:$V$4,DK71,1) &amp; " - " &amp; 19,AJ71-VLOOKUP(BI71,NyFi!$L$2:$V$4,DK71,1) &amp; " - " &amp; AJ71+VLOOKUP(BI71,NyFi!$L$2:$V$4,DK71,1))),"")</f>
        <v/>
      </c>
      <c r="BR71" s="4" t="str">
        <f>IF(AND(ISNUMBER(DK71),DK71&lt;8),IF(AND(ISNUMBER(AK71),ISNUMBER(DK71)),IF(AK71-VLOOKUP(BI71,NyGs!$L$2:$V$4,DK71,1)&lt;1,1 &amp; " - " &amp; AK71+VLOOKUP(BI71,NyGs!$L$2:$V$4,DK71,1),IF(AK71+VLOOKUP(BI71,NyGs!$L$2:$V$4,DK71,1)&gt;19,AK71-VLOOKUP(BI71,NyGs!$L$2:$V$4,DK71,1) &amp; " - " &amp; 19,AK71-VLOOKUP(BI71,NyGs!$L$2:$V$4,DK71,1) &amp; " - " &amp; AK71+VLOOKUP(BI71,NyGs!$L$2:$V$4,DK71,1))),""),"")</f>
        <v/>
      </c>
      <c r="BS71" s="4" t="str">
        <f>IF(AND(ISNUMBER(AL71),ISNUMBER(DK71)),IF(AL71-VLOOKUP(BI71,NyRm!$L$2:$V$4,DK71,1)&lt;1,1 &amp; " - " &amp; AL71+VLOOKUP(BI71,NyRm!$L$2:$V$4,DK71,1),IF(AL71+VLOOKUP(BI71,NyRm!$L$2:$V$4,DK71,1)&gt;19,AL71-VLOOKUP(BI71,NyRm!$L$2:$V$4,DK71,1) &amp; " - " &amp; 19,AL71-VLOOKUP(BI71,NyRm!$L$2:$V$4,DK71,1) &amp; " - " &amp; AL71+VLOOKUP(BI71,NyRm!$L$2:$V$4,DK71,1))),"")</f>
        <v/>
      </c>
      <c r="BT71" s="4" t="str">
        <f>IF(AND(ISNUMBER(AM71),ISNUMBER(DK71)),IF(AM71-VLOOKUP(BI71,NyFm!$L$2:$V$4,DK71,1)&lt;1,1 &amp; " - " &amp; AM71+VLOOKUP(BI71,NyFm!$L$2:$V$4,DK71,1),IF(AM71+VLOOKUP(BI71,NyFm!$L$2:$V$4,DK71,1)&gt;19,AM71-VLOOKUP(BI71,NyFm!$L$2:$V$4,DK71,1) &amp; " - " &amp; 19,AM71-VLOOKUP(BI71,NyFm!$L$2:$V$4,DK71,1) &amp; " - " &amp; AM71+VLOOKUP(BI71,NyFm!$L$2:$V$4,DK71,1))),"")</f>
        <v/>
      </c>
      <c r="BU71" s="4" t="str">
        <f>IF(AND(ISNUMBER(DK71),DK71&lt;8),IF(AND(ISNUMBER(AN71),ISNUMBER(DK71)),IF(AN71-VLOOKUP(BI71,NyLi1R!$L$2:$V$4,DK71,1)&lt;1,1 &amp; " - " &amp; AN71+VLOOKUP(BI71,NyLi1R!$L$2:$V$4,DK71,1),IF(AN71+VLOOKUP(BI71,NyLi1R!$L$2:$V$4,DK71,1)&gt;19,AN71-VLOOKUP(BI71,NyLi1R!$L$2:$V$4,DK71,1) &amp; " - " &amp; 19,AN71-VLOOKUP(BI71,NyLi1R!$L$2:$V$4,DK71,1) &amp; " - " &amp; AN71+VLOOKUP(BI71,NyLi1R!$L$2:$V$4,DK71,1))),""),"")</f>
        <v/>
      </c>
      <c r="BV71" s="4" t="str">
        <f>IF(AND(ISNUMBER(DK71),DK71&lt;8),IF(AND(ISNUMBER(AO71),ISNUMBER(DK71)),IF(AO71-VLOOKUP(BI71,NyLi1E!$L$2:$V$4,DK71,1)&lt;1,1 &amp; " - " &amp; AO71+VLOOKUP(BI71,NyLi1E!$L$2:$V$4,DK71,1),IF(AO71+VLOOKUP(BI71,NyLi1E!$L$2:$V$4,DK71,1)&gt;19,AO71-VLOOKUP(BI71,NyLi1E!$L$2:$V$4,DK71,1) &amp; " - " &amp; 19,AO71-VLOOKUP(BI71,NyLi1E!$L$2:$V$4,DK71,1) &amp; " - " &amp; AO71+VLOOKUP(BI71,NyLi1E!$L$2:$V$4,DK71,1))),""),"")</f>
        <v/>
      </c>
      <c r="BW71" s="4" t="str">
        <f>IF(AND(ISNUMBER(DK71),DK71&lt;8),IF(AND(ISNUMBER(AP71),ISNUMBER(DK71)),IF(AP71-VLOOKUP(BI71,NyLi1T!$L$2:$V$4,DK71,1)&lt;1,1 &amp; " - " &amp; AP71+VLOOKUP(BI71,NyLi1T!$L$2:$V$4,DK71,1),IF(AP71+VLOOKUP(BI71,NyLi1T!$L$2:$V$4,DK71,1)&gt;19,AP71-VLOOKUP(BI71,NyLi1T!$L$2:$V$4,DK71,1) &amp; " - " &amp; 19,AP71-VLOOKUP(BI71,NyLi1T!$L$2:$V$4,DK71,1) &amp; " - " &amp; AP71+VLOOKUP(BI71,NyLi1T!$L$2:$V$4,DK71,1))),""),"")</f>
        <v/>
      </c>
      <c r="BX71" s="4" t="str">
        <f>IF(AND(ISNUMBER(DK71),DK71&gt;7),IF(AND(ISNUMBER(AQ71),ISNUMBER(DK71)),IF(AQ71-VLOOKUP(BI71,NyLi2R!$L$2:$V$4,DK71,1)&lt;1,1 &amp; " - " &amp; AQ71+VLOOKUP(BI71,NyLi2R!$L$2:$V$4,DK71,1),IF(AQ71+VLOOKUP(BI71,NyLi2R!$L$2:$V$4,DK71,1)&gt;19,AQ71-VLOOKUP(BI71,NyLi2R!$L$2:$V$4,DK71,1) &amp; " - " &amp; 19,AQ71-VLOOKUP(BI71,NyLi2R!$L$2:$V$4,DK71,1) &amp; " - " &amp; AQ71+VLOOKUP(BI71,NyLi2R!$L$2:$V$4,DK71,1))),""),"")</f>
        <v/>
      </c>
      <c r="BY71" s="4" t="str">
        <f>IF(AND(ISNUMBER(DK71),DK71&gt;7),IF(AND(ISNUMBER(AR71),ISNUMBER(DK71)),IF(AR71-VLOOKUP(BI71,NyLi2E!$L$2:$V$4,DK71,1)&lt;1,1 &amp; " - " &amp; AR71+VLOOKUP(BI71,NyLi2E!$L$2:$V$4,DK71,1),IF(AR71+VLOOKUP(BI71,NyLi2E!$L$2:$V$4,DK71,1)&gt;19,AR71-VLOOKUP(BI71,NyLi2E!$L$2:$V$4,DK71,1) &amp; " - " &amp; 19,AR71-VLOOKUP(BI71,NyLi2E!$L$2:$V$4,DK71,1) &amp; " - " &amp; AR71+VLOOKUP(BI71,NyLi2E!$L$2:$V$4,DK71,1))),""),"")</f>
        <v/>
      </c>
      <c r="BZ71" s="4" t="str">
        <f>IF(AND(ISNUMBER(DK71),DK71&gt;7),IF(AND(ISNUMBER(AS71),ISNUMBER(DK71)),IF(AS71-VLOOKUP(BI71,NyLi2T!$L$2:$V$4,DK71,1)&lt;1,1 &amp; " - " &amp; AS71+VLOOKUP(BI71,NyLi2T!$L$2:$V$4,DK71,1),IF(AS71+VLOOKUP(BI71,NyLi2T!$L$2:$V$4,DK71,1)&gt;19,AS71-VLOOKUP(BI71,NyLi2T!$L$2:$V$4,DK71,1) &amp; " - " &amp; 19,AS71-VLOOKUP(BI71,NyLi2T!$L$2:$V$4,DK71,1) &amp; " - " &amp; AS71+VLOOKUP(BI71,NyLi2T!$L$2:$V$4,DK71,1))),""),"")</f>
        <v/>
      </c>
      <c r="CA71" s="4" t="str">
        <f>IF(AND(ISNUMBER(DK71),DK71&lt;8),IF(AND(ISNUMBER(AT71),ISNUMBER(DK71)),IF(AT71-VLOOKUP(BI71,NySs!$L$2:$V$4,DK71,1)&lt;1,1 &amp; " - " &amp; AT71+VLOOKUP(BI71,NySs!$L$2:$V$4,DK71,1),IF(AT71+VLOOKUP(BI71,NySs!$L$2:$V$4,DK71,1)&gt;19,AT71-VLOOKUP(BI71,NySs!$L$2:$V$4,DK71,1) &amp; " - " &amp; 19,AT71-VLOOKUP(BI71,NySs!$L$2:$V$4,DK71,1) &amp; " - " &amp; AT71+VLOOKUP(BI71,NySs!$L$2:$V$4,DK71,1))),""),"")</f>
        <v/>
      </c>
      <c r="CB71" s="4" t="str">
        <f>IF(AND(ISNUMBER(DK71),DK71&lt;9),IF(AND(ISNUMBER(AU71),ISNUMBER(DK71)),IF(AU71-VLOOKUP(BI71,NyEo!$L$2:$V$4,DK71,1)&lt;1,1 &amp; " - " &amp; AU71+VLOOKUP(BI71,NyEo!$L$2:$V$4,DK71,1),IF(AU71+VLOOKUP(BI71,NyEo!$L$2:$V$4,DK71,1)&gt;19,AU71-VLOOKUP(BI71,NyEo!$L$2:$V$4,DK71,1) &amp; " - " &amp; 19,AU71-VLOOKUP(BI71,NyEo!$L$2:$V$4,DK71,1) &amp; " - " &amp; AU71+VLOOKUP(BI71,NyEo!$L$2:$V$4,DK71,1))),""),"")</f>
        <v/>
      </c>
      <c r="CC71" s="4" t="str">
        <f>IF(AND(ISNUMBER(DK71),DK71&gt;7),IF(AND(ISNUMBER(AV71),ISNUMBER(DK71)),IF(AV71-VLOOKUP(BI71,NyHt!$L$2:$V$4,DK71,1)&lt;1,1 &amp; " - " &amp; AV71+VLOOKUP(BI71,NyHt!$L$2:$V$4,DK71,1),IF(AV71+VLOOKUP(BI71,NyHt!$L$2:$V$4,DK71,1)&gt;19,AV71-VLOOKUP(BI71,NyHt!$L$2:$V$4,DK71,1) &amp; " - " &amp; 19,AV71-VLOOKUP(BI71,NyHt!$L$2:$V$4,DK71,1) &amp; " - " &amp; AV71+VLOOKUP(BI71,NyHt!$L$2:$V$4,DK71,1))),""),"")</f>
        <v/>
      </c>
      <c r="CD71" s="4" t="str">
        <f>IF(AND(ISNUMBER(AW71),ISNUMBER(DK71)),IF(AW71-VLOOKUP(BI71,NySiF!$L$2:$V$4,DK71,1)&lt;1,1 &amp; " - " &amp; AW71+VLOOKUP(BI71,NySiF!$L$2:$V$4,DK71,1),IF(AW71+VLOOKUP(BI71,NySiF!$L$2:$V$4,DK71,1)&gt;19,AW71-VLOOKUP(BI71,NySiF!$L$2:$V$4,DK71,1) &amp; " - " &amp; 19,AW71-VLOOKUP(BI71,NySiF!$L$2:$V$4,DK71,1) &amp; " - " &amp; AW71+VLOOKUP(BI71,NySiF!$L$2:$V$4,DK71,1))),"")</f>
        <v/>
      </c>
      <c r="CE71" s="4" t="str">
        <f>IF(AND(ISNUMBER(AX71),ISNUMBER(DK71)),IF(AX71-VLOOKUP(BI71,NySiB!$L$2:$V$4,DK71,1)&lt;1,1 &amp; " - " &amp; AX71+VLOOKUP(BI71,NySiB!$L$2:$V$4,DK71,1),IF(AX71+VLOOKUP(BI71,NySiB!$L$2:$V$4,DK71,1)&gt;19,AX71-VLOOKUP(BI71,NySiB!$L$2:$V$4,DK71,1) &amp; " - " &amp; 19,AX71-VLOOKUP(BI71,NySiB!$L$2:$V$4,DK71,1) &amp; " - " &amp; AX71+VLOOKUP(BI71,NySiB!$L$2:$V$4,DK71,1))),"")</f>
        <v/>
      </c>
      <c r="CF71" s="4" t="str">
        <f>IF(AND(ISNUMBER(AY71),ISNUMBER(DK71)),IF(AY71-VLOOKUP(BI71,NySiT!$L$2:$V$4,DK71,1)&lt;1,1 &amp; " - " &amp; AY71+VLOOKUP(BI71,NySiT!$L$2:$V$4,DK71,1),IF(AY71+VLOOKUP(BI71,NySiT!$L$2:$V$4,DK71,1)&gt;19,AY71-VLOOKUP(BI71,NySiT!$L$2:$V$4,DK71,1) &amp; " - " &amp; 19,AY71-VLOOKUP(BI71,NySiT!$L$2:$V$4,DK71,1) &amp; " - " &amp; AY71+VLOOKUP(BI71,NySiT!$L$2:$V$4,DK71,1))),"")</f>
        <v/>
      </c>
      <c r="CG71" s="4" t="str">
        <f>IF(AND(ISNUMBER(AZ71),ISNUMBER(DK71)),IF(AZ71-VLOOKUP(BI71,NyVs!$L$2:$V$4,DK71,1)&lt;1,1 &amp; " - " &amp; AZ71+VLOOKUP(BI71,NyVs!$L$2:$V$4,DK71,1),IF(AZ71+VLOOKUP(BI71,NyVs!$L$2:$V$4,DK71,1)&gt;19,AZ71-VLOOKUP(BI71,NyVs!$L$2:$V$4,DK71,1) &amp; " - " &amp; 19,AZ71-VLOOKUP(BI71,NyVs!$L$2:$V$4,DK71,1) &amp; " - " &amp; AZ71+VLOOKUP(BI71,NyVs!$L$2:$V$4,DK71,1))),"")</f>
        <v/>
      </c>
      <c r="CH71" s="4" t="str">
        <f>IF(AND(ISNUMBER(BA71),ISNUMBER(DK71)),IF(BA71-VLOOKUP(BI71,NyPp!$L$2:$V$4,DK71,1)&lt;1,1 &amp; " - " &amp; BA71+VLOOKUP(BI71,NyPp!$L$2:$V$4,DK71,1),IF(BA71+VLOOKUP(BI71,NyPp!$L$2:$V$4,DK71,1)&gt;19,BA71-VLOOKUP(BI71,NyPp!$L$2:$V$4,DK71,1) &amp; " - " &amp; 19,BA71-VLOOKUP(BI71,NyPp!$L$2:$V$4,DK71,1) &amp; " - " &amp; BA71+VLOOKUP(BI71,NyPp!$L$2:$V$4,DK71,1))),"")</f>
        <v/>
      </c>
      <c r="CI71" s="4" t="str">
        <f>IF(AND(ISNUMBER(BB71),ISNUMBER(DK71)),IF(BB71-VLOOKUP(BI71,NyIGS!$L$2:$V$4,DK71,1)&lt;40,40 &amp; " - " &amp; BB71+VLOOKUP(BI71,NyIGS!$L$2:$V$4,DK71,1),IF(BB71+VLOOKUP(BI71,NyIGS!$L$2:$V$4,DK71,1)&gt;160,BB71-VLOOKUP(BI71,NyIGS!$L$2:$V$4,DK71,1) &amp; " - " &amp; 160,BB71-VLOOKUP(BI71,NyIGS!$L$2:$V$4,DK71,1) &amp; " - " &amp; BB71+VLOOKUP(BI71,NyIGS!$L$2:$V$4,DK71,1))),"")</f>
        <v/>
      </c>
      <c r="CJ71" s="4" t="str">
        <f>IF(AND(ISNUMBER(BC71),ISNUMBER(DK71)),IF(BC71-VLOOKUP(BI71,NyIRS!$L$2:$V$4,DK71,1)&lt;40,40 &amp; " - " &amp; BC71+VLOOKUP(BI71,NyIRS!$L$2:$V$4,DK71,1),IF(BC71+VLOOKUP(BI71,NyIRS!$L$2:$V$4,DK71,1)&gt;160,BC71-VLOOKUP(BI71,NyIRS!$L$2:$V$4,DK71,1) &amp; " - " &amp; 160,BC71-VLOOKUP(BI71,NyIRS!$L$2:$V$4,DK71,1) &amp; " - " &amp; BC71+VLOOKUP(BI71,NyIRS!$L$2:$V$4,DK71,1))),"")</f>
        <v/>
      </c>
      <c r="CK71" s="4" t="str">
        <f>IF(AND(ISNUMBER(BD71),ISNUMBER(DK71)),IF(BD71-VLOOKUP(BI71,NyIES!$L$2:$V$4,DK71,1)&lt;40,40 &amp; " - " &amp; BD71+VLOOKUP(BI71,NyIES!$L$2:$V$4,DK71,1),IF(BD71+VLOOKUP(BI71,NyIES!$L$2:$V$4,DK71,1)&gt;160,BD71-VLOOKUP(BI71,NyIES!$L$2:$V$4,DK71,1) &amp; " - " &amp; 160,BD71-VLOOKUP(BI71,NyIES!$L$2:$V$4,DK71,1) &amp; " - " &amp; BD71+VLOOKUP(BI71,NyIES!$L$2:$V$4,DK71,1))),"")</f>
        <v/>
      </c>
      <c r="CL71" s="4" t="str">
        <f>IF(AND(ISNUMBER(BE71),ISNUMBER(DK71)),IF(BE71-VLOOKUP(BI71,NyISI!$L$2:$V$4,DK71,1)&lt;40,40 &amp; " - " &amp; BE71+VLOOKUP(BI71,NyISI!$L$2:$V$4,DK71,1),IF(BE71+VLOOKUP(BI71,NyISI!$L$2:$V$4,DK71,1)&gt;160,BE71-VLOOKUP(BI71,NyISI!$L$2:$V$4,DK71,1) &amp; " - " &amp; 160,BE71-VLOOKUP(BI71,NyISI!$L$2:$V$4,DK71,1) &amp; " - " &amp; BE71+VLOOKUP(BI71,NyISI!$L$2:$V$4,DK71,1))),"")</f>
        <v/>
      </c>
      <c r="CM71" s="4" t="str">
        <f>IF(AND(ISNUMBER(DK71),DK71&lt;8),IF(AND(ISNUMBER(BF71),ISNUMBER(DK71)),IF(BF71-VLOOKUP(BI71,NyISS!$L$2:$V$4,DK71,1)&lt;40,40 &amp; " - " &amp; BF71+VLOOKUP(BI71,NyISS!$L$2:$V$4,DK71,1),IF(BF71+VLOOKUP(BI71,NyISS!$L$2:$V$4,DK71,1)&gt;160,BF71-VLOOKUP(BI71,NyISS!$L$2:$V$4,DK71,1) &amp; " - " &amp; 160,BF71-VLOOKUP(BI71,NyISS!$L$2:$V$4,DK71,1) &amp; " - " &amp; BF71+VLOOKUP(BI71,NyISS!$L$2:$V$4,DK71,1))),""),"")</f>
        <v/>
      </c>
      <c r="CN71" s="4" t="str">
        <f>IF(AND(ISNUMBER(DK71),DK71&gt;7),IF(AND(ISNUMBER(BG71),ISNUMBER(DK71)),IF(BG71-VLOOKUP(BI71,NyISM!$L$2:$V$4,DK71,1)&lt;40,40 &amp; " - " &amp; BG71+VLOOKUP(BI71,NyISM!$L$2:$V$4,DK71,1),IF(BG71+VLOOKUP(BI71,NyISM!$L$2:$V$4,DK71,1)&gt;160,BG71-VLOOKUP(BI71,NyISM!$L$2:$V$4,DK71,1) &amp; " - " &amp; 160,BG71-VLOOKUP(BI71,NyISM!$L$2:$V$4,DK71,1) &amp; " - " &amp; BG71+VLOOKUP(BI71,NyISM!$L$2:$V$4,DK71,1))),""),"")</f>
        <v/>
      </c>
      <c r="CO71" s="4" t="str">
        <f>IF(AND(ISNUMBER(BH71),ISNUMBER(DK71)),IF(BH71-VLOOKUP(BI71,NyIAM!$L$2:$V$4,DK71,1)&lt;40,40 &amp; " - " &amp; BH71+VLOOKUP(BI71,NyIAM!$L$2:$V$4,DK71,1),IF(BH71+VLOOKUP(BI71,NyIAM!$L$2:$V$4,DK71,1)&gt;160,BH71-VLOOKUP(BI71,NyIAM!$L$2:$V$4,DK71,1) &amp; " - " &amp; 160,BH71-VLOOKUP(BI71,NyIAM!$L$2:$V$4,DK71,1) &amp; " - " &amp; BH71+VLOOKUP(BI71,NyIAM!$L$2:$V$4,DK71,1))),"")</f>
        <v/>
      </c>
      <c r="CP71" s="4" t="str">
        <f>IF(AF71="","",IF(AND(ISNUMBER(AF71),ISNUMBER(DK71)),IF(VLOOKUP(AF71,NyOm!$A$2:$K$30,DK71,1)=1,"Onormalt få ord",IF(VLOOKUP(AF71,NyOm!$A$2:$K$30,DK71,1)=2,"Färre antal ord än normalt",IF(VLOOKUP(AF71,NyOm!$A$2:$K$30,DK71,1)=3,"Normalt antal ord","")))))</f>
        <v/>
      </c>
      <c r="CQ71" s="4" t="str">
        <f>IF(AB71="","",IF(AND(ISNUMBER(AB71),ISNUMBER(DK71)),IF(VLOOKUP(AB71,NyPbTid!$A$2:$K$218,DK71,1)=1,"Onormalt lång tidsåtgång",IF(VLOOKUP(AB71,NyPbTid!$A$2:$K$218,DK71,1)=2,"Långsammare än normalt",IF(VLOOKUP(AB71,NyPbTid!$A$2:$K$218,DK71,1)=3,"Normal tidsåtgång","")))))</f>
        <v/>
      </c>
      <c r="CR71" s="4" t="str">
        <f>IF(AC71="","",IF(AND(ISNUMBER(AC71),ISNUMBER(DK71)),IF(VLOOKUP(AC71,NyPbFel!$A$2:$K$18,DK71,1)=1,"Onormalt antal fel",IF(VLOOKUP(AC71,NyPbFel!$A$2:$K$18,DK71,1)=2,"Fler fel än normalt",IF(VLOOKUP(AC71,NyPbFel!$A$2:$K$18,DK71,1)=3,"Normalt antal fel","")))))</f>
        <v/>
      </c>
      <c r="CS71" s="4" t="str">
        <f t="shared" ref="CS71:CS134" si="28">IF(AND(ISNUMBER(BC71),ISNUMBER(BD71),ISNUMBER(DK71)),IF(BC71-BD71=0,BC71-BD71 &amp; "**",BC71-BD71),"")</f>
        <v/>
      </c>
      <c r="CT71" s="4" t="str">
        <f>IF(OR(ISNUMBER(CS71),CS71="0**"),IF(ISNUMBER(CS71),CS71/ABS(CS71)*VLOOKUP(1,SignDiff!$A$3:$K$4,DK71,1),VLOOKUP(1,SignDiff!$A$3:$K$4,DK71,1)),"")</f>
        <v/>
      </c>
      <c r="CU71" s="4" t="str">
        <f>IF(OR(ISNUMBER(CS71),CS71="0**"),IF(ISNUMBER(CS71),CS71/ABS(CS71)*VLOOKUP(1,SignDiff!$A$7:$K$8,DK71,1),VLOOKUP(1,SignDiff!$A$7:$K$8,DK71,1)),"")</f>
        <v/>
      </c>
      <c r="CV71" s="4" t="str">
        <f t="shared" ref="CV71:CV134" si="29">IF(AND(OR(ISNUMBER(CS71),CS71="0**"),ISNUMBER(CT71)),IF(CS71="0**","N",IF(ABS(CS71)&lt;ABS(CT71),"N","J")),"")</f>
        <v/>
      </c>
      <c r="CW71" s="4" t="str">
        <f t="shared" ref="CW71:CW134" si="30">IF(AND(OR(ISNUMBER(CS71),CS71="0**"),ISNUMBER(CU71)),IF(CS71="0**","N",IF(ABS(CS71)&lt;ABS(CU71),"N","J")),"")</f>
        <v/>
      </c>
      <c r="CX71" s="4" t="str">
        <f>IF(OR(ISNUMBER(CS71),CS71="0**"),IF(CS71="0**",VLOOKUP(0,'IRS-IES'!$A$2:$C$43,2,1),IF(CS71&lt;0,VLOOKUP(ABS(CS71),'IRS-IES'!$A$2:$C$43,2,1),VLOOKUP(ABS(CS71),'IRS-IES'!$A$2:$C$43,3,1))),"")</f>
        <v/>
      </c>
      <c r="CY71" s="4" t="str">
        <f t="shared" ref="CY71:CY134" si="31">IF(AND(ISNUMBER(BE71),ISNUMBER(BF71),ISNUMBER(DK71),DK71&lt;8),IF(BE71-BF71=0,BE71-BF71 &amp; "**",BE71-BF71),"")</f>
        <v/>
      </c>
      <c r="CZ71" s="4" t="str">
        <f>IF(OR(ISNUMBER(CY71),CY71="0**"),IF(ISNUMBER(CY71),CY71/ABS(CY71)*VLOOKUP(2,SignDiff!$A$3:$K$4,DK71,1),VLOOKUP(2,SignDiff!$A$3:$K$4,DK71,1)),"")</f>
        <v/>
      </c>
      <c r="DA71" s="4" t="str">
        <f>IF(OR(ISNUMBER(CY71),CY71="0**"),IF(ISNUMBER(CY71),CY71/ABS(CY71)*VLOOKUP(2,SignDiff!$A$7:$K$8,DK71,1),VLOOKUP(2,SignDiff!$A$7:$K$8,DK71,1)),"")</f>
        <v/>
      </c>
      <c r="DB71" s="4" t="str">
        <f t="shared" ref="DB71:DB134" si="32">IF(AND(OR(ISNUMBER(CY71),CY71="0**"),ISNUMBER(CZ71)),IF(CY71="0**","N",IF(ABS(CY71)&lt;ABS(CZ71),"N","J")),"")</f>
        <v/>
      </c>
      <c r="DC71" s="4" t="str">
        <f t="shared" ref="DC71:DC134" si="33">IF(AND(OR(ISNUMBER(CY71),CY71="0**"),ISNUMBER(DA71)),IF(CY71="0**","N",IF(ABS(CY71)&lt;ABS(DA71),"N","J")),"")</f>
        <v/>
      </c>
      <c r="DD71" s="4" t="str">
        <f>IF(OR(ISNUMBER(CY71),CY71="0**"),IF(CY71="0**",VLOOKUP(0,'ISI-ISS'!$A$2:$C$43,2,1),IF(CY71&lt;0,VLOOKUP(ABS(CY71),'ISI-ISS'!$A$2:$C$43,2,1),VLOOKUP(ABS(CY71),'ISI-ISS'!$A$2:$C$43,3,1))),"")</f>
        <v/>
      </c>
      <c r="DE71" s="4" t="str">
        <f t="shared" ref="DE71:DE134" si="34">IF(AND(ISNUMBER(BE71),ISNUMBER(BG71),ISNUMBER(DK71),DK71&gt;7),IF(BE71-BG71=0,BE71-BG71 &amp; "**",BE71-BG71),"")</f>
        <v/>
      </c>
      <c r="DF71" s="4" t="str">
        <f>IF(OR(ISNUMBER(DE71),DE71="0**"),IF(ISNUMBER(DE71),DE71/ABS(DE71)*VLOOKUP(2,SignDiff!$A$3:$K$4,DK71,1),VLOOKUP(2,SignDiff!$A$3:$K$4,DK71,1)),"")</f>
        <v/>
      </c>
      <c r="DG71" s="4" t="str">
        <f>IF(OR(ISNUMBER(DE71),DE71="0**"),IF(ISNUMBER(DE71),DE71/ABS(DE71)*VLOOKUP(2,SignDiff!$A$7:$K$8,DK71,1),VLOOKUP(2,SignDiff!$A$7:$K$8,DK71,1)),"")</f>
        <v/>
      </c>
      <c r="DH71" s="4" t="str">
        <f t="shared" ref="DH71:DH134" si="35">IF(AND(OR(ISNUMBER(DE71),DE71="0**"),ISNUMBER(DF71)),IF(DE71="0**","N",IF(ABS(DE71)&lt;ABS(DF71),"N","J")),"")</f>
        <v/>
      </c>
      <c r="DI71" s="4" t="str">
        <f t="shared" ref="DI71:DI134" si="36">IF(AND(OR(ISNUMBER(DE71),DE71="0**"),ISNUMBER(DG71)),IF(DE71="0**","N",IF(ABS(DE71)&lt;ABS(DG71),"N","J")),"")</f>
        <v/>
      </c>
      <c r="DJ71" s="4" t="str">
        <f>IF(OR(ISNUMBER(DE71),DE71="0**"),IF(DE71="0**",VLOOKUP(0,'ISI-ISM'!$A$2:$C$43,2,1),IF(DE71&lt;0,VLOOKUP(ABS(DE71),'ISI-ISM'!$A$2:$C$43,2,1),VLOOKUP(ABS(DE71),'ISI-ISM'!$A$2:$C$43,3,1))),"")</f>
        <v/>
      </c>
      <c r="DK71" s="4" t="str">
        <f>IF(ISERROR(VLOOKUP(N71,age!$A$2:$C$11,2,1)),"",VLOOKUP(N71,age!$A$2:$C$11,2,1))</f>
        <v/>
      </c>
      <c r="DL71" s="4" t="str">
        <f>IF(ISERROR(VLOOKUP(N71,age!$A$2:$C$11,3,1)),"",VLOOKUP(N71,age!$A$2:$C$11,3,1))</f>
        <v/>
      </c>
      <c r="DM71" s="4">
        <f t="shared" si="23"/>
        <v>0</v>
      </c>
      <c r="DN71" s="4">
        <f t="shared" si="24"/>
        <v>0</v>
      </c>
      <c r="DO71" s="4">
        <f t="shared" si="25"/>
        <v>0</v>
      </c>
      <c r="DP71" s="4">
        <f t="shared" si="26"/>
        <v>0</v>
      </c>
      <c r="DQ71" s="4">
        <f t="shared" si="27"/>
        <v>0</v>
      </c>
      <c r="DR71" s="9" t="str">
        <f t="shared" ref="DR71:DR134" si="37">IF(AND(ISNUMBER(AJ71),ISNUMBER(AK71),ISNUMBER(AL71),ISNUMBER(AM71),DK71&lt;8),AJ71+AK71+AL71+AM71,IF(AND(ISNUMBER(AJ71),ISNUMBER(AL71),ISNUMBER(AM71),ISNUMBER(AS71),DK71&gt;7),AJ71+AL71+AM71+AS71,""))</f>
        <v/>
      </c>
      <c r="DS71" s="9" t="str">
        <f t="shared" ref="DS71:DS134" si="38">IF(AND(ISNUMBER(AJ71),ISNUMBER(AN71),ISNUMBER(AT71),DK71&lt;8),AJ71+AN71+AT71,IF(AND(ISNUMBER(AJ71),ISNUMBER(AQ71),DK71&gt;7),AJ71+AQ71,""))</f>
        <v/>
      </c>
      <c r="DT71" s="9" t="str">
        <f t="shared" ref="DT71:DT134" si="39">IF(AND(ISNUMBER(AK71),ISNUMBER(AL71),ISNUMBER(AM71),DK71&lt;8),AK71+AL71+AM71,IF(AND(ISNUMBER(AL71),ISNUMBER(AM71),ISNUMBER(AR71),DK71&gt;7),AL71+AM71+AR71,""))</f>
        <v/>
      </c>
      <c r="DU71" s="9" t="str">
        <f t="shared" ref="DU71:DU134" si="40">IF(AND(ISNUMBER(AJ71),ISNUMBER(AP71),ISNUMBER(AU71),DK71&lt;8),AJ71+AP71+AU71,IF(AND(ISNUMBER(AS71),ISNUMBER(AU71),ISNUMBER(AV71),DK71=8),AS71+AU71+AV71,IF(AND(ISNUMBER(AS71),ISNUMBER(AV71),DK71&gt;8),AS71+AV71,"")))</f>
        <v/>
      </c>
      <c r="DV71" s="9" t="str">
        <f t="shared" ref="DV71:DV134" si="41">IF(AND(ISNUMBER(AT71),ISNUMBER(AK71),ISNUMBER(AL71),ISNUMBER(AM71),DK71&lt;8),AT71+AK71+AL71+AM71,"")</f>
        <v/>
      </c>
      <c r="DW71" s="9" t="str">
        <f t="shared" ref="DW71:DW134" si="42">IF(AND(ISNUMBER(AJ71),ISNUMBER(AL71),ISNUMBER(AM71),DK71&gt;7),AJ71+AL71+AM71,"")</f>
        <v/>
      </c>
      <c r="DX71" s="9" t="str">
        <f t="shared" ref="DX71:DX134" si="43">IF(AND(ISNUMBER(AY71),ISNUMBER(AZ71)),AY71+AZ71,"")</f>
        <v/>
      </c>
      <c r="DY71" s="9" t="str">
        <f>IF(AND(ISNUMBER(AJ71),ISNUMBER(DK71)),IF(AJ71-VLOOKUP(BI71,NyFi!$L$2:$V$4,DK71,1)&lt;1,1,AJ71-VLOOKUP(BI71,NyFi!$L$2:$V$4,DK71,1)),"")</f>
        <v/>
      </c>
      <c r="DZ71" s="9" t="str">
        <f>IF(AND(ISNUMBER(DK71),DK71&lt;8),IF(AND(ISNUMBER(AK71),ISNUMBER(DK71)),IF(AK71-VLOOKUP(BI71,NyGs!$L$2:$V$4,DK71,1)&lt;1,1,AK71-VLOOKUP(BI71,NyGs!$L$2:$V$4,DK71,1)),""),"")</f>
        <v/>
      </c>
      <c r="EA71" s="9" t="str">
        <f>IF(AND(ISNUMBER(AL71),ISNUMBER(DK71)),IF(AL71-VLOOKUP(BI71,NyRm!$L$2:$V$4,DK71,1)&lt;1,1,AL71-VLOOKUP(BI71,NyRm!$L$2:$V$4,DK71,1)),"")</f>
        <v/>
      </c>
      <c r="EB71" s="9" t="str">
        <f>IF(AND(ISNUMBER(AM71),ISNUMBER(DK71)),IF(AM71-VLOOKUP(BI71,NyFm!$L$2:$V$4,DK71,1)&lt;1,1,AM71-VLOOKUP(BI71,NyFm!$L$2:$V$4,DK71,1)),"")</f>
        <v/>
      </c>
      <c r="EC71" s="9" t="str">
        <f>IF(AND(ISNUMBER(DK71),DK71&lt;8),IF(AND(ISNUMBER(AN71),ISNUMBER(DK71)),IF(AN71-VLOOKUP(BI71,NyLi1R!$L$2:$V$4,DK71,1)&lt;1,1,AN71-VLOOKUP(BI71,NyLi1R!$L$2:$V$4,DK71,1)),""),"")</f>
        <v/>
      </c>
      <c r="ED71" s="9" t="str">
        <f>IF(AND(ISNUMBER(DK71),DK71&lt;8),IF(AND(ISNUMBER(AO71),ISNUMBER(DK71)),IF(AO71-VLOOKUP(BI71,NyLi1E!$L$2:$V$4,DK71,1)&lt;1,1,AO71-VLOOKUP(BI71,NyLi1E!$L$2:$V$4,DK71,1)),""),"")</f>
        <v/>
      </c>
      <c r="EE71" s="9" t="str">
        <f>IF(AND(ISNUMBER(DK71),DK71&lt;8),IF(AND(ISNUMBER(AP71),ISNUMBER(DK71)),IF(AP71-VLOOKUP(BI71,NyLi1T!$L$2:$V$4,DK71,1)&lt;1,1,AP71-VLOOKUP(BI71,NyLi1T!$L$2:$V$4,DK71,1)),""),"")</f>
        <v/>
      </c>
      <c r="EF71" s="9" t="str">
        <f>IF(AND(ISNUMBER(DK71),DK71&gt;7),IF(AND(ISNUMBER(AQ71),ISNUMBER(DK71)),IF(AQ71-VLOOKUP(BI71,NyLi2R!$L$2:$V$4,DK71,1)&lt;1,1,AQ71-VLOOKUP(BI71,NyLi2R!$L$2:$V$4,DK71,1)),""),"")</f>
        <v/>
      </c>
      <c r="EG71" s="9" t="str">
        <f>IF(AND(ISNUMBER(DK71),DK71&gt;7),IF(AND(ISNUMBER(AR71),ISNUMBER(DK71)),IF(AR71-VLOOKUP(BI71,NyLi2E!$L$2:$V$4,DK71,1)&lt;1,1,AR71-VLOOKUP(BI71,NyLi2E!$L$2:$V$4,DK71,1)),""),"")</f>
        <v/>
      </c>
      <c r="EH71" s="9" t="str">
        <f>IF(AND(ISNUMBER(DK71),DK71&gt;7),IF(AND(ISNUMBER(AS71),ISNUMBER(DK71)),IF(AS71-VLOOKUP(BI71,NyLi2T!$L$2:$V$4,DK71,1)&lt;1,1,AS71-VLOOKUP(BI71,NyLi2T!$L$2:$V$4,DK71,1)),""),"")</f>
        <v/>
      </c>
      <c r="EI71" s="9" t="str">
        <f>IF(AND(ISNUMBER(DK71),DK71&lt;8),IF(AND(ISNUMBER(AT71),ISNUMBER(DK71)),IF(AT71-VLOOKUP(BI71,NySs!$L$2:$V$4,DK71,1)&lt;1,1,AT71-VLOOKUP(BI71,NySs!$L$2:$V$4,DK71,1)),""),"")</f>
        <v/>
      </c>
      <c r="EJ71" s="9" t="str">
        <f>IF(AND(ISNUMBER(DK71),DK71&lt;9),IF(AND(ISNUMBER(AU71),ISNUMBER(DK71)),IF(AU71-VLOOKUP(BI71,NyEo!$L$2:$V$4,DK71,1)&lt;1,1,AU71-VLOOKUP(BI71,NyEo!$L$2:$V$4,DK71,1)),""),"")</f>
        <v/>
      </c>
      <c r="EK71" s="9" t="str">
        <f>IF(AND(ISNUMBER(DK71),DK71&gt;7),IF(AND(ISNUMBER(AV71),ISNUMBER(DK71)),IF(AV71-VLOOKUP(BI71,NyHt!$L$2:$V$4,DK71,1)&lt;1,1,AV71-VLOOKUP(BI71,NyHt!$L$2:$V$4,DK71,1)),""),"")</f>
        <v/>
      </c>
      <c r="EL71" s="9" t="str">
        <f>IF(AND(ISNUMBER(AW71),ISNUMBER(DK71)),IF(AW71-VLOOKUP(BI71,NySiF!$L$2:$V$4,DK71,1)&lt;1,1,AW71-VLOOKUP(BI71,NySiF!$L$2:$V$4,DK71,1)),"")</f>
        <v/>
      </c>
      <c r="EM71" s="9" t="str">
        <f>IF(AND(ISNUMBER(AX71),ISNUMBER(DK71)),IF(AX71-VLOOKUP(BI71,NySiB!$L$2:$V$4,DK71,1)&lt;1,1,AX71-VLOOKUP(BI71,NySiB!$L$2:$V$4,DK71,1)),"")</f>
        <v/>
      </c>
      <c r="EN71" s="9" t="str">
        <f>IF(AND(ISNUMBER(AY71),ISNUMBER(DK71)),IF(AY71-VLOOKUP(BI71,NySiT!$L$2:$V$4,DK71,1)&lt;1,1,AY71-VLOOKUP(BI71,NySiT!$L$2:$V$4,DK71,1)),"")</f>
        <v/>
      </c>
      <c r="EO71" s="9" t="str">
        <f>IF(AND(ISNUMBER(AZ71),ISNUMBER(DK71)),IF(AZ71-VLOOKUP(BI71,NyVs!$L$2:$V$4,DK71,1)&lt;1,1,AZ71-VLOOKUP(BI71,NyVs!$L$2:$V$4,DK71,1)),"")</f>
        <v/>
      </c>
      <c r="EP71" s="9" t="str">
        <f>IF(AND(ISNUMBER(BA71),ISNUMBER(DK71)),IF(BA71-VLOOKUP(BI71,NyPp!$L$2:$V$4,DK71,1)&lt;1,1,BA71-VLOOKUP(BI71,NyPp!$L$2:$V$4,DK71,1)),"")</f>
        <v/>
      </c>
      <c r="EQ71" s="9" t="str">
        <f>IF(AND(ISNUMBER(BB71),ISNUMBER(DK71)),IF(BB71-VLOOKUP(BI71,NyIGS!$L$2:$V$4,DK71,1)&lt;40,40,BB71-VLOOKUP(BI71,NyIGS!$L$2:$V$4,DK71,1)),"")</f>
        <v/>
      </c>
      <c r="ER71" s="9" t="str">
        <f>IF(AND(ISNUMBER(BC71),ISNUMBER(DK71)),IF(BC71-VLOOKUP(BI71,NyIRS!$L$2:$V$4,DK71,1)&lt;40,40,BC71-VLOOKUP(BI71,NyIRS!$L$2:$V$4,DK71,1)),"")</f>
        <v/>
      </c>
      <c r="ES71" s="9" t="str">
        <f>IF(AND(ISNUMBER(BD71),ISNUMBER(DK71)),IF(BD71-VLOOKUP(BI71,NyIES!$L$2:$V$4,DK71,1)&lt;40,40,BD71-VLOOKUP(BI71,NyIES!$L$2:$V$4,DK71,1)),"")</f>
        <v/>
      </c>
      <c r="ET71" s="9" t="str">
        <f>IF(AND(ISNUMBER(BE71),ISNUMBER(DK71)),IF(BE71-VLOOKUP(BI71,NyISI!$L$2:$V$4,DK71,1)&lt;40,40,BE71-VLOOKUP(BI71,NyISI!$L$2:$V$4,DK71,1)),"")</f>
        <v/>
      </c>
      <c r="EU71" s="9" t="str">
        <f>IF(AND(ISNUMBER(DK71),DK71&lt;8),IF(AND(ISNUMBER(BF71),ISNUMBER(DK71)),IF(BF71-VLOOKUP(BI71,NyISS!$L$2:$V$4,DK71,1)&lt;40,40,BF71-VLOOKUP(BI71,NyISS!$L$2:$V$4,DK71,1)),""),"")</f>
        <v/>
      </c>
      <c r="EV71" s="9" t="str">
        <f>IF(AND(ISNUMBER(DK71),DK71&gt;7),IF(AND(ISNUMBER(BG71),ISNUMBER(DK71)),IF(BG71-VLOOKUP(BI71,NyISM!$L$2:$V$4,DK71,1)&lt;40,40,BG71-VLOOKUP(BI71,NyISM!$L$2:$V$4,DK71,1)),""),"")</f>
        <v/>
      </c>
      <c r="EW71" s="9" t="str">
        <f>IF(AND(ISNUMBER(BH71),ISNUMBER(DK71)),IF(BH71-VLOOKUP(BI71,NyIAM!$L$2:$V$4,DK71,1)&lt;40,40,BH71-VLOOKUP(BI71,NyIAM!$L$2:$V$4,DK71,1)),"")</f>
        <v/>
      </c>
      <c r="EX71" s="9" t="str">
        <f>IF(AND(ISNUMBER(AJ71),ISNUMBER(DK71)),IF(AJ71+VLOOKUP(BI71,NyFi!$L$2:$V$4,DK71,1)&gt;19,19,AJ71+VLOOKUP(BI71,NyFi!$L$2:$V$4,DK71,1)),"")</f>
        <v/>
      </c>
      <c r="EY71" s="9" t="str">
        <f>IF(AND(ISNUMBER(DK71),DK71&lt;8),IF(AND(ISNUMBER(AK71),ISNUMBER(DK71)),IF(AK71+VLOOKUP(BI71,NyGs!$L$2:$V$4,DK71,1)&gt;19,19,AK71+VLOOKUP(BI71,NyGs!$L$2:$V$4,DK71,1)),""),"")</f>
        <v/>
      </c>
      <c r="EZ71" s="9" t="str">
        <f>IF(AND(ISNUMBER(AL71),ISNUMBER(DK71)),IF(AL71+VLOOKUP(BI71,NyRm!$L$2:$V$4,DK71,1)&gt;19,19,AL71+VLOOKUP(BI71,NyRm!$L$2:$V$4,DK71,1)),"")</f>
        <v/>
      </c>
      <c r="FA71" s="9" t="str">
        <f>IF(AND(ISNUMBER(AM71),ISNUMBER(DK71)),IF(AM71+VLOOKUP(BI71,NyFm!$L$2:$V$4,DK71,1)&gt;19,19,AM71+VLOOKUP(BI71,NyFm!$L$2:$V$4,DK71,1)),"")</f>
        <v/>
      </c>
      <c r="FB71" s="9" t="str">
        <f>IF(AND(ISNUMBER(DK71),DK71&lt;8),IF(AND(ISNUMBER(AN71),ISNUMBER(DK71)),IF(AN71+VLOOKUP(BI71,NyLi1R!$L$2:$V$4,DK71,1)&gt;19,19,AN71+VLOOKUP(BI71,NyLi1R!$L$2:$V$4,DK71,1)),""),"")</f>
        <v/>
      </c>
      <c r="FC71" s="9" t="str">
        <f>IF(AND(ISNUMBER(DK71),DK71&lt;8),IF(AND(ISNUMBER(AO71),ISNUMBER(DK71)),IF(AO71+VLOOKUP(BI71,NyLi1E!$L$2:$V$4,DK71,1)&gt;19,19,AO71+VLOOKUP(BI71,NyLi1E!$L$2:$V$4,DK71,1)),""),"")</f>
        <v/>
      </c>
      <c r="FD71" s="9" t="str">
        <f>IF(AND(ISNUMBER(DK71),DK71&lt;8),IF(AND(ISNUMBER(AP71),ISNUMBER(DK71)),IF(AP71+VLOOKUP(BI71,NyLi1T!$L$2:$V$4,DK71,1)&gt;19,19,AP71+VLOOKUP(BI71,NyLi1T!$L$2:$V$4,DK71,1)),""),"")</f>
        <v/>
      </c>
      <c r="FE71" s="9" t="str">
        <f>IF(AND(ISNUMBER(DK71),DK71&gt;7),IF(AND(ISNUMBER(AQ71),ISNUMBER(DK71)),IF(AQ71+VLOOKUP(BI71,NyLi2R!$L$2:$V$4,DK71,1)&gt;19,19,AQ71+VLOOKUP(BI71,NyLi2R!$L$2:$V$4,DK71,1)),""),"")</f>
        <v/>
      </c>
      <c r="FF71" s="9" t="str">
        <f>IF(AND(ISNUMBER(DK71),DK71&gt;7),IF(AND(ISNUMBER(AR71),ISNUMBER(DK71)),IF(AR71+VLOOKUP(BI71,NyLi2E!$L$2:$V$4,DK71,1)&gt;19,19,AR71+VLOOKUP(BI71,NyLi2E!$L$2:$V$4,DK71,1)),""),"")</f>
        <v/>
      </c>
      <c r="FG71" s="9" t="str">
        <f>IF(AND(ISNUMBER(DK71),DK71&gt;7),IF(AND(ISNUMBER(AS71),ISNUMBER(DK71)),IF(AS71+VLOOKUP(BI71,NyLi2T!$L$2:$V$4,DK71,1)&gt;19,19,AS71+VLOOKUP(BI71,NyLi2T!$L$2:$V$4,DK71,1)),""),"")</f>
        <v/>
      </c>
      <c r="FH71" s="9" t="str">
        <f>IF(AND(ISNUMBER(DK71),DK71&lt;8),IF(AND(ISNUMBER(AT71),ISNUMBER(DK71)),IF(AT71+VLOOKUP(BI71,NySs!$L$2:$V$4,DK71,1)&gt;19,19,AT71+VLOOKUP(BI71,NySs!$L$2:$V$4,DK71,1)),""),"")</f>
        <v/>
      </c>
      <c r="FI71" s="9" t="str">
        <f>IF(AND(ISNUMBER(DK71),DK71&lt;9),IF(AND(ISNUMBER(AU71),ISNUMBER(DK71)),IF(AU71+VLOOKUP(BI71,NyEo!$L$2:$V$4,DK71,1)&gt;19,19,AU71+VLOOKUP(BI71,NyEo!$L$2:$V$4,DK71,1)),""),"")</f>
        <v/>
      </c>
      <c r="FJ71" s="9" t="str">
        <f>IF(AND(ISNUMBER(DK71),DK71&gt;7),IF(AND(ISNUMBER(AV71),ISNUMBER(DK71)),IF(AV71+VLOOKUP(BI71,NyHt!$L$2:$V$4,DK71,1)&gt;19,19,AV71+VLOOKUP(BI71,NyHt!$L$2:$V$4,DK71,1)),""),"")</f>
        <v/>
      </c>
      <c r="FK71" s="9" t="str">
        <f>IF(AND(ISNUMBER(AW71),ISNUMBER(DK71)),IF(AW71+VLOOKUP(BI71,NySiF!$L$2:$V$4,DK71,1)&gt;19,19,AW71+VLOOKUP(BI71,NySiF!$L$2:$V$4,DK71,1)),"")</f>
        <v/>
      </c>
      <c r="FL71" s="9" t="str">
        <f>IF(AND(ISNUMBER(AX71),ISNUMBER(DK71)),IF(AX71+VLOOKUP(BI71,NySiB!$L$2:$V$4,DK71,1)&gt;19,19,AX71+VLOOKUP(BI71,NySiB!$L$2:$V$4,DK71,1)),"")</f>
        <v/>
      </c>
      <c r="FM71" s="9" t="str">
        <f>IF(AND(ISNUMBER(AY71),ISNUMBER(DK71)),IF(AY71+VLOOKUP(BI71,NySiT!$L$2:$V$4,DK71,1)&gt;19,19,AY71+VLOOKUP(BI71,NySiT!$L$2:$V$4,DK71,1)),"")</f>
        <v/>
      </c>
      <c r="FN71" s="9" t="str">
        <f>IF(AND(ISNUMBER(AZ71),ISNUMBER(DK71)),IF(AZ71+VLOOKUP(BI71,NyVs!$L$2:$V$4,DK71,1)&gt;19,19,AZ71+VLOOKUP(BI71,NyVs!$L$2:$V$4,DK71,1)),"")</f>
        <v/>
      </c>
      <c r="FO71" s="9" t="str">
        <f>IF(AND(ISNUMBER(BA71),ISNUMBER(DK71)),IF(BA71+VLOOKUP(BI71,NyPp!$L$2:$V$4,DK71,1)&gt;19,19,BA71+VLOOKUP(BI71,NyPp!$L$2:$V$4,DK71,1)),"")</f>
        <v/>
      </c>
      <c r="FP71" s="9" t="str">
        <f>IF(AND(ISNUMBER(BB71),ISNUMBER(DK71)),IF(BB71+VLOOKUP(BI71,NyIGS!$L$2:$V$4,DK71,1)&gt;160,160,BB71+VLOOKUP(BI71,NyIGS!$L$2:$V$4,DK71,1)),"")</f>
        <v/>
      </c>
      <c r="FQ71" s="9" t="str">
        <f>IF(AND(ISNUMBER(BC71),ISNUMBER(DK71)),IF(BC71+VLOOKUP(BI71,NyIRS!$L$2:$V$4,DK71,1)&gt;160,160,BC71+VLOOKUP(BI71,NyIRS!$L$2:$V$4,DK71,1)),"")</f>
        <v/>
      </c>
      <c r="FR71" s="9" t="str">
        <f>IF(AND(ISNUMBER(BD71),ISNUMBER(DK71)),IF(BD71+VLOOKUP(BI71,NyIES!$L$2:$V$4,DK71,1)&gt;160,160, BD71+VLOOKUP(BI71,NyIES!$L$2:$V$4,DK71,1)),"")</f>
        <v/>
      </c>
      <c r="FS71" s="9" t="str">
        <f>IF(AND(ISNUMBER(BE71),ISNUMBER(DK71)),IF(BE71+VLOOKUP(BI71,NyISI!$L$2:$V$4,DK71,1)&gt;160,160,BE71+VLOOKUP(BI71,NyISI!$L$2:$V$4,DK71,1)),"")</f>
        <v/>
      </c>
      <c r="FT71" s="9" t="str">
        <f>IF(AND(ISNUMBER(DK71),DK71&lt;8),IF(AND(ISNUMBER(BF71),ISNUMBER(DK71)),IF(BF71+VLOOKUP(BI71,NyISS!$L$2:$V$4,DK71,1)&gt;160,160,BF71+VLOOKUP(BI71,NyISS!$L$2:$V$4,DK71,1)),""),"")</f>
        <v/>
      </c>
      <c r="FU71" s="9" t="str">
        <f>IF(AND(ISNUMBER(DK71),DK71&gt;7),IF(AND(ISNUMBER(BG71),ISNUMBER(DK71)),IF(BG71+VLOOKUP(BI71,NyISM!$L$2:$V$4,DK71,1)&gt;160,160,BG71+VLOOKUP(BI71,NyISM!$L$2:$V$4,DK71,1)),""),"")</f>
        <v/>
      </c>
      <c r="FV71" s="9" t="str">
        <f>IF(AND(ISNUMBER(BH71),ISNUMBER(DK71)),IF(BH71+VLOOKUP(BI71,NyIAM!$L$2:$V$4,DK71,1)&gt;160,160,BH71+VLOOKUP(BI71,NyIAM!$L$2:$V$4,DK71,1)),"")</f>
        <v/>
      </c>
    </row>
    <row r="72" spans="1:178" x14ac:dyDescent="0.2">
      <c r="A72" s="51"/>
      <c r="B72" s="51"/>
      <c r="C72" s="51"/>
      <c r="D72" s="51"/>
      <c r="E72" s="51"/>
      <c r="F72" s="51"/>
      <c r="G72" s="51"/>
      <c r="H72" s="51"/>
      <c r="I72" s="51"/>
      <c r="J72" s="52"/>
      <c r="K72" s="52"/>
      <c r="L72" s="53"/>
      <c r="M72" s="53"/>
      <c r="N72" s="58" t="str">
        <f t="shared" si="22"/>
        <v/>
      </c>
      <c r="O72" s="53"/>
      <c r="P72" s="53"/>
      <c r="Q72" s="53"/>
      <c r="R72" s="53"/>
      <c r="S72" s="53"/>
      <c r="T72" s="53"/>
      <c r="U72" s="53"/>
      <c r="V72" s="53"/>
      <c r="W72" s="53"/>
      <c r="X72" s="53"/>
      <c r="Y72" s="53"/>
      <c r="Z72" s="53"/>
      <c r="AA72" s="53"/>
      <c r="AB72" s="53"/>
      <c r="AC72" s="53"/>
      <c r="AD72" s="53"/>
      <c r="AE72" s="53"/>
      <c r="AF72" s="53"/>
      <c r="AG72" s="53"/>
      <c r="AH72" s="53"/>
      <c r="AI72" s="53"/>
      <c r="AJ72" s="4" t="str">
        <f>IF(O72="","",IF(ISNUMBER(N72),VLOOKUP(O72,NyFi!$A$2:$K$40,DK72),""))</f>
        <v/>
      </c>
      <c r="AK72" s="4" t="str">
        <f>IF(P72="","",IF(AND(ISNUMBER(N72),DK72&lt;8),VLOOKUP(P72,NyGs!$A$2:$G$41,DK72),""))</f>
        <v/>
      </c>
      <c r="AL72" s="4" t="str">
        <f>IF(AA72="","",IF(ISNUMBER(N72),VLOOKUP(AA72,NyRm!$A$2:$K$56,DK72),""))</f>
        <v/>
      </c>
      <c r="AM72" s="4" t="str">
        <f>IF(Z72="","",IF(ISNUMBER(N72),VLOOKUP(Z72,NyFm!$A$2:$K$46,DK72),""))</f>
        <v/>
      </c>
      <c r="AN72" s="4" t="str">
        <f>IF(U72="","",IF(AND(ISNUMBER(N72),DK72&lt;8),VLOOKUP(U72,NyLi1R!$A$2:$G$20,DK72),""))</f>
        <v/>
      </c>
      <c r="AO72" s="4" t="str">
        <f>IF(V72="","",IF(AND(ISNUMBER(N72),DK72&lt;8),VLOOKUP(V72,NyLi1E!$A$2:$G$20,DK72),""))</f>
        <v/>
      </c>
      <c r="AP72" s="4" t="str">
        <f>IF(AND(ISNUMBER(N72),ISNUMBER(AN72),ISNUMBER(AO72),DK72&lt;8),VLOOKUP(AN72+AO72,NyLi1T!$A$2:$G$40,DK72),"")</f>
        <v/>
      </c>
      <c r="AQ72" s="4" t="str">
        <f>IF(W72="","",IF(AND(ISNUMBER(N72),DK72&gt;7),VLOOKUP(W72,NyLi2R!$A$2:$K$20,DK72),""))</f>
        <v/>
      </c>
      <c r="AR72" s="4" t="str">
        <f>IF(X72="","",IF(AND(ISNUMBER(N72),DK72&gt;7),VLOOKUP(X72,NyLi2E!$A$2:$K$20,DK72),""))</f>
        <v/>
      </c>
      <c r="AS72" s="4" t="str">
        <f>IF(AND(ISNUMBER(N72),ISNUMBER(AQ72),ISNUMBER(AR72),DK72&gt;7),VLOOKUP(AQ72+AR72,NyLi2T!$A$2:$K$40,DK72),"")</f>
        <v/>
      </c>
      <c r="AT72" s="4" t="str">
        <f>IF(AE72="","",IF(AND(ISNUMBER(N72),DK72&lt;8),VLOOKUP(AE72,NySs!$A$2:$G$28,DK72),""))</f>
        <v/>
      </c>
      <c r="AU72" s="4" t="str">
        <f>IF(AD72="","",IF(AND(ISNUMBER(N72),DK72&lt;9),VLOOKUP(AD72,NyEo!$A$2:$H$22,DK72),""))</f>
        <v/>
      </c>
      <c r="AV72" s="4" t="str">
        <f>IF(Q72="","",IF(AND(ISNUMBER(N72),DK72&gt;7),VLOOKUP(Q72,NyHt!$A$2:$K$17,DK72),""))</f>
        <v/>
      </c>
      <c r="AW72" s="4" t="str">
        <f>IF(R72="","",IF(ISNUMBER(N72),VLOOKUP(R72,NySiF!$A$2:$K$18,DK72),""))</f>
        <v/>
      </c>
      <c r="AX72" s="4" t="str">
        <f>IF(S72="","",IF(ISNUMBER(N72),VLOOKUP(S72,NySiB!$A$2:$K$16,DK72),""))</f>
        <v/>
      </c>
      <c r="AY72" s="4" t="str">
        <f>IF(T72="","",IF(ISNUMBER(N72),VLOOKUP(T72,NySiT!$A$2:$K$32,DK72),""))</f>
        <v/>
      </c>
      <c r="AZ72" s="4" t="str">
        <f>IF(Y72="","",IF(ISNUMBER(N72),VLOOKUP(Y72,NyVs!$A$2:$K$86,DK72),""))</f>
        <v/>
      </c>
      <c r="BA72" s="4" t="str">
        <f>IF(AI72="","",IF(ISNUMBER(N72),VLOOKUP(AI72,NyPp!$A$2:$K$202,DK72),""))</f>
        <v/>
      </c>
      <c r="BB72" s="4" t="str">
        <f>IF(AND(ISNUMBER(AJ72),ISNUMBER(AK72),ISNUMBER(AL72),ISNUMBER(AM72),DK72&lt;8),IF(COUNTIF(O72,0)+COUNTIF(P72,0)+COUNTIF(AA72,0)+COUNTIF(Z72,0)&gt;1,"",VLOOKUP(AJ72+AK72+AL72+AM72,NyIGS!$A$2:$K$78,DK72)),IF(AND(ISNUMBER(AJ72),ISNUMBER(AL72),ISNUMBER(AM72),ISNUMBER(AS72),DK72&gt;7),IF(COUNTIF(O72,0)+COUNTIF(AA72,0)+COUNTIF(Z72,0)+AND(COUNTIF(W72,0),COUNTIF(X72,0))&gt;1,"",VLOOKUP(AJ72+AL72+AM72+AS72,NyIGS!$A$2:$K$78,DK72)),""))</f>
        <v/>
      </c>
      <c r="BC72" s="4" t="str">
        <f>IF(AND(ISNUMBER(AJ72),ISNUMBER(AN72),ISNUMBER(AT72),DK72&lt;8),IF(COUNTIF(O72,0)+COUNTIF(U72,0)+COUNTIF(AE72,0)&gt;1,"",VLOOKUP(AJ72+AN72+AT72,NyIRS!$A$2:$K$59,DK72)),IF(AND(ISNUMBER(AJ72),ISNUMBER(AQ72),DK72&gt;7),IF(COUNTIF(O72,0)+COUNTIF(W72,0)&gt;1,"",VLOOKUP(AJ72+AQ72,NyIRS!$A$2:$K$59,DK72)),""))</f>
        <v/>
      </c>
      <c r="BD72" s="4" t="str">
        <f>IF(AND(ISNUMBER(AK72),ISNUMBER(AL72),ISNUMBER(AM72),DK72&lt;8),IF(COUNTIF(P72,0)+COUNTIF(AA72,0)+COUNTIF(Z72,0)&gt;1,"",VLOOKUP(AK72+AL72+AM72,NyIES!$A$2:$K$59,DK72)),IF(AND(ISNUMBER(AL72),ISNUMBER(AM72),ISNUMBER(AR72),DK72&gt;7),IF(COUNTIF(AA72,0)+COUNTIF(Z72,0)+COUNTIF(X72,0)&gt;1,"",VLOOKUP(AL72+AM72+AR72,NyIES!$A$2:$K$59,DK72)),""))</f>
        <v/>
      </c>
      <c r="BE72" s="4" t="str">
        <f>IF(AND(ISNUMBER(AJ72),ISNUMBER(AP72),ISNUMBER(AU72),DK72&lt;8),IF(COUNTIF(O72,0)+AND(COUNTIF(U72,0),COUNTIF(V72,0))+COUNTIF(AD72,0)&gt;1,"",VLOOKUP(AJ72+AP72+AU72,NyISI!$A$2:$K$59,DK72)),IF(AND(ISNUMBER(AS72),ISNUMBER(AU72),ISNUMBER(AV72),DK72=8),IF(COUNTIF(AD72,0)+COUNTIF(Q72,0)+AND(COUNTIF(W72,0),COUNTIF(X72,0))&gt;1,"",VLOOKUP(AS72+AU72+AV72,NyISI!$A$2:$K$59,DK72)),IF(AND(ISNUMBER(AS72),ISNUMBER(AV72),DK72&gt;8),IF(COUNTIF(Q72,0)+AND(COUNTIF(W72,0),COUNTIF(X72,0))&gt;1,"",VLOOKUP(AS72+AV72,NyISI!$A$2:$K$59,DK72)),"")))</f>
        <v/>
      </c>
      <c r="BF72" s="4" t="str">
        <f>IF(AND(ISNUMBER(AT72),ISNUMBER(AK72),ISNUMBER(AL72),ISNUMBER(AM72),DK72&lt;8),IF(COUNTIF(P72,0)+COUNTIF(AA72,0)+COUNTIF(Z72,0)+COUNTIF(AE72,0)&gt;1,"",VLOOKUP(AT72+AK72+AL72+AM72,NyISS!$A$2:$G$78,DK72)),"")</f>
        <v/>
      </c>
      <c r="BG72" s="4" t="str">
        <f>IF(AND(ISNUMBER(AJ72),ISNUMBER(AL72),ISNUMBER(AM72),DK72&gt;7),IF(COUNTIF(O72,0)+COUNTIF(AA72,0)+COUNTIF(Z72,0)&gt;1,"",VLOOKUP(AJ72+AL72+AM72,NyISM!$A$2:$K$59,DK72)),"")</f>
        <v/>
      </c>
      <c r="BH72" s="4" t="str">
        <f>IF(AND(ISNUMBER(AY72),ISNUMBER(AZ72)),IF(COUNTIF(T72,0)+COUNTIF(Y72,0)&gt;1,"",VLOOKUP(AY72+AZ72,NyIAM!$A$2:$K$40,DK72)),"")</f>
        <v/>
      </c>
      <c r="BJ72" s="4" t="str">
        <f>IF(ISNUMBER(BB72),VLOOKUP(BB72,Percentil!$A$2:$B$122,2,1),"")</f>
        <v/>
      </c>
      <c r="BK72" s="4" t="str">
        <f>IF(ISNUMBER(BC72),VLOOKUP(BC72,Percentil!$A$2:$B$122,2,1),"")</f>
        <v/>
      </c>
      <c r="BL72" s="4" t="str">
        <f>IF(ISNUMBER(BD72),VLOOKUP(BD72,Percentil!$A$2:$B$122,2,1),"")</f>
        <v/>
      </c>
      <c r="BM72" s="4" t="str">
        <f>IF(ISNUMBER(BE72),VLOOKUP(BE72,Percentil!$A$2:$B$122,2,1),"")</f>
        <v/>
      </c>
      <c r="BN72" s="4" t="str">
        <f>IF(ISNUMBER(BF72),VLOOKUP(BF72,Percentil!$A$2:$B$122,2,1),"")</f>
        <v/>
      </c>
      <c r="BO72" s="4" t="str">
        <f>IF(ISNUMBER(BG72),VLOOKUP(BG72,Percentil!$A$2:$B$122,2,1),"")</f>
        <v/>
      </c>
      <c r="BP72" s="4" t="str">
        <f>IF(ISNUMBER(BH72),VLOOKUP(BH72,Percentil!$A$2:$B$122,2,1),"")</f>
        <v/>
      </c>
      <c r="BQ72" s="4" t="str">
        <f>IF(AND(ISNUMBER(AJ72),ISNUMBER(DK72)),IF(AJ72-VLOOKUP(BI72,NyFi!$L$2:$V$4,DK72,1)&lt;1,1 &amp; " - " &amp; AJ72+VLOOKUP(BI72,NyFi!$L$2:$V$4,DK72,1),IF(AJ72+VLOOKUP(BI72,NyFi!$L$2:$V$4,DK72,1)&gt;19,AJ72-VLOOKUP(BI72,NyFi!$L$2:$V$4,DK72,1) &amp; " - " &amp; 19,AJ72-VLOOKUP(BI72,NyFi!$L$2:$V$4,DK72,1) &amp; " - " &amp; AJ72+VLOOKUP(BI72,NyFi!$L$2:$V$4,DK72,1))),"")</f>
        <v/>
      </c>
      <c r="BR72" s="4" t="str">
        <f>IF(AND(ISNUMBER(DK72),DK72&lt;8),IF(AND(ISNUMBER(AK72),ISNUMBER(DK72)),IF(AK72-VLOOKUP(BI72,NyGs!$L$2:$V$4,DK72,1)&lt;1,1 &amp; " - " &amp; AK72+VLOOKUP(BI72,NyGs!$L$2:$V$4,DK72,1),IF(AK72+VLOOKUP(BI72,NyGs!$L$2:$V$4,DK72,1)&gt;19,AK72-VLOOKUP(BI72,NyGs!$L$2:$V$4,DK72,1) &amp; " - " &amp; 19,AK72-VLOOKUP(BI72,NyGs!$L$2:$V$4,DK72,1) &amp; " - " &amp; AK72+VLOOKUP(BI72,NyGs!$L$2:$V$4,DK72,1))),""),"")</f>
        <v/>
      </c>
      <c r="BS72" s="4" t="str">
        <f>IF(AND(ISNUMBER(AL72),ISNUMBER(DK72)),IF(AL72-VLOOKUP(BI72,NyRm!$L$2:$V$4,DK72,1)&lt;1,1 &amp; " - " &amp; AL72+VLOOKUP(BI72,NyRm!$L$2:$V$4,DK72,1),IF(AL72+VLOOKUP(BI72,NyRm!$L$2:$V$4,DK72,1)&gt;19,AL72-VLOOKUP(BI72,NyRm!$L$2:$V$4,DK72,1) &amp; " - " &amp; 19,AL72-VLOOKUP(BI72,NyRm!$L$2:$V$4,DK72,1) &amp; " - " &amp; AL72+VLOOKUP(BI72,NyRm!$L$2:$V$4,DK72,1))),"")</f>
        <v/>
      </c>
      <c r="BT72" s="4" t="str">
        <f>IF(AND(ISNUMBER(AM72),ISNUMBER(DK72)),IF(AM72-VLOOKUP(BI72,NyFm!$L$2:$V$4,DK72,1)&lt;1,1 &amp; " - " &amp; AM72+VLOOKUP(BI72,NyFm!$L$2:$V$4,DK72,1),IF(AM72+VLOOKUP(BI72,NyFm!$L$2:$V$4,DK72,1)&gt;19,AM72-VLOOKUP(BI72,NyFm!$L$2:$V$4,DK72,1) &amp; " - " &amp; 19,AM72-VLOOKUP(BI72,NyFm!$L$2:$V$4,DK72,1) &amp; " - " &amp; AM72+VLOOKUP(BI72,NyFm!$L$2:$V$4,DK72,1))),"")</f>
        <v/>
      </c>
      <c r="BU72" s="4" t="str">
        <f>IF(AND(ISNUMBER(DK72),DK72&lt;8),IF(AND(ISNUMBER(AN72),ISNUMBER(DK72)),IF(AN72-VLOOKUP(BI72,NyLi1R!$L$2:$V$4,DK72,1)&lt;1,1 &amp; " - " &amp; AN72+VLOOKUP(BI72,NyLi1R!$L$2:$V$4,DK72,1),IF(AN72+VLOOKUP(BI72,NyLi1R!$L$2:$V$4,DK72,1)&gt;19,AN72-VLOOKUP(BI72,NyLi1R!$L$2:$V$4,DK72,1) &amp; " - " &amp; 19,AN72-VLOOKUP(BI72,NyLi1R!$L$2:$V$4,DK72,1) &amp; " - " &amp; AN72+VLOOKUP(BI72,NyLi1R!$L$2:$V$4,DK72,1))),""),"")</f>
        <v/>
      </c>
      <c r="BV72" s="4" t="str">
        <f>IF(AND(ISNUMBER(DK72),DK72&lt;8),IF(AND(ISNUMBER(AO72),ISNUMBER(DK72)),IF(AO72-VLOOKUP(BI72,NyLi1E!$L$2:$V$4,DK72,1)&lt;1,1 &amp; " - " &amp; AO72+VLOOKUP(BI72,NyLi1E!$L$2:$V$4,DK72,1),IF(AO72+VLOOKUP(BI72,NyLi1E!$L$2:$V$4,DK72,1)&gt;19,AO72-VLOOKUP(BI72,NyLi1E!$L$2:$V$4,DK72,1) &amp; " - " &amp; 19,AO72-VLOOKUP(BI72,NyLi1E!$L$2:$V$4,DK72,1) &amp; " - " &amp; AO72+VLOOKUP(BI72,NyLi1E!$L$2:$V$4,DK72,1))),""),"")</f>
        <v/>
      </c>
      <c r="BW72" s="4" t="str">
        <f>IF(AND(ISNUMBER(DK72),DK72&lt;8),IF(AND(ISNUMBER(AP72),ISNUMBER(DK72)),IF(AP72-VLOOKUP(BI72,NyLi1T!$L$2:$V$4,DK72,1)&lt;1,1 &amp; " - " &amp; AP72+VLOOKUP(BI72,NyLi1T!$L$2:$V$4,DK72,1),IF(AP72+VLOOKUP(BI72,NyLi1T!$L$2:$V$4,DK72,1)&gt;19,AP72-VLOOKUP(BI72,NyLi1T!$L$2:$V$4,DK72,1) &amp; " - " &amp; 19,AP72-VLOOKUP(BI72,NyLi1T!$L$2:$V$4,DK72,1) &amp; " - " &amp; AP72+VLOOKUP(BI72,NyLi1T!$L$2:$V$4,DK72,1))),""),"")</f>
        <v/>
      </c>
      <c r="BX72" s="4" t="str">
        <f>IF(AND(ISNUMBER(DK72),DK72&gt;7),IF(AND(ISNUMBER(AQ72),ISNUMBER(DK72)),IF(AQ72-VLOOKUP(BI72,NyLi2R!$L$2:$V$4,DK72,1)&lt;1,1 &amp; " - " &amp; AQ72+VLOOKUP(BI72,NyLi2R!$L$2:$V$4,DK72,1),IF(AQ72+VLOOKUP(BI72,NyLi2R!$L$2:$V$4,DK72,1)&gt;19,AQ72-VLOOKUP(BI72,NyLi2R!$L$2:$V$4,DK72,1) &amp; " - " &amp; 19,AQ72-VLOOKUP(BI72,NyLi2R!$L$2:$V$4,DK72,1) &amp; " - " &amp; AQ72+VLOOKUP(BI72,NyLi2R!$L$2:$V$4,DK72,1))),""),"")</f>
        <v/>
      </c>
      <c r="BY72" s="4" t="str">
        <f>IF(AND(ISNUMBER(DK72),DK72&gt;7),IF(AND(ISNUMBER(AR72),ISNUMBER(DK72)),IF(AR72-VLOOKUP(BI72,NyLi2E!$L$2:$V$4,DK72,1)&lt;1,1 &amp; " - " &amp; AR72+VLOOKUP(BI72,NyLi2E!$L$2:$V$4,DK72,1),IF(AR72+VLOOKUP(BI72,NyLi2E!$L$2:$V$4,DK72,1)&gt;19,AR72-VLOOKUP(BI72,NyLi2E!$L$2:$V$4,DK72,1) &amp; " - " &amp; 19,AR72-VLOOKUP(BI72,NyLi2E!$L$2:$V$4,DK72,1) &amp; " - " &amp; AR72+VLOOKUP(BI72,NyLi2E!$L$2:$V$4,DK72,1))),""),"")</f>
        <v/>
      </c>
      <c r="BZ72" s="4" t="str">
        <f>IF(AND(ISNUMBER(DK72),DK72&gt;7),IF(AND(ISNUMBER(AS72),ISNUMBER(DK72)),IF(AS72-VLOOKUP(BI72,NyLi2T!$L$2:$V$4,DK72,1)&lt;1,1 &amp; " - " &amp; AS72+VLOOKUP(BI72,NyLi2T!$L$2:$V$4,DK72,1),IF(AS72+VLOOKUP(BI72,NyLi2T!$L$2:$V$4,DK72,1)&gt;19,AS72-VLOOKUP(BI72,NyLi2T!$L$2:$V$4,DK72,1) &amp; " - " &amp; 19,AS72-VLOOKUP(BI72,NyLi2T!$L$2:$V$4,DK72,1) &amp; " - " &amp; AS72+VLOOKUP(BI72,NyLi2T!$L$2:$V$4,DK72,1))),""),"")</f>
        <v/>
      </c>
      <c r="CA72" s="4" t="str">
        <f>IF(AND(ISNUMBER(DK72),DK72&lt;8),IF(AND(ISNUMBER(AT72),ISNUMBER(DK72)),IF(AT72-VLOOKUP(BI72,NySs!$L$2:$V$4,DK72,1)&lt;1,1 &amp; " - " &amp; AT72+VLOOKUP(BI72,NySs!$L$2:$V$4,DK72,1),IF(AT72+VLOOKUP(BI72,NySs!$L$2:$V$4,DK72,1)&gt;19,AT72-VLOOKUP(BI72,NySs!$L$2:$V$4,DK72,1) &amp; " - " &amp; 19,AT72-VLOOKUP(BI72,NySs!$L$2:$V$4,DK72,1) &amp; " - " &amp; AT72+VLOOKUP(BI72,NySs!$L$2:$V$4,DK72,1))),""),"")</f>
        <v/>
      </c>
      <c r="CB72" s="4" t="str">
        <f>IF(AND(ISNUMBER(DK72),DK72&lt;9),IF(AND(ISNUMBER(AU72),ISNUMBER(DK72)),IF(AU72-VLOOKUP(BI72,NyEo!$L$2:$V$4,DK72,1)&lt;1,1 &amp; " - " &amp; AU72+VLOOKUP(BI72,NyEo!$L$2:$V$4,DK72,1),IF(AU72+VLOOKUP(BI72,NyEo!$L$2:$V$4,DK72,1)&gt;19,AU72-VLOOKUP(BI72,NyEo!$L$2:$V$4,DK72,1) &amp; " - " &amp; 19,AU72-VLOOKUP(BI72,NyEo!$L$2:$V$4,DK72,1) &amp; " - " &amp; AU72+VLOOKUP(BI72,NyEo!$L$2:$V$4,DK72,1))),""),"")</f>
        <v/>
      </c>
      <c r="CC72" s="4" t="str">
        <f>IF(AND(ISNUMBER(DK72),DK72&gt;7),IF(AND(ISNUMBER(AV72),ISNUMBER(DK72)),IF(AV72-VLOOKUP(BI72,NyHt!$L$2:$V$4,DK72,1)&lt;1,1 &amp; " - " &amp; AV72+VLOOKUP(BI72,NyHt!$L$2:$V$4,DK72,1),IF(AV72+VLOOKUP(BI72,NyHt!$L$2:$V$4,DK72,1)&gt;19,AV72-VLOOKUP(BI72,NyHt!$L$2:$V$4,DK72,1) &amp; " - " &amp; 19,AV72-VLOOKUP(BI72,NyHt!$L$2:$V$4,DK72,1) &amp; " - " &amp; AV72+VLOOKUP(BI72,NyHt!$L$2:$V$4,DK72,1))),""),"")</f>
        <v/>
      </c>
      <c r="CD72" s="4" t="str">
        <f>IF(AND(ISNUMBER(AW72),ISNUMBER(DK72)),IF(AW72-VLOOKUP(BI72,NySiF!$L$2:$V$4,DK72,1)&lt;1,1 &amp; " - " &amp; AW72+VLOOKUP(BI72,NySiF!$L$2:$V$4,DK72,1),IF(AW72+VLOOKUP(BI72,NySiF!$L$2:$V$4,DK72,1)&gt;19,AW72-VLOOKUP(BI72,NySiF!$L$2:$V$4,DK72,1) &amp; " - " &amp; 19,AW72-VLOOKUP(BI72,NySiF!$L$2:$V$4,DK72,1) &amp; " - " &amp; AW72+VLOOKUP(BI72,NySiF!$L$2:$V$4,DK72,1))),"")</f>
        <v/>
      </c>
      <c r="CE72" s="4" t="str">
        <f>IF(AND(ISNUMBER(AX72),ISNUMBER(DK72)),IF(AX72-VLOOKUP(BI72,NySiB!$L$2:$V$4,DK72,1)&lt;1,1 &amp; " - " &amp; AX72+VLOOKUP(BI72,NySiB!$L$2:$V$4,DK72,1),IF(AX72+VLOOKUP(BI72,NySiB!$L$2:$V$4,DK72,1)&gt;19,AX72-VLOOKUP(BI72,NySiB!$L$2:$V$4,DK72,1) &amp; " - " &amp; 19,AX72-VLOOKUP(BI72,NySiB!$L$2:$V$4,DK72,1) &amp; " - " &amp; AX72+VLOOKUP(BI72,NySiB!$L$2:$V$4,DK72,1))),"")</f>
        <v/>
      </c>
      <c r="CF72" s="4" t="str">
        <f>IF(AND(ISNUMBER(AY72),ISNUMBER(DK72)),IF(AY72-VLOOKUP(BI72,NySiT!$L$2:$V$4,DK72,1)&lt;1,1 &amp; " - " &amp; AY72+VLOOKUP(BI72,NySiT!$L$2:$V$4,DK72,1),IF(AY72+VLOOKUP(BI72,NySiT!$L$2:$V$4,DK72,1)&gt;19,AY72-VLOOKUP(BI72,NySiT!$L$2:$V$4,DK72,1) &amp; " - " &amp; 19,AY72-VLOOKUP(BI72,NySiT!$L$2:$V$4,DK72,1) &amp; " - " &amp; AY72+VLOOKUP(BI72,NySiT!$L$2:$V$4,DK72,1))),"")</f>
        <v/>
      </c>
      <c r="CG72" s="4" t="str">
        <f>IF(AND(ISNUMBER(AZ72),ISNUMBER(DK72)),IF(AZ72-VLOOKUP(BI72,NyVs!$L$2:$V$4,DK72,1)&lt;1,1 &amp; " - " &amp; AZ72+VLOOKUP(BI72,NyVs!$L$2:$V$4,DK72,1),IF(AZ72+VLOOKUP(BI72,NyVs!$L$2:$V$4,DK72,1)&gt;19,AZ72-VLOOKUP(BI72,NyVs!$L$2:$V$4,DK72,1) &amp; " - " &amp; 19,AZ72-VLOOKUP(BI72,NyVs!$L$2:$V$4,DK72,1) &amp; " - " &amp; AZ72+VLOOKUP(BI72,NyVs!$L$2:$V$4,DK72,1))),"")</f>
        <v/>
      </c>
      <c r="CH72" s="4" t="str">
        <f>IF(AND(ISNUMBER(BA72),ISNUMBER(DK72)),IF(BA72-VLOOKUP(BI72,NyPp!$L$2:$V$4,DK72,1)&lt;1,1 &amp; " - " &amp; BA72+VLOOKUP(BI72,NyPp!$L$2:$V$4,DK72,1),IF(BA72+VLOOKUP(BI72,NyPp!$L$2:$V$4,DK72,1)&gt;19,BA72-VLOOKUP(BI72,NyPp!$L$2:$V$4,DK72,1) &amp; " - " &amp; 19,BA72-VLOOKUP(BI72,NyPp!$L$2:$V$4,DK72,1) &amp; " - " &amp; BA72+VLOOKUP(BI72,NyPp!$L$2:$V$4,DK72,1))),"")</f>
        <v/>
      </c>
      <c r="CI72" s="4" t="str">
        <f>IF(AND(ISNUMBER(BB72),ISNUMBER(DK72)),IF(BB72-VLOOKUP(BI72,NyIGS!$L$2:$V$4,DK72,1)&lt;40,40 &amp; " - " &amp; BB72+VLOOKUP(BI72,NyIGS!$L$2:$V$4,DK72,1),IF(BB72+VLOOKUP(BI72,NyIGS!$L$2:$V$4,DK72,1)&gt;160,BB72-VLOOKUP(BI72,NyIGS!$L$2:$V$4,DK72,1) &amp; " - " &amp; 160,BB72-VLOOKUP(BI72,NyIGS!$L$2:$V$4,DK72,1) &amp; " - " &amp; BB72+VLOOKUP(BI72,NyIGS!$L$2:$V$4,DK72,1))),"")</f>
        <v/>
      </c>
      <c r="CJ72" s="4" t="str">
        <f>IF(AND(ISNUMBER(BC72),ISNUMBER(DK72)),IF(BC72-VLOOKUP(BI72,NyIRS!$L$2:$V$4,DK72,1)&lt;40,40 &amp; " - " &amp; BC72+VLOOKUP(BI72,NyIRS!$L$2:$V$4,DK72,1),IF(BC72+VLOOKUP(BI72,NyIRS!$L$2:$V$4,DK72,1)&gt;160,BC72-VLOOKUP(BI72,NyIRS!$L$2:$V$4,DK72,1) &amp; " - " &amp; 160,BC72-VLOOKUP(BI72,NyIRS!$L$2:$V$4,DK72,1) &amp; " - " &amp; BC72+VLOOKUP(BI72,NyIRS!$L$2:$V$4,DK72,1))),"")</f>
        <v/>
      </c>
      <c r="CK72" s="4" t="str">
        <f>IF(AND(ISNUMBER(BD72),ISNUMBER(DK72)),IF(BD72-VLOOKUP(BI72,NyIES!$L$2:$V$4,DK72,1)&lt;40,40 &amp; " - " &amp; BD72+VLOOKUP(BI72,NyIES!$L$2:$V$4,DK72,1),IF(BD72+VLOOKUP(BI72,NyIES!$L$2:$V$4,DK72,1)&gt;160,BD72-VLOOKUP(BI72,NyIES!$L$2:$V$4,DK72,1) &amp; " - " &amp; 160,BD72-VLOOKUP(BI72,NyIES!$L$2:$V$4,DK72,1) &amp; " - " &amp; BD72+VLOOKUP(BI72,NyIES!$L$2:$V$4,DK72,1))),"")</f>
        <v/>
      </c>
      <c r="CL72" s="4" t="str">
        <f>IF(AND(ISNUMBER(BE72),ISNUMBER(DK72)),IF(BE72-VLOOKUP(BI72,NyISI!$L$2:$V$4,DK72,1)&lt;40,40 &amp; " - " &amp; BE72+VLOOKUP(BI72,NyISI!$L$2:$V$4,DK72,1),IF(BE72+VLOOKUP(BI72,NyISI!$L$2:$V$4,DK72,1)&gt;160,BE72-VLOOKUP(BI72,NyISI!$L$2:$V$4,DK72,1) &amp; " - " &amp; 160,BE72-VLOOKUP(BI72,NyISI!$L$2:$V$4,DK72,1) &amp; " - " &amp; BE72+VLOOKUP(BI72,NyISI!$L$2:$V$4,DK72,1))),"")</f>
        <v/>
      </c>
      <c r="CM72" s="4" t="str">
        <f>IF(AND(ISNUMBER(DK72),DK72&lt;8),IF(AND(ISNUMBER(BF72),ISNUMBER(DK72)),IF(BF72-VLOOKUP(BI72,NyISS!$L$2:$V$4,DK72,1)&lt;40,40 &amp; " - " &amp; BF72+VLOOKUP(BI72,NyISS!$L$2:$V$4,DK72,1),IF(BF72+VLOOKUP(BI72,NyISS!$L$2:$V$4,DK72,1)&gt;160,BF72-VLOOKUP(BI72,NyISS!$L$2:$V$4,DK72,1) &amp; " - " &amp; 160,BF72-VLOOKUP(BI72,NyISS!$L$2:$V$4,DK72,1) &amp; " - " &amp; BF72+VLOOKUP(BI72,NyISS!$L$2:$V$4,DK72,1))),""),"")</f>
        <v/>
      </c>
      <c r="CN72" s="4" t="str">
        <f>IF(AND(ISNUMBER(DK72),DK72&gt;7),IF(AND(ISNUMBER(BG72),ISNUMBER(DK72)),IF(BG72-VLOOKUP(BI72,NyISM!$L$2:$V$4,DK72,1)&lt;40,40 &amp; " - " &amp; BG72+VLOOKUP(BI72,NyISM!$L$2:$V$4,DK72,1),IF(BG72+VLOOKUP(BI72,NyISM!$L$2:$V$4,DK72,1)&gt;160,BG72-VLOOKUP(BI72,NyISM!$L$2:$V$4,DK72,1) &amp; " - " &amp; 160,BG72-VLOOKUP(BI72,NyISM!$L$2:$V$4,DK72,1) &amp; " - " &amp; BG72+VLOOKUP(BI72,NyISM!$L$2:$V$4,DK72,1))),""),"")</f>
        <v/>
      </c>
      <c r="CO72" s="4" t="str">
        <f>IF(AND(ISNUMBER(BH72),ISNUMBER(DK72)),IF(BH72-VLOOKUP(BI72,NyIAM!$L$2:$V$4,DK72,1)&lt;40,40 &amp; " - " &amp; BH72+VLOOKUP(BI72,NyIAM!$L$2:$V$4,DK72,1),IF(BH72+VLOOKUP(BI72,NyIAM!$L$2:$V$4,DK72,1)&gt;160,BH72-VLOOKUP(BI72,NyIAM!$L$2:$V$4,DK72,1) &amp; " - " &amp; 160,BH72-VLOOKUP(BI72,NyIAM!$L$2:$V$4,DK72,1) &amp; " - " &amp; BH72+VLOOKUP(BI72,NyIAM!$L$2:$V$4,DK72,1))),"")</f>
        <v/>
      </c>
      <c r="CP72" s="4" t="str">
        <f>IF(AF72="","",IF(AND(ISNUMBER(AF72),ISNUMBER(DK72)),IF(VLOOKUP(AF72,NyOm!$A$2:$K$30,DK72,1)=1,"Onormalt få ord",IF(VLOOKUP(AF72,NyOm!$A$2:$K$30,DK72,1)=2,"Färre antal ord än normalt",IF(VLOOKUP(AF72,NyOm!$A$2:$K$30,DK72,1)=3,"Normalt antal ord","")))))</f>
        <v/>
      </c>
      <c r="CQ72" s="4" t="str">
        <f>IF(AB72="","",IF(AND(ISNUMBER(AB72),ISNUMBER(DK72)),IF(VLOOKUP(AB72,NyPbTid!$A$2:$K$218,DK72,1)=1,"Onormalt lång tidsåtgång",IF(VLOOKUP(AB72,NyPbTid!$A$2:$K$218,DK72,1)=2,"Långsammare än normalt",IF(VLOOKUP(AB72,NyPbTid!$A$2:$K$218,DK72,1)=3,"Normal tidsåtgång","")))))</f>
        <v/>
      </c>
      <c r="CR72" s="4" t="str">
        <f>IF(AC72="","",IF(AND(ISNUMBER(AC72),ISNUMBER(DK72)),IF(VLOOKUP(AC72,NyPbFel!$A$2:$K$18,DK72,1)=1,"Onormalt antal fel",IF(VLOOKUP(AC72,NyPbFel!$A$2:$K$18,DK72,1)=2,"Fler fel än normalt",IF(VLOOKUP(AC72,NyPbFel!$A$2:$K$18,DK72,1)=3,"Normalt antal fel","")))))</f>
        <v/>
      </c>
      <c r="CS72" s="4" t="str">
        <f t="shared" si="28"/>
        <v/>
      </c>
      <c r="CT72" s="4" t="str">
        <f>IF(OR(ISNUMBER(CS72),CS72="0**"),IF(ISNUMBER(CS72),CS72/ABS(CS72)*VLOOKUP(1,SignDiff!$A$3:$K$4,DK72,1),VLOOKUP(1,SignDiff!$A$3:$K$4,DK72,1)),"")</f>
        <v/>
      </c>
      <c r="CU72" s="4" t="str">
        <f>IF(OR(ISNUMBER(CS72),CS72="0**"),IF(ISNUMBER(CS72),CS72/ABS(CS72)*VLOOKUP(1,SignDiff!$A$7:$K$8,DK72,1),VLOOKUP(1,SignDiff!$A$7:$K$8,DK72,1)),"")</f>
        <v/>
      </c>
      <c r="CV72" s="4" t="str">
        <f t="shared" si="29"/>
        <v/>
      </c>
      <c r="CW72" s="4" t="str">
        <f t="shared" si="30"/>
        <v/>
      </c>
      <c r="CX72" s="4" t="str">
        <f>IF(OR(ISNUMBER(CS72),CS72="0**"),IF(CS72="0**",VLOOKUP(0,'IRS-IES'!$A$2:$C$43,2,1),IF(CS72&lt;0,VLOOKUP(ABS(CS72),'IRS-IES'!$A$2:$C$43,2,1),VLOOKUP(ABS(CS72),'IRS-IES'!$A$2:$C$43,3,1))),"")</f>
        <v/>
      </c>
      <c r="CY72" s="4" t="str">
        <f t="shared" si="31"/>
        <v/>
      </c>
      <c r="CZ72" s="4" t="str">
        <f>IF(OR(ISNUMBER(CY72),CY72="0**"),IF(ISNUMBER(CY72),CY72/ABS(CY72)*VLOOKUP(2,SignDiff!$A$3:$K$4,DK72,1),VLOOKUP(2,SignDiff!$A$3:$K$4,DK72,1)),"")</f>
        <v/>
      </c>
      <c r="DA72" s="4" t="str">
        <f>IF(OR(ISNUMBER(CY72),CY72="0**"),IF(ISNUMBER(CY72),CY72/ABS(CY72)*VLOOKUP(2,SignDiff!$A$7:$K$8,DK72,1),VLOOKUP(2,SignDiff!$A$7:$K$8,DK72,1)),"")</f>
        <v/>
      </c>
      <c r="DB72" s="4" t="str">
        <f t="shared" si="32"/>
        <v/>
      </c>
      <c r="DC72" s="4" t="str">
        <f t="shared" si="33"/>
        <v/>
      </c>
      <c r="DD72" s="4" t="str">
        <f>IF(OR(ISNUMBER(CY72),CY72="0**"),IF(CY72="0**",VLOOKUP(0,'ISI-ISS'!$A$2:$C$43,2,1),IF(CY72&lt;0,VLOOKUP(ABS(CY72),'ISI-ISS'!$A$2:$C$43,2,1),VLOOKUP(ABS(CY72),'ISI-ISS'!$A$2:$C$43,3,1))),"")</f>
        <v/>
      </c>
      <c r="DE72" s="4" t="str">
        <f t="shared" si="34"/>
        <v/>
      </c>
      <c r="DF72" s="4" t="str">
        <f>IF(OR(ISNUMBER(DE72),DE72="0**"),IF(ISNUMBER(DE72),DE72/ABS(DE72)*VLOOKUP(2,SignDiff!$A$3:$K$4,DK72,1),VLOOKUP(2,SignDiff!$A$3:$K$4,DK72,1)),"")</f>
        <v/>
      </c>
      <c r="DG72" s="4" t="str">
        <f>IF(OR(ISNUMBER(DE72),DE72="0**"),IF(ISNUMBER(DE72),DE72/ABS(DE72)*VLOOKUP(2,SignDiff!$A$7:$K$8,DK72,1),VLOOKUP(2,SignDiff!$A$7:$K$8,DK72,1)),"")</f>
        <v/>
      </c>
      <c r="DH72" s="4" t="str">
        <f t="shared" si="35"/>
        <v/>
      </c>
      <c r="DI72" s="4" t="str">
        <f t="shared" si="36"/>
        <v/>
      </c>
      <c r="DJ72" s="4" t="str">
        <f>IF(OR(ISNUMBER(DE72),DE72="0**"),IF(DE72="0**",VLOOKUP(0,'ISI-ISM'!$A$2:$C$43,2,1),IF(DE72&lt;0,VLOOKUP(ABS(DE72),'ISI-ISM'!$A$2:$C$43,2,1),VLOOKUP(ABS(DE72),'ISI-ISM'!$A$2:$C$43,3,1))),"")</f>
        <v/>
      </c>
      <c r="DK72" s="4" t="str">
        <f>IF(ISERROR(VLOOKUP(N72,age!$A$2:$C$11,2,1)),"",VLOOKUP(N72,age!$A$2:$C$11,2,1))</f>
        <v/>
      </c>
      <c r="DL72" s="4" t="str">
        <f>IF(ISERROR(VLOOKUP(N72,age!$A$2:$C$11,3,1)),"",VLOOKUP(N72,age!$A$2:$C$11,3,1))</f>
        <v/>
      </c>
      <c r="DM72" s="4">
        <f t="shared" si="23"/>
        <v>0</v>
      </c>
      <c r="DN72" s="4">
        <f t="shared" si="24"/>
        <v>0</v>
      </c>
      <c r="DO72" s="4">
        <f t="shared" si="25"/>
        <v>0</v>
      </c>
      <c r="DP72" s="4">
        <f t="shared" si="26"/>
        <v>0</v>
      </c>
      <c r="DQ72" s="4">
        <f t="shared" si="27"/>
        <v>0</v>
      </c>
      <c r="DR72" s="9" t="str">
        <f t="shared" si="37"/>
        <v/>
      </c>
      <c r="DS72" s="9" t="str">
        <f t="shared" si="38"/>
        <v/>
      </c>
      <c r="DT72" s="9" t="str">
        <f t="shared" si="39"/>
        <v/>
      </c>
      <c r="DU72" s="9" t="str">
        <f t="shared" si="40"/>
        <v/>
      </c>
      <c r="DV72" s="9" t="str">
        <f t="shared" si="41"/>
        <v/>
      </c>
      <c r="DW72" s="9" t="str">
        <f t="shared" si="42"/>
        <v/>
      </c>
      <c r="DX72" s="9" t="str">
        <f t="shared" si="43"/>
        <v/>
      </c>
      <c r="DY72" s="9" t="str">
        <f>IF(AND(ISNUMBER(AJ72),ISNUMBER(DK72)),IF(AJ72-VLOOKUP(BI72,NyFi!$L$2:$V$4,DK72,1)&lt;1,1,AJ72-VLOOKUP(BI72,NyFi!$L$2:$V$4,DK72,1)),"")</f>
        <v/>
      </c>
      <c r="DZ72" s="9" t="str">
        <f>IF(AND(ISNUMBER(DK72),DK72&lt;8),IF(AND(ISNUMBER(AK72),ISNUMBER(DK72)),IF(AK72-VLOOKUP(BI72,NyGs!$L$2:$V$4,DK72,1)&lt;1,1,AK72-VLOOKUP(BI72,NyGs!$L$2:$V$4,DK72,1)),""),"")</f>
        <v/>
      </c>
      <c r="EA72" s="9" t="str">
        <f>IF(AND(ISNUMBER(AL72),ISNUMBER(DK72)),IF(AL72-VLOOKUP(BI72,NyRm!$L$2:$V$4,DK72,1)&lt;1,1,AL72-VLOOKUP(BI72,NyRm!$L$2:$V$4,DK72,1)),"")</f>
        <v/>
      </c>
      <c r="EB72" s="9" t="str">
        <f>IF(AND(ISNUMBER(AM72),ISNUMBER(DK72)),IF(AM72-VLOOKUP(BI72,NyFm!$L$2:$V$4,DK72,1)&lt;1,1,AM72-VLOOKUP(BI72,NyFm!$L$2:$V$4,DK72,1)),"")</f>
        <v/>
      </c>
      <c r="EC72" s="9" t="str">
        <f>IF(AND(ISNUMBER(DK72),DK72&lt;8),IF(AND(ISNUMBER(AN72),ISNUMBER(DK72)),IF(AN72-VLOOKUP(BI72,NyLi1R!$L$2:$V$4,DK72,1)&lt;1,1,AN72-VLOOKUP(BI72,NyLi1R!$L$2:$V$4,DK72,1)),""),"")</f>
        <v/>
      </c>
      <c r="ED72" s="9" t="str">
        <f>IF(AND(ISNUMBER(DK72),DK72&lt;8),IF(AND(ISNUMBER(AO72),ISNUMBER(DK72)),IF(AO72-VLOOKUP(BI72,NyLi1E!$L$2:$V$4,DK72,1)&lt;1,1,AO72-VLOOKUP(BI72,NyLi1E!$L$2:$V$4,DK72,1)),""),"")</f>
        <v/>
      </c>
      <c r="EE72" s="9" t="str">
        <f>IF(AND(ISNUMBER(DK72),DK72&lt;8),IF(AND(ISNUMBER(AP72),ISNUMBER(DK72)),IF(AP72-VLOOKUP(BI72,NyLi1T!$L$2:$V$4,DK72,1)&lt;1,1,AP72-VLOOKUP(BI72,NyLi1T!$L$2:$V$4,DK72,1)),""),"")</f>
        <v/>
      </c>
      <c r="EF72" s="9" t="str">
        <f>IF(AND(ISNUMBER(DK72),DK72&gt;7),IF(AND(ISNUMBER(AQ72),ISNUMBER(DK72)),IF(AQ72-VLOOKUP(BI72,NyLi2R!$L$2:$V$4,DK72,1)&lt;1,1,AQ72-VLOOKUP(BI72,NyLi2R!$L$2:$V$4,DK72,1)),""),"")</f>
        <v/>
      </c>
      <c r="EG72" s="9" t="str">
        <f>IF(AND(ISNUMBER(DK72),DK72&gt;7),IF(AND(ISNUMBER(AR72),ISNUMBER(DK72)),IF(AR72-VLOOKUP(BI72,NyLi2E!$L$2:$V$4,DK72,1)&lt;1,1,AR72-VLOOKUP(BI72,NyLi2E!$L$2:$V$4,DK72,1)),""),"")</f>
        <v/>
      </c>
      <c r="EH72" s="9" t="str">
        <f>IF(AND(ISNUMBER(DK72),DK72&gt;7),IF(AND(ISNUMBER(AS72),ISNUMBER(DK72)),IF(AS72-VLOOKUP(BI72,NyLi2T!$L$2:$V$4,DK72,1)&lt;1,1,AS72-VLOOKUP(BI72,NyLi2T!$L$2:$V$4,DK72,1)),""),"")</f>
        <v/>
      </c>
      <c r="EI72" s="9" t="str">
        <f>IF(AND(ISNUMBER(DK72),DK72&lt;8),IF(AND(ISNUMBER(AT72),ISNUMBER(DK72)),IF(AT72-VLOOKUP(BI72,NySs!$L$2:$V$4,DK72,1)&lt;1,1,AT72-VLOOKUP(BI72,NySs!$L$2:$V$4,DK72,1)),""),"")</f>
        <v/>
      </c>
      <c r="EJ72" s="9" t="str">
        <f>IF(AND(ISNUMBER(DK72),DK72&lt;9),IF(AND(ISNUMBER(AU72),ISNUMBER(DK72)),IF(AU72-VLOOKUP(BI72,NyEo!$L$2:$V$4,DK72,1)&lt;1,1,AU72-VLOOKUP(BI72,NyEo!$L$2:$V$4,DK72,1)),""),"")</f>
        <v/>
      </c>
      <c r="EK72" s="9" t="str">
        <f>IF(AND(ISNUMBER(DK72),DK72&gt;7),IF(AND(ISNUMBER(AV72),ISNUMBER(DK72)),IF(AV72-VLOOKUP(BI72,NyHt!$L$2:$V$4,DK72,1)&lt;1,1,AV72-VLOOKUP(BI72,NyHt!$L$2:$V$4,DK72,1)),""),"")</f>
        <v/>
      </c>
      <c r="EL72" s="9" t="str">
        <f>IF(AND(ISNUMBER(AW72),ISNUMBER(DK72)),IF(AW72-VLOOKUP(BI72,NySiF!$L$2:$V$4,DK72,1)&lt;1,1,AW72-VLOOKUP(BI72,NySiF!$L$2:$V$4,DK72,1)),"")</f>
        <v/>
      </c>
      <c r="EM72" s="9" t="str">
        <f>IF(AND(ISNUMBER(AX72),ISNUMBER(DK72)),IF(AX72-VLOOKUP(BI72,NySiB!$L$2:$V$4,DK72,1)&lt;1,1,AX72-VLOOKUP(BI72,NySiB!$L$2:$V$4,DK72,1)),"")</f>
        <v/>
      </c>
      <c r="EN72" s="9" t="str">
        <f>IF(AND(ISNUMBER(AY72),ISNUMBER(DK72)),IF(AY72-VLOOKUP(BI72,NySiT!$L$2:$V$4,DK72,1)&lt;1,1,AY72-VLOOKUP(BI72,NySiT!$L$2:$V$4,DK72,1)),"")</f>
        <v/>
      </c>
      <c r="EO72" s="9" t="str">
        <f>IF(AND(ISNUMBER(AZ72),ISNUMBER(DK72)),IF(AZ72-VLOOKUP(BI72,NyVs!$L$2:$V$4,DK72,1)&lt;1,1,AZ72-VLOOKUP(BI72,NyVs!$L$2:$V$4,DK72,1)),"")</f>
        <v/>
      </c>
      <c r="EP72" s="9" t="str">
        <f>IF(AND(ISNUMBER(BA72),ISNUMBER(DK72)),IF(BA72-VLOOKUP(BI72,NyPp!$L$2:$V$4,DK72,1)&lt;1,1,BA72-VLOOKUP(BI72,NyPp!$L$2:$V$4,DK72,1)),"")</f>
        <v/>
      </c>
      <c r="EQ72" s="9" t="str">
        <f>IF(AND(ISNUMBER(BB72),ISNUMBER(DK72)),IF(BB72-VLOOKUP(BI72,NyIGS!$L$2:$V$4,DK72,1)&lt;40,40,BB72-VLOOKUP(BI72,NyIGS!$L$2:$V$4,DK72,1)),"")</f>
        <v/>
      </c>
      <c r="ER72" s="9" t="str">
        <f>IF(AND(ISNUMBER(BC72),ISNUMBER(DK72)),IF(BC72-VLOOKUP(BI72,NyIRS!$L$2:$V$4,DK72,1)&lt;40,40,BC72-VLOOKUP(BI72,NyIRS!$L$2:$V$4,DK72,1)),"")</f>
        <v/>
      </c>
      <c r="ES72" s="9" t="str">
        <f>IF(AND(ISNUMBER(BD72),ISNUMBER(DK72)),IF(BD72-VLOOKUP(BI72,NyIES!$L$2:$V$4,DK72,1)&lt;40,40,BD72-VLOOKUP(BI72,NyIES!$L$2:$V$4,DK72,1)),"")</f>
        <v/>
      </c>
      <c r="ET72" s="9" t="str">
        <f>IF(AND(ISNUMBER(BE72),ISNUMBER(DK72)),IF(BE72-VLOOKUP(BI72,NyISI!$L$2:$V$4,DK72,1)&lt;40,40,BE72-VLOOKUP(BI72,NyISI!$L$2:$V$4,DK72,1)),"")</f>
        <v/>
      </c>
      <c r="EU72" s="9" t="str">
        <f>IF(AND(ISNUMBER(DK72),DK72&lt;8),IF(AND(ISNUMBER(BF72),ISNUMBER(DK72)),IF(BF72-VLOOKUP(BI72,NyISS!$L$2:$V$4,DK72,1)&lt;40,40,BF72-VLOOKUP(BI72,NyISS!$L$2:$V$4,DK72,1)),""),"")</f>
        <v/>
      </c>
      <c r="EV72" s="9" t="str">
        <f>IF(AND(ISNUMBER(DK72),DK72&gt;7),IF(AND(ISNUMBER(BG72),ISNUMBER(DK72)),IF(BG72-VLOOKUP(BI72,NyISM!$L$2:$V$4,DK72,1)&lt;40,40,BG72-VLOOKUP(BI72,NyISM!$L$2:$V$4,DK72,1)),""),"")</f>
        <v/>
      </c>
      <c r="EW72" s="9" t="str">
        <f>IF(AND(ISNUMBER(BH72),ISNUMBER(DK72)),IF(BH72-VLOOKUP(BI72,NyIAM!$L$2:$V$4,DK72,1)&lt;40,40,BH72-VLOOKUP(BI72,NyIAM!$L$2:$V$4,DK72,1)),"")</f>
        <v/>
      </c>
      <c r="EX72" s="9" t="str">
        <f>IF(AND(ISNUMBER(AJ72),ISNUMBER(DK72)),IF(AJ72+VLOOKUP(BI72,NyFi!$L$2:$V$4,DK72,1)&gt;19,19,AJ72+VLOOKUP(BI72,NyFi!$L$2:$V$4,DK72,1)),"")</f>
        <v/>
      </c>
      <c r="EY72" s="9" t="str">
        <f>IF(AND(ISNUMBER(DK72),DK72&lt;8),IF(AND(ISNUMBER(AK72),ISNUMBER(DK72)),IF(AK72+VLOOKUP(BI72,NyGs!$L$2:$V$4,DK72,1)&gt;19,19,AK72+VLOOKUP(BI72,NyGs!$L$2:$V$4,DK72,1)),""),"")</f>
        <v/>
      </c>
      <c r="EZ72" s="9" t="str">
        <f>IF(AND(ISNUMBER(AL72),ISNUMBER(DK72)),IF(AL72+VLOOKUP(BI72,NyRm!$L$2:$V$4,DK72,1)&gt;19,19,AL72+VLOOKUP(BI72,NyRm!$L$2:$V$4,DK72,1)),"")</f>
        <v/>
      </c>
      <c r="FA72" s="9" t="str">
        <f>IF(AND(ISNUMBER(AM72),ISNUMBER(DK72)),IF(AM72+VLOOKUP(BI72,NyFm!$L$2:$V$4,DK72,1)&gt;19,19,AM72+VLOOKUP(BI72,NyFm!$L$2:$V$4,DK72,1)),"")</f>
        <v/>
      </c>
      <c r="FB72" s="9" t="str">
        <f>IF(AND(ISNUMBER(DK72),DK72&lt;8),IF(AND(ISNUMBER(AN72),ISNUMBER(DK72)),IF(AN72+VLOOKUP(BI72,NyLi1R!$L$2:$V$4,DK72,1)&gt;19,19,AN72+VLOOKUP(BI72,NyLi1R!$L$2:$V$4,DK72,1)),""),"")</f>
        <v/>
      </c>
      <c r="FC72" s="9" t="str">
        <f>IF(AND(ISNUMBER(DK72),DK72&lt;8),IF(AND(ISNUMBER(AO72),ISNUMBER(DK72)),IF(AO72+VLOOKUP(BI72,NyLi1E!$L$2:$V$4,DK72,1)&gt;19,19,AO72+VLOOKUP(BI72,NyLi1E!$L$2:$V$4,DK72,1)),""),"")</f>
        <v/>
      </c>
      <c r="FD72" s="9" t="str">
        <f>IF(AND(ISNUMBER(DK72),DK72&lt;8),IF(AND(ISNUMBER(AP72),ISNUMBER(DK72)),IF(AP72+VLOOKUP(BI72,NyLi1T!$L$2:$V$4,DK72,1)&gt;19,19,AP72+VLOOKUP(BI72,NyLi1T!$L$2:$V$4,DK72,1)),""),"")</f>
        <v/>
      </c>
      <c r="FE72" s="9" t="str">
        <f>IF(AND(ISNUMBER(DK72),DK72&gt;7),IF(AND(ISNUMBER(AQ72),ISNUMBER(DK72)),IF(AQ72+VLOOKUP(BI72,NyLi2R!$L$2:$V$4,DK72,1)&gt;19,19,AQ72+VLOOKUP(BI72,NyLi2R!$L$2:$V$4,DK72,1)),""),"")</f>
        <v/>
      </c>
      <c r="FF72" s="9" t="str">
        <f>IF(AND(ISNUMBER(DK72),DK72&gt;7),IF(AND(ISNUMBER(AR72),ISNUMBER(DK72)),IF(AR72+VLOOKUP(BI72,NyLi2E!$L$2:$V$4,DK72,1)&gt;19,19,AR72+VLOOKUP(BI72,NyLi2E!$L$2:$V$4,DK72,1)),""),"")</f>
        <v/>
      </c>
      <c r="FG72" s="9" t="str">
        <f>IF(AND(ISNUMBER(DK72),DK72&gt;7),IF(AND(ISNUMBER(AS72),ISNUMBER(DK72)),IF(AS72+VLOOKUP(BI72,NyLi2T!$L$2:$V$4,DK72,1)&gt;19,19,AS72+VLOOKUP(BI72,NyLi2T!$L$2:$V$4,DK72,1)),""),"")</f>
        <v/>
      </c>
      <c r="FH72" s="9" t="str">
        <f>IF(AND(ISNUMBER(DK72),DK72&lt;8),IF(AND(ISNUMBER(AT72),ISNUMBER(DK72)),IF(AT72+VLOOKUP(BI72,NySs!$L$2:$V$4,DK72,1)&gt;19,19,AT72+VLOOKUP(BI72,NySs!$L$2:$V$4,DK72,1)),""),"")</f>
        <v/>
      </c>
      <c r="FI72" s="9" t="str">
        <f>IF(AND(ISNUMBER(DK72),DK72&lt;9),IF(AND(ISNUMBER(AU72),ISNUMBER(DK72)),IF(AU72+VLOOKUP(BI72,NyEo!$L$2:$V$4,DK72,1)&gt;19,19,AU72+VLOOKUP(BI72,NyEo!$L$2:$V$4,DK72,1)),""),"")</f>
        <v/>
      </c>
      <c r="FJ72" s="9" t="str">
        <f>IF(AND(ISNUMBER(DK72),DK72&gt;7),IF(AND(ISNUMBER(AV72),ISNUMBER(DK72)),IF(AV72+VLOOKUP(BI72,NyHt!$L$2:$V$4,DK72,1)&gt;19,19,AV72+VLOOKUP(BI72,NyHt!$L$2:$V$4,DK72,1)),""),"")</f>
        <v/>
      </c>
      <c r="FK72" s="9" t="str">
        <f>IF(AND(ISNUMBER(AW72),ISNUMBER(DK72)),IF(AW72+VLOOKUP(BI72,NySiF!$L$2:$V$4,DK72,1)&gt;19,19,AW72+VLOOKUP(BI72,NySiF!$L$2:$V$4,DK72,1)),"")</f>
        <v/>
      </c>
      <c r="FL72" s="9" t="str">
        <f>IF(AND(ISNUMBER(AX72),ISNUMBER(DK72)),IF(AX72+VLOOKUP(BI72,NySiB!$L$2:$V$4,DK72,1)&gt;19,19,AX72+VLOOKUP(BI72,NySiB!$L$2:$V$4,DK72,1)),"")</f>
        <v/>
      </c>
      <c r="FM72" s="9" t="str">
        <f>IF(AND(ISNUMBER(AY72),ISNUMBER(DK72)),IF(AY72+VLOOKUP(BI72,NySiT!$L$2:$V$4,DK72,1)&gt;19,19,AY72+VLOOKUP(BI72,NySiT!$L$2:$V$4,DK72,1)),"")</f>
        <v/>
      </c>
      <c r="FN72" s="9" t="str">
        <f>IF(AND(ISNUMBER(AZ72),ISNUMBER(DK72)),IF(AZ72+VLOOKUP(BI72,NyVs!$L$2:$V$4,DK72,1)&gt;19,19,AZ72+VLOOKUP(BI72,NyVs!$L$2:$V$4,DK72,1)),"")</f>
        <v/>
      </c>
      <c r="FO72" s="9" t="str">
        <f>IF(AND(ISNUMBER(BA72),ISNUMBER(DK72)),IF(BA72+VLOOKUP(BI72,NyPp!$L$2:$V$4,DK72,1)&gt;19,19,BA72+VLOOKUP(BI72,NyPp!$L$2:$V$4,DK72,1)),"")</f>
        <v/>
      </c>
      <c r="FP72" s="9" t="str">
        <f>IF(AND(ISNUMBER(BB72),ISNUMBER(DK72)),IF(BB72+VLOOKUP(BI72,NyIGS!$L$2:$V$4,DK72,1)&gt;160,160,BB72+VLOOKUP(BI72,NyIGS!$L$2:$V$4,DK72,1)),"")</f>
        <v/>
      </c>
      <c r="FQ72" s="9" t="str">
        <f>IF(AND(ISNUMBER(BC72),ISNUMBER(DK72)),IF(BC72+VLOOKUP(BI72,NyIRS!$L$2:$V$4,DK72,1)&gt;160,160,BC72+VLOOKUP(BI72,NyIRS!$L$2:$V$4,DK72,1)),"")</f>
        <v/>
      </c>
      <c r="FR72" s="9" t="str">
        <f>IF(AND(ISNUMBER(BD72),ISNUMBER(DK72)),IF(BD72+VLOOKUP(BI72,NyIES!$L$2:$V$4,DK72,1)&gt;160,160, BD72+VLOOKUP(BI72,NyIES!$L$2:$V$4,DK72,1)),"")</f>
        <v/>
      </c>
      <c r="FS72" s="9" t="str">
        <f>IF(AND(ISNUMBER(BE72),ISNUMBER(DK72)),IF(BE72+VLOOKUP(BI72,NyISI!$L$2:$V$4,DK72,1)&gt;160,160,BE72+VLOOKUP(BI72,NyISI!$L$2:$V$4,DK72,1)),"")</f>
        <v/>
      </c>
      <c r="FT72" s="9" t="str">
        <f>IF(AND(ISNUMBER(DK72),DK72&lt;8),IF(AND(ISNUMBER(BF72),ISNUMBER(DK72)),IF(BF72+VLOOKUP(BI72,NyISS!$L$2:$V$4,DK72,1)&gt;160,160,BF72+VLOOKUP(BI72,NyISS!$L$2:$V$4,DK72,1)),""),"")</f>
        <v/>
      </c>
      <c r="FU72" s="9" t="str">
        <f>IF(AND(ISNUMBER(DK72),DK72&gt;7),IF(AND(ISNUMBER(BG72),ISNUMBER(DK72)),IF(BG72+VLOOKUP(BI72,NyISM!$L$2:$V$4,DK72,1)&gt;160,160,BG72+VLOOKUP(BI72,NyISM!$L$2:$V$4,DK72,1)),""),"")</f>
        <v/>
      </c>
      <c r="FV72" s="9" t="str">
        <f>IF(AND(ISNUMBER(BH72),ISNUMBER(DK72)),IF(BH72+VLOOKUP(BI72,NyIAM!$L$2:$V$4,DK72,1)&gt;160,160,BH72+VLOOKUP(BI72,NyIAM!$L$2:$V$4,DK72,1)),"")</f>
        <v/>
      </c>
    </row>
    <row r="73" spans="1:178" x14ac:dyDescent="0.2">
      <c r="A73" s="51"/>
      <c r="B73" s="51"/>
      <c r="C73" s="51"/>
      <c r="D73" s="51"/>
      <c r="E73" s="51"/>
      <c r="F73" s="51"/>
      <c r="G73" s="51"/>
      <c r="H73" s="51"/>
      <c r="I73" s="51"/>
      <c r="J73" s="52"/>
      <c r="K73" s="52"/>
      <c r="L73" s="53"/>
      <c r="M73" s="53"/>
      <c r="N73" s="58" t="str">
        <f t="shared" si="22"/>
        <v/>
      </c>
      <c r="O73" s="53"/>
      <c r="P73" s="53"/>
      <c r="Q73" s="53"/>
      <c r="R73" s="53"/>
      <c r="S73" s="53"/>
      <c r="T73" s="53"/>
      <c r="U73" s="53"/>
      <c r="V73" s="53"/>
      <c r="W73" s="53"/>
      <c r="X73" s="53"/>
      <c r="Y73" s="53"/>
      <c r="Z73" s="53"/>
      <c r="AA73" s="53"/>
      <c r="AB73" s="53"/>
      <c r="AC73" s="53"/>
      <c r="AD73" s="53"/>
      <c r="AE73" s="53"/>
      <c r="AF73" s="53"/>
      <c r="AG73" s="53"/>
      <c r="AH73" s="53"/>
      <c r="AI73" s="53"/>
      <c r="AJ73" s="4" t="str">
        <f>IF(O73="","",IF(ISNUMBER(N73),VLOOKUP(O73,NyFi!$A$2:$K$40,DK73),""))</f>
        <v/>
      </c>
      <c r="AK73" s="4" t="str">
        <f>IF(P73="","",IF(AND(ISNUMBER(N73),DK73&lt;8),VLOOKUP(P73,NyGs!$A$2:$G$41,DK73),""))</f>
        <v/>
      </c>
      <c r="AL73" s="4" t="str">
        <f>IF(AA73="","",IF(ISNUMBER(N73),VLOOKUP(AA73,NyRm!$A$2:$K$56,DK73),""))</f>
        <v/>
      </c>
      <c r="AM73" s="4" t="str">
        <f>IF(Z73="","",IF(ISNUMBER(N73),VLOOKUP(Z73,NyFm!$A$2:$K$46,DK73),""))</f>
        <v/>
      </c>
      <c r="AN73" s="4" t="str">
        <f>IF(U73="","",IF(AND(ISNUMBER(N73),DK73&lt;8),VLOOKUP(U73,NyLi1R!$A$2:$G$20,DK73),""))</f>
        <v/>
      </c>
      <c r="AO73" s="4" t="str">
        <f>IF(V73="","",IF(AND(ISNUMBER(N73),DK73&lt;8),VLOOKUP(V73,NyLi1E!$A$2:$G$20,DK73),""))</f>
        <v/>
      </c>
      <c r="AP73" s="4" t="str">
        <f>IF(AND(ISNUMBER(N73),ISNUMBER(AN73),ISNUMBER(AO73),DK73&lt;8),VLOOKUP(AN73+AO73,NyLi1T!$A$2:$G$40,DK73),"")</f>
        <v/>
      </c>
      <c r="AQ73" s="4" t="str">
        <f>IF(W73="","",IF(AND(ISNUMBER(N73),DK73&gt;7),VLOOKUP(W73,NyLi2R!$A$2:$K$20,DK73),""))</f>
        <v/>
      </c>
      <c r="AR73" s="4" t="str">
        <f>IF(X73="","",IF(AND(ISNUMBER(N73),DK73&gt;7),VLOOKUP(X73,NyLi2E!$A$2:$K$20,DK73),""))</f>
        <v/>
      </c>
      <c r="AS73" s="4" t="str">
        <f>IF(AND(ISNUMBER(N73),ISNUMBER(AQ73),ISNUMBER(AR73),DK73&gt;7),VLOOKUP(AQ73+AR73,NyLi2T!$A$2:$K$40,DK73),"")</f>
        <v/>
      </c>
      <c r="AT73" s="4" t="str">
        <f>IF(AE73="","",IF(AND(ISNUMBER(N73),DK73&lt;8),VLOOKUP(AE73,NySs!$A$2:$G$28,DK73),""))</f>
        <v/>
      </c>
      <c r="AU73" s="4" t="str">
        <f>IF(AD73="","",IF(AND(ISNUMBER(N73),DK73&lt;9),VLOOKUP(AD73,NyEo!$A$2:$H$22,DK73),""))</f>
        <v/>
      </c>
      <c r="AV73" s="4" t="str">
        <f>IF(Q73="","",IF(AND(ISNUMBER(N73),DK73&gt;7),VLOOKUP(Q73,NyHt!$A$2:$K$17,DK73),""))</f>
        <v/>
      </c>
      <c r="AW73" s="4" t="str">
        <f>IF(R73="","",IF(ISNUMBER(N73),VLOOKUP(R73,NySiF!$A$2:$K$18,DK73),""))</f>
        <v/>
      </c>
      <c r="AX73" s="4" t="str">
        <f>IF(S73="","",IF(ISNUMBER(N73),VLOOKUP(S73,NySiB!$A$2:$K$16,DK73),""))</f>
        <v/>
      </c>
      <c r="AY73" s="4" t="str">
        <f>IF(T73="","",IF(ISNUMBER(N73),VLOOKUP(T73,NySiT!$A$2:$K$32,DK73),""))</f>
        <v/>
      </c>
      <c r="AZ73" s="4" t="str">
        <f>IF(Y73="","",IF(ISNUMBER(N73),VLOOKUP(Y73,NyVs!$A$2:$K$86,DK73),""))</f>
        <v/>
      </c>
      <c r="BA73" s="4" t="str">
        <f>IF(AI73="","",IF(ISNUMBER(N73),VLOOKUP(AI73,NyPp!$A$2:$K$202,DK73),""))</f>
        <v/>
      </c>
      <c r="BB73" s="4" t="str">
        <f>IF(AND(ISNUMBER(AJ73),ISNUMBER(AK73),ISNUMBER(AL73),ISNUMBER(AM73),DK73&lt;8),IF(COUNTIF(O73,0)+COUNTIF(P73,0)+COUNTIF(AA73,0)+COUNTIF(Z73,0)&gt;1,"",VLOOKUP(AJ73+AK73+AL73+AM73,NyIGS!$A$2:$K$78,DK73)),IF(AND(ISNUMBER(AJ73),ISNUMBER(AL73),ISNUMBER(AM73),ISNUMBER(AS73),DK73&gt;7),IF(COUNTIF(O73,0)+COUNTIF(AA73,0)+COUNTIF(Z73,0)+AND(COUNTIF(W73,0),COUNTIF(X73,0))&gt;1,"",VLOOKUP(AJ73+AL73+AM73+AS73,NyIGS!$A$2:$K$78,DK73)),""))</f>
        <v/>
      </c>
      <c r="BC73" s="4" t="str">
        <f>IF(AND(ISNUMBER(AJ73),ISNUMBER(AN73),ISNUMBER(AT73),DK73&lt;8),IF(COUNTIF(O73,0)+COUNTIF(U73,0)+COUNTIF(AE73,0)&gt;1,"",VLOOKUP(AJ73+AN73+AT73,NyIRS!$A$2:$K$59,DK73)),IF(AND(ISNUMBER(AJ73),ISNUMBER(AQ73),DK73&gt;7),IF(COUNTIF(O73,0)+COUNTIF(W73,0)&gt;1,"",VLOOKUP(AJ73+AQ73,NyIRS!$A$2:$K$59,DK73)),""))</f>
        <v/>
      </c>
      <c r="BD73" s="4" t="str">
        <f>IF(AND(ISNUMBER(AK73),ISNUMBER(AL73),ISNUMBER(AM73),DK73&lt;8),IF(COUNTIF(P73,0)+COUNTIF(AA73,0)+COUNTIF(Z73,0)&gt;1,"",VLOOKUP(AK73+AL73+AM73,NyIES!$A$2:$K$59,DK73)),IF(AND(ISNUMBER(AL73),ISNUMBER(AM73),ISNUMBER(AR73),DK73&gt;7),IF(COUNTIF(AA73,0)+COUNTIF(Z73,0)+COUNTIF(X73,0)&gt;1,"",VLOOKUP(AL73+AM73+AR73,NyIES!$A$2:$K$59,DK73)),""))</f>
        <v/>
      </c>
      <c r="BE73" s="4" t="str">
        <f>IF(AND(ISNUMBER(AJ73),ISNUMBER(AP73),ISNUMBER(AU73),DK73&lt;8),IF(COUNTIF(O73,0)+AND(COUNTIF(U73,0),COUNTIF(V73,0))+COUNTIF(AD73,0)&gt;1,"",VLOOKUP(AJ73+AP73+AU73,NyISI!$A$2:$K$59,DK73)),IF(AND(ISNUMBER(AS73),ISNUMBER(AU73),ISNUMBER(AV73),DK73=8),IF(COUNTIF(AD73,0)+COUNTIF(Q73,0)+AND(COUNTIF(W73,0),COUNTIF(X73,0))&gt;1,"",VLOOKUP(AS73+AU73+AV73,NyISI!$A$2:$K$59,DK73)),IF(AND(ISNUMBER(AS73),ISNUMBER(AV73),DK73&gt;8),IF(COUNTIF(Q73,0)+AND(COUNTIF(W73,0),COUNTIF(X73,0))&gt;1,"",VLOOKUP(AS73+AV73,NyISI!$A$2:$K$59,DK73)),"")))</f>
        <v/>
      </c>
      <c r="BF73" s="4" t="str">
        <f>IF(AND(ISNUMBER(AT73),ISNUMBER(AK73),ISNUMBER(AL73),ISNUMBER(AM73),DK73&lt;8),IF(COUNTIF(P73,0)+COUNTIF(AA73,0)+COUNTIF(Z73,0)+COUNTIF(AE73,0)&gt;1,"",VLOOKUP(AT73+AK73+AL73+AM73,NyISS!$A$2:$G$78,DK73)),"")</f>
        <v/>
      </c>
      <c r="BG73" s="4" t="str">
        <f>IF(AND(ISNUMBER(AJ73),ISNUMBER(AL73),ISNUMBER(AM73),DK73&gt;7),IF(COUNTIF(O73,0)+COUNTIF(AA73,0)+COUNTIF(Z73,0)&gt;1,"",VLOOKUP(AJ73+AL73+AM73,NyISM!$A$2:$K$59,DK73)),"")</f>
        <v/>
      </c>
      <c r="BH73" s="4" t="str">
        <f>IF(AND(ISNUMBER(AY73),ISNUMBER(AZ73)),IF(COUNTIF(T73,0)+COUNTIF(Y73,0)&gt;1,"",VLOOKUP(AY73+AZ73,NyIAM!$A$2:$K$40,DK73)),"")</f>
        <v/>
      </c>
      <c r="BJ73" s="4" t="str">
        <f>IF(ISNUMBER(BB73),VLOOKUP(BB73,Percentil!$A$2:$B$122,2,1),"")</f>
        <v/>
      </c>
      <c r="BK73" s="4" t="str">
        <f>IF(ISNUMBER(BC73),VLOOKUP(BC73,Percentil!$A$2:$B$122,2,1),"")</f>
        <v/>
      </c>
      <c r="BL73" s="4" t="str">
        <f>IF(ISNUMBER(BD73),VLOOKUP(BD73,Percentil!$A$2:$B$122,2,1),"")</f>
        <v/>
      </c>
      <c r="BM73" s="4" t="str">
        <f>IF(ISNUMBER(BE73),VLOOKUP(BE73,Percentil!$A$2:$B$122,2,1),"")</f>
        <v/>
      </c>
      <c r="BN73" s="4" t="str">
        <f>IF(ISNUMBER(BF73),VLOOKUP(BF73,Percentil!$A$2:$B$122,2,1),"")</f>
        <v/>
      </c>
      <c r="BO73" s="4" t="str">
        <f>IF(ISNUMBER(BG73),VLOOKUP(BG73,Percentil!$A$2:$B$122,2,1),"")</f>
        <v/>
      </c>
      <c r="BP73" s="4" t="str">
        <f>IF(ISNUMBER(BH73),VLOOKUP(BH73,Percentil!$A$2:$B$122,2,1),"")</f>
        <v/>
      </c>
      <c r="BQ73" s="4" t="str">
        <f>IF(AND(ISNUMBER(AJ73),ISNUMBER(DK73)),IF(AJ73-VLOOKUP(BI73,NyFi!$L$2:$V$4,DK73,1)&lt;1,1 &amp; " - " &amp; AJ73+VLOOKUP(BI73,NyFi!$L$2:$V$4,DK73,1),IF(AJ73+VLOOKUP(BI73,NyFi!$L$2:$V$4,DK73,1)&gt;19,AJ73-VLOOKUP(BI73,NyFi!$L$2:$V$4,DK73,1) &amp; " - " &amp; 19,AJ73-VLOOKUP(BI73,NyFi!$L$2:$V$4,DK73,1) &amp; " - " &amp; AJ73+VLOOKUP(BI73,NyFi!$L$2:$V$4,DK73,1))),"")</f>
        <v/>
      </c>
      <c r="BR73" s="4" t="str">
        <f>IF(AND(ISNUMBER(DK73),DK73&lt;8),IF(AND(ISNUMBER(AK73),ISNUMBER(DK73)),IF(AK73-VLOOKUP(BI73,NyGs!$L$2:$V$4,DK73,1)&lt;1,1 &amp; " - " &amp; AK73+VLOOKUP(BI73,NyGs!$L$2:$V$4,DK73,1),IF(AK73+VLOOKUP(BI73,NyGs!$L$2:$V$4,DK73,1)&gt;19,AK73-VLOOKUP(BI73,NyGs!$L$2:$V$4,DK73,1) &amp; " - " &amp; 19,AK73-VLOOKUP(BI73,NyGs!$L$2:$V$4,DK73,1) &amp; " - " &amp; AK73+VLOOKUP(BI73,NyGs!$L$2:$V$4,DK73,1))),""),"")</f>
        <v/>
      </c>
      <c r="BS73" s="4" t="str">
        <f>IF(AND(ISNUMBER(AL73),ISNUMBER(DK73)),IF(AL73-VLOOKUP(BI73,NyRm!$L$2:$V$4,DK73,1)&lt;1,1 &amp; " - " &amp; AL73+VLOOKUP(BI73,NyRm!$L$2:$V$4,DK73,1),IF(AL73+VLOOKUP(BI73,NyRm!$L$2:$V$4,DK73,1)&gt;19,AL73-VLOOKUP(BI73,NyRm!$L$2:$V$4,DK73,1) &amp; " - " &amp; 19,AL73-VLOOKUP(BI73,NyRm!$L$2:$V$4,DK73,1) &amp; " - " &amp; AL73+VLOOKUP(BI73,NyRm!$L$2:$V$4,DK73,1))),"")</f>
        <v/>
      </c>
      <c r="BT73" s="4" t="str">
        <f>IF(AND(ISNUMBER(AM73),ISNUMBER(DK73)),IF(AM73-VLOOKUP(BI73,NyFm!$L$2:$V$4,DK73,1)&lt;1,1 &amp; " - " &amp; AM73+VLOOKUP(BI73,NyFm!$L$2:$V$4,DK73,1),IF(AM73+VLOOKUP(BI73,NyFm!$L$2:$V$4,DK73,1)&gt;19,AM73-VLOOKUP(BI73,NyFm!$L$2:$V$4,DK73,1) &amp; " - " &amp; 19,AM73-VLOOKUP(BI73,NyFm!$L$2:$V$4,DK73,1) &amp; " - " &amp; AM73+VLOOKUP(BI73,NyFm!$L$2:$V$4,DK73,1))),"")</f>
        <v/>
      </c>
      <c r="BU73" s="4" t="str">
        <f>IF(AND(ISNUMBER(DK73),DK73&lt;8),IF(AND(ISNUMBER(AN73),ISNUMBER(DK73)),IF(AN73-VLOOKUP(BI73,NyLi1R!$L$2:$V$4,DK73,1)&lt;1,1 &amp; " - " &amp; AN73+VLOOKUP(BI73,NyLi1R!$L$2:$V$4,DK73,1),IF(AN73+VLOOKUP(BI73,NyLi1R!$L$2:$V$4,DK73,1)&gt;19,AN73-VLOOKUP(BI73,NyLi1R!$L$2:$V$4,DK73,1) &amp; " - " &amp; 19,AN73-VLOOKUP(BI73,NyLi1R!$L$2:$V$4,DK73,1) &amp; " - " &amp; AN73+VLOOKUP(BI73,NyLi1R!$L$2:$V$4,DK73,1))),""),"")</f>
        <v/>
      </c>
      <c r="BV73" s="4" t="str">
        <f>IF(AND(ISNUMBER(DK73),DK73&lt;8),IF(AND(ISNUMBER(AO73),ISNUMBER(DK73)),IF(AO73-VLOOKUP(BI73,NyLi1E!$L$2:$V$4,DK73,1)&lt;1,1 &amp; " - " &amp; AO73+VLOOKUP(BI73,NyLi1E!$L$2:$V$4,DK73,1),IF(AO73+VLOOKUP(BI73,NyLi1E!$L$2:$V$4,DK73,1)&gt;19,AO73-VLOOKUP(BI73,NyLi1E!$L$2:$V$4,DK73,1) &amp; " - " &amp; 19,AO73-VLOOKUP(BI73,NyLi1E!$L$2:$V$4,DK73,1) &amp; " - " &amp; AO73+VLOOKUP(BI73,NyLi1E!$L$2:$V$4,DK73,1))),""),"")</f>
        <v/>
      </c>
      <c r="BW73" s="4" t="str">
        <f>IF(AND(ISNUMBER(DK73),DK73&lt;8),IF(AND(ISNUMBER(AP73),ISNUMBER(DK73)),IF(AP73-VLOOKUP(BI73,NyLi1T!$L$2:$V$4,DK73,1)&lt;1,1 &amp; " - " &amp; AP73+VLOOKUP(BI73,NyLi1T!$L$2:$V$4,DK73,1),IF(AP73+VLOOKUP(BI73,NyLi1T!$L$2:$V$4,DK73,1)&gt;19,AP73-VLOOKUP(BI73,NyLi1T!$L$2:$V$4,DK73,1) &amp; " - " &amp; 19,AP73-VLOOKUP(BI73,NyLi1T!$L$2:$V$4,DK73,1) &amp; " - " &amp; AP73+VLOOKUP(BI73,NyLi1T!$L$2:$V$4,DK73,1))),""),"")</f>
        <v/>
      </c>
      <c r="BX73" s="4" t="str">
        <f>IF(AND(ISNUMBER(DK73),DK73&gt;7),IF(AND(ISNUMBER(AQ73),ISNUMBER(DK73)),IF(AQ73-VLOOKUP(BI73,NyLi2R!$L$2:$V$4,DK73,1)&lt;1,1 &amp; " - " &amp; AQ73+VLOOKUP(BI73,NyLi2R!$L$2:$V$4,DK73,1),IF(AQ73+VLOOKUP(BI73,NyLi2R!$L$2:$V$4,DK73,1)&gt;19,AQ73-VLOOKUP(BI73,NyLi2R!$L$2:$V$4,DK73,1) &amp; " - " &amp; 19,AQ73-VLOOKUP(BI73,NyLi2R!$L$2:$V$4,DK73,1) &amp; " - " &amp; AQ73+VLOOKUP(BI73,NyLi2R!$L$2:$V$4,DK73,1))),""),"")</f>
        <v/>
      </c>
      <c r="BY73" s="4" t="str">
        <f>IF(AND(ISNUMBER(DK73),DK73&gt;7),IF(AND(ISNUMBER(AR73),ISNUMBER(DK73)),IF(AR73-VLOOKUP(BI73,NyLi2E!$L$2:$V$4,DK73,1)&lt;1,1 &amp; " - " &amp; AR73+VLOOKUP(BI73,NyLi2E!$L$2:$V$4,DK73,1),IF(AR73+VLOOKUP(BI73,NyLi2E!$L$2:$V$4,DK73,1)&gt;19,AR73-VLOOKUP(BI73,NyLi2E!$L$2:$V$4,DK73,1) &amp; " - " &amp; 19,AR73-VLOOKUP(BI73,NyLi2E!$L$2:$V$4,DK73,1) &amp; " - " &amp; AR73+VLOOKUP(BI73,NyLi2E!$L$2:$V$4,DK73,1))),""),"")</f>
        <v/>
      </c>
      <c r="BZ73" s="4" t="str">
        <f>IF(AND(ISNUMBER(DK73),DK73&gt;7),IF(AND(ISNUMBER(AS73),ISNUMBER(DK73)),IF(AS73-VLOOKUP(BI73,NyLi2T!$L$2:$V$4,DK73,1)&lt;1,1 &amp; " - " &amp; AS73+VLOOKUP(BI73,NyLi2T!$L$2:$V$4,DK73,1),IF(AS73+VLOOKUP(BI73,NyLi2T!$L$2:$V$4,DK73,1)&gt;19,AS73-VLOOKUP(BI73,NyLi2T!$L$2:$V$4,DK73,1) &amp; " - " &amp; 19,AS73-VLOOKUP(BI73,NyLi2T!$L$2:$V$4,DK73,1) &amp; " - " &amp; AS73+VLOOKUP(BI73,NyLi2T!$L$2:$V$4,DK73,1))),""),"")</f>
        <v/>
      </c>
      <c r="CA73" s="4" t="str">
        <f>IF(AND(ISNUMBER(DK73),DK73&lt;8),IF(AND(ISNUMBER(AT73),ISNUMBER(DK73)),IF(AT73-VLOOKUP(BI73,NySs!$L$2:$V$4,DK73,1)&lt;1,1 &amp; " - " &amp; AT73+VLOOKUP(BI73,NySs!$L$2:$V$4,DK73,1),IF(AT73+VLOOKUP(BI73,NySs!$L$2:$V$4,DK73,1)&gt;19,AT73-VLOOKUP(BI73,NySs!$L$2:$V$4,DK73,1) &amp; " - " &amp; 19,AT73-VLOOKUP(BI73,NySs!$L$2:$V$4,DK73,1) &amp; " - " &amp; AT73+VLOOKUP(BI73,NySs!$L$2:$V$4,DK73,1))),""),"")</f>
        <v/>
      </c>
      <c r="CB73" s="4" t="str">
        <f>IF(AND(ISNUMBER(DK73),DK73&lt;9),IF(AND(ISNUMBER(AU73),ISNUMBER(DK73)),IF(AU73-VLOOKUP(BI73,NyEo!$L$2:$V$4,DK73,1)&lt;1,1 &amp; " - " &amp; AU73+VLOOKUP(BI73,NyEo!$L$2:$V$4,DK73,1),IF(AU73+VLOOKUP(BI73,NyEo!$L$2:$V$4,DK73,1)&gt;19,AU73-VLOOKUP(BI73,NyEo!$L$2:$V$4,DK73,1) &amp; " - " &amp; 19,AU73-VLOOKUP(BI73,NyEo!$L$2:$V$4,DK73,1) &amp; " - " &amp; AU73+VLOOKUP(BI73,NyEo!$L$2:$V$4,DK73,1))),""),"")</f>
        <v/>
      </c>
      <c r="CC73" s="4" t="str">
        <f>IF(AND(ISNUMBER(DK73),DK73&gt;7),IF(AND(ISNUMBER(AV73),ISNUMBER(DK73)),IF(AV73-VLOOKUP(BI73,NyHt!$L$2:$V$4,DK73,1)&lt;1,1 &amp; " - " &amp; AV73+VLOOKUP(BI73,NyHt!$L$2:$V$4,DK73,1),IF(AV73+VLOOKUP(BI73,NyHt!$L$2:$V$4,DK73,1)&gt;19,AV73-VLOOKUP(BI73,NyHt!$L$2:$V$4,DK73,1) &amp; " - " &amp; 19,AV73-VLOOKUP(BI73,NyHt!$L$2:$V$4,DK73,1) &amp; " - " &amp; AV73+VLOOKUP(BI73,NyHt!$L$2:$V$4,DK73,1))),""),"")</f>
        <v/>
      </c>
      <c r="CD73" s="4" t="str">
        <f>IF(AND(ISNUMBER(AW73),ISNUMBER(DK73)),IF(AW73-VLOOKUP(BI73,NySiF!$L$2:$V$4,DK73,1)&lt;1,1 &amp; " - " &amp; AW73+VLOOKUP(BI73,NySiF!$L$2:$V$4,DK73,1),IF(AW73+VLOOKUP(BI73,NySiF!$L$2:$V$4,DK73,1)&gt;19,AW73-VLOOKUP(BI73,NySiF!$L$2:$V$4,DK73,1) &amp; " - " &amp; 19,AW73-VLOOKUP(BI73,NySiF!$L$2:$V$4,DK73,1) &amp; " - " &amp; AW73+VLOOKUP(BI73,NySiF!$L$2:$V$4,DK73,1))),"")</f>
        <v/>
      </c>
      <c r="CE73" s="4" t="str">
        <f>IF(AND(ISNUMBER(AX73),ISNUMBER(DK73)),IF(AX73-VLOOKUP(BI73,NySiB!$L$2:$V$4,DK73,1)&lt;1,1 &amp; " - " &amp; AX73+VLOOKUP(BI73,NySiB!$L$2:$V$4,DK73,1),IF(AX73+VLOOKUP(BI73,NySiB!$L$2:$V$4,DK73,1)&gt;19,AX73-VLOOKUP(BI73,NySiB!$L$2:$V$4,DK73,1) &amp; " - " &amp; 19,AX73-VLOOKUP(BI73,NySiB!$L$2:$V$4,DK73,1) &amp; " - " &amp; AX73+VLOOKUP(BI73,NySiB!$L$2:$V$4,DK73,1))),"")</f>
        <v/>
      </c>
      <c r="CF73" s="4" t="str">
        <f>IF(AND(ISNUMBER(AY73),ISNUMBER(DK73)),IF(AY73-VLOOKUP(BI73,NySiT!$L$2:$V$4,DK73,1)&lt;1,1 &amp; " - " &amp; AY73+VLOOKUP(BI73,NySiT!$L$2:$V$4,DK73,1),IF(AY73+VLOOKUP(BI73,NySiT!$L$2:$V$4,DK73,1)&gt;19,AY73-VLOOKUP(BI73,NySiT!$L$2:$V$4,DK73,1) &amp; " - " &amp; 19,AY73-VLOOKUP(BI73,NySiT!$L$2:$V$4,DK73,1) &amp; " - " &amp; AY73+VLOOKUP(BI73,NySiT!$L$2:$V$4,DK73,1))),"")</f>
        <v/>
      </c>
      <c r="CG73" s="4" t="str">
        <f>IF(AND(ISNUMBER(AZ73),ISNUMBER(DK73)),IF(AZ73-VLOOKUP(BI73,NyVs!$L$2:$V$4,DK73,1)&lt;1,1 &amp; " - " &amp; AZ73+VLOOKUP(BI73,NyVs!$L$2:$V$4,DK73,1),IF(AZ73+VLOOKUP(BI73,NyVs!$L$2:$V$4,DK73,1)&gt;19,AZ73-VLOOKUP(BI73,NyVs!$L$2:$V$4,DK73,1) &amp; " - " &amp; 19,AZ73-VLOOKUP(BI73,NyVs!$L$2:$V$4,DK73,1) &amp; " - " &amp; AZ73+VLOOKUP(BI73,NyVs!$L$2:$V$4,DK73,1))),"")</f>
        <v/>
      </c>
      <c r="CH73" s="4" t="str">
        <f>IF(AND(ISNUMBER(BA73),ISNUMBER(DK73)),IF(BA73-VLOOKUP(BI73,NyPp!$L$2:$V$4,DK73,1)&lt;1,1 &amp; " - " &amp; BA73+VLOOKUP(BI73,NyPp!$L$2:$V$4,DK73,1),IF(BA73+VLOOKUP(BI73,NyPp!$L$2:$V$4,DK73,1)&gt;19,BA73-VLOOKUP(BI73,NyPp!$L$2:$V$4,DK73,1) &amp; " - " &amp; 19,BA73-VLOOKUP(BI73,NyPp!$L$2:$V$4,DK73,1) &amp; " - " &amp; BA73+VLOOKUP(BI73,NyPp!$L$2:$V$4,DK73,1))),"")</f>
        <v/>
      </c>
      <c r="CI73" s="4" t="str">
        <f>IF(AND(ISNUMBER(BB73),ISNUMBER(DK73)),IF(BB73-VLOOKUP(BI73,NyIGS!$L$2:$V$4,DK73,1)&lt;40,40 &amp; " - " &amp; BB73+VLOOKUP(BI73,NyIGS!$L$2:$V$4,DK73,1),IF(BB73+VLOOKUP(BI73,NyIGS!$L$2:$V$4,DK73,1)&gt;160,BB73-VLOOKUP(BI73,NyIGS!$L$2:$V$4,DK73,1) &amp; " - " &amp; 160,BB73-VLOOKUP(BI73,NyIGS!$L$2:$V$4,DK73,1) &amp; " - " &amp; BB73+VLOOKUP(BI73,NyIGS!$L$2:$V$4,DK73,1))),"")</f>
        <v/>
      </c>
      <c r="CJ73" s="4" t="str">
        <f>IF(AND(ISNUMBER(BC73),ISNUMBER(DK73)),IF(BC73-VLOOKUP(BI73,NyIRS!$L$2:$V$4,DK73,1)&lt;40,40 &amp; " - " &amp; BC73+VLOOKUP(BI73,NyIRS!$L$2:$V$4,DK73,1),IF(BC73+VLOOKUP(BI73,NyIRS!$L$2:$V$4,DK73,1)&gt;160,BC73-VLOOKUP(BI73,NyIRS!$L$2:$V$4,DK73,1) &amp; " - " &amp; 160,BC73-VLOOKUP(BI73,NyIRS!$L$2:$V$4,DK73,1) &amp; " - " &amp; BC73+VLOOKUP(BI73,NyIRS!$L$2:$V$4,DK73,1))),"")</f>
        <v/>
      </c>
      <c r="CK73" s="4" t="str">
        <f>IF(AND(ISNUMBER(BD73),ISNUMBER(DK73)),IF(BD73-VLOOKUP(BI73,NyIES!$L$2:$V$4,DK73,1)&lt;40,40 &amp; " - " &amp; BD73+VLOOKUP(BI73,NyIES!$L$2:$V$4,DK73,1),IF(BD73+VLOOKUP(BI73,NyIES!$L$2:$V$4,DK73,1)&gt;160,BD73-VLOOKUP(BI73,NyIES!$L$2:$V$4,DK73,1) &amp; " - " &amp; 160,BD73-VLOOKUP(BI73,NyIES!$L$2:$V$4,DK73,1) &amp; " - " &amp; BD73+VLOOKUP(BI73,NyIES!$L$2:$V$4,DK73,1))),"")</f>
        <v/>
      </c>
      <c r="CL73" s="4" t="str">
        <f>IF(AND(ISNUMBER(BE73),ISNUMBER(DK73)),IF(BE73-VLOOKUP(BI73,NyISI!$L$2:$V$4,DK73,1)&lt;40,40 &amp; " - " &amp; BE73+VLOOKUP(BI73,NyISI!$L$2:$V$4,DK73,1),IF(BE73+VLOOKUP(BI73,NyISI!$L$2:$V$4,DK73,1)&gt;160,BE73-VLOOKUP(BI73,NyISI!$L$2:$V$4,DK73,1) &amp; " - " &amp; 160,BE73-VLOOKUP(BI73,NyISI!$L$2:$V$4,DK73,1) &amp; " - " &amp; BE73+VLOOKUP(BI73,NyISI!$L$2:$V$4,DK73,1))),"")</f>
        <v/>
      </c>
      <c r="CM73" s="4" t="str">
        <f>IF(AND(ISNUMBER(DK73),DK73&lt;8),IF(AND(ISNUMBER(BF73),ISNUMBER(DK73)),IF(BF73-VLOOKUP(BI73,NyISS!$L$2:$V$4,DK73,1)&lt;40,40 &amp; " - " &amp; BF73+VLOOKUP(BI73,NyISS!$L$2:$V$4,DK73,1),IF(BF73+VLOOKUP(BI73,NyISS!$L$2:$V$4,DK73,1)&gt;160,BF73-VLOOKUP(BI73,NyISS!$L$2:$V$4,DK73,1) &amp; " - " &amp; 160,BF73-VLOOKUP(BI73,NyISS!$L$2:$V$4,DK73,1) &amp; " - " &amp; BF73+VLOOKUP(BI73,NyISS!$L$2:$V$4,DK73,1))),""),"")</f>
        <v/>
      </c>
      <c r="CN73" s="4" t="str">
        <f>IF(AND(ISNUMBER(DK73),DK73&gt;7),IF(AND(ISNUMBER(BG73),ISNUMBER(DK73)),IF(BG73-VLOOKUP(BI73,NyISM!$L$2:$V$4,DK73,1)&lt;40,40 &amp; " - " &amp; BG73+VLOOKUP(BI73,NyISM!$L$2:$V$4,DK73,1),IF(BG73+VLOOKUP(BI73,NyISM!$L$2:$V$4,DK73,1)&gt;160,BG73-VLOOKUP(BI73,NyISM!$L$2:$V$4,DK73,1) &amp; " - " &amp; 160,BG73-VLOOKUP(BI73,NyISM!$L$2:$V$4,DK73,1) &amp; " - " &amp; BG73+VLOOKUP(BI73,NyISM!$L$2:$V$4,DK73,1))),""),"")</f>
        <v/>
      </c>
      <c r="CO73" s="4" t="str">
        <f>IF(AND(ISNUMBER(BH73),ISNUMBER(DK73)),IF(BH73-VLOOKUP(BI73,NyIAM!$L$2:$V$4,DK73,1)&lt;40,40 &amp; " - " &amp; BH73+VLOOKUP(BI73,NyIAM!$L$2:$V$4,DK73,1),IF(BH73+VLOOKUP(BI73,NyIAM!$L$2:$V$4,DK73,1)&gt;160,BH73-VLOOKUP(BI73,NyIAM!$L$2:$V$4,DK73,1) &amp; " - " &amp; 160,BH73-VLOOKUP(BI73,NyIAM!$L$2:$V$4,DK73,1) &amp; " - " &amp; BH73+VLOOKUP(BI73,NyIAM!$L$2:$V$4,DK73,1))),"")</f>
        <v/>
      </c>
      <c r="CP73" s="4" t="str">
        <f>IF(AF73="","",IF(AND(ISNUMBER(AF73),ISNUMBER(DK73)),IF(VLOOKUP(AF73,NyOm!$A$2:$K$30,DK73,1)=1,"Onormalt få ord",IF(VLOOKUP(AF73,NyOm!$A$2:$K$30,DK73,1)=2,"Färre antal ord än normalt",IF(VLOOKUP(AF73,NyOm!$A$2:$K$30,DK73,1)=3,"Normalt antal ord","")))))</f>
        <v/>
      </c>
      <c r="CQ73" s="4" t="str">
        <f>IF(AB73="","",IF(AND(ISNUMBER(AB73),ISNUMBER(DK73)),IF(VLOOKUP(AB73,NyPbTid!$A$2:$K$218,DK73,1)=1,"Onormalt lång tidsåtgång",IF(VLOOKUP(AB73,NyPbTid!$A$2:$K$218,DK73,1)=2,"Långsammare än normalt",IF(VLOOKUP(AB73,NyPbTid!$A$2:$K$218,DK73,1)=3,"Normal tidsåtgång","")))))</f>
        <v/>
      </c>
      <c r="CR73" s="4" t="str">
        <f>IF(AC73="","",IF(AND(ISNUMBER(AC73),ISNUMBER(DK73)),IF(VLOOKUP(AC73,NyPbFel!$A$2:$K$18,DK73,1)=1,"Onormalt antal fel",IF(VLOOKUP(AC73,NyPbFel!$A$2:$K$18,DK73,1)=2,"Fler fel än normalt",IF(VLOOKUP(AC73,NyPbFel!$A$2:$K$18,DK73,1)=3,"Normalt antal fel","")))))</f>
        <v/>
      </c>
      <c r="CS73" s="4" t="str">
        <f t="shared" si="28"/>
        <v/>
      </c>
      <c r="CT73" s="4" t="str">
        <f>IF(OR(ISNUMBER(CS73),CS73="0**"),IF(ISNUMBER(CS73),CS73/ABS(CS73)*VLOOKUP(1,SignDiff!$A$3:$K$4,DK73,1),VLOOKUP(1,SignDiff!$A$3:$K$4,DK73,1)),"")</f>
        <v/>
      </c>
      <c r="CU73" s="4" t="str">
        <f>IF(OR(ISNUMBER(CS73),CS73="0**"),IF(ISNUMBER(CS73),CS73/ABS(CS73)*VLOOKUP(1,SignDiff!$A$7:$K$8,DK73,1),VLOOKUP(1,SignDiff!$A$7:$K$8,DK73,1)),"")</f>
        <v/>
      </c>
      <c r="CV73" s="4" t="str">
        <f t="shared" si="29"/>
        <v/>
      </c>
      <c r="CW73" s="4" t="str">
        <f t="shared" si="30"/>
        <v/>
      </c>
      <c r="CX73" s="4" t="str">
        <f>IF(OR(ISNUMBER(CS73),CS73="0**"),IF(CS73="0**",VLOOKUP(0,'IRS-IES'!$A$2:$C$43,2,1),IF(CS73&lt;0,VLOOKUP(ABS(CS73),'IRS-IES'!$A$2:$C$43,2,1),VLOOKUP(ABS(CS73),'IRS-IES'!$A$2:$C$43,3,1))),"")</f>
        <v/>
      </c>
      <c r="CY73" s="4" t="str">
        <f t="shared" si="31"/>
        <v/>
      </c>
      <c r="CZ73" s="4" t="str">
        <f>IF(OR(ISNUMBER(CY73),CY73="0**"),IF(ISNUMBER(CY73),CY73/ABS(CY73)*VLOOKUP(2,SignDiff!$A$3:$K$4,DK73,1),VLOOKUP(2,SignDiff!$A$3:$K$4,DK73,1)),"")</f>
        <v/>
      </c>
      <c r="DA73" s="4" t="str">
        <f>IF(OR(ISNUMBER(CY73),CY73="0**"),IF(ISNUMBER(CY73),CY73/ABS(CY73)*VLOOKUP(2,SignDiff!$A$7:$K$8,DK73,1),VLOOKUP(2,SignDiff!$A$7:$K$8,DK73,1)),"")</f>
        <v/>
      </c>
      <c r="DB73" s="4" t="str">
        <f t="shared" si="32"/>
        <v/>
      </c>
      <c r="DC73" s="4" t="str">
        <f t="shared" si="33"/>
        <v/>
      </c>
      <c r="DD73" s="4" t="str">
        <f>IF(OR(ISNUMBER(CY73),CY73="0**"),IF(CY73="0**",VLOOKUP(0,'ISI-ISS'!$A$2:$C$43,2,1),IF(CY73&lt;0,VLOOKUP(ABS(CY73),'ISI-ISS'!$A$2:$C$43,2,1),VLOOKUP(ABS(CY73),'ISI-ISS'!$A$2:$C$43,3,1))),"")</f>
        <v/>
      </c>
      <c r="DE73" s="4" t="str">
        <f t="shared" si="34"/>
        <v/>
      </c>
      <c r="DF73" s="4" t="str">
        <f>IF(OR(ISNUMBER(DE73),DE73="0**"),IF(ISNUMBER(DE73),DE73/ABS(DE73)*VLOOKUP(2,SignDiff!$A$3:$K$4,DK73,1),VLOOKUP(2,SignDiff!$A$3:$K$4,DK73,1)),"")</f>
        <v/>
      </c>
      <c r="DG73" s="4" t="str">
        <f>IF(OR(ISNUMBER(DE73),DE73="0**"),IF(ISNUMBER(DE73),DE73/ABS(DE73)*VLOOKUP(2,SignDiff!$A$7:$K$8,DK73,1),VLOOKUP(2,SignDiff!$A$7:$K$8,DK73,1)),"")</f>
        <v/>
      </c>
      <c r="DH73" s="4" t="str">
        <f t="shared" si="35"/>
        <v/>
      </c>
      <c r="DI73" s="4" t="str">
        <f t="shared" si="36"/>
        <v/>
      </c>
      <c r="DJ73" s="4" t="str">
        <f>IF(OR(ISNUMBER(DE73),DE73="0**"),IF(DE73="0**",VLOOKUP(0,'ISI-ISM'!$A$2:$C$43,2,1),IF(DE73&lt;0,VLOOKUP(ABS(DE73),'ISI-ISM'!$A$2:$C$43,2,1),VLOOKUP(ABS(DE73),'ISI-ISM'!$A$2:$C$43,3,1))),"")</f>
        <v/>
      </c>
      <c r="DK73" s="4" t="str">
        <f>IF(ISERROR(VLOOKUP(N73,age!$A$2:$C$11,2,1)),"",VLOOKUP(N73,age!$A$2:$C$11,2,1))</f>
        <v/>
      </c>
      <c r="DL73" s="4" t="str">
        <f>IF(ISERROR(VLOOKUP(N73,age!$A$2:$C$11,3,1)),"",VLOOKUP(N73,age!$A$2:$C$11,3,1))</f>
        <v/>
      </c>
      <c r="DM73" s="4">
        <f t="shared" si="23"/>
        <v>0</v>
      </c>
      <c r="DN73" s="4">
        <f t="shared" si="24"/>
        <v>0</v>
      </c>
      <c r="DO73" s="4">
        <f t="shared" si="25"/>
        <v>0</v>
      </c>
      <c r="DP73" s="4">
        <f t="shared" si="26"/>
        <v>0</v>
      </c>
      <c r="DQ73" s="4">
        <f t="shared" si="27"/>
        <v>0</v>
      </c>
      <c r="DR73" s="9" t="str">
        <f t="shared" si="37"/>
        <v/>
      </c>
      <c r="DS73" s="9" t="str">
        <f t="shared" si="38"/>
        <v/>
      </c>
      <c r="DT73" s="9" t="str">
        <f t="shared" si="39"/>
        <v/>
      </c>
      <c r="DU73" s="9" t="str">
        <f t="shared" si="40"/>
        <v/>
      </c>
      <c r="DV73" s="9" t="str">
        <f t="shared" si="41"/>
        <v/>
      </c>
      <c r="DW73" s="9" t="str">
        <f t="shared" si="42"/>
        <v/>
      </c>
      <c r="DX73" s="9" t="str">
        <f t="shared" si="43"/>
        <v/>
      </c>
      <c r="DY73" s="9" t="str">
        <f>IF(AND(ISNUMBER(AJ73),ISNUMBER(DK73)),IF(AJ73-VLOOKUP(BI73,NyFi!$L$2:$V$4,DK73,1)&lt;1,1,AJ73-VLOOKUP(BI73,NyFi!$L$2:$V$4,DK73,1)),"")</f>
        <v/>
      </c>
      <c r="DZ73" s="9" t="str">
        <f>IF(AND(ISNUMBER(DK73),DK73&lt;8),IF(AND(ISNUMBER(AK73),ISNUMBER(DK73)),IF(AK73-VLOOKUP(BI73,NyGs!$L$2:$V$4,DK73,1)&lt;1,1,AK73-VLOOKUP(BI73,NyGs!$L$2:$V$4,DK73,1)),""),"")</f>
        <v/>
      </c>
      <c r="EA73" s="9" t="str">
        <f>IF(AND(ISNUMBER(AL73),ISNUMBER(DK73)),IF(AL73-VLOOKUP(BI73,NyRm!$L$2:$V$4,DK73,1)&lt;1,1,AL73-VLOOKUP(BI73,NyRm!$L$2:$V$4,DK73,1)),"")</f>
        <v/>
      </c>
      <c r="EB73" s="9" t="str">
        <f>IF(AND(ISNUMBER(AM73),ISNUMBER(DK73)),IF(AM73-VLOOKUP(BI73,NyFm!$L$2:$V$4,DK73,1)&lt;1,1,AM73-VLOOKUP(BI73,NyFm!$L$2:$V$4,DK73,1)),"")</f>
        <v/>
      </c>
      <c r="EC73" s="9" t="str">
        <f>IF(AND(ISNUMBER(DK73),DK73&lt;8),IF(AND(ISNUMBER(AN73),ISNUMBER(DK73)),IF(AN73-VLOOKUP(BI73,NyLi1R!$L$2:$V$4,DK73,1)&lt;1,1,AN73-VLOOKUP(BI73,NyLi1R!$L$2:$V$4,DK73,1)),""),"")</f>
        <v/>
      </c>
      <c r="ED73" s="9" t="str">
        <f>IF(AND(ISNUMBER(DK73),DK73&lt;8),IF(AND(ISNUMBER(AO73),ISNUMBER(DK73)),IF(AO73-VLOOKUP(BI73,NyLi1E!$L$2:$V$4,DK73,1)&lt;1,1,AO73-VLOOKUP(BI73,NyLi1E!$L$2:$V$4,DK73,1)),""),"")</f>
        <v/>
      </c>
      <c r="EE73" s="9" t="str">
        <f>IF(AND(ISNUMBER(DK73),DK73&lt;8),IF(AND(ISNUMBER(AP73),ISNUMBER(DK73)),IF(AP73-VLOOKUP(BI73,NyLi1T!$L$2:$V$4,DK73,1)&lt;1,1,AP73-VLOOKUP(BI73,NyLi1T!$L$2:$V$4,DK73,1)),""),"")</f>
        <v/>
      </c>
      <c r="EF73" s="9" t="str">
        <f>IF(AND(ISNUMBER(DK73),DK73&gt;7),IF(AND(ISNUMBER(AQ73),ISNUMBER(DK73)),IF(AQ73-VLOOKUP(BI73,NyLi2R!$L$2:$V$4,DK73,1)&lt;1,1,AQ73-VLOOKUP(BI73,NyLi2R!$L$2:$V$4,DK73,1)),""),"")</f>
        <v/>
      </c>
      <c r="EG73" s="9" t="str">
        <f>IF(AND(ISNUMBER(DK73),DK73&gt;7),IF(AND(ISNUMBER(AR73),ISNUMBER(DK73)),IF(AR73-VLOOKUP(BI73,NyLi2E!$L$2:$V$4,DK73,1)&lt;1,1,AR73-VLOOKUP(BI73,NyLi2E!$L$2:$V$4,DK73,1)),""),"")</f>
        <v/>
      </c>
      <c r="EH73" s="9" t="str">
        <f>IF(AND(ISNUMBER(DK73),DK73&gt;7),IF(AND(ISNUMBER(AS73),ISNUMBER(DK73)),IF(AS73-VLOOKUP(BI73,NyLi2T!$L$2:$V$4,DK73,1)&lt;1,1,AS73-VLOOKUP(BI73,NyLi2T!$L$2:$V$4,DK73,1)),""),"")</f>
        <v/>
      </c>
      <c r="EI73" s="9" t="str">
        <f>IF(AND(ISNUMBER(DK73),DK73&lt;8),IF(AND(ISNUMBER(AT73),ISNUMBER(DK73)),IF(AT73-VLOOKUP(BI73,NySs!$L$2:$V$4,DK73,1)&lt;1,1,AT73-VLOOKUP(BI73,NySs!$L$2:$V$4,DK73,1)),""),"")</f>
        <v/>
      </c>
      <c r="EJ73" s="9" t="str">
        <f>IF(AND(ISNUMBER(DK73),DK73&lt;9),IF(AND(ISNUMBER(AU73),ISNUMBER(DK73)),IF(AU73-VLOOKUP(BI73,NyEo!$L$2:$V$4,DK73,1)&lt;1,1,AU73-VLOOKUP(BI73,NyEo!$L$2:$V$4,DK73,1)),""),"")</f>
        <v/>
      </c>
      <c r="EK73" s="9" t="str">
        <f>IF(AND(ISNUMBER(DK73),DK73&gt;7),IF(AND(ISNUMBER(AV73),ISNUMBER(DK73)),IF(AV73-VLOOKUP(BI73,NyHt!$L$2:$V$4,DK73,1)&lt;1,1,AV73-VLOOKUP(BI73,NyHt!$L$2:$V$4,DK73,1)),""),"")</f>
        <v/>
      </c>
      <c r="EL73" s="9" t="str">
        <f>IF(AND(ISNUMBER(AW73),ISNUMBER(DK73)),IF(AW73-VLOOKUP(BI73,NySiF!$L$2:$V$4,DK73,1)&lt;1,1,AW73-VLOOKUP(BI73,NySiF!$L$2:$V$4,DK73,1)),"")</f>
        <v/>
      </c>
      <c r="EM73" s="9" t="str">
        <f>IF(AND(ISNUMBER(AX73),ISNUMBER(DK73)),IF(AX73-VLOOKUP(BI73,NySiB!$L$2:$V$4,DK73,1)&lt;1,1,AX73-VLOOKUP(BI73,NySiB!$L$2:$V$4,DK73,1)),"")</f>
        <v/>
      </c>
      <c r="EN73" s="9" t="str">
        <f>IF(AND(ISNUMBER(AY73),ISNUMBER(DK73)),IF(AY73-VLOOKUP(BI73,NySiT!$L$2:$V$4,DK73,1)&lt;1,1,AY73-VLOOKUP(BI73,NySiT!$L$2:$V$4,DK73,1)),"")</f>
        <v/>
      </c>
      <c r="EO73" s="9" t="str">
        <f>IF(AND(ISNUMBER(AZ73),ISNUMBER(DK73)),IF(AZ73-VLOOKUP(BI73,NyVs!$L$2:$V$4,DK73,1)&lt;1,1,AZ73-VLOOKUP(BI73,NyVs!$L$2:$V$4,DK73,1)),"")</f>
        <v/>
      </c>
      <c r="EP73" s="9" t="str">
        <f>IF(AND(ISNUMBER(BA73),ISNUMBER(DK73)),IF(BA73-VLOOKUP(BI73,NyPp!$L$2:$V$4,DK73,1)&lt;1,1,BA73-VLOOKUP(BI73,NyPp!$L$2:$V$4,DK73,1)),"")</f>
        <v/>
      </c>
      <c r="EQ73" s="9" t="str">
        <f>IF(AND(ISNUMBER(BB73),ISNUMBER(DK73)),IF(BB73-VLOOKUP(BI73,NyIGS!$L$2:$V$4,DK73,1)&lt;40,40,BB73-VLOOKUP(BI73,NyIGS!$L$2:$V$4,DK73,1)),"")</f>
        <v/>
      </c>
      <c r="ER73" s="9" t="str">
        <f>IF(AND(ISNUMBER(BC73),ISNUMBER(DK73)),IF(BC73-VLOOKUP(BI73,NyIRS!$L$2:$V$4,DK73,1)&lt;40,40,BC73-VLOOKUP(BI73,NyIRS!$L$2:$V$4,DK73,1)),"")</f>
        <v/>
      </c>
      <c r="ES73" s="9" t="str">
        <f>IF(AND(ISNUMBER(BD73),ISNUMBER(DK73)),IF(BD73-VLOOKUP(BI73,NyIES!$L$2:$V$4,DK73,1)&lt;40,40,BD73-VLOOKUP(BI73,NyIES!$L$2:$V$4,DK73,1)),"")</f>
        <v/>
      </c>
      <c r="ET73" s="9" t="str">
        <f>IF(AND(ISNUMBER(BE73),ISNUMBER(DK73)),IF(BE73-VLOOKUP(BI73,NyISI!$L$2:$V$4,DK73,1)&lt;40,40,BE73-VLOOKUP(BI73,NyISI!$L$2:$V$4,DK73,1)),"")</f>
        <v/>
      </c>
      <c r="EU73" s="9" t="str">
        <f>IF(AND(ISNUMBER(DK73),DK73&lt;8),IF(AND(ISNUMBER(BF73),ISNUMBER(DK73)),IF(BF73-VLOOKUP(BI73,NyISS!$L$2:$V$4,DK73,1)&lt;40,40,BF73-VLOOKUP(BI73,NyISS!$L$2:$V$4,DK73,1)),""),"")</f>
        <v/>
      </c>
      <c r="EV73" s="9" t="str">
        <f>IF(AND(ISNUMBER(DK73),DK73&gt;7),IF(AND(ISNUMBER(BG73),ISNUMBER(DK73)),IF(BG73-VLOOKUP(BI73,NyISM!$L$2:$V$4,DK73,1)&lt;40,40,BG73-VLOOKUP(BI73,NyISM!$L$2:$V$4,DK73,1)),""),"")</f>
        <v/>
      </c>
      <c r="EW73" s="9" t="str">
        <f>IF(AND(ISNUMBER(BH73),ISNUMBER(DK73)),IF(BH73-VLOOKUP(BI73,NyIAM!$L$2:$V$4,DK73,1)&lt;40,40,BH73-VLOOKUP(BI73,NyIAM!$L$2:$V$4,DK73,1)),"")</f>
        <v/>
      </c>
      <c r="EX73" s="9" t="str">
        <f>IF(AND(ISNUMBER(AJ73),ISNUMBER(DK73)),IF(AJ73+VLOOKUP(BI73,NyFi!$L$2:$V$4,DK73,1)&gt;19,19,AJ73+VLOOKUP(BI73,NyFi!$L$2:$V$4,DK73,1)),"")</f>
        <v/>
      </c>
      <c r="EY73" s="9" t="str">
        <f>IF(AND(ISNUMBER(DK73),DK73&lt;8),IF(AND(ISNUMBER(AK73),ISNUMBER(DK73)),IF(AK73+VLOOKUP(BI73,NyGs!$L$2:$V$4,DK73,1)&gt;19,19,AK73+VLOOKUP(BI73,NyGs!$L$2:$V$4,DK73,1)),""),"")</f>
        <v/>
      </c>
      <c r="EZ73" s="9" t="str">
        <f>IF(AND(ISNUMBER(AL73),ISNUMBER(DK73)),IF(AL73+VLOOKUP(BI73,NyRm!$L$2:$V$4,DK73,1)&gt;19,19,AL73+VLOOKUP(BI73,NyRm!$L$2:$V$4,DK73,1)),"")</f>
        <v/>
      </c>
      <c r="FA73" s="9" t="str">
        <f>IF(AND(ISNUMBER(AM73),ISNUMBER(DK73)),IF(AM73+VLOOKUP(BI73,NyFm!$L$2:$V$4,DK73,1)&gt;19,19,AM73+VLOOKUP(BI73,NyFm!$L$2:$V$4,DK73,1)),"")</f>
        <v/>
      </c>
      <c r="FB73" s="9" t="str">
        <f>IF(AND(ISNUMBER(DK73),DK73&lt;8),IF(AND(ISNUMBER(AN73),ISNUMBER(DK73)),IF(AN73+VLOOKUP(BI73,NyLi1R!$L$2:$V$4,DK73,1)&gt;19,19,AN73+VLOOKUP(BI73,NyLi1R!$L$2:$V$4,DK73,1)),""),"")</f>
        <v/>
      </c>
      <c r="FC73" s="9" t="str">
        <f>IF(AND(ISNUMBER(DK73),DK73&lt;8),IF(AND(ISNUMBER(AO73),ISNUMBER(DK73)),IF(AO73+VLOOKUP(BI73,NyLi1E!$L$2:$V$4,DK73,1)&gt;19,19,AO73+VLOOKUP(BI73,NyLi1E!$L$2:$V$4,DK73,1)),""),"")</f>
        <v/>
      </c>
      <c r="FD73" s="9" t="str">
        <f>IF(AND(ISNUMBER(DK73),DK73&lt;8),IF(AND(ISNUMBER(AP73),ISNUMBER(DK73)),IF(AP73+VLOOKUP(BI73,NyLi1T!$L$2:$V$4,DK73,1)&gt;19,19,AP73+VLOOKUP(BI73,NyLi1T!$L$2:$V$4,DK73,1)),""),"")</f>
        <v/>
      </c>
      <c r="FE73" s="9" t="str">
        <f>IF(AND(ISNUMBER(DK73),DK73&gt;7),IF(AND(ISNUMBER(AQ73),ISNUMBER(DK73)),IF(AQ73+VLOOKUP(BI73,NyLi2R!$L$2:$V$4,DK73,1)&gt;19,19,AQ73+VLOOKUP(BI73,NyLi2R!$L$2:$V$4,DK73,1)),""),"")</f>
        <v/>
      </c>
      <c r="FF73" s="9" t="str">
        <f>IF(AND(ISNUMBER(DK73),DK73&gt;7),IF(AND(ISNUMBER(AR73),ISNUMBER(DK73)),IF(AR73+VLOOKUP(BI73,NyLi2E!$L$2:$V$4,DK73,1)&gt;19,19,AR73+VLOOKUP(BI73,NyLi2E!$L$2:$V$4,DK73,1)),""),"")</f>
        <v/>
      </c>
      <c r="FG73" s="9" t="str">
        <f>IF(AND(ISNUMBER(DK73),DK73&gt;7),IF(AND(ISNUMBER(AS73),ISNUMBER(DK73)),IF(AS73+VLOOKUP(BI73,NyLi2T!$L$2:$V$4,DK73,1)&gt;19,19,AS73+VLOOKUP(BI73,NyLi2T!$L$2:$V$4,DK73,1)),""),"")</f>
        <v/>
      </c>
      <c r="FH73" s="9" t="str">
        <f>IF(AND(ISNUMBER(DK73),DK73&lt;8),IF(AND(ISNUMBER(AT73),ISNUMBER(DK73)),IF(AT73+VLOOKUP(BI73,NySs!$L$2:$V$4,DK73,1)&gt;19,19,AT73+VLOOKUP(BI73,NySs!$L$2:$V$4,DK73,1)),""),"")</f>
        <v/>
      </c>
      <c r="FI73" s="9" t="str">
        <f>IF(AND(ISNUMBER(DK73),DK73&lt;9),IF(AND(ISNUMBER(AU73),ISNUMBER(DK73)),IF(AU73+VLOOKUP(BI73,NyEo!$L$2:$V$4,DK73,1)&gt;19,19,AU73+VLOOKUP(BI73,NyEo!$L$2:$V$4,DK73,1)),""),"")</f>
        <v/>
      </c>
      <c r="FJ73" s="9" t="str">
        <f>IF(AND(ISNUMBER(DK73),DK73&gt;7),IF(AND(ISNUMBER(AV73),ISNUMBER(DK73)),IF(AV73+VLOOKUP(BI73,NyHt!$L$2:$V$4,DK73,1)&gt;19,19,AV73+VLOOKUP(BI73,NyHt!$L$2:$V$4,DK73,1)),""),"")</f>
        <v/>
      </c>
      <c r="FK73" s="9" t="str">
        <f>IF(AND(ISNUMBER(AW73),ISNUMBER(DK73)),IF(AW73+VLOOKUP(BI73,NySiF!$L$2:$V$4,DK73,1)&gt;19,19,AW73+VLOOKUP(BI73,NySiF!$L$2:$V$4,DK73,1)),"")</f>
        <v/>
      </c>
      <c r="FL73" s="9" t="str">
        <f>IF(AND(ISNUMBER(AX73),ISNUMBER(DK73)),IF(AX73+VLOOKUP(BI73,NySiB!$L$2:$V$4,DK73,1)&gt;19,19,AX73+VLOOKUP(BI73,NySiB!$L$2:$V$4,DK73,1)),"")</f>
        <v/>
      </c>
      <c r="FM73" s="9" t="str">
        <f>IF(AND(ISNUMBER(AY73),ISNUMBER(DK73)),IF(AY73+VLOOKUP(BI73,NySiT!$L$2:$V$4,DK73,1)&gt;19,19,AY73+VLOOKUP(BI73,NySiT!$L$2:$V$4,DK73,1)),"")</f>
        <v/>
      </c>
      <c r="FN73" s="9" t="str">
        <f>IF(AND(ISNUMBER(AZ73),ISNUMBER(DK73)),IF(AZ73+VLOOKUP(BI73,NyVs!$L$2:$V$4,DK73,1)&gt;19,19,AZ73+VLOOKUP(BI73,NyVs!$L$2:$V$4,DK73,1)),"")</f>
        <v/>
      </c>
      <c r="FO73" s="9" t="str">
        <f>IF(AND(ISNUMBER(BA73),ISNUMBER(DK73)),IF(BA73+VLOOKUP(BI73,NyPp!$L$2:$V$4,DK73,1)&gt;19,19,BA73+VLOOKUP(BI73,NyPp!$L$2:$V$4,DK73,1)),"")</f>
        <v/>
      </c>
      <c r="FP73" s="9" t="str">
        <f>IF(AND(ISNUMBER(BB73),ISNUMBER(DK73)),IF(BB73+VLOOKUP(BI73,NyIGS!$L$2:$V$4,DK73,1)&gt;160,160,BB73+VLOOKUP(BI73,NyIGS!$L$2:$V$4,DK73,1)),"")</f>
        <v/>
      </c>
      <c r="FQ73" s="9" t="str">
        <f>IF(AND(ISNUMBER(BC73),ISNUMBER(DK73)),IF(BC73+VLOOKUP(BI73,NyIRS!$L$2:$V$4,DK73,1)&gt;160,160,BC73+VLOOKUP(BI73,NyIRS!$L$2:$V$4,DK73,1)),"")</f>
        <v/>
      </c>
      <c r="FR73" s="9" t="str">
        <f>IF(AND(ISNUMBER(BD73),ISNUMBER(DK73)),IF(BD73+VLOOKUP(BI73,NyIES!$L$2:$V$4,DK73,1)&gt;160,160, BD73+VLOOKUP(BI73,NyIES!$L$2:$V$4,DK73,1)),"")</f>
        <v/>
      </c>
      <c r="FS73" s="9" t="str">
        <f>IF(AND(ISNUMBER(BE73),ISNUMBER(DK73)),IF(BE73+VLOOKUP(BI73,NyISI!$L$2:$V$4,DK73,1)&gt;160,160,BE73+VLOOKUP(BI73,NyISI!$L$2:$V$4,DK73,1)),"")</f>
        <v/>
      </c>
      <c r="FT73" s="9" t="str">
        <f>IF(AND(ISNUMBER(DK73),DK73&lt;8),IF(AND(ISNUMBER(BF73),ISNUMBER(DK73)),IF(BF73+VLOOKUP(BI73,NyISS!$L$2:$V$4,DK73,1)&gt;160,160,BF73+VLOOKUP(BI73,NyISS!$L$2:$V$4,DK73,1)),""),"")</f>
        <v/>
      </c>
      <c r="FU73" s="9" t="str">
        <f>IF(AND(ISNUMBER(DK73),DK73&gt;7),IF(AND(ISNUMBER(BG73),ISNUMBER(DK73)),IF(BG73+VLOOKUP(BI73,NyISM!$L$2:$V$4,DK73,1)&gt;160,160,BG73+VLOOKUP(BI73,NyISM!$L$2:$V$4,DK73,1)),""),"")</f>
        <v/>
      </c>
      <c r="FV73" s="9" t="str">
        <f>IF(AND(ISNUMBER(BH73),ISNUMBER(DK73)),IF(BH73+VLOOKUP(BI73,NyIAM!$L$2:$V$4,DK73,1)&gt;160,160,BH73+VLOOKUP(BI73,NyIAM!$L$2:$V$4,DK73,1)),"")</f>
        <v/>
      </c>
    </row>
    <row r="74" spans="1:178" x14ac:dyDescent="0.2">
      <c r="A74" s="51"/>
      <c r="B74" s="51"/>
      <c r="C74" s="51"/>
      <c r="D74" s="51"/>
      <c r="E74" s="51"/>
      <c r="F74" s="51"/>
      <c r="G74" s="51"/>
      <c r="H74" s="51"/>
      <c r="I74" s="51"/>
      <c r="J74" s="52"/>
      <c r="K74" s="52"/>
      <c r="L74" s="53"/>
      <c r="M74" s="53"/>
      <c r="N74" s="58" t="str">
        <f t="shared" si="22"/>
        <v/>
      </c>
      <c r="O74" s="53"/>
      <c r="P74" s="53"/>
      <c r="Q74" s="53"/>
      <c r="R74" s="53"/>
      <c r="S74" s="53"/>
      <c r="T74" s="53"/>
      <c r="U74" s="53"/>
      <c r="V74" s="53"/>
      <c r="W74" s="53"/>
      <c r="X74" s="53"/>
      <c r="Y74" s="53"/>
      <c r="Z74" s="53"/>
      <c r="AA74" s="53"/>
      <c r="AB74" s="53"/>
      <c r="AC74" s="53"/>
      <c r="AD74" s="53"/>
      <c r="AE74" s="53"/>
      <c r="AF74" s="53"/>
      <c r="AG74" s="53"/>
      <c r="AH74" s="53"/>
      <c r="AI74" s="53"/>
      <c r="AJ74" s="4" t="str">
        <f>IF(O74="","",IF(ISNUMBER(N74),VLOOKUP(O74,NyFi!$A$2:$K$40,DK74),""))</f>
        <v/>
      </c>
      <c r="AK74" s="4" t="str">
        <f>IF(P74="","",IF(AND(ISNUMBER(N74),DK74&lt;8),VLOOKUP(P74,NyGs!$A$2:$G$41,DK74),""))</f>
        <v/>
      </c>
      <c r="AL74" s="4" t="str">
        <f>IF(AA74="","",IF(ISNUMBER(N74),VLOOKUP(AA74,NyRm!$A$2:$K$56,DK74),""))</f>
        <v/>
      </c>
      <c r="AM74" s="4" t="str">
        <f>IF(Z74="","",IF(ISNUMBER(N74),VLOOKUP(Z74,NyFm!$A$2:$K$46,DK74),""))</f>
        <v/>
      </c>
      <c r="AN74" s="4" t="str">
        <f>IF(U74="","",IF(AND(ISNUMBER(N74),DK74&lt;8),VLOOKUP(U74,NyLi1R!$A$2:$G$20,DK74),""))</f>
        <v/>
      </c>
      <c r="AO74" s="4" t="str">
        <f>IF(V74="","",IF(AND(ISNUMBER(N74),DK74&lt;8),VLOOKUP(V74,NyLi1E!$A$2:$G$20,DK74),""))</f>
        <v/>
      </c>
      <c r="AP74" s="4" t="str">
        <f>IF(AND(ISNUMBER(N74),ISNUMBER(AN74),ISNUMBER(AO74),DK74&lt;8),VLOOKUP(AN74+AO74,NyLi1T!$A$2:$G$40,DK74),"")</f>
        <v/>
      </c>
      <c r="AQ74" s="4" t="str">
        <f>IF(W74="","",IF(AND(ISNUMBER(N74),DK74&gt;7),VLOOKUP(W74,NyLi2R!$A$2:$K$20,DK74),""))</f>
        <v/>
      </c>
      <c r="AR74" s="4" t="str">
        <f>IF(X74="","",IF(AND(ISNUMBER(N74),DK74&gt;7),VLOOKUP(X74,NyLi2E!$A$2:$K$20,DK74),""))</f>
        <v/>
      </c>
      <c r="AS74" s="4" t="str">
        <f>IF(AND(ISNUMBER(N74),ISNUMBER(AQ74),ISNUMBER(AR74),DK74&gt;7),VLOOKUP(AQ74+AR74,NyLi2T!$A$2:$K$40,DK74),"")</f>
        <v/>
      </c>
      <c r="AT74" s="4" t="str">
        <f>IF(AE74="","",IF(AND(ISNUMBER(N74),DK74&lt;8),VLOOKUP(AE74,NySs!$A$2:$G$28,DK74),""))</f>
        <v/>
      </c>
      <c r="AU74" s="4" t="str">
        <f>IF(AD74="","",IF(AND(ISNUMBER(N74),DK74&lt;9),VLOOKUP(AD74,NyEo!$A$2:$H$22,DK74),""))</f>
        <v/>
      </c>
      <c r="AV74" s="4" t="str">
        <f>IF(Q74="","",IF(AND(ISNUMBER(N74),DK74&gt;7),VLOOKUP(Q74,NyHt!$A$2:$K$17,DK74),""))</f>
        <v/>
      </c>
      <c r="AW74" s="4" t="str">
        <f>IF(R74="","",IF(ISNUMBER(N74),VLOOKUP(R74,NySiF!$A$2:$K$18,DK74),""))</f>
        <v/>
      </c>
      <c r="AX74" s="4" t="str">
        <f>IF(S74="","",IF(ISNUMBER(N74),VLOOKUP(S74,NySiB!$A$2:$K$16,DK74),""))</f>
        <v/>
      </c>
      <c r="AY74" s="4" t="str">
        <f>IF(T74="","",IF(ISNUMBER(N74),VLOOKUP(T74,NySiT!$A$2:$K$32,DK74),""))</f>
        <v/>
      </c>
      <c r="AZ74" s="4" t="str">
        <f>IF(Y74="","",IF(ISNUMBER(N74),VLOOKUP(Y74,NyVs!$A$2:$K$86,DK74),""))</f>
        <v/>
      </c>
      <c r="BA74" s="4" t="str">
        <f>IF(AI74="","",IF(ISNUMBER(N74),VLOOKUP(AI74,NyPp!$A$2:$K$202,DK74),""))</f>
        <v/>
      </c>
      <c r="BB74" s="4" t="str">
        <f>IF(AND(ISNUMBER(AJ74),ISNUMBER(AK74),ISNUMBER(AL74),ISNUMBER(AM74),DK74&lt;8),IF(COUNTIF(O74,0)+COUNTIF(P74,0)+COUNTIF(AA74,0)+COUNTIF(Z74,0)&gt;1,"",VLOOKUP(AJ74+AK74+AL74+AM74,NyIGS!$A$2:$K$78,DK74)),IF(AND(ISNUMBER(AJ74),ISNUMBER(AL74),ISNUMBER(AM74),ISNUMBER(AS74),DK74&gt;7),IF(COUNTIF(O74,0)+COUNTIF(AA74,0)+COUNTIF(Z74,0)+AND(COUNTIF(W74,0),COUNTIF(X74,0))&gt;1,"",VLOOKUP(AJ74+AL74+AM74+AS74,NyIGS!$A$2:$K$78,DK74)),""))</f>
        <v/>
      </c>
      <c r="BC74" s="4" t="str">
        <f>IF(AND(ISNUMBER(AJ74),ISNUMBER(AN74),ISNUMBER(AT74),DK74&lt;8),IF(COUNTIF(O74,0)+COUNTIF(U74,0)+COUNTIF(AE74,0)&gt;1,"",VLOOKUP(AJ74+AN74+AT74,NyIRS!$A$2:$K$59,DK74)),IF(AND(ISNUMBER(AJ74),ISNUMBER(AQ74),DK74&gt;7),IF(COUNTIF(O74,0)+COUNTIF(W74,0)&gt;1,"",VLOOKUP(AJ74+AQ74,NyIRS!$A$2:$K$59,DK74)),""))</f>
        <v/>
      </c>
      <c r="BD74" s="4" t="str">
        <f>IF(AND(ISNUMBER(AK74),ISNUMBER(AL74),ISNUMBER(AM74),DK74&lt;8),IF(COUNTIF(P74,0)+COUNTIF(AA74,0)+COUNTIF(Z74,0)&gt;1,"",VLOOKUP(AK74+AL74+AM74,NyIES!$A$2:$K$59,DK74)),IF(AND(ISNUMBER(AL74),ISNUMBER(AM74),ISNUMBER(AR74),DK74&gt;7),IF(COUNTIF(AA74,0)+COUNTIF(Z74,0)+COUNTIF(X74,0)&gt;1,"",VLOOKUP(AL74+AM74+AR74,NyIES!$A$2:$K$59,DK74)),""))</f>
        <v/>
      </c>
      <c r="BE74" s="4" t="str">
        <f>IF(AND(ISNUMBER(AJ74),ISNUMBER(AP74),ISNUMBER(AU74),DK74&lt;8),IF(COUNTIF(O74,0)+AND(COUNTIF(U74,0),COUNTIF(V74,0))+COUNTIF(AD74,0)&gt;1,"",VLOOKUP(AJ74+AP74+AU74,NyISI!$A$2:$K$59,DK74)),IF(AND(ISNUMBER(AS74),ISNUMBER(AU74),ISNUMBER(AV74),DK74=8),IF(COUNTIF(AD74,0)+COUNTIF(Q74,0)+AND(COUNTIF(W74,0),COUNTIF(X74,0))&gt;1,"",VLOOKUP(AS74+AU74+AV74,NyISI!$A$2:$K$59,DK74)),IF(AND(ISNUMBER(AS74),ISNUMBER(AV74),DK74&gt;8),IF(COUNTIF(Q74,0)+AND(COUNTIF(W74,0),COUNTIF(X74,0))&gt;1,"",VLOOKUP(AS74+AV74,NyISI!$A$2:$K$59,DK74)),"")))</f>
        <v/>
      </c>
      <c r="BF74" s="4" t="str">
        <f>IF(AND(ISNUMBER(AT74),ISNUMBER(AK74),ISNUMBER(AL74),ISNUMBER(AM74),DK74&lt;8),IF(COUNTIF(P74,0)+COUNTIF(AA74,0)+COUNTIF(Z74,0)+COUNTIF(AE74,0)&gt;1,"",VLOOKUP(AT74+AK74+AL74+AM74,NyISS!$A$2:$G$78,DK74)),"")</f>
        <v/>
      </c>
      <c r="BG74" s="4" t="str">
        <f>IF(AND(ISNUMBER(AJ74),ISNUMBER(AL74),ISNUMBER(AM74),DK74&gt;7),IF(COUNTIF(O74,0)+COUNTIF(AA74,0)+COUNTIF(Z74,0)&gt;1,"",VLOOKUP(AJ74+AL74+AM74,NyISM!$A$2:$K$59,DK74)),"")</f>
        <v/>
      </c>
      <c r="BH74" s="4" t="str">
        <f>IF(AND(ISNUMBER(AY74),ISNUMBER(AZ74)),IF(COUNTIF(T74,0)+COUNTIF(Y74,0)&gt;1,"",VLOOKUP(AY74+AZ74,NyIAM!$A$2:$K$40,DK74)),"")</f>
        <v/>
      </c>
      <c r="BJ74" s="4" t="str">
        <f>IF(ISNUMBER(BB74),VLOOKUP(BB74,Percentil!$A$2:$B$122,2,1),"")</f>
        <v/>
      </c>
      <c r="BK74" s="4" t="str">
        <f>IF(ISNUMBER(BC74),VLOOKUP(BC74,Percentil!$A$2:$B$122,2,1),"")</f>
        <v/>
      </c>
      <c r="BL74" s="4" t="str">
        <f>IF(ISNUMBER(BD74),VLOOKUP(BD74,Percentil!$A$2:$B$122,2,1),"")</f>
        <v/>
      </c>
      <c r="BM74" s="4" t="str">
        <f>IF(ISNUMBER(BE74),VLOOKUP(BE74,Percentil!$A$2:$B$122,2,1),"")</f>
        <v/>
      </c>
      <c r="BN74" s="4" t="str">
        <f>IF(ISNUMBER(BF74),VLOOKUP(BF74,Percentil!$A$2:$B$122,2,1),"")</f>
        <v/>
      </c>
      <c r="BO74" s="4" t="str">
        <f>IF(ISNUMBER(BG74),VLOOKUP(BG74,Percentil!$A$2:$B$122,2,1),"")</f>
        <v/>
      </c>
      <c r="BP74" s="4" t="str">
        <f>IF(ISNUMBER(BH74),VLOOKUP(BH74,Percentil!$A$2:$B$122,2,1),"")</f>
        <v/>
      </c>
      <c r="BQ74" s="4" t="str">
        <f>IF(AND(ISNUMBER(AJ74),ISNUMBER(DK74)),IF(AJ74-VLOOKUP(BI74,NyFi!$L$2:$V$4,DK74,1)&lt;1,1 &amp; " - " &amp; AJ74+VLOOKUP(BI74,NyFi!$L$2:$V$4,DK74,1),IF(AJ74+VLOOKUP(BI74,NyFi!$L$2:$V$4,DK74,1)&gt;19,AJ74-VLOOKUP(BI74,NyFi!$L$2:$V$4,DK74,1) &amp; " - " &amp; 19,AJ74-VLOOKUP(BI74,NyFi!$L$2:$V$4,DK74,1) &amp; " - " &amp; AJ74+VLOOKUP(BI74,NyFi!$L$2:$V$4,DK74,1))),"")</f>
        <v/>
      </c>
      <c r="BR74" s="4" t="str">
        <f>IF(AND(ISNUMBER(DK74),DK74&lt;8),IF(AND(ISNUMBER(AK74),ISNUMBER(DK74)),IF(AK74-VLOOKUP(BI74,NyGs!$L$2:$V$4,DK74,1)&lt;1,1 &amp; " - " &amp; AK74+VLOOKUP(BI74,NyGs!$L$2:$V$4,DK74,1),IF(AK74+VLOOKUP(BI74,NyGs!$L$2:$V$4,DK74,1)&gt;19,AK74-VLOOKUP(BI74,NyGs!$L$2:$V$4,DK74,1) &amp; " - " &amp; 19,AK74-VLOOKUP(BI74,NyGs!$L$2:$V$4,DK74,1) &amp; " - " &amp; AK74+VLOOKUP(BI74,NyGs!$L$2:$V$4,DK74,1))),""),"")</f>
        <v/>
      </c>
      <c r="BS74" s="4" t="str">
        <f>IF(AND(ISNUMBER(AL74),ISNUMBER(DK74)),IF(AL74-VLOOKUP(BI74,NyRm!$L$2:$V$4,DK74,1)&lt;1,1 &amp; " - " &amp; AL74+VLOOKUP(BI74,NyRm!$L$2:$V$4,DK74,1),IF(AL74+VLOOKUP(BI74,NyRm!$L$2:$V$4,DK74,1)&gt;19,AL74-VLOOKUP(BI74,NyRm!$L$2:$V$4,DK74,1) &amp; " - " &amp; 19,AL74-VLOOKUP(BI74,NyRm!$L$2:$V$4,DK74,1) &amp; " - " &amp; AL74+VLOOKUP(BI74,NyRm!$L$2:$V$4,DK74,1))),"")</f>
        <v/>
      </c>
      <c r="BT74" s="4" t="str">
        <f>IF(AND(ISNUMBER(AM74),ISNUMBER(DK74)),IF(AM74-VLOOKUP(BI74,NyFm!$L$2:$V$4,DK74,1)&lt;1,1 &amp; " - " &amp; AM74+VLOOKUP(BI74,NyFm!$L$2:$V$4,DK74,1),IF(AM74+VLOOKUP(BI74,NyFm!$L$2:$V$4,DK74,1)&gt;19,AM74-VLOOKUP(BI74,NyFm!$L$2:$V$4,DK74,1) &amp; " - " &amp; 19,AM74-VLOOKUP(BI74,NyFm!$L$2:$V$4,DK74,1) &amp; " - " &amp; AM74+VLOOKUP(BI74,NyFm!$L$2:$V$4,DK74,1))),"")</f>
        <v/>
      </c>
      <c r="BU74" s="4" t="str">
        <f>IF(AND(ISNUMBER(DK74),DK74&lt;8),IF(AND(ISNUMBER(AN74),ISNUMBER(DK74)),IF(AN74-VLOOKUP(BI74,NyLi1R!$L$2:$V$4,DK74,1)&lt;1,1 &amp; " - " &amp; AN74+VLOOKUP(BI74,NyLi1R!$L$2:$V$4,DK74,1),IF(AN74+VLOOKUP(BI74,NyLi1R!$L$2:$V$4,DK74,1)&gt;19,AN74-VLOOKUP(BI74,NyLi1R!$L$2:$V$4,DK74,1) &amp; " - " &amp; 19,AN74-VLOOKUP(BI74,NyLi1R!$L$2:$V$4,DK74,1) &amp; " - " &amp; AN74+VLOOKUP(BI74,NyLi1R!$L$2:$V$4,DK74,1))),""),"")</f>
        <v/>
      </c>
      <c r="BV74" s="4" t="str">
        <f>IF(AND(ISNUMBER(DK74),DK74&lt;8),IF(AND(ISNUMBER(AO74),ISNUMBER(DK74)),IF(AO74-VLOOKUP(BI74,NyLi1E!$L$2:$V$4,DK74,1)&lt;1,1 &amp; " - " &amp; AO74+VLOOKUP(BI74,NyLi1E!$L$2:$V$4,DK74,1),IF(AO74+VLOOKUP(BI74,NyLi1E!$L$2:$V$4,DK74,1)&gt;19,AO74-VLOOKUP(BI74,NyLi1E!$L$2:$V$4,DK74,1) &amp; " - " &amp; 19,AO74-VLOOKUP(BI74,NyLi1E!$L$2:$V$4,DK74,1) &amp; " - " &amp; AO74+VLOOKUP(BI74,NyLi1E!$L$2:$V$4,DK74,1))),""),"")</f>
        <v/>
      </c>
      <c r="BW74" s="4" t="str">
        <f>IF(AND(ISNUMBER(DK74),DK74&lt;8),IF(AND(ISNUMBER(AP74),ISNUMBER(DK74)),IF(AP74-VLOOKUP(BI74,NyLi1T!$L$2:$V$4,DK74,1)&lt;1,1 &amp; " - " &amp; AP74+VLOOKUP(BI74,NyLi1T!$L$2:$V$4,DK74,1),IF(AP74+VLOOKUP(BI74,NyLi1T!$L$2:$V$4,DK74,1)&gt;19,AP74-VLOOKUP(BI74,NyLi1T!$L$2:$V$4,DK74,1) &amp; " - " &amp; 19,AP74-VLOOKUP(BI74,NyLi1T!$L$2:$V$4,DK74,1) &amp; " - " &amp; AP74+VLOOKUP(BI74,NyLi1T!$L$2:$V$4,DK74,1))),""),"")</f>
        <v/>
      </c>
      <c r="BX74" s="4" t="str">
        <f>IF(AND(ISNUMBER(DK74),DK74&gt;7),IF(AND(ISNUMBER(AQ74),ISNUMBER(DK74)),IF(AQ74-VLOOKUP(BI74,NyLi2R!$L$2:$V$4,DK74,1)&lt;1,1 &amp; " - " &amp; AQ74+VLOOKUP(BI74,NyLi2R!$L$2:$V$4,DK74,1),IF(AQ74+VLOOKUP(BI74,NyLi2R!$L$2:$V$4,DK74,1)&gt;19,AQ74-VLOOKUP(BI74,NyLi2R!$L$2:$V$4,DK74,1) &amp; " - " &amp; 19,AQ74-VLOOKUP(BI74,NyLi2R!$L$2:$V$4,DK74,1) &amp; " - " &amp; AQ74+VLOOKUP(BI74,NyLi2R!$L$2:$V$4,DK74,1))),""),"")</f>
        <v/>
      </c>
      <c r="BY74" s="4" t="str">
        <f>IF(AND(ISNUMBER(DK74),DK74&gt;7),IF(AND(ISNUMBER(AR74),ISNUMBER(DK74)),IF(AR74-VLOOKUP(BI74,NyLi2E!$L$2:$V$4,DK74,1)&lt;1,1 &amp; " - " &amp; AR74+VLOOKUP(BI74,NyLi2E!$L$2:$V$4,DK74,1),IF(AR74+VLOOKUP(BI74,NyLi2E!$L$2:$V$4,DK74,1)&gt;19,AR74-VLOOKUP(BI74,NyLi2E!$L$2:$V$4,DK74,1) &amp; " - " &amp; 19,AR74-VLOOKUP(BI74,NyLi2E!$L$2:$V$4,DK74,1) &amp; " - " &amp; AR74+VLOOKUP(BI74,NyLi2E!$L$2:$V$4,DK74,1))),""),"")</f>
        <v/>
      </c>
      <c r="BZ74" s="4" t="str">
        <f>IF(AND(ISNUMBER(DK74),DK74&gt;7),IF(AND(ISNUMBER(AS74),ISNUMBER(DK74)),IF(AS74-VLOOKUP(BI74,NyLi2T!$L$2:$V$4,DK74,1)&lt;1,1 &amp; " - " &amp; AS74+VLOOKUP(BI74,NyLi2T!$L$2:$V$4,DK74,1),IF(AS74+VLOOKUP(BI74,NyLi2T!$L$2:$V$4,DK74,1)&gt;19,AS74-VLOOKUP(BI74,NyLi2T!$L$2:$V$4,DK74,1) &amp; " - " &amp; 19,AS74-VLOOKUP(BI74,NyLi2T!$L$2:$V$4,DK74,1) &amp; " - " &amp; AS74+VLOOKUP(BI74,NyLi2T!$L$2:$V$4,DK74,1))),""),"")</f>
        <v/>
      </c>
      <c r="CA74" s="4" t="str">
        <f>IF(AND(ISNUMBER(DK74),DK74&lt;8),IF(AND(ISNUMBER(AT74),ISNUMBER(DK74)),IF(AT74-VLOOKUP(BI74,NySs!$L$2:$V$4,DK74,1)&lt;1,1 &amp; " - " &amp; AT74+VLOOKUP(BI74,NySs!$L$2:$V$4,DK74,1),IF(AT74+VLOOKUP(BI74,NySs!$L$2:$V$4,DK74,1)&gt;19,AT74-VLOOKUP(BI74,NySs!$L$2:$V$4,DK74,1) &amp; " - " &amp; 19,AT74-VLOOKUP(BI74,NySs!$L$2:$V$4,DK74,1) &amp; " - " &amp; AT74+VLOOKUP(BI74,NySs!$L$2:$V$4,DK74,1))),""),"")</f>
        <v/>
      </c>
      <c r="CB74" s="4" t="str">
        <f>IF(AND(ISNUMBER(DK74),DK74&lt;9),IF(AND(ISNUMBER(AU74),ISNUMBER(DK74)),IF(AU74-VLOOKUP(BI74,NyEo!$L$2:$V$4,DK74,1)&lt;1,1 &amp; " - " &amp; AU74+VLOOKUP(BI74,NyEo!$L$2:$V$4,DK74,1),IF(AU74+VLOOKUP(BI74,NyEo!$L$2:$V$4,DK74,1)&gt;19,AU74-VLOOKUP(BI74,NyEo!$L$2:$V$4,DK74,1) &amp; " - " &amp; 19,AU74-VLOOKUP(BI74,NyEo!$L$2:$V$4,DK74,1) &amp; " - " &amp; AU74+VLOOKUP(BI74,NyEo!$L$2:$V$4,DK74,1))),""),"")</f>
        <v/>
      </c>
      <c r="CC74" s="4" t="str">
        <f>IF(AND(ISNUMBER(DK74),DK74&gt;7),IF(AND(ISNUMBER(AV74),ISNUMBER(DK74)),IF(AV74-VLOOKUP(BI74,NyHt!$L$2:$V$4,DK74,1)&lt;1,1 &amp; " - " &amp; AV74+VLOOKUP(BI74,NyHt!$L$2:$V$4,DK74,1),IF(AV74+VLOOKUP(BI74,NyHt!$L$2:$V$4,DK74,1)&gt;19,AV74-VLOOKUP(BI74,NyHt!$L$2:$V$4,DK74,1) &amp; " - " &amp; 19,AV74-VLOOKUP(BI74,NyHt!$L$2:$V$4,DK74,1) &amp; " - " &amp; AV74+VLOOKUP(BI74,NyHt!$L$2:$V$4,DK74,1))),""),"")</f>
        <v/>
      </c>
      <c r="CD74" s="4" t="str">
        <f>IF(AND(ISNUMBER(AW74),ISNUMBER(DK74)),IF(AW74-VLOOKUP(BI74,NySiF!$L$2:$V$4,DK74,1)&lt;1,1 &amp; " - " &amp; AW74+VLOOKUP(BI74,NySiF!$L$2:$V$4,DK74,1),IF(AW74+VLOOKUP(BI74,NySiF!$L$2:$V$4,DK74,1)&gt;19,AW74-VLOOKUP(BI74,NySiF!$L$2:$V$4,DK74,1) &amp; " - " &amp; 19,AW74-VLOOKUP(BI74,NySiF!$L$2:$V$4,DK74,1) &amp; " - " &amp; AW74+VLOOKUP(BI74,NySiF!$L$2:$V$4,DK74,1))),"")</f>
        <v/>
      </c>
      <c r="CE74" s="4" t="str">
        <f>IF(AND(ISNUMBER(AX74),ISNUMBER(DK74)),IF(AX74-VLOOKUP(BI74,NySiB!$L$2:$V$4,DK74,1)&lt;1,1 &amp; " - " &amp; AX74+VLOOKUP(BI74,NySiB!$L$2:$V$4,DK74,1),IF(AX74+VLOOKUP(BI74,NySiB!$L$2:$V$4,DK74,1)&gt;19,AX74-VLOOKUP(BI74,NySiB!$L$2:$V$4,DK74,1) &amp; " - " &amp; 19,AX74-VLOOKUP(BI74,NySiB!$L$2:$V$4,DK74,1) &amp; " - " &amp; AX74+VLOOKUP(BI74,NySiB!$L$2:$V$4,DK74,1))),"")</f>
        <v/>
      </c>
      <c r="CF74" s="4" t="str">
        <f>IF(AND(ISNUMBER(AY74),ISNUMBER(DK74)),IF(AY74-VLOOKUP(BI74,NySiT!$L$2:$V$4,DK74,1)&lt;1,1 &amp; " - " &amp; AY74+VLOOKUP(BI74,NySiT!$L$2:$V$4,DK74,1),IF(AY74+VLOOKUP(BI74,NySiT!$L$2:$V$4,DK74,1)&gt;19,AY74-VLOOKUP(BI74,NySiT!$L$2:$V$4,DK74,1) &amp; " - " &amp; 19,AY74-VLOOKUP(BI74,NySiT!$L$2:$V$4,DK74,1) &amp; " - " &amp; AY74+VLOOKUP(BI74,NySiT!$L$2:$V$4,DK74,1))),"")</f>
        <v/>
      </c>
      <c r="CG74" s="4" t="str">
        <f>IF(AND(ISNUMBER(AZ74),ISNUMBER(DK74)),IF(AZ74-VLOOKUP(BI74,NyVs!$L$2:$V$4,DK74,1)&lt;1,1 &amp; " - " &amp; AZ74+VLOOKUP(BI74,NyVs!$L$2:$V$4,DK74,1),IF(AZ74+VLOOKUP(BI74,NyVs!$L$2:$V$4,DK74,1)&gt;19,AZ74-VLOOKUP(BI74,NyVs!$L$2:$V$4,DK74,1) &amp; " - " &amp; 19,AZ74-VLOOKUP(BI74,NyVs!$L$2:$V$4,DK74,1) &amp; " - " &amp; AZ74+VLOOKUP(BI74,NyVs!$L$2:$V$4,DK74,1))),"")</f>
        <v/>
      </c>
      <c r="CH74" s="4" t="str">
        <f>IF(AND(ISNUMBER(BA74),ISNUMBER(DK74)),IF(BA74-VLOOKUP(BI74,NyPp!$L$2:$V$4,DK74,1)&lt;1,1 &amp; " - " &amp; BA74+VLOOKUP(BI74,NyPp!$L$2:$V$4,DK74,1),IF(BA74+VLOOKUP(BI74,NyPp!$L$2:$V$4,DK74,1)&gt;19,BA74-VLOOKUP(BI74,NyPp!$L$2:$V$4,DK74,1) &amp; " - " &amp; 19,BA74-VLOOKUP(BI74,NyPp!$L$2:$V$4,DK74,1) &amp; " - " &amp; BA74+VLOOKUP(BI74,NyPp!$L$2:$V$4,DK74,1))),"")</f>
        <v/>
      </c>
      <c r="CI74" s="4" t="str">
        <f>IF(AND(ISNUMBER(BB74),ISNUMBER(DK74)),IF(BB74-VLOOKUP(BI74,NyIGS!$L$2:$V$4,DK74,1)&lt;40,40 &amp; " - " &amp; BB74+VLOOKUP(BI74,NyIGS!$L$2:$V$4,DK74,1),IF(BB74+VLOOKUP(BI74,NyIGS!$L$2:$V$4,DK74,1)&gt;160,BB74-VLOOKUP(BI74,NyIGS!$L$2:$V$4,DK74,1) &amp; " - " &amp; 160,BB74-VLOOKUP(BI74,NyIGS!$L$2:$V$4,DK74,1) &amp; " - " &amp; BB74+VLOOKUP(BI74,NyIGS!$L$2:$V$4,DK74,1))),"")</f>
        <v/>
      </c>
      <c r="CJ74" s="4" t="str">
        <f>IF(AND(ISNUMBER(BC74),ISNUMBER(DK74)),IF(BC74-VLOOKUP(BI74,NyIRS!$L$2:$V$4,DK74,1)&lt;40,40 &amp; " - " &amp; BC74+VLOOKUP(BI74,NyIRS!$L$2:$V$4,DK74,1),IF(BC74+VLOOKUP(BI74,NyIRS!$L$2:$V$4,DK74,1)&gt;160,BC74-VLOOKUP(BI74,NyIRS!$L$2:$V$4,DK74,1) &amp; " - " &amp; 160,BC74-VLOOKUP(BI74,NyIRS!$L$2:$V$4,DK74,1) &amp; " - " &amp; BC74+VLOOKUP(BI74,NyIRS!$L$2:$V$4,DK74,1))),"")</f>
        <v/>
      </c>
      <c r="CK74" s="4" t="str">
        <f>IF(AND(ISNUMBER(BD74),ISNUMBER(DK74)),IF(BD74-VLOOKUP(BI74,NyIES!$L$2:$V$4,DK74,1)&lt;40,40 &amp; " - " &amp; BD74+VLOOKUP(BI74,NyIES!$L$2:$V$4,DK74,1),IF(BD74+VLOOKUP(BI74,NyIES!$L$2:$V$4,DK74,1)&gt;160,BD74-VLOOKUP(BI74,NyIES!$L$2:$V$4,DK74,1) &amp; " - " &amp; 160,BD74-VLOOKUP(BI74,NyIES!$L$2:$V$4,DK74,1) &amp; " - " &amp; BD74+VLOOKUP(BI74,NyIES!$L$2:$V$4,DK74,1))),"")</f>
        <v/>
      </c>
      <c r="CL74" s="4" t="str">
        <f>IF(AND(ISNUMBER(BE74),ISNUMBER(DK74)),IF(BE74-VLOOKUP(BI74,NyISI!$L$2:$V$4,DK74,1)&lt;40,40 &amp; " - " &amp; BE74+VLOOKUP(BI74,NyISI!$L$2:$V$4,DK74,1),IF(BE74+VLOOKUP(BI74,NyISI!$L$2:$V$4,DK74,1)&gt;160,BE74-VLOOKUP(BI74,NyISI!$L$2:$V$4,DK74,1) &amp; " - " &amp; 160,BE74-VLOOKUP(BI74,NyISI!$L$2:$V$4,DK74,1) &amp; " - " &amp; BE74+VLOOKUP(BI74,NyISI!$L$2:$V$4,DK74,1))),"")</f>
        <v/>
      </c>
      <c r="CM74" s="4" t="str">
        <f>IF(AND(ISNUMBER(DK74),DK74&lt;8),IF(AND(ISNUMBER(BF74),ISNUMBER(DK74)),IF(BF74-VLOOKUP(BI74,NyISS!$L$2:$V$4,DK74,1)&lt;40,40 &amp; " - " &amp; BF74+VLOOKUP(BI74,NyISS!$L$2:$V$4,DK74,1),IF(BF74+VLOOKUP(BI74,NyISS!$L$2:$V$4,DK74,1)&gt;160,BF74-VLOOKUP(BI74,NyISS!$L$2:$V$4,DK74,1) &amp; " - " &amp; 160,BF74-VLOOKUP(BI74,NyISS!$L$2:$V$4,DK74,1) &amp; " - " &amp; BF74+VLOOKUP(BI74,NyISS!$L$2:$V$4,DK74,1))),""),"")</f>
        <v/>
      </c>
      <c r="CN74" s="4" t="str">
        <f>IF(AND(ISNUMBER(DK74),DK74&gt;7),IF(AND(ISNUMBER(BG74),ISNUMBER(DK74)),IF(BG74-VLOOKUP(BI74,NyISM!$L$2:$V$4,DK74,1)&lt;40,40 &amp; " - " &amp; BG74+VLOOKUP(BI74,NyISM!$L$2:$V$4,DK74,1),IF(BG74+VLOOKUP(BI74,NyISM!$L$2:$V$4,DK74,1)&gt;160,BG74-VLOOKUP(BI74,NyISM!$L$2:$V$4,DK74,1) &amp; " - " &amp; 160,BG74-VLOOKUP(BI74,NyISM!$L$2:$V$4,DK74,1) &amp; " - " &amp; BG74+VLOOKUP(BI74,NyISM!$L$2:$V$4,DK74,1))),""),"")</f>
        <v/>
      </c>
      <c r="CO74" s="4" t="str">
        <f>IF(AND(ISNUMBER(BH74),ISNUMBER(DK74)),IF(BH74-VLOOKUP(BI74,NyIAM!$L$2:$V$4,DK74,1)&lt;40,40 &amp; " - " &amp; BH74+VLOOKUP(BI74,NyIAM!$L$2:$V$4,DK74,1),IF(BH74+VLOOKUP(BI74,NyIAM!$L$2:$V$4,DK74,1)&gt;160,BH74-VLOOKUP(BI74,NyIAM!$L$2:$V$4,DK74,1) &amp; " - " &amp; 160,BH74-VLOOKUP(BI74,NyIAM!$L$2:$V$4,DK74,1) &amp; " - " &amp; BH74+VLOOKUP(BI74,NyIAM!$L$2:$V$4,DK74,1))),"")</f>
        <v/>
      </c>
      <c r="CP74" s="4" t="str">
        <f>IF(AF74="","",IF(AND(ISNUMBER(AF74),ISNUMBER(DK74)),IF(VLOOKUP(AF74,NyOm!$A$2:$K$30,DK74,1)=1,"Onormalt få ord",IF(VLOOKUP(AF74,NyOm!$A$2:$K$30,DK74,1)=2,"Färre antal ord än normalt",IF(VLOOKUP(AF74,NyOm!$A$2:$K$30,DK74,1)=3,"Normalt antal ord","")))))</f>
        <v/>
      </c>
      <c r="CQ74" s="4" t="str">
        <f>IF(AB74="","",IF(AND(ISNUMBER(AB74),ISNUMBER(DK74)),IF(VLOOKUP(AB74,NyPbTid!$A$2:$K$218,DK74,1)=1,"Onormalt lång tidsåtgång",IF(VLOOKUP(AB74,NyPbTid!$A$2:$K$218,DK74,1)=2,"Långsammare än normalt",IF(VLOOKUP(AB74,NyPbTid!$A$2:$K$218,DK74,1)=3,"Normal tidsåtgång","")))))</f>
        <v/>
      </c>
      <c r="CR74" s="4" t="str">
        <f>IF(AC74="","",IF(AND(ISNUMBER(AC74),ISNUMBER(DK74)),IF(VLOOKUP(AC74,NyPbFel!$A$2:$K$18,DK74,1)=1,"Onormalt antal fel",IF(VLOOKUP(AC74,NyPbFel!$A$2:$K$18,DK74,1)=2,"Fler fel än normalt",IF(VLOOKUP(AC74,NyPbFel!$A$2:$K$18,DK74,1)=3,"Normalt antal fel","")))))</f>
        <v/>
      </c>
      <c r="CS74" s="4" t="str">
        <f t="shared" si="28"/>
        <v/>
      </c>
      <c r="CT74" s="4" t="str">
        <f>IF(OR(ISNUMBER(CS74),CS74="0**"),IF(ISNUMBER(CS74),CS74/ABS(CS74)*VLOOKUP(1,SignDiff!$A$3:$K$4,DK74,1),VLOOKUP(1,SignDiff!$A$3:$K$4,DK74,1)),"")</f>
        <v/>
      </c>
      <c r="CU74" s="4" t="str">
        <f>IF(OR(ISNUMBER(CS74),CS74="0**"),IF(ISNUMBER(CS74),CS74/ABS(CS74)*VLOOKUP(1,SignDiff!$A$7:$K$8,DK74,1),VLOOKUP(1,SignDiff!$A$7:$K$8,DK74,1)),"")</f>
        <v/>
      </c>
      <c r="CV74" s="4" t="str">
        <f t="shared" si="29"/>
        <v/>
      </c>
      <c r="CW74" s="4" t="str">
        <f t="shared" si="30"/>
        <v/>
      </c>
      <c r="CX74" s="4" t="str">
        <f>IF(OR(ISNUMBER(CS74),CS74="0**"),IF(CS74="0**",VLOOKUP(0,'IRS-IES'!$A$2:$C$43,2,1),IF(CS74&lt;0,VLOOKUP(ABS(CS74),'IRS-IES'!$A$2:$C$43,2,1),VLOOKUP(ABS(CS74),'IRS-IES'!$A$2:$C$43,3,1))),"")</f>
        <v/>
      </c>
      <c r="CY74" s="4" t="str">
        <f t="shared" si="31"/>
        <v/>
      </c>
      <c r="CZ74" s="4" t="str">
        <f>IF(OR(ISNUMBER(CY74),CY74="0**"),IF(ISNUMBER(CY74),CY74/ABS(CY74)*VLOOKUP(2,SignDiff!$A$3:$K$4,DK74,1),VLOOKUP(2,SignDiff!$A$3:$K$4,DK74,1)),"")</f>
        <v/>
      </c>
      <c r="DA74" s="4" t="str">
        <f>IF(OR(ISNUMBER(CY74),CY74="0**"),IF(ISNUMBER(CY74),CY74/ABS(CY74)*VLOOKUP(2,SignDiff!$A$7:$K$8,DK74,1),VLOOKUP(2,SignDiff!$A$7:$K$8,DK74,1)),"")</f>
        <v/>
      </c>
      <c r="DB74" s="4" t="str">
        <f t="shared" si="32"/>
        <v/>
      </c>
      <c r="DC74" s="4" t="str">
        <f t="shared" si="33"/>
        <v/>
      </c>
      <c r="DD74" s="4" t="str">
        <f>IF(OR(ISNUMBER(CY74),CY74="0**"),IF(CY74="0**",VLOOKUP(0,'ISI-ISS'!$A$2:$C$43,2,1),IF(CY74&lt;0,VLOOKUP(ABS(CY74),'ISI-ISS'!$A$2:$C$43,2,1),VLOOKUP(ABS(CY74),'ISI-ISS'!$A$2:$C$43,3,1))),"")</f>
        <v/>
      </c>
      <c r="DE74" s="4" t="str">
        <f t="shared" si="34"/>
        <v/>
      </c>
      <c r="DF74" s="4" t="str">
        <f>IF(OR(ISNUMBER(DE74),DE74="0**"),IF(ISNUMBER(DE74),DE74/ABS(DE74)*VLOOKUP(2,SignDiff!$A$3:$K$4,DK74,1),VLOOKUP(2,SignDiff!$A$3:$K$4,DK74,1)),"")</f>
        <v/>
      </c>
      <c r="DG74" s="4" t="str">
        <f>IF(OR(ISNUMBER(DE74),DE74="0**"),IF(ISNUMBER(DE74),DE74/ABS(DE74)*VLOOKUP(2,SignDiff!$A$7:$K$8,DK74,1),VLOOKUP(2,SignDiff!$A$7:$K$8,DK74,1)),"")</f>
        <v/>
      </c>
      <c r="DH74" s="4" t="str">
        <f t="shared" si="35"/>
        <v/>
      </c>
      <c r="DI74" s="4" t="str">
        <f t="shared" si="36"/>
        <v/>
      </c>
      <c r="DJ74" s="4" t="str">
        <f>IF(OR(ISNUMBER(DE74),DE74="0**"),IF(DE74="0**",VLOOKUP(0,'ISI-ISM'!$A$2:$C$43,2,1),IF(DE74&lt;0,VLOOKUP(ABS(DE74),'ISI-ISM'!$A$2:$C$43,2,1),VLOOKUP(ABS(DE74),'ISI-ISM'!$A$2:$C$43,3,1))),"")</f>
        <v/>
      </c>
      <c r="DK74" s="4" t="str">
        <f>IF(ISERROR(VLOOKUP(N74,age!$A$2:$C$11,2,1)),"",VLOOKUP(N74,age!$A$2:$C$11,2,1))</f>
        <v/>
      </c>
      <c r="DL74" s="4" t="str">
        <f>IF(ISERROR(VLOOKUP(N74,age!$A$2:$C$11,3,1)),"",VLOOKUP(N74,age!$A$2:$C$11,3,1))</f>
        <v/>
      </c>
      <c r="DM74" s="4">
        <f t="shared" si="23"/>
        <v>0</v>
      </c>
      <c r="DN74" s="4">
        <f t="shared" si="24"/>
        <v>0</v>
      </c>
      <c r="DO74" s="4">
        <f t="shared" si="25"/>
        <v>0</v>
      </c>
      <c r="DP74" s="4">
        <f t="shared" si="26"/>
        <v>0</v>
      </c>
      <c r="DQ74" s="4">
        <f t="shared" si="27"/>
        <v>0</v>
      </c>
      <c r="DR74" s="9" t="str">
        <f t="shared" si="37"/>
        <v/>
      </c>
      <c r="DS74" s="9" t="str">
        <f t="shared" si="38"/>
        <v/>
      </c>
      <c r="DT74" s="9" t="str">
        <f t="shared" si="39"/>
        <v/>
      </c>
      <c r="DU74" s="9" t="str">
        <f t="shared" si="40"/>
        <v/>
      </c>
      <c r="DV74" s="9" t="str">
        <f t="shared" si="41"/>
        <v/>
      </c>
      <c r="DW74" s="9" t="str">
        <f t="shared" si="42"/>
        <v/>
      </c>
      <c r="DX74" s="9" t="str">
        <f t="shared" si="43"/>
        <v/>
      </c>
      <c r="DY74" s="9" t="str">
        <f>IF(AND(ISNUMBER(AJ74),ISNUMBER(DK74)),IF(AJ74-VLOOKUP(BI74,NyFi!$L$2:$V$4,DK74,1)&lt;1,1,AJ74-VLOOKUP(BI74,NyFi!$L$2:$V$4,DK74,1)),"")</f>
        <v/>
      </c>
      <c r="DZ74" s="9" t="str">
        <f>IF(AND(ISNUMBER(DK74),DK74&lt;8),IF(AND(ISNUMBER(AK74),ISNUMBER(DK74)),IF(AK74-VLOOKUP(BI74,NyGs!$L$2:$V$4,DK74,1)&lt;1,1,AK74-VLOOKUP(BI74,NyGs!$L$2:$V$4,DK74,1)),""),"")</f>
        <v/>
      </c>
      <c r="EA74" s="9" t="str">
        <f>IF(AND(ISNUMBER(AL74),ISNUMBER(DK74)),IF(AL74-VLOOKUP(BI74,NyRm!$L$2:$V$4,DK74,1)&lt;1,1,AL74-VLOOKUP(BI74,NyRm!$L$2:$V$4,DK74,1)),"")</f>
        <v/>
      </c>
      <c r="EB74" s="9" t="str">
        <f>IF(AND(ISNUMBER(AM74),ISNUMBER(DK74)),IF(AM74-VLOOKUP(BI74,NyFm!$L$2:$V$4,DK74,1)&lt;1,1,AM74-VLOOKUP(BI74,NyFm!$L$2:$V$4,DK74,1)),"")</f>
        <v/>
      </c>
      <c r="EC74" s="9" t="str">
        <f>IF(AND(ISNUMBER(DK74),DK74&lt;8),IF(AND(ISNUMBER(AN74),ISNUMBER(DK74)),IF(AN74-VLOOKUP(BI74,NyLi1R!$L$2:$V$4,DK74,1)&lt;1,1,AN74-VLOOKUP(BI74,NyLi1R!$L$2:$V$4,DK74,1)),""),"")</f>
        <v/>
      </c>
      <c r="ED74" s="9" t="str">
        <f>IF(AND(ISNUMBER(DK74),DK74&lt;8),IF(AND(ISNUMBER(AO74),ISNUMBER(DK74)),IF(AO74-VLOOKUP(BI74,NyLi1E!$L$2:$V$4,DK74,1)&lt;1,1,AO74-VLOOKUP(BI74,NyLi1E!$L$2:$V$4,DK74,1)),""),"")</f>
        <v/>
      </c>
      <c r="EE74" s="9" t="str">
        <f>IF(AND(ISNUMBER(DK74),DK74&lt;8),IF(AND(ISNUMBER(AP74),ISNUMBER(DK74)),IF(AP74-VLOOKUP(BI74,NyLi1T!$L$2:$V$4,DK74,1)&lt;1,1,AP74-VLOOKUP(BI74,NyLi1T!$L$2:$V$4,DK74,1)),""),"")</f>
        <v/>
      </c>
      <c r="EF74" s="9" t="str">
        <f>IF(AND(ISNUMBER(DK74),DK74&gt;7),IF(AND(ISNUMBER(AQ74),ISNUMBER(DK74)),IF(AQ74-VLOOKUP(BI74,NyLi2R!$L$2:$V$4,DK74,1)&lt;1,1,AQ74-VLOOKUP(BI74,NyLi2R!$L$2:$V$4,DK74,1)),""),"")</f>
        <v/>
      </c>
      <c r="EG74" s="9" t="str">
        <f>IF(AND(ISNUMBER(DK74),DK74&gt;7),IF(AND(ISNUMBER(AR74),ISNUMBER(DK74)),IF(AR74-VLOOKUP(BI74,NyLi2E!$L$2:$V$4,DK74,1)&lt;1,1,AR74-VLOOKUP(BI74,NyLi2E!$L$2:$V$4,DK74,1)),""),"")</f>
        <v/>
      </c>
      <c r="EH74" s="9" t="str">
        <f>IF(AND(ISNUMBER(DK74),DK74&gt;7),IF(AND(ISNUMBER(AS74),ISNUMBER(DK74)),IF(AS74-VLOOKUP(BI74,NyLi2T!$L$2:$V$4,DK74,1)&lt;1,1,AS74-VLOOKUP(BI74,NyLi2T!$L$2:$V$4,DK74,1)),""),"")</f>
        <v/>
      </c>
      <c r="EI74" s="9" t="str">
        <f>IF(AND(ISNUMBER(DK74),DK74&lt;8),IF(AND(ISNUMBER(AT74),ISNUMBER(DK74)),IF(AT74-VLOOKUP(BI74,NySs!$L$2:$V$4,DK74,1)&lt;1,1,AT74-VLOOKUP(BI74,NySs!$L$2:$V$4,DK74,1)),""),"")</f>
        <v/>
      </c>
      <c r="EJ74" s="9" t="str">
        <f>IF(AND(ISNUMBER(DK74),DK74&lt;9),IF(AND(ISNUMBER(AU74),ISNUMBER(DK74)),IF(AU74-VLOOKUP(BI74,NyEo!$L$2:$V$4,DK74,1)&lt;1,1,AU74-VLOOKUP(BI74,NyEo!$L$2:$V$4,DK74,1)),""),"")</f>
        <v/>
      </c>
      <c r="EK74" s="9" t="str">
        <f>IF(AND(ISNUMBER(DK74),DK74&gt;7),IF(AND(ISNUMBER(AV74),ISNUMBER(DK74)),IF(AV74-VLOOKUP(BI74,NyHt!$L$2:$V$4,DK74,1)&lt;1,1,AV74-VLOOKUP(BI74,NyHt!$L$2:$V$4,DK74,1)),""),"")</f>
        <v/>
      </c>
      <c r="EL74" s="9" t="str">
        <f>IF(AND(ISNUMBER(AW74),ISNUMBER(DK74)),IF(AW74-VLOOKUP(BI74,NySiF!$L$2:$V$4,DK74,1)&lt;1,1,AW74-VLOOKUP(BI74,NySiF!$L$2:$V$4,DK74,1)),"")</f>
        <v/>
      </c>
      <c r="EM74" s="9" t="str">
        <f>IF(AND(ISNUMBER(AX74),ISNUMBER(DK74)),IF(AX74-VLOOKUP(BI74,NySiB!$L$2:$V$4,DK74,1)&lt;1,1,AX74-VLOOKUP(BI74,NySiB!$L$2:$V$4,DK74,1)),"")</f>
        <v/>
      </c>
      <c r="EN74" s="9" t="str">
        <f>IF(AND(ISNUMBER(AY74),ISNUMBER(DK74)),IF(AY74-VLOOKUP(BI74,NySiT!$L$2:$V$4,DK74,1)&lt;1,1,AY74-VLOOKUP(BI74,NySiT!$L$2:$V$4,DK74,1)),"")</f>
        <v/>
      </c>
      <c r="EO74" s="9" t="str">
        <f>IF(AND(ISNUMBER(AZ74),ISNUMBER(DK74)),IF(AZ74-VLOOKUP(BI74,NyVs!$L$2:$V$4,DK74,1)&lt;1,1,AZ74-VLOOKUP(BI74,NyVs!$L$2:$V$4,DK74,1)),"")</f>
        <v/>
      </c>
      <c r="EP74" s="9" t="str">
        <f>IF(AND(ISNUMBER(BA74),ISNUMBER(DK74)),IF(BA74-VLOOKUP(BI74,NyPp!$L$2:$V$4,DK74,1)&lt;1,1,BA74-VLOOKUP(BI74,NyPp!$L$2:$V$4,DK74,1)),"")</f>
        <v/>
      </c>
      <c r="EQ74" s="9" t="str">
        <f>IF(AND(ISNUMBER(BB74),ISNUMBER(DK74)),IF(BB74-VLOOKUP(BI74,NyIGS!$L$2:$V$4,DK74,1)&lt;40,40,BB74-VLOOKUP(BI74,NyIGS!$L$2:$V$4,DK74,1)),"")</f>
        <v/>
      </c>
      <c r="ER74" s="9" t="str">
        <f>IF(AND(ISNUMBER(BC74),ISNUMBER(DK74)),IF(BC74-VLOOKUP(BI74,NyIRS!$L$2:$V$4,DK74,1)&lt;40,40,BC74-VLOOKUP(BI74,NyIRS!$L$2:$V$4,DK74,1)),"")</f>
        <v/>
      </c>
      <c r="ES74" s="9" t="str">
        <f>IF(AND(ISNUMBER(BD74),ISNUMBER(DK74)),IF(BD74-VLOOKUP(BI74,NyIES!$L$2:$V$4,DK74,1)&lt;40,40,BD74-VLOOKUP(BI74,NyIES!$L$2:$V$4,DK74,1)),"")</f>
        <v/>
      </c>
      <c r="ET74" s="9" t="str">
        <f>IF(AND(ISNUMBER(BE74),ISNUMBER(DK74)),IF(BE74-VLOOKUP(BI74,NyISI!$L$2:$V$4,DK74,1)&lt;40,40,BE74-VLOOKUP(BI74,NyISI!$L$2:$V$4,DK74,1)),"")</f>
        <v/>
      </c>
      <c r="EU74" s="9" t="str">
        <f>IF(AND(ISNUMBER(DK74),DK74&lt;8),IF(AND(ISNUMBER(BF74),ISNUMBER(DK74)),IF(BF74-VLOOKUP(BI74,NyISS!$L$2:$V$4,DK74,1)&lt;40,40,BF74-VLOOKUP(BI74,NyISS!$L$2:$V$4,DK74,1)),""),"")</f>
        <v/>
      </c>
      <c r="EV74" s="9" t="str">
        <f>IF(AND(ISNUMBER(DK74),DK74&gt;7),IF(AND(ISNUMBER(BG74),ISNUMBER(DK74)),IF(BG74-VLOOKUP(BI74,NyISM!$L$2:$V$4,DK74,1)&lt;40,40,BG74-VLOOKUP(BI74,NyISM!$L$2:$V$4,DK74,1)),""),"")</f>
        <v/>
      </c>
      <c r="EW74" s="9" t="str">
        <f>IF(AND(ISNUMBER(BH74),ISNUMBER(DK74)),IF(BH74-VLOOKUP(BI74,NyIAM!$L$2:$V$4,DK74,1)&lt;40,40,BH74-VLOOKUP(BI74,NyIAM!$L$2:$V$4,DK74,1)),"")</f>
        <v/>
      </c>
      <c r="EX74" s="9" t="str">
        <f>IF(AND(ISNUMBER(AJ74),ISNUMBER(DK74)),IF(AJ74+VLOOKUP(BI74,NyFi!$L$2:$V$4,DK74,1)&gt;19,19,AJ74+VLOOKUP(BI74,NyFi!$L$2:$V$4,DK74,1)),"")</f>
        <v/>
      </c>
      <c r="EY74" s="9" t="str">
        <f>IF(AND(ISNUMBER(DK74),DK74&lt;8),IF(AND(ISNUMBER(AK74),ISNUMBER(DK74)),IF(AK74+VLOOKUP(BI74,NyGs!$L$2:$V$4,DK74,1)&gt;19,19,AK74+VLOOKUP(BI74,NyGs!$L$2:$V$4,DK74,1)),""),"")</f>
        <v/>
      </c>
      <c r="EZ74" s="9" t="str">
        <f>IF(AND(ISNUMBER(AL74),ISNUMBER(DK74)),IF(AL74+VLOOKUP(BI74,NyRm!$L$2:$V$4,DK74,1)&gt;19,19,AL74+VLOOKUP(BI74,NyRm!$L$2:$V$4,DK74,1)),"")</f>
        <v/>
      </c>
      <c r="FA74" s="9" t="str">
        <f>IF(AND(ISNUMBER(AM74),ISNUMBER(DK74)),IF(AM74+VLOOKUP(BI74,NyFm!$L$2:$V$4,DK74,1)&gt;19,19,AM74+VLOOKUP(BI74,NyFm!$L$2:$V$4,DK74,1)),"")</f>
        <v/>
      </c>
      <c r="FB74" s="9" t="str">
        <f>IF(AND(ISNUMBER(DK74),DK74&lt;8),IF(AND(ISNUMBER(AN74),ISNUMBER(DK74)),IF(AN74+VLOOKUP(BI74,NyLi1R!$L$2:$V$4,DK74,1)&gt;19,19,AN74+VLOOKUP(BI74,NyLi1R!$L$2:$V$4,DK74,1)),""),"")</f>
        <v/>
      </c>
      <c r="FC74" s="9" t="str">
        <f>IF(AND(ISNUMBER(DK74),DK74&lt;8),IF(AND(ISNUMBER(AO74),ISNUMBER(DK74)),IF(AO74+VLOOKUP(BI74,NyLi1E!$L$2:$V$4,DK74,1)&gt;19,19,AO74+VLOOKUP(BI74,NyLi1E!$L$2:$V$4,DK74,1)),""),"")</f>
        <v/>
      </c>
      <c r="FD74" s="9" t="str">
        <f>IF(AND(ISNUMBER(DK74),DK74&lt;8),IF(AND(ISNUMBER(AP74),ISNUMBER(DK74)),IF(AP74+VLOOKUP(BI74,NyLi1T!$L$2:$V$4,DK74,1)&gt;19,19,AP74+VLOOKUP(BI74,NyLi1T!$L$2:$V$4,DK74,1)),""),"")</f>
        <v/>
      </c>
      <c r="FE74" s="9" t="str">
        <f>IF(AND(ISNUMBER(DK74),DK74&gt;7),IF(AND(ISNUMBER(AQ74),ISNUMBER(DK74)),IF(AQ74+VLOOKUP(BI74,NyLi2R!$L$2:$V$4,DK74,1)&gt;19,19,AQ74+VLOOKUP(BI74,NyLi2R!$L$2:$V$4,DK74,1)),""),"")</f>
        <v/>
      </c>
      <c r="FF74" s="9" t="str">
        <f>IF(AND(ISNUMBER(DK74),DK74&gt;7),IF(AND(ISNUMBER(AR74),ISNUMBER(DK74)),IF(AR74+VLOOKUP(BI74,NyLi2E!$L$2:$V$4,DK74,1)&gt;19,19,AR74+VLOOKUP(BI74,NyLi2E!$L$2:$V$4,DK74,1)),""),"")</f>
        <v/>
      </c>
      <c r="FG74" s="9" t="str">
        <f>IF(AND(ISNUMBER(DK74),DK74&gt;7),IF(AND(ISNUMBER(AS74),ISNUMBER(DK74)),IF(AS74+VLOOKUP(BI74,NyLi2T!$L$2:$V$4,DK74,1)&gt;19,19,AS74+VLOOKUP(BI74,NyLi2T!$L$2:$V$4,DK74,1)),""),"")</f>
        <v/>
      </c>
      <c r="FH74" s="9" t="str">
        <f>IF(AND(ISNUMBER(DK74),DK74&lt;8),IF(AND(ISNUMBER(AT74),ISNUMBER(DK74)),IF(AT74+VLOOKUP(BI74,NySs!$L$2:$V$4,DK74,1)&gt;19,19,AT74+VLOOKUP(BI74,NySs!$L$2:$V$4,DK74,1)),""),"")</f>
        <v/>
      </c>
      <c r="FI74" s="9" t="str">
        <f>IF(AND(ISNUMBER(DK74),DK74&lt;9),IF(AND(ISNUMBER(AU74),ISNUMBER(DK74)),IF(AU74+VLOOKUP(BI74,NyEo!$L$2:$V$4,DK74,1)&gt;19,19,AU74+VLOOKUP(BI74,NyEo!$L$2:$V$4,DK74,1)),""),"")</f>
        <v/>
      </c>
      <c r="FJ74" s="9" t="str">
        <f>IF(AND(ISNUMBER(DK74),DK74&gt;7),IF(AND(ISNUMBER(AV74),ISNUMBER(DK74)),IF(AV74+VLOOKUP(BI74,NyHt!$L$2:$V$4,DK74,1)&gt;19,19,AV74+VLOOKUP(BI74,NyHt!$L$2:$V$4,DK74,1)),""),"")</f>
        <v/>
      </c>
      <c r="FK74" s="9" t="str">
        <f>IF(AND(ISNUMBER(AW74),ISNUMBER(DK74)),IF(AW74+VLOOKUP(BI74,NySiF!$L$2:$V$4,DK74,1)&gt;19,19,AW74+VLOOKUP(BI74,NySiF!$L$2:$V$4,DK74,1)),"")</f>
        <v/>
      </c>
      <c r="FL74" s="9" t="str">
        <f>IF(AND(ISNUMBER(AX74),ISNUMBER(DK74)),IF(AX74+VLOOKUP(BI74,NySiB!$L$2:$V$4,DK74,1)&gt;19,19,AX74+VLOOKUP(BI74,NySiB!$L$2:$V$4,DK74,1)),"")</f>
        <v/>
      </c>
      <c r="FM74" s="9" t="str">
        <f>IF(AND(ISNUMBER(AY74),ISNUMBER(DK74)),IF(AY74+VLOOKUP(BI74,NySiT!$L$2:$V$4,DK74,1)&gt;19,19,AY74+VLOOKUP(BI74,NySiT!$L$2:$V$4,DK74,1)),"")</f>
        <v/>
      </c>
      <c r="FN74" s="9" t="str">
        <f>IF(AND(ISNUMBER(AZ74),ISNUMBER(DK74)),IF(AZ74+VLOOKUP(BI74,NyVs!$L$2:$V$4,DK74,1)&gt;19,19,AZ74+VLOOKUP(BI74,NyVs!$L$2:$V$4,DK74,1)),"")</f>
        <v/>
      </c>
      <c r="FO74" s="9" t="str">
        <f>IF(AND(ISNUMBER(BA74),ISNUMBER(DK74)),IF(BA74+VLOOKUP(BI74,NyPp!$L$2:$V$4,DK74,1)&gt;19,19,BA74+VLOOKUP(BI74,NyPp!$L$2:$V$4,DK74,1)),"")</f>
        <v/>
      </c>
      <c r="FP74" s="9" t="str">
        <f>IF(AND(ISNUMBER(BB74),ISNUMBER(DK74)),IF(BB74+VLOOKUP(BI74,NyIGS!$L$2:$V$4,DK74,1)&gt;160,160,BB74+VLOOKUP(BI74,NyIGS!$L$2:$V$4,DK74,1)),"")</f>
        <v/>
      </c>
      <c r="FQ74" s="9" t="str">
        <f>IF(AND(ISNUMBER(BC74),ISNUMBER(DK74)),IF(BC74+VLOOKUP(BI74,NyIRS!$L$2:$V$4,DK74,1)&gt;160,160,BC74+VLOOKUP(BI74,NyIRS!$L$2:$V$4,DK74,1)),"")</f>
        <v/>
      </c>
      <c r="FR74" s="9" t="str">
        <f>IF(AND(ISNUMBER(BD74),ISNUMBER(DK74)),IF(BD74+VLOOKUP(BI74,NyIES!$L$2:$V$4,DK74,1)&gt;160,160, BD74+VLOOKUP(BI74,NyIES!$L$2:$V$4,DK74,1)),"")</f>
        <v/>
      </c>
      <c r="FS74" s="9" t="str">
        <f>IF(AND(ISNUMBER(BE74),ISNUMBER(DK74)),IF(BE74+VLOOKUP(BI74,NyISI!$L$2:$V$4,DK74,1)&gt;160,160,BE74+VLOOKUP(BI74,NyISI!$L$2:$V$4,DK74,1)),"")</f>
        <v/>
      </c>
      <c r="FT74" s="9" t="str">
        <f>IF(AND(ISNUMBER(DK74),DK74&lt;8),IF(AND(ISNUMBER(BF74),ISNUMBER(DK74)),IF(BF74+VLOOKUP(BI74,NyISS!$L$2:$V$4,DK74,1)&gt;160,160,BF74+VLOOKUP(BI74,NyISS!$L$2:$V$4,DK74,1)),""),"")</f>
        <v/>
      </c>
      <c r="FU74" s="9" t="str">
        <f>IF(AND(ISNUMBER(DK74),DK74&gt;7),IF(AND(ISNUMBER(BG74),ISNUMBER(DK74)),IF(BG74+VLOOKUP(BI74,NyISM!$L$2:$V$4,DK74,1)&gt;160,160,BG74+VLOOKUP(BI74,NyISM!$L$2:$V$4,DK74,1)),""),"")</f>
        <v/>
      </c>
      <c r="FV74" s="9" t="str">
        <f>IF(AND(ISNUMBER(BH74),ISNUMBER(DK74)),IF(BH74+VLOOKUP(BI74,NyIAM!$L$2:$V$4,DK74,1)&gt;160,160,BH74+VLOOKUP(BI74,NyIAM!$L$2:$V$4,DK74,1)),"")</f>
        <v/>
      </c>
    </row>
    <row r="75" spans="1:178" x14ac:dyDescent="0.2">
      <c r="A75" s="51"/>
      <c r="B75" s="51"/>
      <c r="C75" s="51"/>
      <c r="D75" s="51"/>
      <c r="E75" s="51"/>
      <c r="F75" s="51"/>
      <c r="G75" s="51"/>
      <c r="H75" s="51"/>
      <c r="I75" s="51"/>
      <c r="J75" s="52"/>
      <c r="K75" s="52"/>
      <c r="L75" s="53"/>
      <c r="M75" s="53"/>
      <c r="N75" s="58" t="str">
        <f t="shared" si="22"/>
        <v/>
      </c>
      <c r="O75" s="53"/>
      <c r="P75" s="53"/>
      <c r="Q75" s="53"/>
      <c r="R75" s="53"/>
      <c r="S75" s="53"/>
      <c r="T75" s="53"/>
      <c r="U75" s="53"/>
      <c r="V75" s="53"/>
      <c r="W75" s="53"/>
      <c r="X75" s="53"/>
      <c r="Y75" s="53"/>
      <c r="Z75" s="53"/>
      <c r="AA75" s="53"/>
      <c r="AB75" s="53"/>
      <c r="AC75" s="53"/>
      <c r="AD75" s="53"/>
      <c r="AE75" s="53"/>
      <c r="AF75" s="53"/>
      <c r="AG75" s="53"/>
      <c r="AH75" s="53"/>
      <c r="AI75" s="53"/>
      <c r="AJ75" s="4" t="str">
        <f>IF(O75="","",IF(ISNUMBER(N75),VLOOKUP(O75,NyFi!$A$2:$K$40,DK75),""))</f>
        <v/>
      </c>
      <c r="AK75" s="4" t="str">
        <f>IF(P75="","",IF(AND(ISNUMBER(N75),DK75&lt;8),VLOOKUP(P75,NyGs!$A$2:$G$41,DK75),""))</f>
        <v/>
      </c>
      <c r="AL75" s="4" t="str">
        <f>IF(AA75="","",IF(ISNUMBER(N75),VLOOKUP(AA75,NyRm!$A$2:$K$56,DK75),""))</f>
        <v/>
      </c>
      <c r="AM75" s="4" t="str">
        <f>IF(Z75="","",IF(ISNUMBER(N75),VLOOKUP(Z75,NyFm!$A$2:$K$46,DK75),""))</f>
        <v/>
      </c>
      <c r="AN75" s="4" t="str">
        <f>IF(U75="","",IF(AND(ISNUMBER(N75),DK75&lt;8),VLOOKUP(U75,NyLi1R!$A$2:$G$20,DK75),""))</f>
        <v/>
      </c>
      <c r="AO75" s="4" t="str">
        <f>IF(V75="","",IF(AND(ISNUMBER(N75),DK75&lt;8),VLOOKUP(V75,NyLi1E!$A$2:$G$20,DK75),""))</f>
        <v/>
      </c>
      <c r="AP75" s="4" t="str">
        <f>IF(AND(ISNUMBER(N75),ISNUMBER(AN75),ISNUMBER(AO75),DK75&lt;8),VLOOKUP(AN75+AO75,NyLi1T!$A$2:$G$40,DK75),"")</f>
        <v/>
      </c>
      <c r="AQ75" s="4" t="str">
        <f>IF(W75="","",IF(AND(ISNUMBER(N75),DK75&gt;7),VLOOKUP(W75,NyLi2R!$A$2:$K$20,DK75),""))</f>
        <v/>
      </c>
      <c r="AR75" s="4" t="str">
        <f>IF(X75="","",IF(AND(ISNUMBER(N75),DK75&gt;7),VLOOKUP(X75,NyLi2E!$A$2:$K$20,DK75),""))</f>
        <v/>
      </c>
      <c r="AS75" s="4" t="str">
        <f>IF(AND(ISNUMBER(N75),ISNUMBER(AQ75),ISNUMBER(AR75),DK75&gt;7),VLOOKUP(AQ75+AR75,NyLi2T!$A$2:$K$40,DK75),"")</f>
        <v/>
      </c>
      <c r="AT75" s="4" t="str">
        <f>IF(AE75="","",IF(AND(ISNUMBER(N75),DK75&lt;8),VLOOKUP(AE75,NySs!$A$2:$G$28,DK75),""))</f>
        <v/>
      </c>
      <c r="AU75" s="4" t="str">
        <f>IF(AD75="","",IF(AND(ISNUMBER(N75),DK75&lt;9),VLOOKUP(AD75,NyEo!$A$2:$H$22,DK75),""))</f>
        <v/>
      </c>
      <c r="AV75" s="4" t="str">
        <f>IF(Q75="","",IF(AND(ISNUMBER(N75),DK75&gt;7),VLOOKUP(Q75,NyHt!$A$2:$K$17,DK75),""))</f>
        <v/>
      </c>
      <c r="AW75" s="4" t="str">
        <f>IF(R75="","",IF(ISNUMBER(N75),VLOOKUP(R75,NySiF!$A$2:$K$18,DK75),""))</f>
        <v/>
      </c>
      <c r="AX75" s="4" t="str">
        <f>IF(S75="","",IF(ISNUMBER(N75),VLOOKUP(S75,NySiB!$A$2:$K$16,DK75),""))</f>
        <v/>
      </c>
      <c r="AY75" s="4" t="str">
        <f>IF(T75="","",IF(ISNUMBER(N75),VLOOKUP(T75,NySiT!$A$2:$K$32,DK75),""))</f>
        <v/>
      </c>
      <c r="AZ75" s="4" t="str">
        <f>IF(Y75="","",IF(ISNUMBER(N75),VLOOKUP(Y75,NyVs!$A$2:$K$86,DK75),""))</f>
        <v/>
      </c>
      <c r="BA75" s="4" t="str">
        <f>IF(AI75="","",IF(ISNUMBER(N75),VLOOKUP(AI75,NyPp!$A$2:$K$202,DK75),""))</f>
        <v/>
      </c>
      <c r="BB75" s="4" t="str">
        <f>IF(AND(ISNUMBER(AJ75),ISNUMBER(AK75),ISNUMBER(AL75),ISNUMBER(AM75),DK75&lt;8),IF(COUNTIF(O75,0)+COUNTIF(P75,0)+COUNTIF(AA75,0)+COUNTIF(Z75,0)&gt;1,"",VLOOKUP(AJ75+AK75+AL75+AM75,NyIGS!$A$2:$K$78,DK75)),IF(AND(ISNUMBER(AJ75),ISNUMBER(AL75),ISNUMBER(AM75),ISNUMBER(AS75),DK75&gt;7),IF(COUNTIF(O75,0)+COUNTIF(AA75,0)+COUNTIF(Z75,0)+AND(COUNTIF(W75,0),COUNTIF(X75,0))&gt;1,"",VLOOKUP(AJ75+AL75+AM75+AS75,NyIGS!$A$2:$K$78,DK75)),""))</f>
        <v/>
      </c>
      <c r="BC75" s="4" t="str">
        <f>IF(AND(ISNUMBER(AJ75),ISNUMBER(AN75),ISNUMBER(AT75),DK75&lt;8),IF(COUNTIF(O75,0)+COUNTIF(U75,0)+COUNTIF(AE75,0)&gt;1,"",VLOOKUP(AJ75+AN75+AT75,NyIRS!$A$2:$K$59,DK75)),IF(AND(ISNUMBER(AJ75),ISNUMBER(AQ75),DK75&gt;7),IF(COUNTIF(O75,0)+COUNTIF(W75,0)&gt;1,"",VLOOKUP(AJ75+AQ75,NyIRS!$A$2:$K$59,DK75)),""))</f>
        <v/>
      </c>
      <c r="BD75" s="4" t="str">
        <f>IF(AND(ISNUMBER(AK75),ISNUMBER(AL75),ISNUMBER(AM75),DK75&lt;8),IF(COUNTIF(P75,0)+COUNTIF(AA75,0)+COUNTIF(Z75,0)&gt;1,"",VLOOKUP(AK75+AL75+AM75,NyIES!$A$2:$K$59,DK75)),IF(AND(ISNUMBER(AL75),ISNUMBER(AM75),ISNUMBER(AR75),DK75&gt;7),IF(COUNTIF(AA75,0)+COUNTIF(Z75,0)+COUNTIF(X75,0)&gt;1,"",VLOOKUP(AL75+AM75+AR75,NyIES!$A$2:$K$59,DK75)),""))</f>
        <v/>
      </c>
      <c r="BE75" s="4" t="str">
        <f>IF(AND(ISNUMBER(AJ75),ISNUMBER(AP75),ISNUMBER(AU75),DK75&lt;8),IF(COUNTIF(O75,0)+AND(COUNTIF(U75,0),COUNTIF(V75,0))+COUNTIF(AD75,0)&gt;1,"",VLOOKUP(AJ75+AP75+AU75,NyISI!$A$2:$K$59,DK75)),IF(AND(ISNUMBER(AS75),ISNUMBER(AU75),ISNUMBER(AV75),DK75=8),IF(COUNTIF(AD75,0)+COUNTIF(Q75,0)+AND(COUNTIF(W75,0),COUNTIF(X75,0))&gt;1,"",VLOOKUP(AS75+AU75+AV75,NyISI!$A$2:$K$59,DK75)),IF(AND(ISNUMBER(AS75),ISNUMBER(AV75),DK75&gt;8),IF(COUNTIF(Q75,0)+AND(COUNTIF(W75,0),COUNTIF(X75,0))&gt;1,"",VLOOKUP(AS75+AV75,NyISI!$A$2:$K$59,DK75)),"")))</f>
        <v/>
      </c>
      <c r="BF75" s="4" t="str">
        <f>IF(AND(ISNUMBER(AT75),ISNUMBER(AK75),ISNUMBER(AL75),ISNUMBER(AM75),DK75&lt;8),IF(COUNTIF(P75,0)+COUNTIF(AA75,0)+COUNTIF(Z75,0)+COUNTIF(AE75,0)&gt;1,"",VLOOKUP(AT75+AK75+AL75+AM75,NyISS!$A$2:$G$78,DK75)),"")</f>
        <v/>
      </c>
      <c r="BG75" s="4" t="str">
        <f>IF(AND(ISNUMBER(AJ75),ISNUMBER(AL75),ISNUMBER(AM75),DK75&gt;7),IF(COUNTIF(O75,0)+COUNTIF(AA75,0)+COUNTIF(Z75,0)&gt;1,"",VLOOKUP(AJ75+AL75+AM75,NyISM!$A$2:$K$59,DK75)),"")</f>
        <v/>
      </c>
      <c r="BH75" s="4" t="str">
        <f>IF(AND(ISNUMBER(AY75),ISNUMBER(AZ75)),IF(COUNTIF(T75,0)+COUNTIF(Y75,0)&gt;1,"",VLOOKUP(AY75+AZ75,NyIAM!$A$2:$K$40,DK75)),"")</f>
        <v/>
      </c>
      <c r="BJ75" s="4" t="str">
        <f>IF(ISNUMBER(BB75),VLOOKUP(BB75,Percentil!$A$2:$B$122,2,1),"")</f>
        <v/>
      </c>
      <c r="BK75" s="4" t="str">
        <f>IF(ISNUMBER(BC75),VLOOKUP(BC75,Percentil!$A$2:$B$122,2,1),"")</f>
        <v/>
      </c>
      <c r="BL75" s="4" t="str">
        <f>IF(ISNUMBER(BD75),VLOOKUP(BD75,Percentil!$A$2:$B$122,2,1),"")</f>
        <v/>
      </c>
      <c r="BM75" s="4" t="str">
        <f>IF(ISNUMBER(BE75),VLOOKUP(BE75,Percentil!$A$2:$B$122,2,1),"")</f>
        <v/>
      </c>
      <c r="BN75" s="4" t="str">
        <f>IF(ISNUMBER(BF75),VLOOKUP(BF75,Percentil!$A$2:$B$122,2,1),"")</f>
        <v/>
      </c>
      <c r="BO75" s="4" t="str">
        <f>IF(ISNUMBER(BG75),VLOOKUP(BG75,Percentil!$A$2:$B$122,2,1),"")</f>
        <v/>
      </c>
      <c r="BP75" s="4" t="str">
        <f>IF(ISNUMBER(BH75),VLOOKUP(BH75,Percentil!$A$2:$B$122,2,1),"")</f>
        <v/>
      </c>
      <c r="BQ75" s="4" t="str">
        <f>IF(AND(ISNUMBER(AJ75),ISNUMBER(DK75)),IF(AJ75-VLOOKUP(BI75,NyFi!$L$2:$V$4,DK75,1)&lt;1,1 &amp; " - " &amp; AJ75+VLOOKUP(BI75,NyFi!$L$2:$V$4,DK75,1),IF(AJ75+VLOOKUP(BI75,NyFi!$L$2:$V$4,DK75,1)&gt;19,AJ75-VLOOKUP(BI75,NyFi!$L$2:$V$4,DK75,1) &amp; " - " &amp; 19,AJ75-VLOOKUP(BI75,NyFi!$L$2:$V$4,DK75,1) &amp; " - " &amp; AJ75+VLOOKUP(BI75,NyFi!$L$2:$V$4,DK75,1))),"")</f>
        <v/>
      </c>
      <c r="BR75" s="4" t="str">
        <f>IF(AND(ISNUMBER(DK75),DK75&lt;8),IF(AND(ISNUMBER(AK75),ISNUMBER(DK75)),IF(AK75-VLOOKUP(BI75,NyGs!$L$2:$V$4,DK75,1)&lt;1,1 &amp; " - " &amp; AK75+VLOOKUP(BI75,NyGs!$L$2:$V$4,DK75,1),IF(AK75+VLOOKUP(BI75,NyGs!$L$2:$V$4,DK75,1)&gt;19,AK75-VLOOKUP(BI75,NyGs!$L$2:$V$4,DK75,1) &amp; " - " &amp; 19,AK75-VLOOKUP(BI75,NyGs!$L$2:$V$4,DK75,1) &amp; " - " &amp; AK75+VLOOKUP(BI75,NyGs!$L$2:$V$4,DK75,1))),""),"")</f>
        <v/>
      </c>
      <c r="BS75" s="4" t="str">
        <f>IF(AND(ISNUMBER(AL75),ISNUMBER(DK75)),IF(AL75-VLOOKUP(BI75,NyRm!$L$2:$V$4,DK75,1)&lt;1,1 &amp; " - " &amp; AL75+VLOOKUP(BI75,NyRm!$L$2:$V$4,DK75,1),IF(AL75+VLOOKUP(BI75,NyRm!$L$2:$V$4,DK75,1)&gt;19,AL75-VLOOKUP(BI75,NyRm!$L$2:$V$4,DK75,1) &amp; " - " &amp; 19,AL75-VLOOKUP(BI75,NyRm!$L$2:$V$4,DK75,1) &amp; " - " &amp; AL75+VLOOKUP(BI75,NyRm!$L$2:$V$4,DK75,1))),"")</f>
        <v/>
      </c>
      <c r="BT75" s="4" t="str">
        <f>IF(AND(ISNUMBER(AM75),ISNUMBER(DK75)),IF(AM75-VLOOKUP(BI75,NyFm!$L$2:$V$4,DK75,1)&lt;1,1 &amp; " - " &amp; AM75+VLOOKUP(BI75,NyFm!$L$2:$V$4,DK75,1),IF(AM75+VLOOKUP(BI75,NyFm!$L$2:$V$4,DK75,1)&gt;19,AM75-VLOOKUP(BI75,NyFm!$L$2:$V$4,DK75,1) &amp; " - " &amp; 19,AM75-VLOOKUP(BI75,NyFm!$L$2:$V$4,DK75,1) &amp; " - " &amp; AM75+VLOOKUP(BI75,NyFm!$L$2:$V$4,DK75,1))),"")</f>
        <v/>
      </c>
      <c r="BU75" s="4" t="str">
        <f>IF(AND(ISNUMBER(DK75),DK75&lt;8),IF(AND(ISNUMBER(AN75),ISNUMBER(DK75)),IF(AN75-VLOOKUP(BI75,NyLi1R!$L$2:$V$4,DK75,1)&lt;1,1 &amp; " - " &amp; AN75+VLOOKUP(BI75,NyLi1R!$L$2:$V$4,DK75,1),IF(AN75+VLOOKUP(BI75,NyLi1R!$L$2:$V$4,DK75,1)&gt;19,AN75-VLOOKUP(BI75,NyLi1R!$L$2:$V$4,DK75,1) &amp; " - " &amp; 19,AN75-VLOOKUP(BI75,NyLi1R!$L$2:$V$4,DK75,1) &amp; " - " &amp; AN75+VLOOKUP(BI75,NyLi1R!$L$2:$V$4,DK75,1))),""),"")</f>
        <v/>
      </c>
      <c r="BV75" s="4" t="str">
        <f>IF(AND(ISNUMBER(DK75),DK75&lt;8),IF(AND(ISNUMBER(AO75),ISNUMBER(DK75)),IF(AO75-VLOOKUP(BI75,NyLi1E!$L$2:$V$4,DK75,1)&lt;1,1 &amp; " - " &amp; AO75+VLOOKUP(BI75,NyLi1E!$L$2:$V$4,DK75,1),IF(AO75+VLOOKUP(BI75,NyLi1E!$L$2:$V$4,DK75,1)&gt;19,AO75-VLOOKUP(BI75,NyLi1E!$L$2:$V$4,DK75,1) &amp; " - " &amp; 19,AO75-VLOOKUP(BI75,NyLi1E!$L$2:$V$4,DK75,1) &amp; " - " &amp; AO75+VLOOKUP(BI75,NyLi1E!$L$2:$V$4,DK75,1))),""),"")</f>
        <v/>
      </c>
      <c r="BW75" s="4" t="str">
        <f>IF(AND(ISNUMBER(DK75),DK75&lt;8),IF(AND(ISNUMBER(AP75),ISNUMBER(DK75)),IF(AP75-VLOOKUP(BI75,NyLi1T!$L$2:$V$4,DK75,1)&lt;1,1 &amp; " - " &amp; AP75+VLOOKUP(BI75,NyLi1T!$L$2:$V$4,DK75,1),IF(AP75+VLOOKUP(BI75,NyLi1T!$L$2:$V$4,DK75,1)&gt;19,AP75-VLOOKUP(BI75,NyLi1T!$L$2:$V$4,DK75,1) &amp; " - " &amp; 19,AP75-VLOOKUP(BI75,NyLi1T!$L$2:$V$4,DK75,1) &amp; " - " &amp; AP75+VLOOKUP(BI75,NyLi1T!$L$2:$V$4,DK75,1))),""),"")</f>
        <v/>
      </c>
      <c r="BX75" s="4" t="str">
        <f>IF(AND(ISNUMBER(DK75),DK75&gt;7),IF(AND(ISNUMBER(AQ75),ISNUMBER(DK75)),IF(AQ75-VLOOKUP(BI75,NyLi2R!$L$2:$V$4,DK75,1)&lt;1,1 &amp; " - " &amp; AQ75+VLOOKUP(BI75,NyLi2R!$L$2:$V$4,DK75,1),IF(AQ75+VLOOKUP(BI75,NyLi2R!$L$2:$V$4,DK75,1)&gt;19,AQ75-VLOOKUP(BI75,NyLi2R!$L$2:$V$4,DK75,1) &amp; " - " &amp; 19,AQ75-VLOOKUP(BI75,NyLi2R!$L$2:$V$4,DK75,1) &amp; " - " &amp; AQ75+VLOOKUP(BI75,NyLi2R!$L$2:$V$4,DK75,1))),""),"")</f>
        <v/>
      </c>
      <c r="BY75" s="4" t="str">
        <f>IF(AND(ISNUMBER(DK75),DK75&gt;7),IF(AND(ISNUMBER(AR75),ISNUMBER(DK75)),IF(AR75-VLOOKUP(BI75,NyLi2E!$L$2:$V$4,DK75,1)&lt;1,1 &amp; " - " &amp; AR75+VLOOKUP(BI75,NyLi2E!$L$2:$V$4,DK75,1),IF(AR75+VLOOKUP(BI75,NyLi2E!$L$2:$V$4,DK75,1)&gt;19,AR75-VLOOKUP(BI75,NyLi2E!$L$2:$V$4,DK75,1) &amp; " - " &amp; 19,AR75-VLOOKUP(BI75,NyLi2E!$L$2:$V$4,DK75,1) &amp; " - " &amp; AR75+VLOOKUP(BI75,NyLi2E!$L$2:$V$4,DK75,1))),""),"")</f>
        <v/>
      </c>
      <c r="BZ75" s="4" t="str">
        <f>IF(AND(ISNUMBER(DK75),DK75&gt;7),IF(AND(ISNUMBER(AS75),ISNUMBER(DK75)),IF(AS75-VLOOKUP(BI75,NyLi2T!$L$2:$V$4,DK75,1)&lt;1,1 &amp; " - " &amp; AS75+VLOOKUP(BI75,NyLi2T!$L$2:$V$4,DK75,1),IF(AS75+VLOOKUP(BI75,NyLi2T!$L$2:$V$4,DK75,1)&gt;19,AS75-VLOOKUP(BI75,NyLi2T!$L$2:$V$4,DK75,1) &amp; " - " &amp; 19,AS75-VLOOKUP(BI75,NyLi2T!$L$2:$V$4,DK75,1) &amp; " - " &amp; AS75+VLOOKUP(BI75,NyLi2T!$L$2:$V$4,DK75,1))),""),"")</f>
        <v/>
      </c>
      <c r="CA75" s="4" t="str">
        <f>IF(AND(ISNUMBER(DK75),DK75&lt;8),IF(AND(ISNUMBER(AT75),ISNUMBER(DK75)),IF(AT75-VLOOKUP(BI75,NySs!$L$2:$V$4,DK75,1)&lt;1,1 &amp; " - " &amp; AT75+VLOOKUP(BI75,NySs!$L$2:$V$4,DK75,1),IF(AT75+VLOOKUP(BI75,NySs!$L$2:$V$4,DK75,1)&gt;19,AT75-VLOOKUP(BI75,NySs!$L$2:$V$4,DK75,1) &amp; " - " &amp; 19,AT75-VLOOKUP(BI75,NySs!$L$2:$V$4,DK75,1) &amp; " - " &amp; AT75+VLOOKUP(BI75,NySs!$L$2:$V$4,DK75,1))),""),"")</f>
        <v/>
      </c>
      <c r="CB75" s="4" t="str">
        <f>IF(AND(ISNUMBER(DK75),DK75&lt;9),IF(AND(ISNUMBER(AU75),ISNUMBER(DK75)),IF(AU75-VLOOKUP(BI75,NyEo!$L$2:$V$4,DK75,1)&lt;1,1 &amp; " - " &amp; AU75+VLOOKUP(BI75,NyEo!$L$2:$V$4,DK75,1),IF(AU75+VLOOKUP(BI75,NyEo!$L$2:$V$4,DK75,1)&gt;19,AU75-VLOOKUP(BI75,NyEo!$L$2:$V$4,DK75,1) &amp; " - " &amp; 19,AU75-VLOOKUP(BI75,NyEo!$L$2:$V$4,DK75,1) &amp; " - " &amp; AU75+VLOOKUP(BI75,NyEo!$L$2:$V$4,DK75,1))),""),"")</f>
        <v/>
      </c>
      <c r="CC75" s="4" t="str">
        <f>IF(AND(ISNUMBER(DK75),DK75&gt;7),IF(AND(ISNUMBER(AV75),ISNUMBER(DK75)),IF(AV75-VLOOKUP(BI75,NyHt!$L$2:$V$4,DK75,1)&lt;1,1 &amp; " - " &amp; AV75+VLOOKUP(BI75,NyHt!$L$2:$V$4,DK75,1),IF(AV75+VLOOKUP(BI75,NyHt!$L$2:$V$4,DK75,1)&gt;19,AV75-VLOOKUP(BI75,NyHt!$L$2:$V$4,DK75,1) &amp; " - " &amp; 19,AV75-VLOOKUP(BI75,NyHt!$L$2:$V$4,DK75,1) &amp; " - " &amp; AV75+VLOOKUP(BI75,NyHt!$L$2:$V$4,DK75,1))),""),"")</f>
        <v/>
      </c>
      <c r="CD75" s="4" t="str">
        <f>IF(AND(ISNUMBER(AW75),ISNUMBER(DK75)),IF(AW75-VLOOKUP(BI75,NySiF!$L$2:$V$4,DK75,1)&lt;1,1 &amp; " - " &amp; AW75+VLOOKUP(BI75,NySiF!$L$2:$V$4,DK75,1),IF(AW75+VLOOKUP(BI75,NySiF!$L$2:$V$4,DK75,1)&gt;19,AW75-VLOOKUP(BI75,NySiF!$L$2:$V$4,DK75,1) &amp; " - " &amp; 19,AW75-VLOOKUP(BI75,NySiF!$L$2:$V$4,DK75,1) &amp; " - " &amp; AW75+VLOOKUP(BI75,NySiF!$L$2:$V$4,DK75,1))),"")</f>
        <v/>
      </c>
      <c r="CE75" s="4" t="str">
        <f>IF(AND(ISNUMBER(AX75),ISNUMBER(DK75)),IF(AX75-VLOOKUP(BI75,NySiB!$L$2:$V$4,DK75,1)&lt;1,1 &amp; " - " &amp; AX75+VLOOKUP(BI75,NySiB!$L$2:$V$4,DK75,1),IF(AX75+VLOOKUP(BI75,NySiB!$L$2:$V$4,DK75,1)&gt;19,AX75-VLOOKUP(BI75,NySiB!$L$2:$V$4,DK75,1) &amp; " - " &amp; 19,AX75-VLOOKUP(BI75,NySiB!$L$2:$V$4,DK75,1) &amp; " - " &amp; AX75+VLOOKUP(BI75,NySiB!$L$2:$V$4,DK75,1))),"")</f>
        <v/>
      </c>
      <c r="CF75" s="4" t="str">
        <f>IF(AND(ISNUMBER(AY75),ISNUMBER(DK75)),IF(AY75-VLOOKUP(BI75,NySiT!$L$2:$V$4,DK75,1)&lt;1,1 &amp; " - " &amp; AY75+VLOOKUP(BI75,NySiT!$L$2:$V$4,DK75,1),IF(AY75+VLOOKUP(BI75,NySiT!$L$2:$V$4,DK75,1)&gt;19,AY75-VLOOKUP(BI75,NySiT!$L$2:$V$4,DK75,1) &amp; " - " &amp; 19,AY75-VLOOKUP(BI75,NySiT!$L$2:$V$4,DK75,1) &amp; " - " &amp; AY75+VLOOKUP(BI75,NySiT!$L$2:$V$4,DK75,1))),"")</f>
        <v/>
      </c>
      <c r="CG75" s="4" t="str">
        <f>IF(AND(ISNUMBER(AZ75),ISNUMBER(DK75)),IF(AZ75-VLOOKUP(BI75,NyVs!$L$2:$V$4,DK75,1)&lt;1,1 &amp; " - " &amp; AZ75+VLOOKUP(BI75,NyVs!$L$2:$V$4,DK75,1),IF(AZ75+VLOOKUP(BI75,NyVs!$L$2:$V$4,DK75,1)&gt;19,AZ75-VLOOKUP(BI75,NyVs!$L$2:$V$4,DK75,1) &amp; " - " &amp; 19,AZ75-VLOOKUP(BI75,NyVs!$L$2:$V$4,DK75,1) &amp; " - " &amp; AZ75+VLOOKUP(BI75,NyVs!$L$2:$V$4,DK75,1))),"")</f>
        <v/>
      </c>
      <c r="CH75" s="4" t="str">
        <f>IF(AND(ISNUMBER(BA75),ISNUMBER(DK75)),IF(BA75-VLOOKUP(BI75,NyPp!$L$2:$V$4,DK75,1)&lt;1,1 &amp; " - " &amp; BA75+VLOOKUP(BI75,NyPp!$L$2:$V$4,DK75,1),IF(BA75+VLOOKUP(BI75,NyPp!$L$2:$V$4,DK75,1)&gt;19,BA75-VLOOKUP(BI75,NyPp!$L$2:$V$4,DK75,1) &amp; " - " &amp; 19,BA75-VLOOKUP(BI75,NyPp!$L$2:$V$4,DK75,1) &amp; " - " &amp; BA75+VLOOKUP(BI75,NyPp!$L$2:$V$4,DK75,1))),"")</f>
        <v/>
      </c>
      <c r="CI75" s="4" t="str">
        <f>IF(AND(ISNUMBER(BB75),ISNUMBER(DK75)),IF(BB75-VLOOKUP(BI75,NyIGS!$L$2:$V$4,DK75,1)&lt;40,40 &amp; " - " &amp; BB75+VLOOKUP(BI75,NyIGS!$L$2:$V$4,DK75,1),IF(BB75+VLOOKUP(BI75,NyIGS!$L$2:$V$4,DK75,1)&gt;160,BB75-VLOOKUP(BI75,NyIGS!$L$2:$V$4,DK75,1) &amp; " - " &amp; 160,BB75-VLOOKUP(BI75,NyIGS!$L$2:$V$4,DK75,1) &amp; " - " &amp; BB75+VLOOKUP(BI75,NyIGS!$L$2:$V$4,DK75,1))),"")</f>
        <v/>
      </c>
      <c r="CJ75" s="4" t="str">
        <f>IF(AND(ISNUMBER(BC75),ISNUMBER(DK75)),IF(BC75-VLOOKUP(BI75,NyIRS!$L$2:$V$4,DK75,1)&lt;40,40 &amp; " - " &amp; BC75+VLOOKUP(BI75,NyIRS!$L$2:$V$4,DK75,1),IF(BC75+VLOOKUP(BI75,NyIRS!$L$2:$V$4,DK75,1)&gt;160,BC75-VLOOKUP(BI75,NyIRS!$L$2:$V$4,DK75,1) &amp; " - " &amp; 160,BC75-VLOOKUP(BI75,NyIRS!$L$2:$V$4,DK75,1) &amp; " - " &amp; BC75+VLOOKUP(BI75,NyIRS!$L$2:$V$4,DK75,1))),"")</f>
        <v/>
      </c>
      <c r="CK75" s="4" t="str">
        <f>IF(AND(ISNUMBER(BD75),ISNUMBER(DK75)),IF(BD75-VLOOKUP(BI75,NyIES!$L$2:$V$4,DK75,1)&lt;40,40 &amp; " - " &amp; BD75+VLOOKUP(BI75,NyIES!$L$2:$V$4,DK75,1),IF(BD75+VLOOKUP(BI75,NyIES!$L$2:$V$4,DK75,1)&gt;160,BD75-VLOOKUP(BI75,NyIES!$L$2:$V$4,DK75,1) &amp; " - " &amp; 160,BD75-VLOOKUP(BI75,NyIES!$L$2:$V$4,DK75,1) &amp; " - " &amp; BD75+VLOOKUP(BI75,NyIES!$L$2:$V$4,DK75,1))),"")</f>
        <v/>
      </c>
      <c r="CL75" s="4" t="str">
        <f>IF(AND(ISNUMBER(BE75),ISNUMBER(DK75)),IF(BE75-VLOOKUP(BI75,NyISI!$L$2:$V$4,DK75,1)&lt;40,40 &amp; " - " &amp; BE75+VLOOKUP(BI75,NyISI!$L$2:$V$4,DK75,1),IF(BE75+VLOOKUP(BI75,NyISI!$L$2:$V$4,DK75,1)&gt;160,BE75-VLOOKUP(BI75,NyISI!$L$2:$V$4,DK75,1) &amp; " - " &amp; 160,BE75-VLOOKUP(BI75,NyISI!$L$2:$V$4,DK75,1) &amp; " - " &amp; BE75+VLOOKUP(BI75,NyISI!$L$2:$V$4,DK75,1))),"")</f>
        <v/>
      </c>
      <c r="CM75" s="4" t="str">
        <f>IF(AND(ISNUMBER(DK75),DK75&lt;8),IF(AND(ISNUMBER(BF75),ISNUMBER(DK75)),IF(BF75-VLOOKUP(BI75,NyISS!$L$2:$V$4,DK75,1)&lt;40,40 &amp; " - " &amp; BF75+VLOOKUP(BI75,NyISS!$L$2:$V$4,DK75,1),IF(BF75+VLOOKUP(BI75,NyISS!$L$2:$V$4,DK75,1)&gt;160,BF75-VLOOKUP(BI75,NyISS!$L$2:$V$4,DK75,1) &amp; " - " &amp; 160,BF75-VLOOKUP(BI75,NyISS!$L$2:$V$4,DK75,1) &amp; " - " &amp; BF75+VLOOKUP(BI75,NyISS!$L$2:$V$4,DK75,1))),""),"")</f>
        <v/>
      </c>
      <c r="CN75" s="4" t="str">
        <f>IF(AND(ISNUMBER(DK75),DK75&gt;7),IF(AND(ISNUMBER(BG75),ISNUMBER(DK75)),IF(BG75-VLOOKUP(BI75,NyISM!$L$2:$V$4,DK75,1)&lt;40,40 &amp; " - " &amp; BG75+VLOOKUP(BI75,NyISM!$L$2:$V$4,DK75,1),IF(BG75+VLOOKUP(BI75,NyISM!$L$2:$V$4,DK75,1)&gt;160,BG75-VLOOKUP(BI75,NyISM!$L$2:$V$4,DK75,1) &amp; " - " &amp; 160,BG75-VLOOKUP(BI75,NyISM!$L$2:$V$4,DK75,1) &amp; " - " &amp; BG75+VLOOKUP(BI75,NyISM!$L$2:$V$4,DK75,1))),""),"")</f>
        <v/>
      </c>
      <c r="CO75" s="4" t="str">
        <f>IF(AND(ISNUMBER(BH75),ISNUMBER(DK75)),IF(BH75-VLOOKUP(BI75,NyIAM!$L$2:$V$4,DK75,1)&lt;40,40 &amp; " - " &amp; BH75+VLOOKUP(BI75,NyIAM!$L$2:$V$4,DK75,1),IF(BH75+VLOOKUP(BI75,NyIAM!$L$2:$V$4,DK75,1)&gt;160,BH75-VLOOKUP(BI75,NyIAM!$L$2:$V$4,DK75,1) &amp; " - " &amp; 160,BH75-VLOOKUP(BI75,NyIAM!$L$2:$V$4,DK75,1) &amp; " - " &amp; BH75+VLOOKUP(BI75,NyIAM!$L$2:$V$4,DK75,1))),"")</f>
        <v/>
      </c>
      <c r="CP75" s="4" t="str">
        <f>IF(AF75="","",IF(AND(ISNUMBER(AF75),ISNUMBER(DK75)),IF(VLOOKUP(AF75,NyOm!$A$2:$K$30,DK75,1)=1,"Onormalt få ord",IF(VLOOKUP(AF75,NyOm!$A$2:$K$30,DK75,1)=2,"Färre antal ord än normalt",IF(VLOOKUP(AF75,NyOm!$A$2:$K$30,DK75,1)=3,"Normalt antal ord","")))))</f>
        <v/>
      </c>
      <c r="CQ75" s="4" t="str">
        <f>IF(AB75="","",IF(AND(ISNUMBER(AB75),ISNUMBER(DK75)),IF(VLOOKUP(AB75,NyPbTid!$A$2:$K$218,DK75,1)=1,"Onormalt lång tidsåtgång",IF(VLOOKUP(AB75,NyPbTid!$A$2:$K$218,DK75,1)=2,"Långsammare än normalt",IF(VLOOKUP(AB75,NyPbTid!$A$2:$K$218,DK75,1)=3,"Normal tidsåtgång","")))))</f>
        <v/>
      </c>
      <c r="CR75" s="4" t="str">
        <f>IF(AC75="","",IF(AND(ISNUMBER(AC75),ISNUMBER(DK75)),IF(VLOOKUP(AC75,NyPbFel!$A$2:$K$18,DK75,1)=1,"Onormalt antal fel",IF(VLOOKUP(AC75,NyPbFel!$A$2:$K$18,DK75,1)=2,"Fler fel än normalt",IF(VLOOKUP(AC75,NyPbFel!$A$2:$K$18,DK75,1)=3,"Normalt antal fel","")))))</f>
        <v/>
      </c>
      <c r="CS75" s="4" t="str">
        <f t="shared" si="28"/>
        <v/>
      </c>
      <c r="CT75" s="4" t="str">
        <f>IF(OR(ISNUMBER(CS75),CS75="0**"),IF(ISNUMBER(CS75),CS75/ABS(CS75)*VLOOKUP(1,SignDiff!$A$3:$K$4,DK75,1),VLOOKUP(1,SignDiff!$A$3:$K$4,DK75,1)),"")</f>
        <v/>
      </c>
      <c r="CU75" s="4" t="str">
        <f>IF(OR(ISNUMBER(CS75),CS75="0**"),IF(ISNUMBER(CS75),CS75/ABS(CS75)*VLOOKUP(1,SignDiff!$A$7:$K$8,DK75,1),VLOOKUP(1,SignDiff!$A$7:$K$8,DK75,1)),"")</f>
        <v/>
      </c>
      <c r="CV75" s="4" t="str">
        <f t="shared" si="29"/>
        <v/>
      </c>
      <c r="CW75" s="4" t="str">
        <f t="shared" si="30"/>
        <v/>
      </c>
      <c r="CX75" s="4" t="str">
        <f>IF(OR(ISNUMBER(CS75),CS75="0**"),IF(CS75="0**",VLOOKUP(0,'IRS-IES'!$A$2:$C$43,2,1),IF(CS75&lt;0,VLOOKUP(ABS(CS75),'IRS-IES'!$A$2:$C$43,2,1),VLOOKUP(ABS(CS75),'IRS-IES'!$A$2:$C$43,3,1))),"")</f>
        <v/>
      </c>
      <c r="CY75" s="4" t="str">
        <f t="shared" si="31"/>
        <v/>
      </c>
      <c r="CZ75" s="4" t="str">
        <f>IF(OR(ISNUMBER(CY75),CY75="0**"),IF(ISNUMBER(CY75),CY75/ABS(CY75)*VLOOKUP(2,SignDiff!$A$3:$K$4,DK75,1),VLOOKUP(2,SignDiff!$A$3:$K$4,DK75,1)),"")</f>
        <v/>
      </c>
      <c r="DA75" s="4" t="str">
        <f>IF(OR(ISNUMBER(CY75),CY75="0**"),IF(ISNUMBER(CY75),CY75/ABS(CY75)*VLOOKUP(2,SignDiff!$A$7:$K$8,DK75,1),VLOOKUP(2,SignDiff!$A$7:$K$8,DK75,1)),"")</f>
        <v/>
      </c>
      <c r="DB75" s="4" t="str">
        <f t="shared" si="32"/>
        <v/>
      </c>
      <c r="DC75" s="4" t="str">
        <f t="shared" si="33"/>
        <v/>
      </c>
      <c r="DD75" s="4" t="str">
        <f>IF(OR(ISNUMBER(CY75),CY75="0**"),IF(CY75="0**",VLOOKUP(0,'ISI-ISS'!$A$2:$C$43,2,1),IF(CY75&lt;0,VLOOKUP(ABS(CY75),'ISI-ISS'!$A$2:$C$43,2,1),VLOOKUP(ABS(CY75),'ISI-ISS'!$A$2:$C$43,3,1))),"")</f>
        <v/>
      </c>
      <c r="DE75" s="4" t="str">
        <f t="shared" si="34"/>
        <v/>
      </c>
      <c r="DF75" s="4" t="str">
        <f>IF(OR(ISNUMBER(DE75),DE75="0**"),IF(ISNUMBER(DE75),DE75/ABS(DE75)*VLOOKUP(2,SignDiff!$A$3:$K$4,DK75,1),VLOOKUP(2,SignDiff!$A$3:$K$4,DK75,1)),"")</f>
        <v/>
      </c>
      <c r="DG75" s="4" t="str">
        <f>IF(OR(ISNUMBER(DE75),DE75="0**"),IF(ISNUMBER(DE75),DE75/ABS(DE75)*VLOOKUP(2,SignDiff!$A$7:$K$8,DK75,1),VLOOKUP(2,SignDiff!$A$7:$K$8,DK75,1)),"")</f>
        <v/>
      </c>
      <c r="DH75" s="4" t="str">
        <f t="shared" si="35"/>
        <v/>
      </c>
      <c r="DI75" s="4" t="str">
        <f t="shared" si="36"/>
        <v/>
      </c>
      <c r="DJ75" s="4" t="str">
        <f>IF(OR(ISNUMBER(DE75),DE75="0**"),IF(DE75="0**",VLOOKUP(0,'ISI-ISM'!$A$2:$C$43,2,1),IF(DE75&lt;0,VLOOKUP(ABS(DE75),'ISI-ISM'!$A$2:$C$43,2,1),VLOOKUP(ABS(DE75),'ISI-ISM'!$A$2:$C$43,3,1))),"")</f>
        <v/>
      </c>
      <c r="DK75" s="4" t="str">
        <f>IF(ISERROR(VLOOKUP(N75,age!$A$2:$C$11,2,1)),"",VLOOKUP(N75,age!$A$2:$C$11,2,1))</f>
        <v/>
      </c>
      <c r="DL75" s="4" t="str">
        <f>IF(ISERROR(VLOOKUP(N75,age!$A$2:$C$11,3,1)),"",VLOOKUP(N75,age!$A$2:$C$11,3,1))</f>
        <v/>
      </c>
      <c r="DM75" s="4">
        <f t="shared" si="23"/>
        <v>0</v>
      </c>
      <c r="DN75" s="4">
        <f t="shared" si="24"/>
        <v>0</v>
      </c>
      <c r="DO75" s="4">
        <f t="shared" si="25"/>
        <v>0</v>
      </c>
      <c r="DP75" s="4">
        <f t="shared" si="26"/>
        <v>0</v>
      </c>
      <c r="DQ75" s="4">
        <f t="shared" si="27"/>
        <v>0</v>
      </c>
      <c r="DR75" s="9" t="str">
        <f t="shared" si="37"/>
        <v/>
      </c>
      <c r="DS75" s="9" t="str">
        <f t="shared" si="38"/>
        <v/>
      </c>
      <c r="DT75" s="9" t="str">
        <f t="shared" si="39"/>
        <v/>
      </c>
      <c r="DU75" s="9" t="str">
        <f t="shared" si="40"/>
        <v/>
      </c>
      <c r="DV75" s="9" t="str">
        <f t="shared" si="41"/>
        <v/>
      </c>
      <c r="DW75" s="9" t="str">
        <f t="shared" si="42"/>
        <v/>
      </c>
      <c r="DX75" s="9" t="str">
        <f t="shared" si="43"/>
        <v/>
      </c>
      <c r="DY75" s="9" t="str">
        <f>IF(AND(ISNUMBER(AJ75),ISNUMBER(DK75)),IF(AJ75-VLOOKUP(BI75,NyFi!$L$2:$V$4,DK75,1)&lt;1,1,AJ75-VLOOKUP(BI75,NyFi!$L$2:$V$4,DK75,1)),"")</f>
        <v/>
      </c>
      <c r="DZ75" s="9" t="str">
        <f>IF(AND(ISNUMBER(DK75),DK75&lt;8),IF(AND(ISNUMBER(AK75),ISNUMBER(DK75)),IF(AK75-VLOOKUP(BI75,NyGs!$L$2:$V$4,DK75,1)&lt;1,1,AK75-VLOOKUP(BI75,NyGs!$L$2:$V$4,DK75,1)),""),"")</f>
        <v/>
      </c>
      <c r="EA75" s="9" t="str">
        <f>IF(AND(ISNUMBER(AL75),ISNUMBER(DK75)),IF(AL75-VLOOKUP(BI75,NyRm!$L$2:$V$4,DK75,1)&lt;1,1,AL75-VLOOKUP(BI75,NyRm!$L$2:$V$4,DK75,1)),"")</f>
        <v/>
      </c>
      <c r="EB75" s="9" t="str">
        <f>IF(AND(ISNUMBER(AM75),ISNUMBER(DK75)),IF(AM75-VLOOKUP(BI75,NyFm!$L$2:$V$4,DK75,1)&lt;1,1,AM75-VLOOKUP(BI75,NyFm!$L$2:$V$4,DK75,1)),"")</f>
        <v/>
      </c>
      <c r="EC75" s="9" t="str">
        <f>IF(AND(ISNUMBER(DK75),DK75&lt;8),IF(AND(ISNUMBER(AN75),ISNUMBER(DK75)),IF(AN75-VLOOKUP(BI75,NyLi1R!$L$2:$V$4,DK75,1)&lt;1,1,AN75-VLOOKUP(BI75,NyLi1R!$L$2:$V$4,DK75,1)),""),"")</f>
        <v/>
      </c>
      <c r="ED75" s="9" t="str">
        <f>IF(AND(ISNUMBER(DK75),DK75&lt;8),IF(AND(ISNUMBER(AO75),ISNUMBER(DK75)),IF(AO75-VLOOKUP(BI75,NyLi1E!$L$2:$V$4,DK75,1)&lt;1,1,AO75-VLOOKUP(BI75,NyLi1E!$L$2:$V$4,DK75,1)),""),"")</f>
        <v/>
      </c>
      <c r="EE75" s="9" t="str">
        <f>IF(AND(ISNUMBER(DK75),DK75&lt;8),IF(AND(ISNUMBER(AP75),ISNUMBER(DK75)),IF(AP75-VLOOKUP(BI75,NyLi1T!$L$2:$V$4,DK75,1)&lt;1,1,AP75-VLOOKUP(BI75,NyLi1T!$L$2:$V$4,DK75,1)),""),"")</f>
        <v/>
      </c>
      <c r="EF75" s="9" t="str">
        <f>IF(AND(ISNUMBER(DK75),DK75&gt;7),IF(AND(ISNUMBER(AQ75),ISNUMBER(DK75)),IF(AQ75-VLOOKUP(BI75,NyLi2R!$L$2:$V$4,DK75,1)&lt;1,1,AQ75-VLOOKUP(BI75,NyLi2R!$L$2:$V$4,DK75,1)),""),"")</f>
        <v/>
      </c>
      <c r="EG75" s="9" t="str">
        <f>IF(AND(ISNUMBER(DK75),DK75&gt;7),IF(AND(ISNUMBER(AR75),ISNUMBER(DK75)),IF(AR75-VLOOKUP(BI75,NyLi2E!$L$2:$V$4,DK75,1)&lt;1,1,AR75-VLOOKUP(BI75,NyLi2E!$L$2:$V$4,DK75,1)),""),"")</f>
        <v/>
      </c>
      <c r="EH75" s="9" t="str">
        <f>IF(AND(ISNUMBER(DK75),DK75&gt;7),IF(AND(ISNUMBER(AS75),ISNUMBER(DK75)),IF(AS75-VLOOKUP(BI75,NyLi2T!$L$2:$V$4,DK75,1)&lt;1,1,AS75-VLOOKUP(BI75,NyLi2T!$L$2:$V$4,DK75,1)),""),"")</f>
        <v/>
      </c>
      <c r="EI75" s="9" t="str">
        <f>IF(AND(ISNUMBER(DK75),DK75&lt;8),IF(AND(ISNUMBER(AT75),ISNUMBER(DK75)),IF(AT75-VLOOKUP(BI75,NySs!$L$2:$V$4,DK75,1)&lt;1,1,AT75-VLOOKUP(BI75,NySs!$L$2:$V$4,DK75,1)),""),"")</f>
        <v/>
      </c>
      <c r="EJ75" s="9" t="str">
        <f>IF(AND(ISNUMBER(DK75),DK75&lt;9),IF(AND(ISNUMBER(AU75),ISNUMBER(DK75)),IF(AU75-VLOOKUP(BI75,NyEo!$L$2:$V$4,DK75,1)&lt;1,1,AU75-VLOOKUP(BI75,NyEo!$L$2:$V$4,DK75,1)),""),"")</f>
        <v/>
      </c>
      <c r="EK75" s="9" t="str">
        <f>IF(AND(ISNUMBER(DK75),DK75&gt;7),IF(AND(ISNUMBER(AV75),ISNUMBER(DK75)),IF(AV75-VLOOKUP(BI75,NyHt!$L$2:$V$4,DK75,1)&lt;1,1,AV75-VLOOKUP(BI75,NyHt!$L$2:$V$4,DK75,1)),""),"")</f>
        <v/>
      </c>
      <c r="EL75" s="9" t="str">
        <f>IF(AND(ISNUMBER(AW75),ISNUMBER(DK75)),IF(AW75-VLOOKUP(BI75,NySiF!$L$2:$V$4,DK75,1)&lt;1,1,AW75-VLOOKUP(BI75,NySiF!$L$2:$V$4,DK75,1)),"")</f>
        <v/>
      </c>
      <c r="EM75" s="9" t="str">
        <f>IF(AND(ISNUMBER(AX75),ISNUMBER(DK75)),IF(AX75-VLOOKUP(BI75,NySiB!$L$2:$V$4,DK75,1)&lt;1,1,AX75-VLOOKUP(BI75,NySiB!$L$2:$V$4,DK75,1)),"")</f>
        <v/>
      </c>
      <c r="EN75" s="9" t="str">
        <f>IF(AND(ISNUMBER(AY75),ISNUMBER(DK75)),IF(AY75-VLOOKUP(BI75,NySiT!$L$2:$V$4,DK75,1)&lt;1,1,AY75-VLOOKUP(BI75,NySiT!$L$2:$V$4,DK75,1)),"")</f>
        <v/>
      </c>
      <c r="EO75" s="9" t="str">
        <f>IF(AND(ISNUMBER(AZ75),ISNUMBER(DK75)),IF(AZ75-VLOOKUP(BI75,NyVs!$L$2:$V$4,DK75,1)&lt;1,1,AZ75-VLOOKUP(BI75,NyVs!$L$2:$V$4,DK75,1)),"")</f>
        <v/>
      </c>
      <c r="EP75" s="9" t="str">
        <f>IF(AND(ISNUMBER(BA75),ISNUMBER(DK75)),IF(BA75-VLOOKUP(BI75,NyPp!$L$2:$V$4,DK75,1)&lt;1,1,BA75-VLOOKUP(BI75,NyPp!$L$2:$V$4,DK75,1)),"")</f>
        <v/>
      </c>
      <c r="EQ75" s="9" t="str">
        <f>IF(AND(ISNUMBER(BB75),ISNUMBER(DK75)),IF(BB75-VLOOKUP(BI75,NyIGS!$L$2:$V$4,DK75,1)&lt;40,40,BB75-VLOOKUP(BI75,NyIGS!$L$2:$V$4,DK75,1)),"")</f>
        <v/>
      </c>
      <c r="ER75" s="9" t="str">
        <f>IF(AND(ISNUMBER(BC75),ISNUMBER(DK75)),IF(BC75-VLOOKUP(BI75,NyIRS!$L$2:$V$4,DK75,1)&lt;40,40,BC75-VLOOKUP(BI75,NyIRS!$L$2:$V$4,DK75,1)),"")</f>
        <v/>
      </c>
      <c r="ES75" s="9" t="str">
        <f>IF(AND(ISNUMBER(BD75),ISNUMBER(DK75)),IF(BD75-VLOOKUP(BI75,NyIES!$L$2:$V$4,DK75,1)&lt;40,40,BD75-VLOOKUP(BI75,NyIES!$L$2:$V$4,DK75,1)),"")</f>
        <v/>
      </c>
      <c r="ET75" s="9" t="str">
        <f>IF(AND(ISNUMBER(BE75),ISNUMBER(DK75)),IF(BE75-VLOOKUP(BI75,NyISI!$L$2:$V$4,DK75,1)&lt;40,40,BE75-VLOOKUP(BI75,NyISI!$L$2:$V$4,DK75,1)),"")</f>
        <v/>
      </c>
      <c r="EU75" s="9" t="str">
        <f>IF(AND(ISNUMBER(DK75),DK75&lt;8),IF(AND(ISNUMBER(BF75),ISNUMBER(DK75)),IF(BF75-VLOOKUP(BI75,NyISS!$L$2:$V$4,DK75,1)&lt;40,40,BF75-VLOOKUP(BI75,NyISS!$L$2:$V$4,DK75,1)),""),"")</f>
        <v/>
      </c>
      <c r="EV75" s="9" t="str">
        <f>IF(AND(ISNUMBER(DK75),DK75&gt;7),IF(AND(ISNUMBER(BG75),ISNUMBER(DK75)),IF(BG75-VLOOKUP(BI75,NyISM!$L$2:$V$4,DK75,1)&lt;40,40,BG75-VLOOKUP(BI75,NyISM!$L$2:$V$4,DK75,1)),""),"")</f>
        <v/>
      </c>
      <c r="EW75" s="9" t="str">
        <f>IF(AND(ISNUMBER(BH75),ISNUMBER(DK75)),IF(BH75-VLOOKUP(BI75,NyIAM!$L$2:$V$4,DK75,1)&lt;40,40,BH75-VLOOKUP(BI75,NyIAM!$L$2:$V$4,DK75,1)),"")</f>
        <v/>
      </c>
      <c r="EX75" s="9" t="str">
        <f>IF(AND(ISNUMBER(AJ75),ISNUMBER(DK75)),IF(AJ75+VLOOKUP(BI75,NyFi!$L$2:$V$4,DK75,1)&gt;19,19,AJ75+VLOOKUP(BI75,NyFi!$L$2:$V$4,DK75,1)),"")</f>
        <v/>
      </c>
      <c r="EY75" s="9" t="str">
        <f>IF(AND(ISNUMBER(DK75),DK75&lt;8),IF(AND(ISNUMBER(AK75),ISNUMBER(DK75)),IF(AK75+VLOOKUP(BI75,NyGs!$L$2:$V$4,DK75,1)&gt;19,19,AK75+VLOOKUP(BI75,NyGs!$L$2:$V$4,DK75,1)),""),"")</f>
        <v/>
      </c>
      <c r="EZ75" s="9" t="str">
        <f>IF(AND(ISNUMBER(AL75),ISNUMBER(DK75)),IF(AL75+VLOOKUP(BI75,NyRm!$L$2:$V$4,DK75,1)&gt;19,19,AL75+VLOOKUP(BI75,NyRm!$L$2:$V$4,DK75,1)),"")</f>
        <v/>
      </c>
      <c r="FA75" s="9" t="str">
        <f>IF(AND(ISNUMBER(AM75),ISNUMBER(DK75)),IF(AM75+VLOOKUP(BI75,NyFm!$L$2:$V$4,DK75,1)&gt;19,19,AM75+VLOOKUP(BI75,NyFm!$L$2:$V$4,DK75,1)),"")</f>
        <v/>
      </c>
      <c r="FB75" s="9" t="str">
        <f>IF(AND(ISNUMBER(DK75),DK75&lt;8),IF(AND(ISNUMBER(AN75),ISNUMBER(DK75)),IF(AN75+VLOOKUP(BI75,NyLi1R!$L$2:$V$4,DK75,1)&gt;19,19,AN75+VLOOKUP(BI75,NyLi1R!$L$2:$V$4,DK75,1)),""),"")</f>
        <v/>
      </c>
      <c r="FC75" s="9" t="str">
        <f>IF(AND(ISNUMBER(DK75),DK75&lt;8),IF(AND(ISNUMBER(AO75),ISNUMBER(DK75)),IF(AO75+VLOOKUP(BI75,NyLi1E!$L$2:$V$4,DK75,1)&gt;19,19,AO75+VLOOKUP(BI75,NyLi1E!$L$2:$V$4,DK75,1)),""),"")</f>
        <v/>
      </c>
      <c r="FD75" s="9" t="str">
        <f>IF(AND(ISNUMBER(DK75),DK75&lt;8),IF(AND(ISNUMBER(AP75),ISNUMBER(DK75)),IF(AP75+VLOOKUP(BI75,NyLi1T!$L$2:$V$4,DK75,1)&gt;19,19,AP75+VLOOKUP(BI75,NyLi1T!$L$2:$V$4,DK75,1)),""),"")</f>
        <v/>
      </c>
      <c r="FE75" s="9" t="str">
        <f>IF(AND(ISNUMBER(DK75),DK75&gt;7),IF(AND(ISNUMBER(AQ75),ISNUMBER(DK75)),IF(AQ75+VLOOKUP(BI75,NyLi2R!$L$2:$V$4,DK75,1)&gt;19,19,AQ75+VLOOKUP(BI75,NyLi2R!$L$2:$V$4,DK75,1)),""),"")</f>
        <v/>
      </c>
      <c r="FF75" s="9" t="str">
        <f>IF(AND(ISNUMBER(DK75),DK75&gt;7),IF(AND(ISNUMBER(AR75),ISNUMBER(DK75)),IF(AR75+VLOOKUP(BI75,NyLi2E!$L$2:$V$4,DK75,1)&gt;19,19,AR75+VLOOKUP(BI75,NyLi2E!$L$2:$V$4,DK75,1)),""),"")</f>
        <v/>
      </c>
      <c r="FG75" s="9" t="str">
        <f>IF(AND(ISNUMBER(DK75),DK75&gt;7),IF(AND(ISNUMBER(AS75),ISNUMBER(DK75)),IF(AS75+VLOOKUP(BI75,NyLi2T!$L$2:$V$4,DK75,1)&gt;19,19,AS75+VLOOKUP(BI75,NyLi2T!$L$2:$V$4,DK75,1)),""),"")</f>
        <v/>
      </c>
      <c r="FH75" s="9" t="str">
        <f>IF(AND(ISNUMBER(DK75),DK75&lt;8),IF(AND(ISNUMBER(AT75),ISNUMBER(DK75)),IF(AT75+VLOOKUP(BI75,NySs!$L$2:$V$4,DK75,1)&gt;19,19,AT75+VLOOKUP(BI75,NySs!$L$2:$V$4,DK75,1)),""),"")</f>
        <v/>
      </c>
      <c r="FI75" s="9" t="str">
        <f>IF(AND(ISNUMBER(DK75),DK75&lt;9),IF(AND(ISNUMBER(AU75),ISNUMBER(DK75)),IF(AU75+VLOOKUP(BI75,NyEo!$L$2:$V$4,DK75,1)&gt;19,19,AU75+VLOOKUP(BI75,NyEo!$L$2:$V$4,DK75,1)),""),"")</f>
        <v/>
      </c>
      <c r="FJ75" s="9" t="str">
        <f>IF(AND(ISNUMBER(DK75),DK75&gt;7),IF(AND(ISNUMBER(AV75),ISNUMBER(DK75)),IF(AV75+VLOOKUP(BI75,NyHt!$L$2:$V$4,DK75,1)&gt;19,19,AV75+VLOOKUP(BI75,NyHt!$L$2:$V$4,DK75,1)),""),"")</f>
        <v/>
      </c>
      <c r="FK75" s="9" t="str">
        <f>IF(AND(ISNUMBER(AW75),ISNUMBER(DK75)),IF(AW75+VLOOKUP(BI75,NySiF!$L$2:$V$4,DK75,1)&gt;19,19,AW75+VLOOKUP(BI75,NySiF!$L$2:$V$4,DK75,1)),"")</f>
        <v/>
      </c>
      <c r="FL75" s="9" t="str">
        <f>IF(AND(ISNUMBER(AX75),ISNUMBER(DK75)),IF(AX75+VLOOKUP(BI75,NySiB!$L$2:$V$4,DK75,1)&gt;19,19,AX75+VLOOKUP(BI75,NySiB!$L$2:$V$4,DK75,1)),"")</f>
        <v/>
      </c>
      <c r="FM75" s="9" t="str">
        <f>IF(AND(ISNUMBER(AY75),ISNUMBER(DK75)),IF(AY75+VLOOKUP(BI75,NySiT!$L$2:$V$4,DK75,1)&gt;19,19,AY75+VLOOKUP(BI75,NySiT!$L$2:$V$4,DK75,1)),"")</f>
        <v/>
      </c>
      <c r="FN75" s="9" t="str">
        <f>IF(AND(ISNUMBER(AZ75),ISNUMBER(DK75)),IF(AZ75+VLOOKUP(BI75,NyVs!$L$2:$V$4,DK75,1)&gt;19,19,AZ75+VLOOKUP(BI75,NyVs!$L$2:$V$4,DK75,1)),"")</f>
        <v/>
      </c>
      <c r="FO75" s="9" t="str">
        <f>IF(AND(ISNUMBER(BA75),ISNUMBER(DK75)),IF(BA75+VLOOKUP(BI75,NyPp!$L$2:$V$4,DK75,1)&gt;19,19,BA75+VLOOKUP(BI75,NyPp!$L$2:$V$4,DK75,1)),"")</f>
        <v/>
      </c>
      <c r="FP75" s="9" t="str">
        <f>IF(AND(ISNUMBER(BB75),ISNUMBER(DK75)),IF(BB75+VLOOKUP(BI75,NyIGS!$L$2:$V$4,DK75,1)&gt;160,160,BB75+VLOOKUP(BI75,NyIGS!$L$2:$V$4,DK75,1)),"")</f>
        <v/>
      </c>
      <c r="FQ75" s="9" t="str">
        <f>IF(AND(ISNUMBER(BC75),ISNUMBER(DK75)),IF(BC75+VLOOKUP(BI75,NyIRS!$L$2:$V$4,DK75,1)&gt;160,160,BC75+VLOOKUP(BI75,NyIRS!$L$2:$V$4,DK75,1)),"")</f>
        <v/>
      </c>
      <c r="FR75" s="9" t="str">
        <f>IF(AND(ISNUMBER(BD75),ISNUMBER(DK75)),IF(BD75+VLOOKUP(BI75,NyIES!$L$2:$V$4,DK75,1)&gt;160,160, BD75+VLOOKUP(BI75,NyIES!$L$2:$V$4,DK75,1)),"")</f>
        <v/>
      </c>
      <c r="FS75" s="9" t="str">
        <f>IF(AND(ISNUMBER(BE75),ISNUMBER(DK75)),IF(BE75+VLOOKUP(BI75,NyISI!$L$2:$V$4,DK75,1)&gt;160,160,BE75+VLOOKUP(BI75,NyISI!$L$2:$V$4,DK75,1)),"")</f>
        <v/>
      </c>
      <c r="FT75" s="9" t="str">
        <f>IF(AND(ISNUMBER(DK75),DK75&lt;8),IF(AND(ISNUMBER(BF75),ISNUMBER(DK75)),IF(BF75+VLOOKUP(BI75,NyISS!$L$2:$V$4,DK75,1)&gt;160,160,BF75+VLOOKUP(BI75,NyISS!$L$2:$V$4,DK75,1)),""),"")</f>
        <v/>
      </c>
      <c r="FU75" s="9" t="str">
        <f>IF(AND(ISNUMBER(DK75),DK75&gt;7),IF(AND(ISNUMBER(BG75),ISNUMBER(DK75)),IF(BG75+VLOOKUP(BI75,NyISM!$L$2:$V$4,DK75,1)&gt;160,160,BG75+VLOOKUP(BI75,NyISM!$L$2:$V$4,DK75,1)),""),"")</f>
        <v/>
      </c>
      <c r="FV75" s="9" t="str">
        <f>IF(AND(ISNUMBER(BH75),ISNUMBER(DK75)),IF(BH75+VLOOKUP(BI75,NyIAM!$L$2:$V$4,DK75,1)&gt;160,160,BH75+VLOOKUP(BI75,NyIAM!$L$2:$V$4,DK75,1)),"")</f>
        <v/>
      </c>
    </row>
    <row r="76" spans="1:178" x14ac:dyDescent="0.2">
      <c r="A76" s="51"/>
      <c r="B76" s="51"/>
      <c r="C76" s="51"/>
      <c r="D76" s="51"/>
      <c r="E76" s="51"/>
      <c r="F76" s="51"/>
      <c r="G76" s="51"/>
      <c r="H76" s="51"/>
      <c r="I76" s="51"/>
      <c r="J76" s="52"/>
      <c r="K76" s="52"/>
      <c r="L76" s="53"/>
      <c r="M76" s="53"/>
      <c r="N76" s="58" t="str">
        <f t="shared" si="22"/>
        <v/>
      </c>
      <c r="O76" s="53"/>
      <c r="P76" s="53"/>
      <c r="Q76" s="53"/>
      <c r="R76" s="53"/>
      <c r="S76" s="53"/>
      <c r="T76" s="53"/>
      <c r="U76" s="53"/>
      <c r="V76" s="53"/>
      <c r="W76" s="53"/>
      <c r="X76" s="53"/>
      <c r="Y76" s="53"/>
      <c r="Z76" s="53"/>
      <c r="AA76" s="53"/>
      <c r="AB76" s="53"/>
      <c r="AC76" s="53"/>
      <c r="AD76" s="53"/>
      <c r="AE76" s="53"/>
      <c r="AF76" s="53"/>
      <c r="AG76" s="53"/>
      <c r="AH76" s="53"/>
      <c r="AI76" s="53"/>
      <c r="AJ76" s="4" t="str">
        <f>IF(O76="","",IF(ISNUMBER(N76),VLOOKUP(O76,NyFi!$A$2:$K$40,DK76),""))</f>
        <v/>
      </c>
      <c r="AK76" s="4" t="str">
        <f>IF(P76="","",IF(AND(ISNUMBER(N76),DK76&lt;8),VLOOKUP(P76,NyGs!$A$2:$G$41,DK76),""))</f>
        <v/>
      </c>
      <c r="AL76" s="4" t="str">
        <f>IF(AA76="","",IF(ISNUMBER(N76),VLOOKUP(AA76,NyRm!$A$2:$K$56,DK76),""))</f>
        <v/>
      </c>
      <c r="AM76" s="4" t="str">
        <f>IF(Z76="","",IF(ISNUMBER(N76),VLOOKUP(Z76,NyFm!$A$2:$K$46,DK76),""))</f>
        <v/>
      </c>
      <c r="AN76" s="4" t="str">
        <f>IF(U76="","",IF(AND(ISNUMBER(N76),DK76&lt;8),VLOOKUP(U76,NyLi1R!$A$2:$G$20,DK76),""))</f>
        <v/>
      </c>
      <c r="AO76" s="4" t="str">
        <f>IF(V76="","",IF(AND(ISNUMBER(N76),DK76&lt;8),VLOOKUP(V76,NyLi1E!$A$2:$G$20,DK76),""))</f>
        <v/>
      </c>
      <c r="AP76" s="4" t="str">
        <f>IF(AND(ISNUMBER(N76),ISNUMBER(AN76),ISNUMBER(AO76),DK76&lt;8),VLOOKUP(AN76+AO76,NyLi1T!$A$2:$G$40,DK76),"")</f>
        <v/>
      </c>
      <c r="AQ76" s="4" t="str">
        <f>IF(W76="","",IF(AND(ISNUMBER(N76),DK76&gt;7),VLOOKUP(W76,NyLi2R!$A$2:$K$20,DK76),""))</f>
        <v/>
      </c>
      <c r="AR76" s="4" t="str">
        <f>IF(X76="","",IF(AND(ISNUMBER(N76),DK76&gt;7),VLOOKUP(X76,NyLi2E!$A$2:$K$20,DK76),""))</f>
        <v/>
      </c>
      <c r="AS76" s="4" t="str">
        <f>IF(AND(ISNUMBER(N76),ISNUMBER(AQ76),ISNUMBER(AR76),DK76&gt;7),VLOOKUP(AQ76+AR76,NyLi2T!$A$2:$K$40,DK76),"")</f>
        <v/>
      </c>
      <c r="AT76" s="4" t="str">
        <f>IF(AE76="","",IF(AND(ISNUMBER(N76),DK76&lt;8),VLOOKUP(AE76,NySs!$A$2:$G$28,DK76),""))</f>
        <v/>
      </c>
      <c r="AU76" s="4" t="str">
        <f>IF(AD76="","",IF(AND(ISNUMBER(N76),DK76&lt;9),VLOOKUP(AD76,NyEo!$A$2:$H$22,DK76),""))</f>
        <v/>
      </c>
      <c r="AV76" s="4" t="str">
        <f>IF(Q76="","",IF(AND(ISNUMBER(N76),DK76&gt;7),VLOOKUP(Q76,NyHt!$A$2:$K$17,DK76),""))</f>
        <v/>
      </c>
      <c r="AW76" s="4" t="str">
        <f>IF(R76="","",IF(ISNUMBER(N76),VLOOKUP(R76,NySiF!$A$2:$K$18,DK76),""))</f>
        <v/>
      </c>
      <c r="AX76" s="4" t="str">
        <f>IF(S76="","",IF(ISNUMBER(N76),VLOOKUP(S76,NySiB!$A$2:$K$16,DK76),""))</f>
        <v/>
      </c>
      <c r="AY76" s="4" t="str">
        <f>IF(T76="","",IF(ISNUMBER(N76),VLOOKUP(T76,NySiT!$A$2:$K$32,DK76),""))</f>
        <v/>
      </c>
      <c r="AZ76" s="4" t="str">
        <f>IF(Y76="","",IF(ISNUMBER(N76),VLOOKUP(Y76,NyVs!$A$2:$K$86,DK76),""))</f>
        <v/>
      </c>
      <c r="BA76" s="4" t="str">
        <f>IF(AI76="","",IF(ISNUMBER(N76),VLOOKUP(AI76,NyPp!$A$2:$K$202,DK76),""))</f>
        <v/>
      </c>
      <c r="BB76" s="4" t="str">
        <f>IF(AND(ISNUMBER(AJ76),ISNUMBER(AK76),ISNUMBER(AL76),ISNUMBER(AM76),DK76&lt;8),IF(COUNTIF(O76,0)+COUNTIF(P76,0)+COUNTIF(AA76,0)+COUNTIF(Z76,0)&gt;1,"",VLOOKUP(AJ76+AK76+AL76+AM76,NyIGS!$A$2:$K$78,DK76)),IF(AND(ISNUMBER(AJ76),ISNUMBER(AL76),ISNUMBER(AM76),ISNUMBER(AS76),DK76&gt;7),IF(COUNTIF(O76,0)+COUNTIF(AA76,0)+COUNTIF(Z76,0)+AND(COUNTIF(W76,0),COUNTIF(X76,0))&gt;1,"",VLOOKUP(AJ76+AL76+AM76+AS76,NyIGS!$A$2:$K$78,DK76)),""))</f>
        <v/>
      </c>
      <c r="BC76" s="4" t="str">
        <f>IF(AND(ISNUMBER(AJ76),ISNUMBER(AN76),ISNUMBER(AT76),DK76&lt;8),IF(COUNTIF(O76,0)+COUNTIF(U76,0)+COUNTIF(AE76,0)&gt;1,"",VLOOKUP(AJ76+AN76+AT76,NyIRS!$A$2:$K$59,DK76)),IF(AND(ISNUMBER(AJ76),ISNUMBER(AQ76),DK76&gt;7),IF(COUNTIF(O76,0)+COUNTIF(W76,0)&gt;1,"",VLOOKUP(AJ76+AQ76,NyIRS!$A$2:$K$59,DK76)),""))</f>
        <v/>
      </c>
      <c r="BD76" s="4" t="str">
        <f>IF(AND(ISNUMBER(AK76),ISNUMBER(AL76),ISNUMBER(AM76),DK76&lt;8),IF(COUNTIF(P76,0)+COUNTIF(AA76,0)+COUNTIF(Z76,0)&gt;1,"",VLOOKUP(AK76+AL76+AM76,NyIES!$A$2:$K$59,DK76)),IF(AND(ISNUMBER(AL76),ISNUMBER(AM76),ISNUMBER(AR76),DK76&gt;7),IF(COUNTIF(AA76,0)+COUNTIF(Z76,0)+COUNTIF(X76,0)&gt;1,"",VLOOKUP(AL76+AM76+AR76,NyIES!$A$2:$K$59,DK76)),""))</f>
        <v/>
      </c>
      <c r="BE76" s="4" t="str">
        <f>IF(AND(ISNUMBER(AJ76),ISNUMBER(AP76),ISNUMBER(AU76),DK76&lt;8),IF(COUNTIF(O76,0)+AND(COUNTIF(U76,0),COUNTIF(V76,0))+COUNTIF(AD76,0)&gt;1,"",VLOOKUP(AJ76+AP76+AU76,NyISI!$A$2:$K$59,DK76)),IF(AND(ISNUMBER(AS76),ISNUMBER(AU76),ISNUMBER(AV76),DK76=8),IF(COUNTIF(AD76,0)+COUNTIF(Q76,0)+AND(COUNTIF(W76,0),COUNTIF(X76,0))&gt;1,"",VLOOKUP(AS76+AU76+AV76,NyISI!$A$2:$K$59,DK76)),IF(AND(ISNUMBER(AS76),ISNUMBER(AV76),DK76&gt;8),IF(COUNTIF(Q76,0)+AND(COUNTIF(W76,0),COUNTIF(X76,0))&gt;1,"",VLOOKUP(AS76+AV76,NyISI!$A$2:$K$59,DK76)),"")))</f>
        <v/>
      </c>
      <c r="BF76" s="4" t="str">
        <f>IF(AND(ISNUMBER(AT76),ISNUMBER(AK76),ISNUMBER(AL76),ISNUMBER(AM76),DK76&lt;8),IF(COUNTIF(P76,0)+COUNTIF(AA76,0)+COUNTIF(Z76,0)+COUNTIF(AE76,0)&gt;1,"",VLOOKUP(AT76+AK76+AL76+AM76,NyISS!$A$2:$G$78,DK76)),"")</f>
        <v/>
      </c>
      <c r="BG76" s="4" t="str">
        <f>IF(AND(ISNUMBER(AJ76),ISNUMBER(AL76),ISNUMBER(AM76),DK76&gt;7),IF(COUNTIF(O76,0)+COUNTIF(AA76,0)+COUNTIF(Z76,0)&gt;1,"",VLOOKUP(AJ76+AL76+AM76,NyISM!$A$2:$K$59,DK76)),"")</f>
        <v/>
      </c>
      <c r="BH76" s="4" t="str">
        <f>IF(AND(ISNUMBER(AY76),ISNUMBER(AZ76)),IF(COUNTIF(T76,0)+COUNTIF(Y76,0)&gt;1,"",VLOOKUP(AY76+AZ76,NyIAM!$A$2:$K$40,DK76)),"")</f>
        <v/>
      </c>
      <c r="BJ76" s="4" t="str">
        <f>IF(ISNUMBER(BB76),VLOOKUP(BB76,Percentil!$A$2:$B$122,2,1),"")</f>
        <v/>
      </c>
      <c r="BK76" s="4" t="str">
        <f>IF(ISNUMBER(BC76),VLOOKUP(BC76,Percentil!$A$2:$B$122,2,1),"")</f>
        <v/>
      </c>
      <c r="BL76" s="4" t="str">
        <f>IF(ISNUMBER(BD76),VLOOKUP(BD76,Percentil!$A$2:$B$122,2,1),"")</f>
        <v/>
      </c>
      <c r="BM76" s="4" t="str">
        <f>IF(ISNUMBER(BE76),VLOOKUP(BE76,Percentil!$A$2:$B$122,2,1),"")</f>
        <v/>
      </c>
      <c r="BN76" s="4" t="str">
        <f>IF(ISNUMBER(BF76),VLOOKUP(BF76,Percentil!$A$2:$B$122,2,1),"")</f>
        <v/>
      </c>
      <c r="BO76" s="4" t="str">
        <f>IF(ISNUMBER(BG76),VLOOKUP(BG76,Percentil!$A$2:$B$122,2,1),"")</f>
        <v/>
      </c>
      <c r="BP76" s="4" t="str">
        <f>IF(ISNUMBER(BH76),VLOOKUP(BH76,Percentil!$A$2:$B$122,2,1),"")</f>
        <v/>
      </c>
      <c r="BQ76" s="4" t="str">
        <f>IF(AND(ISNUMBER(AJ76),ISNUMBER(DK76)),IF(AJ76-VLOOKUP(BI76,NyFi!$L$2:$V$4,DK76,1)&lt;1,1 &amp; " - " &amp; AJ76+VLOOKUP(BI76,NyFi!$L$2:$V$4,DK76,1),IF(AJ76+VLOOKUP(BI76,NyFi!$L$2:$V$4,DK76,1)&gt;19,AJ76-VLOOKUP(BI76,NyFi!$L$2:$V$4,DK76,1) &amp; " - " &amp; 19,AJ76-VLOOKUP(BI76,NyFi!$L$2:$V$4,DK76,1) &amp; " - " &amp; AJ76+VLOOKUP(BI76,NyFi!$L$2:$V$4,DK76,1))),"")</f>
        <v/>
      </c>
      <c r="BR76" s="4" t="str">
        <f>IF(AND(ISNUMBER(DK76),DK76&lt;8),IF(AND(ISNUMBER(AK76),ISNUMBER(DK76)),IF(AK76-VLOOKUP(BI76,NyGs!$L$2:$V$4,DK76,1)&lt;1,1 &amp; " - " &amp; AK76+VLOOKUP(BI76,NyGs!$L$2:$V$4,DK76,1),IF(AK76+VLOOKUP(BI76,NyGs!$L$2:$V$4,DK76,1)&gt;19,AK76-VLOOKUP(BI76,NyGs!$L$2:$V$4,DK76,1) &amp; " - " &amp; 19,AK76-VLOOKUP(BI76,NyGs!$L$2:$V$4,DK76,1) &amp; " - " &amp; AK76+VLOOKUP(BI76,NyGs!$L$2:$V$4,DK76,1))),""),"")</f>
        <v/>
      </c>
      <c r="BS76" s="4" t="str">
        <f>IF(AND(ISNUMBER(AL76),ISNUMBER(DK76)),IF(AL76-VLOOKUP(BI76,NyRm!$L$2:$V$4,DK76,1)&lt;1,1 &amp; " - " &amp; AL76+VLOOKUP(BI76,NyRm!$L$2:$V$4,DK76,1),IF(AL76+VLOOKUP(BI76,NyRm!$L$2:$V$4,DK76,1)&gt;19,AL76-VLOOKUP(BI76,NyRm!$L$2:$V$4,DK76,1) &amp; " - " &amp; 19,AL76-VLOOKUP(BI76,NyRm!$L$2:$V$4,DK76,1) &amp; " - " &amp; AL76+VLOOKUP(BI76,NyRm!$L$2:$V$4,DK76,1))),"")</f>
        <v/>
      </c>
      <c r="BT76" s="4" t="str">
        <f>IF(AND(ISNUMBER(AM76),ISNUMBER(DK76)),IF(AM76-VLOOKUP(BI76,NyFm!$L$2:$V$4,DK76,1)&lt;1,1 &amp; " - " &amp; AM76+VLOOKUP(BI76,NyFm!$L$2:$V$4,DK76,1),IF(AM76+VLOOKUP(BI76,NyFm!$L$2:$V$4,DK76,1)&gt;19,AM76-VLOOKUP(BI76,NyFm!$L$2:$V$4,DK76,1) &amp; " - " &amp; 19,AM76-VLOOKUP(BI76,NyFm!$L$2:$V$4,DK76,1) &amp; " - " &amp; AM76+VLOOKUP(BI76,NyFm!$L$2:$V$4,DK76,1))),"")</f>
        <v/>
      </c>
      <c r="BU76" s="4" t="str">
        <f>IF(AND(ISNUMBER(DK76),DK76&lt;8),IF(AND(ISNUMBER(AN76),ISNUMBER(DK76)),IF(AN76-VLOOKUP(BI76,NyLi1R!$L$2:$V$4,DK76,1)&lt;1,1 &amp; " - " &amp; AN76+VLOOKUP(BI76,NyLi1R!$L$2:$V$4,DK76,1),IF(AN76+VLOOKUP(BI76,NyLi1R!$L$2:$V$4,DK76,1)&gt;19,AN76-VLOOKUP(BI76,NyLi1R!$L$2:$V$4,DK76,1) &amp; " - " &amp; 19,AN76-VLOOKUP(BI76,NyLi1R!$L$2:$V$4,DK76,1) &amp; " - " &amp; AN76+VLOOKUP(BI76,NyLi1R!$L$2:$V$4,DK76,1))),""),"")</f>
        <v/>
      </c>
      <c r="BV76" s="4" t="str">
        <f>IF(AND(ISNUMBER(DK76),DK76&lt;8),IF(AND(ISNUMBER(AO76),ISNUMBER(DK76)),IF(AO76-VLOOKUP(BI76,NyLi1E!$L$2:$V$4,DK76,1)&lt;1,1 &amp; " - " &amp; AO76+VLOOKUP(BI76,NyLi1E!$L$2:$V$4,DK76,1),IF(AO76+VLOOKUP(BI76,NyLi1E!$L$2:$V$4,DK76,1)&gt;19,AO76-VLOOKUP(BI76,NyLi1E!$L$2:$V$4,DK76,1) &amp; " - " &amp; 19,AO76-VLOOKUP(BI76,NyLi1E!$L$2:$V$4,DK76,1) &amp; " - " &amp; AO76+VLOOKUP(BI76,NyLi1E!$L$2:$V$4,DK76,1))),""),"")</f>
        <v/>
      </c>
      <c r="BW76" s="4" t="str">
        <f>IF(AND(ISNUMBER(DK76),DK76&lt;8),IF(AND(ISNUMBER(AP76),ISNUMBER(DK76)),IF(AP76-VLOOKUP(BI76,NyLi1T!$L$2:$V$4,DK76,1)&lt;1,1 &amp; " - " &amp; AP76+VLOOKUP(BI76,NyLi1T!$L$2:$V$4,DK76,1),IF(AP76+VLOOKUP(BI76,NyLi1T!$L$2:$V$4,DK76,1)&gt;19,AP76-VLOOKUP(BI76,NyLi1T!$L$2:$V$4,DK76,1) &amp; " - " &amp; 19,AP76-VLOOKUP(BI76,NyLi1T!$L$2:$V$4,DK76,1) &amp; " - " &amp; AP76+VLOOKUP(BI76,NyLi1T!$L$2:$V$4,DK76,1))),""),"")</f>
        <v/>
      </c>
      <c r="BX76" s="4" t="str">
        <f>IF(AND(ISNUMBER(DK76),DK76&gt;7),IF(AND(ISNUMBER(AQ76),ISNUMBER(DK76)),IF(AQ76-VLOOKUP(BI76,NyLi2R!$L$2:$V$4,DK76,1)&lt;1,1 &amp; " - " &amp; AQ76+VLOOKUP(BI76,NyLi2R!$L$2:$V$4,DK76,1),IF(AQ76+VLOOKUP(BI76,NyLi2R!$L$2:$V$4,DK76,1)&gt;19,AQ76-VLOOKUP(BI76,NyLi2R!$L$2:$V$4,DK76,1) &amp; " - " &amp; 19,AQ76-VLOOKUP(BI76,NyLi2R!$L$2:$V$4,DK76,1) &amp; " - " &amp; AQ76+VLOOKUP(BI76,NyLi2R!$L$2:$V$4,DK76,1))),""),"")</f>
        <v/>
      </c>
      <c r="BY76" s="4" t="str">
        <f>IF(AND(ISNUMBER(DK76),DK76&gt;7),IF(AND(ISNUMBER(AR76),ISNUMBER(DK76)),IF(AR76-VLOOKUP(BI76,NyLi2E!$L$2:$V$4,DK76,1)&lt;1,1 &amp; " - " &amp; AR76+VLOOKUP(BI76,NyLi2E!$L$2:$V$4,DK76,1),IF(AR76+VLOOKUP(BI76,NyLi2E!$L$2:$V$4,DK76,1)&gt;19,AR76-VLOOKUP(BI76,NyLi2E!$L$2:$V$4,DK76,1) &amp; " - " &amp; 19,AR76-VLOOKUP(BI76,NyLi2E!$L$2:$V$4,DK76,1) &amp; " - " &amp; AR76+VLOOKUP(BI76,NyLi2E!$L$2:$V$4,DK76,1))),""),"")</f>
        <v/>
      </c>
      <c r="BZ76" s="4" t="str">
        <f>IF(AND(ISNUMBER(DK76),DK76&gt;7),IF(AND(ISNUMBER(AS76),ISNUMBER(DK76)),IF(AS76-VLOOKUP(BI76,NyLi2T!$L$2:$V$4,DK76,1)&lt;1,1 &amp; " - " &amp; AS76+VLOOKUP(BI76,NyLi2T!$L$2:$V$4,DK76,1),IF(AS76+VLOOKUP(BI76,NyLi2T!$L$2:$V$4,DK76,1)&gt;19,AS76-VLOOKUP(BI76,NyLi2T!$L$2:$V$4,DK76,1) &amp; " - " &amp; 19,AS76-VLOOKUP(BI76,NyLi2T!$L$2:$V$4,DK76,1) &amp; " - " &amp; AS76+VLOOKUP(BI76,NyLi2T!$L$2:$V$4,DK76,1))),""),"")</f>
        <v/>
      </c>
      <c r="CA76" s="4" t="str">
        <f>IF(AND(ISNUMBER(DK76),DK76&lt;8),IF(AND(ISNUMBER(AT76),ISNUMBER(DK76)),IF(AT76-VLOOKUP(BI76,NySs!$L$2:$V$4,DK76,1)&lt;1,1 &amp; " - " &amp; AT76+VLOOKUP(BI76,NySs!$L$2:$V$4,DK76,1),IF(AT76+VLOOKUP(BI76,NySs!$L$2:$V$4,DK76,1)&gt;19,AT76-VLOOKUP(BI76,NySs!$L$2:$V$4,DK76,1) &amp; " - " &amp; 19,AT76-VLOOKUP(BI76,NySs!$L$2:$V$4,DK76,1) &amp; " - " &amp; AT76+VLOOKUP(BI76,NySs!$L$2:$V$4,DK76,1))),""),"")</f>
        <v/>
      </c>
      <c r="CB76" s="4" t="str">
        <f>IF(AND(ISNUMBER(DK76),DK76&lt;9),IF(AND(ISNUMBER(AU76),ISNUMBER(DK76)),IF(AU76-VLOOKUP(BI76,NyEo!$L$2:$V$4,DK76,1)&lt;1,1 &amp; " - " &amp; AU76+VLOOKUP(BI76,NyEo!$L$2:$V$4,DK76,1),IF(AU76+VLOOKUP(BI76,NyEo!$L$2:$V$4,DK76,1)&gt;19,AU76-VLOOKUP(BI76,NyEo!$L$2:$V$4,DK76,1) &amp; " - " &amp; 19,AU76-VLOOKUP(BI76,NyEo!$L$2:$V$4,DK76,1) &amp; " - " &amp; AU76+VLOOKUP(BI76,NyEo!$L$2:$V$4,DK76,1))),""),"")</f>
        <v/>
      </c>
      <c r="CC76" s="4" t="str">
        <f>IF(AND(ISNUMBER(DK76),DK76&gt;7),IF(AND(ISNUMBER(AV76),ISNUMBER(DK76)),IF(AV76-VLOOKUP(BI76,NyHt!$L$2:$V$4,DK76,1)&lt;1,1 &amp; " - " &amp; AV76+VLOOKUP(BI76,NyHt!$L$2:$V$4,DK76,1),IF(AV76+VLOOKUP(BI76,NyHt!$L$2:$V$4,DK76,1)&gt;19,AV76-VLOOKUP(BI76,NyHt!$L$2:$V$4,DK76,1) &amp; " - " &amp; 19,AV76-VLOOKUP(BI76,NyHt!$L$2:$V$4,DK76,1) &amp; " - " &amp; AV76+VLOOKUP(BI76,NyHt!$L$2:$V$4,DK76,1))),""),"")</f>
        <v/>
      </c>
      <c r="CD76" s="4" t="str">
        <f>IF(AND(ISNUMBER(AW76),ISNUMBER(DK76)),IF(AW76-VLOOKUP(BI76,NySiF!$L$2:$V$4,DK76,1)&lt;1,1 &amp; " - " &amp; AW76+VLOOKUP(BI76,NySiF!$L$2:$V$4,DK76,1),IF(AW76+VLOOKUP(BI76,NySiF!$L$2:$V$4,DK76,1)&gt;19,AW76-VLOOKUP(BI76,NySiF!$L$2:$V$4,DK76,1) &amp; " - " &amp; 19,AW76-VLOOKUP(BI76,NySiF!$L$2:$V$4,DK76,1) &amp; " - " &amp; AW76+VLOOKUP(BI76,NySiF!$L$2:$V$4,DK76,1))),"")</f>
        <v/>
      </c>
      <c r="CE76" s="4" t="str">
        <f>IF(AND(ISNUMBER(AX76),ISNUMBER(DK76)),IF(AX76-VLOOKUP(BI76,NySiB!$L$2:$V$4,DK76,1)&lt;1,1 &amp; " - " &amp; AX76+VLOOKUP(BI76,NySiB!$L$2:$V$4,DK76,1),IF(AX76+VLOOKUP(BI76,NySiB!$L$2:$V$4,DK76,1)&gt;19,AX76-VLOOKUP(BI76,NySiB!$L$2:$V$4,DK76,1) &amp; " - " &amp; 19,AX76-VLOOKUP(BI76,NySiB!$L$2:$V$4,DK76,1) &amp; " - " &amp; AX76+VLOOKUP(BI76,NySiB!$L$2:$V$4,DK76,1))),"")</f>
        <v/>
      </c>
      <c r="CF76" s="4" t="str">
        <f>IF(AND(ISNUMBER(AY76),ISNUMBER(DK76)),IF(AY76-VLOOKUP(BI76,NySiT!$L$2:$V$4,DK76,1)&lt;1,1 &amp; " - " &amp; AY76+VLOOKUP(BI76,NySiT!$L$2:$V$4,DK76,1),IF(AY76+VLOOKUP(BI76,NySiT!$L$2:$V$4,DK76,1)&gt;19,AY76-VLOOKUP(BI76,NySiT!$L$2:$V$4,DK76,1) &amp; " - " &amp; 19,AY76-VLOOKUP(BI76,NySiT!$L$2:$V$4,DK76,1) &amp; " - " &amp; AY76+VLOOKUP(BI76,NySiT!$L$2:$V$4,DK76,1))),"")</f>
        <v/>
      </c>
      <c r="CG76" s="4" t="str">
        <f>IF(AND(ISNUMBER(AZ76),ISNUMBER(DK76)),IF(AZ76-VLOOKUP(BI76,NyVs!$L$2:$V$4,DK76,1)&lt;1,1 &amp; " - " &amp; AZ76+VLOOKUP(BI76,NyVs!$L$2:$V$4,DK76,1),IF(AZ76+VLOOKUP(BI76,NyVs!$L$2:$V$4,DK76,1)&gt;19,AZ76-VLOOKUP(BI76,NyVs!$L$2:$V$4,DK76,1) &amp; " - " &amp; 19,AZ76-VLOOKUP(BI76,NyVs!$L$2:$V$4,DK76,1) &amp; " - " &amp; AZ76+VLOOKUP(BI76,NyVs!$L$2:$V$4,DK76,1))),"")</f>
        <v/>
      </c>
      <c r="CH76" s="4" t="str">
        <f>IF(AND(ISNUMBER(BA76),ISNUMBER(DK76)),IF(BA76-VLOOKUP(BI76,NyPp!$L$2:$V$4,DK76,1)&lt;1,1 &amp; " - " &amp; BA76+VLOOKUP(BI76,NyPp!$L$2:$V$4,DK76,1),IF(BA76+VLOOKUP(BI76,NyPp!$L$2:$V$4,DK76,1)&gt;19,BA76-VLOOKUP(BI76,NyPp!$L$2:$V$4,DK76,1) &amp; " - " &amp; 19,BA76-VLOOKUP(BI76,NyPp!$L$2:$V$4,DK76,1) &amp; " - " &amp; BA76+VLOOKUP(BI76,NyPp!$L$2:$V$4,DK76,1))),"")</f>
        <v/>
      </c>
      <c r="CI76" s="4" t="str">
        <f>IF(AND(ISNUMBER(BB76),ISNUMBER(DK76)),IF(BB76-VLOOKUP(BI76,NyIGS!$L$2:$V$4,DK76,1)&lt;40,40 &amp; " - " &amp; BB76+VLOOKUP(BI76,NyIGS!$L$2:$V$4,DK76,1),IF(BB76+VLOOKUP(BI76,NyIGS!$L$2:$V$4,DK76,1)&gt;160,BB76-VLOOKUP(BI76,NyIGS!$L$2:$V$4,DK76,1) &amp; " - " &amp; 160,BB76-VLOOKUP(BI76,NyIGS!$L$2:$V$4,DK76,1) &amp; " - " &amp; BB76+VLOOKUP(BI76,NyIGS!$L$2:$V$4,DK76,1))),"")</f>
        <v/>
      </c>
      <c r="CJ76" s="4" t="str">
        <f>IF(AND(ISNUMBER(BC76),ISNUMBER(DK76)),IF(BC76-VLOOKUP(BI76,NyIRS!$L$2:$V$4,DK76,1)&lt;40,40 &amp; " - " &amp; BC76+VLOOKUP(BI76,NyIRS!$L$2:$V$4,DK76,1),IF(BC76+VLOOKUP(BI76,NyIRS!$L$2:$V$4,DK76,1)&gt;160,BC76-VLOOKUP(BI76,NyIRS!$L$2:$V$4,DK76,1) &amp; " - " &amp; 160,BC76-VLOOKUP(BI76,NyIRS!$L$2:$V$4,DK76,1) &amp; " - " &amp; BC76+VLOOKUP(BI76,NyIRS!$L$2:$V$4,DK76,1))),"")</f>
        <v/>
      </c>
      <c r="CK76" s="4" t="str">
        <f>IF(AND(ISNUMBER(BD76),ISNUMBER(DK76)),IF(BD76-VLOOKUP(BI76,NyIES!$L$2:$V$4,DK76,1)&lt;40,40 &amp; " - " &amp; BD76+VLOOKUP(BI76,NyIES!$L$2:$V$4,DK76,1),IF(BD76+VLOOKUP(BI76,NyIES!$L$2:$V$4,DK76,1)&gt;160,BD76-VLOOKUP(BI76,NyIES!$L$2:$V$4,DK76,1) &amp; " - " &amp; 160,BD76-VLOOKUP(BI76,NyIES!$L$2:$V$4,DK76,1) &amp; " - " &amp; BD76+VLOOKUP(BI76,NyIES!$L$2:$V$4,DK76,1))),"")</f>
        <v/>
      </c>
      <c r="CL76" s="4" t="str">
        <f>IF(AND(ISNUMBER(BE76),ISNUMBER(DK76)),IF(BE76-VLOOKUP(BI76,NyISI!$L$2:$V$4,DK76,1)&lt;40,40 &amp; " - " &amp; BE76+VLOOKUP(BI76,NyISI!$L$2:$V$4,DK76,1),IF(BE76+VLOOKUP(BI76,NyISI!$L$2:$V$4,DK76,1)&gt;160,BE76-VLOOKUP(BI76,NyISI!$L$2:$V$4,DK76,1) &amp; " - " &amp; 160,BE76-VLOOKUP(BI76,NyISI!$L$2:$V$4,DK76,1) &amp; " - " &amp; BE76+VLOOKUP(BI76,NyISI!$L$2:$V$4,DK76,1))),"")</f>
        <v/>
      </c>
      <c r="CM76" s="4" t="str">
        <f>IF(AND(ISNUMBER(DK76),DK76&lt;8),IF(AND(ISNUMBER(BF76),ISNUMBER(DK76)),IF(BF76-VLOOKUP(BI76,NyISS!$L$2:$V$4,DK76,1)&lt;40,40 &amp; " - " &amp; BF76+VLOOKUP(BI76,NyISS!$L$2:$V$4,DK76,1),IF(BF76+VLOOKUP(BI76,NyISS!$L$2:$V$4,DK76,1)&gt;160,BF76-VLOOKUP(BI76,NyISS!$L$2:$V$4,DK76,1) &amp; " - " &amp; 160,BF76-VLOOKUP(BI76,NyISS!$L$2:$V$4,DK76,1) &amp; " - " &amp; BF76+VLOOKUP(BI76,NyISS!$L$2:$V$4,DK76,1))),""),"")</f>
        <v/>
      </c>
      <c r="CN76" s="4" t="str">
        <f>IF(AND(ISNUMBER(DK76),DK76&gt;7),IF(AND(ISNUMBER(BG76),ISNUMBER(DK76)),IF(BG76-VLOOKUP(BI76,NyISM!$L$2:$V$4,DK76,1)&lt;40,40 &amp; " - " &amp; BG76+VLOOKUP(BI76,NyISM!$L$2:$V$4,DK76,1),IF(BG76+VLOOKUP(BI76,NyISM!$L$2:$V$4,DK76,1)&gt;160,BG76-VLOOKUP(BI76,NyISM!$L$2:$V$4,DK76,1) &amp; " - " &amp; 160,BG76-VLOOKUP(BI76,NyISM!$L$2:$V$4,DK76,1) &amp; " - " &amp; BG76+VLOOKUP(BI76,NyISM!$L$2:$V$4,DK76,1))),""),"")</f>
        <v/>
      </c>
      <c r="CO76" s="4" t="str">
        <f>IF(AND(ISNUMBER(BH76),ISNUMBER(DK76)),IF(BH76-VLOOKUP(BI76,NyIAM!$L$2:$V$4,DK76,1)&lt;40,40 &amp; " - " &amp; BH76+VLOOKUP(BI76,NyIAM!$L$2:$V$4,DK76,1),IF(BH76+VLOOKUP(BI76,NyIAM!$L$2:$V$4,DK76,1)&gt;160,BH76-VLOOKUP(BI76,NyIAM!$L$2:$V$4,DK76,1) &amp; " - " &amp; 160,BH76-VLOOKUP(BI76,NyIAM!$L$2:$V$4,DK76,1) &amp; " - " &amp; BH76+VLOOKUP(BI76,NyIAM!$L$2:$V$4,DK76,1))),"")</f>
        <v/>
      </c>
      <c r="CP76" s="4" t="str">
        <f>IF(AF76="","",IF(AND(ISNUMBER(AF76),ISNUMBER(DK76)),IF(VLOOKUP(AF76,NyOm!$A$2:$K$30,DK76,1)=1,"Onormalt få ord",IF(VLOOKUP(AF76,NyOm!$A$2:$K$30,DK76,1)=2,"Färre antal ord än normalt",IF(VLOOKUP(AF76,NyOm!$A$2:$K$30,DK76,1)=3,"Normalt antal ord","")))))</f>
        <v/>
      </c>
      <c r="CQ76" s="4" t="str">
        <f>IF(AB76="","",IF(AND(ISNUMBER(AB76),ISNUMBER(DK76)),IF(VLOOKUP(AB76,NyPbTid!$A$2:$K$218,DK76,1)=1,"Onormalt lång tidsåtgång",IF(VLOOKUP(AB76,NyPbTid!$A$2:$K$218,DK76,1)=2,"Långsammare än normalt",IF(VLOOKUP(AB76,NyPbTid!$A$2:$K$218,DK76,1)=3,"Normal tidsåtgång","")))))</f>
        <v/>
      </c>
      <c r="CR76" s="4" t="str">
        <f>IF(AC76="","",IF(AND(ISNUMBER(AC76),ISNUMBER(DK76)),IF(VLOOKUP(AC76,NyPbFel!$A$2:$K$18,DK76,1)=1,"Onormalt antal fel",IF(VLOOKUP(AC76,NyPbFel!$A$2:$K$18,DK76,1)=2,"Fler fel än normalt",IF(VLOOKUP(AC76,NyPbFel!$A$2:$K$18,DK76,1)=3,"Normalt antal fel","")))))</f>
        <v/>
      </c>
      <c r="CS76" s="4" t="str">
        <f t="shared" si="28"/>
        <v/>
      </c>
      <c r="CT76" s="4" t="str">
        <f>IF(OR(ISNUMBER(CS76),CS76="0**"),IF(ISNUMBER(CS76),CS76/ABS(CS76)*VLOOKUP(1,SignDiff!$A$3:$K$4,DK76,1),VLOOKUP(1,SignDiff!$A$3:$K$4,DK76,1)),"")</f>
        <v/>
      </c>
      <c r="CU76" s="4" t="str">
        <f>IF(OR(ISNUMBER(CS76),CS76="0**"),IF(ISNUMBER(CS76),CS76/ABS(CS76)*VLOOKUP(1,SignDiff!$A$7:$K$8,DK76,1),VLOOKUP(1,SignDiff!$A$7:$K$8,DK76,1)),"")</f>
        <v/>
      </c>
      <c r="CV76" s="4" t="str">
        <f t="shared" si="29"/>
        <v/>
      </c>
      <c r="CW76" s="4" t="str">
        <f t="shared" si="30"/>
        <v/>
      </c>
      <c r="CX76" s="4" t="str">
        <f>IF(OR(ISNUMBER(CS76),CS76="0**"),IF(CS76="0**",VLOOKUP(0,'IRS-IES'!$A$2:$C$43,2,1),IF(CS76&lt;0,VLOOKUP(ABS(CS76),'IRS-IES'!$A$2:$C$43,2,1),VLOOKUP(ABS(CS76),'IRS-IES'!$A$2:$C$43,3,1))),"")</f>
        <v/>
      </c>
      <c r="CY76" s="4" t="str">
        <f t="shared" si="31"/>
        <v/>
      </c>
      <c r="CZ76" s="4" t="str">
        <f>IF(OR(ISNUMBER(CY76),CY76="0**"),IF(ISNUMBER(CY76),CY76/ABS(CY76)*VLOOKUP(2,SignDiff!$A$3:$K$4,DK76,1),VLOOKUP(2,SignDiff!$A$3:$K$4,DK76,1)),"")</f>
        <v/>
      </c>
      <c r="DA76" s="4" t="str">
        <f>IF(OR(ISNUMBER(CY76),CY76="0**"),IF(ISNUMBER(CY76),CY76/ABS(CY76)*VLOOKUP(2,SignDiff!$A$7:$K$8,DK76,1),VLOOKUP(2,SignDiff!$A$7:$K$8,DK76,1)),"")</f>
        <v/>
      </c>
      <c r="DB76" s="4" t="str">
        <f t="shared" si="32"/>
        <v/>
      </c>
      <c r="DC76" s="4" t="str">
        <f t="shared" si="33"/>
        <v/>
      </c>
      <c r="DD76" s="4" t="str">
        <f>IF(OR(ISNUMBER(CY76),CY76="0**"),IF(CY76="0**",VLOOKUP(0,'ISI-ISS'!$A$2:$C$43,2,1),IF(CY76&lt;0,VLOOKUP(ABS(CY76),'ISI-ISS'!$A$2:$C$43,2,1),VLOOKUP(ABS(CY76),'ISI-ISS'!$A$2:$C$43,3,1))),"")</f>
        <v/>
      </c>
      <c r="DE76" s="4" t="str">
        <f t="shared" si="34"/>
        <v/>
      </c>
      <c r="DF76" s="4" t="str">
        <f>IF(OR(ISNUMBER(DE76),DE76="0**"),IF(ISNUMBER(DE76),DE76/ABS(DE76)*VLOOKUP(2,SignDiff!$A$3:$K$4,DK76,1),VLOOKUP(2,SignDiff!$A$3:$K$4,DK76,1)),"")</f>
        <v/>
      </c>
      <c r="DG76" s="4" t="str">
        <f>IF(OR(ISNUMBER(DE76),DE76="0**"),IF(ISNUMBER(DE76),DE76/ABS(DE76)*VLOOKUP(2,SignDiff!$A$7:$K$8,DK76,1),VLOOKUP(2,SignDiff!$A$7:$K$8,DK76,1)),"")</f>
        <v/>
      </c>
      <c r="DH76" s="4" t="str">
        <f t="shared" si="35"/>
        <v/>
      </c>
      <c r="DI76" s="4" t="str">
        <f t="shared" si="36"/>
        <v/>
      </c>
      <c r="DJ76" s="4" t="str">
        <f>IF(OR(ISNUMBER(DE76),DE76="0**"),IF(DE76="0**",VLOOKUP(0,'ISI-ISM'!$A$2:$C$43,2,1),IF(DE76&lt;0,VLOOKUP(ABS(DE76),'ISI-ISM'!$A$2:$C$43,2,1),VLOOKUP(ABS(DE76),'ISI-ISM'!$A$2:$C$43,3,1))),"")</f>
        <v/>
      </c>
      <c r="DK76" s="4" t="str">
        <f>IF(ISERROR(VLOOKUP(N76,age!$A$2:$C$11,2,1)),"",VLOOKUP(N76,age!$A$2:$C$11,2,1))</f>
        <v/>
      </c>
      <c r="DL76" s="4" t="str">
        <f>IF(ISERROR(VLOOKUP(N76,age!$A$2:$C$11,3,1)),"",VLOOKUP(N76,age!$A$2:$C$11,3,1))</f>
        <v/>
      </c>
      <c r="DM76" s="4">
        <f t="shared" si="23"/>
        <v>0</v>
      </c>
      <c r="DN76" s="4">
        <f t="shared" si="24"/>
        <v>0</v>
      </c>
      <c r="DO76" s="4">
        <f t="shared" si="25"/>
        <v>0</v>
      </c>
      <c r="DP76" s="4">
        <f t="shared" si="26"/>
        <v>0</v>
      </c>
      <c r="DQ76" s="4">
        <f t="shared" si="27"/>
        <v>0</v>
      </c>
      <c r="DR76" s="9" t="str">
        <f t="shared" si="37"/>
        <v/>
      </c>
      <c r="DS76" s="9" t="str">
        <f t="shared" si="38"/>
        <v/>
      </c>
      <c r="DT76" s="9" t="str">
        <f t="shared" si="39"/>
        <v/>
      </c>
      <c r="DU76" s="9" t="str">
        <f t="shared" si="40"/>
        <v/>
      </c>
      <c r="DV76" s="9" t="str">
        <f t="shared" si="41"/>
        <v/>
      </c>
      <c r="DW76" s="9" t="str">
        <f t="shared" si="42"/>
        <v/>
      </c>
      <c r="DX76" s="9" t="str">
        <f t="shared" si="43"/>
        <v/>
      </c>
      <c r="DY76" s="9" t="str">
        <f>IF(AND(ISNUMBER(AJ76),ISNUMBER(DK76)),IF(AJ76-VLOOKUP(BI76,NyFi!$L$2:$V$4,DK76,1)&lt;1,1,AJ76-VLOOKUP(BI76,NyFi!$L$2:$V$4,DK76,1)),"")</f>
        <v/>
      </c>
      <c r="DZ76" s="9" t="str">
        <f>IF(AND(ISNUMBER(DK76),DK76&lt;8),IF(AND(ISNUMBER(AK76),ISNUMBER(DK76)),IF(AK76-VLOOKUP(BI76,NyGs!$L$2:$V$4,DK76,1)&lt;1,1,AK76-VLOOKUP(BI76,NyGs!$L$2:$V$4,DK76,1)),""),"")</f>
        <v/>
      </c>
      <c r="EA76" s="9" t="str">
        <f>IF(AND(ISNUMBER(AL76),ISNUMBER(DK76)),IF(AL76-VLOOKUP(BI76,NyRm!$L$2:$V$4,DK76,1)&lt;1,1,AL76-VLOOKUP(BI76,NyRm!$L$2:$V$4,DK76,1)),"")</f>
        <v/>
      </c>
      <c r="EB76" s="9" t="str">
        <f>IF(AND(ISNUMBER(AM76),ISNUMBER(DK76)),IF(AM76-VLOOKUP(BI76,NyFm!$L$2:$V$4,DK76,1)&lt;1,1,AM76-VLOOKUP(BI76,NyFm!$L$2:$V$4,DK76,1)),"")</f>
        <v/>
      </c>
      <c r="EC76" s="9" t="str">
        <f>IF(AND(ISNUMBER(DK76),DK76&lt;8),IF(AND(ISNUMBER(AN76),ISNUMBER(DK76)),IF(AN76-VLOOKUP(BI76,NyLi1R!$L$2:$V$4,DK76,1)&lt;1,1,AN76-VLOOKUP(BI76,NyLi1R!$L$2:$V$4,DK76,1)),""),"")</f>
        <v/>
      </c>
      <c r="ED76" s="9" t="str">
        <f>IF(AND(ISNUMBER(DK76),DK76&lt;8),IF(AND(ISNUMBER(AO76),ISNUMBER(DK76)),IF(AO76-VLOOKUP(BI76,NyLi1E!$L$2:$V$4,DK76,1)&lt;1,1,AO76-VLOOKUP(BI76,NyLi1E!$L$2:$V$4,DK76,1)),""),"")</f>
        <v/>
      </c>
      <c r="EE76" s="9" t="str">
        <f>IF(AND(ISNUMBER(DK76),DK76&lt;8),IF(AND(ISNUMBER(AP76),ISNUMBER(DK76)),IF(AP76-VLOOKUP(BI76,NyLi1T!$L$2:$V$4,DK76,1)&lt;1,1,AP76-VLOOKUP(BI76,NyLi1T!$L$2:$V$4,DK76,1)),""),"")</f>
        <v/>
      </c>
      <c r="EF76" s="9" t="str">
        <f>IF(AND(ISNUMBER(DK76),DK76&gt;7),IF(AND(ISNUMBER(AQ76),ISNUMBER(DK76)),IF(AQ76-VLOOKUP(BI76,NyLi2R!$L$2:$V$4,DK76,1)&lt;1,1,AQ76-VLOOKUP(BI76,NyLi2R!$L$2:$V$4,DK76,1)),""),"")</f>
        <v/>
      </c>
      <c r="EG76" s="9" t="str">
        <f>IF(AND(ISNUMBER(DK76),DK76&gt;7),IF(AND(ISNUMBER(AR76),ISNUMBER(DK76)),IF(AR76-VLOOKUP(BI76,NyLi2E!$L$2:$V$4,DK76,1)&lt;1,1,AR76-VLOOKUP(BI76,NyLi2E!$L$2:$V$4,DK76,1)),""),"")</f>
        <v/>
      </c>
      <c r="EH76" s="9" t="str">
        <f>IF(AND(ISNUMBER(DK76),DK76&gt;7),IF(AND(ISNUMBER(AS76),ISNUMBER(DK76)),IF(AS76-VLOOKUP(BI76,NyLi2T!$L$2:$V$4,DK76,1)&lt;1,1,AS76-VLOOKUP(BI76,NyLi2T!$L$2:$V$4,DK76,1)),""),"")</f>
        <v/>
      </c>
      <c r="EI76" s="9" t="str">
        <f>IF(AND(ISNUMBER(DK76),DK76&lt;8),IF(AND(ISNUMBER(AT76),ISNUMBER(DK76)),IF(AT76-VLOOKUP(BI76,NySs!$L$2:$V$4,DK76,1)&lt;1,1,AT76-VLOOKUP(BI76,NySs!$L$2:$V$4,DK76,1)),""),"")</f>
        <v/>
      </c>
      <c r="EJ76" s="9" t="str">
        <f>IF(AND(ISNUMBER(DK76),DK76&lt;9),IF(AND(ISNUMBER(AU76),ISNUMBER(DK76)),IF(AU76-VLOOKUP(BI76,NyEo!$L$2:$V$4,DK76,1)&lt;1,1,AU76-VLOOKUP(BI76,NyEo!$L$2:$V$4,DK76,1)),""),"")</f>
        <v/>
      </c>
      <c r="EK76" s="9" t="str">
        <f>IF(AND(ISNUMBER(DK76),DK76&gt;7),IF(AND(ISNUMBER(AV76),ISNUMBER(DK76)),IF(AV76-VLOOKUP(BI76,NyHt!$L$2:$V$4,DK76,1)&lt;1,1,AV76-VLOOKUP(BI76,NyHt!$L$2:$V$4,DK76,1)),""),"")</f>
        <v/>
      </c>
      <c r="EL76" s="9" t="str">
        <f>IF(AND(ISNUMBER(AW76),ISNUMBER(DK76)),IF(AW76-VLOOKUP(BI76,NySiF!$L$2:$V$4,DK76,1)&lt;1,1,AW76-VLOOKUP(BI76,NySiF!$L$2:$V$4,DK76,1)),"")</f>
        <v/>
      </c>
      <c r="EM76" s="9" t="str">
        <f>IF(AND(ISNUMBER(AX76),ISNUMBER(DK76)),IF(AX76-VLOOKUP(BI76,NySiB!$L$2:$V$4,DK76,1)&lt;1,1,AX76-VLOOKUP(BI76,NySiB!$L$2:$V$4,DK76,1)),"")</f>
        <v/>
      </c>
      <c r="EN76" s="9" t="str">
        <f>IF(AND(ISNUMBER(AY76),ISNUMBER(DK76)),IF(AY76-VLOOKUP(BI76,NySiT!$L$2:$V$4,DK76,1)&lt;1,1,AY76-VLOOKUP(BI76,NySiT!$L$2:$V$4,DK76,1)),"")</f>
        <v/>
      </c>
      <c r="EO76" s="9" t="str">
        <f>IF(AND(ISNUMBER(AZ76),ISNUMBER(DK76)),IF(AZ76-VLOOKUP(BI76,NyVs!$L$2:$V$4,DK76,1)&lt;1,1,AZ76-VLOOKUP(BI76,NyVs!$L$2:$V$4,DK76,1)),"")</f>
        <v/>
      </c>
      <c r="EP76" s="9" t="str">
        <f>IF(AND(ISNUMBER(BA76),ISNUMBER(DK76)),IF(BA76-VLOOKUP(BI76,NyPp!$L$2:$V$4,DK76,1)&lt;1,1,BA76-VLOOKUP(BI76,NyPp!$L$2:$V$4,DK76,1)),"")</f>
        <v/>
      </c>
      <c r="EQ76" s="9" t="str">
        <f>IF(AND(ISNUMBER(BB76),ISNUMBER(DK76)),IF(BB76-VLOOKUP(BI76,NyIGS!$L$2:$V$4,DK76,1)&lt;40,40,BB76-VLOOKUP(BI76,NyIGS!$L$2:$V$4,DK76,1)),"")</f>
        <v/>
      </c>
      <c r="ER76" s="9" t="str">
        <f>IF(AND(ISNUMBER(BC76),ISNUMBER(DK76)),IF(BC76-VLOOKUP(BI76,NyIRS!$L$2:$V$4,DK76,1)&lt;40,40,BC76-VLOOKUP(BI76,NyIRS!$L$2:$V$4,DK76,1)),"")</f>
        <v/>
      </c>
      <c r="ES76" s="9" t="str">
        <f>IF(AND(ISNUMBER(BD76),ISNUMBER(DK76)),IF(BD76-VLOOKUP(BI76,NyIES!$L$2:$V$4,DK76,1)&lt;40,40,BD76-VLOOKUP(BI76,NyIES!$L$2:$V$4,DK76,1)),"")</f>
        <v/>
      </c>
      <c r="ET76" s="9" t="str">
        <f>IF(AND(ISNUMBER(BE76),ISNUMBER(DK76)),IF(BE76-VLOOKUP(BI76,NyISI!$L$2:$V$4,DK76,1)&lt;40,40,BE76-VLOOKUP(BI76,NyISI!$L$2:$V$4,DK76,1)),"")</f>
        <v/>
      </c>
      <c r="EU76" s="9" t="str">
        <f>IF(AND(ISNUMBER(DK76),DK76&lt;8),IF(AND(ISNUMBER(BF76),ISNUMBER(DK76)),IF(BF76-VLOOKUP(BI76,NyISS!$L$2:$V$4,DK76,1)&lt;40,40,BF76-VLOOKUP(BI76,NyISS!$L$2:$V$4,DK76,1)),""),"")</f>
        <v/>
      </c>
      <c r="EV76" s="9" t="str">
        <f>IF(AND(ISNUMBER(DK76),DK76&gt;7),IF(AND(ISNUMBER(BG76),ISNUMBER(DK76)),IF(BG76-VLOOKUP(BI76,NyISM!$L$2:$V$4,DK76,1)&lt;40,40,BG76-VLOOKUP(BI76,NyISM!$L$2:$V$4,DK76,1)),""),"")</f>
        <v/>
      </c>
      <c r="EW76" s="9" t="str">
        <f>IF(AND(ISNUMBER(BH76),ISNUMBER(DK76)),IF(BH76-VLOOKUP(BI76,NyIAM!$L$2:$V$4,DK76,1)&lt;40,40,BH76-VLOOKUP(BI76,NyIAM!$L$2:$V$4,DK76,1)),"")</f>
        <v/>
      </c>
      <c r="EX76" s="9" t="str">
        <f>IF(AND(ISNUMBER(AJ76),ISNUMBER(DK76)),IF(AJ76+VLOOKUP(BI76,NyFi!$L$2:$V$4,DK76,1)&gt;19,19,AJ76+VLOOKUP(BI76,NyFi!$L$2:$V$4,DK76,1)),"")</f>
        <v/>
      </c>
      <c r="EY76" s="9" t="str">
        <f>IF(AND(ISNUMBER(DK76),DK76&lt;8),IF(AND(ISNUMBER(AK76),ISNUMBER(DK76)),IF(AK76+VLOOKUP(BI76,NyGs!$L$2:$V$4,DK76,1)&gt;19,19,AK76+VLOOKUP(BI76,NyGs!$L$2:$V$4,DK76,1)),""),"")</f>
        <v/>
      </c>
      <c r="EZ76" s="9" t="str">
        <f>IF(AND(ISNUMBER(AL76),ISNUMBER(DK76)),IF(AL76+VLOOKUP(BI76,NyRm!$L$2:$V$4,DK76,1)&gt;19,19,AL76+VLOOKUP(BI76,NyRm!$L$2:$V$4,DK76,1)),"")</f>
        <v/>
      </c>
      <c r="FA76" s="9" t="str">
        <f>IF(AND(ISNUMBER(AM76),ISNUMBER(DK76)),IF(AM76+VLOOKUP(BI76,NyFm!$L$2:$V$4,DK76,1)&gt;19,19,AM76+VLOOKUP(BI76,NyFm!$L$2:$V$4,DK76,1)),"")</f>
        <v/>
      </c>
      <c r="FB76" s="9" t="str">
        <f>IF(AND(ISNUMBER(DK76),DK76&lt;8),IF(AND(ISNUMBER(AN76),ISNUMBER(DK76)),IF(AN76+VLOOKUP(BI76,NyLi1R!$L$2:$V$4,DK76,1)&gt;19,19,AN76+VLOOKUP(BI76,NyLi1R!$L$2:$V$4,DK76,1)),""),"")</f>
        <v/>
      </c>
      <c r="FC76" s="9" t="str">
        <f>IF(AND(ISNUMBER(DK76),DK76&lt;8),IF(AND(ISNUMBER(AO76),ISNUMBER(DK76)),IF(AO76+VLOOKUP(BI76,NyLi1E!$L$2:$V$4,DK76,1)&gt;19,19,AO76+VLOOKUP(BI76,NyLi1E!$L$2:$V$4,DK76,1)),""),"")</f>
        <v/>
      </c>
      <c r="FD76" s="9" t="str">
        <f>IF(AND(ISNUMBER(DK76),DK76&lt;8),IF(AND(ISNUMBER(AP76),ISNUMBER(DK76)),IF(AP76+VLOOKUP(BI76,NyLi1T!$L$2:$V$4,DK76,1)&gt;19,19,AP76+VLOOKUP(BI76,NyLi1T!$L$2:$V$4,DK76,1)),""),"")</f>
        <v/>
      </c>
      <c r="FE76" s="9" t="str">
        <f>IF(AND(ISNUMBER(DK76),DK76&gt;7),IF(AND(ISNUMBER(AQ76),ISNUMBER(DK76)),IF(AQ76+VLOOKUP(BI76,NyLi2R!$L$2:$V$4,DK76,1)&gt;19,19,AQ76+VLOOKUP(BI76,NyLi2R!$L$2:$V$4,DK76,1)),""),"")</f>
        <v/>
      </c>
      <c r="FF76" s="9" t="str">
        <f>IF(AND(ISNUMBER(DK76),DK76&gt;7),IF(AND(ISNUMBER(AR76),ISNUMBER(DK76)),IF(AR76+VLOOKUP(BI76,NyLi2E!$L$2:$V$4,DK76,1)&gt;19,19,AR76+VLOOKUP(BI76,NyLi2E!$L$2:$V$4,DK76,1)),""),"")</f>
        <v/>
      </c>
      <c r="FG76" s="9" t="str">
        <f>IF(AND(ISNUMBER(DK76),DK76&gt;7),IF(AND(ISNUMBER(AS76),ISNUMBER(DK76)),IF(AS76+VLOOKUP(BI76,NyLi2T!$L$2:$V$4,DK76,1)&gt;19,19,AS76+VLOOKUP(BI76,NyLi2T!$L$2:$V$4,DK76,1)),""),"")</f>
        <v/>
      </c>
      <c r="FH76" s="9" t="str">
        <f>IF(AND(ISNUMBER(DK76),DK76&lt;8),IF(AND(ISNUMBER(AT76),ISNUMBER(DK76)),IF(AT76+VLOOKUP(BI76,NySs!$L$2:$V$4,DK76,1)&gt;19,19,AT76+VLOOKUP(BI76,NySs!$L$2:$V$4,DK76,1)),""),"")</f>
        <v/>
      </c>
      <c r="FI76" s="9" t="str">
        <f>IF(AND(ISNUMBER(DK76),DK76&lt;9),IF(AND(ISNUMBER(AU76),ISNUMBER(DK76)),IF(AU76+VLOOKUP(BI76,NyEo!$L$2:$V$4,DK76,1)&gt;19,19,AU76+VLOOKUP(BI76,NyEo!$L$2:$V$4,DK76,1)),""),"")</f>
        <v/>
      </c>
      <c r="FJ76" s="9" t="str">
        <f>IF(AND(ISNUMBER(DK76),DK76&gt;7),IF(AND(ISNUMBER(AV76),ISNUMBER(DK76)),IF(AV76+VLOOKUP(BI76,NyHt!$L$2:$V$4,DK76,1)&gt;19,19,AV76+VLOOKUP(BI76,NyHt!$L$2:$V$4,DK76,1)),""),"")</f>
        <v/>
      </c>
      <c r="FK76" s="9" t="str">
        <f>IF(AND(ISNUMBER(AW76),ISNUMBER(DK76)),IF(AW76+VLOOKUP(BI76,NySiF!$L$2:$V$4,DK76,1)&gt;19,19,AW76+VLOOKUP(BI76,NySiF!$L$2:$V$4,DK76,1)),"")</f>
        <v/>
      </c>
      <c r="FL76" s="9" t="str">
        <f>IF(AND(ISNUMBER(AX76),ISNUMBER(DK76)),IF(AX76+VLOOKUP(BI76,NySiB!$L$2:$V$4,DK76,1)&gt;19,19,AX76+VLOOKUP(BI76,NySiB!$L$2:$V$4,DK76,1)),"")</f>
        <v/>
      </c>
      <c r="FM76" s="9" t="str">
        <f>IF(AND(ISNUMBER(AY76),ISNUMBER(DK76)),IF(AY76+VLOOKUP(BI76,NySiT!$L$2:$V$4,DK76,1)&gt;19,19,AY76+VLOOKUP(BI76,NySiT!$L$2:$V$4,DK76,1)),"")</f>
        <v/>
      </c>
      <c r="FN76" s="9" t="str">
        <f>IF(AND(ISNUMBER(AZ76),ISNUMBER(DK76)),IF(AZ76+VLOOKUP(BI76,NyVs!$L$2:$V$4,DK76,1)&gt;19,19,AZ76+VLOOKUP(BI76,NyVs!$L$2:$V$4,DK76,1)),"")</f>
        <v/>
      </c>
      <c r="FO76" s="9" t="str">
        <f>IF(AND(ISNUMBER(BA76),ISNUMBER(DK76)),IF(BA76+VLOOKUP(BI76,NyPp!$L$2:$V$4,DK76,1)&gt;19,19,BA76+VLOOKUP(BI76,NyPp!$L$2:$V$4,DK76,1)),"")</f>
        <v/>
      </c>
      <c r="FP76" s="9" t="str">
        <f>IF(AND(ISNUMBER(BB76),ISNUMBER(DK76)),IF(BB76+VLOOKUP(BI76,NyIGS!$L$2:$V$4,DK76,1)&gt;160,160,BB76+VLOOKUP(BI76,NyIGS!$L$2:$V$4,DK76,1)),"")</f>
        <v/>
      </c>
      <c r="FQ76" s="9" t="str">
        <f>IF(AND(ISNUMBER(BC76),ISNUMBER(DK76)),IF(BC76+VLOOKUP(BI76,NyIRS!$L$2:$V$4,DK76,1)&gt;160,160,BC76+VLOOKUP(BI76,NyIRS!$L$2:$V$4,DK76,1)),"")</f>
        <v/>
      </c>
      <c r="FR76" s="9" t="str">
        <f>IF(AND(ISNUMBER(BD76),ISNUMBER(DK76)),IF(BD76+VLOOKUP(BI76,NyIES!$L$2:$V$4,DK76,1)&gt;160,160, BD76+VLOOKUP(BI76,NyIES!$L$2:$V$4,DK76,1)),"")</f>
        <v/>
      </c>
      <c r="FS76" s="9" t="str">
        <f>IF(AND(ISNUMBER(BE76),ISNUMBER(DK76)),IF(BE76+VLOOKUP(BI76,NyISI!$L$2:$V$4,DK76,1)&gt;160,160,BE76+VLOOKUP(BI76,NyISI!$L$2:$V$4,DK76,1)),"")</f>
        <v/>
      </c>
      <c r="FT76" s="9" t="str">
        <f>IF(AND(ISNUMBER(DK76),DK76&lt;8),IF(AND(ISNUMBER(BF76),ISNUMBER(DK76)),IF(BF76+VLOOKUP(BI76,NyISS!$L$2:$V$4,DK76,1)&gt;160,160,BF76+VLOOKUP(BI76,NyISS!$L$2:$V$4,DK76,1)),""),"")</f>
        <v/>
      </c>
      <c r="FU76" s="9" t="str">
        <f>IF(AND(ISNUMBER(DK76),DK76&gt;7),IF(AND(ISNUMBER(BG76),ISNUMBER(DK76)),IF(BG76+VLOOKUP(BI76,NyISM!$L$2:$V$4,DK76,1)&gt;160,160,BG76+VLOOKUP(BI76,NyISM!$L$2:$V$4,DK76,1)),""),"")</f>
        <v/>
      </c>
      <c r="FV76" s="9" t="str">
        <f>IF(AND(ISNUMBER(BH76),ISNUMBER(DK76)),IF(BH76+VLOOKUP(BI76,NyIAM!$L$2:$V$4,DK76,1)&gt;160,160,BH76+VLOOKUP(BI76,NyIAM!$L$2:$V$4,DK76,1)),"")</f>
        <v/>
      </c>
    </row>
    <row r="77" spans="1:178" x14ac:dyDescent="0.2">
      <c r="A77" s="51"/>
      <c r="B77" s="51"/>
      <c r="C77" s="51"/>
      <c r="D77" s="51"/>
      <c r="E77" s="51"/>
      <c r="F77" s="51"/>
      <c r="G77" s="51"/>
      <c r="H77" s="51"/>
      <c r="I77" s="51"/>
      <c r="J77" s="52"/>
      <c r="K77" s="52"/>
      <c r="L77" s="53"/>
      <c r="M77" s="53"/>
      <c r="N77" s="58" t="str">
        <f t="shared" si="22"/>
        <v/>
      </c>
      <c r="O77" s="53"/>
      <c r="P77" s="53"/>
      <c r="Q77" s="53"/>
      <c r="R77" s="53"/>
      <c r="S77" s="53"/>
      <c r="T77" s="53"/>
      <c r="U77" s="53"/>
      <c r="V77" s="53"/>
      <c r="W77" s="53"/>
      <c r="X77" s="53"/>
      <c r="Y77" s="53"/>
      <c r="Z77" s="53"/>
      <c r="AA77" s="53"/>
      <c r="AB77" s="53"/>
      <c r="AC77" s="53"/>
      <c r="AD77" s="53"/>
      <c r="AE77" s="53"/>
      <c r="AF77" s="53"/>
      <c r="AG77" s="53"/>
      <c r="AH77" s="53"/>
      <c r="AI77" s="53"/>
      <c r="AJ77" s="4" t="str">
        <f>IF(O77="","",IF(ISNUMBER(N77),VLOOKUP(O77,NyFi!$A$2:$K$40,DK77),""))</f>
        <v/>
      </c>
      <c r="AK77" s="4" t="str">
        <f>IF(P77="","",IF(AND(ISNUMBER(N77),DK77&lt;8),VLOOKUP(P77,NyGs!$A$2:$G$41,DK77),""))</f>
        <v/>
      </c>
      <c r="AL77" s="4" t="str">
        <f>IF(AA77="","",IF(ISNUMBER(N77),VLOOKUP(AA77,NyRm!$A$2:$K$56,DK77),""))</f>
        <v/>
      </c>
      <c r="AM77" s="4" t="str">
        <f>IF(Z77="","",IF(ISNUMBER(N77),VLOOKUP(Z77,NyFm!$A$2:$K$46,DK77),""))</f>
        <v/>
      </c>
      <c r="AN77" s="4" t="str">
        <f>IF(U77="","",IF(AND(ISNUMBER(N77),DK77&lt;8),VLOOKUP(U77,NyLi1R!$A$2:$G$20,DK77),""))</f>
        <v/>
      </c>
      <c r="AO77" s="4" t="str">
        <f>IF(V77="","",IF(AND(ISNUMBER(N77),DK77&lt;8),VLOOKUP(V77,NyLi1E!$A$2:$G$20,DK77),""))</f>
        <v/>
      </c>
      <c r="AP77" s="4" t="str">
        <f>IF(AND(ISNUMBER(N77),ISNUMBER(AN77),ISNUMBER(AO77),DK77&lt;8),VLOOKUP(AN77+AO77,NyLi1T!$A$2:$G$40,DK77),"")</f>
        <v/>
      </c>
      <c r="AQ77" s="4" t="str">
        <f>IF(W77="","",IF(AND(ISNUMBER(N77),DK77&gt;7),VLOOKUP(W77,NyLi2R!$A$2:$K$20,DK77),""))</f>
        <v/>
      </c>
      <c r="AR77" s="4" t="str">
        <f>IF(X77="","",IF(AND(ISNUMBER(N77),DK77&gt;7),VLOOKUP(X77,NyLi2E!$A$2:$K$20,DK77),""))</f>
        <v/>
      </c>
      <c r="AS77" s="4" t="str">
        <f>IF(AND(ISNUMBER(N77),ISNUMBER(AQ77),ISNUMBER(AR77),DK77&gt;7),VLOOKUP(AQ77+AR77,NyLi2T!$A$2:$K$40,DK77),"")</f>
        <v/>
      </c>
      <c r="AT77" s="4" t="str">
        <f>IF(AE77="","",IF(AND(ISNUMBER(N77),DK77&lt;8),VLOOKUP(AE77,NySs!$A$2:$G$28,DK77),""))</f>
        <v/>
      </c>
      <c r="AU77" s="4" t="str">
        <f>IF(AD77="","",IF(AND(ISNUMBER(N77),DK77&lt;9),VLOOKUP(AD77,NyEo!$A$2:$H$22,DK77),""))</f>
        <v/>
      </c>
      <c r="AV77" s="4" t="str">
        <f>IF(Q77="","",IF(AND(ISNUMBER(N77),DK77&gt;7),VLOOKUP(Q77,NyHt!$A$2:$K$17,DK77),""))</f>
        <v/>
      </c>
      <c r="AW77" s="4" t="str">
        <f>IF(R77="","",IF(ISNUMBER(N77),VLOOKUP(R77,NySiF!$A$2:$K$18,DK77),""))</f>
        <v/>
      </c>
      <c r="AX77" s="4" t="str">
        <f>IF(S77="","",IF(ISNUMBER(N77),VLOOKUP(S77,NySiB!$A$2:$K$16,DK77),""))</f>
        <v/>
      </c>
      <c r="AY77" s="4" t="str">
        <f>IF(T77="","",IF(ISNUMBER(N77),VLOOKUP(T77,NySiT!$A$2:$K$32,DK77),""))</f>
        <v/>
      </c>
      <c r="AZ77" s="4" t="str">
        <f>IF(Y77="","",IF(ISNUMBER(N77),VLOOKUP(Y77,NyVs!$A$2:$K$86,DK77),""))</f>
        <v/>
      </c>
      <c r="BA77" s="4" t="str">
        <f>IF(AI77="","",IF(ISNUMBER(N77),VLOOKUP(AI77,NyPp!$A$2:$K$202,DK77),""))</f>
        <v/>
      </c>
      <c r="BB77" s="4" t="str">
        <f>IF(AND(ISNUMBER(AJ77),ISNUMBER(AK77),ISNUMBER(AL77),ISNUMBER(AM77),DK77&lt;8),IF(COUNTIF(O77,0)+COUNTIF(P77,0)+COUNTIF(AA77,0)+COUNTIF(Z77,0)&gt;1,"",VLOOKUP(AJ77+AK77+AL77+AM77,NyIGS!$A$2:$K$78,DK77)),IF(AND(ISNUMBER(AJ77),ISNUMBER(AL77),ISNUMBER(AM77),ISNUMBER(AS77),DK77&gt;7),IF(COUNTIF(O77,0)+COUNTIF(AA77,0)+COUNTIF(Z77,0)+AND(COUNTIF(W77,0),COUNTIF(X77,0))&gt;1,"",VLOOKUP(AJ77+AL77+AM77+AS77,NyIGS!$A$2:$K$78,DK77)),""))</f>
        <v/>
      </c>
      <c r="BC77" s="4" t="str">
        <f>IF(AND(ISNUMBER(AJ77),ISNUMBER(AN77),ISNUMBER(AT77),DK77&lt;8),IF(COUNTIF(O77,0)+COUNTIF(U77,0)+COUNTIF(AE77,0)&gt;1,"",VLOOKUP(AJ77+AN77+AT77,NyIRS!$A$2:$K$59,DK77)),IF(AND(ISNUMBER(AJ77),ISNUMBER(AQ77),DK77&gt;7),IF(COUNTIF(O77,0)+COUNTIF(W77,0)&gt;1,"",VLOOKUP(AJ77+AQ77,NyIRS!$A$2:$K$59,DK77)),""))</f>
        <v/>
      </c>
      <c r="BD77" s="4" t="str">
        <f>IF(AND(ISNUMBER(AK77),ISNUMBER(AL77),ISNUMBER(AM77),DK77&lt;8),IF(COUNTIF(P77,0)+COUNTIF(AA77,0)+COUNTIF(Z77,0)&gt;1,"",VLOOKUP(AK77+AL77+AM77,NyIES!$A$2:$K$59,DK77)),IF(AND(ISNUMBER(AL77),ISNUMBER(AM77),ISNUMBER(AR77),DK77&gt;7),IF(COUNTIF(AA77,0)+COUNTIF(Z77,0)+COUNTIF(X77,0)&gt;1,"",VLOOKUP(AL77+AM77+AR77,NyIES!$A$2:$K$59,DK77)),""))</f>
        <v/>
      </c>
      <c r="BE77" s="4" t="str">
        <f>IF(AND(ISNUMBER(AJ77),ISNUMBER(AP77),ISNUMBER(AU77),DK77&lt;8),IF(COUNTIF(O77,0)+AND(COUNTIF(U77,0),COUNTIF(V77,0))+COUNTIF(AD77,0)&gt;1,"",VLOOKUP(AJ77+AP77+AU77,NyISI!$A$2:$K$59,DK77)),IF(AND(ISNUMBER(AS77),ISNUMBER(AU77),ISNUMBER(AV77),DK77=8),IF(COUNTIF(AD77,0)+COUNTIF(Q77,0)+AND(COUNTIF(W77,0),COUNTIF(X77,0))&gt;1,"",VLOOKUP(AS77+AU77+AV77,NyISI!$A$2:$K$59,DK77)),IF(AND(ISNUMBER(AS77),ISNUMBER(AV77),DK77&gt;8),IF(COUNTIF(Q77,0)+AND(COUNTIF(W77,0),COUNTIF(X77,0))&gt;1,"",VLOOKUP(AS77+AV77,NyISI!$A$2:$K$59,DK77)),"")))</f>
        <v/>
      </c>
      <c r="BF77" s="4" t="str">
        <f>IF(AND(ISNUMBER(AT77),ISNUMBER(AK77),ISNUMBER(AL77),ISNUMBER(AM77),DK77&lt;8),IF(COUNTIF(P77,0)+COUNTIF(AA77,0)+COUNTIF(Z77,0)+COUNTIF(AE77,0)&gt;1,"",VLOOKUP(AT77+AK77+AL77+AM77,NyISS!$A$2:$G$78,DK77)),"")</f>
        <v/>
      </c>
      <c r="BG77" s="4" t="str">
        <f>IF(AND(ISNUMBER(AJ77),ISNUMBER(AL77),ISNUMBER(AM77),DK77&gt;7),IF(COUNTIF(O77,0)+COUNTIF(AA77,0)+COUNTIF(Z77,0)&gt;1,"",VLOOKUP(AJ77+AL77+AM77,NyISM!$A$2:$K$59,DK77)),"")</f>
        <v/>
      </c>
      <c r="BH77" s="4" t="str">
        <f>IF(AND(ISNUMBER(AY77),ISNUMBER(AZ77)),IF(COUNTIF(T77,0)+COUNTIF(Y77,0)&gt;1,"",VLOOKUP(AY77+AZ77,NyIAM!$A$2:$K$40,DK77)),"")</f>
        <v/>
      </c>
      <c r="BJ77" s="4" t="str">
        <f>IF(ISNUMBER(BB77),VLOOKUP(BB77,Percentil!$A$2:$B$122,2,1),"")</f>
        <v/>
      </c>
      <c r="BK77" s="4" t="str">
        <f>IF(ISNUMBER(BC77),VLOOKUP(BC77,Percentil!$A$2:$B$122,2,1),"")</f>
        <v/>
      </c>
      <c r="BL77" s="4" t="str">
        <f>IF(ISNUMBER(BD77),VLOOKUP(BD77,Percentil!$A$2:$B$122,2,1),"")</f>
        <v/>
      </c>
      <c r="BM77" s="4" t="str">
        <f>IF(ISNUMBER(BE77),VLOOKUP(BE77,Percentil!$A$2:$B$122,2,1),"")</f>
        <v/>
      </c>
      <c r="BN77" s="4" t="str">
        <f>IF(ISNUMBER(BF77),VLOOKUP(BF77,Percentil!$A$2:$B$122,2,1),"")</f>
        <v/>
      </c>
      <c r="BO77" s="4" t="str">
        <f>IF(ISNUMBER(BG77),VLOOKUP(BG77,Percentil!$A$2:$B$122,2,1),"")</f>
        <v/>
      </c>
      <c r="BP77" s="4" t="str">
        <f>IF(ISNUMBER(BH77),VLOOKUP(BH77,Percentil!$A$2:$B$122,2,1),"")</f>
        <v/>
      </c>
      <c r="BQ77" s="4" t="str">
        <f>IF(AND(ISNUMBER(AJ77),ISNUMBER(DK77)),IF(AJ77-VLOOKUP(BI77,NyFi!$L$2:$V$4,DK77,1)&lt;1,1 &amp; " - " &amp; AJ77+VLOOKUP(BI77,NyFi!$L$2:$V$4,DK77,1),IF(AJ77+VLOOKUP(BI77,NyFi!$L$2:$V$4,DK77,1)&gt;19,AJ77-VLOOKUP(BI77,NyFi!$L$2:$V$4,DK77,1) &amp; " - " &amp; 19,AJ77-VLOOKUP(BI77,NyFi!$L$2:$V$4,DK77,1) &amp; " - " &amp; AJ77+VLOOKUP(BI77,NyFi!$L$2:$V$4,DK77,1))),"")</f>
        <v/>
      </c>
      <c r="BR77" s="4" t="str">
        <f>IF(AND(ISNUMBER(DK77),DK77&lt;8),IF(AND(ISNUMBER(AK77),ISNUMBER(DK77)),IF(AK77-VLOOKUP(BI77,NyGs!$L$2:$V$4,DK77,1)&lt;1,1 &amp; " - " &amp; AK77+VLOOKUP(BI77,NyGs!$L$2:$V$4,DK77,1),IF(AK77+VLOOKUP(BI77,NyGs!$L$2:$V$4,DK77,1)&gt;19,AK77-VLOOKUP(BI77,NyGs!$L$2:$V$4,DK77,1) &amp; " - " &amp; 19,AK77-VLOOKUP(BI77,NyGs!$L$2:$V$4,DK77,1) &amp; " - " &amp; AK77+VLOOKUP(BI77,NyGs!$L$2:$V$4,DK77,1))),""),"")</f>
        <v/>
      </c>
      <c r="BS77" s="4" t="str">
        <f>IF(AND(ISNUMBER(AL77),ISNUMBER(DK77)),IF(AL77-VLOOKUP(BI77,NyRm!$L$2:$V$4,DK77,1)&lt;1,1 &amp; " - " &amp; AL77+VLOOKUP(BI77,NyRm!$L$2:$V$4,DK77,1),IF(AL77+VLOOKUP(BI77,NyRm!$L$2:$V$4,DK77,1)&gt;19,AL77-VLOOKUP(BI77,NyRm!$L$2:$V$4,DK77,1) &amp; " - " &amp; 19,AL77-VLOOKUP(BI77,NyRm!$L$2:$V$4,DK77,1) &amp; " - " &amp; AL77+VLOOKUP(BI77,NyRm!$L$2:$V$4,DK77,1))),"")</f>
        <v/>
      </c>
      <c r="BT77" s="4" t="str">
        <f>IF(AND(ISNUMBER(AM77),ISNUMBER(DK77)),IF(AM77-VLOOKUP(BI77,NyFm!$L$2:$V$4,DK77,1)&lt;1,1 &amp; " - " &amp; AM77+VLOOKUP(BI77,NyFm!$L$2:$V$4,DK77,1),IF(AM77+VLOOKUP(BI77,NyFm!$L$2:$V$4,DK77,1)&gt;19,AM77-VLOOKUP(BI77,NyFm!$L$2:$V$4,DK77,1) &amp; " - " &amp; 19,AM77-VLOOKUP(BI77,NyFm!$L$2:$V$4,DK77,1) &amp; " - " &amp; AM77+VLOOKUP(BI77,NyFm!$L$2:$V$4,DK77,1))),"")</f>
        <v/>
      </c>
      <c r="BU77" s="4" t="str">
        <f>IF(AND(ISNUMBER(DK77),DK77&lt;8),IF(AND(ISNUMBER(AN77),ISNUMBER(DK77)),IF(AN77-VLOOKUP(BI77,NyLi1R!$L$2:$V$4,DK77,1)&lt;1,1 &amp; " - " &amp; AN77+VLOOKUP(BI77,NyLi1R!$L$2:$V$4,DK77,1),IF(AN77+VLOOKUP(BI77,NyLi1R!$L$2:$V$4,DK77,1)&gt;19,AN77-VLOOKUP(BI77,NyLi1R!$L$2:$V$4,DK77,1) &amp; " - " &amp; 19,AN77-VLOOKUP(BI77,NyLi1R!$L$2:$V$4,DK77,1) &amp; " - " &amp; AN77+VLOOKUP(BI77,NyLi1R!$L$2:$V$4,DK77,1))),""),"")</f>
        <v/>
      </c>
      <c r="BV77" s="4" t="str">
        <f>IF(AND(ISNUMBER(DK77),DK77&lt;8),IF(AND(ISNUMBER(AO77),ISNUMBER(DK77)),IF(AO77-VLOOKUP(BI77,NyLi1E!$L$2:$V$4,DK77,1)&lt;1,1 &amp; " - " &amp; AO77+VLOOKUP(BI77,NyLi1E!$L$2:$V$4,DK77,1),IF(AO77+VLOOKUP(BI77,NyLi1E!$L$2:$V$4,DK77,1)&gt;19,AO77-VLOOKUP(BI77,NyLi1E!$L$2:$V$4,DK77,1) &amp; " - " &amp; 19,AO77-VLOOKUP(BI77,NyLi1E!$L$2:$V$4,DK77,1) &amp; " - " &amp; AO77+VLOOKUP(BI77,NyLi1E!$L$2:$V$4,DK77,1))),""),"")</f>
        <v/>
      </c>
      <c r="BW77" s="4" t="str">
        <f>IF(AND(ISNUMBER(DK77),DK77&lt;8),IF(AND(ISNUMBER(AP77),ISNUMBER(DK77)),IF(AP77-VLOOKUP(BI77,NyLi1T!$L$2:$V$4,DK77,1)&lt;1,1 &amp; " - " &amp; AP77+VLOOKUP(BI77,NyLi1T!$L$2:$V$4,DK77,1),IF(AP77+VLOOKUP(BI77,NyLi1T!$L$2:$V$4,DK77,1)&gt;19,AP77-VLOOKUP(BI77,NyLi1T!$L$2:$V$4,DK77,1) &amp; " - " &amp; 19,AP77-VLOOKUP(BI77,NyLi1T!$L$2:$V$4,DK77,1) &amp; " - " &amp; AP77+VLOOKUP(BI77,NyLi1T!$L$2:$V$4,DK77,1))),""),"")</f>
        <v/>
      </c>
      <c r="BX77" s="4" t="str">
        <f>IF(AND(ISNUMBER(DK77),DK77&gt;7),IF(AND(ISNUMBER(AQ77),ISNUMBER(DK77)),IF(AQ77-VLOOKUP(BI77,NyLi2R!$L$2:$V$4,DK77,1)&lt;1,1 &amp; " - " &amp; AQ77+VLOOKUP(BI77,NyLi2R!$L$2:$V$4,DK77,1),IF(AQ77+VLOOKUP(BI77,NyLi2R!$L$2:$V$4,DK77,1)&gt;19,AQ77-VLOOKUP(BI77,NyLi2R!$L$2:$V$4,DK77,1) &amp; " - " &amp; 19,AQ77-VLOOKUP(BI77,NyLi2R!$L$2:$V$4,DK77,1) &amp; " - " &amp; AQ77+VLOOKUP(BI77,NyLi2R!$L$2:$V$4,DK77,1))),""),"")</f>
        <v/>
      </c>
      <c r="BY77" s="4" t="str">
        <f>IF(AND(ISNUMBER(DK77),DK77&gt;7),IF(AND(ISNUMBER(AR77),ISNUMBER(DK77)),IF(AR77-VLOOKUP(BI77,NyLi2E!$L$2:$V$4,DK77,1)&lt;1,1 &amp; " - " &amp; AR77+VLOOKUP(BI77,NyLi2E!$L$2:$V$4,DK77,1),IF(AR77+VLOOKUP(BI77,NyLi2E!$L$2:$V$4,DK77,1)&gt;19,AR77-VLOOKUP(BI77,NyLi2E!$L$2:$V$4,DK77,1) &amp; " - " &amp; 19,AR77-VLOOKUP(BI77,NyLi2E!$L$2:$V$4,DK77,1) &amp; " - " &amp; AR77+VLOOKUP(BI77,NyLi2E!$L$2:$V$4,DK77,1))),""),"")</f>
        <v/>
      </c>
      <c r="BZ77" s="4" t="str">
        <f>IF(AND(ISNUMBER(DK77),DK77&gt;7),IF(AND(ISNUMBER(AS77),ISNUMBER(DK77)),IF(AS77-VLOOKUP(BI77,NyLi2T!$L$2:$V$4,DK77,1)&lt;1,1 &amp; " - " &amp; AS77+VLOOKUP(BI77,NyLi2T!$L$2:$V$4,DK77,1),IF(AS77+VLOOKUP(BI77,NyLi2T!$L$2:$V$4,DK77,1)&gt;19,AS77-VLOOKUP(BI77,NyLi2T!$L$2:$V$4,DK77,1) &amp; " - " &amp; 19,AS77-VLOOKUP(BI77,NyLi2T!$L$2:$V$4,DK77,1) &amp; " - " &amp; AS77+VLOOKUP(BI77,NyLi2T!$L$2:$V$4,DK77,1))),""),"")</f>
        <v/>
      </c>
      <c r="CA77" s="4" t="str">
        <f>IF(AND(ISNUMBER(DK77),DK77&lt;8),IF(AND(ISNUMBER(AT77),ISNUMBER(DK77)),IF(AT77-VLOOKUP(BI77,NySs!$L$2:$V$4,DK77,1)&lt;1,1 &amp; " - " &amp; AT77+VLOOKUP(BI77,NySs!$L$2:$V$4,DK77,1),IF(AT77+VLOOKUP(BI77,NySs!$L$2:$V$4,DK77,1)&gt;19,AT77-VLOOKUP(BI77,NySs!$L$2:$V$4,DK77,1) &amp; " - " &amp; 19,AT77-VLOOKUP(BI77,NySs!$L$2:$V$4,DK77,1) &amp; " - " &amp; AT77+VLOOKUP(BI77,NySs!$L$2:$V$4,DK77,1))),""),"")</f>
        <v/>
      </c>
      <c r="CB77" s="4" t="str">
        <f>IF(AND(ISNUMBER(DK77),DK77&lt;9),IF(AND(ISNUMBER(AU77),ISNUMBER(DK77)),IF(AU77-VLOOKUP(BI77,NyEo!$L$2:$V$4,DK77,1)&lt;1,1 &amp; " - " &amp; AU77+VLOOKUP(BI77,NyEo!$L$2:$V$4,DK77,1),IF(AU77+VLOOKUP(BI77,NyEo!$L$2:$V$4,DK77,1)&gt;19,AU77-VLOOKUP(BI77,NyEo!$L$2:$V$4,DK77,1) &amp; " - " &amp; 19,AU77-VLOOKUP(BI77,NyEo!$L$2:$V$4,DK77,1) &amp; " - " &amp; AU77+VLOOKUP(BI77,NyEo!$L$2:$V$4,DK77,1))),""),"")</f>
        <v/>
      </c>
      <c r="CC77" s="4" t="str">
        <f>IF(AND(ISNUMBER(DK77),DK77&gt;7),IF(AND(ISNUMBER(AV77),ISNUMBER(DK77)),IF(AV77-VLOOKUP(BI77,NyHt!$L$2:$V$4,DK77,1)&lt;1,1 &amp; " - " &amp; AV77+VLOOKUP(BI77,NyHt!$L$2:$V$4,DK77,1),IF(AV77+VLOOKUP(BI77,NyHt!$L$2:$V$4,DK77,1)&gt;19,AV77-VLOOKUP(BI77,NyHt!$L$2:$V$4,DK77,1) &amp; " - " &amp; 19,AV77-VLOOKUP(BI77,NyHt!$L$2:$V$4,DK77,1) &amp; " - " &amp; AV77+VLOOKUP(BI77,NyHt!$L$2:$V$4,DK77,1))),""),"")</f>
        <v/>
      </c>
      <c r="CD77" s="4" t="str">
        <f>IF(AND(ISNUMBER(AW77),ISNUMBER(DK77)),IF(AW77-VLOOKUP(BI77,NySiF!$L$2:$V$4,DK77,1)&lt;1,1 &amp; " - " &amp; AW77+VLOOKUP(BI77,NySiF!$L$2:$V$4,DK77,1),IF(AW77+VLOOKUP(BI77,NySiF!$L$2:$V$4,DK77,1)&gt;19,AW77-VLOOKUP(BI77,NySiF!$L$2:$V$4,DK77,1) &amp; " - " &amp; 19,AW77-VLOOKUP(BI77,NySiF!$L$2:$V$4,DK77,1) &amp; " - " &amp; AW77+VLOOKUP(BI77,NySiF!$L$2:$V$4,DK77,1))),"")</f>
        <v/>
      </c>
      <c r="CE77" s="4" t="str">
        <f>IF(AND(ISNUMBER(AX77),ISNUMBER(DK77)),IF(AX77-VLOOKUP(BI77,NySiB!$L$2:$V$4,DK77,1)&lt;1,1 &amp; " - " &amp; AX77+VLOOKUP(BI77,NySiB!$L$2:$V$4,DK77,1),IF(AX77+VLOOKUP(BI77,NySiB!$L$2:$V$4,DK77,1)&gt;19,AX77-VLOOKUP(BI77,NySiB!$L$2:$V$4,DK77,1) &amp; " - " &amp; 19,AX77-VLOOKUP(BI77,NySiB!$L$2:$V$4,DK77,1) &amp; " - " &amp; AX77+VLOOKUP(BI77,NySiB!$L$2:$V$4,DK77,1))),"")</f>
        <v/>
      </c>
      <c r="CF77" s="4" t="str">
        <f>IF(AND(ISNUMBER(AY77),ISNUMBER(DK77)),IF(AY77-VLOOKUP(BI77,NySiT!$L$2:$V$4,DK77,1)&lt;1,1 &amp; " - " &amp; AY77+VLOOKUP(BI77,NySiT!$L$2:$V$4,DK77,1),IF(AY77+VLOOKUP(BI77,NySiT!$L$2:$V$4,DK77,1)&gt;19,AY77-VLOOKUP(BI77,NySiT!$L$2:$V$4,DK77,1) &amp; " - " &amp; 19,AY77-VLOOKUP(BI77,NySiT!$L$2:$V$4,DK77,1) &amp; " - " &amp; AY77+VLOOKUP(BI77,NySiT!$L$2:$V$4,DK77,1))),"")</f>
        <v/>
      </c>
      <c r="CG77" s="4" t="str">
        <f>IF(AND(ISNUMBER(AZ77),ISNUMBER(DK77)),IF(AZ77-VLOOKUP(BI77,NyVs!$L$2:$V$4,DK77,1)&lt;1,1 &amp; " - " &amp; AZ77+VLOOKUP(BI77,NyVs!$L$2:$V$4,DK77,1),IF(AZ77+VLOOKUP(BI77,NyVs!$L$2:$V$4,DK77,1)&gt;19,AZ77-VLOOKUP(BI77,NyVs!$L$2:$V$4,DK77,1) &amp; " - " &amp; 19,AZ77-VLOOKUP(BI77,NyVs!$L$2:$V$4,DK77,1) &amp; " - " &amp; AZ77+VLOOKUP(BI77,NyVs!$L$2:$V$4,DK77,1))),"")</f>
        <v/>
      </c>
      <c r="CH77" s="4" t="str">
        <f>IF(AND(ISNUMBER(BA77),ISNUMBER(DK77)),IF(BA77-VLOOKUP(BI77,NyPp!$L$2:$V$4,DK77,1)&lt;1,1 &amp; " - " &amp; BA77+VLOOKUP(BI77,NyPp!$L$2:$V$4,DK77,1),IF(BA77+VLOOKUP(BI77,NyPp!$L$2:$V$4,DK77,1)&gt;19,BA77-VLOOKUP(BI77,NyPp!$L$2:$V$4,DK77,1) &amp; " - " &amp; 19,BA77-VLOOKUP(BI77,NyPp!$L$2:$V$4,DK77,1) &amp; " - " &amp; BA77+VLOOKUP(BI77,NyPp!$L$2:$V$4,DK77,1))),"")</f>
        <v/>
      </c>
      <c r="CI77" s="4" t="str">
        <f>IF(AND(ISNUMBER(BB77),ISNUMBER(DK77)),IF(BB77-VLOOKUP(BI77,NyIGS!$L$2:$V$4,DK77,1)&lt;40,40 &amp; " - " &amp; BB77+VLOOKUP(BI77,NyIGS!$L$2:$V$4,DK77,1),IF(BB77+VLOOKUP(BI77,NyIGS!$L$2:$V$4,DK77,1)&gt;160,BB77-VLOOKUP(BI77,NyIGS!$L$2:$V$4,DK77,1) &amp; " - " &amp; 160,BB77-VLOOKUP(BI77,NyIGS!$L$2:$V$4,DK77,1) &amp; " - " &amp; BB77+VLOOKUP(BI77,NyIGS!$L$2:$V$4,DK77,1))),"")</f>
        <v/>
      </c>
      <c r="CJ77" s="4" t="str">
        <f>IF(AND(ISNUMBER(BC77),ISNUMBER(DK77)),IF(BC77-VLOOKUP(BI77,NyIRS!$L$2:$V$4,DK77,1)&lt;40,40 &amp; " - " &amp; BC77+VLOOKUP(BI77,NyIRS!$L$2:$V$4,DK77,1),IF(BC77+VLOOKUP(BI77,NyIRS!$L$2:$V$4,DK77,1)&gt;160,BC77-VLOOKUP(BI77,NyIRS!$L$2:$V$4,DK77,1) &amp; " - " &amp; 160,BC77-VLOOKUP(BI77,NyIRS!$L$2:$V$4,DK77,1) &amp; " - " &amp; BC77+VLOOKUP(BI77,NyIRS!$L$2:$V$4,DK77,1))),"")</f>
        <v/>
      </c>
      <c r="CK77" s="4" t="str">
        <f>IF(AND(ISNUMBER(BD77),ISNUMBER(DK77)),IF(BD77-VLOOKUP(BI77,NyIES!$L$2:$V$4,DK77,1)&lt;40,40 &amp; " - " &amp; BD77+VLOOKUP(BI77,NyIES!$L$2:$V$4,DK77,1),IF(BD77+VLOOKUP(BI77,NyIES!$L$2:$V$4,DK77,1)&gt;160,BD77-VLOOKUP(BI77,NyIES!$L$2:$V$4,DK77,1) &amp; " - " &amp; 160,BD77-VLOOKUP(BI77,NyIES!$L$2:$V$4,DK77,1) &amp; " - " &amp; BD77+VLOOKUP(BI77,NyIES!$L$2:$V$4,DK77,1))),"")</f>
        <v/>
      </c>
      <c r="CL77" s="4" t="str">
        <f>IF(AND(ISNUMBER(BE77),ISNUMBER(DK77)),IF(BE77-VLOOKUP(BI77,NyISI!$L$2:$V$4,DK77,1)&lt;40,40 &amp; " - " &amp; BE77+VLOOKUP(BI77,NyISI!$L$2:$V$4,DK77,1),IF(BE77+VLOOKUP(BI77,NyISI!$L$2:$V$4,DK77,1)&gt;160,BE77-VLOOKUP(BI77,NyISI!$L$2:$V$4,DK77,1) &amp; " - " &amp; 160,BE77-VLOOKUP(BI77,NyISI!$L$2:$V$4,DK77,1) &amp; " - " &amp; BE77+VLOOKUP(BI77,NyISI!$L$2:$V$4,DK77,1))),"")</f>
        <v/>
      </c>
      <c r="CM77" s="4" t="str">
        <f>IF(AND(ISNUMBER(DK77),DK77&lt;8),IF(AND(ISNUMBER(BF77),ISNUMBER(DK77)),IF(BF77-VLOOKUP(BI77,NyISS!$L$2:$V$4,DK77,1)&lt;40,40 &amp; " - " &amp; BF77+VLOOKUP(BI77,NyISS!$L$2:$V$4,DK77,1),IF(BF77+VLOOKUP(BI77,NyISS!$L$2:$V$4,DK77,1)&gt;160,BF77-VLOOKUP(BI77,NyISS!$L$2:$V$4,DK77,1) &amp; " - " &amp; 160,BF77-VLOOKUP(BI77,NyISS!$L$2:$V$4,DK77,1) &amp; " - " &amp; BF77+VLOOKUP(BI77,NyISS!$L$2:$V$4,DK77,1))),""),"")</f>
        <v/>
      </c>
      <c r="CN77" s="4" t="str">
        <f>IF(AND(ISNUMBER(DK77),DK77&gt;7),IF(AND(ISNUMBER(BG77),ISNUMBER(DK77)),IF(BG77-VLOOKUP(BI77,NyISM!$L$2:$V$4,DK77,1)&lt;40,40 &amp; " - " &amp; BG77+VLOOKUP(BI77,NyISM!$L$2:$V$4,DK77,1),IF(BG77+VLOOKUP(BI77,NyISM!$L$2:$V$4,DK77,1)&gt;160,BG77-VLOOKUP(BI77,NyISM!$L$2:$V$4,DK77,1) &amp; " - " &amp; 160,BG77-VLOOKUP(BI77,NyISM!$L$2:$V$4,DK77,1) &amp; " - " &amp; BG77+VLOOKUP(BI77,NyISM!$L$2:$V$4,DK77,1))),""),"")</f>
        <v/>
      </c>
      <c r="CO77" s="4" t="str">
        <f>IF(AND(ISNUMBER(BH77),ISNUMBER(DK77)),IF(BH77-VLOOKUP(BI77,NyIAM!$L$2:$V$4,DK77,1)&lt;40,40 &amp; " - " &amp; BH77+VLOOKUP(BI77,NyIAM!$L$2:$V$4,DK77,1),IF(BH77+VLOOKUP(BI77,NyIAM!$L$2:$V$4,DK77,1)&gt;160,BH77-VLOOKUP(BI77,NyIAM!$L$2:$V$4,DK77,1) &amp; " - " &amp; 160,BH77-VLOOKUP(BI77,NyIAM!$L$2:$V$4,DK77,1) &amp; " - " &amp; BH77+VLOOKUP(BI77,NyIAM!$L$2:$V$4,DK77,1))),"")</f>
        <v/>
      </c>
      <c r="CP77" s="4" t="str">
        <f>IF(AF77="","",IF(AND(ISNUMBER(AF77),ISNUMBER(DK77)),IF(VLOOKUP(AF77,NyOm!$A$2:$K$30,DK77,1)=1,"Onormalt få ord",IF(VLOOKUP(AF77,NyOm!$A$2:$K$30,DK77,1)=2,"Färre antal ord än normalt",IF(VLOOKUP(AF77,NyOm!$A$2:$K$30,DK77,1)=3,"Normalt antal ord","")))))</f>
        <v/>
      </c>
      <c r="CQ77" s="4" t="str">
        <f>IF(AB77="","",IF(AND(ISNUMBER(AB77),ISNUMBER(DK77)),IF(VLOOKUP(AB77,NyPbTid!$A$2:$K$218,DK77,1)=1,"Onormalt lång tidsåtgång",IF(VLOOKUP(AB77,NyPbTid!$A$2:$K$218,DK77,1)=2,"Långsammare än normalt",IF(VLOOKUP(AB77,NyPbTid!$A$2:$K$218,DK77,1)=3,"Normal tidsåtgång","")))))</f>
        <v/>
      </c>
      <c r="CR77" s="4" t="str">
        <f>IF(AC77="","",IF(AND(ISNUMBER(AC77),ISNUMBER(DK77)),IF(VLOOKUP(AC77,NyPbFel!$A$2:$K$18,DK77,1)=1,"Onormalt antal fel",IF(VLOOKUP(AC77,NyPbFel!$A$2:$K$18,DK77,1)=2,"Fler fel än normalt",IF(VLOOKUP(AC77,NyPbFel!$A$2:$K$18,DK77,1)=3,"Normalt antal fel","")))))</f>
        <v/>
      </c>
      <c r="CS77" s="4" t="str">
        <f t="shared" si="28"/>
        <v/>
      </c>
      <c r="CT77" s="4" t="str">
        <f>IF(OR(ISNUMBER(CS77),CS77="0**"),IF(ISNUMBER(CS77),CS77/ABS(CS77)*VLOOKUP(1,SignDiff!$A$3:$K$4,DK77,1),VLOOKUP(1,SignDiff!$A$3:$K$4,DK77,1)),"")</f>
        <v/>
      </c>
      <c r="CU77" s="4" t="str">
        <f>IF(OR(ISNUMBER(CS77),CS77="0**"),IF(ISNUMBER(CS77),CS77/ABS(CS77)*VLOOKUP(1,SignDiff!$A$7:$K$8,DK77,1),VLOOKUP(1,SignDiff!$A$7:$K$8,DK77,1)),"")</f>
        <v/>
      </c>
      <c r="CV77" s="4" t="str">
        <f t="shared" si="29"/>
        <v/>
      </c>
      <c r="CW77" s="4" t="str">
        <f t="shared" si="30"/>
        <v/>
      </c>
      <c r="CX77" s="4" t="str">
        <f>IF(OR(ISNUMBER(CS77),CS77="0**"),IF(CS77="0**",VLOOKUP(0,'IRS-IES'!$A$2:$C$43,2,1),IF(CS77&lt;0,VLOOKUP(ABS(CS77),'IRS-IES'!$A$2:$C$43,2,1),VLOOKUP(ABS(CS77),'IRS-IES'!$A$2:$C$43,3,1))),"")</f>
        <v/>
      </c>
      <c r="CY77" s="4" t="str">
        <f t="shared" si="31"/>
        <v/>
      </c>
      <c r="CZ77" s="4" t="str">
        <f>IF(OR(ISNUMBER(CY77),CY77="0**"),IF(ISNUMBER(CY77),CY77/ABS(CY77)*VLOOKUP(2,SignDiff!$A$3:$K$4,DK77,1),VLOOKUP(2,SignDiff!$A$3:$K$4,DK77,1)),"")</f>
        <v/>
      </c>
      <c r="DA77" s="4" t="str">
        <f>IF(OR(ISNUMBER(CY77),CY77="0**"),IF(ISNUMBER(CY77),CY77/ABS(CY77)*VLOOKUP(2,SignDiff!$A$7:$K$8,DK77,1),VLOOKUP(2,SignDiff!$A$7:$K$8,DK77,1)),"")</f>
        <v/>
      </c>
      <c r="DB77" s="4" t="str">
        <f t="shared" si="32"/>
        <v/>
      </c>
      <c r="DC77" s="4" t="str">
        <f t="shared" si="33"/>
        <v/>
      </c>
      <c r="DD77" s="4" t="str">
        <f>IF(OR(ISNUMBER(CY77),CY77="0**"),IF(CY77="0**",VLOOKUP(0,'ISI-ISS'!$A$2:$C$43,2,1),IF(CY77&lt;0,VLOOKUP(ABS(CY77),'ISI-ISS'!$A$2:$C$43,2,1),VLOOKUP(ABS(CY77),'ISI-ISS'!$A$2:$C$43,3,1))),"")</f>
        <v/>
      </c>
      <c r="DE77" s="4" t="str">
        <f t="shared" si="34"/>
        <v/>
      </c>
      <c r="DF77" s="4" t="str">
        <f>IF(OR(ISNUMBER(DE77),DE77="0**"),IF(ISNUMBER(DE77),DE77/ABS(DE77)*VLOOKUP(2,SignDiff!$A$3:$K$4,DK77,1),VLOOKUP(2,SignDiff!$A$3:$K$4,DK77,1)),"")</f>
        <v/>
      </c>
      <c r="DG77" s="4" t="str">
        <f>IF(OR(ISNUMBER(DE77),DE77="0**"),IF(ISNUMBER(DE77),DE77/ABS(DE77)*VLOOKUP(2,SignDiff!$A$7:$K$8,DK77,1),VLOOKUP(2,SignDiff!$A$7:$K$8,DK77,1)),"")</f>
        <v/>
      </c>
      <c r="DH77" s="4" t="str">
        <f t="shared" si="35"/>
        <v/>
      </c>
      <c r="DI77" s="4" t="str">
        <f t="shared" si="36"/>
        <v/>
      </c>
      <c r="DJ77" s="4" t="str">
        <f>IF(OR(ISNUMBER(DE77),DE77="0**"),IF(DE77="0**",VLOOKUP(0,'ISI-ISM'!$A$2:$C$43,2,1),IF(DE77&lt;0,VLOOKUP(ABS(DE77),'ISI-ISM'!$A$2:$C$43,2,1),VLOOKUP(ABS(DE77),'ISI-ISM'!$A$2:$C$43,3,1))),"")</f>
        <v/>
      </c>
      <c r="DK77" s="4" t="str">
        <f>IF(ISERROR(VLOOKUP(N77,age!$A$2:$C$11,2,1)),"",VLOOKUP(N77,age!$A$2:$C$11,2,1))</f>
        <v/>
      </c>
      <c r="DL77" s="4" t="str">
        <f>IF(ISERROR(VLOOKUP(N77,age!$A$2:$C$11,3,1)),"",VLOOKUP(N77,age!$A$2:$C$11,3,1))</f>
        <v/>
      </c>
      <c r="DM77" s="4">
        <f t="shared" si="23"/>
        <v>0</v>
      </c>
      <c r="DN77" s="4">
        <f t="shared" si="24"/>
        <v>0</v>
      </c>
      <c r="DO77" s="4">
        <f t="shared" si="25"/>
        <v>0</v>
      </c>
      <c r="DP77" s="4">
        <f t="shared" si="26"/>
        <v>0</v>
      </c>
      <c r="DQ77" s="4">
        <f t="shared" si="27"/>
        <v>0</v>
      </c>
      <c r="DR77" s="9" t="str">
        <f t="shared" si="37"/>
        <v/>
      </c>
      <c r="DS77" s="9" t="str">
        <f t="shared" si="38"/>
        <v/>
      </c>
      <c r="DT77" s="9" t="str">
        <f t="shared" si="39"/>
        <v/>
      </c>
      <c r="DU77" s="9" t="str">
        <f t="shared" si="40"/>
        <v/>
      </c>
      <c r="DV77" s="9" t="str">
        <f t="shared" si="41"/>
        <v/>
      </c>
      <c r="DW77" s="9" t="str">
        <f t="shared" si="42"/>
        <v/>
      </c>
      <c r="DX77" s="9" t="str">
        <f t="shared" si="43"/>
        <v/>
      </c>
      <c r="DY77" s="9" t="str">
        <f>IF(AND(ISNUMBER(AJ77),ISNUMBER(DK77)),IF(AJ77-VLOOKUP(BI77,NyFi!$L$2:$V$4,DK77,1)&lt;1,1,AJ77-VLOOKUP(BI77,NyFi!$L$2:$V$4,DK77,1)),"")</f>
        <v/>
      </c>
      <c r="DZ77" s="9" t="str">
        <f>IF(AND(ISNUMBER(DK77),DK77&lt;8),IF(AND(ISNUMBER(AK77),ISNUMBER(DK77)),IF(AK77-VLOOKUP(BI77,NyGs!$L$2:$V$4,DK77,1)&lt;1,1,AK77-VLOOKUP(BI77,NyGs!$L$2:$V$4,DK77,1)),""),"")</f>
        <v/>
      </c>
      <c r="EA77" s="9" t="str">
        <f>IF(AND(ISNUMBER(AL77),ISNUMBER(DK77)),IF(AL77-VLOOKUP(BI77,NyRm!$L$2:$V$4,DK77,1)&lt;1,1,AL77-VLOOKUP(BI77,NyRm!$L$2:$V$4,DK77,1)),"")</f>
        <v/>
      </c>
      <c r="EB77" s="9" t="str">
        <f>IF(AND(ISNUMBER(AM77),ISNUMBER(DK77)),IF(AM77-VLOOKUP(BI77,NyFm!$L$2:$V$4,DK77,1)&lt;1,1,AM77-VLOOKUP(BI77,NyFm!$L$2:$V$4,DK77,1)),"")</f>
        <v/>
      </c>
      <c r="EC77" s="9" t="str">
        <f>IF(AND(ISNUMBER(DK77),DK77&lt;8),IF(AND(ISNUMBER(AN77),ISNUMBER(DK77)),IF(AN77-VLOOKUP(BI77,NyLi1R!$L$2:$V$4,DK77,1)&lt;1,1,AN77-VLOOKUP(BI77,NyLi1R!$L$2:$V$4,DK77,1)),""),"")</f>
        <v/>
      </c>
      <c r="ED77" s="9" t="str">
        <f>IF(AND(ISNUMBER(DK77),DK77&lt;8),IF(AND(ISNUMBER(AO77),ISNUMBER(DK77)),IF(AO77-VLOOKUP(BI77,NyLi1E!$L$2:$V$4,DK77,1)&lt;1,1,AO77-VLOOKUP(BI77,NyLi1E!$L$2:$V$4,DK77,1)),""),"")</f>
        <v/>
      </c>
      <c r="EE77" s="9" t="str">
        <f>IF(AND(ISNUMBER(DK77),DK77&lt;8),IF(AND(ISNUMBER(AP77),ISNUMBER(DK77)),IF(AP77-VLOOKUP(BI77,NyLi1T!$L$2:$V$4,DK77,1)&lt;1,1,AP77-VLOOKUP(BI77,NyLi1T!$L$2:$V$4,DK77,1)),""),"")</f>
        <v/>
      </c>
      <c r="EF77" s="9" t="str">
        <f>IF(AND(ISNUMBER(DK77),DK77&gt;7),IF(AND(ISNUMBER(AQ77),ISNUMBER(DK77)),IF(AQ77-VLOOKUP(BI77,NyLi2R!$L$2:$V$4,DK77,1)&lt;1,1,AQ77-VLOOKUP(BI77,NyLi2R!$L$2:$V$4,DK77,1)),""),"")</f>
        <v/>
      </c>
      <c r="EG77" s="9" t="str">
        <f>IF(AND(ISNUMBER(DK77),DK77&gt;7),IF(AND(ISNUMBER(AR77),ISNUMBER(DK77)),IF(AR77-VLOOKUP(BI77,NyLi2E!$L$2:$V$4,DK77,1)&lt;1,1,AR77-VLOOKUP(BI77,NyLi2E!$L$2:$V$4,DK77,1)),""),"")</f>
        <v/>
      </c>
      <c r="EH77" s="9" t="str">
        <f>IF(AND(ISNUMBER(DK77),DK77&gt;7),IF(AND(ISNUMBER(AS77),ISNUMBER(DK77)),IF(AS77-VLOOKUP(BI77,NyLi2T!$L$2:$V$4,DK77,1)&lt;1,1,AS77-VLOOKUP(BI77,NyLi2T!$L$2:$V$4,DK77,1)),""),"")</f>
        <v/>
      </c>
      <c r="EI77" s="9" t="str">
        <f>IF(AND(ISNUMBER(DK77),DK77&lt;8),IF(AND(ISNUMBER(AT77),ISNUMBER(DK77)),IF(AT77-VLOOKUP(BI77,NySs!$L$2:$V$4,DK77,1)&lt;1,1,AT77-VLOOKUP(BI77,NySs!$L$2:$V$4,DK77,1)),""),"")</f>
        <v/>
      </c>
      <c r="EJ77" s="9" t="str">
        <f>IF(AND(ISNUMBER(DK77),DK77&lt;9),IF(AND(ISNUMBER(AU77),ISNUMBER(DK77)),IF(AU77-VLOOKUP(BI77,NyEo!$L$2:$V$4,DK77,1)&lt;1,1,AU77-VLOOKUP(BI77,NyEo!$L$2:$V$4,DK77,1)),""),"")</f>
        <v/>
      </c>
      <c r="EK77" s="9" t="str">
        <f>IF(AND(ISNUMBER(DK77),DK77&gt;7),IF(AND(ISNUMBER(AV77),ISNUMBER(DK77)),IF(AV77-VLOOKUP(BI77,NyHt!$L$2:$V$4,DK77,1)&lt;1,1,AV77-VLOOKUP(BI77,NyHt!$L$2:$V$4,DK77,1)),""),"")</f>
        <v/>
      </c>
      <c r="EL77" s="9" t="str">
        <f>IF(AND(ISNUMBER(AW77),ISNUMBER(DK77)),IF(AW77-VLOOKUP(BI77,NySiF!$L$2:$V$4,DK77,1)&lt;1,1,AW77-VLOOKUP(BI77,NySiF!$L$2:$V$4,DK77,1)),"")</f>
        <v/>
      </c>
      <c r="EM77" s="9" t="str">
        <f>IF(AND(ISNUMBER(AX77),ISNUMBER(DK77)),IF(AX77-VLOOKUP(BI77,NySiB!$L$2:$V$4,DK77,1)&lt;1,1,AX77-VLOOKUP(BI77,NySiB!$L$2:$V$4,DK77,1)),"")</f>
        <v/>
      </c>
      <c r="EN77" s="9" t="str">
        <f>IF(AND(ISNUMBER(AY77),ISNUMBER(DK77)),IF(AY77-VLOOKUP(BI77,NySiT!$L$2:$V$4,DK77,1)&lt;1,1,AY77-VLOOKUP(BI77,NySiT!$L$2:$V$4,DK77,1)),"")</f>
        <v/>
      </c>
      <c r="EO77" s="9" t="str">
        <f>IF(AND(ISNUMBER(AZ77),ISNUMBER(DK77)),IF(AZ77-VLOOKUP(BI77,NyVs!$L$2:$V$4,DK77,1)&lt;1,1,AZ77-VLOOKUP(BI77,NyVs!$L$2:$V$4,DK77,1)),"")</f>
        <v/>
      </c>
      <c r="EP77" s="9" t="str">
        <f>IF(AND(ISNUMBER(BA77),ISNUMBER(DK77)),IF(BA77-VLOOKUP(BI77,NyPp!$L$2:$V$4,DK77,1)&lt;1,1,BA77-VLOOKUP(BI77,NyPp!$L$2:$V$4,DK77,1)),"")</f>
        <v/>
      </c>
      <c r="EQ77" s="9" t="str">
        <f>IF(AND(ISNUMBER(BB77),ISNUMBER(DK77)),IF(BB77-VLOOKUP(BI77,NyIGS!$L$2:$V$4,DK77,1)&lt;40,40,BB77-VLOOKUP(BI77,NyIGS!$L$2:$V$4,DK77,1)),"")</f>
        <v/>
      </c>
      <c r="ER77" s="9" t="str">
        <f>IF(AND(ISNUMBER(BC77),ISNUMBER(DK77)),IF(BC77-VLOOKUP(BI77,NyIRS!$L$2:$V$4,DK77,1)&lt;40,40,BC77-VLOOKUP(BI77,NyIRS!$L$2:$V$4,DK77,1)),"")</f>
        <v/>
      </c>
      <c r="ES77" s="9" t="str">
        <f>IF(AND(ISNUMBER(BD77),ISNUMBER(DK77)),IF(BD77-VLOOKUP(BI77,NyIES!$L$2:$V$4,DK77,1)&lt;40,40,BD77-VLOOKUP(BI77,NyIES!$L$2:$V$4,DK77,1)),"")</f>
        <v/>
      </c>
      <c r="ET77" s="9" t="str">
        <f>IF(AND(ISNUMBER(BE77),ISNUMBER(DK77)),IF(BE77-VLOOKUP(BI77,NyISI!$L$2:$V$4,DK77,1)&lt;40,40,BE77-VLOOKUP(BI77,NyISI!$L$2:$V$4,DK77,1)),"")</f>
        <v/>
      </c>
      <c r="EU77" s="9" t="str">
        <f>IF(AND(ISNUMBER(DK77),DK77&lt;8),IF(AND(ISNUMBER(BF77),ISNUMBER(DK77)),IF(BF77-VLOOKUP(BI77,NyISS!$L$2:$V$4,DK77,1)&lt;40,40,BF77-VLOOKUP(BI77,NyISS!$L$2:$V$4,DK77,1)),""),"")</f>
        <v/>
      </c>
      <c r="EV77" s="9" t="str">
        <f>IF(AND(ISNUMBER(DK77),DK77&gt;7),IF(AND(ISNUMBER(BG77),ISNUMBER(DK77)),IF(BG77-VLOOKUP(BI77,NyISM!$L$2:$V$4,DK77,1)&lt;40,40,BG77-VLOOKUP(BI77,NyISM!$L$2:$V$4,DK77,1)),""),"")</f>
        <v/>
      </c>
      <c r="EW77" s="9" t="str">
        <f>IF(AND(ISNUMBER(BH77),ISNUMBER(DK77)),IF(BH77-VLOOKUP(BI77,NyIAM!$L$2:$V$4,DK77,1)&lt;40,40,BH77-VLOOKUP(BI77,NyIAM!$L$2:$V$4,DK77,1)),"")</f>
        <v/>
      </c>
      <c r="EX77" s="9" t="str">
        <f>IF(AND(ISNUMBER(AJ77),ISNUMBER(DK77)),IF(AJ77+VLOOKUP(BI77,NyFi!$L$2:$V$4,DK77,1)&gt;19,19,AJ77+VLOOKUP(BI77,NyFi!$L$2:$V$4,DK77,1)),"")</f>
        <v/>
      </c>
      <c r="EY77" s="9" t="str">
        <f>IF(AND(ISNUMBER(DK77),DK77&lt;8),IF(AND(ISNUMBER(AK77),ISNUMBER(DK77)),IF(AK77+VLOOKUP(BI77,NyGs!$L$2:$V$4,DK77,1)&gt;19,19,AK77+VLOOKUP(BI77,NyGs!$L$2:$V$4,DK77,1)),""),"")</f>
        <v/>
      </c>
      <c r="EZ77" s="9" t="str">
        <f>IF(AND(ISNUMBER(AL77),ISNUMBER(DK77)),IF(AL77+VLOOKUP(BI77,NyRm!$L$2:$V$4,DK77,1)&gt;19,19,AL77+VLOOKUP(BI77,NyRm!$L$2:$V$4,DK77,1)),"")</f>
        <v/>
      </c>
      <c r="FA77" s="9" t="str">
        <f>IF(AND(ISNUMBER(AM77),ISNUMBER(DK77)),IF(AM77+VLOOKUP(BI77,NyFm!$L$2:$V$4,DK77,1)&gt;19,19,AM77+VLOOKUP(BI77,NyFm!$L$2:$V$4,DK77,1)),"")</f>
        <v/>
      </c>
      <c r="FB77" s="9" t="str">
        <f>IF(AND(ISNUMBER(DK77),DK77&lt;8),IF(AND(ISNUMBER(AN77),ISNUMBER(DK77)),IF(AN77+VLOOKUP(BI77,NyLi1R!$L$2:$V$4,DK77,1)&gt;19,19,AN77+VLOOKUP(BI77,NyLi1R!$L$2:$V$4,DK77,1)),""),"")</f>
        <v/>
      </c>
      <c r="FC77" s="9" t="str">
        <f>IF(AND(ISNUMBER(DK77),DK77&lt;8),IF(AND(ISNUMBER(AO77),ISNUMBER(DK77)),IF(AO77+VLOOKUP(BI77,NyLi1E!$L$2:$V$4,DK77,1)&gt;19,19,AO77+VLOOKUP(BI77,NyLi1E!$L$2:$V$4,DK77,1)),""),"")</f>
        <v/>
      </c>
      <c r="FD77" s="9" t="str">
        <f>IF(AND(ISNUMBER(DK77),DK77&lt;8),IF(AND(ISNUMBER(AP77),ISNUMBER(DK77)),IF(AP77+VLOOKUP(BI77,NyLi1T!$L$2:$V$4,DK77,1)&gt;19,19,AP77+VLOOKUP(BI77,NyLi1T!$L$2:$V$4,DK77,1)),""),"")</f>
        <v/>
      </c>
      <c r="FE77" s="9" t="str">
        <f>IF(AND(ISNUMBER(DK77),DK77&gt;7),IF(AND(ISNUMBER(AQ77),ISNUMBER(DK77)),IF(AQ77+VLOOKUP(BI77,NyLi2R!$L$2:$V$4,DK77,1)&gt;19,19,AQ77+VLOOKUP(BI77,NyLi2R!$L$2:$V$4,DK77,1)),""),"")</f>
        <v/>
      </c>
      <c r="FF77" s="9" t="str">
        <f>IF(AND(ISNUMBER(DK77),DK77&gt;7),IF(AND(ISNUMBER(AR77),ISNUMBER(DK77)),IF(AR77+VLOOKUP(BI77,NyLi2E!$L$2:$V$4,DK77,1)&gt;19,19,AR77+VLOOKUP(BI77,NyLi2E!$L$2:$V$4,DK77,1)),""),"")</f>
        <v/>
      </c>
      <c r="FG77" s="9" t="str">
        <f>IF(AND(ISNUMBER(DK77),DK77&gt;7),IF(AND(ISNUMBER(AS77),ISNUMBER(DK77)),IF(AS77+VLOOKUP(BI77,NyLi2T!$L$2:$V$4,DK77,1)&gt;19,19,AS77+VLOOKUP(BI77,NyLi2T!$L$2:$V$4,DK77,1)),""),"")</f>
        <v/>
      </c>
      <c r="FH77" s="9" t="str">
        <f>IF(AND(ISNUMBER(DK77),DK77&lt;8),IF(AND(ISNUMBER(AT77),ISNUMBER(DK77)),IF(AT77+VLOOKUP(BI77,NySs!$L$2:$V$4,DK77,1)&gt;19,19,AT77+VLOOKUP(BI77,NySs!$L$2:$V$4,DK77,1)),""),"")</f>
        <v/>
      </c>
      <c r="FI77" s="9" t="str">
        <f>IF(AND(ISNUMBER(DK77),DK77&lt;9),IF(AND(ISNUMBER(AU77),ISNUMBER(DK77)),IF(AU77+VLOOKUP(BI77,NyEo!$L$2:$V$4,DK77,1)&gt;19,19,AU77+VLOOKUP(BI77,NyEo!$L$2:$V$4,DK77,1)),""),"")</f>
        <v/>
      </c>
      <c r="FJ77" s="9" t="str">
        <f>IF(AND(ISNUMBER(DK77),DK77&gt;7),IF(AND(ISNUMBER(AV77),ISNUMBER(DK77)),IF(AV77+VLOOKUP(BI77,NyHt!$L$2:$V$4,DK77,1)&gt;19,19,AV77+VLOOKUP(BI77,NyHt!$L$2:$V$4,DK77,1)),""),"")</f>
        <v/>
      </c>
      <c r="FK77" s="9" t="str">
        <f>IF(AND(ISNUMBER(AW77),ISNUMBER(DK77)),IF(AW77+VLOOKUP(BI77,NySiF!$L$2:$V$4,DK77,1)&gt;19,19,AW77+VLOOKUP(BI77,NySiF!$L$2:$V$4,DK77,1)),"")</f>
        <v/>
      </c>
      <c r="FL77" s="9" t="str">
        <f>IF(AND(ISNUMBER(AX77),ISNUMBER(DK77)),IF(AX77+VLOOKUP(BI77,NySiB!$L$2:$V$4,DK77,1)&gt;19,19,AX77+VLOOKUP(BI77,NySiB!$L$2:$V$4,DK77,1)),"")</f>
        <v/>
      </c>
      <c r="FM77" s="9" t="str">
        <f>IF(AND(ISNUMBER(AY77),ISNUMBER(DK77)),IF(AY77+VLOOKUP(BI77,NySiT!$L$2:$V$4,DK77,1)&gt;19,19,AY77+VLOOKUP(BI77,NySiT!$L$2:$V$4,DK77,1)),"")</f>
        <v/>
      </c>
      <c r="FN77" s="9" t="str">
        <f>IF(AND(ISNUMBER(AZ77),ISNUMBER(DK77)),IF(AZ77+VLOOKUP(BI77,NyVs!$L$2:$V$4,DK77,1)&gt;19,19,AZ77+VLOOKUP(BI77,NyVs!$L$2:$V$4,DK77,1)),"")</f>
        <v/>
      </c>
      <c r="FO77" s="9" t="str">
        <f>IF(AND(ISNUMBER(BA77),ISNUMBER(DK77)),IF(BA77+VLOOKUP(BI77,NyPp!$L$2:$V$4,DK77,1)&gt;19,19,BA77+VLOOKUP(BI77,NyPp!$L$2:$V$4,DK77,1)),"")</f>
        <v/>
      </c>
      <c r="FP77" s="9" t="str">
        <f>IF(AND(ISNUMBER(BB77),ISNUMBER(DK77)),IF(BB77+VLOOKUP(BI77,NyIGS!$L$2:$V$4,DK77,1)&gt;160,160,BB77+VLOOKUP(BI77,NyIGS!$L$2:$V$4,DK77,1)),"")</f>
        <v/>
      </c>
      <c r="FQ77" s="9" t="str">
        <f>IF(AND(ISNUMBER(BC77),ISNUMBER(DK77)),IF(BC77+VLOOKUP(BI77,NyIRS!$L$2:$V$4,DK77,1)&gt;160,160,BC77+VLOOKUP(BI77,NyIRS!$L$2:$V$4,DK77,1)),"")</f>
        <v/>
      </c>
      <c r="FR77" s="9" t="str">
        <f>IF(AND(ISNUMBER(BD77),ISNUMBER(DK77)),IF(BD77+VLOOKUP(BI77,NyIES!$L$2:$V$4,DK77,1)&gt;160,160, BD77+VLOOKUP(BI77,NyIES!$L$2:$V$4,DK77,1)),"")</f>
        <v/>
      </c>
      <c r="FS77" s="9" t="str">
        <f>IF(AND(ISNUMBER(BE77),ISNUMBER(DK77)),IF(BE77+VLOOKUP(BI77,NyISI!$L$2:$V$4,DK77,1)&gt;160,160,BE77+VLOOKUP(BI77,NyISI!$L$2:$V$4,DK77,1)),"")</f>
        <v/>
      </c>
      <c r="FT77" s="9" t="str">
        <f>IF(AND(ISNUMBER(DK77),DK77&lt;8),IF(AND(ISNUMBER(BF77),ISNUMBER(DK77)),IF(BF77+VLOOKUP(BI77,NyISS!$L$2:$V$4,DK77,1)&gt;160,160,BF77+VLOOKUP(BI77,NyISS!$L$2:$V$4,DK77,1)),""),"")</f>
        <v/>
      </c>
      <c r="FU77" s="9" t="str">
        <f>IF(AND(ISNUMBER(DK77),DK77&gt;7),IF(AND(ISNUMBER(BG77),ISNUMBER(DK77)),IF(BG77+VLOOKUP(BI77,NyISM!$L$2:$V$4,DK77,1)&gt;160,160,BG77+VLOOKUP(BI77,NyISM!$L$2:$V$4,DK77,1)),""),"")</f>
        <v/>
      </c>
      <c r="FV77" s="9" t="str">
        <f>IF(AND(ISNUMBER(BH77),ISNUMBER(DK77)),IF(BH77+VLOOKUP(BI77,NyIAM!$L$2:$V$4,DK77,1)&gt;160,160,BH77+VLOOKUP(BI77,NyIAM!$L$2:$V$4,DK77,1)),"")</f>
        <v/>
      </c>
    </row>
    <row r="78" spans="1:178" x14ac:dyDescent="0.2">
      <c r="A78" s="51"/>
      <c r="B78" s="51"/>
      <c r="C78" s="51"/>
      <c r="D78" s="51"/>
      <c r="E78" s="51"/>
      <c r="F78" s="51"/>
      <c r="G78" s="51"/>
      <c r="H78" s="51"/>
      <c r="I78" s="51"/>
      <c r="J78" s="52"/>
      <c r="K78" s="52"/>
      <c r="L78" s="53"/>
      <c r="M78" s="53"/>
      <c r="N78" s="58" t="str">
        <f t="shared" si="22"/>
        <v/>
      </c>
      <c r="O78" s="53"/>
      <c r="P78" s="53"/>
      <c r="Q78" s="53"/>
      <c r="R78" s="53"/>
      <c r="S78" s="53"/>
      <c r="T78" s="53"/>
      <c r="U78" s="53"/>
      <c r="V78" s="53"/>
      <c r="W78" s="53"/>
      <c r="X78" s="53"/>
      <c r="Y78" s="53"/>
      <c r="Z78" s="53"/>
      <c r="AA78" s="53"/>
      <c r="AB78" s="53"/>
      <c r="AC78" s="53"/>
      <c r="AD78" s="53"/>
      <c r="AE78" s="53"/>
      <c r="AF78" s="53"/>
      <c r="AG78" s="53"/>
      <c r="AH78" s="53"/>
      <c r="AI78" s="53"/>
      <c r="AJ78" s="4" t="str">
        <f>IF(O78="","",IF(ISNUMBER(N78),VLOOKUP(O78,NyFi!$A$2:$K$40,DK78),""))</f>
        <v/>
      </c>
      <c r="AK78" s="4" t="str">
        <f>IF(P78="","",IF(AND(ISNUMBER(N78),DK78&lt;8),VLOOKUP(P78,NyGs!$A$2:$G$41,DK78),""))</f>
        <v/>
      </c>
      <c r="AL78" s="4" t="str">
        <f>IF(AA78="","",IF(ISNUMBER(N78),VLOOKUP(AA78,NyRm!$A$2:$K$56,DK78),""))</f>
        <v/>
      </c>
      <c r="AM78" s="4" t="str">
        <f>IF(Z78="","",IF(ISNUMBER(N78),VLOOKUP(Z78,NyFm!$A$2:$K$46,DK78),""))</f>
        <v/>
      </c>
      <c r="AN78" s="4" t="str">
        <f>IF(U78="","",IF(AND(ISNUMBER(N78),DK78&lt;8),VLOOKUP(U78,NyLi1R!$A$2:$G$20,DK78),""))</f>
        <v/>
      </c>
      <c r="AO78" s="4" t="str">
        <f>IF(V78="","",IF(AND(ISNUMBER(N78),DK78&lt;8),VLOOKUP(V78,NyLi1E!$A$2:$G$20,DK78),""))</f>
        <v/>
      </c>
      <c r="AP78" s="4" t="str">
        <f>IF(AND(ISNUMBER(N78),ISNUMBER(AN78),ISNUMBER(AO78),DK78&lt;8),VLOOKUP(AN78+AO78,NyLi1T!$A$2:$G$40,DK78),"")</f>
        <v/>
      </c>
      <c r="AQ78" s="4" t="str">
        <f>IF(W78="","",IF(AND(ISNUMBER(N78),DK78&gt;7),VLOOKUP(W78,NyLi2R!$A$2:$K$20,DK78),""))</f>
        <v/>
      </c>
      <c r="AR78" s="4" t="str">
        <f>IF(X78="","",IF(AND(ISNUMBER(N78),DK78&gt;7),VLOOKUP(X78,NyLi2E!$A$2:$K$20,DK78),""))</f>
        <v/>
      </c>
      <c r="AS78" s="4" t="str">
        <f>IF(AND(ISNUMBER(N78),ISNUMBER(AQ78),ISNUMBER(AR78),DK78&gt;7),VLOOKUP(AQ78+AR78,NyLi2T!$A$2:$K$40,DK78),"")</f>
        <v/>
      </c>
      <c r="AT78" s="4" t="str">
        <f>IF(AE78="","",IF(AND(ISNUMBER(N78),DK78&lt;8),VLOOKUP(AE78,NySs!$A$2:$G$28,DK78),""))</f>
        <v/>
      </c>
      <c r="AU78" s="4" t="str">
        <f>IF(AD78="","",IF(AND(ISNUMBER(N78),DK78&lt;9),VLOOKUP(AD78,NyEo!$A$2:$H$22,DK78),""))</f>
        <v/>
      </c>
      <c r="AV78" s="4" t="str">
        <f>IF(Q78="","",IF(AND(ISNUMBER(N78),DK78&gt;7),VLOOKUP(Q78,NyHt!$A$2:$K$17,DK78),""))</f>
        <v/>
      </c>
      <c r="AW78" s="4" t="str">
        <f>IF(R78="","",IF(ISNUMBER(N78),VLOOKUP(R78,NySiF!$A$2:$K$18,DK78),""))</f>
        <v/>
      </c>
      <c r="AX78" s="4" t="str">
        <f>IF(S78="","",IF(ISNUMBER(N78),VLOOKUP(S78,NySiB!$A$2:$K$16,DK78),""))</f>
        <v/>
      </c>
      <c r="AY78" s="4" t="str">
        <f>IF(T78="","",IF(ISNUMBER(N78),VLOOKUP(T78,NySiT!$A$2:$K$32,DK78),""))</f>
        <v/>
      </c>
      <c r="AZ78" s="4" t="str">
        <f>IF(Y78="","",IF(ISNUMBER(N78),VLOOKUP(Y78,NyVs!$A$2:$K$86,DK78),""))</f>
        <v/>
      </c>
      <c r="BA78" s="4" t="str">
        <f>IF(AI78="","",IF(ISNUMBER(N78),VLOOKUP(AI78,NyPp!$A$2:$K$202,DK78),""))</f>
        <v/>
      </c>
      <c r="BB78" s="4" t="str">
        <f>IF(AND(ISNUMBER(AJ78),ISNUMBER(AK78),ISNUMBER(AL78),ISNUMBER(AM78),DK78&lt;8),IF(COUNTIF(O78,0)+COUNTIF(P78,0)+COUNTIF(AA78,0)+COUNTIF(Z78,0)&gt;1,"",VLOOKUP(AJ78+AK78+AL78+AM78,NyIGS!$A$2:$K$78,DK78)),IF(AND(ISNUMBER(AJ78),ISNUMBER(AL78),ISNUMBER(AM78),ISNUMBER(AS78),DK78&gt;7),IF(COUNTIF(O78,0)+COUNTIF(AA78,0)+COUNTIF(Z78,0)+AND(COUNTIF(W78,0),COUNTIF(X78,0))&gt;1,"",VLOOKUP(AJ78+AL78+AM78+AS78,NyIGS!$A$2:$K$78,DK78)),""))</f>
        <v/>
      </c>
      <c r="BC78" s="4" t="str">
        <f>IF(AND(ISNUMBER(AJ78),ISNUMBER(AN78),ISNUMBER(AT78),DK78&lt;8),IF(COUNTIF(O78,0)+COUNTIF(U78,0)+COUNTIF(AE78,0)&gt;1,"",VLOOKUP(AJ78+AN78+AT78,NyIRS!$A$2:$K$59,DK78)),IF(AND(ISNUMBER(AJ78),ISNUMBER(AQ78),DK78&gt;7),IF(COUNTIF(O78,0)+COUNTIF(W78,0)&gt;1,"",VLOOKUP(AJ78+AQ78,NyIRS!$A$2:$K$59,DK78)),""))</f>
        <v/>
      </c>
      <c r="BD78" s="4" t="str">
        <f>IF(AND(ISNUMBER(AK78),ISNUMBER(AL78),ISNUMBER(AM78),DK78&lt;8),IF(COUNTIF(P78,0)+COUNTIF(AA78,0)+COUNTIF(Z78,0)&gt;1,"",VLOOKUP(AK78+AL78+AM78,NyIES!$A$2:$K$59,DK78)),IF(AND(ISNUMBER(AL78),ISNUMBER(AM78),ISNUMBER(AR78),DK78&gt;7),IF(COUNTIF(AA78,0)+COUNTIF(Z78,0)+COUNTIF(X78,0)&gt;1,"",VLOOKUP(AL78+AM78+AR78,NyIES!$A$2:$K$59,DK78)),""))</f>
        <v/>
      </c>
      <c r="BE78" s="4" t="str">
        <f>IF(AND(ISNUMBER(AJ78),ISNUMBER(AP78),ISNUMBER(AU78),DK78&lt;8),IF(COUNTIF(O78,0)+AND(COUNTIF(U78,0),COUNTIF(V78,0))+COUNTIF(AD78,0)&gt;1,"",VLOOKUP(AJ78+AP78+AU78,NyISI!$A$2:$K$59,DK78)),IF(AND(ISNUMBER(AS78),ISNUMBER(AU78),ISNUMBER(AV78),DK78=8),IF(COUNTIF(AD78,0)+COUNTIF(Q78,0)+AND(COUNTIF(W78,0),COUNTIF(X78,0))&gt;1,"",VLOOKUP(AS78+AU78+AV78,NyISI!$A$2:$K$59,DK78)),IF(AND(ISNUMBER(AS78),ISNUMBER(AV78),DK78&gt;8),IF(COUNTIF(Q78,0)+AND(COUNTIF(W78,0),COUNTIF(X78,0))&gt;1,"",VLOOKUP(AS78+AV78,NyISI!$A$2:$K$59,DK78)),"")))</f>
        <v/>
      </c>
      <c r="BF78" s="4" t="str">
        <f>IF(AND(ISNUMBER(AT78),ISNUMBER(AK78),ISNUMBER(AL78),ISNUMBER(AM78),DK78&lt;8),IF(COUNTIF(P78,0)+COUNTIF(AA78,0)+COUNTIF(Z78,0)+COUNTIF(AE78,0)&gt;1,"",VLOOKUP(AT78+AK78+AL78+AM78,NyISS!$A$2:$G$78,DK78)),"")</f>
        <v/>
      </c>
      <c r="BG78" s="4" t="str">
        <f>IF(AND(ISNUMBER(AJ78),ISNUMBER(AL78),ISNUMBER(AM78),DK78&gt;7),IF(COUNTIF(O78,0)+COUNTIF(AA78,0)+COUNTIF(Z78,0)&gt;1,"",VLOOKUP(AJ78+AL78+AM78,NyISM!$A$2:$K$59,DK78)),"")</f>
        <v/>
      </c>
      <c r="BH78" s="4" t="str">
        <f>IF(AND(ISNUMBER(AY78),ISNUMBER(AZ78)),IF(COUNTIF(T78,0)+COUNTIF(Y78,0)&gt;1,"",VLOOKUP(AY78+AZ78,NyIAM!$A$2:$K$40,DK78)),"")</f>
        <v/>
      </c>
      <c r="BJ78" s="4" t="str">
        <f>IF(ISNUMBER(BB78),VLOOKUP(BB78,Percentil!$A$2:$B$122,2,1),"")</f>
        <v/>
      </c>
      <c r="BK78" s="4" t="str">
        <f>IF(ISNUMBER(BC78),VLOOKUP(BC78,Percentil!$A$2:$B$122,2,1),"")</f>
        <v/>
      </c>
      <c r="BL78" s="4" t="str">
        <f>IF(ISNUMBER(BD78),VLOOKUP(BD78,Percentil!$A$2:$B$122,2,1),"")</f>
        <v/>
      </c>
      <c r="BM78" s="4" t="str">
        <f>IF(ISNUMBER(BE78),VLOOKUP(BE78,Percentil!$A$2:$B$122,2,1),"")</f>
        <v/>
      </c>
      <c r="BN78" s="4" t="str">
        <f>IF(ISNUMBER(BF78),VLOOKUP(BF78,Percentil!$A$2:$B$122,2,1),"")</f>
        <v/>
      </c>
      <c r="BO78" s="4" t="str">
        <f>IF(ISNUMBER(BG78),VLOOKUP(BG78,Percentil!$A$2:$B$122,2,1),"")</f>
        <v/>
      </c>
      <c r="BP78" s="4" t="str">
        <f>IF(ISNUMBER(BH78),VLOOKUP(BH78,Percentil!$A$2:$B$122,2,1),"")</f>
        <v/>
      </c>
      <c r="BQ78" s="4" t="str">
        <f>IF(AND(ISNUMBER(AJ78),ISNUMBER(DK78)),IF(AJ78-VLOOKUP(BI78,NyFi!$L$2:$V$4,DK78,1)&lt;1,1 &amp; " - " &amp; AJ78+VLOOKUP(BI78,NyFi!$L$2:$V$4,DK78,1),IF(AJ78+VLOOKUP(BI78,NyFi!$L$2:$V$4,DK78,1)&gt;19,AJ78-VLOOKUP(BI78,NyFi!$L$2:$V$4,DK78,1) &amp; " - " &amp; 19,AJ78-VLOOKUP(BI78,NyFi!$L$2:$V$4,DK78,1) &amp; " - " &amp; AJ78+VLOOKUP(BI78,NyFi!$L$2:$V$4,DK78,1))),"")</f>
        <v/>
      </c>
      <c r="BR78" s="4" t="str">
        <f>IF(AND(ISNUMBER(DK78),DK78&lt;8),IF(AND(ISNUMBER(AK78),ISNUMBER(DK78)),IF(AK78-VLOOKUP(BI78,NyGs!$L$2:$V$4,DK78,1)&lt;1,1 &amp; " - " &amp; AK78+VLOOKUP(BI78,NyGs!$L$2:$V$4,DK78,1),IF(AK78+VLOOKUP(BI78,NyGs!$L$2:$V$4,DK78,1)&gt;19,AK78-VLOOKUP(BI78,NyGs!$L$2:$V$4,DK78,1) &amp; " - " &amp; 19,AK78-VLOOKUP(BI78,NyGs!$L$2:$V$4,DK78,1) &amp; " - " &amp; AK78+VLOOKUP(BI78,NyGs!$L$2:$V$4,DK78,1))),""),"")</f>
        <v/>
      </c>
      <c r="BS78" s="4" t="str">
        <f>IF(AND(ISNUMBER(AL78),ISNUMBER(DK78)),IF(AL78-VLOOKUP(BI78,NyRm!$L$2:$V$4,DK78,1)&lt;1,1 &amp; " - " &amp; AL78+VLOOKUP(BI78,NyRm!$L$2:$V$4,DK78,1),IF(AL78+VLOOKUP(BI78,NyRm!$L$2:$V$4,DK78,1)&gt;19,AL78-VLOOKUP(BI78,NyRm!$L$2:$V$4,DK78,1) &amp; " - " &amp; 19,AL78-VLOOKUP(BI78,NyRm!$L$2:$V$4,DK78,1) &amp; " - " &amp; AL78+VLOOKUP(BI78,NyRm!$L$2:$V$4,DK78,1))),"")</f>
        <v/>
      </c>
      <c r="BT78" s="4" t="str">
        <f>IF(AND(ISNUMBER(AM78),ISNUMBER(DK78)),IF(AM78-VLOOKUP(BI78,NyFm!$L$2:$V$4,DK78,1)&lt;1,1 &amp; " - " &amp; AM78+VLOOKUP(BI78,NyFm!$L$2:$V$4,DK78,1),IF(AM78+VLOOKUP(BI78,NyFm!$L$2:$V$4,DK78,1)&gt;19,AM78-VLOOKUP(BI78,NyFm!$L$2:$V$4,DK78,1) &amp; " - " &amp; 19,AM78-VLOOKUP(BI78,NyFm!$L$2:$V$4,DK78,1) &amp; " - " &amp; AM78+VLOOKUP(BI78,NyFm!$L$2:$V$4,DK78,1))),"")</f>
        <v/>
      </c>
      <c r="BU78" s="4" t="str">
        <f>IF(AND(ISNUMBER(DK78),DK78&lt;8),IF(AND(ISNUMBER(AN78),ISNUMBER(DK78)),IF(AN78-VLOOKUP(BI78,NyLi1R!$L$2:$V$4,DK78,1)&lt;1,1 &amp; " - " &amp; AN78+VLOOKUP(BI78,NyLi1R!$L$2:$V$4,DK78,1),IF(AN78+VLOOKUP(BI78,NyLi1R!$L$2:$V$4,DK78,1)&gt;19,AN78-VLOOKUP(BI78,NyLi1R!$L$2:$V$4,DK78,1) &amp; " - " &amp; 19,AN78-VLOOKUP(BI78,NyLi1R!$L$2:$V$4,DK78,1) &amp; " - " &amp; AN78+VLOOKUP(BI78,NyLi1R!$L$2:$V$4,DK78,1))),""),"")</f>
        <v/>
      </c>
      <c r="BV78" s="4" t="str">
        <f>IF(AND(ISNUMBER(DK78),DK78&lt;8),IF(AND(ISNUMBER(AO78),ISNUMBER(DK78)),IF(AO78-VLOOKUP(BI78,NyLi1E!$L$2:$V$4,DK78,1)&lt;1,1 &amp; " - " &amp; AO78+VLOOKUP(BI78,NyLi1E!$L$2:$V$4,DK78,1),IF(AO78+VLOOKUP(BI78,NyLi1E!$L$2:$V$4,DK78,1)&gt;19,AO78-VLOOKUP(BI78,NyLi1E!$L$2:$V$4,DK78,1) &amp; " - " &amp; 19,AO78-VLOOKUP(BI78,NyLi1E!$L$2:$V$4,DK78,1) &amp; " - " &amp; AO78+VLOOKUP(BI78,NyLi1E!$L$2:$V$4,DK78,1))),""),"")</f>
        <v/>
      </c>
      <c r="BW78" s="4" t="str">
        <f>IF(AND(ISNUMBER(DK78),DK78&lt;8),IF(AND(ISNUMBER(AP78),ISNUMBER(DK78)),IF(AP78-VLOOKUP(BI78,NyLi1T!$L$2:$V$4,DK78,1)&lt;1,1 &amp; " - " &amp; AP78+VLOOKUP(BI78,NyLi1T!$L$2:$V$4,DK78,1),IF(AP78+VLOOKUP(BI78,NyLi1T!$L$2:$V$4,DK78,1)&gt;19,AP78-VLOOKUP(BI78,NyLi1T!$L$2:$V$4,DK78,1) &amp; " - " &amp; 19,AP78-VLOOKUP(BI78,NyLi1T!$L$2:$V$4,DK78,1) &amp; " - " &amp; AP78+VLOOKUP(BI78,NyLi1T!$L$2:$V$4,DK78,1))),""),"")</f>
        <v/>
      </c>
      <c r="BX78" s="4" t="str">
        <f>IF(AND(ISNUMBER(DK78),DK78&gt;7),IF(AND(ISNUMBER(AQ78),ISNUMBER(DK78)),IF(AQ78-VLOOKUP(BI78,NyLi2R!$L$2:$V$4,DK78,1)&lt;1,1 &amp; " - " &amp; AQ78+VLOOKUP(BI78,NyLi2R!$L$2:$V$4,DK78,1),IF(AQ78+VLOOKUP(BI78,NyLi2R!$L$2:$V$4,DK78,1)&gt;19,AQ78-VLOOKUP(BI78,NyLi2R!$L$2:$V$4,DK78,1) &amp; " - " &amp; 19,AQ78-VLOOKUP(BI78,NyLi2R!$L$2:$V$4,DK78,1) &amp; " - " &amp; AQ78+VLOOKUP(BI78,NyLi2R!$L$2:$V$4,DK78,1))),""),"")</f>
        <v/>
      </c>
      <c r="BY78" s="4" t="str">
        <f>IF(AND(ISNUMBER(DK78),DK78&gt;7),IF(AND(ISNUMBER(AR78),ISNUMBER(DK78)),IF(AR78-VLOOKUP(BI78,NyLi2E!$L$2:$V$4,DK78,1)&lt;1,1 &amp; " - " &amp; AR78+VLOOKUP(BI78,NyLi2E!$L$2:$V$4,DK78,1),IF(AR78+VLOOKUP(BI78,NyLi2E!$L$2:$V$4,DK78,1)&gt;19,AR78-VLOOKUP(BI78,NyLi2E!$L$2:$V$4,DK78,1) &amp; " - " &amp; 19,AR78-VLOOKUP(BI78,NyLi2E!$L$2:$V$4,DK78,1) &amp; " - " &amp; AR78+VLOOKUP(BI78,NyLi2E!$L$2:$V$4,DK78,1))),""),"")</f>
        <v/>
      </c>
      <c r="BZ78" s="4" t="str">
        <f>IF(AND(ISNUMBER(DK78),DK78&gt;7),IF(AND(ISNUMBER(AS78),ISNUMBER(DK78)),IF(AS78-VLOOKUP(BI78,NyLi2T!$L$2:$V$4,DK78,1)&lt;1,1 &amp; " - " &amp; AS78+VLOOKUP(BI78,NyLi2T!$L$2:$V$4,DK78,1),IF(AS78+VLOOKUP(BI78,NyLi2T!$L$2:$V$4,DK78,1)&gt;19,AS78-VLOOKUP(BI78,NyLi2T!$L$2:$V$4,DK78,1) &amp; " - " &amp; 19,AS78-VLOOKUP(BI78,NyLi2T!$L$2:$V$4,DK78,1) &amp; " - " &amp; AS78+VLOOKUP(BI78,NyLi2T!$L$2:$V$4,DK78,1))),""),"")</f>
        <v/>
      </c>
      <c r="CA78" s="4" t="str">
        <f>IF(AND(ISNUMBER(DK78),DK78&lt;8),IF(AND(ISNUMBER(AT78),ISNUMBER(DK78)),IF(AT78-VLOOKUP(BI78,NySs!$L$2:$V$4,DK78,1)&lt;1,1 &amp; " - " &amp; AT78+VLOOKUP(BI78,NySs!$L$2:$V$4,DK78,1),IF(AT78+VLOOKUP(BI78,NySs!$L$2:$V$4,DK78,1)&gt;19,AT78-VLOOKUP(BI78,NySs!$L$2:$V$4,DK78,1) &amp; " - " &amp; 19,AT78-VLOOKUP(BI78,NySs!$L$2:$V$4,DK78,1) &amp; " - " &amp; AT78+VLOOKUP(BI78,NySs!$L$2:$V$4,DK78,1))),""),"")</f>
        <v/>
      </c>
      <c r="CB78" s="4" t="str">
        <f>IF(AND(ISNUMBER(DK78),DK78&lt;9),IF(AND(ISNUMBER(AU78),ISNUMBER(DK78)),IF(AU78-VLOOKUP(BI78,NyEo!$L$2:$V$4,DK78,1)&lt;1,1 &amp; " - " &amp; AU78+VLOOKUP(BI78,NyEo!$L$2:$V$4,DK78,1),IF(AU78+VLOOKUP(BI78,NyEo!$L$2:$V$4,DK78,1)&gt;19,AU78-VLOOKUP(BI78,NyEo!$L$2:$V$4,DK78,1) &amp; " - " &amp; 19,AU78-VLOOKUP(BI78,NyEo!$L$2:$V$4,DK78,1) &amp; " - " &amp; AU78+VLOOKUP(BI78,NyEo!$L$2:$V$4,DK78,1))),""),"")</f>
        <v/>
      </c>
      <c r="CC78" s="4" t="str">
        <f>IF(AND(ISNUMBER(DK78),DK78&gt;7),IF(AND(ISNUMBER(AV78),ISNUMBER(DK78)),IF(AV78-VLOOKUP(BI78,NyHt!$L$2:$V$4,DK78,1)&lt;1,1 &amp; " - " &amp; AV78+VLOOKUP(BI78,NyHt!$L$2:$V$4,DK78,1),IF(AV78+VLOOKUP(BI78,NyHt!$L$2:$V$4,DK78,1)&gt;19,AV78-VLOOKUP(BI78,NyHt!$L$2:$V$4,DK78,1) &amp; " - " &amp; 19,AV78-VLOOKUP(BI78,NyHt!$L$2:$V$4,DK78,1) &amp; " - " &amp; AV78+VLOOKUP(BI78,NyHt!$L$2:$V$4,DK78,1))),""),"")</f>
        <v/>
      </c>
      <c r="CD78" s="4" t="str">
        <f>IF(AND(ISNUMBER(AW78),ISNUMBER(DK78)),IF(AW78-VLOOKUP(BI78,NySiF!$L$2:$V$4,DK78,1)&lt;1,1 &amp; " - " &amp; AW78+VLOOKUP(BI78,NySiF!$L$2:$V$4,DK78,1),IF(AW78+VLOOKUP(BI78,NySiF!$L$2:$V$4,DK78,1)&gt;19,AW78-VLOOKUP(BI78,NySiF!$L$2:$V$4,DK78,1) &amp; " - " &amp; 19,AW78-VLOOKUP(BI78,NySiF!$L$2:$V$4,DK78,1) &amp; " - " &amp; AW78+VLOOKUP(BI78,NySiF!$L$2:$V$4,DK78,1))),"")</f>
        <v/>
      </c>
      <c r="CE78" s="4" t="str">
        <f>IF(AND(ISNUMBER(AX78),ISNUMBER(DK78)),IF(AX78-VLOOKUP(BI78,NySiB!$L$2:$V$4,DK78,1)&lt;1,1 &amp; " - " &amp; AX78+VLOOKUP(BI78,NySiB!$L$2:$V$4,DK78,1),IF(AX78+VLOOKUP(BI78,NySiB!$L$2:$V$4,DK78,1)&gt;19,AX78-VLOOKUP(BI78,NySiB!$L$2:$V$4,DK78,1) &amp; " - " &amp; 19,AX78-VLOOKUP(BI78,NySiB!$L$2:$V$4,DK78,1) &amp; " - " &amp; AX78+VLOOKUP(BI78,NySiB!$L$2:$V$4,DK78,1))),"")</f>
        <v/>
      </c>
      <c r="CF78" s="4" t="str">
        <f>IF(AND(ISNUMBER(AY78),ISNUMBER(DK78)),IF(AY78-VLOOKUP(BI78,NySiT!$L$2:$V$4,DK78,1)&lt;1,1 &amp; " - " &amp; AY78+VLOOKUP(BI78,NySiT!$L$2:$V$4,DK78,1),IF(AY78+VLOOKUP(BI78,NySiT!$L$2:$V$4,DK78,1)&gt;19,AY78-VLOOKUP(BI78,NySiT!$L$2:$V$4,DK78,1) &amp; " - " &amp; 19,AY78-VLOOKUP(BI78,NySiT!$L$2:$V$4,DK78,1) &amp; " - " &amp; AY78+VLOOKUP(BI78,NySiT!$L$2:$V$4,DK78,1))),"")</f>
        <v/>
      </c>
      <c r="CG78" s="4" t="str">
        <f>IF(AND(ISNUMBER(AZ78),ISNUMBER(DK78)),IF(AZ78-VLOOKUP(BI78,NyVs!$L$2:$V$4,DK78,1)&lt;1,1 &amp; " - " &amp; AZ78+VLOOKUP(BI78,NyVs!$L$2:$V$4,DK78,1),IF(AZ78+VLOOKUP(BI78,NyVs!$L$2:$V$4,DK78,1)&gt;19,AZ78-VLOOKUP(BI78,NyVs!$L$2:$V$4,DK78,1) &amp; " - " &amp; 19,AZ78-VLOOKUP(BI78,NyVs!$L$2:$V$4,DK78,1) &amp; " - " &amp; AZ78+VLOOKUP(BI78,NyVs!$L$2:$V$4,DK78,1))),"")</f>
        <v/>
      </c>
      <c r="CH78" s="4" t="str">
        <f>IF(AND(ISNUMBER(BA78),ISNUMBER(DK78)),IF(BA78-VLOOKUP(BI78,NyPp!$L$2:$V$4,DK78,1)&lt;1,1 &amp; " - " &amp; BA78+VLOOKUP(BI78,NyPp!$L$2:$V$4,DK78,1),IF(BA78+VLOOKUP(BI78,NyPp!$L$2:$V$4,DK78,1)&gt;19,BA78-VLOOKUP(BI78,NyPp!$L$2:$V$4,DK78,1) &amp; " - " &amp; 19,BA78-VLOOKUP(BI78,NyPp!$L$2:$V$4,DK78,1) &amp; " - " &amp; BA78+VLOOKUP(BI78,NyPp!$L$2:$V$4,DK78,1))),"")</f>
        <v/>
      </c>
      <c r="CI78" s="4" t="str">
        <f>IF(AND(ISNUMBER(BB78),ISNUMBER(DK78)),IF(BB78-VLOOKUP(BI78,NyIGS!$L$2:$V$4,DK78,1)&lt;40,40 &amp; " - " &amp; BB78+VLOOKUP(BI78,NyIGS!$L$2:$V$4,DK78,1),IF(BB78+VLOOKUP(BI78,NyIGS!$L$2:$V$4,DK78,1)&gt;160,BB78-VLOOKUP(BI78,NyIGS!$L$2:$V$4,DK78,1) &amp; " - " &amp; 160,BB78-VLOOKUP(BI78,NyIGS!$L$2:$V$4,DK78,1) &amp; " - " &amp; BB78+VLOOKUP(BI78,NyIGS!$L$2:$V$4,DK78,1))),"")</f>
        <v/>
      </c>
      <c r="CJ78" s="4" t="str">
        <f>IF(AND(ISNUMBER(BC78),ISNUMBER(DK78)),IF(BC78-VLOOKUP(BI78,NyIRS!$L$2:$V$4,DK78,1)&lt;40,40 &amp; " - " &amp; BC78+VLOOKUP(BI78,NyIRS!$L$2:$V$4,DK78,1),IF(BC78+VLOOKUP(BI78,NyIRS!$L$2:$V$4,DK78,1)&gt;160,BC78-VLOOKUP(BI78,NyIRS!$L$2:$V$4,DK78,1) &amp; " - " &amp; 160,BC78-VLOOKUP(BI78,NyIRS!$L$2:$V$4,DK78,1) &amp; " - " &amp; BC78+VLOOKUP(BI78,NyIRS!$L$2:$V$4,DK78,1))),"")</f>
        <v/>
      </c>
      <c r="CK78" s="4" t="str">
        <f>IF(AND(ISNUMBER(BD78),ISNUMBER(DK78)),IF(BD78-VLOOKUP(BI78,NyIES!$L$2:$V$4,DK78,1)&lt;40,40 &amp; " - " &amp; BD78+VLOOKUP(BI78,NyIES!$L$2:$V$4,DK78,1),IF(BD78+VLOOKUP(BI78,NyIES!$L$2:$V$4,DK78,1)&gt;160,BD78-VLOOKUP(BI78,NyIES!$L$2:$V$4,DK78,1) &amp; " - " &amp; 160,BD78-VLOOKUP(BI78,NyIES!$L$2:$V$4,DK78,1) &amp; " - " &amp; BD78+VLOOKUP(BI78,NyIES!$L$2:$V$4,DK78,1))),"")</f>
        <v/>
      </c>
      <c r="CL78" s="4" t="str">
        <f>IF(AND(ISNUMBER(BE78),ISNUMBER(DK78)),IF(BE78-VLOOKUP(BI78,NyISI!$L$2:$V$4,DK78,1)&lt;40,40 &amp; " - " &amp; BE78+VLOOKUP(BI78,NyISI!$L$2:$V$4,DK78,1),IF(BE78+VLOOKUP(BI78,NyISI!$L$2:$V$4,DK78,1)&gt;160,BE78-VLOOKUP(BI78,NyISI!$L$2:$V$4,DK78,1) &amp; " - " &amp; 160,BE78-VLOOKUP(BI78,NyISI!$L$2:$V$4,DK78,1) &amp; " - " &amp; BE78+VLOOKUP(BI78,NyISI!$L$2:$V$4,DK78,1))),"")</f>
        <v/>
      </c>
      <c r="CM78" s="4" t="str">
        <f>IF(AND(ISNUMBER(DK78),DK78&lt;8),IF(AND(ISNUMBER(BF78),ISNUMBER(DK78)),IF(BF78-VLOOKUP(BI78,NyISS!$L$2:$V$4,DK78,1)&lt;40,40 &amp; " - " &amp; BF78+VLOOKUP(BI78,NyISS!$L$2:$V$4,DK78,1),IF(BF78+VLOOKUP(BI78,NyISS!$L$2:$V$4,DK78,1)&gt;160,BF78-VLOOKUP(BI78,NyISS!$L$2:$V$4,DK78,1) &amp; " - " &amp; 160,BF78-VLOOKUP(BI78,NyISS!$L$2:$V$4,DK78,1) &amp; " - " &amp; BF78+VLOOKUP(BI78,NyISS!$L$2:$V$4,DK78,1))),""),"")</f>
        <v/>
      </c>
      <c r="CN78" s="4" t="str">
        <f>IF(AND(ISNUMBER(DK78),DK78&gt;7),IF(AND(ISNUMBER(BG78),ISNUMBER(DK78)),IF(BG78-VLOOKUP(BI78,NyISM!$L$2:$V$4,DK78,1)&lt;40,40 &amp; " - " &amp; BG78+VLOOKUP(BI78,NyISM!$L$2:$V$4,DK78,1),IF(BG78+VLOOKUP(BI78,NyISM!$L$2:$V$4,DK78,1)&gt;160,BG78-VLOOKUP(BI78,NyISM!$L$2:$V$4,DK78,1) &amp; " - " &amp; 160,BG78-VLOOKUP(BI78,NyISM!$L$2:$V$4,DK78,1) &amp; " - " &amp; BG78+VLOOKUP(BI78,NyISM!$L$2:$V$4,DK78,1))),""),"")</f>
        <v/>
      </c>
      <c r="CO78" s="4" t="str">
        <f>IF(AND(ISNUMBER(BH78),ISNUMBER(DK78)),IF(BH78-VLOOKUP(BI78,NyIAM!$L$2:$V$4,DK78,1)&lt;40,40 &amp; " - " &amp; BH78+VLOOKUP(BI78,NyIAM!$L$2:$V$4,DK78,1),IF(BH78+VLOOKUP(BI78,NyIAM!$L$2:$V$4,DK78,1)&gt;160,BH78-VLOOKUP(BI78,NyIAM!$L$2:$V$4,DK78,1) &amp; " - " &amp; 160,BH78-VLOOKUP(BI78,NyIAM!$L$2:$V$4,DK78,1) &amp; " - " &amp; BH78+VLOOKUP(BI78,NyIAM!$L$2:$V$4,DK78,1))),"")</f>
        <v/>
      </c>
      <c r="CP78" s="4" t="str">
        <f>IF(AF78="","",IF(AND(ISNUMBER(AF78),ISNUMBER(DK78)),IF(VLOOKUP(AF78,NyOm!$A$2:$K$30,DK78,1)=1,"Onormalt få ord",IF(VLOOKUP(AF78,NyOm!$A$2:$K$30,DK78,1)=2,"Färre antal ord än normalt",IF(VLOOKUP(AF78,NyOm!$A$2:$K$30,DK78,1)=3,"Normalt antal ord","")))))</f>
        <v/>
      </c>
      <c r="CQ78" s="4" t="str">
        <f>IF(AB78="","",IF(AND(ISNUMBER(AB78),ISNUMBER(DK78)),IF(VLOOKUP(AB78,NyPbTid!$A$2:$K$218,DK78,1)=1,"Onormalt lång tidsåtgång",IF(VLOOKUP(AB78,NyPbTid!$A$2:$K$218,DK78,1)=2,"Långsammare än normalt",IF(VLOOKUP(AB78,NyPbTid!$A$2:$K$218,DK78,1)=3,"Normal tidsåtgång","")))))</f>
        <v/>
      </c>
      <c r="CR78" s="4" t="str">
        <f>IF(AC78="","",IF(AND(ISNUMBER(AC78),ISNUMBER(DK78)),IF(VLOOKUP(AC78,NyPbFel!$A$2:$K$18,DK78,1)=1,"Onormalt antal fel",IF(VLOOKUP(AC78,NyPbFel!$A$2:$K$18,DK78,1)=2,"Fler fel än normalt",IF(VLOOKUP(AC78,NyPbFel!$A$2:$K$18,DK78,1)=3,"Normalt antal fel","")))))</f>
        <v/>
      </c>
      <c r="CS78" s="4" t="str">
        <f t="shared" si="28"/>
        <v/>
      </c>
      <c r="CT78" s="4" t="str">
        <f>IF(OR(ISNUMBER(CS78),CS78="0**"),IF(ISNUMBER(CS78),CS78/ABS(CS78)*VLOOKUP(1,SignDiff!$A$3:$K$4,DK78,1),VLOOKUP(1,SignDiff!$A$3:$K$4,DK78,1)),"")</f>
        <v/>
      </c>
      <c r="CU78" s="4" t="str">
        <f>IF(OR(ISNUMBER(CS78),CS78="0**"),IF(ISNUMBER(CS78),CS78/ABS(CS78)*VLOOKUP(1,SignDiff!$A$7:$K$8,DK78,1),VLOOKUP(1,SignDiff!$A$7:$K$8,DK78,1)),"")</f>
        <v/>
      </c>
      <c r="CV78" s="4" t="str">
        <f t="shared" si="29"/>
        <v/>
      </c>
      <c r="CW78" s="4" t="str">
        <f t="shared" si="30"/>
        <v/>
      </c>
      <c r="CX78" s="4" t="str">
        <f>IF(OR(ISNUMBER(CS78),CS78="0**"),IF(CS78="0**",VLOOKUP(0,'IRS-IES'!$A$2:$C$43,2,1),IF(CS78&lt;0,VLOOKUP(ABS(CS78),'IRS-IES'!$A$2:$C$43,2,1),VLOOKUP(ABS(CS78),'IRS-IES'!$A$2:$C$43,3,1))),"")</f>
        <v/>
      </c>
      <c r="CY78" s="4" t="str">
        <f t="shared" si="31"/>
        <v/>
      </c>
      <c r="CZ78" s="4" t="str">
        <f>IF(OR(ISNUMBER(CY78),CY78="0**"),IF(ISNUMBER(CY78),CY78/ABS(CY78)*VLOOKUP(2,SignDiff!$A$3:$K$4,DK78,1),VLOOKUP(2,SignDiff!$A$3:$K$4,DK78,1)),"")</f>
        <v/>
      </c>
      <c r="DA78" s="4" t="str">
        <f>IF(OR(ISNUMBER(CY78),CY78="0**"),IF(ISNUMBER(CY78),CY78/ABS(CY78)*VLOOKUP(2,SignDiff!$A$7:$K$8,DK78,1),VLOOKUP(2,SignDiff!$A$7:$K$8,DK78,1)),"")</f>
        <v/>
      </c>
      <c r="DB78" s="4" t="str">
        <f t="shared" si="32"/>
        <v/>
      </c>
      <c r="DC78" s="4" t="str">
        <f t="shared" si="33"/>
        <v/>
      </c>
      <c r="DD78" s="4" t="str">
        <f>IF(OR(ISNUMBER(CY78),CY78="0**"),IF(CY78="0**",VLOOKUP(0,'ISI-ISS'!$A$2:$C$43,2,1),IF(CY78&lt;0,VLOOKUP(ABS(CY78),'ISI-ISS'!$A$2:$C$43,2,1),VLOOKUP(ABS(CY78),'ISI-ISS'!$A$2:$C$43,3,1))),"")</f>
        <v/>
      </c>
      <c r="DE78" s="4" t="str">
        <f t="shared" si="34"/>
        <v/>
      </c>
      <c r="DF78" s="4" t="str">
        <f>IF(OR(ISNUMBER(DE78),DE78="0**"),IF(ISNUMBER(DE78),DE78/ABS(DE78)*VLOOKUP(2,SignDiff!$A$3:$K$4,DK78,1),VLOOKUP(2,SignDiff!$A$3:$K$4,DK78,1)),"")</f>
        <v/>
      </c>
      <c r="DG78" s="4" t="str">
        <f>IF(OR(ISNUMBER(DE78),DE78="0**"),IF(ISNUMBER(DE78),DE78/ABS(DE78)*VLOOKUP(2,SignDiff!$A$7:$K$8,DK78,1),VLOOKUP(2,SignDiff!$A$7:$K$8,DK78,1)),"")</f>
        <v/>
      </c>
      <c r="DH78" s="4" t="str">
        <f t="shared" si="35"/>
        <v/>
      </c>
      <c r="DI78" s="4" t="str">
        <f t="shared" si="36"/>
        <v/>
      </c>
      <c r="DJ78" s="4" t="str">
        <f>IF(OR(ISNUMBER(DE78),DE78="0**"),IF(DE78="0**",VLOOKUP(0,'ISI-ISM'!$A$2:$C$43,2,1),IF(DE78&lt;0,VLOOKUP(ABS(DE78),'ISI-ISM'!$A$2:$C$43,2,1),VLOOKUP(ABS(DE78),'ISI-ISM'!$A$2:$C$43,3,1))),"")</f>
        <v/>
      </c>
      <c r="DK78" s="4" t="str">
        <f>IF(ISERROR(VLOOKUP(N78,age!$A$2:$C$11,2,1)),"",VLOOKUP(N78,age!$A$2:$C$11,2,1))</f>
        <v/>
      </c>
      <c r="DL78" s="4" t="str">
        <f>IF(ISERROR(VLOOKUP(N78,age!$A$2:$C$11,3,1)),"",VLOOKUP(N78,age!$A$2:$C$11,3,1))</f>
        <v/>
      </c>
      <c r="DM78" s="4">
        <f t="shared" si="23"/>
        <v>0</v>
      </c>
      <c r="DN78" s="4">
        <f t="shared" si="24"/>
        <v>0</v>
      </c>
      <c r="DO78" s="4">
        <f t="shared" si="25"/>
        <v>0</v>
      </c>
      <c r="DP78" s="4">
        <f t="shared" si="26"/>
        <v>0</v>
      </c>
      <c r="DQ78" s="4">
        <f t="shared" si="27"/>
        <v>0</v>
      </c>
      <c r="DR78" s="9" t="str">
        <f t="shared" si="37"/>
        <v/>
      </c>
      <c r="DS78" s="9" t="str">
        <f t="shared" si="38"/>
        <v/>
      </c>
      <c r="DT78" s="9" t="str">
        <f t="shared" si="39"/>
        <v/>
      </c>
      <c r="DU78" s="9" t="str">
        <f t="shared" si="40"/>
        <v/>
      </c>
      <c r="DV78" s="9" t="str">
        <f t="shared" si="41"/>
        <v/>
      </c>
      <c r="DW78" s="9" t="str">
        <f t="shared" si="42"/>
        <v/>
      </c>
      <c r="DX78" s="9" t="str">
        <f t="shared" si="43"/>
        <v/>
      </c>
      <c r="DY78" s="9" t="str">
        <f>IF(AND(ISNUMBER(AJ78),ISNUMBER(DK78)),IF(AJ78-VLOOKUP(BI78,NyFi!$L$2:$V$4,DK78,1)&lt;1,1,AJ78-VLOOKUP(BI78,NyFi!$L$2:$V$4,DK78,1)),"")</f>
        <v/>
      </c>
      <c r="DZ78" s="9" t="str">
        <f>IF(AND(ISNUMBER(DK78),DK78&lt;8),IF(AND(ISNUMBER(AK78),ISNUMBER(DK78)),IF(AK78-VLOOKUP(BI78,NyGs!$L$2:$V$4,DK78,1)&lt;1,1,AK78-VLOOKUP(BI78,NyGs!$L$2:$V$4,DK78,1)),""),"")</f>
        <v/>
      </c>
      <c r="EA78" s="9" t="str">
        <f>IF(AND(ISNUMBER(AL78),ISNUMBER(DK78)),IF(AL78-VLOOKUP(BI78,NyRm!$L$2:$V$4,DK78,1)&lt;1,1,AL78-VLOOKUP(BI78,NyRm!$L$2:$V$4,DK78,1)),"")</f>
        <v/>
      </c>
      <c r="EB78" s="9" t="str">
        <f>IF(AND(ISNUMBER(AM78),ISNUMBER(DK78)),IF(AM78-VLOOKUP(BI78,NyFm!$L$2:$V$4,DK78,1)&lt;1,1,AM78-VLOOKUP(BI78,NyFm!$L$2:$V$4,DK78,1)),"")</f>
        <v/>
      </c>
      <c r="EC78" s="9" t="str">
        <f>IF(AND(ISNUMBER(DK78),DK78&lt;8),IF(AND(ISNUMBER(AN78),ISNUMBER(DK78)),IF(AN78-VLOOKUP(BI78,NyLi1R!$L$2:$V$4,DK78,1)&lt;1,1,AN78-VLOOKUP(BI78,NyLi1R!$L$2:$V$4,DK78,1)),""),"")</f>
        <v/>
      </c>
      <c r="ED78" s="9" t="str">
        <f>IF(AND(ISNUMBER(DK78),DK78&lt;8),IF(AND(ISNUMBER(AO78),ISNUMBER(DK78)),IF(AO78-VLOOKUP(BI78,NyLi1E!$L$2:$V$4,DK78,1)&lt;1,1,AO78-VLOOKUP(BI78,NyLi1E!$L$2:$V$4,DK78,1)),""),"")</f>
        <v/>
      </c>
      <c r="EE78" s="9" t="str">
        <f>IF(AND(ISNUMBER(DK78),DK78&lt;8),IF(AND(ISNUMBER(AP78),ISNUMBER(DK78)),IF(AP78-VLOOKUP(BI78,NyLi1T!$L$2:$V$4,DK78,1)&lt;1,1,AP78-VLOOKUP(BI78,NyLi1T!$L$2:$V$4,DK78,1)),""),"")</f>
        <v/>
      </c>
      <c r="EF78" s="9" t="str">
        <f>IF(AND(ISNUMBER(DK78),DK78&gt;7),IF(AND(ISNUMBER(AQ78),ISNUMBER(DK78)),IF(AQ78-VLOOKUP(BI78,NyLi2R!$L$2:$V$4,DK78,1)&lt;1,1,AQ78-VLOOKUP(BI78,NyLi2R!$L$2:$V$4,DK78,1)),""),"")</f>
        <v/>
      </c>
      <c r="EG78" s="9" t="str">
        <f>IF(AND(ISNUMBER(DK78),DK78&gt;7),IF(AND(ISNUMBER(AR78),ISNUMBER(DK78)),IF(AR78-VLOOKUP(BI78,NyLi2E!$L$2:$V$4,DK78,1)&lt;1,1,AR78-VLOOKUP(BI78,NyLi2E!$L$2:$V$4,DK78,1)),""),"")</f>
        <v/>
      </c>
      <c r="EH78" s="9" t="str">
        <f>IF(AND(ISNUMBER(DK78),DK78&gt;7),IF(AND(ISNUMBER(AS78),ISNUMBER(DK78)),IF(AS78-VLOOKUP(BI78,NyLi2T!$L$2:$V$4,DK78,1)&lt;1,1,AS78-VLOOKUP(BI78,NyLi2T!$L$2:$V$4,DK78,1)),""),"")</f>
        <v/>
      </c>
      <c r="EI78" s="9" t="str">
        <f>IF(AND(ISNUMBER(DK78),DK78&lt;8),IF(AND(ISNUMBER(AT78),ISNUMBER(DK78)),IF(AT78-VLOOKUP(BI78,NySs!$L$2:$V$4,DK78,1)&lt;1,1,AT78-VLOOKUP(BI78,NySs!$L$2:$V$4,DK78,1)),""),"")</f>
        <v/>
      </c>
      <c r="EJ78" s="9" t="str">
        <f>IF(AND(ISNUMBER(DK78),DK78&lt;9),IF(AND(ISNUMBER(AU78),ISNUMBER(DK78)),IF(AU78-VLOOKUP(BI78,NyEo!$L$2:$V$4,DK78,1)&lt;1,1,AU78-VLOOKUP(BI78,NyEo!$L$2:$V$4,DK78,1)),""),"")</f>
        <v/>
      </c>
      <c r="EK78" s="9" t="str">
        <f>IF(AND(ISNUMBER(DK78),DK78&gt;7),IF(AND(ISNUMBER(AV78),ISNUMBER(DK78)),IF(AV78-VLOOKUP(BI78,NyHt!$L$2:$V$4,DK78,1)&lt;1,1,AV78-VLOOKUP(BI78,NyHt!$L$2:$V$4,DK78,1)),""),"")</f>
        <v/>
      </c>
      <c r="EL78" s="9" t="str">
        <f>IF(AND(ISNUMBER(AW78),ISNUMBER(DK78)),IF(AW78-VLOOKUP(BI78,NySiF!$L$2:$V$4,DK78,1)&lt;1,1,AW78-VLOOKUP(BI78,NySiF!$L$2:$V$4,DK78,1)),"")</f>
        <v/>
      </c>
      <c r="EM78" s="9" t="str">
        <f>IF(AND(ISNUMBER(AX78),ISNUMBER(DK78)),IF(AX78-VLOOKUP(BI78,NySiB!$L$2:$V$4,DK78,1)&lt;1,1,AX78-VLOOKUP(BI78,NySiB!$L$2:$V$4,DK78,1)),"")</f>
        <v/>
      </c>
      <c r="EN78" s="9" t="str">
        <f>IF(AND(ISNUMBER(AY78),ISNUMBER(DK78)),IF(AY78-VLOOKUP(BI78,NySiT!$L$2:$V$4,DK78,1)&lt;1,1,AY78-VLOOKUP(BI78,NySiT!$L$2:$V$4,DK78,1)),"")</f>
        <v/>
      </c>
      <c r="EO78" s="9" t="str">
        <f>IF(AND(ISNUMBER(AZ78),ISNUMBER(DK78)),IF(AZ78-VLOOKUP(BI78,NyVs!$L$2:$V$4,DK78,1)&lt;1,1,AZ78-VLOOKUP(BI78,NyVs!$L$2:$V$4,DK78,1)),"")</f>
        <v/>
      </c>
      <c r="EP78" s="9" t="str">
        <f>IF(AND(ISNUMBER(BA78),ISNUMBER(DK78)),IF(BA78-VLOOKUP(BI78,NyPp!$L$2:$V$4,DK78,1)&lt;1,1,BA78-VLOOKUP(BI78,NyPp!$L$2:$V$4,DK78,1)),"")</f>
        <v/>
      </c>
      <c r="EQ78" s="9" t="str">
        <f>IF(AND(ISNUMBER(BB78),ISNUMBER(DK78)),IF(BB78-VLOOKUP(BI78,NyIGS!$L$2:$V$4,DK78,1)&lt;40,40,BB78-VLOOKUP(BI78,NyIGS!$L$2:$V$4,DK78,1)),"")</f>
        <v/>
      </c>
      <c r="ER78" s="9" t="str">
        <f>IF(AND(ISNUMBER(BC78),ISNUMBER(DK78)),IF(BC78-VLOOKUP(BI78,NyIRS!$L$2:$V$4,DK78,1)&lt;40,40,BC78-VLOOKUP(BI78,NyIRS!$L$2:$V$4,DK78,1)),"")</f>
        <v/>
      </c>
      <c r="ES78" s="9" t="str">
        <f>IF(AND(ISNUMBER(BD78),ISNUMBER(DK78)),IF(BD78-VLOOKUP(BI78,NyIES!$L$2:$V$4,DK78,1)&lt;40,40,BD78-VLOOKUP(BI78,NyIES!$L$2:$V$4,DK78,1)),"")</f>
        <v/>
      </c>
      <c r="ET78" s="9" t="str">
        <f>IF(AND(ISNUMBER(BE78),ISNUMBER(DK78)),IF(BE78-VLOOKUP(BI78,NyISI!$L$2:$V$4,DK78,1)&lt;40,40,BE78-VLOOKUP(BI78,NyISI!$L$2:$V$4,DK78,1)),"")</f>
        <v/>
      </c>
      <c r="EU78" s="9" t="str">
        <f>IF(AND(ISNUMBER(DK78),DK78&lt;8),IF(AND(ISNUMBER(BF78),ISNUMBER(DK78)),IF(BF78-VLOOKUP(BI78,NyISS!$L$2:$V$4,DK78,1)&lt;40,40,BF78-VLOOKUP(BI78,NyISS!$L$2:$V$4,DK78,1)),""),"")</f>
        <v/>
      </c>
      <c r="EV78" s="9" t="str">
        <f>IF(AND(ISNUMBER(DK78),DK78&gt;7),IF(AND(ISNUMBER(BG78),ISNUMBER(DK78)),IF(BG78-VLOOKUP(BI78,NyISM!$L$2:$V$4,DK78,1)&lt;40,40,BG78-VLOOKUP(BI78,NyISM!$L$2:$V$4,DK78,1)),""),"")</f>
        <v/>
      </c>
      <c r="EW78" s="9" t="str">
        <f>IF(AND(ISNUMBER(BH78),ISNUMBER(DK78)),IF(BH78-VLOOKUP(BI78,NyIAM!$L$2:$V$4,DK78,1)&lt;40,40,BH78-VLOOKUP(BI78,NyIAM!$L$2:$V$4,DK78,1)),"")</f>
        <v/>
      </c>
      <c r="EX78" s="9" t="str">
        <f>IF(AND(ISNUMBER(AJ78),ISNUMBER(DK78)),IF(AJ78+VLOOKUP(BI78,NyFi!$L$2:$V$4,DK78,1)&gt;19,19,AJ78+VLOOKUP(BI78,NyFi!$L$2:$V$4,DK78,1)),"")</f>
        <v/>
      </c>
      <c r="EY78" s="9" t="str">
        <f>IF(AND(ISNUMBER(DK78),DK78&lt;8),IF(AND(ISNUMBER(AK78),ISNUMBER(DK78)),IF(AK78+VLOOKUP(BI78,NyGs!$L$2:$V$4,DK78,1)&gt;19,19,AK78+VLOOKUP(BI78,NyGs!$L$2:$V$4,DK78,1)),""),"")</f>
        <v/>
      </c>
      <c r="EZ78" s="9" t="str">
        <f>IF(AND(ISNUMBER(AL78),ISNUMBER(DK78)),IF(AL78+VLOOKUP(BI78,NyRm!$L$2:$V$4,DK78,1)&gt;19,19,AL78+VLOOKUP(BI78,NyRm!$L$2:$V$4,DK78,1)),"")</f>
        <v/>
      </c>
      <c r="FA78" s="9" t="str">
        <f>IF(AND(ISNUMBER(AM78),ISNUMBER(DK78)),IF(AM78+VLOOKUP(BI78,NyFm!$L$2:$V$4,DK78,1)&gt;19,19,AM78+VLOOKUP(BI78,NyFm!$L$2:$V$4,DK78,1)),"")</f>
        <v/>
      </c>
      <c r="FB78" s="9" t="str">
        <f>IF(AND(ISNUMBER(DK78),DK78&lt;8),IF(AND(ISNUMBER(AN78),ISNUMBER(DK78)),IF(AN78+VLOOKUP(BI78,NyLi1R!$L$2:$V$4,DK78,1)&gt;19,19,AN78+VLOOKUP(BI78,NyLi1R!$L$2:$V$4,DK78,1)),""),"")</f>
        <v/>
      </c>
      <c r="FC78" s="9" t="str">
        <f>IF(AND(ISNUMBER(DK78),DK78&lt;8),IF(AND(ISNUMBER(AO78),ISNUMBER(DK78)),IF(AO78+VLOOKUP(BI78,NyLi1E!$L$2:$V$4,DK78,1)&gt;19,19,AO78+VLOOKUP(BI78,NyLi1E!$L$2:$V$4,DK78,1)),""),"")</f>
        <v/>
      </c>
      <c r="FD78" s="9" t="str">
        <f>IF(AND(ISNUMBER(DK78),DK78&lt;8),IF(AND(ISNUMBER(AP78),ISNUMBER(DK78)),IF(AP78+VLOOKUP(BI78,NyLi1T!$L$2:$V$4,DK78,1)&gt;19,19,AP78+VLOOKUP(BI78,NyLi1T!$L$2:$V$4,DK78,1)),""),"")</f>
        <v/>
      </c>
      <c r="FE78" s="9" t="str">
        <f>IF(AND(ISNUMBER(DK78),DK78&gt;7),IF(AND(ISNUMBER(AQ78),ISNUMBER(DK78)),IF(AQ78+VLOOKUP(BI78,NyLi2R!$L$2:$V$4,DK78,1)&gt;19,19,AQ78+VLOOKUP(BI78,NyLi2R!$L$2:$V$4,DK78,1)),""),"")</f>
        <v/>
      </c>
      <c r="FF78" s="9" t="str">
        <f>IF(AND(ISNUMBER(DK78),DK78&gt;7),IF(AND(ISNUMBER(AR78),ISNUMBER(DK78)),IF(AR78+VLOOKUP(BI78,NyLi2E!$L$2:$V$4,DK78,1)&gt;19,19,AR78+VLOOKUP(BI78,NyLi2E!$L$2:$V$4,DK78,1)),""),"")</f>
        <v/>
      </c>
      <c r="FG78" s="9" t="str">
        <f>IF(AND(ISNUMBER(DK78),DK78&gt;7),IF(AND(ISNUMBER(AS78),ISNUMBER(DK78)),IF(AS78+VLOOKUP(BI78,NyLi2T!$L$2:$V$4,DK78,1)&gt;19,19,AS78+VLOOKUP(BI78,NyLi2T!$L$2:$V$4,DK78,1)),""),"")</f>
        <v/>
      </c>
      <c r="FH78" s="9" t="str">
        <f>IF(AND(ISNUMBER(DK78),DK78&lt;8),IF(AND(ISNUMBER(AT78),ISNUMBER(DK78)),IF(AT78+VLOOKUP(BI78,NySs!$L$2:$V$4,DK78,1)&gt;19,19,AT78+VLOOKUP(BI78,NySs!$L$2:$V$4,DK78,1)),""),"")</f>
        <v/>
      </c>
      <c r="FI78" s="9" t="str">
        <f>IF(AND(ISNUMBER(DK78),DK78&lt;9),IF(AND(ISNUMBER(AU78),ISNUMBER(DK78)),IF(AU78+VLOOKUP(BI78,NyEo!$L$2:$V$4,DK78,1)&gt;19,19,AU78+VLOOKUP(BI78,NyEo!$L$2:$V$4,DK78,1)),""),"")</f>
        <v/>
      </c>
      <c r="FJ78" s="9" t="str">
        <f>IF(AND(ISNUMBER(DK78),DK78&gt;7),IF(AND(ISNUMBER(AV78),ISNUMBER(DK78)),IF(AV78+VLOOKUP(BI78,NyHt!$L$2:$V$4,DK78,1)&gt;19,19,AV78+VLOOKUP(BI78,NyHt!$L$2:$V$4,DK78,1)),""),"")</f>
        <v/>
      </c>
      <c r="FK78" s="9" t="str">
        <f>IF(AND(ISNUMBER(AW78),ISNUMBER(DK78)),IF(AW78+VLOOKUP(BI78,NySiF!$L$2:$V$4,DK78,1)&gt;19,19,AW78+VLOOKUP(BI78,NySiF!$L$2:$V$4,DK78,1)),"")</f>
        <v/>
      </c>
      <c r="FL78" s="9" t="str">
        <f>IF(AND(ISNUMBER(AX78),ISNUMBER(DK78)),IF(AX78+VLOOKUP(BI78,NySiB!$L$2:$V$4,DK78,1)&gt;19,19,AX78+VLOOKUP(BI78,NySiB!$L$2:$V$4,DK78,1)),"")</f>
        <v/>
      </c>
      <c r="FM78" s="9" t="str">
        <f>IF(AND(ISNUMBER(AY78),ISNUMBER(DK78)),IF(AY78+VLOOKUP(BI78,NySiT!$L$2:$V$4,DK78,1)&gt;19,19,AY78+VLOOKUP(BI78,NySiT!$L$2:$V$4,DK78,1)),"")</f>
        <v/>
      </c>
      <c r="FN78" s="9" t="str">
        <f>IF(AND(ISNUMBER(AZ78),ISNUMBER(DK78)),IF(AZ78+VLOOKUP(BI78,NyVs!$L$2:$V$4,DK78,1)&gt;19,19,AZ78+VLOOKUP(BI78,NyVs!$L$2:$V$4,DK78,1)),"")</f>
        <v/>
      </c>
      <c r="FO78" s="9" t="str">
        <f>IF(AND(ISNUMBER(BA78),ISNUMBER(DK78)),IF(BA78+VLOOKUP(BI78,NyPp!$L$2:$V$4,DK78,1)&gt;19,19,BA78+VLOOKUP(BI78,NyPp!$L$2:$V$4,DK78,1)),"")</f>
        <v/>
      </c>
      <c r="FP78" s="9" t="str">
        <f>IF(AND(ISNUMBER(BB78),ISNUMBER(DK78)),IF(BB78+VLOOKUP(BI78,NyIGS!$L$2:$V$4,DK78,1)&gt;160,160,BB78+VLOOKUP(BI78,NyIGS!$L$2:$V$4,DK78,1)),"")</f>
        <v/>
      </c>
      <c r="FQ78" s="9" t="str">
        <f>IF(AND(ISNUMBER(BC78),ISNUMBER(DK78)),IF(BC78+VLOOKUP(BI78,NyIRS!$L$2:$V$4,DK78,1)&gt;160,160,BC78+VLOOKUP(BI78,NyIRS!$L$2:$V$4,DK78,1)),"")</f>
        <v/>
      </c>
      <c r="FR78" s="9" t="str">
        <f>IF(AND(ISNUMBER(BD78),ISNUMBER(DK78)),IF(BD78+VLOOKUP(BI78,NyIES!$L$2:$V$4,DK78,1)&gt;160,160, BD78+VLOOKUP(BI78,NyIES!$L$2:$V$4,DK78,1)),"")</f>
        <v/>
      </c>
      <c r="FS78" s="9" t="str">
        <f>IF(AND(ISNUMBER(BE78),ISNUMBER(DK78)),IF(BE78+VLOOKUP(BI78,NyISI!$L$2:$V$4,DK78,1)&gt;160,160,BE78+VLOOKUP(BI78,NyISI!$L$2:$V$4,DK78,1)),"")</f>
        <v/>
      </c>
      <c r="FT78" s="9" t="str">
        <f>IF(AND(ISNUMBER(DK78),DK78&lt;8),IF(AND(ISNUMBER(BF78),ISNUMBER(DK78)),IF(BF78+VLOOKUP(BI78,NyISS!$L$2:$V$4,DK78,1)&gt;160,160,BF78+VLOOKUP(BI78,NyISS!$L$2:$V$4,DK78,1)),""),"")</f>
        <v/>
      </c>
      <c r="FU78" s="9" t="str">
        <f>IF(AND(ISNUMBER(DK78),DK78&gt;7),IF(AND(ISNUMBER(BG78),ISNUMBER(DK78)),IF(BG78+VLOOKUP(BI78,NyISM!$L$2:$V$4,DK78,1)&gt;160,160,BG78+VLOOKUP(BI78,NyISM!$L$2:$V$4,DK78,1)),""),"")</f>
        <v/>
      </c>
      <c r="FV78" s="9" t="str">
        <f>IF(AND(ISNUMBER(BH78),ISNUMBER(DK78)),IF(BH78+VLOOKUP(BI78,NyIAM!$L$2:$V$4,DK78,1)&gt;160,160,BH78+VLOOKUP(BI78,NyIAM!$L$2:$V$4,DK78,1)),"")</f>
        <v/>
      </c>
    </row>
    <row r="79" spans="1:178" x14ac:dyDescent="0.2">
      <c r="A79" s="51"/>
      <c r="B79" s="51"/>
      <c r="C79" s="51"/>
      <c r="D79" s="51"/>
      <c r="E79" s="51"/>
      <c r="F79" s="51"/>
      <c r="G79" s="51"/>
      <c r="H79" s="51"/>
      <c r="I79" s="51"/>
      <c r="J79" s="52"/>
      <c r="K79" s="52"/>
      <c r="L79" s="53"/>
      <c r="M79" s="53"/>
      <c r="N79" s="58" t="str">
        <f t="shared" si="22"/>
        <v/>
      </c>
      <c r="O79" s="53"/>
      <c r="P79" s="53"/>
      <c r="Q79" s="53"/>
      <c r="R79" s="53"/>
      <c r="S79" s="53"/>
      <c r="T79" s="53"/>
      <c r="U79" s="53"/>
      <c r="V79" s="53"/>
      <c r="W79" s="53"/>
      <c r="X79" s="53"/>
      <c r="Y79" s="53"/>
      <c r="Z79" s="53"/>
      <c r="AA79" s="53"/>
      <c r="AB79" s="53"/>
      <c r="AC79" s="53"/>
      <c r="AD79" s="53"/>
      <c r="AE79" s="53"/>
      <c r="AF79" s="53"/>
      <c r="AG79" s="53"/>
      <c r="AH79" s="53"/>
      <c r="AI79" s="53"/>
      <c r="AJ79" s="4" t="str">
        <f>IF(O79="","",IF(ISNUMBER(N79),VLOOKUP(O79,NyFi!$A$2:$K$40,DK79),""))</f>
        <v/>
      </c>
      <c r="AK79" s="4" t="str">
        <f>IF(P79="","",IF(AND(ISNUMBER(N79),DK79&lt;8),VLOOKUP(P79,NyGs!$A$2:$G$41,DK79),""))</f>
        <v/>
      </c>
      <c r="AL79" s="4" t="str">
        <f>IF(AA79="","",IF(ISNUMBER(N79),VLOOKUP(AA79,NyRm!$A$2:$K$56,DK79),""))</f>
        <v/>
      </c>
      <c r="AM79" s="4" t="str">
        <f>IF(Z79="","",IF(ISNUMBER(N79),VLOOKUP(Z79,NyFm!$A$2:$K$46,DK79),""))</f>
        <v/>
      </c>
      <c r="AN79" s="4" t="str">
        <f>IF(U79="","",IF(AND(ISNUMBER(N79),DK79&lt;8),VLOOKUP(U79,NyLi1R!$A$2:$G$20,DK79),""))</f>
        <v/>
      </c>
      <c r="AO79" s="4" t="str">
        <f>IF(V79="","",IF(AND(ISNUMBER(N79),DK79&lt;8),VLOOKUP(V79,NyLi1E!$A$2:$G$20,DK79),""))</f>
        <v/>
      </c>
      <c r="AP79" s="4" t="str">
        <f>IF(AND(ISNUMBER(N79),ISNUMBER(AN79),ISNUMBER(AO79),DK79&lt;8),VLOOKUP(AN79+AO79,NyLi1T!$A$2:$G$40,DK79),"")</f>
        <v/>
      </c>
      <c r="AQ79" s="4" t="str">
        <f>IF(W79="","",IF(AND(ISNUMBER(N79),DK79&gt;7),VLOOKUP(W79,NyLi2R!$A$2:$K$20,DK79),""))</f>
        <v/>
      </c>
      <c r="AR79" s="4" t="str">
        <f>IF(X79="","",IF(AND(ISNUMBER(N79),DK79&gt;7),VLOOKUP(X79,NyLi2E!$A$2:$K$20,DK79),""))</f>
        <v/>
      </c>
      <c r="AS79" s="4" t="str">
        <f>IF(AND(ISNUMBER(N79),ISNUMBER(AQ79),ISNUMBER(AR79),DK79&gt;7),VLOOKUP(AQ79+AR79,NyLi2T!$A$2:$K$40,DK79),"")</f>
        <v/>
      </c>
      <c r="AT79" s="4" t="str">
        <f>IF(AE79="","",IF(AND(ISNUMBER(N79),DK79&lt;8),VLOOKUP(AE79,NySs!$A$2:$G$28,DK79),""))</f>
        <v/>
      </c>
      <c r="AU79" s="4" t="str">
        <f>IF(AD79="","",IF(AND(ISNUMBER(N79),DK79&lt;9),VLOOKUP(AD79,NyEo!$A$2:$H$22,DK79),""))</f>
        <v/>
      </c>
      <c r="AV79" s="4" t="str">
        <f>IF(Q79="","",IF(AND(ISNUMBER(N79),DK79&gt;7),VLOOKUP(Q79,NyHt!$A$2:$K$17,DK79),""))</f>
        <v/>
      </c>
      <c r="AW79" s="4" t="str">
        <f>IF(R79="","",IF(ISNUMBER(N79),VLOOKUP(R79,NySiF!$A$2:$K$18,DK79),""))</f>
        <v/>
      </c>
      <c r="AX79" s="4" t="str">
        <f>IF(S79="","",IF(ISNUMBER(N79),VLOOKUP(S79,NySiB!$A$2:$K$16,DK79),""))</f>
        <v/>
      </c>
      <c r="AY79" s="4" t="str">
        <f>IF(T79="","",IF(ISNUMBER(N79),VLOOKUP(T79,NySiT!$A$2:$K$32,DK79),""))</f>
        <v/>
      </c>
      <c r="AZ79" s="4" t="str">
        <f>IF(Y79="","",IF(ISNUMBER(N79),VLOOKUP(Y79,NyVs!$A$2:$K$86,DK79),""))</f>
        <v/>
      </c>
      <c r="BA79" s="4" t="str">
        <f>IF(AI79="","",IF(ISNUMBER(N79),VLOOKUP(AI79,NyPp!$A$2:$K$202,DK79),""))</f>
        <v/>
      </c>
      <c r="BB79" s="4" t="str">
        <f>IF(AND(ISNUMBER(AJ79),ISNUMBER(AK79),ISNUMBER(AL79),ISNUMBER(AM79),DK79&lt;8),IF(COUNTIF(O79,0)+COUNTIF(P79,0)+COUNTIF(AA79,0)+COUNTIF(Z79,0)&gt;1,"",VLOOKUP(AJ79+AK79+AL79+AM79,NyIGS!$A$2:$K$78,DK79)),IF(AND(ISNUMBER(AJ79),ISNUMBER(AL79),ISNUMBER(AM79),ISNUMBER(AS79),DK79&gt;7),IF(COUNTIF(O79,0)+COUNTIF(AA79,0)+COUNTIF(Z79,0)+AND(COUNTIF(W79,0),COUNTIF(X79,0))&gt;1,"",VLOOKUP(AJ79+AL79+AM79+AS79,NyIGS!$A$2:$K$78,DK79)),""))</f>
        <v/>
      </c>
      <c r="BC79" s="4" t="str">
        <f>IF(AND(ISNUMBER(AJ79),ISNUMBER(AN79),ISNUMBER(AT79),DK79&lt;8),IF(COUNTIF(O79,0)+COUNTIF(U79,0)+COUNTIF(AE79,0)&gt;1,"",VLOOKUP(AJ79+AN79+AT79,NyIRS!$A$2:$K$59,DK79)),IF(AND(ISNUMBER(AJ79),ISNUMBER(AQ79),DK79&gt;7),IF(COUNTIF(O79,0)+COUNTIF(W79,0)&gt;1,"",VLOOKUP(AJ79+AQ79,NyIRS!$A$2:$K$59,DK79)),""))</f>
        <v/>
      </c>
      <c r="BD79" s="4" t="str">
        <f>IF(AND(ISNUMBER(AK79),ISNUMBER(AL79),ISNUMBER(AM79),DK79&lt;8),IF(COUNTIF(P79,0)+COUNTIF(AA79,0)+COUNTIF(Z79,0)&gt;1,"",VLOOKUP(AK79+AL79+AM79,NyIES!$A$2:$K$59,DK79)),IF(AND(ISNUMBER(AL79),ISNUMBER(AM79),ISNUMBER(AR79),DK79&gt;7),IF(COUNTIF(AA79,0)+COUNTIF(Z79,0)+COUNTIF(X79,0)&gt;1,"",VLOOKUP(AL79+AM79+AR79,NyIES!$A$2:$K$59,DK79)),""))</f>
        <v/>
      </c>
      <c r="BE79" s="4" t="str">
        <f>IF(AND(ISNUMBER(AJ79),ISNUMBER(AP79),ISNUMBER(AU79),DK79&lt;8),IF(COUNTIF(O79,0)+AND(COUNTIF(U79,0),COUNTIF(V79,0))+COUNTIF(AD79,0)&gt;1,"",VLOOKUP(AJ79+AP79+AU79,NyISI!$A$2:$K$59,DK79)),IF(AND(ISNUMBER(AS79),ISNUMBER(AU79),ISNUMBER(AV79),DK79=8),IF(COUNTIF(AD79,0)+COUNTIF(Q79,0)+AND(COUNTIF(W79,0),COUNTIF(X79,0))&gt;1,"",VLOOKUP(AS79+AU79+AV79,NyISI!$A$2:$K$59,DK79)),IF(AND(ISNUMBER(AS79),ISNUMBER(AV79),DK79&gt;8),IF(COUNTIF(Q79,0)+AND(COUNTIF(W79,0),COUNTIF(X79,0))&gt;1,"",VLOOKUP(AS79+AV79,NyISI!$A$2:$K$59,DK79)),"")))</f>
        <v/>
      </c>
      <c r="BF79" s="4" t="str">
        <f>IF(AND(ISNUMBER(AT79),ISNUMBER(AK79),ISNUMBER(AL79),ISNUMBER(AM79),DK79&lt;8),IF(COUNTIF(P79,0)+COUNTIF(AA79,0)+COUNTIF(Z79,0)+COUNTIF(AE79,0)&gt;1,"",VLOOKUP(AT79+AK79+AL79+AM79,NyISS!$A$2:$G$78,DK79)),"")</f>
        <v/>
      </c>
      <c r="BG79" s="4" t="str">
        <f>IF(AND(ISNUMBER(AJ79),ISNUMBER(AL79),ISNUMBER(AM79),DK79&gt;7),IF(COUNTIF(O79,0)+COUNTIF(AA79,0)+COUNTIF(Z79,0)&gt;1,"",VLOOKUP(AJ79+AL79+AM79,NyISM!$A$2:$K$59,DK79)),"")</f>
        <v/>
      </c>
      <c r="BH79" s="4" t="str">
        <f>IF(AND(ISNUMBER(AY79),ISNUMBER(AZ79)),IF(COUNTIF(T79,0)+COUNTIF(Y79,0)&gt;1,"",VLOOKUP(AY79+AZ79,NyIAM!$A$2:$K$40,DK79)),"")</f>
        <v/>
      </c>
      <c r="BJ79" s="4" t="str">
        <f>IF(ISNUMBER(BB79),VLOOKUP(BB79,Percentil!$A$2:$B$122,2,1),"")</f>
        <v/>
      </c>
      <c r="BK79" s="4" t="str">
        <f>IF(ISNUMBER(BC79),VLOOKUP(BC79,Percentil!$A$2:$B$122,2,1),"")</f>
        <v/>
      </c>
      <c r="BL79" s="4" t="str">
        <f>IF(ISNUMBER(BD79),VLOOKUP(BD79,Percentil!$A$2:$B$122,2,1),"")</f>
        <v/>
      </c>
      <c r="BM79" s="4" t="str">
        <f>IF(ISNUMBER(BE79),VLOOKUP(BE79,Percentil!$A$2:$B$122,2,1),"")</f>
        <v/>
      </c>
      <c r="BN79" s="4" t="str">
        <f>IF(ISNUMBER(BF79),VLOOKUP(BF79,Percentil!$A$2:$B$122,2,1),"")</f>
        <v/>
      </c>
      <c r="BO79" s="4" t="str">
        <f>IF(ISNUMBER(BG79),VLOOKUP(BG79,Percentil!$A$2:$B$122,2,1),"")</f>
        <v/>
      </c>
      <c r="BP79" s="4" t="str">
        <f>IF(ISNUMBER(BH79),VLOOKUP(BH79,Percentil!$A$2:$B$122,2,1),"")</f>
        <v/>
      </c>
      <c r="BQ79" s="4" t="str">
        <f>IF(AND(ISNUMBER(AJ79),ISNUMBER(DK79)),IF(AJ79-VLOOKUP(BI79,NyFi!$L$2:$V$4,DK79,1)&lt;1,1 &amp; " - " &amp; AJ79+VLOOKUP(BI79,NyFi!$L$2:$V$4,DK79,1),IF(AJ79+VLOOKUP(BI79,NyFi!$L$2:$V$4,DK79,1)&gt;19,AJ79-VLOOKUP(BI79,NyFi!$L$2:$V$4,DK79,1) &amp; " - " &amp; 19,AJ79-VLOOKUP(BI79,NyFi!$L$2:$V$4,DK79,1) &amp; " - " &amp; AJ79+VLOOKUP(BI79,NyFi!$L$2:$V$4,DK79,1))),"")</f>
        <v/>
      </c>
      <c r="BR79" s="4" t="str">
        <f>IF(AND(ISNUMBER(DK79),DK79&lt;8),IF(AND(ISNUMBER(AK79),ISNUMBER(DK79)),IF(AK79-VLOOKUP(BI79,NyGs!$L$2:$V$4,DK79,1)&lt;1,1 &amp; " - " &amp; AK79+VLOOKUP(BI79,NyGs!$L$2:$V$4,DK79,1),IF(AK79+VLOOKUP(BI79,NyGs!$L$2:$V$4,DK79,1)&gt;19,AK79-VLOOKUP(BI79,NyGs!$L$2:$V$4,DK79,1) &amp; " - " &amp; 19,AK79-VLOOKUP(BI79,NyGs!$L$2:$V$4,DK79,1) &amp; " - " &amp; AK79+VLOOKUP(BI79,NyGs!$L$2:$V$4,DK79,1))),""),"")</f>
        <v/>
      </c>
      <c r="BS79" s="4" t="str">
        <f>IF(AND(ISNUMBER(AL79),ISNUMBER(DK79)),IF(AL79-VLOOKUP(BI79,NyRm!$L$2:$V$4,DK79,1)&lt;1,1 &amp; " - " &amp; AL79+VLOOKUP(BI79,NyRm!$L$2:$V$4,DK79,1),IF(AL79+VLOOKUP(BI79,NyRm!$L$2:$V$4,DK79,1)&gt;19,AL79-VLOOKUP(BI79,NyRm!$L$2:$V$4,DK79,1) &amp; " - " &amp; 19,AL79-VLOOKUP(BI79,NyRm!$L$2:$V$4,DK79,1) &amp; " - " &amp; AL79+VLOOKUP(BI79,NyRm!$L$2:$V$4,DK79,1))),"")</f>
        <v/>
      </c>
      <c r="BT79" s="4" t="str">
        <f>IF(AND(ISNUMBER(AM79),ISNUMBER(DK79)),IF(AM79-VLOOKUP(BI79,NyFm!$L$2:$V$4,DK79,1)&lt;1,1 &amp; " - " &amp; AM79+VLOOKUP(BI79,NyFm!$L$2:$V$4,DK79,1),IF(AM79+VLOOKUP(BI79,NyFm!$L$2:$V$4,DK79,1)&gt;19,AM79-VLOOKUP(BI79,NyFm!$L$2:$V$4,DK79,1) &amp; " - " &amp; 19,AM79-VLOOKUP(BI79,NyFm!$L$2:$V$4,DK79,1) &amp; " - " &amp; AM79+VLOOKUP(BI79,NyFm!$L$2:$V$4,DK79,1))),"")</f>
        <v/>
      </c>
      <c r="BU79" s="4" t="str">
        <f>IF(AND(ISNUMBER(DK79),DK79&lt;8),IF(AND(ISNUMBER(AN79),ISNUMBER(DK79)),IF(AN79-VLOOKUP(BI79,NyLi1R!$L$2:$V$4,DK79,1)&lt;1,1 &amp; " - " &amp; AN79+VLOOKUP(BI79,NyLi1R!$L$2:$V$4,DK79,1),IF(AN79+VLOOKUP(BI79,NyLi1R!$L$2:$V$4,DK79,1)&gt;19,AN79-VLOOKUP(BI79,NyLi1R!$L$2:$V$4,DK79,1) &amp; " - " &amp; 19,AN79-VLOOKUP(BI79,NyLi1R!$L$2:$V$4,DK79,1) &amp; " - " &amp; AN79+VLOOKUP(BI79,NyLi1R!$L$2:$V$4,DK79,1))),""),"")</f>
        <v/>
      </c>
      <c r="BV79" s="4" t="str">
        <f>IF(AND(ISNUMBER(DK79),DK79&lt;8),IF(AND(ISNUMBER(AO79),ISNUMBER(DK79)),IF(AO79-VLOOKUP(BI79,NyLi1E!$L$2:$V$4,DK79,1)&lt;1,1 &amp; " - " &amp; AO79+VLOOKUP(BI79,NyLi1E!$L$2:$V$4,DK79,1),IF(AO79+VLOOKUP(BI79,NyLi1E!$L$2:$V$4,DK79,1)&gt;19,AO79-VLOOKUP(BI79,NyLi1E!$L$2:$V$4,DK79,1) &amp; " - " &amp; 19,AO79-VLOOKUP(BI79,NyLi1E!$L$2:$V$4,DK79,1) &amp; " - " &amp; AO79+VLOOKUP(BI79,NyLi1E!$L$2:$V$4,DK79,1))),""),"")</f>
        <v/>
      </c>
      <c r="BW79" s="4" t="str">
        <f>IF(AND(ISNUMBER(DK79),DK79&lt;8),IF(AND(ISNUMBER(AP79),ISNUMBER(DK79)),IF(AP79-VLOOKUP(BI79,NyLi1T!$L$2:$V$4,DK79,1)&lt;1,1 &amp; " - " &amp; AP79+VLOOKUP(BI79,NyLi1T!$L$2:$V$4,DK79,1),IF(AP79+VLOOKUP(BI79,NyLi1T!$L$2:$V$4,DK79,1)&gt;19,AP79-VLOOKUP(BI79,NyLi1T!$L$2:$V$4,DK79,1) &amp; " - " &amp; 19,AP79-VLOOKUP(BI79,NyLi1T!$L$2:$V$4,DK79,1) &amp; " - " &amp; AP79+VLOOKUP(BI79,NyLi1T!$L$2:$V$4,DK79,1))),""),"")</f>
        <v/>
      </c>
      <c r="BX79" s="4" t="str">
        <f>IF(AND(ISNUMBER(DK79),DK79&gt;7),IF(AND(ISNUMBER(AQ79),ISNUMBER(DK79)),IF(AQ79-VLOOKUP(BI79,NyLi2R!$L$2:$V$4,DK79,1)&lt;1,1 &amp; " - " &amp; AQ79+VLOOKUP(BI79,NyLi2R!$L$2:$V$4,DK79,1),IF(AQ79+VLOOKUP(BI79,NyLi2R!$L$2:$V$4,DK79,1)&gt;19,AQ79-VLOOKUP(BI79,NyLi2R!$L$2:$V$4,DK79,1) &amp; " - " &amp; 19,AQ79-VLOOKUP(BI79,NyLi2R!$L$2:$V$4,DK79,1) &amp; " - " &amp; AQ79+VLOOKUP(BI79,NyLi2R!$L$2:$V$4,DK79,1))),""),"")</f>
        <v/>
      </c>
      <c r="BY79" s="4" t="str">
        <f>IF(AND(ISNUMBER(DK79),DK79&gt;7),IF(AND(ISNUMBER(AR79),ISNUMBER(DK79)),IF(AR79-VLOOKUP(BI79,NyLi2E!$L$2:$V$4,DK79,1)&lt;1,1 &amp; " - " &amp; AR79+VLOOKUP(BI79,NyLi2E!$L$2:$V$4,DK79,1),IF(AR79+VLOOKUP(BI79,NyLi2E!$L$2:$V$4,DK79,1)&gt;19,AR79-VLOOKUP(BI79,NyLi2E!$L$2:$V$4,DK79,1) &amp; " - " &amp; 19,AR79-VLOOKUP(BI79,NyLi2E!$L$2:$V$4,DK79,1) &amp; " - " &amp; AR79+VLOOKUP(BI79,NyLi2E!$L$2:$V$4,DK79,1))),""),"")</f>
        <v/>
      </c>
      <c r="BZ79" s="4" t="str">
        <f>IF(AND(ISNUMBER(DK79),DK79&gt;7),IF(AND(ISNUMBER(AS79),ISNUMBER(DK79)),IF(AS79-VLOOKUP(BI79,NyLi2T!$L$2:$V$4,DK79,1)&lt;1,1 &amp; " - " &amp; AS79+VLOOKUP(BI79,NyLi2T!$L$2:$V$4,DK79,1),IF(AS79+VLOOKUP(BI79,NyLi2T!$L$2:$V$4,DK79,1)&gt;19,AS79-VLOOKUP(BI79,NyLi2T!$L$2:$V$4,DK79,1) &amp; " - " &amp; 19,AS79-VLOOKUP(BI79,NyLi2T!$L$2:$V$4,DK79,1) &amp; " - " &amp; AS79+VLOOKUP(BI79,NyLi2T!$L$2:$V$4,DK79,1))),""),"")</f>
        <v/>
      </c>
      <c r="CA79" s="4" t="str">
        <f>IF(AND(ISNUMBER(DK79),DK79&lt;8),IF(AND(ISNUMBER(AT79),ISNUMBER(DK79)),IF(AT79-VLOOKUP(BI79,NySs!$L$2:$V$4,DK79,1)&lt;1,1 &amp; " - " &amp; AT79+VLOOKUP(BI79,NySs!$L$2:$V$4,DK79,1),IF(AT79+VLOOKUP(BI79,NySs!$L$2:$V$4,DK79,1)&gt;19,AT79-VLOOKUP(BI79,NySs!$L$2:$V$4,DK79,1) &amp; " - " &amp; 19,AT79-VLOOKUP(BI79,NySs!$L$2:$V$4,DK79,1) &amp; " - " &amp; AT79+VLOOKUP(BI79,NySs!$L$2:$V$4,DK79,1))),""),"")</f>
        <v/>
      </c>
      <c r="CB79" s="4" t="str">
        <f>IF(AND(ISNUMBER(DK79),DK79&lt;9),IF(AND(ISNUMBER(AU79),ISNUMBER(DK79)),IF(AU79-VLOOKUP(BI79,NyEo!$L$2:$V$4,DK79,1)&lt;1,1 &amp; " - " &amp; AU79+VLOOKUP(BI79,NyEo!$L$2:$V$4,DK79,1),IF(AU79+VLOOKUP(BI79,NyEo!$L$2:$V$4,DK79,1)&gt;19,AU79-VLOOKUP(BI79,NyEo!$L$2:$V$4,DK79,1) &amp; " - " &amp; 19,AU79-VLOOKUP(BI79,NyEo!$L$2:$V$4,DK79,1) &amp; " - " &amp; AU79+VLOOKUP(BI79,NyEo!$L$2:$V$4,DK79,1))),""),"")</f>
        <v/>
      </c>
      <c r="CC79" s="4" t="str">
        <f>IF(AND(ISNUMBER(DK79),DK79&gt;7),IF(AND(ISNUMBER(AV79),ISNUMBER(DK79)),IF(AV79-VLOOKUP(BI79,NyHt!$L$2:$V$4,DK79,1)&lt;1,1 &amp; " - " &amp; AV79+VLOOKUP(BI79,NyHt!$L$2:$V$4,DK79,1),IF(AV79+VLOOKUP(BI79,NyHt!$L$2:$V$4,DK79,1)&gt;19,AV79-VLOOKUP(BI79,NyHt!$L$2:$V$4,DK79,1) &amp; " - " &amp; 19,AV79-VLOOKUP(BI79,NyHt!$L$2:$V$4,DK79,1) &amp; " - " &amp; AV79+VLOOKUP(BI79,NyHt!$L$2:$V$4,DK79,1))),""),"")</f>
        <v/>
      </c>
      <c r="CD79" s="4" t="str">
        <f>IF(AND(ISNUMBER(AW79),ISNUMBER(DK79)),IF(AW79-VLOOKUP(BI79,NySiF!$L$2:$V$4,DK79,1)&lt;1,1 &amp; " - " &amp; AW79+VLOOKUP(BI79,NySiF!$L$2:$V$4,DK79,1),IF(AW79+VLOOKUP(BI79,NySiF!$L$2:$V$4,DK79,1)&gt;19,AW79-VLOOKUP(BI79,NySiF!$L$2:$V$4,DK79,1) &amp; " - " &amp; 19,AW79-VLOOKUP(BI79,NySiF!$L$2:$V$4,DK79,1) &amp; " - " &amp; AW79+VLOOKUP(BI79,NySiF!$L$2:$V$4,DK79,1))),"")</f>
        <v/>
      </c>
      <c r="CE79" s="4" t="str">
        <f>IF(AND(ISNUMBER(AX79),ISNUMBER(DK79)),IF(AX79-VLOOKUP(BI79,NySiB!$L$2:$V$4,DK79,1)&lt;1,1 &amp; " - " &amp; AX79+VLOOKUP(BI79,NySiB!$L$2:$V$4,DK79,1),IF(AX79+VLOOKUP(BI79,NySiB!$L$2:$V$4,DK79,1)&gt;19,AX79-VLOOKUP(BI79,NySiB!$L$2:$V$4,DK79,1) &amp; " - " &amp; 19,AX79-VLOOKUP(BI79,NySiB!$L$2:$V$4,DK79,1) &amp; " - " &amp; AX79+VLOOKUP(BI79,NySiB!$L$2:$V$4,DK79,1))),"")</f>
        <v/>
      </c>
      <c r="CF79" s="4" t="str">
        <f>IF(AND(ISNUMBER(AY79),ISNUMBER(DK79)),IF(AY79-VLOOKUP(BI79,NySiT!$L$2:$V$4,DK79,1)&lt;1,1 &amp; " - " &amp; AY79+VLOOKUP(BI79,NySiT!$L$2:$V$4,DK79,1),IF(AY79+VLOOKUP(BI79,NySiT!$L$2:$V$4,DK79,1)&gt;19,AY79-VLOOKUP(BI79,NySiT!$L$2:$V$4,DK79,1) &amp; " - " &amp; 19,AY79-VLOOKUP(BI79,NySiT!$L$2:$V$4,DK79,1) &amp; " - " &amp; AY79+VLOOKUP(BI79,NySiT!$L$2:$V$4,DK79,1))),"")</f>
        <v/>
      </c>
      <c r="CG79" s="4" t="str">
        <f>IF(AND(ISNUMBER(AZ79),ISNUMBER(DK79)),IF(AZ79-VLOOKUP(BI79,NyVs!$L$2:$V$4,DK79,1)&lt;1,1 &amp; " - " &amp; AZ79+VLOOKUP(BI79,NyVs!$L$2:$V$4,DK79,1),IF(AZ79+VLOOKUP(BI79,NyVs!$L$2:$V$4,DK79,1)&gt;19,AZ79-VLOOKUP(BI79,NyVs!$L$2:$V$4,DK79,1) &amp; " - " &amp; 19,AZ79-VLOOKUP(BI79,NyVs!$L$2:$V$4,DK79,1) &amp; " - " &amp; AZ79+VLOOKUP(BI79,NyVs!$L$2:$V$4,DK79,1))),"")</f>
        <v/>
      </c>
      <c r="CH79" s="4" t="str">
        <f>IF(AND(ISNUMBER(BA79),ISNUMBER(DK79)),IF(BA79-VLOOKUP(BI79,NyPp!$L$2:$V$4,DK79,1)&lt;1,1 &amp; " - " &amp; BA79+VLOOKUP(BI79,NyPp!$L$2:$V$4,DK79,1),IF(BA79+VLOOKUP(BI79,NyPp!$L$2:$V$4,DK79,1)&gt;19,BA79-VLOOKUP(BI79,NyPp!$L$2:$V$4,DK79,1) &amp; " - " &amp; 19,BA79-VLOOKUP(BI79,NyPp!$L$2:$V$4,DK79,1) &amp; " - " &amp; BA79+VLOOKUP(BI79,NyPp!$L$2:$V$4,DK79,1))),"")</f>
        <v/>
      </c>
      <c r="CI79" s="4" t="str">
        <f>IF(AND(ISNUMBER(BB79),ISNUMBER(DK79)),IF(BB79-VLOOKUP(BI79,NyIGS!$L$2:$V$4,DK79,1)&lt;40,40 &amp; " - " &amp; BB79+VLOOKUP(BI79,NyIGS!$L$2:$V$4,DK79,1),IF(BB79+VLOOKUP(BI79,NyIGS!$L$2:$V$4,DK79,1)&gt;160,BB79-VLOOKUP(BI79,NyIGS!$L$2:$V$4,DK79,1) &amp; " - " &amp; 160,BB79-VLOOKUP(BI79,NyIGS!$L$2:$V$4,DK79,1) &amp; " - " &amp; BB79+VLOOKUP(BI79,NyIGS!$L$2:$V$4,DK79,1))),"")</f>
        <v/>
      </c>
      <c r="CJ79" s="4" t="str">
        <f>IF(AND(ISNUMBER(BC79),ISNUMBER(DK79)),IF(BC79-VLOOKUP(BI79,NyIRS!$L$2:$V$4,DK79,1)&lt;40,40 &amp; " - " &amp; BC79+VLOOKUP(BI79,NyIRS!$L$2:$V$4,DK79,1),IF(BC79+VLOOKUP(BI79,NyIRS!$L$2:$V$4,DK79,1)&gt;160,BC79-VLOOKUP(BI79,NyIRS!$L$2:$V$4,DK79,1) &amp; " - " &amp; 160,BC79-VLOOKUP(BI79,NyIRS!$L$2:$V$4,DK79,1) &amp; " - " &amp; BC79+VLOOKUP(BI79,NyIRS!$L$2:$V$4,DK79,1))),"")</f>
        <v/>
      </c>
      <c r="CK79" s="4" t="str">
        <f>IF(AND(ISNUMBER(BD79),ISNUMBER(DK79)),IF(BD79-VLOOKUP(BI79,NyIES!$L$2:$V$4,DK79,1)&lt;40,40 &amp; " - " &amp; BD79+VLOOKUP(BI79,NyIES!$L$2:$V$4,DK79,1),IF(BD79+VLOOKUP(BI79,NyIES!$L$2:$V$4,DK79,1)&gt;160,BD79-VLOOKUP(BI79,NyIES!$L$2:$V$4,DK79,1) &amp; " - " &amp; 160,BD79-VLOOKUP(BI79,NyIES!$L$2:$V$4,DK79,1) &amp; " - " &amp; BD79+VLOOKUP(BI79,NyIES!$L$2:$V$4,DK79,1))),"")</f>
        <v/>
      </c>
      <c r="CL79" s="4" t="str">
        <f>IF(AND(ISNUMBER(BE79),ISNUMBER(DK79)),IF(BE79-VLOOKUP(BI79,NyISI!$L$2:$V$4,DK79,1)&lt;40,40 &amp; " - " &amp; BE79+VLOOKUP(BI79,NyISI!$L$2:$V$4,DK79,1),IF(BE79+VLOOKUP(BI79,NyISI!$L$2:$V$4,DK79,1)&gt;160,BE79-VLOOKUP(BI79,NyISI!$L$2:$V$4,DK79,1) &amp; " - " &amp; 160,BE79-VLOOKUP(BI79,NyISI!$L$2:$V$4,DK79,1) &amp; " - " &amp; BE79+VLOOKUP(BI79,NyISI!$L$2:$V$4,DK79,1))),"")</f>
        <v/>
      </c>
      <c r="CM79" s="4" t="str">
        <f>IF(AND(ISNUMBER(DK79),DK79&lt;8),IF(AND(ISNUMBER(BF79),ISNUMBER(DK79)),IF(BF79-VLOOKUP(BI79,NyISS!$L$2:$V$4,DK79,1)&lt;40,40 &amp; " - " &amp; BF79+VLOOKUP(BI79,NyISS!$L$2:$V$4,DK79,1),IF(BF79+VLOOKUP(BI79,NyISS!$L$2:$V$4,DK79,1)&gt;160,BF79-VLOOKUP(BI79,NyISS!$L$2:$V$4,DK79,1) &amp; " - " &amp; 160,BF79-VLOOKUP(BI79,NyISS!$L$2:$V$4,DK79,1) &amp; " - " &amp; BF79+VLOOKUP(BI79,NyISS!$L$2:$V$4,DK79,1))),""),"")</f>
        <v/>
      </c>
      <c r="CN79" s="4" t="str">
        <f>IF(AND(ISNUMBER(DK79),DK79&gt;7),IF(AND(ISNUMBER(BG79),ISNUMBER(DK79)),IF(BG79-VLOOKUP(BI79,NyISM!$L$2:$V$4,DK79,1)&lt;40,40 &amp; " - " &amp; BG79+VLOOKUP(BI79,NyISM!$L$2:$V$4,DK79,1),IF(BG79+VLOOKUP(BI79,NyISM!$L$2:$V$4,DK79,1)&gt;160,BG79-VLOOKUP(BI79,NyISM!$L$2:$V$4,DK79,1) &amp; " - " &amp; 160,BG79-VLOOKUP(BI79,NyISM!$L$2:$V$4,DK79,1) &amp; " - " &amp; BG79+VLOOKUP(BI79,NyISM!$L$2:$V$4,DK79,1))),""),"")</f>
        <v/>
      </c>
      <c r="CO79" s="4" t="str">
        <f>IF(AND(ISNUMBER(BH79),ISNUMBER(DK79)),IF(BH79-VLOOKUP(BI79,NyIAM!$L$2:$V$4,DK79,1)&lt;40,40 &amp; " - " &amp; BH79+VLOOKUP(BI79,NyIAM!$L$2:$V$4,DK79,1),IF(BH79+VLOOKUP(BI79,NyIAM!$L$2:$V$4,DK79,1)&gt;160,BH79-VLOOKUP(BI79,NyIAM!$L$2:$V$4,DK79,1) &amp; " - " &amp; 160,BH79-VLOOKUP(BI79,NyIAM!$L$2:$V$4,DK79,1) &amp; " - " &amp; BH79+VLOOKUP(BI79,NyIAM!$L$2:$V$4,DK79,1))),"")</f>
        <v/>
      </c>
      <c r="CP79" s="4" t="str">
        <f>IF(AF79="","",IF(AND(ISNUMBER(AF79),ISNUMBER(DK79)),IF(VLOOKUP(AF79,NyOm!$A$2:$K$30,DK79,1)=1,"Onormalt få ord",IF(VLOOKUP(AF79,NyOm!$A$2:$K$30,DK79,1)=2,"Färre antal ord än normalt",IF(VLOOKUP(AF79,NyOm!$A$2:$K$30,DK79,1)=3,"Normalt antal ord","")))))</f>
        <v/>
      </c>
      <c r="CQ79" s="4" t="str">
        <f>IF(AB79="","",IF(AND(ISNUMBER(AB79),ISNUMBER(DK79)),IF(VLOOKUP(AB79,NyPbTid!$A$2:$K$218,DK79,1)=1,"Onormalt lång tidsåtgång",IF(VLOOKUP(AB79,NyPbTid!$A$2:$K$218,DK79,1)=2,"Långsammare än normalt",IF(VLOOKUP(AB79,NyPbTid!$A$2:$K$218,DK79,1)=3,"Normal tidsåtgång","")))))</f>
        <v/>
      </c>
      <c r="CR79" s="4" t="str">
        <f>IF(AC79="","",IF(AND(ISNUMBER(AC79),ISNUMBER(DK79)),IF(VLOOKUP(AC79,NyPbFel!$A$2:$K$18,DK79,1)=1,"Onormalt antal fel",IF(VLOOKUP(AC79,NyPbFel!$A$2:$K$18,DK79,1)=2,"Fler fel än normalt",IF(VLOOKUP(AC79,NyPbFel!$A$2:$K$18,DK79,1)=3,"Normalt antal fel","")))))</f>
        <v/>
      </c>
      <c r="CS79" s="4" t="str">
        <f t="shared" si="28"/>
        <v/>
      </c>
      <c r="CT79" s="4" t="str">
        <f>IF(OR(ISNUMBER(CS79),CS79="0**"),IF(ISNUMBER(CS79),CS79/ABS(CS79)*VLOOKUP(1,SignDiff!$A$3:$K$4,DK79,1),VLOOKUP(1,SignDiff!$A$3:$K$4,DK79,1)),"")</f>
        <v/>
      </c>
      <c r="CU79" s="4" t="str">
        <f>IF(OR(ISNUMBER(CS79),CS79="0**"),IF(ISNUMBER(CS79),CS79/ABS(CS79)*VLOOKUP(1,SignDiff!$A$7:$K$8,DK79,1),VLOOKUP(1,SignDiff!$A$7:$K$8,DK79,1)),"")</f>
        <v/>
      </c>
      <c r="CV79" s="4" t="str">
        <f t="shared" si="29"/>
        <v/>
      </c>
      <c r="CW79" s="4" t="str">
        <f t="shared" si="30"/>
        <v/>
      </c>
      <c r="CX79" s="4" t="str">
        <f>IF(OR(ISNUMBER(CS79),CS79="0**"),IF(CS79="0**",VLOOKUP(0,'IRS-IES'!$A$2:$C$43,2,1),IF(CS79&lt;0,VLOOKUP(ABS(CS79),'IRS-IES'!$A$2:$C$43,2,1),VLOOKUP(ABS(CS79),'IRS-IES'!$A$2:$C$43,3,1))),"")</f>
        <v/>
      </c>
      <c r="CY79" s="4" t="str">
        <f t="shared" si="31"/>
        <v/>
      </c>
      <c r="CZ79" s="4" t="str">
        <f>IF(OR(ISNUMBER(CY79),CY79="0**"),IF(ISNUMBER(CY79),CY79/ABS(CY79)*VLOOKUP(2,SignDiff!$A$3:$K$4,DK79,1),VLOOKUP(2,SignDiff!$A$3:$K$4,DK79,1)),"")</f>
        <v/>
      </c>
      <c r="DA79" s="4" t="str">
        <f>IF(OR(ISNUMBER(CY79),CY79="0**"),IF(ISNUMBER(CY79),CY79/ABS(CY79)*VLOOKUP(2,SignDiff!$A$7:$K$8,DK79,1),VLOOKUP(2,SignDiff!$A$7:$K$8,DK79,1)),"")</f>
        <v/>
      </c>
      <c r="DB79" s="4" t="str">
        <f t="shared" si="32"/>
        <v/>
      </c>
      <c r="DC79" s="4" t="str">
        <f t="shared" si="33"/>
        <v/>
      </c>
      <c r="DD79" s="4" t="str">
        <f>IF(OR(ISNUMBER(CY79),CY79="0**"),IF(CY79="0**",VLOOKUP(0,'ISI-ISS'!$A$2:$C$43,2,1),IF(CY79&lt;0,VLOOKUP(ABS(CY79),'ISI-ISS'!$A$2:$C$43,2,1),VLOOKUP(ABS(CY79),'ISI-ISS'!$A$2:$C$43,3,1))),"")</f>
        <v/>
      </c>
      <c r="DE79" s="4" t="str">
        <f t="shared" si="34"/>
        <v/>
      </c>
      <c r="DF79" s="4" t="str">
        <f>IF(OR(ISNUMBER(DE79),DE79="0**"),IF(ISNUMBER(DE79),DE79/ABS(DE79)*VLOOKUP(2,SignDiff!$A$3:$K$4,DK79,1),VLOOKUP(2,SignDiff!$A$3:$K$4,DK79,1)),"")</f>
        <v/>
      </c>
      <c r="DG79" s="4" t="str">
        <f>IF(OR(ISNUMBER(DE79),DE79="0**"),IF(ISNUMBER(DE79),DE79/ABS(DE79)*VLOOKUP(2,SignDiff!$A$7:$K$8,DK79,1),VLOOKUP(2,SignDiff!$A$7:$K$8,DK79,1)),"")</f>
        <v/>
      </c>
      <c r="DH79" s="4" t="str">
        <f t="shared" si="35"/>
        <v/>
      </c>
      <c r="DI79" s="4" t="str">
        <f t="shared" si="36"/>
        <v/>
      </c>
      <c r="DJ79" s="4" t="str">
        <f>IF(OR(ISNUMBER(DE79),DE79="0**"),IF(DE79="0**",VLOOKUP(0,'ISI-ISM'!$A$2:$C$43,2,1),IF(DE79&lt;0,VLOOKUP(ABS(DE79),'ISI-ISM'!$A$2:$C$43,2,1),VLOOKUP(ABS(DE79),'ISI-ISM'!$A$2:$C$43,3,1))),"")</f>
        <v/>
      </c>
      <c r="DK79" s="4" t="str">
        <f>IF(ISERROR(VLOOKUP(N79,age!$A$2:$C$11,2,1)),"",VLOOKUP(N79,age!$A$2:$C$11,2,1))</f>
        <v/>
      </c>
      <c r="DL79" s="4" t="str">
        <f>IF(ISERROR(VLOOKUP(N79,age!$A$2:$C$11,3,1)),"",VLOOKUP(N79,age!$A$2:$C$11,3,1))</f>
        <v/>
      </c>
      <c r="DM79" s="4">
        <f t="shared" si="23"/>
        <v>0</v>
      </c>
      <c r="DN79" s="4">
        <f t="shared" si="24"/>
        <v>0</v>
      </c>
      <c r="DO79" s="4">
        <f t="shared" si="25"/>
        <v>0</v>
      </c>
      <c r="DP79" s="4">
        <f t="shared" si="26"/>
        <v>0</v>
      </c>
      <c r="DQ79" s="4">
        <f t="shared" si="27"/>
        <v>0</v>
      </c>
      <c r="DR79" s="9" t="str">
        <f t="shared" si="37"/>
        <v/>
      </c>
      <c r="DS79" s="9" t="str">
        <f t="shared" si="38"/>
        <v/>
      </c>
      <c r="DT79" s="9" t="str">
        <f t="shared" si="39"/>
        <v/>
      </c>
      <c r="DU79" s="9" t="str">
        <f t="shared" si="40"/>
        <v/>
      </c>
      <c r="DV79" s="9" t="str">
        <f t="shared" si="41"/>
        <v/>
      </c>
      <c r="DW79" s="9" t="str">
        <f t="shared" si="42"/>
        <v/>
      </c>
      <c r="DX79" s="9" t="str">
        <f t="shared" si="43"/>
        <v/>
      </c>
      <c r="DY79" s="9" t="str">
        <f>IF(AND(ISNUMBER(AJ79),ISNUMBER(DK79)),IF(AJ79-VLOOKUP(BI79,NyFi!$L$2:$V$4,DK79,1)&lt;1,1,AJ79-VLOOKUP(BI79,NyFi!$L$2:$V$4,DK79,1)),"")</f>
        <v/>
      </c>
      <c r="DZ79" s="9" t="str">
        <f>IF(AND(ISNUMBER(DK79),DK79&lt;8),IF(AND(ISNUMBER(AK79),ISNUMBER(DK79)),IF(AK79-VLOOKUP(BI79,NyGs!$L$2:$V$4,DK79,1)&lt;1,1,AK79-VLOOKUP(BI79,NyGs!$L$2:$V$4,DK79,1)),""),"")</f>
        <v/>
      </c>
      <c r="EA79" s="9" t="str">
        <f>IF(AND(ISNUMBER(AL79),ISNUMBER(DK79)),IF(AL79-VLOOKUP(BI79,NyRm!$L$2:$V$4,DK79,1)&lt;1,1,AL79-VLOOKUP(BI79,NyRm!$L$2:$V$4,DK79,1)),"")</f>
        <v/>
      </c>
      <c r="EB79" s="9" t="str">
        <f>IF(AND(ISNUMBER(AM79),ISNUMBER(DK79)),IF(AM79-VLOOKUP(BI79,NyFm!$L$2:$V$4,DK79,1)&lt;1,1,AM79-VLOOKUP(BI79,NyFm!$L$2:$V$4,DK79,1)),"")</f>
        <v/>
      </c>
      <c r="EC79" s="9" t="str">
        <f>IF(AND(ISNUMBER(DK79),DK79&lt;8),IF(AND(ISNUMBER(AN79),ISNUMBER(DK79)),IF(AN79-VLOOKUP(BI79,NyLi1R!$L$2:$V$4,DK79,1)&lt;1,1,AN79-VLOOKUP(BI79,NyLi1R!$L$2:$V$4,DK79,1)),""),"")</f>
        <v/>
      </c>
      <c r="ED79" s="9" t="str">
        <f>IF(AND(ISNUMBER(DK79),DK79&lt;8),IF(AND(ISNUMBER(AO79),ISNUMBER(DK79)),IF(AO79-VLOOKUP(BI79,NyLi1E!$L$2:$V$4,DK79,1)&lt;1,1,AO79-VLOOKUP(BI79,NyLi1E!$L$2:$V$4,DK79,1)),""),"")</f>
        <v/>
      </c>
      <c r="EE79" s="9" t="str">
        <f>IF(AND(ISNUMBER(DK79),DK79&lt;8),IF(AND(ISNUMBER(AP79),ISNUMBER(DK79)),IF(AP79-VLOOKUP(BI79,NyLi1T!$L$2:$V$4,DK79,1)&lt;1,1,AP79-VLOOKUP(BI79,NyLi1T!$L$2:$V$4,DK79,1)),""),"")</f>
        <v/>
      </c>
      <c r="EF79" s="9" t="str">
        <f>IF(AND(ISNUMBER(DK79),DK79&gt;7),IF(AND(ISNUMBER(AQ79),ISNUMBER(DK79)),IF(AQ79-VLOOKUP(BI79,NyLi2R!$L$2:$V$4,DK79,1)&lt;1,1,AQ79-VLOOKUP(BI79,NyLi2R!$L$2:$V$4,DK79,1)),""),"")</f>
        <v/>
      </c>
      <c r="EG79" s="9" t="str">
        <f>IF(AND(ISNUMBER(DK79),DK79&gt;7),IF(AND(ISNUMBER(AR79),ISNUMBER(DK79)),IF(AR79-VLOOKUP(BI79,NyLi2E!$L$2:$V$4,DK79,1)&lt;1,1,AR79-VLOOKUP(BI79,NyLi2E!$L$2:$V$4,DK79,1)),""),"")</f>
        <v/>
      </c>
      <c r="EH79" s="9" t="str">
        <f>IF(AND(ISNUMBER(DK79),DK79&gt;7),IF(AND(ISNUMBER(AS79),ISNUMBER(DK79)),IF(AS79-VLOOKUP(BI79,NyLi2T!$L$2:$V$4,DK79,1)&lt;1,1,AS79-VLOOKUP(BI79,NyLi2T!$L$2:$V$4,DK79,1)),""),"")</f>
        <v/>
      </c>
      <c r="EI79" s="9" t="str">
        <f>IF(AND(ISNUMBER(DK79),DK79&lt;8),IF(AND(ISNUMBER(AT79),ISNUMBER(DK79)),IF(AT79-VLOOKUP(BI79,NySs!$L$2:$V$4,DK79,1)&lt;1,1,AT79-VLOOKUP(BI79,NySs!$L$2:$V$4,DK79,1)),""),"")</f>
        <v/>
      </c>
      <c r="EJ79" s="9" t="str">
        <f>IF(AND(ISNUMBER(DK79),DK79&lt;9),IF(AND(ISNUMBER(AU79),ISNUMBER(DK79)),IF(AU79-VLOOKUP(BI79,NyEo!$L$2:$V$4,DK79,1)&lt;1,1,AU79-VLOOKUP(BI79,NyEo!$L$2:$V$4,DK79,1)),""),"")</f>
        <v/>
      </c>
      <c r="EK79" s="9" t="str">
        <f>IF(AND(ISNUMBER(DK79),DK79&gt;7),IF(AND(ISNUMBER(AV79),ISNUMBER(DK79)),IF(AV79-VLOOKUP(BI79,NyHt!$L$2:$V$4,DK79,1)&lt;1,1,AV79-VLOOKUP(BI79,NyHt!$L$2:$V$4,DK79,1)),""),"")</f>
        <v/>
      </c>
      <c r="EL79" s="9" t="str">
        <f>IF(AND(ISNUMBER(AW79),ISNUMBER(DK79)),IF(AW79-VLOOKUP(BI79,NySiF!$L$2:$V$4,DK79,1)&lt;1,1,AW79-VLOOKUP(BI79,NySiF!$L$2:$V$4,DK79,1)),"")</f>
        <v/>
      </c>
      <c r="EM79" s="9" t="str">
        <f>IF(AND(ISNUMBER(AX79),ISNUMBER(DK79)),IF(AX79-VLOOKUP(BI79,NySiB!$L$2:$V$4,DK79,1)&lt;1,1,AX79-VLOOKUP(BI79,NySiB!$L$2:$V$4,DK79,1)),"")</f>
        <v/>
      </c>
      <c r="EN79" s="9" t="str">
        <f>IF(AND(ISNUMBER(AY79),ISNUMBER(DK79)),IF(AY79-VLOOKUP(BI79,NySiT!$L$2:$V$4,DK79,1)&lt;1,1,AY79-VLOOKUP(BI79,NySiT!$L$2:$V$4,DK79,1)),"")</f>
        <v/>
      </c>
      <c r="EO79" s="9" t="str">
        <f>IF(AND(ISNUMBER(AZ79),ISNUMBER(DK79)),IF(AZ79-VLOOKUP(BI79,NyVs!$L$2:$V$4,DK79,1)&lt;1,1,AZ79-VLOOKUP(BI79,NyVs!$L$2:$V$4,DK79,1)),"")</f>
        <v/>
      </c>
      <c r="EP79" s="9" t="str">
        <f>IF(AND(ISNUMBER(BA79),ISNUMBER(DK79)),IF(BA79-VLOOKUP(BI79,NyPp!$L$2:$V$4,DK79,1)&lt;1,1,BA79-VLOOKUP(BI79,NyPp!$L$2:$V$4,DK79,1)),"")</f>
        <v/>
      </c>
      <c r="EQ79" s="9" t="str">
        <f>IF(AND(ISNUMBER(BB79),ISNUMBER(DK79)),IF(BB79-VLOOKUP(BI79,NyIGS!$L$2:$V$4,DK79,1)&lt;40,40,BB79-VLOOKUP(BI79,NyIGS!$L$2:$V$4,DK79,1)),"")</f>
        <v/>
      </c>
      <c r="ER79" s="9" t="str">
        <f>IF(AND(ISNUMBER(BC79),ISNUMBER(DK79)),IF(BC79-VLOOKUP(BI79,NyIRS!$L$2:$V$4,DK79,1)&lt;40,40,BC79-VLOOKUP(BI79,NyIRS!$L$2:$V$4,DK79,1)),"")</f>
        <v/>
      </c>
      <c r="ES79" s="9" t="str">
        <f>IF(AND(ISNUMBER(BD79),ISNUMBER(DK79)),IF(BD79-VLOOKUP(BI79,NyIES!$L$2:$V$4,DK79,1)&lt;40,40,BD79-VLOOKUP(BI79,NyIES!$L$2:$V$4,DK79,1)),"")</f>
        <v/>
      </c>
      <c r="ET79" s="9" t="str">
        <f>IF(AND(ISNUMBER(BE79),ISNUMBER(DK79)),IF(BE79-VLOOKUP(BI79,NyISI!$L$2:$V$4,DK79,1)&lt;40,40,BE79-VLOOKUP(BI79,NyISI!$L$2:$V$4,DK79,1)),"")</f>
        <v/>
      </c>
      <c r="EU79" s="9" t="str">
        <f>IF(AND(ISNUMBER(DK79),DK79&lt;8),IF(AND(ISNUMBER(BF79),ISNUMBER(DK79)),IF(BF79-VLOOKUP(BI79,NyISS!$L$2:$V$4,DK79,1)&lt;40,40,BF79-VLOOKUP(BI79,NyISS!$L$2:$V$4,DK79,1)),""),"")</f>
        <v/>
      </c>
      <c r="EV79" s="9" t="str">
        <f>IF(AND(ISNUMBER(DK79),DK79&gt;7),IF(AND(ISNUMBER(BG79),ISNUMBER(DK79)),IF(BG79-VLOOKUP(BI79,NyISM!$L$2:$V$4,DK79,1)&lt;40,40,BG79-VLOOKUP(BI79,NyISM!$L$2:$V$4,DK79,1)),""),"")</f>
        <v/>
      </c>
      <c r="EW79" s="9" t="str">
        <f>IF(AND(ISNUMBER(BH79),ISNUMBER(DK79)),IF(BH79-VLOOKUP(BI79,NyIAM!$L$2:$V$4,DK79,1)&lt;40,40,BH79-VLOOKUP(BI79,NyIAM!$L$2:$V$4,DK79,1)),"")</f>
        <v/>
      </c>
      <c r="EX79" s="9" t="str">
        <f>IF(AND(ISNUMBER(AJ79),ISNUMBER(DK79)),IF(AJ79+VLOOKUP(BI79,NyFi!$L$2:$V$4,DK79,1)&gt;19,19,AJ79+VLOOKUP(BI79,NyFi!$L$2:$V$4,DK79,1)),"")</f>
        <v/>
      </c>
      <c r="EY79" s="9" t="str">
        <f>IF(AND(ISNUMBER(DK79),DK79&lt;8),IF(AND(ISNUMBER(AK79),ISNUMBER(DK79)),IF(AK79+VLOOKUP(BI79,NyGs!$L$2:$V$4,DK79,1)&gt;19,19,AK79+VLOOKUP(BI79,NyGs!$L$2:$V$4,DK79,1)),""),"")</f>
        <v/>
      </c>
      <c r="EZ79" s="9" t="str">
        <f>IF(AND(ISNUMBER(AL79),ISNUMBER(DK79)),IF(AL79+VLOOKUP(BI79,NyRm!$L$2:$V$4,DK79,1)&gt;19,19,AL79+VLOOKUP(BI79,NyRm!$L$2:$V$4,DK79,1)),"")</f>
        <v/>
      </c>
      <c r="FA79" s="9" t="str">
        <f>IF(AND(ISNUMBER(AM79),ISNUMBER(DK79)),IF(AM79+VLOOKUP(BI79,NyFm!$L$2:$V$4,DK79,1)&gt;19,19,AM79+VLOOKUP(BI79,NyFm!$L$2:$V$4,DK79,1)),"")</f>
        <v/>
      </c>
      <c r="FB79" s="9" t="str">
        <f>IF(AND(ISNUMBER(DK79),DK79&lt;8),IF(AND(ISNUMBER(AN79),ISNUMBER(DK79)),IF(AN79+VLOOKUP(BI79,NyLi1R!$L$2:$V$4,DK79,1)&gt;19,19,AN79+VLOOKUP(BI79,NyLi1R!$L$2:$V$4,DK79,1)),""),"")</f>
        <v/>
      </c>
      <c r="FC79" s="9" t="str">
        <f>IF(AND(ISNUMBER(DK79),DK79&lt;8),IF(AND(ISNUMBER(AO79),ISNUMBER(DK79)),IF(AO79+VLOOKUP(BI79,NyLi1E!$L$2:$V$4,DK79,1)&gt;19,19,AO79+VLOOKUP(BI79,NyLi1E!$L$2:$V$4,DK79,1)),""),"")</f>
        <v/>
      </c>
      <c r="FD79" s="9" t="str">
        <f>IF(AND(ISNUMBER(DK79),DK79&lt;8),IF(AND(ISNUMBER(AP79),ISNUMBER(DK79)),IF(AP79+VLOOKUP(BI79,NyLi1T!$L$2:$V$4,DK79,1)&gt;19,19,AP79+VLOOKUP(BI79,NyLi1T!$L$2:$V$4,DK79,1)),""),"")</f>
        <v/>
      </c>
      <c r="FE79" s="9" t="str">
        <f>IF(AND(ISNUMBER(DK79),DK79&gt;7),IF(AND(ISNUMBER(AQ79),ISNUMBER(DK79)),IF(AQ79+VLOOKUP(BI79,NyLi2R!$L$2:$V$4,DK79,1)&gt;19,19,AQ79+VLOOKUP(BI79,NyLi2R!$L$2:$V$4,DK79,1)),""),"")</f>
        <v/>
      </c>
      <c r="FF79" s="9" t="str">
        <f>IF(AND(ISNUMBER(DK79),DK79&gt;7),IF(AND(ISNUMBER(AR79),ISNUMBER(DK79)),IF(AR79+VLOOKUP(BI79,NyLi2E!$L$2:$V$4,DK79,1)&gt;19,19,AR79+VLOOKUP(BI79,NyLi2E!$L$2:$V$4,DK79,1)),""),"")</f>
        <v/>
      </c>
      <c r="FG79" s="9" t="str">
        <f>IF(AND(ISNUMBER(DK79),DK79&gt;7),IF(AND(ISNUMBER(AS79),ISNUMBER(DK79)),IF(AS79+VLOOKUP(BI79,NyLi2T!$L$2:$V$4,DK79,1)&gt;19,19,AS79+VLOOKUP(BI79,NyLi2T!$L$2:$V$4,DK79,1)),""),"")</f>
        <v/>
      </c>
      <c r="FH79" s="9" t="str">
        <f>IF(AND(ISNUMBER(DK79),DK79&lt;8),IF(AND(ISNUMBER(AT79),ISNUMBER(DK79)),IF(AT79+VLOOKUP(BI79,NySs!$L$2:$V$4,DK79,1)&gt;19,19,AT79+VLOOKUP(BI79,NySs!$L$2:$V$4,DK79,1)),""),"")</f>
        <v/>
      </c>
      <c r="FI79" s="9" t="str">
        <f>IF(AND(ISNUMBER(DK79),DK79&lt;9),IF(AND(ISNUMBER(AU79),ISNUMBER(DK79)),IF(AU79+VLOOKUP(BI79,NyEo!$L$2:$V$4,DK79,1)&gt;19,19,AU79+VLOOKUP(BI79,NyEo!$L$2:$V$4,DK79,1)),""),"")</f>
        <v/>
      </c>
      <c r="FJ79" s="9" t="str">
        <f>IF(AND(ISNUMBER(DK79),DK79&gt;7),IF(AND(ISNUMBER(AV79),ISNUMBER(DK79)),IF(AV79+VLOOKUP(BI79,NyHt!$L$2:$V$4,DK79,1)&gt;19,19,AV79+VLOOKUP(BI79,NyHt!$L$2:$V$4,DK79,1)),""),"")</f>
        <v/>
      </c>
      <c r="FK79" s="9" t="str">
        <f>IF(AND(ISNUMBER(AW79),ISNUMBER(DK79)),IF(AW79+VLOOKUP(BI79,NySiF!$L$2:$V$4,DK79,1)&gt;19,19,AW79+VLOOKUP(BI79,NySiF!$L$2:$V$4,DK79,1)),"")</f>
        <v/>
      </c>
      <c r="FL79" s="9" t="str">
        <f>IF(AND(ISNUMBER(AX79),ISNUMBER(DK79)),IF(AX79+VLOOKUP(BI79,NySiB!$L$2:$V$4,DK79,1)&gt;19,19,AX79+VLOOKUP(BI79,NySiB!$L$2:$V$4,DK79,1)),"")</f>
        <v/>
      </c>
      <c r="FM79" s="9" t="str">
        <f>IF(AND(ISNUMBER(AY79),ISNUMBER(DK79)),IF(AY79+VLOOKUP(BI79,NySiT!$L$2:$V$4,DK79,1)&gt;19,19,AY79+VLOOKUP(BI79,NySiT!$L$2:$V$4,DK79,1)),"")</f>
        <v/>
      </c>
      <c r="FN79" s="9" t="str">
        <f>IF(AND(ISNUMBER(AZ79),ISNUMBER(DK79)),IF(AZ79+VLOOKUP(BI79,NyVs!$L$2:$V$4,DK79,1)&gt;19,19,AZ79+VLOOKUP(BI79,NyVs!$L$2:$V$4,DK79,1)),"")</f>
        <v/>
      </c>
      <c r="FO79" s="9" t="str">
        <f>IF(AND(ISNUMBER(BA79),ISNUMBER(DK79)),IF(BA79+VLOOKUP(BI79,NyPp!$L$2:$V$4,DK79,1)&gt;19,19,BA79+VLOOKUP(BI79,NyPp!$L$2:$V$4,DK79,1)),"")</f>
        <v/>
      </c>
      <c r="FP79" s="9" t="str">
        <f>IF(AND(ISNUMBER(BB79),ISNUMBER(DK79)),IF(BB79+VLOOKUP(BI79,NyIGS!$L$2:$V$4,DK79,1)&gt;160,160,BB79+VLOOKUP(BI79,NyIGS!$L$2:$V$4,DK79,1)),"")</f>
        <v/>
      </c>
      <c r="FQ79" s="9" t="str">
        <f>IF(AND(ISNUMBER(BC79),ISNUMBER(DK79)),IF(BC79+VLOOKUP(BI79,NyIRS!$L$2:$V$4,DK79,1)&gt;160,160,BC79+VLOOKUP(BI79,NyIRS!$L$2:$V$4,DK79,1)),"")</f>
        <v/>
      </c>
      <c r="FR79" s="9" t="str">
        <f>IF(AND(ISNUMBER(BD79),ISNUMBER(DK79)),IF(BD79+VLOOKUP(BI79,NyIES!$L$2:$V$4,DK79,1)&gt;160,160, BD79+VLOOKUP(BI79,NyIES!$L$2:$V$4,DK79,1)),"")</f>
        <v/>
      </c>
      <c r="FS79" s="9" t="str">
        <f>IF(AND(ISNUMBER(BE79),ISNUMBER(DK79)),IF(BE79+VLOOKUP(BI79,NyISI!$L$2:$V$4,DK79,1)&gt;160,160,BE79+VLOOKUP(BI79,NyISI!$L$2:$V$4,DK79,1)),"")</f>
        <v/>
      </c>
      <c r="FT79" s="9" t="str">
        <f>IF(AND(ISNUMBER(DK79),DK79&lt;8),IF(AND(ISNUMBER(BF79),ISNUMBER(DK79)),IF(BF79+VLOOKUP(BI79,NyISS!$L$2:$V$4,DK79,1)&gt;160,160,BF79+VLOOKUP(BI79,NyISS!$L$2:$V$4,DK79,1)),""),"")</f>
        <v/>
      </c>
      <c r="FU79" s="9" t="str">
        <f>IF(AND(ISNUMBER(DK79),DK79&gt;7),IF(AND(ISNUMBER(BG79),ISNUMBER(DK79)),IF(BG79+VLOOKUP(BI79,NyISM!$L$2:$V$4,DK79,1)&gt;160,160,BG79+VLOOKUP(BI79,NyISM!$L$2:$V$4,DK79,1)),""),"")</f>
        <v/>
      </c>
      <c r="FV79" s="9" t="str">
        <f>IF(AND(ISNUMBER(BH79),ISNUMBER(DK79)),IF(BH79+VLOOKUP(BI79,NyIAM!$L$2:$V$4,DK79,1)&gt;160,160,BH79+VLOOKUP(BI79,NyIAM!$L$2:$V$4,DK79,1)),"")</f>
        <v/>
      </c>
    </row>
    <row r="80" spans="1:178" x14ac:dyDescent="0.2">
      <c r="A80" s="51"/>
      <c r="B80" s="51"/>
      <c r="C80" s="51"/>
      <c r="D80" s="51"/>
      <c r="E80" s="51"/>
      <c r="F80" s="51"/>
      <c r="G80" s="51"/>
      <c r="H80" s="51"/>
      <c r="I80" s="51"/>
      <c r="J80" s="52"/>
      <c r="K80" s="52"/>
      <c r="L80" s="53"/>
      <c r="M80" s="53"/>
      <c r="N80" s="58" t="str">
        <f t="shared" si="22"/>
        <v/>
      </c>
      <c r="O80" s="53"/>
      <c r="P80" s="53"/>
      <c r="Q80" s="53"/>
      <c r="R80" s="53"/>
      <c r="S80" s="53"/>
      <c r="T80" s="53"/>
      <c r="U80" s="53"/>
      <c r="V80" s="53"/>
      <c r="W80" s="53"/>
      <c r="X80" s="53"/>
      <c r="Y80" s="53"/>
      <c r="Z80" s="53"/>
      <c r="AA80" s="53"/>
      <c r="AB80" s="53"/>
      <c r="AC80" s="53"/>
      <c r="AD80" s="53"/>
      <c r="AE80" s="53"/>
      <c r="AF80" s="53"/>
      <c r="AG80" s="53"/>
      <c r="AH80" s="53"/>
      <c r="AI80" s="53"/>
      <c r="AJ80" s="4" t="str">
        <f>IF(O80="","",IF(ISNUMBER(N80),VLOOKUP(O80,NyFi!$A$2:$K$40,DK80),""))</f>
        <v/>
      </c>
      <c r="AK80" s="4" t="str">
        <f>IF(P80="","",IF(AND(ISNUMBER(N80),DK80&lt;8),VLOOKUP(P80,NyGs!$A$2:$G$41,DK80),""))</f>
        <v/>
      </c>
      <c r="AL80" s="4" t="str">
        <f>IF(AA80="","",IF(ISNUMBER(N80),VLOOKUP(AA80,NyRm!$A$2:$K$56,DK80),""))</f>
        <v/>
      </c>
      <c r="AM80" s="4" t="str">
        <f>IF(Z80="","",IF(ISNUMBER(N80),VLOOKUP(Z80,NyFm!$A$2:$K$46,DK80),""))</f>
        <v/>
      </c>
      <c r="AN80" s="4" t="str">
        <f>IF(U80="","",IF(AND(ISNUMBER(N80),DK80&lt;8),VLOOKUP(U80,NyLi1R!$A$2:$G$20,DK80),""))</f>
        <v/>
      </c>
      <c r="AO80" s="4" t="str">
        <f>IF(V80="","",IF(AND(ISNUMBER(N80),DK80&lt;8),VLOOKUP(V80,NyLi1E!$A$2:$G$20,DK80),""))</f>
        <v/>
      </c>
      <c r="AP80" s="4" t="str">
        <f>IF(AND(ISNUMBER(N80),ISNUMBER(AN80),ISNUMBER(AO80),DK80&lt;8),VLOOKUP(AN80+AO80,NyLi1T!$A$2:$G$40,DK80),"")</f>
        <v/>
      </c>
      <c r="AQ80" s="4" t="str">
        <f>IF(W80="","",IF(AND(ISNUMBER(N80),DK80&gt;7),VLOOKUP(W80,NyLi2R!$A$2:$K$20,DK80),""))</f>
        <v/>
      </c>
      <c r="AR80" s="4" t="str">
        <f>IF(X80="","",IF(AND(ISNUMBER(N80),DK80&gt;7),VLOOKUP(X80,NyLi2E!$A$2:$K$20,DK80),""))</f>
        <v/>
      </c>
      <c r="AS80" s="4" t="str">
        <f>IF(AND(ISNUMBER(N80),ISNUMBER(AQ80),ISNUMBER(AR80),DK80&gt;7),VLOOKUP(AQ80+AR80,NyLi2T!$A$2:$K$40,DK80),"")</f>
        <v/>
      </c>
      <c r="AT80" s="4" t="str">
        <f>IF(AE80="","",IF(AND(ISNUMBER(N80),DK80&lt;8),VLOOKUP(AE80,NySs!$A$2:$G$28,DK80),""))</f>
        <v/>
      </c>
      <c r="AU80" s="4" t="str">
        <f>IF(AD80="","",IF(AND(ISNUMBER(N80),DK80&lt;9),VLOOKUP(AD80,NyEo!$A$2:$H$22,DK80),""))</f>
        <v/>
      </c>
      <c r="AV80" s="4" t="str">
        <f>IF(Q80="","",IF(AND(ISNUMBER(N80),DK80&gt;7),VLOOKUP(Q80,NyHt!$A$2:$K$17,DK80),""))</f>
        <v/>
      </c>
      <c r="AW80" s="4" t="str">
        <f>IF(R80="","",IF(ISNUMBER(N80),VLOOKUP(R80,NySiF!$A$2:$K$18,DK80),""))</f>
        <v/>
      </c>
      <c r="AX80" s="4" t="str">
        <f>IF(S80="","",IF(ISNUMBER(N80),VLOOKUP(S80,NySiB!$A$2:$K$16,DK80),""))</f>
        <v/>
      </c>
      <c r="AY80" s="4" t="str">
        <f>IF(T80="","",IF(ISNUMBER(N80),VLOOKUP(T80,NySiT!$A$2:$K$32,DK80),""))</f>
        <v/>
      </c>
      <c r="AZ80" s="4" t="str">
        <f>IF(Y80="","",IF(ISNUMBER(N80),VLOOKUP(Y80,NyVs!$A$2:$K$86,DK80),""))</f>
        <v/>
      </c>
      <c r="BA80" s="4" t="str">
        <f>IF(AI80="","",IF(ISNUMBER(N80),VLOOKUP(AI80,NyPp!$A$2:$K$202,DK80),""))</f>
        <v/>
      </c>
      <c r="BB80" s="4" t="str">
        <f>IF(AND(ISNUMBER(AJ80),ISNUMBER(AK80),ISNUMBER(AL80),ISNUMBER(AM80),DK80&lt;8),IF(COUNTIF(O80,0)+COUNTIF(P80,0)+COUNTIF(AA80,0)+COUNTIF(Z80,0)&gt;1,"",VLOOKUP(AJ80+AK80+AL80+AM80,NyIGS!$A$2:$K$78,DK80)),IF(AND(ISNUMBER(AJ80),ISNUMBER(AL80),ISNUMBER(AM80),ISNUMBER(AS80),DK80&gt;7),IF(COUNTIF(O80,0)+COUNTIF(AA80,0)+COUNTIF(Z80,0)+AND(COUNTIF(W80,0),COUNTIF(X80,0))&gt;1,"",VLOOKUP(AJ80+AL80+AM80+AS80,NyIGS!$A$2:$K$78,DK80)),""))</f>
        <v/>
      </c>
      <c r="BC80" s="4" t="str">
        <f>IF(AND(ISNUMBER(AJ80),ISNUMBER(AN80),ISNUMBER(AT80),DK80&lt;8),IF(COUNTIF(O80,0)+COUNTIF(U80,0)+COUNTIF(AE80,0)&gt;1,"",VLOOKUP(AJ80+AN80+AT80,NyIRS!$A$2:$K$59,DK80)),IF(AND(ISNUMBER(AJ80),ISNUMBER(AQ80),DK80&gt;7),IF(COUNTIF(O80,0)+COUNTIF(W80,0)&gt;1,"",VLOOKUP(AJ80+AQ80,NyIRS!$A$2:$K$59,DK80)),""))</f>
        <v/>
      </c>
      <c r="BD80" s="4" t="str">
        <f>IF(AND(ISNUMBER(AK80),ISNUMBER(AL80),ISNUMBER(AM80),DK80&lt;8),IF(COUNTIF(P80,0)+COUNTIF(AA80,0)+COUNTIF(Z80,0)&gt;1,"",VLOOKUP(AK80+AL80+AM80,NyIES!$A$2:$K$59,DK80)),IF(AND(ISNUMBER(AL80),ISNUMBER(AM80),ISNUMBER(AR80),DK80&gt;7),IF(COUNTIF(AA80,0)+COUNTIF(Z80,0)+COUNTIF(X80,0)&gt;1,"",VLOOKUP(AL80+AM80+AR80,NyIES!$A$2:$K$59,DK80)),""))</f>
        <v/>
      </c>
      <c r="BE80" s="4" t="str">
        <f>IF(AND(ISNUMBER(AJ80),ISNUMBER(AP80),ISNUMBER(AU80),DK80&lt;8),IF(COUNTIF(O80,0)+AND(COUNTIF(U80,0),COUNTIF(V80,0))+COUNTIF(AD80,0)&gt;1,"",VLOOKUP(AJ80+AP80+AU80,NyISI!$A$2:$K$59,DK80)),IF(AND(ISNUMBER(AS80),ISNUMBER(AU80),ISNUMBER(AV80),DK80=8),IF(COUNTIF(AD80,0)+COUNTIF(Q80,0)+AND(COUNTIF(W80,0),COUNTIF(X80,0))&gt;1,"",VLOOKUP(AS80+AU80+AV80,NyISI!$A$2:$K$59,DK80)),IF(AND(ISNUMBER(AS80),ISNUMBER(AV80),DK80&gt;8),IF(COUNTIF(Q80,0)+AND(COUNTIF(W80,0),COUNTIF(X80,0))&gt;1,"",VLOOKUP(AS80+AV80,NyISI!$A$2:$K$59,DK80)),"")))</f>
        <v/>
      </c>
      <c r="BF80" s="4" t="str">
        <f>IF(AND(ISNUMBER(AT80),ISNUMBER(AK80),ISNUMBER(AL80),ISNUMBER(AM80),DK80&lt;8),IF(COUNTIF(P80,0)+COUNTIF(AA80,0)+COUNTIF(Z80,0)+COUNTIF(AE80,0)&gt;1,"",VLOOKUP(AT80+AK80+AL80+AM80,NyISS!$A$2:$G$78,DK80)),"")</f>
        <v/>
      </c>
      <c r="BG80" s="4" t="str">
        <f>IF(AND(ISNUMBER(AJ80),ISNUMBER(AL80),ISNUMBER(AM80),DK80&gt;7),IF(COUNTIF(O80,0)+COUNTIF(AA80,0)+COUNTIF(Z80,0)&gt;1,"",VLOOKUP(AJ80+AL80+AM80,NyISM!$A$2:$K$59,DK80)),"")</f>
        <v/>
      </c>
      <c r="BH80" s="4" t="str">
        <f>IF(AND(ISNUMBER(AY80),ISNUMBER(AZ80)),IF(COUNTIF(T80,0)+COUNTIF(Y80,0)&gt;1,"",VLOOKUP(AY80+AZ80,NyIAM!$A$2:$K$40,DK80)),"")</f>
        <v/>
      </c>
      <c r="BJ80" s="4" t="str">
        <f>IF(ISNUMBER(BB80),VLOOKUP(BB80,Percentil!$A$2:$B$122,2,1),"")</f>
        <v/>
      </c>
      <c r="BK80" s="4" t="str">
        <f>IF(ISNUMBER(BC80),VLOOKUP(BC80,Percentil!$A$2:$B$122,2,1),"")</f>
        <v/>
      </c>
      <c r="BL80" s="4" t="str">
        <f>IF(ISNUMBER(BD80),VLOOKUP(BD80,Percentil!$A$2:$B$122,2,1),"")</f>
        <v/>
      </c>
      <c r="BM80" s="4" t="str">
        <f>IF(ISNUMBER(BE80),VLOOKUP(BE80,Percentil!$A$2:$B$122,2,1),"")</f>
        <v/>
      </c>
      <c r="BN80" s="4" t="str">
        <f>IF(ISNUMBER(BF80),VLOOKUP(BF80,Percentil!$A$2:$B$122,2,1),"")</f>
        <v/>
      </c>
      <c r="BO80" s="4" t="str">
        <f>IF(ISNUMBER(BG80),VLOOKUP(BG80,Percentil!$A$2:$B$122,2,1),"")</f>
        <v/>
      </c>
      <c r="BP80" s="4" t="str">
        <f>IF(ISNUMBER(BH80),VLOOKUP(BH80,Percentil!$A$2:$B$122,2,1),"")</f>
        <v/>
      </c>
      <c r="BQ80" s="4" t="str">
        <f>IF(AND(ISNUMBER(AJ80),ISNUMBER(DK80)),IF(AJ80-VLOOKUP(BI80,NyFi!$L$2:$V$4,DK80,1)&lt;1,1 &amp; " - " &amp; AJ80+VLOOKUP(BI80,NyFi!$L$2:$V$4,DK80,1),IF(AJ80+VLOOKUP(BI80,NyFi!$L$2:$V$4,DK80,1)&gt;19,AJ80-VLOOKUP(BI80,NyFi!$L$2:$V$4,DK80,1) &amp; " - " &amp; 19,AJ80-VLOOKUP(BI80,NyFi!$L$2:$V$4,DK80,1) &amp; " - " &amp; AJ80+VLOOKUP(BI80,NyFi!$L$2:$V$4,DK80,1))),"")</f>
        <v/>
      </c>
      <c r="BR80" s="4" t="str">
        <f>IF(AND(ISNUMBER(DK80),DK80&lt;8),IF(AND(ISNUMBER(AK80),ISNUMBER(DK80)),IF(AK80-VLOOKUP(BI80,NyGs!$L$2:$V$4,DK80,1)&lt;1,1 &amp; " - " &amp; AK80+VLOOKUP(BI80,NyGs!$L$2:$V$4,DK80,1),IF(AK80+VLOOKUP(BI80,NyGs!$L$2:$V$4,DK80,1)&gt;19,AK80-VLOOKUP(BI80,NyGs!$L$2:$V$4,DK80,1) &amp; " - " &amp; 19,AK80-VLOOKUP(BI80,NyGs!$L$2:$V$4,DK80,1) &amp; " - " &amp; AK80+VLOOKUP(BI80,NyGs!$L$2:$V$4,DK80,1))),""),"")</f>
        <v/>
      </c>
      <c r="BS80" s="4" t="str">
        <f>IF(AND(ISNUMBER(AL80),ISNUMBER(DK80)),IF(AL80-VLOOKUP(BI80,NyRm!$L$2:$V$4,DK80,1)&lt;1,1 &amp; " - " &amp; AL80+VLOOKUP(BI80,NyRm!$L$2:$V$4,DK80,1),IF(AL80+VLOOKUP(BI80,NyRm!$L$2:$V$4,DK80,1)&gt;19,AL80-VLOOKUP(BI80,NyRm!$L$2:$V$4,DK80,1) &amp; " - " &amp; 19,AL80-VLOOKUP(BI80,NyRm!$L$2:$V$4,DK80,1) &amp; " - " &amp; AL80+VLOOKUP(BI80,NyRm!$L$2:$V$4,DK80,1))),"")</f>
        <v/>
      </c>
      <c r="BT80" s="4" t="str">
        <f>IF(AND(ISNUMBER(AM80),ISNUMBER(DK80)),IF(AM80-VLOOKUP(BI80,NyFm!$L$2:$V$4,DK80,1)&lt;1,1 &amp; " - " &amp; AM80+VLOOKUP(BI80,NyFm!$L$2:$V$4,DK80,1),IF(AM80+VLOOKUP(BI80,NyFm!$L$2:$V$4,DK80,1)&gt;19,AM80-VLOOKUP(BI80,NyFm!$L$2:$V$4,DK80,1) &amp; " - " &amp; 19,AM80-VLOOKUP(BI80,NyFm!$L$2:$V$4,DK80,1) &amp; " - " &amp; AM80+VLOOKUP(BI80,NyFm!$L$2:$V$4,DK80,1))),"")</f>
        <v/>
      </c>
      <c r="BU80" s="4" t="str">
        <f>IF(AND(ISNUMBER(DK80),DK80&lt;8),IF(AND(ISNUMBER(AN80),ISNUMBER(DK80)),IF(AN80-VLOOKUP(BI80,NyLi1R!$L$2:$V$4,DK80,1)&lt;1,1 &amp; " - " &amp; AN80+VLOOKUP(BI80,NyLi1R!$L$2:$V$4,DK80,1),IF(AN80+VLOOKUP(BI80,NyLi1R!$L$2:$V$4,DK80,1)&gt;19,AN80-VLOOKUP(BI80,NyLi1R!$L$2:$V$4,DK80,1) &amp; " - " &amp; 19,AN80-VLOOKUP(BI80,NyLi1R!$L$2:$V$4,DK80,1) &amp; " - " &amp; AN80+VLOOKUP(BI80,NyLi1R!$L$2:$V$4,DK80,1))),""),"")</f>
        <v/>
      </c>
      <c r="BV80" s="4" t="str">
        <f>IF(AND(ISNUMBER(DK80),DK80&lt;8),IF(AND(ISNUMBER(AO80),ISNUMBER(DK80)),IF(AO80-VLOOKUP(BI80,NyLi1E!$L$2:$V$4,DK80,1)&lt;1,1 &amp; " - " &amp; AO80+VLOOKUP(BI80,NyLi1E!$L$2:$V$4,DK80,1),IF(AO80+VLOOKUP(BI80,NyLi1E!$L$2:$V$4,DK80,1)&gt;19,AO80-VLOOKUP(BI80,NyLi1E!$L$2:$V$4,DK80,1) &amp; " - " &amp; 19,AO80-VLOOKUP(BI80,NyLi1E!$L$2:$V$4,DK80,1) &amp; " - " &amp; AO80+VLOOKUP(BI80,NyLi1E!$L$2:$V$4,DK80,1))),""),"")</f>
        <v/>
      </c>
      <c r="BW80" s="4" t="str">
        <f>IF(AND(ISNUMBER(DK80),DK80&lt;8),IF(AND(ISNUMBER(AP80),ISNUMBER(DK80)),IF(AP80-VLOOKUP(BI80,NyLi1T!$L$2:$V$4,DK80,1)&lt;1,1 &amp; " - " &amp; AP80+VLOOKUP(BI80,NyLi1T!$L$2:$V$4,DK80,1),IF(AP80+VLOOKUP(BI80,NyLi1T!$L$2:$V$4,DK80,1)&gt;19,AP80-VLOOKUP(BI80,NyLi1T!$L$2:$V$4,DK80,1) &amp; " - " &amp; 19,AP80-VLOOKUP(BI80,NyLi1T!$L$2:$V$4,DK80,1) &amp; " - " &amp; AP80+VLOOKUP(BI80,NyLi1T!$L$2:$V$4,DK80,1))),""),"")</f>
        <v/>
      </c>
      <c r="BX80" s="4" t="str">
        <f>IF(AND(ISNUMBER(DK80),DK80&gt;7),IF(AND(ISNUMBER(AQ80),ISNUMBER(DK80)),IF(AQ80-VLOOKUP(BI80,NyLi2R!$L$2:$V$4,DK80,1)&lt;1,1 &amp; " - " &amp; AQ80+VLOOKUP(BI80,NyLi2R!$L$2:$V$4,DK80,1),IF(AQ80+VLOOKUP(BI80,NyLi2R!$L$2:$V$4,DK80,1)&gt;19,AQ80-VLOOKUP(BI80,NyLi2R!$L$2:$V$4,DK80,1) &amp; " - " &amp; 19,AQ80-VLOOKUP(BI80,NyLi2R!$L$2:$V$4,DK80,1) &amp; " - " &amp; AQ80+VLOOKUP(BI80,NyLi2R!$L$2:$V$4,DK80,1))),""),"")</f>
        <v/>
      </c>
      <c r="BY80" s="4" t="str">
        <f>IF(AND(ISNUMBER(DK80),DK80&gt;7),IF(AND(ISNUMBER(AR80),ISNUMBER(DK80)),IF(AR80-VLOOKUP(BI80,NyLi2E!$L$2:$V$4,DK80,1)&lt;1,1 &amp; " - " &amp; AR80+VLOOKUP(BI80,NyLi2E!$L$2:$V$4,DK80,1),IF(AR80+VLOOKUP(BI80,NyLi2E!$L$2:$V$4,DK80,1)&gt;19,AR80-VLOOKUP(BI80,NyLi2E!$L$2:$V$4,DK80,1) &amp; " - " &amp; 19,AR80-VLOOKUP(BI80,NyLi2E!$L$2:$V$4,DK80,1) &amp; " - " &amp; AR80+VLOOKUP(BI80,NyLi2E!$L$2:$V$4,DK80,1))),""),"")</f>
        <v/>
      </c>
      <c r="BZ80" s="4" t="str">
        <f>IF(AND(ISNUMBER(DK80),DK80&gt;7),IF(AND(ISNUMBER(AS80),ISNUMBER(DK80)),IF(AS80-VLOOKUP(BI80,NyLi2T!$L$2:$V$4,DK80,1)&lt;1,1 &amp; " - " &amp; AS80+VLOOKUP(BI80,NyLi2T!$L$2:$V$4,DK80,1),IF(AS80+VLOOKUP(BI80,NyLi2T!$L$2:$V$4,DK80,1)&gt;19,AS80-VLOOKUP(BI80,NyLi2T!$L$2:$V$4,DK80,1) &amp; " - " &amp; 19,AS80-VLOOKUP(BI80,NyLi2T!$L$2:$V$4,DK80,1) &amp; " - " &amp; AS80+VLOOKUP(BI80,NyLi2T!$L$2:$V$4,DK80,1))),""),"")</f>
        <v/>
      </c>
      <c r="CA80" s="4" t="str">
        <f>IF(AND(ISNUMBER(DK80),DK80&lt;8),IF(AND(ISNUMBER(AT80),ISNUMBER(DK80)),IF(AT80-VLOOKUP(BI80,NySs!$L$2:$V$4,DK80,1)&lt;1,1 &amp; " - " &amp; AT80+VLOOKUP(BI80,NySs!$L$2:$V$4,DK80,1),IF(AT80+VLOOKUP(BI80,NySs!$L$2:$V$4,DK80,1)&gt;19,AT80-VLOOKUP(BI80,NySs!$L$2:$V$4,DK80,1) &amp; " - " &amp; 19,AT80-VLOOKUP(BI80,NySs!$L$2:$V$4,DK80,1) &amp; " - " &amp; AT80+VLOOKUP(BI80,NySs!$L$2:$V$4,DK80,1))),""),"")</f>
        <v/>
      </c>
      <c r="CB80" s="4" t="str">
        <f>IF(AND(ISNUMBER(DK80),DK80&lt;9),IF(AND(ISNUMBER(AU80),ISNUMBER(DK80)),IF(AU80-VLOOKUP(BI80,NyEo!$L$2:$V$4,DK80,1)&lt;1,1 &amp; " - " &amp; AU80+VLOOKUP(BI80,NyEo!$L$2:$V$4,DK80,1),IF(AU80+VLOOKUP(BI80,NyEo!$L$2:$V$4,DK80,1)&gt;19,AU80-VLOOKUP(BI80,NyEo!$L$2:$V$4,DK80,1) &amp; " - " &amp; 19,AU80-VLOOKUP(BI80,NyEo!$L$2:$V$4,DK80,1) &amp; " - " &amp; AU80+VLOOKUP(BI80,NyEo!$L$2:$V$4,DK80,1))),""),"")</f>
        <v/>
      </c>
      <c r="CC80" s="4" t="str">
        <f>IF(AND(ISNUMBER(DK80),DK80&gt;7),IF(AND(ISNUMBER(AV80),ISNUMBER(DK80)),IF(AV80-VLOOKUP(BI80,NyHt!$L$2:$V$4,DK80,1)&lt;1,1 &amp; " - " &amp; AV80+VLOOKUP(BI80,NyHt!$L$2:$V$4,DK80,1),IF(AV80+VLOOKUP(BI80,NyHt!$L$2:$V$4,DK80,1)&gt;19,AV80-VLOOKUP(BI80,NyHt!$L$2:$V$4,DK80,1) &amp; " - " &amp; 19,AV80-VLOOKUP(BI80,NyHt!$L$2:$V$4,DK80,1) &amp; " - " &amp; AV80+VLOOKUP(BI80,NyHt!$L$2:$V$4,DK80,1))),""),"")</f>
        <v/>
      </c>
      <c r="CD80" s="4" t="str">
        <f>IF(AND(ISNUMBER(AW80),ISNUMBER(DK80)),IF(AW80-VLOOKUP(BI80,NySiF!$L$2:$V$4,DK80,1)&lt;1,1 &amp; " - " &amp; AW80+VLOOKUP(BI80,NySiF!$L$2:$V$4,DK80,1),IF(AW80+VLOOKUP(BI80,NySiF!$L$2:$V$4,DK80,1)&gt;19,AW80-VLOOKUP(BI80,NySiF!$L$2:$V$4,DK80,1) &amp; " - " &amp; 19,AW80-VLOOKUP(BI80,NySiF!$L$2:$V$4,DK80,1) &amp; " - " &amp; AW80+VLOOKUP(BI80,NySiF!$L$2:$V$4,DK80,1))),"")</f>
        <v/>
      </c>
      <c r="CE80" s="4" t="str">
        <f>IF(AND(ISNUMBER(AX80),ISNUMBER(DK80)),IF(AX80-VLOOKUP(BI80,NySiB!$L$2:$V$4,DK80,1)&lt;1,1 &amp; " - " &amp; AX80+VLOOKUP(BI80,NySiB!$L$2:$V$4,DK80,1),IF(AX80+VLOOKUP(BI80,NySiB!$L$2:$V$4,DK80,1)&gt;19,AX80-VLOOKUP(BI80,NySiB!$L$2:$V$4,DK80,1) &amp; " - " &amp; 19,AX80-VLOOKUP(BI80,NySiB!$L$2:$V$4,DK80,1) &amp; " - " &amp; AX80+VLOOKUP(BI80,NySiB!$L$2:$V$4,DK80,1))),"")</f>
        <v/>
      </c>
      <c r="CF80" s="4" t="str">
        <f>IF(AND(ISNUMBER(AY80),ISNUMBER(DK80)),IF(AY80-VLOOKUP(BI80,NySiT!$L$2:$V$4,DK80,1)&lt;1,1 &amp; " - " &amp; AY80+VLOOKUP(BI80,NySiT!$L$2:$V$4,DK80,1),IF(AY80+VLOOKUP(BI80,NySiT!$L$2:$V$4,DK80,1)&gt;19,AY80-VLOOKUP(BI80,NySiT!$L$2:$V$4,DK80,1) &amp; " - " &amp; 19,AY80-VLOOKUP(BI80,NySiT!$L$2:$V$4,DK80,1) &amp; " - " &amp; AY80+VLOOKUP(BI80,NySiT!$L$2:$V$4,DK80,1))),"")</f>
        <v/>
      </c>
      <c r="CG80" s="4" t="str">
        <f>IF(AND(ISNUMBER(AZ80),ISNUMBER(DK80)),IF(AZ80-VLOOKUP(BI80,NyVs!$L$2:$V$4,DK80,1)&lt;1,1 &amp; " - " &amp; AZ80+VLOOKUP(BI80,NyVs!$L$2:$V$4,DK80,1),IF(AZ80+VLOOKUP(BI80,NyVs!$L$2:$V$4,DK80,1)&gt;19,AZ80-VLOOKUP(BI80,NyVs!$L$2:$V$4,DK80,1) &amp; " - " &amp; 19,AZ80-VLOOKUP(BI80,NyVs!$L$2:$V$4,DK80,1) &amp; " - " &amp; AZ80+VLOOKUP(BI80,NyVs!$L$2:$V$4,DK80,1))),"")</f>
        <v/>
      </c>
      <c r="CH80" s="4" t="str">
        <f>IF(AND(ISNUMBER(BA80),ISNUMBER(DK80)),IF(BA80-VLOOKUP(BI80,NyPp!$L$2:$V$4,DK80,1)&lt;1,1 &amp; " - " &amp; BA80+VLOOKUP(BI80,NyPp!$L$2:$V$4,DK80,1),IF(BA80+VLOOKUP(BI80,NyPp!$L$2:$V$4,DK80,1)&gt;19,BA80-VLOOKUP(BI80,NyPp!$L$2:$V$4,DK80,1) &amp; " - " &amp; 19,BA80-VLOOKUP(BI80,NyPp!$L$2:$V$4,DK80,1) &amp; " - " &amp; BA80+VLOOKUP(BI80,NyPp!$L$2:$V$4,DK80,1))),"")</f>
        <v/>
      </c>
      <c r="CI80" s="4" t="str">
        <f>IF(AND(ISNUMBER(BB80),ISNUMBER(DK80)),IF(BB80-VLOOKUP(BI80,NyIGS!$L$2:$V$4,DK80,1)&lt;40,40 &amp; " - " &amp; BB80+VLOOKUP(BI80,NyIGS!$L$2:$V$4,DK80,1),IF(BB80+VLOOKUP(BI80,NyIGS!$L$2:$V$4,DK80,1)&gt;160,BB80-VLOOKUP(BI80,NyIGS!$L$2:$V$4,DK80,1) &amp; " - " &amp; 160,BB80-VLOOKUP(BI80,NyIGS!$L$2:$V$4,DK80,1) &amp; " - " &amp; BB80+VLOOKUP(BI80,NyIGS!$L$2:$V$4,DK80,1))),"")</f>
        <v/>
      </c>
      <c r="CJ80" s="4" t="str">
        <f>IF(AND(ISNUMBER(BC80),ISNUMBER(DK80)),IF(BC80-VLOOKUP(BI80,NyIRS!$L$2:$V$4,DK80,1)&lt;40,40 &amp; " - " &amp; BC80+VLOOKUP(BI80,NyIRS!$L$2:$V$4,DK80,1),IF(BC80+VLOOKUP(BI80,NyIRS!$L$2:$V$4,DK80,1)&gt;160,BC80-VLOOKUP(BI80,NyIRS!$L$2:$V$4,DK80,1) &amp; " - " &amp; 160,BC80-VLOOKUP(BI80,NyIRS!$L$2:$V$4,DK80,1) &amp; " - " &amp; BC80+VLOOKUP(BI80,NyIRS!$L$2:$V$4,DK80,1))),"")</f>
        <v/>
      </c>
      <c r="CK80" s="4" t="str">
        <f>IF(AND(ISNUMBER(BD80),ISNUMBER(DK80)),IF(BD80-VLOOKUP(BI80,NyIES!$L$2:$V$4,DK80,1)&lt;40,40 &amp; " - " &amp; BD80+VLOOKUP(BI80,NyIES!$L$2:$V$4,DK80,1),IF(BD80+VLOOKUP(BI80,NyIES!$L$2:$V$4,DK80,1)&gt;160,BD80-VLOOKUP(BI80,NyIES!$L$2:$V$4,DK80,1) &amp; " - " &amp; 160,BD80-VLOOKUP(BI80,NyIES!$L$2:$V$4,DK80,1) &amp; " - " &amp; BD80+VLOOKUP(BI80,NyIES!$L$2:$V$4,DK80,1))),"")</f>
        <v/>
      </c>
      <c r="CL80" s="4" t="str">
        <f>IF(AND(ISNUMBER(BE80),ISNUMBER(DK80)),IF(BE80-VLOOKUP(BI80,NyISI!$L$2:$V$4,DK80,1)&lt;40,40 &amp; " - " &amp; BE80+VLOOKUP(BI80,NyISI!$L$2:$V$4,DK80,1),IF(BE80+VLOOKUP(BI80,NyISI!$L$2:$V$4,DK80,1)&gt;160,BE80-VLOOKUP(BI80,NyISI!$L$2:$V$4,DK80,1) &amp; " - " &amp; 160,BE80-VLOOKUP(BI80,NyISI!$L$2:$V$4,DK80,1) &amp; " - " &amp; BE80+VLOOKUP(BI80,NyISI!$L$2:$V$4,DK80,1))),"")</f>
        <v/>
      </c>
      <c r="CM80" s="4" t="str">
        <f>IF(AND(ISNUMBER(DK80),DK80&lt;8),IF(AND(ISNUMBER(BF80),ISNUMBER(DK80)),IF(BF80-VLOOKUP(BI80,NyISS!$L$2:$V$4,DK80,1)&lt;40,40 &amp; " - " &amp; BF80+VLOOKUP(BI80,NyISS!$L$2:$V$4,DK80,1),IF(BF80+VLOOKUP(BI80,NyISS!$L$2:$V$4,DK80,1)&gt;160,BF80-VLOOKUP(BI80,NyISS!$L$2:$V$4,DK80,1) &amp; " - " &amp; 160,BF80-VLOOKUP(BI80,NyISS!$L$2:$V$4,DK80,1) &amp; " - " &amp; BF80+VLOOKUP(BI80,NyISS!$L$2:$V$4,DK80,1))),""),"")</f>
        <v/>
      </c>
      <c r="CN80" s="4" t="str">
        <f>IF(AND(ISNUMBER(DK80),DK80&gt;7),IF(AND(ISNUMBER(BG80),ISNUMBER(DK80)),IF(BG80-VLOOKUP(BI80,NyISM!$L$2:$V$4,DK80,1)&lt;40,40 &amp; " - " &amp; BG80+VLOOKUP(BI80,NyISM!$L$2:$V$4,DK80,1),IF(BG80+VLOOKUP(BI80,NyISM!$L$2:$V$4,DK80,1)&gt;160,BG80-VLOOKUP(BI80,NyISM!$L$2:$V$4,DK80,1) &amp; " - " &amp; 160,BG80-VLOOKUP(BI80,NyISM!$L$2:$V$4,DK80,1) &amp; " - " &amp; BG80+VLOOKUP(BI80,NyISM!$L$2:$V$4,DK80,1))),""),"")</f>
        <v/>
      </c>
      <c r="CO80" s="4" t="str">
        <f>IF(AND(ISNUMBER(BH80),ISNUMBER(DK80)),IF(BH80-VLOOKUP(BI80,NyIAM!$L$2:$V$4,DK80,1)&lt;40,40 &amp; " - " &amp; BH80+VLOOKUP(BI80,NyIAM!$L$2:$V$4,DK80,1),IF(BH80+VLOOKUP(BI80,NyIAM!$L$2:$V$4,DK80,1)&gt;160,BH80-VLOOKUP(BI80,NyIAM!$L$2:$V$4,DK80,1) &amp; " - " &amp; 160,BH80-VLOOKUP(BI80,NyIAM!$L$2:$V$4,DK80,1) &amp; " - " &amp; BH80+VLOOKUP(BI80,NyIAM!$L$2:$V$4,DK80,1))),"")</f>
        <v/>
      </c>
      <c r="CP80" s="4" t="str">
        <f>IF(AF80="","",IF(AND(ISNUMBER(AF80),ISNUMBER(DK80)),IF(VLOOKUP(AF80,NyOm!$A$2:$K$30,DK80,1)=1,"Onormalt få ord",IF(VLOOKUP(AF80,NyOm!$A$2:$K$30,DK80,1)=2,"Färre antal ord än normalt",IF(VLOOKUP(AF80,NyOm!$A$2:$K$30,DK80,1)=3,"Normalt antal ord","")))))</f>
        <v/>
      </c>
      <c r="CQ80" s="4" t="str">
        <f>IF(AB80="","",IF(AND(ISNUMBER(AB80),ISNUMBER(DK80)),IF(VLOOKUP(AB80,NyPbTid!$A$2:$K$218,DK80,1)=1,"Onormalt lång tidsåtgång",IF(VLOOKUP(AB80,NyPbTid!$A$2:$K$218,DK80,1)=2,"Långsammare än normalt",IF(VLOOKUP(AB80,NyPbTid!$A$2:$K$218,DK80,1)=3,"Normal tidsåtgång","")))))</f>
        <v/>
      </c>
      <c r="CR80" s="4" t="str">
        <f>IF(AC80="","",IF(AND(ISNUMBER(AC80),ISNUMBER(DK80)),IF(VLOOKUP(AC80,NyPbFel!$A$2:$K$18,DK80,1)=1,"Onormalt antal fel",IF(VLOOKUP(AC80,NyPbFel!$A$2:$K$18,DK80,1)=2,"Fler fel än normalt",IF(VLOOKUP(AC80,NyPbFel!$A$2:$K$18,DK80,1)=3,"Normalt antal fel","")))))</f>
        <v/>
      </c>
      <c r="CS80" s="4" t="str">
        <f t="shared" si="28"/>
        <v/>
      </c>
      <c r="CT80" s="4" t="str">
        <f>IF(OR(ISNUMBER(CS80),CS80="0**"),IF(ISNUMBER(CS80),CS80/ABS(CS80)*VLOOKUP(1,SignDiff!$A$3:$K$4,DK80,1),VLOOKUP(1,SignDiff!$A$3:$K$4,DK80,1)),"")</f>
        <v/>
      </c>
      <c r="CU80" s="4" t="str">
        <f>IF(OR(ISNUMBER(CS80),CS80="0**"),IF(ISNUMBER(CS80),CS80/ABS(CS80)*VLOOKUP(1,SignDiff!$A$7:$K$8,DK80,1),VLOOKUP(1,SignDiff!$A$7:$K$8,DK80,1)),"")</f>
        <v/>
      </c>
      <c r="CV80" s="4" t="str">
        <f t="shared" si="29"/>
        <v/>
      </c>
      <c r="CW80" s="4" t="str">
        <f t="shared" si="30"/>
        <v/>
      </c>
      <c r="CX80" s="4" t="str">
        <f>IF(OR(ISNUMBER(CS80),CS80="0**"),IF(CS80="0**",VLOOKUP(0,'IRS-IES'!$A$2:$C$43,2,1),IF(CS80&lt;0,VLOOKUP(ABS(CS80),'IRS-IES'!$A$2:$C$43,2,1),VLOOKUP(ABS(CS80),'IRS-IES'!$A$2:$C$43,3,1))),"")</f>
        <v/>
      </c>
      <c r="CY80" s="4" t="str">
        <f t="shared" si="31"/>
        <v/>
      </c>
      <c r="CZ80" s="4" t="str">
        <f>IF(OR(ISNUMBER(CY80),CY80="0**"),IF(ISNUMBER(CY80),CY80/ABS(CY80)*VLOOKUP(2,SignDiff!$A$3:$K$4,DK80,1),VLOOKUP(2,SignDiff!$A$3:$K$4,DK80,1)),"")</f>
        <v/>
      </c>
      <c r="DA80" s="4" t="str">
        <f>IF(OR(ISNUMBER(CY80),CY80="0**"),IF(ISNUMBER(CY80),CY80/ABS(CY80)*VLOOKUP(2,SignDiff!$A$7:$K$8,DK80,1),VLOOKUP(2,SignDiff!$A$7:$K$8,DK80,1)),"")</f>
        <v/>
      </c>
      <c r="DB80" s="4" t="str">
        <f t="shared" si="32"/>
        <v/>
      </c>
      <c r="DC80" s="4" t="str">
        <f t="shared" si="33"/>
        <v/>
      </c>
      <c r="DD80" s="4" t="str">
        <f>IF(OR(ISNUMBER(CY80),CY80="0**"),IF(CY80="0**",VLOOKUP(0,'ISI-ISS'!$A$2:$C$43,2,1),IF(CY80&lt;0,VLOOKUP(ABS(CY80),'ISI-ISS'!$A$2:$C$43,2,1),VLOOKUP(ABS(CY80),'ISI-ISS'!$A$2:$C$43,3,1))),"")</f>
        <v/>
      </c>
      <c r="DE80" s="4" t="str">
        <f t="shared" si="34"/>
        <v/>
      </c>
      <c r="DF80" s="4" t="str">
        <f>IF(OR(ISNUMBER(DE80),DE80="0**"),IF(ISNUMBER(DE80),DE80/ABS(DE80)*VLOOKUP(2,SignDiff!$A$3:$K$4,DK80,1),VLOOKUP(2,SignDiff!$A$3:$K$4,DK80,1)),"")</f>
        <v/>
      </c>
      <c r="DG80" s="4" t="str">
        <f>IF(OR(ISNUMBER(DE80),DE80="0**"),IF(ISNUMBER(DE80),DE80/ABS(DE80)*VLOOKUP(2,SignDiff!$A$7:$K$8,DK80,1),VLOOKUP(2,SignDiff!$A$7:$K$8,DK80,1)),"")</f>
        <v/>
      </c>
      <c r="DH80" s="4" t="str">
        <f t="shared" si="35"/>
        <v/>
      </c>
      <c r="DI80" s="4" t="str">
        <f t="shared" si="36"/>
        <v/>
      </c>
      <c r="DJ80" s="4" t="str">
        <f>IF(OR(ISNUMBER(DE80),DE80="0**"),IF(DE80="0**",VLOOKUP(0,'ISI-ISM'!$A$2:$C$43,2,1),IF(DE80&lt;0,VLOOKUP(ABS(DE80),'ISI-ISM'!$A$2:$C$43,2,1),VLOOKUP(ABS(DE80),'ISI-ISM'!$A$2:$C$43,3,1))),"")</f>
        <v/>
      </c>
      <c r="DK80" s="4" t="str">
        <f>IF(ISERROR(VLOOKUP(N80,age!$A$2:$C$11,2,1)),"",VLOOKUP(N80,age!$A$2:$C$11,2,1))</f>
        <v/>
      </c>
      <c r="DL80" s="4" t="str">
        <f>IF(ISERROR(VLOOKUP(N80,age!$A$2:$C$11,3,1)),"",VLOOKUP(N80,age!$A$2:$C$11,3,1))</f>
        <v/>
      </c>
      <c r="DM80" s="4">
        <f t="shared" si="23"/>
        <v>0</v>
      </c>
      <c r="DN80" s="4">
        <f t="shared" si="24"/>
        <v>0</v>
      </c>
      <c r="DO80" s="4">
        <f t="shared" si="25"/>
        <v>0</v>
      </c>
      <c r="DP80" s="4">
        <f t="shared" si="26"/>
        <v>0</v>
      </c>
      <c r="DQ80" s="4">
        <f t="shared" si="27"/>
        <v>0</v>
      </c>
      <c r="DR80" s="9" t="str">
        <f t="shared" si="37"/>
        <v/>
      </c>
      <c r="DS80" s="9" t="str">
        <f t="shared" si="38"/>
        <v/>
      </c>
      <c r="DT80" s="9" t="str">
        <f t="shared" si="39"/>
        <v/>
      </c>
      <c r="DU80" s="9" t="str">
        <f t="shared" si="40"/>
        <v/>
      </c>
      <c r="DV80" s="9" t="str">
        <f t="shared" si="41"/>
        <v/>
      </c>
      <c r="DW80" s="9" t="str">
        <f t="shared" si="42"/>
        <v/>
      </c>
      <c r="DX80" s="9" t="str">
        <f t="shared" si="43"/>
        <v/>
      </c>
      <c r="DY80" s="9" t="str">
        <f>IF(AND(ISNUMBER(AJ80),ISNUMBER(DK80)),IF(AJ80-VLOOKUP(BI80,NyFi!$L$2:$V$4,DK80,1)&lt;1,1,AJ80-VLOOKUP(BI80,NyFi!$L$2:$V$4,DK80,1)),"")</f>
        <v/>
      </c>
      <c r="DZ80" s="9" t="str">
        <f>IF(AND(ISNUMBER(DK80),DK80&lt;8),IF(AND(ISNUMBER(AK80),ISNUMBER(DK80)),IF(AK80-VLOOKUP(BI80,NyGs!$L$2:$V$4,DK80,1)&lt;1,1,AK80-VLOOKUP(BI80,NyGs!$L$2:$V$4,DK80,1)),""),"")</f>
        <v/>
      </c>
      <c r="EA80" s="9" t="str">
        <f>IF(AND(ISNUMBER(AL80),ISNUMBER(DK80)),IF(AL80-VLOOKUP(BI80,NyRm!$L$2:$V$4,DK80,1)&lt;1,1,AL80-VLOOKUP(BI80,NyRm!$L$2:$V$4,DK80,1)),"")</f>
        <v/>
      </c>
      <c r="EB80" s="9" t="str">
        <f>IF(AND(ISNUMBER(AM80),ISNUMBER(DK80)),IF(AM80-VLOOKUP(BI80,NyFm!$L$2:$V$4,DK80,1)&lt;1,1,AM80-VLOOKUP(BI80,NyFm!$L$2:$V$4,DK80,1)),"")</f>
        <v/>
      </c>
      <c r="EC80" s="9" t="str">
        <f>IF(AND(ISNUMBER(DK80),DK80&lt;8),IF(AND(ISNUMBER(AN80),ISNUMBER(DK80)),IF(AN80-VLOOKUP(BI80,NyLi1R!$L$2:$V$4,DK80,1)&lt;1,1,AN80-VLOOKUP(BI80,NyLi1R!$L$2:$V$4,DK80,1)),""),"")</f>
        <v/>
      </c>
      <c r="ED80" s="9" t="str">
        <f>IF(AND(ISNUMBER(DK80),DK80&lt;8),IF(AND(ISNUMBER(AO80),ISNUMBER(DK80)),IF(AO80-VLOOKUP(BI80,NyLi1E!$L$2:$V$4,DK80,1)&lt;1,1,AO80-VLOOKUP(BI80,NyLi1E!$L$2:$V$4,DK80,1)),""),"")</f>
        <v/>
      </c>
      <c r="EE80" s="9" t="str">
        <f>IF(AND(ISNUMBER(DK80),DK80&lt;8),IF(AND(ISNUMBER(AP80),ISNUMBER(DK80)),IF(AP80-VLOOKUP(BI80,NyLi1T!$L$2:$V$4,DK80,1)&lt;1,1,AP80-VLOOKUP(BI80,NyLi1T!$L$2:$V$4,DK80,1)),""),"")</f>
        <v/>
      </c>
      <c r="EF80" s="9" t="str">
        <f>IF(AND(ISNUMBER(DK80),DK80&gt;7),IF(AND(ISNUMBER(AQ80),ISNUMBER(DK80)),IF(AQ80-VLOOKUP(BI80,NyLi2R!$L$2:$V$4,DK80,1)&lt;1,1,AQ80-VLOOKUP(BI80,NyLi2R!$L$2:$V$4,DK80,1)),""),"")</f>
        <v/>
      </c>
      <c r="EG80" s="9" t="str">
        <f>IF(AND(ISNUMBER(DK80),DK80&gt;7),IF(AND(ISNUMBER(AR80),ISNUMBER(DK80)),IF(AR80-VLOOKUP(BI80,NyLi2E!$L$2:$V$4,DK80,1)&lt;1,1,AR80-VLOOKUP(BI80,NyLi2E!$L$2:$V$4,DK80,1)),""),"")</f>
        <v/>
      </c>
      <c r="EH80" s="9" t="str">
        <f>IF(AND(ISNUMBER(DK80),DK80&gt;7),IF(AND(ISNUMBER(AS80),ISNUMBER(DK80)),IF(AS80-VLOOKUP(BI80,NyLi2T!$L$2:$V$4,DK80,1)&lt;1,1,AS80-VLOOKUP(BI80,NyLi2T!$L$2:$V$4,DK80,1)),""),"")</f>
        <v/>
      </c>
      <c r="EI80" s="9" t="str">
        <f>IF(AND(ISNUMBER(DK80),DK80&lt;8),IF(AND(ISNUMBER(AT80),ISNUMBER(DK80)),IF(AT80-VLOOKUP(BI80,NySs!$L$2:$V$4,DK80,1)&lt;1,1,AT80-VLOOKUP(BI80,NySs!$L$2:$V$4,DK80,1)),""),"")</f>
        <v/>
      </c>
      <c r="EJ80" s="9" t="str">
        <f>IF(AND(ISNUMBER(DK80),DK80&lt;9),IF(AND(ISNUMBER(AU80),ISNUMBER(DK80)),IF(AU80-VLOOKUP(BI80,NyEo!$L$2:$V$4,DK80,1)&lt;1,1,AU80-VLOOKUP(BI80,NyEo!$L$2:$V$4,DK80,1)),""),"")</f>
        <v/>
      </c>
      <c r="EK80" s="9" t="str">
        <f>IF(AND(ISNUMBER(DK80),DK80&gt;7),IF(AND(ISNUMBER(AV80),ISNUMBER(DK80)),IF(AV80-VLOOKUP(BI80,NyHt!$L$2:$V$4,DK80,1)&lt;1,1,AV80-VLOOKUP(BI80,NyHt!$L$2:$V$4,DK80,1)),""),"")</f>
        <v/>
      </c>
      <c r="EL80" s="9" t="str">
        <f>IF(AND(ISNUMBER(AW80),ISNUMBER(DK80)),IF(AW80-VLOOKUP(BI80,NySiF!$L$2:$V$4,DK80,1)&lt;1,1,AW80-VLOOKUP(BI80,NySiF!$L$2:$V$4,DK80,1)),"")</f>
        <v/>
      </c>
      <c r="EM80" s="9" t="str">
        <f>IF(AND(ISNUMBER(AX80),ISNUMBER(DK80)),IF(AX80-VLOOKUP(BI80,NySiB!$L$2:$V$4,DK80,1)&lt;1,1,AX80-VLOOKUP(BI80,NySiB!$L$2:$V$4,DK80,1)),"")</f>
        <v/>
      </c>
      <c r="EN80" s="9" t="str">
        <f>IF(AND(ISNUMBER(AY80),ISNUMBER(DK80)),IF(AY80-VLOOKUP(BI80,NySiT!$L$2:$V$4,DK80,1)&lt;1,1,AY80-VLOOKUP(BI80,NySiT!$L$2:$V$4,DK80,1)),"")</f>
        <v/>
      </c>
      <c r="EO80" s="9" t="str">
        <f>IF(AND(ISNUMBER(AZ80),ISNUMBER(DK80)),IF(AZ80-VLOOKUP(BI80,NyVs!$L$2:$V$4,DK80,1)&lt;1,1,AZ80-VLOOKUP(BI80,NyVs!$L$2:$V$4,DK80,1)),"")</f>
        <v/>
      </c>
      <c r="EP80" s="9" t="str">
        <f>IF(AND(ISNUMBER(BA80),ISNUMBER(DK80)),IF(BA80-VLOOKUP(BI80,NyPp!$L$2:$V$4,DK80,1)&lt;1,1,BA80-VLOOKUP(BI80,NyPp!$L$2:$V$4,DK80,1)),"")</f>
        <v/>
      </c>
      <c r="EQ80" s="9" t="str">
        <f>IF(AND(ISNUMBER(BB80),ISNUMBER(DK80)),IF(BB80-VLOOKUP(BI80,NyIGS!$L$2:$V$4,DK80,1)&lt;40,40,BB80-VLOOKUP(BI80,NyIGS!$L$2:$V$4,DK80,1)),"")</f>
        <v/>
      </c>
      <c r="ER80" s="9" t="str">
        <f>IF(AND(ISNUMBER(BC80),ISNUMBER(DK80)),IF(BC80-VLOOKUP(BI80,NyIRS!$L$2:$V$4,DK80,1)&lt;40,40,BC80-VLOOKUP(BI80,NyIRS!$L$2:$V$4,DK80,1)),"")</f>
        <v/>
      </c>
      <c r="ES80" s="9" t="str">
        <f>IF(AND(ISNUMBER(BD80),ISNUMBER(DK80)),IF(BD80-VLOOKUP(BI80,NyIES!$L$2:$V$4,DK80,1)&lt;40,40,BD80-VLOOKUP(BI80,NyIES!$L$2:$V$4,DK80,1)),"")</f>
        <v/>
      </c>
      <c r="ET80" s="9" t="str">
        <f>IF(AND(ISNUMBER(BE80),ISNUMBER(DK80)),IF(BE80-VLOOKUP(BI80,NyISI!$L$2:$V$4,DK80,1)&lt;40,40,BE80-VLOOKUP(BI80,NyISI!$L$2:$V$4,DK80,1)),"")</f>
        <v/>
      </c>
      <c r="EU80" s="9" t="str">
        <f>IF(AND(ISNUMBER(DK80),DK80&lt;8),IF(AND(ISNUMBER(BF80),ISNUMBER(DK80)),IF(BF80-VLOOKUP(BI80,NyISS!$L$2:$V$4,DK80,1)&lt;40,40,BF80-VLOOKUP(BI80,NyISS!$L$2:$V$4,DK80,1)),""),"")</f>
        <v/>
      </c>
      <c r="EV80" s="9" t="str">
        <f>IF(AND(ISNUMBER(DK80),DK80&gt;7),IF(AND(ISNUMBER(BG80),ISNUMBER(DK80)),IF(BG80-VLOOKUP(BI80,NyISM!$L$2:$V$4,DK80,1)&lt;40,40,BG80-VLOOKUP(BI80,NyISM!$L$2:$V$4,DK80,1)),""),"")</f>
        <v/>
      </c>
      <c r="EW80" s="9" t="str">
        <f>IF(AND(ISNUMBER(BH80),ISNUMBER(DK80)),IF(BH80-VLOOKUP(BI80,NyIAM!$L$2:$V$4,DK80,1)&lt;40,40,BH80-VLOOKUP(BI80,NyIAM!$L$2:$V$4,DK80,1)),"")</f>
        <v/>
      </c>
      <c r="EX80" s="9" t="str">
        <f>IF(AND(ISNUMBER(AJ80),ISNUMBER(DK80)),IF(AJ80+VLOOKUP(BI80,NyFi!$L$2:$V$4,DK80,1)&gt;19,19,AJ80+VLOOKUP(BI80,NyFi!$L$2:$V$4,DK80,1)),"")</f>
        <v/>
      </c>
      <c r="EY80" s="9" t="str">
        <f>IF(AND(ISNUMBER(DK80),DK80&lt;8),IF(AND(ISNUMBER(AK80),ISNUMBER(DK80)),IF(AK80+VLOOKUP(BI80,NyGs!$L$2:$V$4,DK80,1)&gt;19,19,AK80+VLOOKUP(BI80,NyGs!$L$2:$V$4,DK80,1)),""),"")</f>
        <v/>
      </c>
      <c r="EZ80" s="9" t="str">
        <f>IF(AND(ISNUMBER(AL80),ISNUMBER(DK80)),IF(AL80+VLOOKUP(BI80,NyRm!$L$2:$V$4,DK80,1)&gt;19,19,AL80+VLOOKUP(BI80,NyRm!$L$2:$V$4,DK80,1)),"")</f>
        <v/>
      </c>
      <c r="FA80" s="9" t="str">
        <f>IF(AND(ISNUMBER(AM80),ISNUMBER(DK80)),IF(AM80+VLOOKUP(BI80,NyFm!$L$2:$V$4,DK80,1)&gt;19,19,AM80+VLOOKUP(BI80,NyFm!$L$2:$V$4,DK80,1)),"")</f>
        <v/>
      </c>
      <c r="FB80" s="9" t="str">
        <f>IF(AND(ISNUMBER(DK80),DK80&lt;8),IF(AND(ISNUMBER(AN80),ISNUMBER(DK80)),IF(AN80+VLOOKUP(BI80,NyLi1R!$L$2:$V$4,DK80,1)&gt;19,19,AN80+VLOOKUP(BI80,NyLi1R!$L$2:$V$4,DK80,1)),""),"")</f>
        <v/>
      </c>
      <c r="FC80" s="9" t="str">
        <f>IF(AND(ISNUMBER(DK80),DK80&lt;8),IF(AND(ISNUMBER(AO80),ISNUMBER(DK80)),IF(AO80+VLOOKUP(BI80,NyLi1E!$L$2:$V$4,DK80,1)&gt;19,19,AO80+VLOOKUP(BI80,NyLi1E!$L$2:$V$4,DK80,1)),""),"")</f>
        <v/>
      </c>
      <c r="FD80" s="9" t="str">
        <f>IF(AND(ISNUMBER(DK80),DK80&lt;8),IF(AND(ISNUMBER(AP80),ISNUMBER(DK80)),IF(AP80+VLOOKUP(BI80,NyLi1T!$L$2:$V$4,DK80,1)&gt;19,19,AP80+VLOOKUP(BI80,NyLi1T!$L$2:$V$4,DK80,1)),""),"")</f>
        <v/>
      </c>
      <c r="FE80" s="9" t="str">
        <f>IF(AND(ISNUMBER(DK80),DK80&gt;7),IF(AND(ISNUMBER(AQ80),ISNUMBER(DK80)),IF(AQ80+VLOOKUP(BI80,NyLi2R!$L$2:$V$4,DK80,1)&gt;19,19,AQ80+VLOOKUP(BI80,NyLi2R!$L$2:$V$4,DK80,1)),""),"")</f>
        <v/>
      </c>
      <c r="FF80" s="9" t="str">
        <f>IF(AND(ISNUMBER(DK80),DK80&gt;7),IF(AND(ISNUMBER(AR80),ISNUMBER(DK80)),IF(AR80+VLOOKUP(BI80,NyLi2E!$L$2:$V$4,DK80,1)&gt;19,19,AR80+VLOOKUP(BI80,NyLi2E!$L$2:$V$4,DK80,1)),""),"")</f>
        <v/>
      </c>
      <c r="FG80" s="9" t="str">
        <f>IF(AND(ISNUMBER(DK80),DK80&gt;7),IF(AND(ISNUMBER(AS80),ISNUMBER(DK80)),IF(AS80+VLOOKUP(BI80,NyLi2T!$L$2:$V$4,DK80,1)&gt;19,19,AS80+VLOOKUP(BI80,NyLi2T!$L$2:$V$4,DK80,1)),""),"")</f>
        <v/>
      </c>
      <c r="FH80" s="9" t="str">
        <f>IF(AND(ISNUMBER(DK80),DK80&lt;8),IF(AND(ISNUMBER(AT80),ISNUMBER(DK80)),IF(AT80+VLOOKUP(BI80,NySs!$L$2:$V$4,DK80,1)&gt;19,19,AT80+VLOOKUP(BI80,NySs!$L$2:$V$4,DK80,1)),""),"")</f>
        <v/>
      </c>
      <c r="FI80" s="9" t="str">
        <f>IF(AND(ISNUMBER(DK80),DK80&lt;9),IF(AND(ISNUMBER(AU80),ISNUMBER(DK80)),IF(AU80+VLOOKUP(BI80,NyEo!$L$2:$V$4,DK80,1)&gt;19,19,AU80+VLOOKUP(BI80,NyEo!$L$2:$V$4,DK80,1)),""),"")</f>
        <v/>
      </c>
      <c r="FJ80" s="9" t="str">
        <f>IF(AND(ISNUMBER(DK80),DK80&gt;7),IF(AND(ISNUMBER(AV80),ISNUMBER(DK80)),IF(AV80+VLOOKUP(BI80,NyHt!$L$2:$V$4,DK80,1)&gt;19,19,AV80+VLOOKUP(BI80,NyHt!$L$2:$V$4,DK80,1)),""),"")</f>
        <v/>
      </c>
      <c r="FK80" s="9" t="str">
        <f>IF(AND(ISNUMBER(AW80),ISNUMBER(DK80)),IF(AW80+VLOOKUP(BI80,NySiF!$L$2:$V$4,DK80,1)&gt;19,19,AW80+VLOOKUP(BI80,NySiF!$L$2:$V$4,DK80,1)),"")</f>
        <v/>
      </c>
      <c r="FL80" s="9" t="str">
        <f>IF(AND(ISNUMBER(AX80),ISNUMBER(DK80)),IF(AX80+VLOOKUP(BI80,NySiB!$L$2:$V$4,DK80,1)&gt;19,19,AX80+VLOOKUP(BI80,NySiB!$L$2:$V$4,DK80,1)),"")</f>
        <v/>
      </c>
      <c r="FM80" s="9" t="str">
        <f>IF(AND(ISNUMBER(AY80),ISNUMBER(DK80)),IF(AY80+VLOOKUP(BI80,NySiT!$L$2:$V$4,DK80,1)&gt;19,19,AY80+VLOOKUP(BI80,NySiT!$L$2:$V$4,DK80,1)),"")</f>
        <v/>
      </c>
      <c r="FN80" s="9" t="str">
        <f>IF(AND(ISNUMBER(AZ80),ISNUMBER(DK80)),IF(AZ80+VLOOKUP(BI80,NyVs!$L$2:$V$4,DK80,1)&gt;19,19,AZ80+VLOOKUP(BI80,NyVs!$L$2:$V$4,DK80,1)),"")</f>
        <v/>
      </c>
      <c r="FO80" s="9" t="str">
        <f>IF(AND(ISNUMBER(BA80),ISNUMBER(DK80)),IF(BA80+VLOOKUP(BI80,NyPp!$L$2:$V$4,DK80,1)&gt;19,19,BA80+VLOOKUP(BI80,NyPp!$L$2:$V$4,DK80,1)),"")</f>
        <v/>
      </c>
      <c r="FP80" s="9" t="str">
        <f>IF(AND(ISNUMBER(BB80),ISNUMBER(DK80)),IF(BB80+VLOOKUP(BI80,NyIGS!$L$2:$V$4,DK80,1)&gt;160,160,BB80+VLOOKUP(BI80,NyIGS!$L$2:$V$4,DK80,1)),"")</f>
        <v/>
      </c>
      <c r="FQ80" s="9" t="str">
        <f>IF(AND(ISNUMBER(BC80),ISNUMBER(DK80)),IF(BC80+VLOOKUP(BI80,NyIRS!$L$2:$V$4,DK80,1)&gt;160,160,BC80+VLOOKUP(BI80,NyIRS!$L$2:$V$4,DK80,1)),"")</f>
        <v/>
      </c>
      <c r="FR80" s="9" t="str">
        <f>IF(AND(ISNUMBER(BD80),ISNUMBER(DK80)),IF(BD80+VLOOKUP(BI80,NyIES!$L$2:$V$4,DK80,1)&gt;160,160, BD80+VLOOKUP(BI80,NyIES!$L$2:$V$4,DK80,1)),"")</f>
        <v/>
      </c>
      <c r="FS80" s="9" t="str">
        <f>IF(AND(ISNUMBER(BE80),ISNUMBER(DK80)),IF(BE80+VLOOKUP(BI80,NyISI!$L$2:$V$4,DK80,1)&gt;160,160,BE80+VLOOKUP(BI80,NyISI!$L$2:$V$4,DK80,1)),"")</f>
        <v/>
      </c>
      <c r="FT80" s="9" t="str">
        <f>IF(AND(ISNUMBER(DK80),DK80&lt;8),IF(AND(ISNUMBER(BF80),ISNUMBER(DK80)),IF(BF80+VLOOKUP(BI80,NyISS!$L$2:$V$4,DK80,1)&gt;160,160,BF80+VLOOKUP(BI80,NyISS!$L$2:$V$4,DK80,1)),""),"")</f>
        <v/>
      </c>
      <c r="FU80" s="9" t="str">
        <f>IF(AND(ISNUMBER(DK80),DK80&gt;7),IF(AND(ISNUMBER(BG80),ISNUMBER(DK80)),IF(BG80+VLOOKUP(BI80,NyISM!$L$2:$V$4,DK80,1)&gt;160,160,BG80+VLOOKUP(BI80,NyISM!$L$2:$V$4,DK80,1)),""),"")</f>
        <v/>
      </c>
      <c r="FV80" s="9" t="str">
        <f>IF(AND(ISNUMBER(BH80),ISNUMBER(DK80)),IF(BH80+VLOOKUP(BI80,NyIAM!$L$2:$V$4,DK80,1)&gt;160,160,BH80+VLOOKUP(BI80,NyIAM!$L$2:$V$4,DK80,1)),"")</f>
        <v/>
      </c>
    </row>
    <row r="81" spans="1:178" x14ac:dyDescent="0.2">
      <c r="A81" s="51"/>
      <c r="B81" s="51"/>
      <c r="C81" s="51"/>
      <c r="D81" s="51"/>
      <c r="E81" s="51"/>
      <c r="F81" s="51"/>
      <c r="G81" s="51"/>
      <c r="H81" s="51"/>
      <c r="I81" s="51"/>
      <c r="J81" s="52"/>
      <c r="K81" s="52"/>
      <c r="L81" s="53"/>
      <c r="M81" s="53"/>
      <c r="N81" s="58" t="str">
        <f t="shared" si="22"/>
        <v/>
      </c>
      <c r="O81" s="53"/>
      <c r="P81" s="53"/>
      <c r="Q81" s="53"/>
      <c r="R81" s="53"/>
      <c r="S81" s="53"/>
      <c r="T81" s="53"/>
      <c r="U81" s="53"/>
      <c r="V81" s="53"/>
      <c r="W81" s="53"/>
      <c r="X81" s="53"/>
      <c r="Y81" s="53"/>
      <c r="Z81" s="53"/>
      <c r="AA81" s="53"/>
      <c r="AB81" s="53"/>
      <c r="AC81" s="53"/>
      <c r="AD81" s="53"/>
      <c r="AE81" s="53"/>
      <c r="AF81" s="53"/>
      <c r="AG81" s="53"/>
      <c r="AH81" s="53"/>
      <c r="AI81" s="53"/>
      <c r="AJ81" s="4" t="str">
        <f>IF(O81="","",IF(ISNUMBER(N81),VLOOKUP(O81,NyFi!$A$2:$K$40,DK81),""))</f>
        <v/>
      </c>
      <c r="AK81" s="4" t="str">
        <f>IF(P81="","",IF(AND(ISNUMBER(N81),DK81&lt;8),VLOOKUP(P81,NyGs!$A$2:$G$41,DK81),""))</f>
        <v/>
      </c>
      <c r="AL81" s="4" t="str">
        <f>IF(AA81="","",IF(ISNUMBER(N81),VLOOKUP(AA81,NyRm!$A$2:$K$56,DK81),""))</f>
        <v/>
      </c>
      <c r="AM81" s="4" t="str">
        <f>IF(Z81="","",IF(ISNUMBER(N81),VLOOKUP(Z81,NyFm!$A$2:$K$46,DK81),""))</f>
        <v/>
      </c>
      <c r="AN81" s="4" t="str">
        <f>IF(U81="","",IF(AND(ISNUMBER(N81),DK81&lt;8),VLOOKUP(U81,NyLi1R!$A$2:$G$20,DK81),""))</f>
        <v/>
      </c>
      <c r="AO81" s="4" t="str">
        <f>IF(V81="","",IF(AND(ISNUMBER(N81),DK81&lt;8),VLOOKUP(V81,NyLi1E!$A$2:$G$20,DK81),""))</f>
        <v/>
      </c>
      <c r="AP81" s="4" t="str">
        <f>IF(AND(ISNUMBER(N81),ISNUMBER(AN81),ISNUMBER(AO81),DK81&lt;8),VLOOKUP(AN81+AO81,NyLi1T!$A$2:$G$40,DK81),"")</f>
        <v/>
      </c>
      <c r="AQ81" s="4" t="str">
        <f>IF(W81="","",IF(AND(ISNUMBER(N81),DK81&gt;7),VLOOKUP(W81,NyLi2R!$A$2:$K$20,DK81),""))</f>
        <v/>
      </c>
      <c r="AR81" s="4" t="str">
        <f>IF(X81="","",IF(AND(ISNUMBER(N81),DK81&gt;7),VLOOKUP(X81,NyLi2E!$A$2:$K$20,DK81),""))</f>
        <v/>
      </c>
      <c r="AS81" s="4" t="str">
        <f>IF(AND(ISNUMBER(N81),ISNUMBER(AQ81),ISNUMBER(AR81),DK81&gt;7),VLOOKUP(AQ81+AR81,NyLi2T!$A$2:$K$40,DK81),"")</f>
        <v/>
      </c>
      <c r="AT81" s="4" t="str">
        <f>IF(AE81="","",IF(AND(ISNUMBER(N81),DK81&lt;8),VLOOKUP(AE81,NySs!$A$2:$G$28,DK81),""))</f>
        <v/>
      </c>
      <c r="AU81" s="4" t="str">
        <f>IF(AD81="","",IF(AND(ISNUMBER(N81),DK81&lt;9),VLOOKUP(AD81,NyEo!$A$2:$H$22,DK81),""))</f>
        <v/>
      </c>
      <c r="AV81" s="4" t="str">
        <f>IF(Q81="","",IF(AND(ISNUMBER(N81),DK81&gt;7),VLOOKUP(Q81,NyHt!$A$2:$K$17,DK81),""))</f>
        <v/>
      </c>
      <c r="AW81" s="4" t="str">
        <f>IF(R81="","",IF(ISNUMBER(N81),VLOOKUP(R81,NySiF!$A$2:$K$18,DK81),""))</f>
        <v/>
      </c>
      <c r="AX81" s="4" t="str">
        <f>IF(S81="","",IF(ISNUMBER(N81),VLOOKUP(S81,NySiB!$A$2:$K$16,DK81),""))</f>
        <v/>
      </c>
      <c r="AY81" s="4" t="str">
        <f>IF(T81="","",IF(ISNUMBER(N81),VLOOKUP(T81,NySiT!$A$2:$K$32,DK81),""))</f>
        <v/>
      </c>
      <c r="AZ81" s="4" t="str">
        <f>IF(Y81="","",IF(ISNUMBER(N81),VLOOKUP(Y81,NyVs!$A$2:$K$86,DK81),""))</f>
        <v/>
      </c>
      <c r="BA81" s="4" t="str">
        <f>IF(AI81="","",IF(ISNUMBER(N81),VLOOKUP(AI81,NyPp!$A$2:$K$202,DK81),""))</f>
        <v/>
      </c>
      <c r="BB81" s="4" t="str">
        <f>IF(AND(ISNUMBER(AJ81),ISNUMBER(AK81),ISNUMBER(AL81),ISNUMBER(AM81),DK81&lt;8),IF(COUNTIF(O81,0)+COUNTIF(P81,0)+COUNTIF(AA81,0)+COUNTIF(Z81,0)&gt;1,"",VLOOKUP(AJ81+AK81+AL81+AM81,NyIGS!$A$2:$K$78,DK81)),IF(AND(ISNUMBER(AJ81),ISNUMBER(AL81),ISNUMBER(AM81),ISNUMBER(AS81),DK81&gt;7),IF(COUNTIF(O81,0)+COUNTIF(AA81,0)+COUNTIF(Z81,0)+AND(COUNTIF(W81,0),COUNTIF(X81,0))&gt;1,"",VLOOKUP(AJ81+AL81+AM81+AS81,NyIGS!$A$2:$K$78,DK81)),""))</f>
        <v/>
      </c>
      <c r="BC81" s="4" t="str">
        <f>IF(AND(ISNUMBER(AJ81),ISNUMBER(AN81),ISNUMBER(AT81),DK81&lt;8),IF(COUNTIF(O81,0)+COUNTIF(U81,0)+COUNTIF(AE81,0)&gt;1,"",VLOOKUP(AJ81+AN81+AT81,NyIRS!$A$2:$K$59,DK81)),IF(AND(ISNUMBER(AJ81),ISNUMBER(AQ81),DK81&gt;7),IF(COUNTIF(O81,0)+COUNTIF(W81,0)&gt;1,"",VLOOKUP(AJ81+AQ81,NyIRS!$A$2:$K$59,DK81)),""))</f>
        <v/>
      </c>
      <c r="BD81" s="4" t="str">
        <f>IF(AND(ISNUMBER(AK81),ISNUMBER(AL81),ISNUMBER(AM81),DK81&lt;8),IF(COUNTIF(P81,0)+COUNTIF(AA81,0)+COUNTIF(Z81,0)&gt;1,"",VLOOKUP(AK81+AL81+AM81,NyIES!$A$2:$K$59,DK81)),IF(AND(ISNUMBER(AL81),ISNUMBER(AM81),ISNUMBER(AR81),DK81&gt;7),IF(COUNTIF(AA81,0)+COUNTIF(Z81,0)+COUNTIF(X81,0)&gt;1,"",VLOOKUP(AL81+AM81+AR81,NyIES!$A$2:$K$59,DK81)),""))</f>
        <v/>
      </c>
      <c r="BE81" s="4" t="str">
        <f>IF(AND(ISNUMBER(AJ81),ISNUMBER(AP81),ISNUMBER(AU81),DK81&lt;8),IF(COUNTIF(O81,0)+AND(COUNTIF(U81,0),COUNTIF(V81,0))+COUNTIF(AD81,0)&gt;1,"",VLOOKUP(AJ81+AP81+AU81,NyISI!$A$2:$K$59,DK81)),IF(AND(ISNUMBER(AS81),ISNUMBER(AU81),ISNUMBER(AV81),DK81=8),IF(COUNTIF(AD81,0)+COUNTIF(Q81,0)+AND(COUNTIF(W81,0),COUNTIF(X81,0))&gt;1,"",VLOOKUP(AS81+AU81+AV81,NyISI!$A$2:$K$59,DK81)),IF(AND(ISNUMBER(AS81),ISNUMBER(AV81),DK81&gt;8),IF(COUNTIF(Q81,0)+AND(COUNTIF(W81,0),COUNTIF(X81,0))&gt;1,"",VLOOKUP(AS81+AV81,NyISI!$A$2:$K$59,DK81)),"")))</f>
        <v/>
      </c>
      <c r="BF81" s="4" t="str">
        <f>IF(AND(ISNUMBER(AT81),ISNUMBER(AK81),ISNUMBER(AL81),ISNUMBER(AM81),DK81&lt;8),IF(COUNTIF(P81,0)+COUNTIF(AA81,0)+COUNTIF(Z81,0)+COUNTIF(AE81,0)&gt;1,"",VLOOKUP(AT81+AK81+AL81+AM81,NyISS!$A$2:$G$78,DK81)),"")</f>
        <v/>
      </c>
      <c r="BG81" s="4" t="str">
        <f>IF(AND(ISNUMBER(AJ81),ISNUMBER(AL81),ISNUMBER(AM81),DK81&gt;7),IF(COUNTIF(O81,0)+COUNTIF(AA81,0)+COUNTIF(Z81,0)&gt;1,"",VLOOKUP(AJ81+AL81+AM81,NyISM!$A$2:$K$59,DK81)),"")</f>
        <v/>
      </c>
      <c r="BH81" s="4" t="str">
        <f>IF(AND(ISNUMBER(AY81),ISNUMBER(AZ81)),IF(COUNTIF(T81,0)+COUNTIF(Y81,0)&gt;1,"",VLOOKUP(AY81+AZ81,NyIAM!$A$2:$K$40,DK81)),"")</f>
        <v/>
      </c>
      <c r="BJ81" s="4" t="str">
        <f>IF(ISNUMBER(BB81),VLOOKUP(BB81,Percentil!$A$2:$B$122,2,1),"")</f>
        <v/>
      </c>
      <c r="BK81" s="4" t="str">
        <f>IF(ISNUMBER(BC81),VLOOKUP(BC81,Percentil!$A$2:$B$122,2,1),"")</f>
        <v/>
      </c>
      <c r="BL81" s="4" t="str">
        <f>IF(ISNUMBER(BD81),VLOOKUP(BD81,Percentil!$A$2:$B$122,2,1),"")</f>
        <v/>
      </c>
      <c r="BM81" s="4" t="str">
        <f>IF(ISNUMBER(BE81),VLOOKUP(BE81,Percentil!$A$2:$B$122,2,1),"")</f>
        <v/>
      </c>
      <c r="BN81" s="4" t="str">
        <f>IF(ISNUMBER(BF81),VLOOKUP(BF81,Percentil!$A$2:$B$122,2,1),"")</f>
        <v/>
      </c>
      <c r="BO81" s="4" t="str">
        <f>IF(ISNUMBER(BG81),VLOOKUP(BG81,Percentil!$A$2:$B$122,2,1),"")</f>
        <v/>
      </c>
      <c r="BP81" s="4" t="str">
        <f>IF(ISNUMBER(BH81),VLOOKUP(BH81,Percentil!$A$2:$B$122,2,1),"")</f>
        <v/>
      </c>
      <c r="BQ81" s="4" t="str">
        <f>IF(AND(ISNUMBER(AJ81),ISNUMBER(DK81)),IF(AJ81-VLOOKUP(BI81,NyFi!$L$2:$V$4,DK81,1)&lt;1,1 &amp; " - " &amp; AJ81+VLOOKUP(BI81,NyFi!$L$2:$V$4,DK81,1),IF(AJ81+VLOOKUP(BI81,NyFi!$L$2:$V$4,DK81,1)&gt;19,AJ81-VLOOKUP(BI81,NyFi!$L$2:$V$4,DK81,1) &amp; " - " &amp; 19,AJ81-VLOOKUP(BI81,NyFi!$L$2:$V$4,DK81,1) &amp; " - " &amp; AJ81+VLOOKUP(BI81,NyFi!$L$2:$V$4,DK81,1))),"")</f>
        <v/>
      </c>
      <c r="BR81" s="4" t="str">
        <f>IF(AND(ISNUMBER(DK81),DK81&lt;8),IF(AND(ISNUMBER(AK81),ISNUMBER(DK81)),IF(AK81-VLOOKUP(BI81,NyGs!$L$2:$V$4,DK81,1)&lt;1,1 &amp; " - " &amp; AK81+VLOOKUP(BI81,NyGs!$L$2:$V$4,DK81,1),IF(AK81+VLOOKUP(BI81,NyGs!$L$2:$V$4,DK81,1)&gt;19,AK81-VLOOKUP(BI81,NyGs!$L$2:$V$4,DK81,1) &amp; " - " &amp; 19,AK81-VLOOKUP(BI81,NyGs!$L$2:$V$4,DK81,1) &amp; " - " &amp; AK81+VLOOKUP(BI81,NyGs!$L$2:$V$4,DK81,1))),""),"")</f>
        <v/>
      </c>
      <c r="BS81" s="4" t="str">
        <f>IF(AND(ISNUMBER(AL81),ISNUMBER(DK81)),IF(AL81-VLOOKUP(BI81,NyRm!$L$2:$V$4,DK81,1)&lt;1,1 &amp; " - " &amp; AL81+VLOOKUP(BI81,NyRm!$L$2:$V$4,DK81,1),IF(AL81+VLOOKUP(BI81,NyRm!$L$2:$V$4,DK81,1)&gt;19,AL81-VLOOKUP(BI81,NyRm!$L$2:$V$4,DK81,1) &amp; " - " &amp; 19,AL81-VLOOKUP(BI81,NyRm!$L$2:$V$4,DK81,1) &amp; " - " &amp; AL81+VLOOKUP(BI81,NyRm!$L$2:$V$4,DK81,1))),"")</f>
        <v/>
      </c>
      <c r="BT81" s="4" t="str">
        <f>IF(AND(ISNUMBER(AM81),ISNUMBER(DK81)),IF(AM81-VLOOKUP(BI81,NyFm!$L$2:$V$4,DK81,1)&lt;1,1 &amp; " - " &amp; AM81+VLOOKUP(BI81,NyFm!$L$2:$V$4,DK81,1),IF(AM81+VLOOKUP(BI81,NyFm!$L$2:$V$4,DK81,1)&gt;19,AM81-VLOOKUP(BI81,NyFm!$L$2:$V$4,DK81,1) &amp; " - " &amp; 19,AM81-VLOOKUP(BI81,NyFm!$L$2:$V$4,DK81,1) &amp; " - " &amp; AM81+VLOOKUP(BI81,NyFm!$L$2:$V$4,DK81,1))),"")</f>
        <v/>
      </c>
      <c r="BU81" s="4" t="str">
        <f>IF(AND(ISNUMBER(DK81),DK81&lt;8),IF(AND(ISNUMBER(AN81),ISNUMBER(DK81)),IF(AN81-VLOOKUP(BI81,NyLi1R!$L$2:$V$4,DK81,1)&lt;1,1 &amp; " - " &amp; AN81+VLOOKUP(BI81,NyLi1R!$L$2:$V$4,DK81,1),IF(AN81+VLOOKUP(BI81,NyLi1R!$L$2:$V$4,DK81,1)&gt;19,AN81-VLOOKUP(BI81,NyLi1R!$L$2:$V$4,DK81,1) &amp; " - " &amp; 19,AN81-VLOOKUP(BI81,NyLi1R!$L$2:$V$4,DK81,1) &amp; " - " &amp; AN81+VLOOKUP(BI81,NyLi1R!$L$2:$V$4,DK81,1))),""),"")</f>
        <v/>
      </c>
      <c r="BV81" s="4" t="str">
        <f>IF(AND(ISNUMBER(DK81),DK81&lt;8),IF(AND(ISNUMBER(AO81),ISNUMBER(DK81)),IF(AO81-VLOOKUP(BI81,NyLi1E!$L$2:$V$4,DK81,1)&lt;1,1 &amp; " - " &amp; AO81+VLOOKUP(BI81,NyLi1E!$L$2:$V$4,DK81,1),IF(AO81+VLOOKUP(BI81,NyLi1E!$L$2:$V$4,DK81,1)&gt;19,AO81-VLOOKUP(BI81,NyLi1E!$L$2:$V$4,DK81,1) &amp; " - " &amp; 19,AO81-VLOOKUP(BI81,NyLi1E!$L$2:$V$4,DK81,1) &amp; " - " &amp; AO81+VLOOKUP(BI81,NyLi1E!$L$2:$V$4,DK81,1))),""),"")</f>
        <v/>
      </c>
      <c r="BW81" s="4" t="str">
        <f>IF(AND(ISNUMBER(DK81),DK81&lt;8),IF(AND(ISNUMBER(AP81),ISNUMBER(DK81)),IF(AP81-VLOOKUP(BI81,NyLi1T!$L$2:$V$4,DK81,1)&lt;1,1 &amp; " - " &amp; AP81+VLOOKUP(BI81,NyLi1T!$L$2:$V$4,DK81,1),IF(AP81+VLOOKUP(BI81,NyLi1T!$L$2:$V$4,DK81,1)&gt;19,AP81-VLOOKUP(BI81,NyLi1T!$L$2:$V$4,DK81,1) &amp; " - " &amp; 19,AP81-VLOOKUP(BI81,NyLi1T!$L$2:$V$4,DK81,1) &amp; " - " &amp; AP81+VLOOKUP(BI81,NyLi1T!$L$2:$V$4,DK81,1))),""),"")</f>
        <v/>
      </c>
      <c r="BX81" s="4" t="str">
        <f>IF(AND(ISNUMBER(DK81),DK81&gt;7),IF(AND(ISNUMBER(AQ81),ISNUMBER(DK81)),IF(AQ81-VLOOKUP(BI81,NyLi2R!$L$2:$V$4,DK81,1)&lt;1,1 &amp; " - " &amp; AQ81+VLOOKUP(BI81,NyLi2R!$L$2:$V$4,DK81,1),IF(AQ81+VLOOKUP(BI81,NyLi2R!$L$2:$V$4,DK81,1)&gt;19,AQ81-VLOOKUP(BI81,NyLi2R!$L$2:$V$4,DK81,1) &amp; " - " &amp; 19,AQ81-VLOOKUP(BI81,NyLi2R!$L$2:$V$4,DK81,1) &amp; " - " &amp; AQ81+VLOOKUP(BI81,NyLi2R!$L$2:$V$4,DK81,1))),""),"")</f>
        <v/>
      </c>
      <c r="BY81" s="4" t="str">
        <f>IF(AND(ISNUMBER(DK81),DK81&gt;7),IF(AND(ISNUMBER(AR81),ISNUMBER(DK81)),IF(AR81-VLOOKUP(BI81,NyLi2E!$L$2:$V$4,DK81,1)&lt;1,1 &amp; " - " &amp; AR81+VLOOKUP(BI81,NyLi2E!$L$2:$V$4,DK81,1),IF(AR81+VLOOKUP(BI81,NyLi2E!$L$2:$V$4,DK81,1)&gt;19,AR81-VLOOKUP(BI81,NyLi2E!$L$2:$V$4,DK81,1) &amp; " - " &amp; 19,AR81-VLOOKUP(BI81,NyLi2E!$L$2:$V$4,DK81,1) &amp; " - " &amp; AR81+VLOOKUP(BI81,NyLi2E!$L$2:$V$4,DK81,1))),""),"")</f>
        <v/>
      </c>
      <c r="BZ81" s="4" t="str">
        <f>IF(AND(ISNUMBER(DK81),DK81&gt;7),IF(AND(ISNUMBER(AS81),ISNUMBER(DK81)),IF(AS81-VLOOKUP(BI81,NyLi2T!$L$2:$V$4,DK81,1)&lt;1,1 &amp; " - " &amp; AS81+VLOOKUP(BI81,NyLi2T!$L$2:$V$4,DK81,1),IF(AS81+VLOOKUP(BI81,NyLi2T!$L$2:$V$4,DK81,1)&gt;19,AS81-VLOOKUP(BI81,NyLi2T!$L$2:$V$4,DK81,1) &amp; " - " &amp; 19,AS81-VLOOKUP(BI81,NyLi2T!$L$2:$V$4,DK81,1) &amp; " - " &amp; AS81+VLOOKUP(BI81,NyLi2T!$L$2:$V$4,DK81,1))),""),"")</f>
        <v/>
      </c>
      <c r="CA81" s="4" t="str">
        <f>IF(AND(ISNUMBER(DK81),DK81&lt;8),IF(AND(ISNUMBER(AT81),ISNUMBER(DK81)),IF(AT81-VLOOKUP(BI81,NySs!$L$2:$V$4,DK81,1)&lt;1,1 &amp; " - " &amp; AT81+VLOOKUP(BI81,NySs!$L$2:$V$4,DK81,1),IF(AT81+VLOOKUP(BI81,NySs!$L$2:$V$4,DK81,1)&gt;19,AT81-VLOOKUP(BI81,NySs!$L$2:$V$4,DK81,1) &amp; " - " &amp; 19,AT81-VLOOKUP(BI81,NySs!$L$2:$V$4,DK81,1) &amp; " - " &amp; AT81+VLOOKUP(BI81,NySs!$L$2:$V$4,DK81,1))),""),"")</f>
        <v/>
      </c>
      <c r="CB81" s="4" t="str">
        <f>IF(AND(ISNUMBER(DK81),DK81&lt;9),IF(AND(ISNUMBER(AU81),ISNUMBER(DK81)),IF(AU81-VLOOKUP(BI81,NyEo!$L$2:$V$4,DK81,1)&lt;1,1 &amp; " - " &amp; AU81+VLOOKUP(BI81,NyEo!$L$2:$V$4,DK81,1),IF(AU81+VLOOKUP(BI81,NyEo!$L$2:$V$4,DK81,1)&gt;19,AU81-VLOOKUP(BI81,NyEo!$L$2:$V$4,DK81,1) &amp; " - " &amp; 19,AU81-VLOOKUP(BI81,NyEo!$L$2:$V$4,DK81,1) &amp; " - " &amp; AU81+VLOOKUP(BI81,NyEo!$L$2:$V$4,DK81,1))),""),"")</f>
        <v/>
      </c>
      <c r="CC81" s="4" t="str">
        <f>IF(AND(ISNUMBER(DK81),DK81&gt;7),IF(AND(ISNUMBER(AV81),ISNUMBER(DK81)),IF(AV81-VLOOKUP(BI81,NyHt!$L$2:$V$4,DK81,1)&lt;1,1 &amp; " - " &amp; AV81+VLOOKUP(BI81,NyHt!$L$2:$V$4,DK81,1),IF(AV81+VLOOKUP(BI81,NyHt!$L$2:$V$4,DK81,1)&gt;19,AV81-VLOOKUP(BI81,NyHt!$L$2:$V$4,DK81,1) &amp; " - " &amp; 19,AV81-VLOOKUP(BI81,NyHt!$L$2:$V$4,DK81,1) &amp; " - " &amp; AV81+VLOOKUP(BI81,NyHt!$L$2:$V$4,DK81,1))),""),"")</f>
        <v/>
      </c>
      <c r="CD81" s="4" t="str">
        <f>IF(AND(ISNUMBER(AW81),ISNUMBER(DK81)),IF(AW81-VLOOKUP(BI81,NySiF!$L$2:$V$4,DK81,1)&lt;1,1 &amp; " - " &amp; AW81+VLOOKUP(BI81,NySiF!$L$2:$V$4,DK81,1),IF(AW81+VLOOKUP(BI81,NySiF!$L$2:$V$4,DK81,1)&gt;19,AW81-VLOOKUP(BI81,NySiF!$L$2:$V$4,DK81,1) &amp; " - " &amp; 19,AW81-VLOOKUP(BI81,NySiF!$L$2:$V$4,DK81,1) &amp; " - " &amp; AW81+VLOOKUP(BI81,NySiF!$L$2:$V$4,DK81,1))),"")</f>
        <v/>
      </c>
      <c r="CE81" s="4" t="str">
        <f>IF(AND(ISNUMBER(AX81),ISNUMBER(DK81)),IF(AX81-VLOOKUP(BI81,NySiB!$L$2:$V$4,DK81,1)&lt;1,1 &amp; " - " &amp; AX81+VLOOKUP(BI81,NySiB!$L$2:$V$4,DK81,1),IF(AX81+VLOOKUP(BI81,NySiB!$L$2:$V$4,DK81,1)&gt;19,AX81-VLOOKUP(BI81,NySiB!$L$2:$V$4,DK81,1) &amp; " - " &amp; 19,AX81-VLOOKUP(BI81,NySiB!$L$2:$V$4,DK81,1) &amp; " - " &amp; AX81+VLOOKUP(BI81,NySiB!$L$2:$V$4,DK81,1))),"")</f>
        <v/>
      </c>
      <c r="CF81" s="4" t="str">
        <f>IF(AND(ISNUMBER(AY81),ISNUMBER(DK81)),IF(AY81-VLOOKUP(BI81,NySiT!$L$2:$V$4,DK81,1)&lt;1,1 &amp; " - " &amp; AY81+VLOOKUP(BI81,NySiT!$L$2:$V$4,DK81,1),IF(AY81+VLOOKUP(BI81,NySiT!$L$2:$V$4,DK81,1)&gt;19,AY81-VLOOKUP(BI81,NySiT!$L$2:$V$4,DK81,1) &amp; " - " &amp; 19,AY81-VLOOKUP(BI81,NySiT!$L$2:$V$4,DK81,1) &amp; " - " &amp; AY81+VLOOKUP(BI81,NySiT!$L$2:$V$4,DK81,1))),"")</f>
        <v/>
      </c>
      <c r="CG81" s="4" t="str">
        <f>IF(AND(ISNUMBER(AZ81),ISNUMBER(DK81)),IF(AZ81-VLOOKUP(BI81,NyVs!$L$2:$V$4,DK81,1)&lt;1,1 &amp; " - " &amp; AZ81+VLOOKUP(BI81,NyVs!$L$2:$V$4,DK81,1),IF(AZ81+VLOOKUP(BI81,NyVs!$L$2:$V$4,DK81,1)&gt;19,AZ81-VLOOKUP(BI81,NyVs!$L$2:$V$4,DK81,1) &amp; " - " &amp; 19,AZ81-VLOOKUP(BI81,NyVs!$L$2:$V$4,DK81,1) &amp; " - " &amp; AZ81+VLOOKUP(BI81,NyVs!$L$2:$V$4,DK81,1))),"")</f>
        <v/>
      </c>
      <c r="CH81" s="4" t="str">
        <f>IF(AND(ISNUMBER(BA81),ISNUMBER(DK81)),IF(BA81-VLOOKUP(BI81,NyPp!$L$2:$V$4,DK81,1)&lt;1,1 &amp; " - " &amp; BA81+VLOOKUP(BI81,NyPp!$L$2:$V$4,DK81,1),IF(BA81+VLOOKUP(BI81,NyPp!$L$2:$V$4,DK81,1)&gt;19,BA81-VLOOKUP(BI81,NyPp!$L$2:$V$4,DK81,1) &amp; " - " &amp; 19,BA81-VLOOKUP(BI81,NyPp!$L$2:$V$4,DK81,1) &amp; " - " &amp; BA81+VLOOKUP(BI81,NyPp!$L$2:$V$4,DK81,1))),"")</f>
        <v/>
      </c>
      <c r="CI81" s="4" t="str">
        <f>IF(AND(ISNUMBER(BB81),ISNUMBER(DK81)),IF(BB81-VLOOKUP(BI81,NyIGS!$L$2:$V$4,DK81,1)&lt;40,40 &amp; " - " &amp; BB81+VLOOKUP(BI81,NyIGS!$L$2:$V$4,DK81,1),IF(BB81+VLOOKUP(BI81,NyIGS!$L$2:$V$4,DK81,1)&gt;160,BB81-VLOOKUP(BI81,NyIGS!$L$2:$V$4,DK81,1) &amp; " - " &amp; 160,BB81-VLOOKUP(BI81,NyIGS!$L$2:$V$4,DK81,1) &amp; " - " &amp; BB81+VLOOKUP(BI81,NyIGS!$L$2:$V$4,DK81,1))),"")</f>
        <v/>
      </c>
      <c r="CJ81" s="4" t="str">
        <f>IF(AND(ISNUMBER(BC81),ISNUMBER(DK81)),IF(BC81-VLOOKUP(BI81,NyIRS!$L$2:$V$4,DK81,1)&lt;40,40 &amp; " - " &amp; BC81+VLOOKUP(BI81,NyIRS!$L$2:$V$4,DK81,1),IF(BC81+VLOOKUP(BI81,NyIRS!$L$2:$V$4,DK81,1)&gt;160,BC81-VLOOKUP(BI81,NyIRS!$L$2:$V$4,DK81,1) &amp; " - " &amp; 160,BC81-VLOOKUP(BI81,NyIRS!$L$2:$V$4,DK81,1) &amp; " - " &amp; BC81+VLOOKUP(BI81,NyIRS!$L$2:$V$4,DK81,1))),"")</f>
        <v/>
      </c>
      <c r="CK81" s="4" t="str">
        <f>IF(AND(ISNUMBER(BD81),ISNUMBER(DK81)),IF(BD81-VLOOKUP(BI81,NyIES!$L$2:$V$4,DK81,1)&lt;40,40 &amp; " - " &amp; BD81+VLOOKUP(BI81,NyIES!$L$2:$V$4,DK81,1),IF(BD81+VLOOKUP(BI81,NyIES!$L$2:$V$4,DK81,1)&gt;160,BD81-VLOOKUP(BI81,NyIES!$L$2:$V$4,DK81,1) &amp; " - " &amp; 160,BD81-VLOOKUP(BI81,NyIES!$L$2:$V$4,DK81,1) &amp; " - " &amp; BD81+VLOOKUP(BI81,NyIES!$L$2:$V$4,DK81,1))),"")</f>
        <v/>
      </c>
      <c r="CL81" s="4" t="str">
        <f>IF(AND(ISNUMBER(BE81),ISNUMBER(DK81)),IF(BE81-VLOOKUP(BI81,NyISI!$L$2:$V$4,DK81,1)&lt;40,40 &amp; " - " &amp; BE81+VLOOKUP(BI81,NyISI!$L$2:$V$4,DK81,1),IF(BE81+VLOOKUP(BI81,NyISI!$L$2:$V$4,DK81,1)&gt;160,BE81-VLOOKUP(BI81,NyISI!$L$2:$V$4,DK81,1) &amp; " - " &amp; 160,BE81-VLOOKUP(BI81,NyISI!$L$2:$V$4,DK81,1) &amp; " - " &amp; BE81+VLOOKUP(BI81,NyISI!$L$2:$V$4,DK81,1))),"")</f>
        <v/>
      </c>
      <c r="CM81" s="4" t="str">
        <f>IF(AND(ISNUMBER(DK81),DK81&lt;8),IF(AND(ISNUMBER(BF81),ISNUMBER(DK81)),IF(BF81-VLOOKUP(BI81,NyISS!$L$2:$V$4,DK81,1)&lt;40,40 &amp; " - " &amp; BF81+VLOOKUP(BI81,NyISS!$L$2:$V$4,DK81,1),IF(BF81+VLOOKUP(BI81,NyISS!$L$2:$V$4,DK81,1)&gt;160,BF81-VLOOKUP(BI81,NyISS!$L$2:$V$4,DK81,1) &amp; " - " &amp; 160,BF81-VLOOKUP(BI81,NyISS!$L$2:$V$4,DK81,1) &amp; " - " &amp; BF81+VLOOKUP(BI81,NyISS!$L$2:$V$4,DK81,1))),""),"")</f>
        <v/>
      </c>
      <c r="CN81" s="4" t="str">
        <f>IF(AND(ISNUMBER(DK81),DK81&gt;7),IF(AND(ISNUMBER(BG81),ISNUMBER(DK81)),IF(BG81-VLOOKUP(BI81,NyISM!$L$2:$V$4,DK81,1)&lt;40,40 &amp; " - " &amp; BG81+VLOOKUP(BI81,NyISM!$L$2:$V$4,DK81,1),IF(BG81+VLOOKUP(BI81,NyISM!$L$2:$V$4,DK81,1)&gt;160,BG81-VLOOKUP(BI81,NyISM!$L$2:$V$4,DK81,1) &amp; " - " &amp; 160,BG81-VLOOKUP(BI81,NyISM!$L$2:$V$4,DK81,1) &amp; " - " &amp; BG81+VLOOKUP(BI81,NyISM!$L$2:$V$4,DK81,1))),""),"")</f>
        <v/>
      </c>
      <c r="CO81" s="4" t="str">
        <f>IF(AND(ISNUMBER(BH81),ISNUMBER(DK81)),IF(BH81-VLOOKUP(BI81,NyIAM!$L$2:$V$4,DK81,1)&lt;40,40 &amp; " - " &amp; BH81+VLOOKUP(BI81,NyIAM!$L$2:$V$4,DK81,1),IF(BH81+VLOOKUP(BI81,NyIAM!$L$2:$V$4,DK81,1)&gt;160,BH81-VLOOKUP(BI81,NyIAM!$L$2:$V$4,DK81,1) &amp; " - " &amp; 160,BH81-VLOOKUP(BI81,NyIAM!$L$2:$V$4,DK81,1) &amp; " - " &amp; BH81+VLOOKUP(BI81,NyIAM!$L$2:$V$4,DK81,1))),"")</f>
        <v/>
      </c>
      <c r="CP81" s="4" t="str">
        <f>IF(AF81="","",IF(AND(ISNUMBER(AF81),ISNUMBER(DK81)),IF(VLOOKUP(AF81,NyOm!$A$2:$K$30,DK81,1)=1,"Onormalt få ord",IF(VLOOKUP(AF81,NyOm!$A$2:$K$30,DK81,1)=2,"Färre antal ord än normalt",IF(VLOOKUP(AF81,NyOm!$A$2:$K$30,DK81,1)=3,"Normalt antal ord","")))))</f>
        <v/>
      </c>
      <c r="CQ81" s="4" t="str">
        <f>IF(AB81="","",IF(AND(ISNUMBER(AB81),ISNUMBER(DK81)),IF(VLOOKUP(AB81,NyPbTid!$A$2:$K$218,DK81,1)=1,"Onormalt lång tidsåtgång",IF(VLOOKUP(AB81,NyPbTid!$A$2:$K$218,DK81,1)=2,"Långsammare än normalt",IF(VLOOKUP(AB81,NyPbTid!$A$2:$K$218,DK81,1)=3,"Normal tidsåtgång","")))))</f>
        <v/>
      </c>
      <c r="CR81" s="4" t="str">
        <f>IF(AC81="","",IF(AND(ISNUMBER(AC81),ISNUMBER(DK81)),IF(VLOOKUP(AC81,NyPbFel!$A$2:$K$18,DK81,1)=1,"Onormalt antal fel",IF(VLOOKUP(AC81,NyPbFel!$A$2:$K$18,DK81,1)=2,"Fler fel än normalt",IF(VLOOKUP(AC81,NyPbFel!$A$2:$K$18,DK81,1)=3,"Normalt antal fel","")))))</f>
        <v/>
      </c>
      <c r="CS81" s="4" t="str">
        <f t="shared" si="28"/>
        <v/>
      </c>
      <c r="CT81" s="4" t="str">
        <f>IF(OR(ISNUMBER(CS81),CS81="0**"),IF(ISNUMBER(CS81),CS81/ABS(CS81)*VLOOKUP(1,SignDiff!$A$3:$K$4,DK81,1),VLOOKUP(1,SignDiff!$A$3:$K$4,DK81,1)),"")</f>
        <v/>
      </c>
      <c r="CU81" s="4" t="str">
        <f>IF(OR(ISNUMBER(CS81),CS81="0**"),IF(ISNUMBER(CS81),CS81/ABS(CS81)*VLOOKUP(1,SignDiff!$A$7:$K$8,DK81,1),VLOOKUP(1,SignDiff!$A$7:$K$8,DK81,1)),"")</f>
        <v/>
      </c>
      <c r="CV81" s="4" t="str">
        <f t="shared" si="29"/>
        <v/>
      </c>
      <c r="CW81" s="4" t="str">
        <f t="shared" si="30"/>
        <v/>
      </c>
      <c r="CX81" s="4" t="str">
        <f>IF(OR(ISNUMBER(CS81),CS81="0**"),IF(CS81="0**",VLOOKUP(0,'IRS-IES'!$A$2:$C$43,2,1),IF(CS81&lt;0,VLOOKUP(ABS(CS81),'IRS-IES'!$A$2:$C$43,2,1),VLOOKUP(ABS(CS81),'IRS-IES'!$A$2:$C$43,3,1))),"")</f>
        <v/>
      </c>
      <c r="CY81" s="4" t="str">
        <f t="shared" si="31"/>
        <v/>
      </c>
      <c r="CZ81" s="4" t="str">
        <f>IF(OR(ISNUMBER(CY81),CY81="0**"),IF(ISNUMBER(CY81),CY81/ABS(CY81)*VLOOKUP(2,SignDiff!$A$3:$K$4,DK81,1),VLOOKUP(2,SignDiff!$A$3:$K$4,DK81,1)),"")</f>
        <v/>
      </c>
      <c r="DA81" s="4" t="str">
        <f>IF(OR(ISNUMBER(CY81),CY81="0**"),IF(ISNUMBER(CY81),CY81/ABS(CY81)*VLOOKUP(2,SignDiff!$A$7:$K$8,DK81,1),VLOOKUP(2,SignDiff!$A$7:$K$8,DK81,1)),"")</f>
        <v/>
      </c>
      <c r="DB81" s="4" t="str">
        <f t="shared" si="32"/>
        <v/>
      </c>
      <c r="DC81" s="4" t="str">
        <f t="shared" si="33"/>
        <v/>
      </c>
      <c r="DD81" s="4" t="str">
        <f>IF(OR(ISNUMBER(CY81),CY81="0**"),IF(CY81="0**",VLOOKUP(0,'ISI-ISS'!$A$2:$C$43,2,1),IF(CY81&lt;0,VLOOKUP(ABS(CY81),'ISI-ISS'!$A$2:$C$43,2,1),VLOOKUP(ABS(CY81),'ISI-ISS'!$A$2:$C$43,3,1))),"")</f>
        <v/>
      </c>
      <c r="DE81" s="4" t="str">
        <f t="shared" si="34"/>
        <v/>
      </c>
      <c r="DF81" s="4" t="str">
        <f>IF(OR(ISNUMBER(DE81),DE81="0**"),IF(ISNUMBER(DE81),DE81/ABS(DE81)*VLOOKUP(2,SignDiff!$A$3:$K$4,DK81,1),VLOOKUP(2,SignDiff!$A$3:$K$4,DK81,1)),"")</f>
        <v/>
      </c>
      <c r="DG81" s="4" t="str">
        <f>IF(OR(ISNUMBER(DE81),DE81="0**"),IF(ISNUMBER(DE81),DE81/ABS(DE81)*VLOOKUP(2,SignDiff!$A$7:$K$8,DK81,1),VLOOKUP(2,SignDiff!$A$7:$K$8,DK81,1)),"")</f>
        <v/>
      </c>
      <c r="DH81" s="4" t="str">
        <f t="shared" si="35"/>
        <v/>
      </c>
      <c r="DI81" s="4" t="str">
        <f t="shared" si="36"/>
        <v/>
      </c>
      <c r="DJ81" s="4" t="str">
        <f>IF(OR(ISNUMBER(DE81),DE81="0**"),IF(DE81="0**",VLOOKUP(0,'ISI-ISM'!$A$2:$C$43,2,1),IF(DE81&lt;0,VLOOKUP(ABS(DE81),'ISI-ISM'!$A$2:$C$43,2,1),VLOOKUP(ABS(DE81),'ISI-ISM'!$A$2:$C$43,3,1))),"")</f>
        <v/>
      </c>
      <c r="DK81" s="4" t="str">
        <f>IF(ISERROR(VLOOKUP(N81,age!$A$2:$C$11,2,1)),"",VLOOKUP(N81,age!$A$2:$C$11,2,1))</f>
        <v/>
      </c>
      <c r="DL81" s="4" t="str">
        <f>IF(ISERROR(VLOOKUP(N81,age!$A$2:$C$11,3,1)),"",VLOOKUP(N81,age!$A$2:$C$11,3,1))</f>
        <v/>
      </c>
      <c r="DM81" s="4">
        <f t="shared" si="23"/>
        <v>0</v>
      </c>
      <c r="DN81" s="4">
        <f t="shared" si="24"/>
        <v>0</v>
      </c>
      <c r="DO81" s="4">
        <f t="shared" si="25"/>
        <v>0</v>
      </c>
      <c r="DP81" s="4">
        <f t="shared" si="26"/>
        <v>0</v>
      </c>
      <c r="DQ81" s="4">
        <f t="shared" si="27"/>
        <v>0</v>
      </c>
      <c r="DR81" s="9" t="str">
        <f t="shared" si="37"/>
        <v/>
      </c>
      <c r="DS81" s="9" t="str">
        <f t="shared" si="38"/>
        <v/>
      </c>
      <c r="DT81" s="9" t="str">
        <f t="shared" si="39"/>
        <v/>
      </c>
      <c r="DU81" s="9" t="str">
        <f t="shared" si="40"/>
        <v/>
      </c>
      <c r="DV81" s="9" t="str">
        <f t="shared" si="41"/>
        <v/>
      </c>
      <c r="DW81" s="9" t="str">
        <f t="shared" si="42"/>
        <v/>
      </c>
      <c r="DX81" s="9" t="str">
        <f t="shared" si="43"/>
        <v/>
      </c>
      <c r="DY81" s="9" t="str">
        <f>IF(AND(ISNUMBER(AJ81),ISNUMBER(DK81)),IF(AJ81-VLOOKUP(BI81,NyFi!$L$2:$V$4,DK81,1)&lt;1,1,AJ81-VLOOKUP(BI81,NyFi!$L$2:$V$4,DK81,1)),"")</f>
        <v/>
      </c>
      <c r="DZ81" s="9" t="str">
        <f>IF(AND(ISNUMBER(DK81),DK81&lt;8),IF(AND(ISNUMBER(AK81),ISNUMBER(DK81)),IF(AK81-VLOOKUP(BI81,NyGs!$L$2:$V$4,DK81,1)&lt;1,1,AK81-VLOOKUP(BI81,NyGs!$L$2:$V$4,DK81,1)),""),"")</f>
        <v/>
      </c>
      <c r="EA81" s="9" t="str">
        <f>IF(AND(ISNUMBER(AL81),ISNUMBER(DK81)),IF(AL81-VLOOKUP(BI81,NyRm!$L$2:$V$4,DK81,1)&lt;1,1,AL81-VLOOKUP(BI81,NyRm!$L$2:$V$4,DK81,1)),"")</f>
        <v/>
      </c>
      <c r="EB81" s="9" t="str">
        <f>IF(AND(ISNUMBER(AM81),ISNUMBER(DK81)),IF(AM81-VLOOKUP(BI81,NyFm!$L$2:$V$4,DK81,1)&lt;1,1,AM81-VLOOKUP(BI81,NyFm!$L$2:$V$4,DK81,1)),"")</f>
        <v/>
      </c>
      <c r="EC81" s="9" t="str">
        <f>IF(AND(ISNUMBER(DK81),DK81&lt;8),IF(AND(ISNUMBER(AN81),ISNUMBER(DK81)),IF(AN81-VLOOKUP(BI81,NyLi1R!$L$2:$V$4,DK81,1)&lt;1,1,AN81-VLOOKUP(BI81,NyLi1R!$L$2:$V$4,DK81,1)),""),"")</f>
        <v/>
      </c>
      <c r="ED81" s="9" t="str">
        <f>IF(AND(ISNUMBER(DK81),DK81&lt;8),IF(AND(ISNUMBER(AO81),ISNUMBER(DK81)),IF(AO81-VLOOKUP(BI81,NyLi1E!$L$2:$V$4,DK81,1)&lt;1,1,AO81-VLOOKUP(BI81,NyLi1E!$L$2:$V$4,DK81,1)),""),"")</f>
        <v/>
      </c>
      <c r="EE81" s="9" t="str">
        <f>IF(AND(ISNUMBER(DK81),DK81&lt;8),IF(AND(ISNUMBER(AP81),ISNUMBER(DK81)),IF(AP81-VLOOKUP(BI81,NyLi1T!$L$2:$V$4,DK81,1)&lt;1,1,AP81-VLOOKUP(BI81,NyLi1T!$L$2:$V$4,DK81,1)),""),"")</f>
        <v/>
      </c>
      <c r="EF81" s="9" t="str">
        <f>IF(AND(ISNUMBER(DK81),DK81&gt;7),IF(AND(ISNUMBER(AQ81),ISNUMBER(DK81)),IF(AQ81-VLOOKUP(BI81,NyLi2R!$L$2:$V$4,DK81,1)&lt;1,1,AQ81-VLOOKUP(BI81,NyLi2R!$L$2:$V$4,DK81,1)),""),"")</f>
        <v/>
      </c>
      <c r="EG81" s="9" t="str">
        <f>IF(AND(ISNUMBER(DK81),DK81&gt;7),IF(AND(ISNUMBER(AR81),ISNUMBER(DK81)),IF(AR81-VLOOKUP(BI81,NyLi2E!$L$2:$V$4,DK81,1)&lt;1,1,AR81-VLOOKUP(BI81,NyLi2E!$L$2:$V$4,DK81,1)),""),"")</f>
        <v/>
      </c>
      <c r="EH81" s="9" t="str">
        <f>IF(AND(ISNUMBER(DK81),DK81&gt;7),IF(AND(ISNUMBER(AS81),ISNUMBER(DK81)),IF(AS81-VLOOKUP(BI81,NyLi2T!$L$2:$V$4,DK81,1)&lt;1,1,AS81-VLOOKUP(BI81,NyLi2T!$L$2:$V$4,DK81,1)),""),"")</f>
        <v/>
      </c>
      <c r="EI81" s="9" t="str">
        <f>IF(AND(ISNUMBER(DK81),DK81&lt;8),IF(AND(ISNUMBER(AT81),ISNUMBER(DK81)),IF(AT81-VLOOKUP(BI81,NySs!$L$2:$V$4,DK81,1)&lt;1,1,AT81-VLOOKUP(BI81,NySs!$L$2:$V$4,DK81,1)),""),"")</f>
        <v/>
      </c>
      <c r="EJ81" s="9" t="str">
        <f>IF(AND(ISNUMBER(DK81),DK81&lt;9),IF(AND(ISNUMBER(AU81),ISNUMBER(DK81)),IF(AU81-VLOOKUP(BI81,NyEo!$L$2:$V$4,DK81,1)&lt;1,1,AU81-VLOOKUP(BI81,NyEo!$L$2:$V$4,DK81,1)),""),"")</f>
        <v/>
      </c>
      <c r="EK81" s="9" t="str">
        <f>IF(AND(ISNUMBER(DK81),DK81&gt;7),IF(AND(ISNUMBER(AV81),ISNUMBER(DK81)),IF(AV81-VLOOKUP(BI81,NyHt!$L$2:$V$4,DK81,1)&lt;1,1,AV81-VLOOKUP(BI81,NyHt!$L$2:$V$4,DK81,1)),""),"")</f>
        <v/>
      </c>
      <c r="EL81" s="9" t="str">
        <f>IF(AND(ISNUMBER(AW81),ISNUMBER(DK81)),IF(AW81-VLOOKUP(BI81,NySiF!$L$2:$V$4,DK81,1)&lt;1,1,AW81-VLOOKUP(BI81,NySiF!$L$2:$V$4,DK81,1)),"")</f>
        <v/>
      </c>
      <c r="EM81" s="9" t="str">
        <f>IF(AND(ISNUMBER(AX81),ISNUMBER(DK81)),IF(AX81-VLOOKUP(BI81,NySiB!$L$2:$V$4,DK81,1)&lt;1,1,AX81-VLOOKUP(BI81,NySiB!$L$2:$V$4,DK81,1)),"")</f>
        <v/>
      </c>
      <c r="EN81" s="9" t="str">
        <f>IF(AND(ISNUMBER(AY81),ISNUMBER(DK81)),IF(AY81-VLOOKUP(BI81,NySiT!$L$2:$V$4,DK81,1)&lt;1,1,AY81-VLOOKUP(BI81,NySiT!$L$2:$V$4,DK81,1)),"")</f>
        <v/>
      </c>
      <c r="EO81" s="9" t="str">
        <f>IF(AND(ISNUMBER(AZ81),ISNUMBER(DK81)),IF(AZ81-VLOOKUP(BI81,NyVs!$L$2:$V$4,DK81,1)&lt;1,1,AZ81-VLOOKUP(BI81,NyVs!$L$2:$V$4,DK81,1)),"")</f>
        <v/>
      </c>
      <c r="EP81" s="9" t="str">
        <f>IF(AND(ISNUMBER(BA81),ISNUMBER(DK81)),IF(BA81-VLOOKUP(BI81,NyPp!$L$2:$V$4,DK81,1)&lt;1,1,BA81-VLOOKUP(BI81,NyPp!$L$2:$V$4,DK81,1)),"")</f>
        <v/>
      </c>
      <c r="EQ81" s="9" t="str">
        <f>IF(AND(ISNUMBER(BB81),ISNUMBER(DK81)),IF(BB81-VLOOKUP(BI81,NyIGS!$L$2:$V$4,DK81,1)&lt;40,40,BB81-VLOOKUP(BI81,NyIGS!$L$2:$V$4,DK81,1)),"")</f>
        <v/>
      </c>
      <c r="ER81" s="9" t="str">
        <f>IF(AND(ISNUMBER(BC81),ISNUMBER(DK81)),IF(BC81-VLOOKUP(BI81,NyIRS!$L$2:$V$4,DK81,1)&lt;40,40,BC81-VLOOKUP(BI81,NyIRS!$L$2:$V$4,DK81,1)),"")</f>
        <v/>
      </c>
      <c r="ES81" s="9" t="str">
        <f>IF(AND(ISNUMBER(BD81),ISNUMBER(DK81)),IF(BD81-VLOOKUP(BI81,NyIES!$L$2:$V$4,DK81,1)&lt;40,40,BD81-VLOOKUP(BI81,NyIES!$L$2:$V$4,DK81,1)),"")</f>
        <v/>
      </c>
      <c r="ET81" s="9" t="str">
        <f>IF(AND(ISNUMBER(BE81),ISNUMBER(DK81)),IF(BE81-VLOOKUP(BI81,NyISI!$L$2:$V$4,DK81,1)&lt;40,40,BE81-VLOOKUP(BI81,NyISI!$L$2:$V$4,DK81,1)),"")</f>
        <v/>
      </c>
      <c r="EU81" s="9" t="str">
        <f>IF(AND(ISNUMBER(DK81),DK81&lt;8),IF(AND(ISNUMBER(BF81),ISNUMBER(DK81)),IF(BF81-VLOOKUP(BI81,NyISS!$L$2:$V$4,DK81,1)&lt;40,40,BF81-VLOOKUP(BI81,NyISS!$L$2:$V$4,DK81,1)),""),"")</f>
        <v/>
      </c>
      <c r="EV81" s="9" t="str">
        <f>IF(AND(ISNUMBER(DK81),DK81&gt;7),IF(AND(ISNUMBER(BG81),ISNUMBER(DK81)),IF(BG81-VLOOKUP(BI81,NyISM!$L$2:$V$4,DK81,1)&lt;40,40,BG81-VLOOKUP(BI81,NyISM!$L$2:$V$4,DK81,1)),""),"")</f>
        <v/>
      </c>
      <c r="EW81" s="9" t="str">
        <f>IF(AND(ISNUMBER(BH81),ISNUMBER(DK81)),IF(BH81-VLOOKUP(BI81,NyIAM!$L$2:$V$4,DK81,1)&lt;40,40,BH81-VLOOKUP(BI81,NyIAM!$L$2:$V$4,DK81,1)),"")</f>
        <v/>
      </c>
      <c r="EX81" s="9" t="str">
        <f>IF(AND(ISNUMBER(AJ81),ISNUMBER(DK81)),IF(AJ81+VLOOKUP(BI81,NyFi!$L$2:$V$4,DK81,1)&gt;19,19,AJ81+VLOOKUP(BI81,NyFi!$L$2:$V$4,DK81,1)),"")</f>
        <v/>
      </c>
      <c r="EY81" s="9" t="str">
        <f>IF(AND(ISNUMBER(DK81),DK81&lt;8),IF(AND(ISNUMBER(AK81),ISNUMBER(DK81)),IF(AK81+VLOOKUP(BI81,NyGs!$L$2:$V$4,DK81,1)&gt;19,19,AK81+VLOOKUP(BI81,NyGs!$L$2:$V$4,DK81,1)),""),"")</f>
        <v/>
      </c>
      <c r="EZ81" s="9" t="str">
        <f>IF(AND(ISNUMBER(AL81),ISNUMBER(DK81)),IF(AL81+VLOOKUP(BI81,NyRm!$L$2:$V$4,DK81,1)&gt;19,19,AL81+VLOOKUP(BI81,NyRm!$L$2:$V$4,DK81,1)),"")</f>
        <v/>
      </c>
      <c r="FA81" s="9" t="str">
        <f>IF(AND(ISNUMBER(AM81),ISNUMBER(DK81)),IF(AM81+VLOOKUP(BI81,NyFm!$L$2:$V$4,DK81,1)&gt;19,19,AM81+VLOOKUP(BI81,NyFm!$L$2:$V$4,DK81,1)),"")</f>
        <v/>
      </c>
      <c r="FB81" s="9" t="str">
        <f>IF(AND(ISNUMBER(DK81),DK81&lt;8),IF(AND(ISNUMBER(AN81),ISNUMBER(DK81)),IF(AN81+VLOOKUP(BI81,NyLi1R!$L$2:$V$4,DK81,1)&gt;19,19,AN81+VLOOKUP(BI81,NyLi1R!$L$2:$V$4,DK81,1)),""),"")</f>
        <v/>
      </c>
      <c r="FC81" s="9" t="str">
        <f>IF(AND(ISNUMBER(DK81),DK81&lt;8),IF(AND(ISNUMBER(AO81),ISNUMBER(DK81)),IF(AO81+VLOOKUP(BI81,NyLi1E!$L$2:$V$4,DK81,1)&gt;19,19,AO81+VLOOKUP(BI81,NyLi1E!$L$2:$V$4,DK81,1)),""),"")</f>
        <v/>
      </c>
      <c r="FD81" s="9" t="str">
        <f>IF(AND(ISNUMBER(DK81),DK81&lt;8),IF(AND(ISNUMBER(AP81),ISNUMBER(DK81)),IF(AP81+VLOOKUP(BI81,NyLi1T!$L$2:$V$4,DK81,1)&gt;19,19,AP81+VLOOKUP(BI81,NyLi1T!$L$2:$V$4,DK81,1)),""),"")</f>
        <v/>
      </c>
      <c r="FE81" s="9" t="str">
        <f>IF(AND(ISNUMBER(DK81),DK81&gt;7),IF(AND(ISNUMBER(AQ81),ISNUMBER(DK81)),IF(AQ81+VLOOKUP(BI81,NyLi2R!$L$2:$V$4,DK81,1)&gt;19,19,AQ81+VLOOKUP(BI81,NyLi2R!$L$2:$V$4,DK81,1)),""),"")</f>
        <v/>
      </c>
      <c r="FF81" s="9" t="str">
        <f>IF(AND(ISNUMBER(DK81),DK81&gt;7),IF(AND(ISNUMBER(AR81),ISNUMBER(DK81)),IF(AR81+VLOOKUP(BI81,NyLi2E!$L$2:$V$4,DK81,1)&gt;19,19,AR81+VLOOKUP(BI81,NyLi2E!$L$2:$V$4,DK81,1)),""),"")</f>
        <v/>
      </c>
      <c r="FG81" s="9" t="str">
        <f>IF(AND(ISNUMBER(DK81),DK81&gt;7),IF(AND(ISNUMBER(AS81),ISNUMBER(DK81)),IF(AS81+VLOOKUP(BI81,NyLi2T!$L$2:$V$4,DK81,1)&gt;19,19,AS81+VLOOKUP(BI81,NyLi2T!$L$2:$V$4,DK81,1)),""),"")</f>
        <v/>
      </c>
      <c r="FH81" s="9" t="str">
        <f>IF(AND(ISNUMBER(DK81),DK81&lt;8),IF(AND(ISNUMBER(AT81),ISNUMBER(DK81)),IF(AT81+VLOOKUP(BI81,NySs!$L$2:$V$4,DK81,1)&gt;19,19,AT81+VLOOKUP(BI81,NySs!$L$2:$V$4,DK81,1)),""),"")</f>
        <v/>
      </c>
      <c r="FI81" s="9" t="str">
        <f>IF(AND(ISNUMBER(DK81),DK81&lt;9),IF(AND(ISNUMBER(AU81),ISNUMBER(DK81)),IF(AU81+VLOOKUP(BI81,NyEo!$L$2:$V$4,DK81,1)&gt;19,19,AU81+VLOOKUP(BI81,NyEo!$L$2:$V$4,DK81,1)),""),"")</f>
        <v/>
      </c>
      <c r="FJ81" s="9" t="str">
        <f>IF(AND(ISNUMBER(DK81),DK81&gt;7),IF(AND(ISNUMBER(AV81),ISNUMBER(DK81)),IF(AV81+VLOOKUP(BI81,NyHt!$L$2:$V$4,DK81,1)&gt;19,19,AV81+VLOOKUP(BI81,NyHt!$L$2:$V$4,DK81,1)),""),"")</f>
        <v/>
      </c>
      <c r="FK81" s="9" t="str">
        <f>IF(AND(ISNUMBER(AW81),ISNUMBER(DK81)),IF(AW81+VLOOKUP(BI81,NySiF!$L$2:$V$4,DK81,1)&gt;19,19,AW81+VLOOKUP(BI81,NySiF!$L$2:$V$4,DK81,1)),"")</f>
        <v/>
      </c>
      <c r="FL81" s="9" t="str">
        <f>IF(AND(ISNUMBER(AX81),ISNUMBER(DK81)),IF(AX81+VLOOKUP(BI81,NySiB!$L$2:$V$4,DK81,1)&gt;19,19,AX81+VLOOKUP(BI81,NySiB!$L$2:$V$4,DK81,1)),"")</f>
        <v/>
      </c>
      <c r="FM81" s="9" t="str">
        <f>IF(AND(ISNUMBER(AY81),ISNUMBER(DK81)),IF(AY81+VLOOKUP(BI81,NySiT!$L$2:$V$4,DK81,1)&gt;19,19,AY81+VLOOKUP(BI81,NySiT!$L$2:$V$4,DK81,1)),"")</f>
        <v/>
      </c>
      <c r="FN81" s="9" t="str">
        <f>IF(AND(ISNUMBER(AZ81),ISNUMBER(DK81)),IF(AZ81+VLOOKUP(BI81,NyVs!$L$2:$V$4,DK81,1)&gt;19,19,AZ81+VLOOKUP(BI81,NyVs!$L$2:$V$4,DK81,1)),"")</f>
        <v/>
      </c>
      <c r="FO81" s="9" t="str">
        <f>IF(AND(ISNUMBER(BA81),ISNUMBER(DK81)),IF(BA81+VLOOKUP(BI81,NyPp!$L$2:$V$4,DK81,1)&gt;19,19,BA81+VLOOKUP(BI81,NyPp!$L$2:$V$4,DK81,1)),"")</f>
        <v/>
      </c>
      <c r="FP81" s="9" t="str">
        <f>IF(AND(ISNUMBER(BB81),ISNUMBER(DK81)),IF(BB81+VLOOKUP(BI81,NyIGS!$L$2:$V$4,DK81,1)&gt;160,160,BB81+VLOOKUP(BI81,NyIGS!$L$2:$V$4,DK81,1)),"")</f>
        <v/>
      </c>
      <c r="FQ81" s="9" t="str">
        <f>IF(AND(ISNUMBER(BC81),ISNUMBER(DK81)),IF(BC81+VLOOKUP(BI81,NyIRS!$L$2:$V$4,DK81,1)&gt;160,160,BC81+VLOOKUP(BI81,NyIRS!$L$2:$V$4,DK81,1)),"")</f>
        <v/>
      </c>
      <c r="FR81" s="9" t="str">
        <f>IF(AND(ISNUMBER(BD81),ISNUMBER(DK81)),IF(BD81+VLOOKUP(BI81,NyIES!$L$2:$V$4,DK81,1)&gt;160,160, BD81+VLOOKUP(BI81,NyIES!$L$2:$V$4,DK81,1)),"")</f>
        <v/>
      </c>
      <c r="FS81" s="9" t="str">
        <f>IF(AND(ISNUMBER(BE81),ISNUMBER(DK81)),IF(BE81+VLOOKUP(BI81,NyISI!$L$2:$V$4,DK81,1)&gt;160,160,BE81+VLOOKUP(BI81,NyISI!$L$2:$V$4,DK81,1)),"")</f>
        <v/>
      </c>
      <c r="FT81" s="9" t="str">
        <f>IF(AND(ISNUMBER(DK81),DK81&lt;8),IF(AND(ISNUMBER(BF81),ISNUMBER(DK81)),IF(BF81+VLOOKUP(BI81,NyISS!$L$2:$V$4,DK81,1)&gt;160,160,BF81+VLOOKUP(BI81,NyISS!$L$2:$V$4,DK81,1)),""),"")</f>
        <v/>
      </c>
      <c r="FU81" s="9" t="str">
        <f>IF(AND(ISNUMBER(DK81),DK81&gt;7),IF(AND(ISNUMBER(BG81),ISNUMBER(DK81)),IF(BG81+VLOOKUP(BI81,NyISM!$L$2:$V$4,DK81,1)&gt;160,160,BG81+VLOOKUP(BI81,NyISM!$L$2:$V$4,DK81,1)),""),"")</f>
        <v/>
      </c>
      <c r="FV81" s="9" t="str">
        <f>IF(AND(ISNUMBER(BH81),ISNUMBER(DK81)),IF(BH81+VLOOKUP(BI81,NyIAM!$L$2:$V$4,DK81,1)&gt;160,160,BH81+VLOOKUP(BI81,NyIAM!$L$2:$V$4,DK81,1)),"")</f>
        <v/>
      </c>
    </row>
    <row r="82" spans="1:178" x14ac:dyDescent="0.2">
      <c r="A82" s="51"/>
      <c r="B82" s="51"/>
      <c r="C82" s="51"/>
      <c r="D82" s="51"/>
      <c r="E82" s="51"/>
      <c r="F82" s="51"/>
      <c r="G82" s="51"/>
      <c r="H82" s="51"/>
      <c r="I82" s="51"/>
      <c r="J82" s="52"/>
      <c r="K82" s="52"/>
      <c r="L82" s="53"/>
      <c r="M82" s="53"/>
      <c r="N82" s="58" t="str">
        <f t="shared" si="22"/>
        <v/>
      </c>
      <c r="O82" s="53"/>
      <c r="P82" s="53"/>
      <c r="Q82" s="53"/>
      <c r="R82" s="53"/>
      <c r="S82" s="53"/>
      <c r="T82" s="53"/>
      <c r="U82" s="53"/>
      <c r="V82" s="53"/>
      <c r="W82" s="53"/>
      <c r="X82" s="53"/>
      <c r="Y82" s="53"/>
      <c r="Z82" s="53"/>
      <c r="AA82" s="53"/>
      <c r="AB82" s="53"/>
      <c r="AC82" s="53"/>
      <c r="AD82" s="53"/>
      <c r="AE82" s="53"/>
      <c r="AF82" s="53"/>
      <c r="AG82" s="53"/>
      <c r="AH82" s="53"/>
      <c r="AI82" s="53"/>
      <c r="AJ82" s="4" t="str">
        <f>IF(O82="","",IF(ISNUMBER(N82),VLOOKUP(O82,NyFi!$A$2:$K$40,DK82),""))</f>
        <v/>
      </c>
      <c r="AK82" s="4" t="str">
        <f>IF(P82="","",IF(AND(ISNUMBER(N82),DK82&lt;8),VLOOKUP(P82,NyGs!$A$2:$G$41,DK82),""))</f>
        <v/>
      </c>
      <c r="AL82" s="4" t="str">
        <f>IF(AA82="","",IF(ISNUMBER(N82),VLOOKUP(AA82,NyRm!$A$2:$K$56,DK82),""))</f>
        <v/>
      </c>
      <c r="AM82" s="4" t="str">
        <f>IF(Z82="","",IF(ISNUMBER(N82),VLOOKUP(Z82,NyFm!$A$2:$K$46,DK82),""))</f>
        <v/>
      </c>
      <c r="AN82" s="4" t="str">
        <f>IF(U82="","",IF(AND(ISNUMBER(N82),DK82&lt;8),VLOOKUP(U82,NyLi1R!$A$2:$G$20,DK82),""))</f>
        <v/>
      </c>
      <c r="AO82" s="4" t="str">
        <f>IF(V82="","",IF(AND(ISNUMBER(N82),DK82&lt;8),VLOOKUP(V82,NyLi1E!$A$2:$G$20,DK82),""))</f>
        <v/>
      </c>
      <c r="AP82" s="4" t="str">
        <f>IF(AND(ISNUMBER(N82),ISNUMBER(AN82),ISNUMBER(AO82),DK82&lt;8),VLOOKUP(AN82+AO82,NyLi1T!$A$2:$G$40,DK82),"")</f>
        <v/>
      </c>
      <c r="AQ82" s="4" t="str">
        <f>IF(W82="","",IF(AND(ISNUMBER(N82),DK82&gt;7),VLOOKUP(W82,NyLi2R!$A$2:$K$20,DK82),""))</f>
        <v/>
      </c>
      <c r="AR82" s="4" t="str">
        <f>IF(X82="","",IF(AND(ISNUMBER(N82),DK82&gt;7),VLOOKUP(X82,NyLi2E!$A$2:$K$20,DK82),""))</f>
        <v/>
      </c>
      <c r="AS82" s="4" t="str">
        <f>IF(AND(ISNUMBER(N82),ISNUMBER(AQ82),ISNUMBER(AR82),DK82&gt;7),VLOOKUP(AQ82+AR82,NyLi2T!$A$2:$K$40,DK82),"")</f>
        <v/>
      </c>
      <c r="AT82" s="4" t="str">
        <f>IF(AE82="","",IF(AND(ISNUMBER(N82),DK82&lt;8),VLOOKUP(AE82,NySs!$A$2:$G$28,DK82),""))</f>
        <v/>
      </c>
      <c r="AU82" s="4" t="str">
        <f>IF(AD82="","",IF(AND(ISNUMBER(N82),DK82&lt;9),VLOOKUP(AD82,NyEo!$A$2:$H$22,DK82),""))</f>
        <v/>
      </c>
      <c r="AV82" s="4" t="str">
        <f>IF(Q82="","",IF(AND(ISNUMBER(N82),DK82&gt;7),VLOOKUP(Q82,NyHt!$A$2:$K$17,DK82),""))</f>
        <v/>
      </c>
      <c r="AW82" s="4" t="str">
        <f>IF(R82="","",IF(ISNUMBER(N82),VLOOKUP(R82,NySiF!$A$2:$K$18,DK82),""))</f>
        <v/>
      </c>
      <c r="AX82" s="4" t="str">
        <f>IF(S82="","",IF(ISNUMBER(N82),VLOOKUP(S82,NySiB!$A$2:$K$16,DK82),""))</f>
        <v/>
      </c>
      <c r="AY82" s="4" t="str">
        <f>IF(T82="","",IF(ISNUMBER(N82),VLOOKUP(T82,NySiT!$A$2:$K$32,DK82),""))</f>
        <v/>
      </c>
      <c r="AZ82" s="4" t="str">
        <f>IF(Y82="","",IF(ISNUMBER(N82),VLOOKUP(Y82,NyVs!$A$2:$K$86,DK82),""))</f>
        <v/>
      </c>
      <c r="BA82" s="4" t="str">
        <f>IF(AI82="","",IF(ISNUMBER(N82),VLOOKUP(AI82,NyPp!$A$2:$K$202,DK82),""))</f>
        <v/>
      </c>
      <c r="BB82" s="4" t="str">
        <f>IF(AND(ISNUMBER(AJ82),ISNUMBER(AK82),ISNUMBER(AL82),ISNUMBER(AM82),DK82&lt;8),IF(COUNTIF(O82,0)+COUNTIF(P82,0)+COUNTIF(AA82,0)+COUNTIF(Z82,0)&gt;1,"",VLOOKUP(AJ82+AK82+AL82+AM82,NyIGS!$A$2:$K$78,DK82)),IF(AND(ISNUMBER(AJ82),ISNUMBER(AL82),ISNUMBER(AM82),ISNUMBER(AS82),DK82&gt;7),IF(COUNTIF(O82,0)+COUNTIF(AA82,0)+COUNTIF(Z82,0)+AND(COUNTIF(W82,0),COUNTIF(X82,0))&gt;1,"",VLOOKUP(AJ82+AL82+AM82+AS82,NyIGS!$A$2:$K$78,DK82)),""))</f>
        <v/>
      </c>
      <c r="BC82" s="4" t="str">
        <f>IF(AND(ISNUMBER(AJ82),ISNUMBER(AN82),ISNUMBER(AT82),DK82&lt;8),IF(COUNTIF(O82,0)+COUNTIF(U82,0)+COUNTIF(AE82,0)&gt;1,"",VLOOKUP(AJ82+AN82+AT82,NyIRS!$A$2:$K$59,DK82)),IF(AND(ISNUMBER(AJ82),ISNUMBER(AQ82),DK82&gt;7),IF(COUNTIF(O82,0)+COUNTIF(W82,0)&gt;1,"",VLOOKUP(AJ82+AQ82,NyIRS!$A$2:$K$59,DK82)),""))</f>
        <v/>
      </c>
      <c r="BD82" s="4" t="str">
        <f>IF(AND(ISNUMBER(AK82),ISNUMBER(AL82),ISNUMBER(AM82),DK82&lt;8),IF(COUNTIF(P82,0)+COUNTIF(AA82,0)+COUNTIF(Z82,0)&gt;1,"",VLOOKUP(AK82+AL82+AM82,NyIES!$A$2:$K$59,DK82)),IF(AND(ISNUMBER(AL82),ISNUMBER(AM82),ISNUMBER(AR82),DK82&gt;7),IF(COUNTIF(AA82,0)+COUNTIF(Z82,0)+COUNTIF(X82,0)&gt;1,"",VLOOKUP(AL82+AM82+AR82,NyIES!$A$2:$K$59,DK82)),""))</f>
        <v/>
      </c>
      <c r="BE82" s="4" t="str">
        <f>IF(AND(ISNUMBER(AJ82),ISNUMBER(AP82),ISNUMBER(AU82),DK82&lt;8),IF(COUNTIF(O82,0)+AND(COUNTIF(U82,0),COUNTIF(V82,0))+COUNTIF(AD82,0)&gt;1,"",VLOOKUP(AJ82+AP82+AU82,NyISI!$A$2:$K$59,DK82)),IF(AND(ISNUMBER(AS82),ISNUMBER(AU82),ISNUMBER(AV82),DK82=8),IF(COUNTIF(AD82,0)+COUNTIF(Q82,0)+AND(COUNTIF(W82,0),COUNTIF(X82,0))&gt;1,"",VLOOKUP(AS82+AU82+AV82,NyISI!$A$2:$K$59,DK82)),IF(AND(ISNUMBER(AS82),ISNUMBER(AV82),DK82&gt;8),IF(COUNTIF(Q82,0)+AND(COUNTIF(W82,0),COUNTIF(X82,0))&gt;1,"",VLOOKUP(AS82+AV82,NyISI!$A$2:$K$59,DK82)),"")))</f>
        <v/>
      </c>
      <c r="BF82" s="4" t="str">
        <f>IF(AND(ISNUMBER(AT82),ISNUMBER(AK82),ISNUMBER(AL82),ISNUMBER(AM82),DK82&lt;8),IF(COUNTIF(P82,0)+COUNTIF(AA82,0)+COUNTIF(Z82,0)+COUNTIF(AE82,0)&gt;1,"",VLOOKUP(AT82+AK82+AL82+AM82,NyISS!$A$2:$G$78,DK82)),"")</f>
        <v/>
      </c>
      <c r="BG82" s="4" t="str">
        <f>IF(AND(ISNUMBER(AJ82),ISNUMBER(AL82),ISNUMBER(AM82),DK82&gt;7),IF(COUNTIF(O82,0)+COUNTIF(AA82,0)+COUNTIF(Z82,0)&gt;1,"",VLOOKUP(AJ82+AL82+AM82,NyISM!$A$2:$K$59,DK82)),"")</f>
        <v/>
      </c>
      <c r="BH82" s="4" t="str">
        <f>IF(AND(ISNUMBER(AY82),ISNUMBER(AZ82)),IF(COUNTIF(T82,0)+COUNTIF(Y82,0)&gt;1,"",VLOOKUP(AY82+AZ82,NyIAM!$A$2:$K$40,DK82)),"")</f>
        <v/>
      </c>
      <c r="BJ82" s="4" t="str">
        <f>IF(ISNUMBER(BB82),VLOOKUP(BB82,Percentil!$A$2:$B$122,2,1),"")</f>
        <v/>
      </c>
      <c r="BK82" s="4" t="str">
        <f>IF(ISNUMBER(BC82),VLOOKUP(BC82,Percentil!$A$2:$B$122,2,1),"")</f>
        <v/>
      </c>
      <c r="BL82" s="4" t="str">
        <f>IF(ISNUMBER(BD82),VLOOKUP(BD82,Percentil!$A$2:$B$122,2,1),"")</f>
        <v/>
      </c>
      <c r="BM82" s="4" t="str">
        <f>IF(ISNUMBER(BE82),VLOOKUP(BE82,Percentil!$A$2:$B$122,2,1),"")</f>
        <v/>
      </c>
      <c r="BN82" s="4" t="str">
        <f>IF(ISNUMBER(BF82),VLOOKUP(BF82,Percentil!$A$2:$B$122,2,1),"")</f>
        <v/>
      </c>
      <c r="BO82" s="4" t="str">
        <f>IF(ISNUMBER(BG82),VLOOKUP(BG82,Percentil!$A$2:$B$122,2,1),"")</f>
        <v/>
      </c>
      <c r="BP82" s="4" t="str">
        <f>IF(ISNUMBER(BH82),VLOOKUP(BH82,Percentil!$A$2:$B$122,2,1),"")</f>
        <v/>
      </c>
      <c r="BQ82" s="4" t="str">
        <f>IF(AND(ISNUMBER(AJ82),ISNUMBER(DK82)),IF(AJ82-VLOOKUP(BI82,NyFi!$L$2:$V$4,DK82,1)&lt;1,1 &amp; " - " &amp; AJ82+VLOOKUP(BI82,NyFi!$L$2:$V$4,DK82,1),IF(AJ82+VLOOKUP(BI82,NyFi!$L$2:$V$4,DK82,1)&gt;19,AJ82-VLOOKUP(BI82,NyFi!$L$2:$V$4,DK82,1) &amp; " - " &amp; 19,AJ82-VLOOKUP(BI82,NyFi!$L$2:$V$4,DK82,1) &amp; " - " &amp; AJ82+VLOOKUP(BI82,NyFi!$L$2:$V$4,DK82,1))),"")</f>
        <v/>
      </c>
      <c r="BR82" s="4" t="str">
        <f>IF(AND(ISNUMBER(DK82),DK82&lt;8),IF(AND(ISNUMBER(AK82),ISNUMBER(DK82)),IF(AK82-VLOOKUP(BI82,NyGs!$L$2:$V$4,DK82,1)&lt;1,1 &amp; " - " &amp; AK82+VLOOKUP(BI82,NyGs!$L$2:$V$4,DK82,1),IF(AK82+VLOOKUP(BI82,NyGs!$L$2:$V$4,DK82,1)&gt;19,AK82-VLOOKUP(BI82,NyGs!$L$2:$V$4,DK82,1) &amp; " - " &amp; 19,AK82-VLOOKUP(BI82,NyGs!$L$2:$V$4,DK82,1) &amp; " - " &amp; AK82+VLOOKUP(BI82,NyGs!$L$2:$V$4,DK82,1))),""),"")</f>
        <v/>
      </c>
      <c r="BS82" s="4" t="str">
        <f>IF(AND(ISNUMBER(AL82),ISNUMBER(DK82)),IF(AL82-VLOOKUP(BI82,NyRm!$L$2:$V$4,DK82,1)&lt;1,1 &amp; " - " &amp; AL82+VLOOKUP(BI82,NyRm!$L$2:$V$4,DK82,1),IF(AL82+VLOOKUP(BI82,NyRm!$L$2:$V$4,DK82,1)&gt;19,AL82-VLOOKUP(BI82,NyRm!$L$2:$V$4,DK82,1) &amp; " - " &amp; 19,AL82-VLOOKUP(BI82,NyRm!$L$2:$V$4,DK82,1) &amp; " - " &amp; AL82+VLOOKUP(BI82,NyRm!$L$2:$V$4,DK82,1))),"")</f>
        <v/>
      </c>
      <c r="BT82" s="4" t="str">
        <f>IF(AND(ISNUMBER(AM82),ISNUMBER(DK82)),IF(AM82-VLOOKUP(BI82,NyFm!$L$2:$V$4,DK82,1)&lt;1,1 &amp; " - " &amp; AM82+VLOOKUP(BI82,NyFm!$L$2:$V$4,DK82,1),IF(AM82+VLOOKUP(BI82,NyFm!$L$2:$V$4,DK82,1)&gt;19,AM82-VLOOKUP(BI82,NyFm!$L$2:$V$4,DK82,1) &amp; " - " &amp; 19,AM82-VLOOKUP(BI82,NyFm!$L$2:$V$4,DK82,1) &amp; " - " &amp; AM82+VLOOKUP(BI82,NyFm!$L$2:$V$4,DK82,1))),"")</f>
        <v/>
      </c>
      <c r="BU82" s="4" t="str">
        <f>IF(AND(ISNUMBER(DK82),DK82&lt;8),IF(AND(ISNUMBER(AN82),ISNUMBER(DK82)),IF(AN82-VLOOKUP(BI82,NyLi1R!$L$2:$V$4,DK82,1)&lt;1,1 &amp; " - " &amp; AN82+VLOOKUP(BI82,NyLi1R!$L$2:$V$4,DK82,1),IF(AN82+VLOOKUP(BI82,NyLi1R!$L$2:$V$4,DK82,1)&gt;19,AN82-VLOOKUP(BI82,NyLi1R!$L$2:$V$4,DK82,1) &amp; " - " &amp; 19,AN82-VLOOKUP(BI82,NyLi1R!$L$2:$V$4,DK82,1) &amp; " - " &amp; AN82+VLOOKUP(BI82,NyLi1R!$L$2:$V$4,DK82,1))),""),"")</f>
        <v/>
      </c>
      <c r="BV82" s="4" t="str">
        <f>IF(AND(ISNUMBER(DK82),DK82&lt;8),IF(AND(ISNUMBER(AO82),ISNUMBER(DK82)),IF(AO82-VLOOKUP(BI82,NyLi1E!$L$2:$V$4,DK82,1)&lt;1,1 &amp; " - " &amp; AO82+VLOOKUP(BI82,NyLi1E!$L$2:$V$4,DK82,1),IF(AO82+VLOOKUP(BI82,NyLi1E!$L$2:$V$4,DK82,1)&gt;19,AO82-VLOOKUP(BI82,NyLi1E!$L$2:$V$4,DK82,1) &amp; " - " &amp; 19,AO82-VLOOKUP(BI82,NyLi1E!$L$2:$V$4,DK82,1) &amp; " - " &amp; AO82+VLOOKUP(BI82,NyLi1E!$L$2:$V$4,DK82,1))),""),"")</f>
        <v/>
      </c>
      <c r="BW82" s="4" t="str">
        <f>IF(AND(ISNUMBER(DK82),DK82&lt;8),IF(AND(ISNUMBER(AP82),ISNUMBER(DK82)),IF(AP82-VLOOKUP(BI82,NyLi1T!$L$2:$V$4,DK82,1)&lt;1,1 &amp; " - " &amp; AP82+VLOOKUP(BI82,NyLi1T!$L$2:$V$4,DK82,1),IF(AP82+VLOOKUP(BI82,NyLi1T!$L$2:$V$4,DK82,1)&gt;19,AP82-VLOOKUP(BI82,NyLi1T!$L$2:$V$4,DK82,1) &amp; " - " &amp; 19,AP82-VLOOKUP(BI82,NyLi1T!$L$2:$V$4,DK82,1) &amp; " - " &amp; AP82+VLOOKUP(BI82,NyLi1T!$L$2:$V$4,DK82,1))),""),"")</f>
        <v/>
      </c>
      <c r="BX82" s="4" t="str">
        <f>IF(AND(ISNUMBER(DK82),DK82&gt;7),IF(AND(ISNUMBER(AQ82),ISNUMBER(DK82)),IF(AQ82-VLOOKUP(BI82,NyLi2R!$L$2:$V$4,DK82,1)&lt;1,1 &amp; " - " &amp; AQ82+VLOOKUP(BI82,NyLi2R!$L$2:$V$4,DK82,1),IF(AQ82+VLOOKUP(BI82,NyLi2R!$L$2:$V$4,DK82,1)&gt;19,AQ82-VLOOKUP(BI82,NyLi2R!$L$2:$V$4,DK82,1) &amp; " - " &amp; 19,AQ82-VLOOKUP(BI82,NyLi2R!$L$2:$V$4,DK82,1) &amp; " - " &amp; AQ82+VLOOKUP(BI82,NyLi2R!$L$2:$V$4,DK82,1))),""),"")</f>
        <v/>
      </c>
      <c r="BY82" s="4" t="str">
        <f>IF(AND(ISNUMBER(DK82),DK82&gt;7),IF(AND(ISNUMBER(AR82),ISNUMBER(DK82)),IF(AR82-VLOOKUP(BI82,NyLi2E!$L$2:$V$4,DK82,1)&lt;1,1 &amp; " - " &amp; AR82+VLOOKUP(BI82,NyLi2E!$L$2:$V$4,DK82,1),IF(AR82+VLOOKUP(BI82,NyLi2E!$L$2:$V$4,DK82,1)&gt;19,AR82-VLOOKUP(BI82,NyLi2E!$L$2:$V$4,DK82,1) &amp; " - " &amp; 19,AR82-VLOOKUP(BI82,NyLi2E!$L$2:$V$4,DK82,1) &amp; " - " &amp; AR82+VLOOKUP(BI82,NyLi2E!$L$2:$V$4,DK82,1))),""),"")</f>
        <v/>
      </c>
      <c r="BZ82" s="4" t="str">
        <f>IF(AND(ISNUMBER(DK82),DK82&gt;7),IF(AND(ISNUMBER(AS82),ISNUMBER(DK82)),IF(AS82-VLOOKUP(BI82,NyLi2T!$L$2:$V$4,DK82,1)&lt;1,1 &amp; " - " &amp; AS82+VLOOKUP(BI82,NyLi2T!$L$2:$V$4,DK82,1),IF(AS82+VLOOKUP(BI82,NyLi2T!$L$2:$V$4,DK82,1)&gt;19,AS82-VLOOKUP(BI82,NyLi2T!$L$2:$V$4,DK82,1) &amp; " - " &amp; 19,AS82-VLOOKUP(BI82,NyLi2T!$L$2:$V$4,DK82,1) &amp; " - " &amp; AS82+VLOOKUP(BI82,NyLi2T!$L$2:$V$4,DK82,1))),""),"")</f>
        <v/>
      </c>
      <c r="CA82" s="4" t="str">
        <f>IF(AND(ISNUMBER(DK82),DK82&lt;8),IF(AND(ISNUMBER(AT82),ISNUMBER(DK82)),IF(AT82-VLOOKUP(BI82,NySs!$L$2:$V$4,DK82,1)&lt;1,1 &amp; " - " &amp; AT82+VLOOKUP(BI82,NySs!$L$2:$V$4,DK82,1),IF(AT82+VLOOKUP(BI82,NySs!$L$2:$V$4,DK82,1)&gt;19,AT82-VLOOKUP(BI82,NySs!$L$2:$V$4,DK82,1) &amp; " - " &amp; 19,AT82-VLOOKUP(BI82,NySs!$L$2:$V$4,DK82,1) &amp; " - " &amp; AT82+VLOOKUP(BI82,NySs!$L$2:$V$4,DK82,1))),""),"")</f>
        <v/>
      </c>
      <c r="CB82" s="4" t="str">
        <f>IF(AND(ISNUMBER(DK82),DK82&lt;9),IF(AND(ISNUMBER(AU82),ISNUMBER(DK82)),IF(AU82-VLOOKUP(BI82,NyEo!$L$2:$V$4,DK82,1)&lt;1,1 &amp; " - " &amp; AU82+VLOOKUP(BI82,NyEo!$L$2:$V$4,DK82,1),IF(AU82+VLOOKUP(BI82,NyEo!$L$2:$V$4,DK82,1)&gt;19,AU82-VLOOKUP(BI82,NyEo!$L$2:$V$4,DK82,1) &amp; " - " &amp; 19,AU82-VLOOKUP(BI82,NyEo!$L$2:$V$4,DK82,1) &amp; " - " &amp; AU82+VLOOKUP(BI82,NyEo!$L$2:$V$4,DK82,1))),""),"")</f>
        <v/>
      </c>
      <c r="CC82" s="4" t="str">
        <f>IF(AND(ISNUMBER(DK82),DK82&gt;7),IF(AND(ISNUMBER(AV82),ISNUMBER(DK82)),IF(AV82-VLOOKUP(BI82,NyHt!$L$2:$V$4,DK82,1)&lt;1,1 &amp; " - " &amp; AV82+VLOOKUP(BI82,NyHt!$L$2:$V$4,DK82,1),IF(AV82+VLOOKUP(BI82,NyHt!$L$2:$V$4,DK82,1)&gt;19,AV82-VLOOKUP(BI82,NyHt!$L$2:$V$4,DK82,1) &amp; " - " &amp; 19,AV82-VLOOKUP(BI82,NyHt!$L$2:$V$4,DK82,1) &amp; " - " &amp; AV82+VLOOKUP(BI82,NyHt!$L$2:$V$4,DK82,1))),""),"")</f>
        <v/>
      </c>
      <c r="CD82" s="4" t="str">
        <f>IF(AND(ISNUMBER(AW82),ISNUMBER(DK82)),IF(AW82-VLOOKUP(BI82,NySiF!$L$2:$V$4,DK82,1)&lt;1,1 &amp; " - " &amp; AW82+VLOOKUP(BI82,NySiF!$L$2:$V$4,DK82,1),IF(AW82+VLOOKUP(BI82,NySiF!$L$2:$V$4,DK82,1)&gt;19,AW82-VLOOKUP(BI82,NySiF!$L$2:$V$4,DK82,1) &amp; " - " &amp; 19,AW82-VLOOKUP(BI82,NySiF!$L$2:$V$4,DK82,1) &amp; " - " &amp; AW82+VLOOKUP(BI82,NySiF!$L$2:$V$4,DK82,1))),"")</f>
        <v/>
      </c>
      <c r="CE82" s="4" t="str">
        <f>IF(AND(ISNUMBER(AX82),ISNUMBER(DK82)),IF(AX82-VLOOKUP(BI82,NySiB!$L$2:$V$4,DK82,1)&lt;1,1 &amp; " - " &amp; AX82+VLOOKUP(BI82,NySiB!$L$2:$V$4,DK82,1),IF(AX82+VLOOKUP(BI82,NySiB!$L$2:$V$4,DK82,1)&gt;19,AX82-VLOOKUP(BI82,NySiB!$L$2:$V$4,DK82,1) &amp; " - " &amp; 19,AX82-VLOOKUP(BI82,NySiB!$L$2:$V$4,DK82,1) &amp; " - " &amp; AX82+VLOOKUP(BI82,NySiB!$L$2:$V$4,DK82,1))),"")</f>
        <v/>
      </c>
      <c r="CF82" s="4" t="str">
        <f>IF(AND(ISNUMBER(AY82),ISNUMBER(DK82)),IF(AY82-VLOOKUP(BI82,NySiT!$L$2:$V$4,DK82,1)&lt;1,1 &amp; " - " &amp; AY82+VLOOKUP(BI82,NySiT!$L$2:$V$4,DK82,1),IF(AY82+VLOOKUP(BI82,NySiT!$L$2:$V$4,DK82,1)&gt;19,AY82-VLOOKUP(BI82,NySiT!$L$2:$V$4,DK82,1) &amp; " - " &amp; 19,AY82-VLOOKUP(BI82,NySiT!$L$2:$V$4,DK82,1) &amp; " - " &amp; AY82+VLOOKUP(BI82,NySiT!$L$2:$V$4,DK82,1))),"")</f>
        <v/>
      </c>
      <c r="CG82" s="4" t="str">
        <f>IF(AND(ISNUMBER(AZ82),ISNUMBER(DK82)),IF(AZ82-VLOOKUP(BI82,NyVs!$L$2:$V$4,DK82,1)&lt;1,1 &amp; " - " &amp; AZ82+VLOOKUP(BI82,NyVs!$L$2:$V$4,DK82,1),IF(AZ82+VLOOKUP(BI82,NyVs!$L$2:$V$4,DK82,1)&gt;19,AZ82-VLOOKUP(BI82,NyVs!$L$2:$V$4,DK82,1) &amp; " - " &amp; 19,AZ82-VLOOKUP(BI82,NyVs!$L$2:$V$4,DK82,1) &amp; " - " &amp; AZ82+VLOOKUP(BI82,NyVs!$L$2:$V$4,DK82,1))),"")</f>
        <v/>
      </c>
      <c r="CH82" s="4" t="str">
        <f>IF(AND(ISNUMBER(BA82),ISNUMBER(DK82)),IF(BA82-VLOOKUP(BI82,NyPp!$L$2:$V$4,DK82,1)&lt;1,1 &amp; " - " &amp; BA82+VLOOKUP(BI82,NyPp!$L$2:$V$4,DK82,1),IF(BA82+VLOOKUP(BI82,NyPp!$L$2:$V$4,DK82,1)&gt;19,BA82-VLOOKUP(BI82,NyPp!$L$2:$V$4,DK82,1) &amp; " - " &amp; 19,BA82-VLOOKUP(BI82,NyPp!$L$2:$V$4,DK82,1) &amp; " - " &amp; BA82+VLOOKUP(BI82,NyPp!$L$2:$V$4,DK82,1))),"")</f>
        <v/>
      </c>
      <c r="CI82" s="4" t="str">
        <f>IF(AND(ISNUMBER(BB82),ISNUMBER(DK82)),IF(BB82-VLOOKUP(BI82,NyIGS!$L$2:$V$4,DK82,1)&lt;40,40 &amp; " - " &amp; BB82+VLOOKUP(BI82,NyIGS!$L$2:$V$4,DK82,1),IF(BB82+VLOOKUP(BI82,NyIGS!$L$2:$V$4,DK82,1)&gt;160,BB82-VLOOKUP(BI82,NyIGS!$L$2:$V$4,DK82,1) &amp; " - " &amp; 160,BB82-VLOOKUP(BI82,NyIGS!$L$2:$V$4,DK82,1) &amp; " - " &amp; BB82+VLOOKUP(BI82,NyIGS!$L$2:$V$4,DK82,1))),"")</f>
        <v/>
      </c>
      <c r="CJ82" s="4" t="str">
        <f>IF(AND(ISNUMBER(BC82),ISNUMBER(DK82)),IF(BC82-VLOOKUP(BI82,NyIRS!$L$2:$V$4,DK82,1)&lt;40,40 &amp; " - " &amp; BC82+VLOOKUP(BI82,NyIRS!$L$2:$V$4,DK82,1),IF(BC82+VLOOKUP(BI82,NyIRS!$L$2:$V$4,DK82,1)&gt;160,BC82-VLOOKUP(BI82,NyIRS!$L$2:$V$4,DK82,1) &amp; " - " &amp; 160,BC82-VLOOKUP(BI82,NyIRS!$L$2:$V$4,DK82,1) &amp; " - " &amp; BC82+VLOOKUP(BI82,NyIRS!$L$2:$V$4,DK82,1))),"")</f>
        <v/>
      </c>
      <c r="CK82" s="4" t="str">
        <f>IF(AND(ISNUMBER(BD82),ISNUMBER(DK82)),IF(BD82-VLOOKUP(BI82,NyIES!$L$2:$V$4,DK82,1)&lt;40,40 &amp; " - " &amp; BD82+VLOOKUP(BI82,NyIES!$L$2:$V$4,DK82,1),IF(BD82+VLOOKUP(BI82,NyIES!$L$2:$V$4,DK82,1)&gt;160,BD82-VLOOKUP(BI82,NyIES!$L$2:$V$4,DK82,1) &amp; " - " &amp; 160,BD82-VLOOKUP(BI82,NyIES!$L$2:$V$4,DK82,1) &amp; " - " &amp; BD82+VLOOKUP(BI82,NyIES!$L$2:$V$4,DK82,1))),"")</f>
        <v/>
      </c>
      <c r="CL82" s="4" t="str">
        <f>IF(AND(ISNUMBER(BE82),ISNUMBER(DK82)),IF(BE82-VLOOKUP(BI82,NyISI!$L$2:$V$4,DK82,1)&lt;40,40 &amp; " - " &amp; BE82+VLOOKUP(BI82,NyISI!$L$2:$V$4,DK82,1),IF(BE82+VLOOKUP(BI82,NyISI!$L$2:$V$4,DK82,1)&gt;160,BE82-VLOOKUP(BI82,NyISI!$L$2:$V$4,DK82,1) &amp; " - " &amp; 160,BE82-VLOOKUP(BI82,NyISI!$L$2:$V$4,DK82,1) &amp; " - " &amp; BE82+VLOOKUP(BI82,NyISI!$L$2:$V$4,DK82,1))),"")</f>
        <v/>
      </c>
      <c r="CM82" s="4" t="str">
        <f>IF(AND(ISNUMBER(DK82),DK82&lt;8),IF(AND(ISNUMBER(BF82),ISNUMBER(DK82)),IF(BF82-VLOOKUP(BI82,NyISS!$L$2:$V$4,DK82,1)&lt;40,40 &amp; " - " &amp; BF82+VLOOKUP(BI82,NyISS!$L$2:$V$4,DK82,1),IF(BF82+VLOOKUP(BI82,NyISS!$L$2:$V$4,DK82,1)&gt;160,BF82-VLOOKUP(BI82,NyISS!$L$2:$V$4,DK82,1) &amp; " - " &amp; 160,BF82-VLOOKUP(BI82,NyISS!$L$2:$V$4,DK82,1) &amp; " - " &amp; BF82+VLOOKUP(BI82,NyISS!$L$2:$V$4,DK82,1))),""),"")</f>
        <v/>
      </c>
      <c r="CN82" s="4" t="str">
        <f>IF(AND(ISNUMBER(DK82),DK82&gt;7),IF(AND(ISNUMBER(BG82),ISNUMBER(DK82)),IF(BG82-VLOOKUP(BI82,NyISM!$L$2:$V$4,DK82,1)&lt;40,40 &amp; " - " &amp; BG82+VLOOKUP(BI82,NyISM!$L$2:$V$4,DK82,1),IF(BG82+VLOOKUP(BI82,NyISM!$L$2:$V$4,DK82,1)&gt;160,BG82-VLOOKUP(BI82,NyISM!$L$2:$V$4,DK82,1) &amp; " - " &amp; 160,BG82-VLOOKUP(BI82,NyISM!$L$2:$V$4,DK82,1) &amp; " - " &amp; BG82+VLOOKUP(BI82,NyISM!$L$2:$V$4,DK82,1))),""),"")</f>
        <v/>
      </c>
      <c r="CO82" s="4" t="str">
        <f>IF(AND(ISNUMBER(BH82),ISNUMBER(DK82)),IF(BH82-VLOOKUP(BI82,NyIAM!$L$2:$V$4,DK82,1)&lt;40,40 &amp; " - " &amp; BH82+VLOOKUP(BI82,NyIAM!$L$2:$V$4,DK82,1),IF(BH82+VLOOKUP(BI82,NyIAM!$L$2:$V$4,DK82,1)&gt;160,BH82-VLOOKUP(BI82,NyIAM!$L$2:$V$4,DK82,1) &amp; " - " &amp; 160,BH82-VLOOKUP(BI82,NyIAM!$L$2:$V$4,DK82,1) &amp; " - " &amp; BH82+VLOOKUP(BI82,NyIAM!$L$2:$V$4,DK82,1))),"")</f>
        <v/>
      </c>
      <c r="CP82" s="4" t="str">
        <f>IF(AF82="","",IF(AND(ISNUMBER(AF82),ISNUMBER(DK82)),IF(VLOOKUP(AF82,NyOm!$A$2:$K$30,DK82,1)=1,"Onormalt få ord",IF(VLOOKUP(AF82,NyOm!$A$2:$K$30,DK82,1)=2,"Färre antal ord än normalt",IF(VLOOKUP(AF82,NyOm!$A$2:$K$30,DK82,1)=3,"Normalt antal ord","")))))</f>
        <v/>
      </c>
      <c r="CQ82" s="4" t="str">
        <f>IF(AB82="","",IF(AND(ISNUMBER(AB82),ISNUMBER(DK82)),IF(VLOOKUP(AB82,NyPbTid!$A$2:$K$218,DK82,1)=1,"Onormalt lång tidsåtgång",IF(VLOOKUP(AB82,NyPbTid!$A$2:$K$218,DK82,1)=2,"Långsammare än normalt",IF(VLOOKUP(AB82,NyPbTid!$A$2:$K$218,DK82,1)=3,"Normal tidsåtgång","")))))</f>
        <v/>
      </c>
      <c r="CR82" s="4" t="str">
        <f>IF(AC82="","",IF(AND(ISNUMBER(AC82),ISNUMBER(DK82)),IF(VLOOKUP(AC82,NyPbFel!$A$2:$K$18,DK82,1)=1,"Onormalt antal fel",IF(VLOOKUP(AC82,NyPbFel!$A$2:$K$18,DK82,1)=2,"Fler fel än normalt",IF(VLOOKUP(AC82,NyPbFel!$A$2:$K$18,DK82,1)=3,"Normalt antal fel","")))))</f>
        <v/>
      </c>
      <c r="CS82" s="4" t="str">
        <f t="shared" si="28"/>
        <v/>
      </c>
      <c r="CT82" s="4" t="str">
        <f>IF(OR(ISNUMBER(CS82),CS82="0**"),IF(ISNUMBER(CS82),CS82/ABS(CS82)*VLOOKUP(1,SignDiff!$A$3:$K$4,DK82,1),VLOOKUP(1,SignDiff!$A$3:$K$4,DK82,1)),"")</f>
        <v/>
      </c>
      <c r="CU82" s="4" t="str">
        <f>IF(OR(ISNUMBER(CS82),CS82="0**"),IF(ISNUMBER(CS82),CS82/ABS(CS82)*VLOOKUP(1,SignDiff!$A$7:$K$8,DK82,1),VLOOKUP(1,SignDiff!$A$7:$K$8,DK82,1)),"")</f>
        <v/>
      </c>
      <c r="CV82" s="4" t="str">
        <f t="shared" si="29"/>
        <v/>
      </c>
      <c r="CW82" s="4" t="str">
        <f t="shared" si="30"/>
        <v/>
      </c>
      <c r="CX82" s="4" t="str">
        <f>IF(OR(ISNUMBER(CS82),CS82="0**"),IF(CS82="0**",VLOOKUP(0,'IRS-IES'!$A$2:$C$43,2,1),IF(CS82&lt;0,VLOOKUP(ABS(CS82),'IRS-IES'!$A$2:$C$43,2,1),VLOOKUP(ABS(CS82),'IRS-IES'!$A$2:$C$43,3,1))),"")</f>
        <v/>
      </c>
      <c r="CY82" s="4" t="str">
        <f t="shared" si="31"/>
        <v/>
      </c>
      <c r="CZ82" s="4" t="str">
        <f>IF(OR(ISNUMBER(CY82),CY82="0**"),IF(ISNUMBER(CY82),CY82/ABS(CY82)*VLOOKUP(2,SignDiff!$A$3:$K$4,DK82,1),VLOOKUP(2,SignDiff!$A$3:$K$4,DK82,1)),"")</f>
        <v/>
      </c>
      <c r="DA82" s="4" t="str">
        <f>IF(OR(ISNUMBER(CY82),CY82="0**"),IF(ISNUMBER(CY82),CY82/ABS(CY82)*VLOOKUP(2,SignDiff!$A$7:$K$8,DK82,1),VLOOKUP(2,SignDiff!$A$7:$K$8,DK82,1)),"")</f>
        <v/>
      </c>
      <c r="DB82" s="4" t="str">
        <f t="shared" si="32"/>
        <v/>
      </c>
      <c r="DC82" s="4" t="str">
        <f t="shared" si="33"/>
        <v/>
      </c>
      <c r="DD82" s="4" t="str">
        <f>IF(OR(ISNUMBER(CY82),CY82="0**"),IF(CY82="0**",VLOOKUP(0,'ISI-ISS'!$A$2:$C$43,2,1),IF(CY82&lt;0,VLOOKUP(ABS(CY82),'ISI-ISS'!$A$2:$C$43,2,1),VLOOKUP(ABS(CY82),'ISI-ISS'!$A$2:$C$43,3,1))),"")</f>
        <v/>
      </c>
      <c r="DE82" s="4" t="str">
        <f t="shared" si="34"/>
        <v/>
      </c>
      <c r="DF82" s="4" t="str">
        <f>IF(OR(ISNUMBER(DE82),DE82="0**"),IF(ISNUMBER(DE82),DE82/ABS(DE82)*VLOOKUP(2,SignDiff!$A$3:$K$4,DK82,1),VLOOKUP(2,SignDiff!$A$3:$K$4,DK82,1)),"")</f>
        <v/>
      </c>
      <c r="DG82" s="4" t="str">
        <f>IF(OR(ISNUMBER(DE82),DE82="0**"),IF(ISNUMBER(DE82),DE82/ABS(DE82)*VLOOKUP(2,SignDiff!$A$7:$K$8,DK82,1),VLOOKUP(2,SignDiff!$A$7:$K$8,DK82,1)),"")</f>
        <v/>
      </c>
      <c r="DH82" s="4" t="str">
        <f t="shared" si="35"/>
        <v/>
      </c>
      <c r="DI82" s="4" t="str">
        <f t="shared" si="36"/>
        <v/>
      </c>
      <c r="DJ82" s="4" t="str">
        <f>IF(OR(ISNUMBER(DE82),DE82="0**"),IF(DE82="0**",VLOOKUP(0,'ISI-ISM'!$A$2:$C$43,2,1),IF(DE82&lt;0,VLOOKUP(ABS(DE82),'ISI-ISM'!$A$2:$C$43,2,1),VLOOKUP(ABS(DE82),'ISI-ISM'!$A$2:$C$43,3,1))),"")</f>
        <v/>
      </c>
      <c r="DK82" s="4" t="str">
        <f>IF(ISERROR(VLOOKUP(N82,age!$A$2:$C$11,2,1)),"",VLOOKUP(N82,age!$A$2:$C$11,2,1))</f>
        <v/>
      </c>
      <c r="DL82" s="4" t="str">
        <f>IF(ISERROR(VLOOKUP(N82,age!$A$2:$C$11,3,1)),"",VLOOKUP(N82,age!$A$2:$C$11,3,1))</f>
        <v/>
      </c>
      <c r="DM82" s="4">
        <f t="shared" si="23"/>
        <v>0</v>
      </c>
      <c r="DN82" s="4">
        <f t="shared" si="24"/>
        <v>0</v>
      </c>
      <c r="DO82" s="4">
        <f t="shared" si="25"/>
        <v>0</v>
      </c>
      <c r="DP82" s="4">
        <f t="shared" si="26"/>
        <v>0</v>
      </c>
      <c r="DQ82" s="4">
        <f t="shared" si="27"/>
        <v>0</v>
      </c>
      <c r="DR82" s="9" t="str">
        <f t="shared" si="37"/>
        <v/>
      </c>
      <c r="DS82" s="9" t="str">
        <f t="shared" si="38"/>
        <v/>
      </c>
      <c r="DT82" s="9" t="str">
        <f t="shared" si="39"/>
        <v/>
      </c>
      <c r="DU82" s="9" t="str">
        <f t="shared" si="40"/>
        <v/>
      </c>
      <c r="DV82" s="9" t="str">
        <f t="shared" si="41"/>
        <v/>
      </c>
      <c r="DW82" s="9" t="str">
        <f t="shared" si="42"/>
        <v/>
      </c>
      <c r="DX82" s="9" t="str">
        <f t="shared" si="43"/>
        <v/>
      </c>
      <c r="DY82" s="9" t="str">
        <f>IF(AND(ISNUMBER(AJ82),ISNUMBER(DK82)),IF(AJ82-VLOOKUP(BI82,NyFi!$L$2:$V$4,DK82,1)&lt;1,1,AJ82-VLOOKUP(BI82,NyFi!$L$2:$V$4,DK82,1)),"")</f>
        <v/>
      </c>
      <c r="DZ82" s="9" t="str">
        <f>IF(AND(ISNUMBER(DK82),DK82&lt;8),IF(AND(ISNUMBER(AK82),ISNUMBER(DK82)),IF(AK82-VLOOKUP(BI82,NyGs!$L$2:$V$4,DK82,1)&lt;1,1,AK82-VLOOKUP(BI82,NyGs!$L$2:$V$4,DK82,1)),""),"")</f>
        <v/>
      </c>
      <c r="EA82" s="9" t="str">
        <f>IF(AND(ISNUMBER(AL82),ISNUMBER(DK82)),IF(AL82-VLOOKUP(BI82,NyRm!$L$2:$V$4,DK82,1)&lt;1,1,AL82-VLOOKUP(BI82,NyRm!$L$2:$V$4,DK82,1)),"")</f>
        <v/>
      </c>
      <c r="EB82" s="9" t="str">
        <f>IF(AND(ISNUMBER(AM82),ISNUMBER(DK82)),IF(AM82-VLOOKUP(BI82,NyFm!$L$2:$V$4,DK82,1)&lt;1,1,AM82-VLOOKUP(BI82,NyFm!$L$2:$V$4,DK82,1)),"")</f>
        <v/>
      </c>
      <c r="EC82" s="9" t="str">
        <f>IF(AND(ISNUMBER(DK82),DK82&lt;8),IF(AND(ISNUMBER(AN82),ISNUMBER(DK82)),IF(AN82-VLOOKUP(BI82,NyLi1R!$L$2:$V$4,DK82,1)&lt;1,1,AN82-VLOOKUP(BI82,NyLi1R!$L$2:$V$4,DK82,1)),""),"")</f>
        <v/>
      </c>
      <c r="ED82" s="9" t="str">
        <f>IF(AND(ISNUMBER(DK82),DK82&lt;8),IF(AND(ISNUMBER(AO82),ISNUMBER(DK82)),IF(AO82-VLOOKUP(BI82,NyLi1E!$L$2:$V$4,DK82,1)&lt;1,1,AO82-VLOOKUP(BI82,NyLi1E!$L$2:$V$4,DK82,1)),""),"")</f>
        <v/>
      </c>
      <c r="EE82" s="9" t="str">
        <f>IF(AND(ISNUMBER(DK82),DK82&lt;8),IF(AND(ISNUMBER(AP82),ISNUMBER(DK82)),IF(AP82-VLOOKUP(BI82,NyLi1T!$L$2:$V$4,DK82,1)&lt;1,1,AP82-VLOOKUP(BI82,NyLi1T!$L$2:$V$4,DK82,1)),""),"")</f>
        <v/>
      </c>
      <c r="EF82" s="9" t="str">
        <f>IF(AND(ISNUMBER(DK82),DK82&gt;7),IF(AND(ISNUMBER(AQ82),ISNUMBER(DK82)),IF(AQ82-VLOOKUP(BI82,NyLi2R!$L$2:$V$4,DK82,1)&lt;1,1,AQ82-VLOOKUP(BI82,NyLi2R!$L$2:$V$4,DK82,1)),""),"")</f>
        <v/>
      </c>
      <c r="EG82" s="9" t="str">
        <f>IF(AND(ISNUMBER(DK82),DK82&gt;7),IF(AND(ISNUMBER(AR82),ISNUMBER(DK82)),IF(AR82-VLOOKUP(BI82,NyLi2E!$L$2:$V$4,DK82,1)&lt;1,1,AR82-VLOOKUP(BI82,NyLi2E!$L$2:$V$4,DK82,1)),""),"")</f>
        <v/>
      </c>
      <c r="EH82" s="9" t="str">
        <f>IF(AND(ISNUMBER(DK82),DK82&gt;7),IF(AND(ISNUMBER(AS82),ISNUMBER(DK82)),IF(AS82-VLOOKUP(BI82,NyLi2T!$L$2:$V$4,DK82,1)&lt;1,1,AS82-VLOOKUP(BI82,NyLi2T!$L$2:$V$4,DK82,1)),""),"")</f>
        <v/>
      </c>
      <c r="EI82" s="9" t="str">
        <f>IF(AND(ISNUMBER(DK82),DK82&lt;8),IF(AND(ISNUMBER(AT82),ISNUMBER(DK82)),IF(AT82-VLOOKUP(BI82,NySs!$L$2:$V$4,DK82,1)&lt;1,1,AT82-VLOOKUP(BI82,NySs!$L$2:$V$4,DK82,1)),""),"")</f>
        <v/>
      </c>
      <c r="EJ82" s="9" t="str">
        <f>IF(AND(ISNUMBER(DK82),DK82&lt;9),IF(AND(ISNUMBER(AU82),ISNUMBER(DK82)),IF(AU82-VLOOKUP(BI82,NyEo!$L$2:$V$4,DK82,1)&lt;1,1,AU82-VLOOKUP(BI82,NyEo!$L$2:$V$4,DK82,1)),""),"")</f>
        <v/>
      </c>
      <c r="EK82" s="9" t="str">
        <f>IF(AND(ISNUMBER(DK82),DK82&gt;7),IF(AND(ISNUMBER(AV82),ISNUMBER(DK82)),IF(AV82-VLOOKUP(BI82,NyHt!$L$2:$V$4,DK82,1)&lt;1,1,AV82-VLOOKUP(BI82,NyHt!$L$2:$V$4,DK82,1)),""),"")</f>
        <v/>
      </c>
      <c r="EL82" s="9" t="str">
        <f>IF(AND(ISNUMBER(AW82),ISNUMBER(DK82)),IF(AW82-VLOOKUP(BI82,NySiF!$L$2:$V$4,DK82,1)&lt;1,1,AW82-VLOOKUP(BI82,NySiF!$L$2:$V$4,DK82,1)),"")</f>
        <v/>
      </c>
      <c r="EM82" s="9" t="str">
        <f>IF(AND(ISNUMBER(AX82),ISNUMBER(DK82)),IF(AX82-VLOOKUP(BI82,NySiB!$L$2:$V$4,DK82,1)&lt;1,1,AX82-VLOOKUP(BI82,NySiB!$L$2:$V$4,DK82,1)),"")</f>
        <v/>
      </c>
      <c r="EN82" s="9" t="str">
        <f>IF(AND(ISNUMBER(AY82),ISNUMBER(DK82)),IF(AY82-VLOOKUP(BI82,NySiT!$L$2:$V$4,DK82,1)&lt;1,1,AY82-VLOOKUP(BI82,NySiT!$L$2:$V$4,DK82,1)),"")</f>
        <v/>
      </c>
      <c r="EO82" s="9" t="str">
        <f>IF(AND(ISNUMBER(AZ82),ISNUMBER(DK82)),IF(AZ82-VLOOKUP(BI82,NyVs!$L$2:$V$4,DK82,1)&lt;1,1,AZ82-VLOOKUP(BI82,NyVs!$L$2:$V$4,DK82,1)),"")</f>
        <v/>
      </c>
      <c r="EP82" s="9" t="str">
        <f>IF(AND(ISNUMBER(BA82),ISNUMBER(DK82)),IF(BA82-VLOOKUP(BI82,NyPp!$L$2:$V$4,DK82,1)&lt;1,1,BA82-VLOOKUP(BI82,NyPp!$L$2:$V$4,DK82,1)),"")</f>
        <v/>
      </c>
      <c r="EQ82" s="9" t="str">
        <f>IF(AND(ISNUMBER(BB82),ISNUMBER(DK82)),IF(BB82-VLOOKUP(BI82,NyIGS!$L$2:$V$4,DK82,1)&lt;40,40,BB82-VLOOKUP(BI82,NyIGS!$L$2:$V$4,DK82,1)),"")</f>
        <v/>
      </c>
      <c r="ER82" s="9" t="str">
        <f>IF(AND(ISNUMBER(BC82),ISNUMBER(DK82)),IF(BC82-VLOOKUP(BI82,NyIRS!$L$2:$V$4,DK82,1)&lt;40,40,BC82-VLOOKUP(BI82,NyIRS!$L$2:$V$4,DK82,1)),"")</f>
        <v/>
      </c>
      <c r="ES82" s="9" t="str">
        <f>IF(AND(ISNUMBER(BD82),ISNUMBER(DK82)),IF(BD82-VLOOKUP(BI82,NyIES!$L$2:$V$4,DK82,1)&lt;40,40,BD82-VLOOKUP(BI82,NyIES!$L$2:$V$4,DK82,1)),"")</f>
        <v/>
      </c>
      <c r="ET82" s="9" t="str">
        <f>IF(AND(ISNUMBER(BE82),ISNUMBER(DK82)),IF(BE82-VLOOKUP(BI82,NyISI!$L$2:$V$4,DK82,1)&lt;40,40,BE82-VLOOKUP(BI82,NyISI!$L$2:$V$4,DK82,1)),"")</f>
        <v/>
      </c>
      <c r="EU82" s="9" t="str">
        <f>IF(AND(ISNUMBER(DK82),DK82&lt;8),IF(AND(ISNUMBER(BF82),ISNUMBER(DK82)),IF(BF82-VLOOKUP(BI82,NyISS!$L$2:$V$4,DK82,1)&lt;40,40,BF82-VLOOKUP(BI82,NyISS!$L$2:$V$4,DK82,1)),""),"")</f>
        <v/>
      </c>
      <c r="EV82" s="9" t="str">
        <f>IF(AND(ISNUMBER(DK82),DK82&gt;7),IF(AND(ISNUMBER(BG82),ISNUMBER(DK82)),IF(BG82-VLOOKUP(BI82,NyISM!$L$2:$V$4,DK82,1)&lt;40,40,BG82-VLOOKUP(BI82,NyISM!$L$2:$V$4,DK82,1)),""),"")</f>
        <v/>
      </c>
      <c r="EW82" s="9" t="str">
        <f>IF(AND(ISNUMBER(BH82),ISNUMBER(DK82)),IF(BH82-VLOOKUP(BI82,NyIAM!$L$2:$V$4,DK82,1)&lt;40,40,BH82-VLOOKUP(BI82,NyIAM!$L$2:$V$4,DK82,1)),"")</f>
        <v/>
      </c>
      <c r="EX82" s="9" t="str">
        <f>IF(AND(ISNUMBER(AJ82),ISNUMBER(DK82)),IF(AJ82+VLOOKUP(BI82,NyFi!$L$2:$V$4,DK82,1)&gt;19,19,AJ82+VLOOKUP(BI82,NyFi!$L$2:$V$4,DK82,1)),"")</f>
        <v/>
      </c>
      <c r="EY82" s="9" t="str">
        <f>IF(AND(ISNUMBER(DK82),DK82&lt;8),IF(AND(ISNUMBER(AK82),ISNUMBER(DK82)),IF(AK82+VLOOKUP(BI82,NyGs!$L$2:$V$4,DK82,1)&gt;19,19,AK82+VLOOKUP(BI82,NyGs!$L$2:$V$4,DK82,1)),""),"")</f>
        <v/>
      </c>
      <c r="EZ82" s="9" t="str">
        <f>IF(AND(ISNUMBER(AL82),ISNUMBER(DK82)),IF(AL82+VLOOKUP(BI82,NyRm!$L$2:$V$4,DK82,1)&gt;19,19,AL82+VLOOKUP(BI82,NyRm!$L$2:$V$4,DK82,1)),"")</f>
        <v/>
      </c>
      <c r="FA82" s="9" t="str">
        <f>IF(AND(ISNUMBER(AM82),ISNUMBER(DK82)),IF(AM82+VLOOKUP(BI82,NyFm!$L$2:$V$4,DK82,1)&gt;19,19,AM82+VLOOKUP(BI82,NyFm!$L$2:$V$4,DK82,1)),"")</f>
        <v/>
      </c>
      <c r="FB82" s="9" t="str">
        <f>IF(AND(ISNUMBER(DK82),DK82&lt;8),IF(AND(ISNUMBER(AN82),ISNUMBER(DK82)),IF(AN82+VLOOKUP(BI82,NyLi1R!$L$2:$V$4,DK82,1)&gt;19,19,AN82+VLOOKUP(BI82,NyLi1R!$L$2:$V$4,DK82,1)),""),"")</f>
        <v/>
      </c>
      <c r="FC82" s="9" t="str">
        <f>IF(AND(ISNUMBER(DK82),DK82&lt;8),IF(AND(ISNUMBER(AO82),ISNUMBER(DK82)),IF(AO82+VLOOKUP(BI82,NyLi1E!$L$2:$V$4,DK82,1)&gt;19,19,AO82+VLOOKUP(BI82,NyLi1E!$L$2:$V$4,DK82,1)),""),"")</f>
        <v/>
      </c>
      <c r="FD82" s="9" t="str">
        <f>IF(AND(ISNUMBER(DK82),DK82&lt;8),IF(AND(ISNUMBER(AP82),ISNUMBER(DK82)),IF(AP82+VLOOKUP(BI82,NyLi1T!$L$2:$V$4,DK82,1)&gt;19,19,AP82+VLOOKUP(BI82,NyLi1T!$L$2:$V$4,DK82,1)),""),"")</f>
        <v/>
      </c>
      <c r="FE82" s="9" t="str">
        <f>IF(AND(ISNUMBER(DK82),DK82&gt;7),IF(AND(ISNUMBER(AQ82),ISNUMBER(DK82)),IF(AQ82+VLOOKUP(BI82,NyLi2R!$L$2:$V$4,DK82,1)&gt;19,19,AQ82+VLOOKUP(BI82,NyLi2R!$L$2:$V$4,DK82,1)),""),"")</f>
        <v/>
      </c>
      <c r="FF82" s="9" t="str">
        <f>IF(AND(ISNUMBER(DK82),DK82&gt;7),IF(AND(ISNUMBER(AR82),ISNUMBER(DK82)),IF(AR82+VLOOKUP(BI82,NyLi2E!$L$2:$V$4,DK82,1)&gt;19,19,AR82+VLOOKUP(BI82,NyLi2E!$L$2:$V$4,DK82,1)),""),"")</f>
        <v/>
      </c>
      <c r="FG82" s="9" t="str">
        <f>IF(AND(ISNUMBER(DK82),DK82&gt;7),IF(AND(ISNUMBER(AS82),ISNUMBER(DK82)),IF(AS82+VLOOKUP(BI82,NyLi2T!$L$2:$V$4,DK82,1)&gt;19,19,AS82+VLOOKUP(BI82,NyLi2T!$L$2:$V$4,DK82,1)),""),"")</f>
        <v/>
      </c>
      <c r="FH82" s="9" t="str">
        <f>IF(AND(ISNUMBER(DK82),DK82&lt;8),IF(AND(ISNUMBER(AT82),ISNUMBER(DK82)),IF(AT82+VLOOKUP(BI82,NySs!$L$2:$V$4,DK82,1)&gt;19,19,AT82+VLOOKUP(BI82,NySs!$L$2:$V$4,DK82,1)),""),"")</f>
        <v/>
      </c>
      <c r="FI82" s="9" t="str">
        <f>IF(AND(ISNUMBER(DK82),DK82&lt;9),IF(AND(ISNUMBER(AU82),ISNUMBER(DK82)),IF(AU82+VLOOKUP(BI82,NyEo!$L$2:$V$4,DK82,1)&gt;19,19,AU82+VLOOKUP(BI82,NyEo!$L$2:$V$4,DK82,1)),""),"")</f>
        <v/>
      </c>
      <c r="FJ82" s="9" t="str">
        <f>IF(AND(ISNUMBER(DK82),DK82&gt;7),IF(AND(ISNUMBER(AV82),ISNUMBER(DK82)),IF(AV82+VLOOKUP(BI82,NyHt!$L$2:$V$4,DK82,1)&gt;19,19,AV82+VLOOKUP(BI82,NyHt!$L$2:$V$4,DK82,1)),""),"")</f>
        <v/>
      </c>
      <c r="FK82" s="9" t="str">
        <f>IF(AND(ISNUMBER(AW82),ISNUMBER(DK82)),IF(AW82+VLOOKUP(BI82,NySiF!$L$2:$V$4,DK82,1)&gt;19,19,AW82+VLOOKUP(BI82,NySiF!$L$2:$V$4,DK82,1)),"")</f>
        <v/>
      </c>
      <c r="FL82" s="9" t="str">
        <f>IF(AND(ISNUMBER(AX82),ISNUMBER(DK82)),IF(AX82+VLOOKUP(BI82,NySiB!$L$2:$V$4,DK82,1)&gt;19,19,AX82+VLOOKUP(BI82,NySiB!$L$2:$V$4,DK82,1)),"")</f>
        <v/>
      </c>
      <c r="FM82" s="9" t="str">
        <f>IF(AND(ISNUMBER(AY82),ISNUMBER(DK82)),IF(AY82+VLOOKUP(BI82,NySiT!$L$2:$V$4,DK82,1)&gt;19,19,AY82+VLOOKUP(BI82,NySiT!$L$2:$V$4,DK82,1)),"")</f>
        <v/>
      </c>
      <c r="FN82" s="9" t="str">
        <f>IF(AND(ISNUMBER(AZ82),ISNUMBER(DK82)),IF(AZ82+VLOOKUP(BI82,NyVs!$L$2:$V$4,DK82,1)&gt;19,19,AZ82+VLOOKUP(BI82,NyVs!$L$2:$V$4,DK82,1)),"")</f>
        <v/>
      </c>
      <c r="FO82" s="9" t="str">
        <f>IF(AND(ISNUMBER(BA82),ISNUMBER(DK82)),IF(BA82+VLOOKUP(BI82,NyPp!$L$2:$V$4,DK82,1)&gt;19,19,BA82+VLOOKUP(BI82,NyPp!$L$2:$V$4,DK82,1)),"")</f>
        <v/>
      </c>
      <c r="FP82" s="9" t="str">
        <f>IF(AND(ISNUMBER(BB82),ISNUMBER(DK82)),IF(BB82+VLOOKUP(BI82,NyIGS!$L$2:$V$4,DK82,1)&gt;160,160,BB82+VLOOKUP(BI82,NyIGS!$L$2:$V$4,DK82,1)),"")</f>
        <v/>
      </c>
      <c r="FQ82" s="9" t="str">
        <f>IF(AND(ISNUMBER(BC82),ISNUMBER(DK82)),IF(BC82+VLOOKUP(BI82,NyIRS!$L$2:$V$4,DK82,1)&gt;160,160,BC82+VLOOKUP(BI82,NyIRS!$L$2:$V$4,DK82,1)),"")</f>
        <v/>
      </c>
      <c r="FR82" s="9" t="str">
        <f>IF(AND(ISNUMBER(BD82),ISNUMBER(DK82)),IF(BD82+VLOOKUP(BI82,NyIES!$L$2:$V$4,DK82,1)&gt;160,160, BD82+VLOOKUP(BI82,NyIES!$L$2:$V$4,DK82,1)),"")</f>
        <v/>
      </c>
      <c r="FS82" s="9" t="str">
        <f>IF(AND(ISNUMBER(BE82),ISNUMBER(DK82)),IF(BE82+VLOOKUP(BI82,NyISI!$L$2:$V$4,DK82,1)&gt;160,160,BE82+VLOOKUP(BI82,NyISI!$L$2:$V$4,DK82,1)),"")</f>
        <v/>
      </c>
      <c r="FT82" s="9" t="str">
        <f>IF(AND(ISNUMBER(DK82),DK82&lt;8),IF(AND(ISNUMBER(BF82),ISNUMBER(DK82)),IF(BF82+VLOOKUP(BI82,NyISS!$L$2:$V$4,DK82,1)&gt;160,160,BF82+VLOOKUP(BI82,NyISS!$L$2:$V$4,DK82,1)),""),"")</f>
        <v/>
      </c>
      <c r="FU82" s="9" t="str">
        <f>IF(AND(ISNUMBER(DK82),DK82&gt;7),IF(AND(ISNUMBER(BG82),ISNUMBER(DK82)),IF(BG82+VLOOKUP(BI82,NyISM!$L$2:$V$4,DK82,1)&gt;160,160,BG82+VLOOKUP(BI82,NyISM!$L$2:$V$4,DK82,1)),""),"")</f>
        <v/>
      </c>
      <c r="FV82" s="9" t="str">
        <f>IF(AND(ISNUMBER(BH82),ISNUMBER(DK82)),IF(BH82+VLOOKUP(BI82,NyIAM!$L$2:$V$4,DK82,1)&gt;160,160,BH82+VLOOKUP(BI82,NyIAM!$L$2:$V$4,DK82,1)),"")</f>
        <v/>
      </c>
    </row>
    <row r="83" spans="1:178" x14ac:dyDescent="0.2">
      <c r="A83" s="51"/>
      <c r="B83" s="51"/>
      <c r="C83" s="51"/>
      <c r="D83" s="51"/>
      <c r="E83" s="51"/>
      <c r="F83" s="51"/>
      <c r="G83" s="51"/>
      <c r="H83" s="51"/>
      <c r="I83" s="51"/>
      <c r="J83" s="52"/>
      <c r="K83" s="52"/>
      <c r="L83" s="53"/>
      <c r="M83" s="53"/>
      <c r="N83" s="58" t="str">
        <f t="shared" si="22"/>
        <v/>
      </c>
      <c r="O83" s="53"/>
      <c r="P83" s="53"/>
      <c r="Q83" s="53"/>
      <c r="R83" s="53"/>
      <c r="S83" s="53"/>
      <c r="T83" s="53"/>
      <c r="U83" s="53"/>
      <c r="V83" s="53"/>
      <c r="W83" s="53"/>
      <c r="X83" s="53"/>
      <c r="Y83" s="53"/>
      <c r="Z83" s="53"/>
      <c r="AA83" s="53"/>
      <c r="AB83" s="53"/>
      <c r="AC83" s="53"/>
      <c r="AD83" s="53"/>
      <c r="AE83" s="53"/>
      <c r="AF83" s="53"/>
      <c r="AG83" s="53"/>
      <c r="AH83" s="53"/>
      <c r="AI83" s="53"/>
      <c r="AJ83" s="4" t="str">
        <f>IF(O83="","",IF(ISNUMBER(N83),VLOOKUP(O83,NyFi!$A$2:$K$40,DK83),""))</f>
        <v/>
      </c>
      <c r="AK83" s="4" t="str">
        <f>IF(P83="","",IF(AND(ISNUMBER(N83),DK83&lt;8),VLOOKUP(P83,NyGs!$A$2:$G$41,DK83),""))</f>
        <v/>
      </c>
      <c r="AL83" s="4" t="str">
        <f>IF(AA83="","",IF(ISNUMBER(N83),VLOOKUP(AA83,NyRm!$A$2:$K$56,DK83),""))</f>
        <v/>
      </c>
      <c r="AM83" s="4" t="str">
        <f>IF(Z83="","",IF(ISNUMBER(N83),VLOOKUP(Z83,NyFm!$A$2:$K$46,DK83),""))</f>
        <v/>
      </c>
      <c r="AN83" s="4" t="str">
        <f>IF(U83="","",IF(AND(ISNUMBER(N83),DK83&lt;8),VLOOKUP(U83,NyLi1R!$A$2:$G$20,DK83),""))</f>
        <v/>
      </c>
      <c r="AO83" s="4" t="str">
        <f>IF(V83="","",IF(AND(ISNUMBER(N83),DK83&lt;8),VLOOKUP(V83,NyLi1E!$A$2:$G$20,DK83),""))</f>
        <v/>
      </c>
      <c r="AP83" s="4" t="str">
        <f>IF(AND(ISNUMBER(N83),ISNUMBER(AN83),ISNUMBER(AO83),DK83&lt;8),VLOOKUP(AN83+AO83,NyLi1T!$A$2:$G$40,DK83),"")</f>
        <v/>
      </c>
      <c r="AQ83" s="4" t="str">
        <f>IF(W83="","",IF(AND(ISNUMBER(N83),DK83&gt;7),VLOOKUP(W83,NyLi2R!$A$2:$K$20,DK83),""))</f>
        <v/>
      </c>
      <c r="AR83" s="4" t="str">
        <f>IF(X83="","",IF(AND(ISNUMBER(N83),DK83&gt;7),VLOOKUP(X83,NyLi2E!$A$2:$K$20,DK83),""))</f>
        <v/>
      </c>
      <c r="AS83" s="4" t="str">
        <f>IF(AND(ISNUMBER(N83),ISNUMBER(AQ83),ISNUMBER(AR83),DK83&gt;7),VLOOKUP(AQ83+AR83,NyLi2T!$A$2:$K$40,DK83),"")</f>
        <v/>
      </c>
      <c r="AT83" s="4" t="str">
        <f>IF(AE83="","",IF(AND(ISNUMBER(N83),DK83&lt;8),VLOOKUP(AE83,NySs!$A$2:$G$28,DK83),""))</f>
        <v/>
      </c>
      <c r="AU83" s="4" t="str">
        <f>IF(AD83="","",IF(AND(ISNUMBER(N83),DK83&lt;9),VLOOKUP(AD83,NyEo!$A$2:$H$22,DK83),""))</f>
        <v/>
      </c>
      <c r="AV83" s="4" t="str">
        <f>IF(Q83="","",IF(AND(ISNUMBER(N83),DK83&gt;7),VLOOKUP(Q83,NyHt!$A$2:$K$17,DK83),""))</f>
        <v/>
      </c>
      <c r="AW83" s="4" t="str">
        <f>IF(R83="","",IF(ISNUMBER(N83),VLOOKUP(R83,NySiF!$A$2:$K$18,DK83),""))</f>
        <v/>
      </c>
      <c r="AX83" s="4" t="str">
        <f>IF(S83="","",IF(ISNUMBER(N83),VLOOKUP(S83,NySiB!$A$2:$K$16,DK83),""))</f>
        <v/>
      </c>
      <c r="AY83" s="4" t="str">
        <f>IF(T83="","",IF(ISNUMBER(N83),VLOOKUP(T83,NySiT!$A$2:$K$32,DK83),""))</f>
        <v/>
      </c>
      <c r="AZ83" s="4" t="str">
        <f>IF(Y83="","",IF(ISNUMBER(N83),VLOOKUP(Y83,NyVs!$A$2:$K$86,DK83),""))</f>
        <v/>
      </c>
      <c r="BA83" s="4" t="str">
        <f>IF(AI83="","",IF(ISNUMBER(N83),VLOOKUP(AI83,NyPp!$A$2:$K$202,DK83),""))</f>
        <v/>
      </c>
      <c r="BB83" s="4" t="str">
        <f>IF(AND(ISNUMBER(AJ83),ISNUMBER(AK83),ISNUMBER(AL83),ISNUMBER(AM83),DK83&lt;8),IF(COUNTIF(O83,0)+COUNTIF(P83,0)+COUNTIF(AA83,0)+COUNTIF(Z83,0)&gt;1,"",VLOOKUP(AJ83+AK83+AL83+AM83,NyIGS!$A$2:$K$78,DK83)),IF(AND(ISNUMBER(AJ83),ISNUMBER(AL83),ISNUMBER(AM83),ISNUMBER(AS83),DK83&gt;7),IF(COUNTIF(O83,0)+COUNTIF(AA83,0)+COUNTIF(Z83,0)+AND(COUNTIF(W83,0),COUNTIF(X83,0))&gt;1,"",VLOOKUP(AJ83+AL83+AM83+AS83,NyIGS!$A$2:$K$78,DK83)),""))</f>
        <v/>
      </c>
      <c r="BC83" s="4" t="str">
        <f>IF(AND(ISNUMBER(AJ83),ISNUMBER(AN83),ISNUMBER(AT83),DK83&lt;8),IF(COUNTIF(O83,0)+COUNTIF(U83,0)+COUNTIF(AE83,0)&gt;1,"",VLOOKUP(AJ83+AN83+AT83,NyIRS!$A$2:$K$59,DK83)),IF(AND(ISNUMBER(AJ83),ISNUMBER(AQ83),DK83&gt;7),IF(COUNTIF(O83,0)+COUNTIF(W83,0)&gt;1,"",VLOOKUP(AJ83+AQ83,NyIRS!$A$2:$K$59,DK83)),""))</f>
        <v/>
      </c>
      <c r="BD83" s="4" t="str">
        <f>IF(AND(ISNUMBER(AK83),ISNUMBER(AL83),ISNUMBER(AM83),DK83&lt;8),IF(COUNTIF(P83,0)+COUNTIF(AA83,0)+COUNTIF(Z83,0)&gt;1,"",VLOOKUP(AK83+AL83+AM83,NyIES!$A$2:$K$59,DK83)),IF(AND(ISNUMBER(AL83),ISNUMBER(AM83),ISNUMBER(AR83),DK83&gt;7),IF(COUNTIF(AA83,0)+COUNTIF(Z83,0)+COUNTIF(X83,0)&gt;1,"",VLOOKUP(AL83+AM83+AR83,NyIES!$A$2:$K$59,DK83)),""))</f>
        <v/>
      </c>
      <c r="BE83" s="4" t="str">
        <f>IF(AND(ISNUMBER(AJ83),ISNUMBER(AP83),ISNUMBER(AU83),DK83&lt;8),IF(COUNTIF(O83,0)+AND(COUNTIF(U83,0),COUNTIF(V83,0))+COUNTIF(AD83,0)&gt;1,"",VLOOKUP(AJ83+AP83+AU83,NyISI!$A$2:$K$59,DK83)),IF(AND(ISNUMBER(AS83),ISNUMBER(AU83),ISNUMBER(AV83),DK83=8),IF(COUNTIF(AD83,0)+COUNTIF(Q83,0)+AND(COUNTIF(W83,0),COUNTIF(X83,0))&gt;1,"",VLOOKUP(AS83+AU83+AV83,NyISI!$A$2:$K$59,DK83)),IF(AND(ISNUMBER(AS83),ISNUMBER(AV83),DK83&gt;8),IF(COUNTIF(Q83,0)+AND(COUNTIF(W83,0),COUNTIF(X83,0))&gt;1,"",VLOOKUP(AS83+AV83,NyISI!$A$2:$K$59,DK83)),"")))</f>
        <v/>
      </c>
      <c r="BF83" s="4" t="str">
        <f>IF(AND(ISNUMBER(AT83),ISNUMBER(AK83),ISNUMBER(AL83),ISNUMBER(AM83),DK83&lt;8),IF(COUNTIF(P83,0)+COUNTIF(AA83,0)+COUNTIF(Z83,0)+COUNTIF(AE83,0)&gt;1,"",VLOOKUP(AT83+AK83+AL83+AM83,NyISS!$A$2:$G$78,DK83)),"")</f>
        <v/>
      </c>
      <c r="BG83" s="4" t="str">
        <f>IF(AND(ISNUMBER(AJ83),ISNUMBER(AL83),ISNUMBER(AM83),DK83&gt;7),IF(COUNTIF(O83,0)+COUNTIF(AA83,0)+COUNTIF(Z83,0)&gt;1,"",VLOOKUP(AJ83+AL83+AM83,NyISM!$A$2:$K$59,DK83)),"")</f>
        <v/>
      </c>
      <c r="BH83" s="4" t="str">
        <f>IF(AND(ISNUMBER(AY83),ISNUMBER(AZ83)),IF(COUNTIF(T83,0)+COUNTIF(Y83,0)&gt;1,"",VLOOKUP(AY83+AZ83,NyIAM!$A$2:$K$40,DK83)),"")</f>
        <v/>
      </c>
      <c r="BJ83" s="4" t="str">
        <f>IF(ISNUMBER(BB83),VLOOKUP(BB83,Percentil!$A$2:$B$122,2,1),"")</f>
        <v/>
      </c>
      <c r="BK83" s="4" t="str">
        <f>IF(ISNUMBER(BC83),VLOOKUP(BC83,Percentil!$A$2:$B$122,2,1),"")</f>
        <v/>
      </c>
      <c r="BL83" s="4" t="str">
        <f>IF(ISNUMBER(BD83),VLOOKUP(BD83,Percentil!$A$2:$B$122,2,1),"")</f>
        <v/>
      </c>
      <c r="BM83" s="4" t="str">
        <f>IF(ISNUMBER(BE83),VLOOKUP(BE83,Percentil!$A$2:$B$122,2,1),"")</f>
        <v/>
      </c>
      <c r="BN83" s="4" t="str">
        <f>IF(ISNUMBER(BF83),VLOOKUP(BF83,Percentil!$A$2:$B$122,2,1),"")</f>
        <v/>
      </c>
      <c r="BO83" s="4" t="str">
        <f>IF(ISNUMBER(BG83),VLOOKUP(BG83,Percentil!$A$2:$B$122,2,1),"")</f>
        <v/>
      </c>
      <c r="BP83" s="4" t="str">
        <f>IF(ISNUMBER(BH83),VLOOKUP(BH83,Percentil!$A$2:$B$122,2,1),"")</f>
        <v/>
      </c>
      <c r="BQ83" s="4" t="str">
        <f>IF(AND(ISNUMBER(AJ83),ISNUMBER(DK83)),IF(AJ83-VLOOKUP(BI83,NyFi!$L$2:$V$4,DK83,1)&lt;1,1 &amp; " - " &amp; AJ83+VLOOKUP(BI83,NyFi!$L$2:$V$4,DK83,1),IF(AJ83+VLOOKUP(BI83,NyFi!$L$2:$V$4,DK83,1)&gt;19,AJ83-VLOOKUP(BI83,NyFi!$L$2:$V$4,DK83,1) &amp; " - " &amp; 19,AJ83-VLOOKUP(BI83,NyFi!$L$2:$V$4,DK83,1) &amp; " - " &amp; AJ83+VLOOKUP(BI83,NyFi!$L$2:$V$4,DK83,1))),"")</f>
        <v/>
      </c>
      <c r="BR83" s="4" t="str">
        <f>IF(AND(ISNUMBER(DK83),DK83&lt;8),IF(AND(ISNUMBER(AK83),ISNUMBER(DK83)),IF(AK83-VLOOKUP(BI83,NyGs!$L$2:$V$4,DK83,1)&lt;1,1 &amp; " - " &amp; AK83+VLOOKUP(BI83,NyGs!$L$2:$V$4,DK83,1),IF(AK83+VLOOKUP(BI83,NyGs!$L$2:$V$4,DK83,1)&gt;19,AK83-VLOOKUP(BI83,NyGs!$L$2:$V$4,DK83,1) &amp; " - " &amp; 19,AK83-VLOOKUP(BI83,NyGs!$L$2:$V$4,DK83,1) &amp; " - " &amp; AK83+VLOOKUP(BI83,NyGs!$L$2:$V$4,DK83,1))),""),"")</f>
        <v/>
      </c>
      <c r="BS83" s="4" t="str">
        <f>IF(AND(ISNUMBER(AL83),ISNUMBER(DK83)),IF(AL83-VLOOKUP(BI83,NyRm!$L$2:$V$4,DK83,1)&lt;1,1 &amp; " - " &amp; AL83+VLOOKUP(BI83,NyRm!$L$2:$V$4,DK83,1),IF(AL83+VLOOKUP(BI83,NyRm!$L$2:$V$4,DK83,1)&gt;19,AL83-VLOOKUP(BI83,NyRm!$L$2:$V$4,DK83,1) &amp; " - " &amp; 19,AL83-VLOOKUP(BI83,NyRm!$L$2:$V$4,DK83,1) &amp; " - " &amp; AL83+VLOOKUP(BI83,NyRm!$L$2:$V$4,DK83,1))),"")</f>
        <v/>
      </c>
      <c r="BT83" s="4" t="str">
        <f>IF(AND(ISNUMBER(AM83),ISNUMBER(DK83)),IF(AM83-VLOOKUP(BI83,NyFm!$L$2:$V$4,DK83,1)&lt;1,1 &amp; " - " &amp; AM83+VLOOKUP(BI83,NyFm!$L$2:$V$4,DK83,1),IF(AM83+VLOOKUP(BI83,NyFm!$L$2:$V$4,DK83,1)&gt;19,AM83-VLOOKUP(BI83,NyFm!$L$2:$V$4,DK83,1) &amp; " - " &amp; 19,AM83-VLOOKUP(BI83,NyFm!$L$2:$V$4,DK83,1) &amp; " - " &amp; AM83+VLOOKUP(BI83,NyFm!$L$2:$V$4,DK83,1))),"")</f>
        <v/>
      </c>
      <c r="BU83" s="4" t="str">
        <f>IF(AND(ISNUMBER(DK83),DK83&lt;8),IF(AND(ISNUMBER(AN83),ISNUMBER(DK83)),IF(AN83-VLOOKUP(BI83,NyLi1R!$L$2:$V$4,DK83,1)&lt;1,1 &amp; " - " &amp; AN83+VLOOKUP(BI83,NyLi1R!$L$2:$V$4,DK83,1),IF(AN83+VLOOKUP(BI83,NyLi1R!$L$2:$V$4,DK83,1)&gt;19,AN83-VLOOKUP(BI83,NyLi1R!$L$2:$V$4,DK83,1) &amp; " - " &amp; 19,AN83-VLOOKUP(BI83,NyLi1R!$L$2:$V$4,DK83,1) &amp; " - " &amp; AN83+VLOOKUP(BI83,NyLi1R!$L$2:$V$4,DK83,1))),""),"")</f>
        <v/>
      </c>
      <c r="BV83" s="4" t="str">
        <f>IF(AND(ISNUMBER(DK83),DK83&lt;8),IF(AND(ISNUMBER(AO83),ISNUMBER(DK83)),IF(AO83-VLOOKUP(BI83,NyLi1E!$L$2:$V$4,DK83,1)&lt;1,1 &amp; " - " &amp; AO83+VLOOKUP(BI83,NyLi1E!$L$2:$V$4,DK83,1),IF(AO83+VLOOKUP(BI83,NyLi1E!$L$2:$V$4,DK83,1)&gt;19,AO83-VLOOKUP(BI83,NyLi1E!$L$2:$V$4,DK83,1) &amp; " - " &amp; 19,AO83-VLOOKUP(BI83,NyLi1E!$L$2:$V$4,DK83,1) &amp; " - " &amp; AO83+VLOOKUP(BI83,NyLi1E!$L$2:$V$4,DK83,1))),""),"")</f>
        <v/>
      </c>
      <c r="BW83" s="4" t="str">
        <f>IF(AND(ISNUMBER(DK83),DK83&lt;8),IF(AND(ISNUMBER(AP83),ISNUMBER(DK83)),IF(AP83-VLOOKUP(BI83,NyLi1T!$L$2:$V$4,DK83,1)&lt;1,1 &amp; " - " &amp; AP83+VLOOKUP(BI83,NyLi1T!$L$2:$V$4,DK83,1),IF(AP83+VLOOKUP(BI83,NyLi1T!$L$2:$V$4,DK83,1)&gt;19,AP83-VLOOKUP(BI83,NyLi1T!$L$2:$V$4,DK83,1) &amp; " - " &amp; 19,AP83-VLOOKUP(BI83,NyLi1T!$L$2:$V$4,DK83,1) &amp; " - " &amp; AP83+VLOOKUP(BI83,NyLi1T!$L$2:$V$4,DK83,1))),""),"")</f>
        <v/>
      </c>
      <c r="BX83" s="4" t="str">
        <f>IF(AND(ISNUMBER(DK83),DK83&gt;7),IF(AND(ISNUMBER(AQ83),ISNUMBER(DK83)),IF(AQ83-VLOOKUP(BI83,NyLi2R!$L$2:$V$4,DK83,1)&lt;1,1 &amp; " - " &amp; AQ83+VLOOKUP(BI83,NyLi2R!$L$2:$V$4,DK83,1),IF(AQ83+VLOOKUP(BI83,NyLi2R!$L$2:$V$4,DK83,1)&gt;19,AQ83-VLOOKUP(BI83,NyLi2R!$L$2:$V$4,DK83,1) &amp; " - " &amp; 19,AQ83-VLOOKUP(BI83,NyLi2R!$L$2:$V$4,DK83,1) &amp; " - " &amp; AQ83+VLOOKUP(BI83,NyLi2R!$L$2:$V$4,DK83,1))),""),"")</f>
        <v/>
      </c>
      <c r="BY83" s="4" t="str">
        <f>IF(AND(ISNUMBER(DK83),DK83&gt;7),IF(AND(ISNUMBER(AR83),ISNUMBER(DK83)),IF(AR83-VLOOKUP(BI83,NyLi2E!$L$2:$V$4,DK83,1)&lt;1,1 &amp; " - " &amp; AR83+VLOOKUP(BI83,NyLi2E!$L$2:$V$4,DK83,1),IF(AR83+VLOOKUP(BI83,NyLi2E!$L$2:$V$4,DK83,1)&gt;19,AR83-VLOOKUP(BI83,NyLi2E!$L$2:$V$4,DK83,1) &amp; " - " &amp; 19,AR83-VLOOKUP(BI83,NyLi2E!$L$2:$V$4,DK83,1) &amp; " - " &amp; AR83+VLOOKUP(BI83,NyLi2E!$L$2:$V$4,DK83,1))),""),"")</f>
        <v/>
      </c>
      <c r="BZ83" s="4" t="str">
        <f>IF(AND(ISNUMBER(DK83),DK83&gt;7),IF(AND(ISNUMBER(AS83),ISNUMBER(DK83)),IF(AS83-VLOOKUP(BI83,NyLi2T!$L$2:$V$4,DK83,1)&lt;1,1 &amp; " - " &amp; AS83+VLOOKUP(BI83,NyLi2T!$L$2:$V$4,DK83,1),IF(AS83+VLOOKUP(BI83,NyLi2T!$L$2:$V$4,DK83,1)&gt;19,AS83-VLOOKUP(BI83,NyLi2T!$L$2:$V$4,DK83,1) &amp; " - " &amp; 19,AS83-VLOOKUP(BI83,NyLi2T!$L$2:$V$4,DK83,1) &amp; " - " &amp; AS83+VLOOKUP(BI83,NyLi2T!$L$2:$V$4,DK83,1))),""),"")</f>
        <v/>
      </c>
      <c r="CA83" s="4" t="str">
        <f>IF(AND(ISNUMBER(DK83),DK83&lt;8),IF(AND(ISNUMBER(AT83),ISNUMBER(DK83)),IF(AT83-VLOOKUP(BI83,NySs!$L$2:$V$4,DK83,1)&lt;1,1 &amp; " - " &amp; AT83+VLOOKUP(BI83,NySs!$L$2:$V$4,DK83,1),IF(AT83+VLOOKUP(BI83,NySs!$L$2:$V$4,DK83,1)&gt;19,AT83-VLOOKUP(BI83,NySs!$L$2:$V$4,DK83,1) &amp; " - " &amp; 19,AT83-VLOOKUP(BI83,NySs!$L$2:$V$4,DK83,1) &amp; " - " &amp; AT83+VLOOKUP(BI83,NySs!$L$2:$V$4,DK83,1))),""),"")</f>
        <v/>
      </c>
      <c r="CB83" s="4" t="str">
        <f>IF(AND(ISNUMBER(DK83),DK83&lt;9),IF(AND(ISNUMBER(AU83),ISNUMBER(DK83)),IF(AU83-VLOOKUP(BI83,NyEo!$L$2:$V$4,DK83,1)&lt;1,1 &amp; " - " &amp; AU83+VLOOKUP(BI83,NyEo!$L$2:$V$4,DK83,1),IF(AU83+VLOOKUP(BI83,NyEo!$L$2:$V$4,DK83,1)&gt;19,AU83-VLOOKUP(BI83,NyEo!$L$2:$V$4,DK83,1) &amp; " - " &amp; 19,AU83-VLOOKUP(BI83,NyEo!$L$2:$V$4,DK83,1) &amp; " - " &amp; AU83+VLOOKUP(BI83,NyEo!$L$2:$V$4,DK83,1))),""),"")</f>
        <v/>
      </c>
      <c r="CC83" s="4" t="str">
        <f>IF(AND(ISNUMBER(DK83),DK83&gt;7),IF(AND(ISNUMBER(AV83),ISNUMBER(DK83)),IF(AV83-VLOOKUP(BI83,NyHt!$L$2:$V$4,DK83,1)&lt;1,1 &amp; " - " &amp; AV83+VLOOKUP(BI83,NyHt!$L$2:$V$4,DK83,1),IF(AV83+VLOOKUP(BI83,NyHt!$L$2:$V$4,DK83,1)&gt;19,AV83-VLOOKUP(BI83,NyHt!$L$2:$V$4,DK83,1) &amp; " - " &amp; 19,AV83-VLOOKUP(BI83,NyHt!$L$2:$V$4,DK83,1) &amp; " - " &amp; AV83+VLOOKUP(BI83,NyHt!$L$2:$V$4,DK83,1))),""),"")</f>
        <v/>
      </c>
      <c r="CD83" s="4" t="str">
        <f>IF(AND(ISNUMBER(AW83),ISNUMBER(DK83)),IF(AW83-VLOOKUP(BI83,NySiF!$L$2:$V$4,DK83,1)&lt;1,1 &amp; " - " &amp; AW83+VLOOKUP(BI83,NySiF!$L$2:$V$4,DK83,1),IF(AW83+VLOOKUP(BI83,NySiF!$L$2:$V$4,DK83,1)&gt;19,AW83-VLOOKUP(BI83,NySiF!$L$2:$V$4,DK83,1) &amp; " - " &amp; 19,AW83-VLOOKUP(BI83,NySiF!$L$2:$V$4,DK83,1) &amp; " - " &amp; AW83+VLOOKUP(BI83,NySiF!$L$2:$V$4,DK83,1))),"")</f>
        <v/>
      </c>
      <c r="CE83" s="4" t="str">
        <f>IF(AND(ISNUMBER(AX83),ISNUMBER(DK83)),IF(AX83-VLOOKUP(BI83,NySiB!$L$2:$V$4,DK83,1)&lt;1,1 &amp; " - " &amp; AX83+VLOOKUP(BI83,NySiB!$L$2:$V$4,DK83,1),IF(AX83+VLOOKUP(BI83,NySiB!$L$2:$V$4,DK83,1)&gt;19,AX83-VLOOKUP(BI83,NySiB!$L$2:$V$4,DK83,1) &amp; " - " &amp; 19,AX83-VLOOKUP(BI83,NySiB!$L$2:$V$4,DK83,1) &amp; " - " &amp; AX83+VLOOKUP(BI83,NySiB!$L$2:$V$4,DK83,1))),"")</f>
        <v/>
      </c>
      <c r="CF83" s="4" t="str">
        <f>IF(AND(ISNUMBER(AY83),ISNUMBER(DK83)),IF(AY83-VLOOKUP(BI83,NySiT!$L$2:$V$4,DK83,1)&lt;1,1 &amp; " - " &amp; AY83+VLOOKUP(BI83,NySiT!$L$2:$V$4,DK83,1),IF(AY83+VLOOKUP(BI83,NySiT!$L$2:$V$4,DK83,1)&gt;19,AY83-VLOOKUP(BI83,NySiT!$L$2:$V$4,DK83,1) &amp; " - " &amp; 19,AY83-VLOOKUP(BI83,NySiT!$L$2:$V$4,DK83,1) &amp; " - " &amp; AY83+VLOOKUP(BI83,NySiT!$L$2:$V$4,DK83,1))),"")</f>
        <v/>
      </c>
      <c r="CG83" s="4" t="str">
        <f>IF(AND(ISNUMBER(AZ83),ISNUMBER(DK83)),IF(AZ83-VLOOKUP(BI83,NyVs!$L$2:$V$4,DK83,1)&lt;1,1 &amp; " - " &amp; AZ83+VLOOKUP(BI83,NyVs!$L$2:$V$4,DK83,1),IF(AZ83+VLOOKUP(BI83,NyVs!$L$2:$V$4,DK83,1)&gt;19,AZ83-VLOOKUP(BI83,NyVs!$L$2:$V$4,DK83,1) &amp; " - " &amp; 19,AZ83-VLOOKUP(BI83,NyVs!$L$2:$V$4,DK83,1) &amp; " - " &amp; AZ83+VLOOKUP(BI83,NyVs!$L$2:$V$4,DK83,1))),"")</f>
        <v/>
      </c>
      <c r="CH83" s="4" t="str">
        <f>IF(AND(ISNUMBER(BA83),ISNUMBER(DK83)),IF(BA83-VLOOKUP(BI83,NyPp!$L$2:$V$4,DK83,1)&lt;1,1 &amp; " - " &amp; BA83+VLOOKUP(BI83,NyPp!$L$2:$V$4,DK83,1),IF(BA83+VLOOKUP(BI83,NyPp!$L$2:$V$4,DK83,1)&gt;19,BA83-VLOOKUP(BI83,NyPp!$L$2:$V$4,DK83,1) &amp; " - " &amp; 19,BA83-VLOOKUP(BI83,NyPp!$L$2:$V$4,DK83,1) &amp; " - " &amp; BA83+VLOOKUP(BI83,NyPp!$L$2:$V$4,DK83,1))),"")</f>
        <v/>
      </c>
      <c r="CI83" s="4" t="str">
        <f>IF(AND(ISNUMBER(BB83),ISNUMBER(DK83)),IF(BB83-VLOOKUP(BI83,NyIGS!$L$2:$V$4,DK83,1)&lt;40,40 &amp; " - " &amp; BB83+VLOOKUP(BI83,NyIGS!$L$2:$V$4,DK83,1),IF(BB83+VLOOKUP(BI83,NyIGS!$L$2:$V$4,DK83,1)&gt;160,BB83-VLOOKUP(BI83,NyIGS!$L$2:$V$4,DK83,1) &amp; " - " &amp; 160,BB83-VLOOKUP(BI83,NyIGS!$L$2:$V$4,DK83,1) &amp; " - " &amp; BB83+VLOOKUP(BI83,NyIGS!$L$2:$V$4,DK83,1))),"")</f>
        <v/>
      </c>
      <c r="CJ83" s="4" t="str">
        <f>IF(AND(ISNUMBER(BC83),ISNUMBER(DK83)),IF(BC83-VLOOKUP(BI83,NyIRS!$L$2:$V$4,DK83,1)&lt;40,40 &amp; " - " &amp; BC83+VLOOKUP(BI83,NyIRS!$L$2:$V$4,DK83,1),IF(BC83+VLOOKUP(BI83,NyIRS!$L$2:$V$4,DK83,1)&gt;160,BC83-VLOOKUP(BI83,NyIRS!$L$2:$V$4,DK83,1) &amp; " - " &amp; 160,BC83-VLOOKUP(BI83,NyIRS!$L$2:$V$4,DK83,1) &amp; " - " &amp; BC83+VLOOKUP(BI83,NyIRS!$L$2:$V$4,DK83,1))),"")</f>
        <v/>
      </c>
      <c r="CK83" s="4" t="str">
        <f>IF(AND(ISNUMBER(BD83),ISNUMBER(DK83)),IF(BD83-VLOOKUP(BI83,NyIES!$L$2:$V$4,DK83,1)&lt;40,40 &amp; " - " &amp; BD83+VLOOKUP(BI83,NyIES!$L$2:$V$4,DK83,1),IF(BD83+VLOOKUP(BI83,NyIES!$L$2:$V$4,DK83,1)&gt;160,BD83-VLOOKUP(BI83,NyIES!$L$2:$V$4,DK83,1) &amp; " - " &amp; 160,BD83-VLOOKUP(BI83,NyIES!$L$2:$V$4,DK83,1) &amp; " - " &amp; BD83+VLOOKUP(BI83,NyIES!$L$2:$V$4,DK83,1))),"")</f>
        <v/>
      </c>
      <c r="CL83" s="4" t="str">
        <f>IF(AND(ISNUMBER(BE83),ISNUMBER(DK83)),IF(BE83-VLOOKUP(BI83,NyISI!$L$2:$V$4,DK83,1)&lt;40,40 &amp; " - " &amp; BE83+VLOOKUP(BI83,NyISI!$L$2:$V$4,DK83,1),IF(BE83+VLOOKUP(BI83,NyISI!$L$2:$V$4,DK83,1)&gt;160,BE83-VLOOKUP(BI83,NyISI!$L$2:$V$4,DK83,1) &amp; " - " &amp; 160,BE83-VLOOKUP(BI83,NyISI!$L$2:$V$4,DK83,1) &amp; " - " &amp; BE83+VLOOKUP(BI83,NyISI!$L$2:$V$4,DK83,1))),"")</f>
        <v/>
      </c>
      <c r="CM83" s="4" t="str">
        <f>IF(AND(ISNUMBER(DK83),DK83&lt;8),IF(AND(ISNUMBER(BF83),ISNUMBER(DK83)),IF(BF83-VLOOKUP(BI83,NyISS!$L$2:$V$4,DK83,1)&lt;40,40 &amp; " - " &amp; BF83+VLOOKUP(BI83,NyISS!$L$2:$V$4,DK83,1),IF(BF83+VLOOKUP(BI83,NyISS!$L$2:$V$4,DK83,1)&gt;160,BF83-VLOOKUP(BI83,NyISS!$L$2:$V$4,DK83,1) &amp; " - " &amp; 160,BF83-VLOOKUP(BI83,NyISS!$L$2:$V$4,DK83,1) &amp; " - " &amp; BF83+VLOOKUP(BI83,NyISS!$L$2:$V$4,DK83,1))),""),"")</f>
        <v/>
      </c>
      <c r="CN83" s="4" t="str">
        <f>IF(AND(ISNUMBER(DK83),DK83&gt;7),IF(AND(ISNUMBER(BG83),ISNUMBER(DK83)),IF(BG83-VLOOKUP(BI83,NyISM!$L$2:$V$4,DK83,1)&lt;40,40 &amp; " - " &amp; BG83+VLOOKUP(BI83,NyISM!$L$2:$V$4,DK83,1),IF(BG83+VLOOKUP(BI83,NyISM!$L$2:$V$4,DK83,1)&gt;160,BG83-VLOOKUP(BI83,NyISM!$L$2:$V$4,DK83,1) &amp; " - " &amp; 160,BG83-VLOOKUP(BI83,NyISM!$L$2:$V$4,DK83,1) &amp; " - " &amp; BG83+VLOOKUP(BI83,NyISM!$L$2:$V$4,DK83,1))),""),"")</f>
        <v/>
      </c>
      <c r="CO83" s="4" t="str">
        <f>IF(AND(ISNUMBER(BH83),ISNUMBER(DK83)),IF(BH83-VLOOKUP(BI83,NyIAM!$L$2:$V$4,DK83,1)&lt;40,40 &amp; " - " &amp; BH83+VLOOKUP(BI83,NyIAM!$L$2:$V$4,DK83,1),IF(BH83+VLOOKUP(BI83,NyIAM!$L$2:$V$4,DK83,1)&gt;160,BH83-VLOOKUP(BI83,NyIAM!$L$2:$V$4,DK83,1) &amp; " - " &amp; 160,BH83-VLOOKUP(BI83,NyIAM!$L$2:$V$4,DK83,1) &amp; " - " &amp; BH83+VLOOKUP(BI83,NyIAM!$L$2:$V$4,DK83,1))),"")</f>
        <v/>
      </c>
      <c r="CP83" s="4" t="str">
        <f>IF(AF83="","",IF(AND(ISNUMBER(AF83),ISNUMBER(DK83)),IF(VLOOKUP(AF83,NyOm!$A$2:$K$30,DK83,1)=1,"Onormalt få ord",IF(VLOOKUP(AF83,NyOm!$A$2:$K$30,DK83,1)=2,"Färre antal ord än normalt",IF(VLOOKUP(AF83,NyOm!$A$2:$K$30,DK83,1)=3,"Normalt antal ord","")))))</f>
        <v/>
      </c>
      <c r="CQ83" s="4" t="str">
        <f>IF(AB83="","",IF(AND(ISNUMBER(AB83),ISNUMBER(DK83)),IF(VLOOKUP(AB83,NyPbTid!$A$2:$K$218,DK83,1)=1,"Onormalt lång tidsåtgång",IF(VLOOKUP(AB83,NyPbTid!$A$2:$K$218,DK83,1)=2,"Långsammare än normalt",IF(VLOOKUP(AB83,NyPbTid!$A$2:$K$218,DK83,1)=3,"Normal tidsåtgång","")))))</f>
        <v/>
      </c>
      <c r="CR83" s="4" t="str">
        <f>IF(AC83="","",IF(AND(ISNUMBER(AC83),ISNUMBER(DK83)),IF(VLOOKUP(AC83,NyPbFel!$A$2:$K$18,DK83,1)=1,"Onormalt antal fel",IF(VLOOKUP(AC83,NyPbFel!$A$2:$K$18,DK83,1)=2,"Fler fel än normalt",IF(VLOOKUP(AC83,NyPbFel!$A$2:$K$18,DK83,1)=3,"Normalt antal fel","")))))</f>
        <v/>
      </c>
      <c r="CS83" s="4" t="str">
        <f t="shared" si="28"/>
        <v/>
      </c>
      <c r="CT83" s="4" t="str">
        <f>IF(OR(ISNUMBER(CS83),CS83="0**"),IF(ISNUMBER(CS83),CS83/ABS(CS83)*VLOOKUP(1,SignDiff!$A$3:$K$4,DK83,1),VLOOKUP(1,SignDiff!$A$3:$K$4,DK83,1)),"")</f>
        <v/>
      </c>
      <c r="CU83" s="4" t="str">
        <f>IF(OR(ISNUMBER(CS83),CS83="0**"),IF(ISNUMBER(CS83),CS83/ABS(CS83)*VLOOKUP(1,SignDiff!$A$7:$K$8,DK83,1),VLOOKUP(1,SignDiff!$A$7:$K$8,DK83,1)),"")</f>
        <v/>
      </c>
      <c r="CV83" s="4" t="str">
        <f t="shared" si="29"/>
        <v/>
      </c>
      <c r="CW83" s="4" t="str">
        <f t="shared" si="30"/>
        <v/>
      </c>
      <c r="CX83" s="4" t="str">
        <f>IF(OR(ISNUMBER(CS83),CS83="0**"),IF(CS83="0**",VLOOKUP(0,'IRS-IES'!$A$2:$C$43,2,1),IF(CS83&lt;0,VLOOKUP(ABS(CS83),'IRS-IES'!$A$2:$C$43,2,1),VLOOKUP(ABS(CS83),'IRS-IES'!$A$2:$C$43,3,1))),"")</f>
        <v/>
      </c>
      <c r="CY83" s="4" t="str">
        <f t="shared" si="31"/>
        <v/>
      </c>
      <c r="CZ83" s="4" t="str">
        <f>IF(OR(ISNUMBER(CY83),CY83="0**"),IF(ISNUMBER(CY83),CY83/ABS(CY83)*VLOOKUP(2,SignDiff!$A$3:$K$4,DK83,1),VLOOKUP(2,SignDiff!$A$3:$K$4,DK83,1)),"")</f>
        <v/>
      </c>
      <c r="DA83" s="4" t="str">
        <f>IF(OR(ISNUMBER(CY83),CY83="0**"),IF(ISNUMBER(CY83),CY83/ABS(CY83)*VLOOKUP(2,SignDiff!$A$7:$K$8,DK83,1),VLOOKUP(2,SignDiff!$A$7:$K$8,DK83,1)),"")</f>
        <v/>
      </c>
      <c r="DB83" s="4" t="str">
        <f t="shared" si="32"/>
        <v/>
      </c>
      <c r="DC83" s="4" t="str">
        <f t="shared" si="33"/>
        <v/>
      </c>
      <c r="DD83" s="4" t="str">
        <f>IF(OR(ISNUMBER(CY83),CY83="0**"),IF(CY83="0**",VLOOKUP(0,'ISI-ISS'!$A$2:$C$43,2,1),IF(CY83&lt;0,VLOOKUP(ABS(CY83),'ISI-ISS'!$A$2:$C$43,2,1),VLOOKUP(ABS(CY83),'ISI-ISS'!$A$2:$C$43,3,1))),"")</f>
        <v/>
      </c>
      <c r="DE83" s="4" t="str">
        <f t="shared" si="34"/>
        <v/>
      </c>
      <c r="DF83" s="4" t="str">
        <f>IF(OR(ISNUMBER(DE83),DE83="0**"),IF(ISNUMBER(DE83),DE83/ABS(DE83)*VLOOKUP(2,SignDiff!$A$3:$K$4,DK83,1),VLOOKUP(2,SignDiff!$A$3:$K$4,DK83,1)),"")</f>
        <v/>
      </c>
      <c r="DG83" s="4" t="str">
        <f>IF(OR(ISNUMBER(DE83),DE83="0**"),IF(ISNUMBER(DE83),DE83/ABS(DE83)*VLOOKUP(2,SignDiff!$A$7:$K$8,DK83,1),VLOOKUP(2,SignDiff!$A$7:$K$8,DK83,1)),"")</f>
        <v/>
      </c>
      <c r="DH83" s="4" t="str">
        <f t="shared" si="35"/>
        <v/>
      </c>
      <c r="DI83" s="4" t="str">
        <f t="shared" si="36"/>
        <v/>
      </c>
      <c r="DJ83" s="4" t="str">
        <f>IF(OR(ISNUMBER(DE83),DE83="0**"),IF(DE83="0**",VLOOKUP(0,'ISI-ISM'!$A$2:$C$43,2,1),IF(DE83&lt;0,VLOOKUP(ABS(DE83),'ISI-ISM'!$A$2:$C$43,2,1),VLOOKUP(ABS(DE83),'ISI-ISM'!$A$2:$C$43,3,1))),"")</f>
        <v/>
      </c>
      <c r="DK83" s="4" t="str">
        <f>IF(ISERROR(VLOOKUP(N83,age!$A$2:$C$11,2,1)),"",VLOOKUP(N83,age!$A$2:$C$11,2,1))</f>
        <v/>
      </c>
      <c r="DL83" s="4" t="str">
        <f>IF(ISERROR(VLOOKUP(N83,age!$A$2:$C$11,3,1)),"",VLOOKUP(N83,age!$A$2:$C$11,3,1))</f>
        <v/>
      </c>
      <c r="DM83" s="4">
        <f t="shared" si="23"/>
        <v>0</v>
      </c>
      <c r="DN83" s="4">
        <f t="shared" si="24"/>
        <v>0</v>
      </c>
      <c r="DO83" s="4">
        <f t="shared" si="25"/>
        <v>0</v>
      </c>
      <c r="DP83" s="4">
        <f t="shared" si="26"/>
        <v>0</v>
      </c>
      <c r="DQ83" s="4">
        <f t="shared" si="27"/>
        <v>0</v>
      </c>
      <c r="DR83" s="9" t="str">
        <f t="shared" si="37"/>
        <v/>
      </c>
      <c r="DS83" s="9" t="str">
        <f t="shared" si="38"/>
        <v/>
      </c>
      <c r="DT83" s="9" t="str">
        <f t="shared" si="39"/>
        <v/>
      </c>
      <c r="DU83" s="9" t="str">
        <f t="shared" si="40"/>
        <v/>
      </c>
      <c r="DV83" s="9" t="str">
        <f t="shared" si="41"/>
        <v/>
      </c>
      <c r="DW83" s="9" t="str">
        <f t="shared" si="42"/>
        <v/>
      </c>
      <c r="DX83" s="9" t="str">
        <f t="shared" si="43"/>
        <v/>
      </c>
      <c r="DY83" s="9" t="str">
        <f>IF(AND(ISNUMBER(AJ83),ISNUMBER(DK83)),IF(AJ83-VLOOKUP(BI83,NyFi!$L$2:$V$4,DK83,1)&lt;1,1,AJ83-VLOOKUP(BI83,NyFi!$L$2:$V$4,DK83,1)),"")</f>
        <v/>
      </c>
      <c r="DZ83" s="9" t="str">
        <f>IF(AND(ISNUMBER(DK83),DK83&lt;8),IF(AND(ISNUMBER(AK83),ISNUMBER(DK83)),IF(AK83-VLOOKUP(BI83,NyGs!$L$2:$V$4,DK83,1)&lt;1,1,AK83-VLOOKUP(BI83,NyGs!$L$2:$V$4,DK83,1)),""),"")</f>
        <v/>
      </c>
      <c r="EA83" s="9" t="str">
        <f>IF(AND(ISNUMBER(AL83),ISNUMBER(DK83)),IF(AL83-VLOOKUP(BI83,NyRm!$L$2:$V$4,DK83,1)&lt;1,1,AL83-VLOOKUP(BI83,NyRm!$L$2:$V$4,DK83,1)),"")</f>
        <v/>
      </c>
      <c r="EB83" s="9" t="str">
        <f>IF(AND(ISNUMBER(AM83),ISNUMBER(DK83)),IF(AM83-VLOOKUP(BI83,NyFm!$L$2:$V$4,DK83,1)&lt;1,1,AM83-VLOOKUP(BI83,NyFm!$L$2:$V$4,DK83,1)),"")</f>
        <v/>
      </c>
      <c r="EC83" s="9" t="str">
        <f>IF(AND(ISNUMBER(DK83),DK83&lt;8),IF(AND(ISNUMBER(AN83),ISNUMBER(DK83)),IF(AN83-VLOOKUP(BI83,NyLi1R!$L$2:$V$4,DK83,1)&lt;1,1,AN83-VLOOKUP(BI83,NyLi1R!$L$2:$V$4,DK83,1)),""),"")</f>
        <v/>
      </c>
      <c r="ED83" s="9" t="str">
        <f>IF(AND(ISNUMBER(DK83),DK83&lt;8),IF(AND(ISNUMBER(AO83),ISNUMBER(DK83)),IF(AO83-VLOOKUP(BI83,NyLi1E!$L$2:$V$4,DK83,1)&lt;1,1,AO83-VLOOKUP(BI83,NyLi1E!$L$2:$V$4,DK83,1)),""),"")</f>
        <v/>
      </c>
      <c r="EE83" s="9" t="str">
        <f>IF(AND(ISNUMBER(DK83),DK83&lt;8),IF(AND(ISNUMBER(AP83),ISNUMBER(DK83)),IF(AP83-VLOOKUP(BI83,NyLi1T!$L$2:$V$4,DK83,1)&lt;1,1,AP83-VLOOKUP(BI83,NyLi1T!$L$2:$V$4,DK83,1)),""),"")</f>
        <v/>
      </c>
      <c r="EF83" s="9" t="str">
        <f>IF(AND(ISNUMBER(DK83),DK83&gt;7),IF(AND(ISNUMBER(AQ83),ISNUMBER(DK83)),IF(AQ83-VLOOKUP(BI83,NyLi2R!$L$2:$V$4,DK83,1)&lt;1,1,AQ83-VLOOKUP(BI83,NyLi2R!$L$2:$V$4,DK83,1)),""),"")</f>
        <v/>
      </c>
      <c r="EG83" s="9" t="str">
        <f>IF(AND(ISNUMBER(DK83),DK83&gt;7),IF(AND(ISNUMBER(AR83),ISNUMBER(DK83)),IF(AR83-VLOOKUP(BI83,NyLi2E!$L$2:$V$4,DK83,1)&lt;1,1,AR83-VLOOKUP(BI83,NyLi2E!$L$2:$V$4,DK83,1)),""),"")</f>
        <v/>
      </c>
      <c r="EH83" s="9" t="str">
        <f>IF(AND(ISNUMBER(DK83),DK83&gt;7),IF(AND(ISNUMBER(AS83),ISNUMBER(DK83)),IF(AS83-VLOOKUP(BI83,NyLi2T!$L$2:$V$4,DK83,1)&lt;1,1,AS83-VLOOKUP(BI83,NyLi2T!$L$2:$V$4,DK83,1)),""),"")</f>
        <v/>
      </c>
      <c r="EI83" s="9" t="str">
        <f>IF(AND(ISNUMBER(DK83),DK83&lt;8),IF(AND(ISNUMBER(AT83),ISNUMBER(DK83)),IF(AT83-VLOOKUP(BI83,NySs!$L$2:$V$4,DK83,1)&lt;1,1,AT83-VLOOKUP(BI83,NySs!$L$2:$V$4,DK83,1)),""),"")</f>
        <v/>
      </c>
      <c r="EJ83" s="9" t="str">
        <f>IF(AND(ISNUMBER(DK83),DK83&lt;9),IF(AND(ISNUMBER(AU83),ISNUMBER(DK83)),IF(AU83-VLOOKUP(BI83,NyEo!$L$2:$V$4,DK83,1)&lt;1,1,AU83-VLOOKUP(BI83,NyEo!$L$2:$V$4,DK83,1)),""),"")</f>
        <v/>
      </c>
      <c r="EK83" s="9" t="str">
        <f>IF(AND(ISNUMBER(DK83),DK83&gt;7),IF(AND(ISNUMBER(AV83),ISNUMBER(DK83)),IF(AV83-VLOOKUP(BI83,NyHt!$L$2:$V$4,DK83,1)&lt;1,1,AV83-VLOOKUP(BI83,NyHt!$L$2:$V$4,DK83,1)),""),"")</f>
        <v/>
      </c>
      <c r="EL83" s="9" t="str">
        <f>IF(AND(ISNUMBER(AW83),ISNUMBER(DK83)),IF(AW83-VLOOKUP(BI83,NySiF!$L$2:$V$4,DK83,1)&lt;1,1,AW83-VLOOKUP(BI83,NySiF!$L$2:$V$4,DK83,1)),"")</f>
        <v/>
      </c>
      <c r="EM83" s="9" t="str">
        <f>IF(AND(ISNUMBER(AX83),ISNUMBER(DK83)),IF(AX83-VLOOKUP(BI83,NySiB!$L$2:$V$4,DK83,1)&lt;1,1,AX83-VLOOKUP(BI83,NySiB!$L$2:$V$4,DK83,1)),"")</f>
        <v/>
      </c>
      <c r="EN83" s="9" t="str">
        <f>IF(AND(ISNUMBER(AY83),ISNUMBER(DK83)),IF(AY83-VLOOKUP(BI83,NySiT!$L$2:$V$4,DK83,1)&lt;1,1,AY83-VLOOKUP(BI83,NySiT!$L$2:$V$4,DK83,1)),"")</f>
        <v/>
      </c>
      <c r="EO83" s="9" t="str">
        <f>IF(AND(ISNUMBER(AZ83),ISNUMBER(DK83)),IF(AZ83-VLOOKUP(BI83,NyVs!$L$2:$V$4,DK83,1)&lt;1,1,AZ83-VLOOKUP(BI83,NyVs!$L$2:$V$4,DK83,1)),"")</f>
        <v/>
      </c>
      <c r="EP83" s="9" t="str">
        <f>IF(AND(ISNUMBER(BA83),ISNUMBER(DK83)),IF(BA83-VLOOKUP(BI83,NyPp!$L$2:$V$4,DK83,1)&lt;1,1,BA83-VLOOKUP(BI83,NyPp!$L$2:$V$4,DK83,1)),"")</f>
        <v/>
      </c>
      <c r="EQ83" s="9" t="str">
        <f>IF(AND(ISNUMBER(BB83),ISNUMBER(DK83)),IF(BB83-VLOOKUP(BI83,NyIGS!$L$2:$V$4,DK83,1)&lt;40,40,BB83-VLOOKUP(BI83,NyIGS!$L$2:$V$4,DK83,1)),"")</f>
        <v/>
      </c>
      <c r="ER83" s="9" t="str">
        <f>IF(AND(ISNUMBER(BC83),ISNUMBER(DK83)),IF(BC83-VLOOKUP(BI83,NyIRS!$L$2:$V$4,DK83,1)&lt;40,40,BC83-VLOOKUP(BI83,NyIRS!$L$2:$V$4,DK83,1)),"")</f>
        <v/>
      </c>
      <c r="ES83" s="9" t="str">
        <f>IF(AND(ISNUMBER(BD83),ISNUMBER(DK83)),IF(BD83-VLOOKUP(BI83,NyIES!$L$2:$V$4,DK83,1)&lt;40,40,BD83-VLOOKUP(BI83,NyIES!$L$2:$V$4,DK83,1)),"")</f>
        <v/>
      </c>
      <c r="ET83" s="9" t="str">
        <f>IF(AND(ISNUMBER(BE83),ISNUMBER(DK83)),IF(BE83-VLOOKUP(BI83,NyISI!$L$2:$V$4,DK83,1)&lt;40,40,BE83-VLOOKUP(BI83,NyISI!$L$2:$V$4,DK83,1)),"")</f>
        <v/>
      </c>
      <c r="EU83" s="9" t="str">
        <f>IF(AND(ISNUMBER(DK83),DK83&lt;8),IF(AND(ISNUMBER(BF83),ISNUMBER(DK83)),IF(BF83-VLOOKUP(BI83,NyISS!$L$2:$V$4,DK83,1)&lt;40,40,BF83-VLOOKUP(BI83,NyISS!$L$2:$V$4,DK83,1)),""),"")</f>
        <v/>
      </c>
      <c r="EV83" s="9" t="str">
        <f>IF(AND(ISNUMBER(DK83),DK83&gt;7),IF(AND(ISNUMBER(BG83),ISNUMBER(DK83)),IF(BG83-VLOOKUP(BI83,NyISM!$L$2:$V$4,DK83,1)&lt;40,40,BG83-VLOOKUP(BI83,NyISM!$L$2:$V$4,DK83,1)),""),"")</f>
        <v/>
      </c>
      <c r="EW83" s="9" t="str">
        <f>IF(AND(ISNUMBER(BH83),ISNUMBER(DK83)),IF(BH83-VLOOKUP(BI83,NyIAM!$L$2:$V$4,DK83,1)&lt;40,40,BH83-VLOOKUP(BI83,NyIAM!$L$2:$V$4,DK83,1)),"")</f>
        <v/>
      </c>
      <c r="EX83" s="9" t="str">
        <f>IF(AND(ISNUMBER(AJ83),ISNUMBER(DK83)),IF(AJ83+VLOOKUP(BI83,NyFi!$L$2:$V$4,DK83,1)&gt;19,19,AJ83+VLOOKUP(BI83,NyFi!$L$2:$V$4,DK83,1)),"")</f>
        <v/>
      </c>
      <c r="EY83" s="9" t="str">
        <f>IF(AND(ISNUMBER(DK83),DK83&lt;8),IF(AND(ISNUMBER(AK83),ISNUMBER(DK83)),IF(AK83+VLOOKUP(BI83,NyGs!$L$2:$V$4,DK83,1)&gt;19,19,AK83+VLOOKUP(BI83,NyGs!$L$2:$V$4,DK83,1)),""),"")</f>
        <v/>
      </c>
      <c r="EZ83" s="9" t="str">
        <f>IF(AND(ISNUMBER(AL83),ISNUMBER(DK83)),IF(AL83+VLOOKUP(BI83,NyRm!$L$2:$V$4,DK83,1)&gt;19,19,AL83+VLOOKUP(BI83,NyRm!$L$2:$V$4,DK83,1)),"")</f>
        <v/>
      </c>
      <c r="FA83" s="9" t="str">
        <f>IF(AND(ISNUMBER(AM83),ISNUMBER(DK83)),IF(AM83+VLOOKUP(BI83,NyFm!$L$2:$V$4,DK83,1)&gt;19,19,AM83+VLOOKUP(BI83,NyFm!$L$2:$V$4,DK83,1)),"")</f>
        <v/>
      </c>
      <c r="FB83" s="9" t="str">
        <f>IF(AND(ISNUMBER(DK83),DK83&lt;8),IF(AND(ISNUMBER(AN83),ISNUMBER(DK83)),IF(AN83+VLOOKUP(BI83,NyLi1R!$L$2:$V$4,DK83,1)&gt;19,19,AN83+VLOOKUP(BI83,NyLi1R!$L$2:$V$4,DK83,1)),""),"")</f>
        <v/>
      </c>
      <c r="FC83" s="9" t="str">
        <f>IF(AND(ISNUMBER(DK83),DK83&lt;8),IF(AND(ISNUMBER(AO83),ISNUMBER(DK83)),IF(AO83+VLOOKUP(BI83,NyLi1E!$L$2:$V$4,DK83,1)&gt;19,19,AO83+VLOOKUP(BI83,NyLi1E!$L$2:$V$4,DK83,1)),""),"")</f>
        <v/>
      </c>
      <c r="FD83" s="9" t="str">
        <f>IF(AND(ISNUMBER(DK83),DK83&lt;8),IF(AND(ISNUMBER(AP83),ISNUMBER(DK83)),IF(AP83+VLOOKUP(BI83,NyLi1T!$L$2:$V$4,DK83,1)&gt;19,19,AP83+VLOOKUP(BI83,NyLi1T!$L$2:$V$4,DK83,1)),""),"")</f>
        <v/>
      </c>
      <c r="FE83" s="9" t="str">
        <f>IF(AND(ISNUMBER(DK83),DK83&gt;7),IF(AND(ISNUMBER(AQ83),ISNUMBER(DK83)),IF(AQ83+VLOOKUP(BI83,NyLi2R!$L$2:$V$4,DK83,1)&gt;19,19,AQ83+VLOOKUP(BI83,NyLi2R!$L$2:$V$4,DK83,1)),""),"")</f>
        <v/>
      </c>
      <c r="FF83" s="9" t="str">
        <f>IF(AND(ISNUMBER(DK83),DK83&gt;7),IF(AND(ISNUMBER(AR83),ISNUMBER(DK83)),IF(AR83+VLOOKUP(BI83,NyLi2E!$L$2:$V$4,DK83,1)&gt;19,19,AR83+VLOOKUP(BI83,NyLi2E!$L$2:$V$4,DK83,1)),""),"")</f>
        <v/>
      </c>
      <c r="FG83" s="9" t="str">
        <f>IF(AND(ISNUMBER(DK83),DK83&gt;7),IF(AND(ISNUMBER(AS83),ISNUMBER(DK83)),IF(AS83+VLOOKUP(BI83,NyLi2T!$L$2:$V$4,DK83,1)&gt;19,19,AS83+VLOOKUP(BI83,NyLi2T!$L$2:$V$4,DK83,1)),""),"")</f>
        <v/>
      </c>
      <c r="FH83" s="9" t="str">
        <f>IF(AND(ISNUMBER(DK83),DK83&lt;8),IF(AND(ISNUMBER(AT83),ISNUMBER(DK83)),IF(AT83+VLOOKUP(BI83,NySs!$L$2:$V$4,DK83,1)&gt;19,19,AT83+VLOOKUP(BI83,NySs!$L$2:$V$4,DK83,1)),""),"")</f>
        <v/>
      </c>
      <c r="FI83" s="9" t="str">
        <f>IF(AND(ISNUMBER(DK83),DK83&lt;9),IF(AND(ISNUMBER(AU83),ISNUMBER(DK83)),IF(AU83+VLOOKUP(BI83,NyEo!$L$2:$V$4,DK83,1)&gt;19,19,AU83+VLOOKUP(BI83,NyEo!$L$2:$V$4,DK83,1)),""),"")</f>
        <v/>
      </c>
      <c r="FJ83" s="9" t="str">
        <f>IF(AND(ISNUMBER(DK83),DK83&gt;7),IF(AND(ISNUMBER(AV83),ISNUMBER(DK83)),IF(AV83+VLOOKUP(BI83,NyHt!$L$2:$V$4,DK83,1)&gt;19,19,AV83+VLOOKUP(BI83,NyHt!$L$2:$V$4,DK83,1)),""),"")</f>
        <v/>
      </c>
      <c r="FK83" s="9" t="str">
        <f>IF(AND(ISNUMBER(AW83),ISNUMBER(DK83)),IF(AW83+VLOOKUP(BI83,NySiF!$L$2:$V$4,DK83,1)&gt;19,19,AW83+VLOOKUP(BI83,NySiF!$L$2:$V$4,DK83,1)),"")</f>
        <v/>
      </c>
      <c r="FL83" s="9" t="str">
        <f>IF(AND(ISNUMBER(AX83),ISNUMBER(DK83)),IF(AX83+VLOOKUP(BI83,NySiB!$L$2:$V$4,DK83,1)&gt;19,19,AX83+VLOOKUP(BI83,NySiB!$L$2:$V$4,DK83,1)),"")</f>
        <v/>
      </c>
      <c r="FM83" s="9" t="str">
        <f>IF(AND(ISNUMBER(AY83),ISNUMBER(DK83)),IF(AY83+VLOOKUP(BI83,NySiT!$L$2:$V$4,DK83,1)&gt;19,19,AY83+VLOOKUP(BI83,NySiT!$L$2:$V$4,DK83,1)),"")</f>
        <v/>
      </c>
      <c r="FN83" s="9" t="str">
        <f>IF(AND(ISNUMBER(AZ83),ISNUMBER(DK83)),IF(AZ83+VLOOKUP(BI83,NyVs!$L$2:$V$4,DK83,1)&gt;19,19,AZ83+VLOOKUP(BI83,NyVs!$L$2:$V$4,DK83,1)),"")</f>
        <v/>
      </c>
      <c r="FO83" s="9" t="str">
        <f>IF(AND(ISNUMBER(BA83),ISNUMBER(DK83)),IF(BA83+VLOOKUP(BI83,NyPp!$L$2:$V$4,DK83,1)&gt;19,19,BA83+VLOOKUP(BI83,NyPp!$L$2:$V$4,DK83,1)),"")</f>
        <v/>
      </c>
      <c r="FP83" s="9" t="str">
        <f>IF(AND(ISNUMBER(BB83),ISNUMBER(DK83)),IF(BB83+VLOOKUP(BI83,NyIGS!$L$2:$V$4,DK83,1)&gt;160,160,BB83+VLOOKUP(BI83,NyIGS!$L$2:$V$4,DK83,1)),"")</f>
        <v/>
      </c>
      <c r="FQ83" s="9" t="str">
        <f>IF(AND(ISNUMBER(BC83),ISNUMBER(DK83)),IF(BC83+VLOOKUP(BI83,NyIRS!$L$2:$V$4,DK83,1)&gt;160,160,BC83+VLOOKUP(BI83,NyIRS!$L$2:$V$4,DK83,1)),"")</f>
        <v/>
      </c>
      <c r="FR83" s="9" t="str">
        <f>IF(AND(ISNUMBER(BD83),ISNUMBER(DK83)),IF(BD83+VLOOKUP(BI83,NyIES!$L$2:$V$4,DK83,1)&gt;160,160, BD83+VLOOKUP(BI83,NyIES!$L$2:$V$4,DK83,1)),"")</f>
        <v/>
      </c>
      <c r="FS83" s="9" t="str">
        <f>IF(AND(ISNUMBER(BE83),ISNUMBER(DK83)),IF(BE83+VLOOKUP(BI83,NyISI!$L$2:$V$4,DK83,1)&gt;160,160,BE83+VLOOKUP(BI83,NyISI!$L$2:$V$4,DK83,1)),"")</f>
        <v/>
      </c>
      <c r="FT83" s="9" t="str">
        <f>IF(AND(ISNUMBER(DK83),DK83&lt;8),IF(AND(ISNUMBER(BF83),ISNUMBER(DK83)),IF(BF83+VLOOKUP(BI83,NyISS!$L$2:$V$4,DK83,1)&gt;160,160,BF83+VLOOKUP(BI83,NyISS!$L$2:$V$4,DK83,1)),""),"")</f>
        <v/>
      </c>
      <c r="FU83" s="9" t="str">
        <f>IF(AND(ISNUMBER(DK83),DK83&gt;7),IF(AND(ISNUMBER(BG83),ISNUMBER(DK83)),IF(BG83+VLOOKUP(BI83,NyISM!$L$2:$V$4,DK83,1)&gt;160,160,BG83+VLOOKUP(BI83,NyISM!$L$2:$V$4,DK83,1)),""),"")</f>
        <v/>
      </c>
      <c r="FV83" s="9" t="str">
        <f>IF(AND(ISNUMBER(BH83),ISNUMBER(DK83)),IF(BH83+VLOOKUP(BI83,NyIAM!$L$2:$V$4,DK83,1)&gt;160,160,BH83+VLOOKUP(BI83,NyIAM!$L$2:$V$4,DK83,1)),"")</f>
        <v/>
      </c>
    </row>
    <row r="84" spans="1:178" x14ac:dyDescent="0.2">
      <c r="A84" s="51"/>
      <c r="B84" s="51"/>
      <c r="C84" s="51"/>
      <c r="D84" s="51"/>
      <c r="E84" s="51"/>
      <c r="F84" s="51"/>
      <c r="G84" s="51"/>
      <c r="H84" s="51"/>
      <c r="I84" s="51"/>
      <c r="J84" s="52"/>
      <c r="K84" s="52"/>
      <c r="L84" s="53"/>
      <c r="M84" s="53"/>
      <c r="N84" s="58" t="str">
        <f t="shared" si="22"/>
        <v/>
      </c>
      <c r="O84" s="53"/>
      <c r="P84" s="53"/>
      <c r="Q84" s="53"/>
      <c r="R84" s="53"/>
      <c r="S84" s="53"/>
      <c r="T84" s="53"/>
      <c r="U84" s="53"/>
      <c r="V84" s="53"/>
      <c r="W84" s="53"/>
      <c r="X84" s="53"/>
      <c r="Y84" s="53"/>
      <c r="Z84" s="53"/>
      <c r="AA84" s="53"/>
      <c r="AB84" s="53"/>
      <c r="AC84" s="53"/>
      <c r="AD84" s="53"/>
      <c r="AE84" s="53"/>
      <c r="AF84" s="53"/>
      <c r="AG84" s="53"/>
      <c r="AH84" s="53"/>
      <c r="AI84" s="53"/>
      <c r="AJ84" s="4" t="str">
        <f>IF(O84="","",IF(ISNUMBER(N84),VLOOKUP(O84,NyFi!$A$2:$K$40,DK84),""))</f>
        <v/>
      </c>
      <c r="AK84" s="4" t="str">
        <f>IF(P84="","",IF(AND(ISNUMBER(N84),DK84&lt;8),VLOOKUP(P84,NyGs!$A$2:$G$41,DK84),""))</f>
        <v/>
      </c>
      <c r="AL84" s="4" t="str">
        <f>IF(AA84="","",IF(ISNUMBER(N84),VLOOKUP(AA84,NyRm!$A$2:$K$56,DK84),""))</f>
        <v/>
      </c>
      <c r="AM84" s="4" t="str">
        <f>IF(Z84="","",IF(ISNUMBER(N84),VLOOKUP(Z84,NyFm!$A$2:$K$46,DK84),""))</f>
        <v/>
      </c>
      <c r="AN84" s="4" t="str">
        <f>IF(U84="","",IF(AND(ISNUMBER(N84),DK84&lt;8),VLOOKUP(U84,NyLi1R!$A$2:$G$20,DK84),""))</f>
        <v/>
      </c>
      <c r="AO84" s="4" t="str">
        <f>IF(V84="","",IF(AND(ISNUMBER(N84),DK84&lt;8),VLOOKUP(V84,NyLi1E!$A$2:$G$20,DK84),""))</f>
        <v/>
      </c>
      <c r="AP84" s="4" t="str">
        <f>IF(AND(ISNUMBER(N84),ISNUMBER(AN84),ISNUMBER(AO84),DK84&lt;8),VLOOKUP(AN84+AO84,NyLi1T!$A$2:$G$40,DK84),"")</f>
        <v/>
      </c>
      <c r="AQ84" s="4" t="str">
        <f>IF(W84="","",IF(AND(ISNUMBER(N84),DK84&gt;7),VLOOKUP(W84,NyLi2R!$A$2:$K$20,DK84),""))</f>
        <v/>
      </c>
      <c r="AR84" s="4" t="str">
        <f>IF(X84="","",IF(AND(ISNUMBER(N84),DK84&gt;7),VLOOKUP(X84,NyLi2E!$A$2:$K$20,DK84),""))</f>
        <v/>
      </c>
      <c r="AS84" s="4" t="str">
        <f>IF(AND(ISNUMBER(N84),ISNUMBER(AQ84),ISNUMBER(AR84),DK84&gt;7),VLOOKUP(AQ84+AR84,NyLi2T!$A$2:$K$40,DK84),"")</f>
        <v/>
      </c>
      <c r="AT84" s="4" t="str">
        <f>IF(AE84="","",IF(AND(ISNUMBER(N84),DK84&lt;8),VLOOKUP(AE84,NySs!$A$2:$G$28,DK84),""))</f>
        <v/>
      </c>
      <c r="AU84" s="4" t="str">
        <f>IF(AD84="","",IF(AND(ISNUMBER(N84),DK84&lt;9),VLOOKUP(AD84,NyEo!$A$2:$H$22,DK84),""))</f>
        <v/>
      </c>
      <c r="AV84" s="4" t="str">
        <f>IF(Q84="","",IF(AND(ISNUMBER(N84),DK84&gt;7),VLOOKUP(Q84,NyHt!$A$2:$K$17,DK84),""))</f>
        <v/>
      </c>
      <c r="AW84" s="4" t="str">
        <f>IF(R84="","",IF(ISNUMBER(N84),VLOOKUP(R84,NySiF!$A$2:$K$18,DK84),""))</f>
        <v/>
      </c>
      <c r="AX84" s="4" t="str">
        <f>IF(S84="","",IF(ISNUMBER(N84),VLOOKUP(S84,NySiB!$A$2:$K$16,DK84),""))</f>
        <v/>
      </c>
      <c r="AY84" s="4" t="str">
        <f>IF(T84="","",IF(ISNUMBER(N84),VLOOKUP(T84,NySiT!$A$2:$K$32,DK84),""))</f>
        <v/>
      </c>
      <c r="AZ84" s="4" t="str">
        <f>IF(Y84="","",IF(ISNUMBER(N84),VLOOKUP(Y84,NyVs!$A$2:$K$86,DK84),""))</f>
        <v/>
      </c>
      <c r="BA84" s="4" t="str">
        <f>IF(AI84="","",IF(ISNUMBER(N84),VLOOKUP(AI84,NyPp!$A$2:$K$202,DK84),""))</f>
        <v/>
      </c>
      <c r="BB84" s="4" t="str">
        <f>IF(AND(ISNUMBER(AJ84),ISNUMBER(AK84),ISNUMBER(AL84),ISNUMBER(AM84),DK84&lt;8),IF(COUNTIF(O84,0)+COUNTIF(P84,0)+COUNTIF(AA84,0)+COUNTIF(Z84,0)&gt;1,"",VLOOKUP(AJ84+AK84+AL84+AM84,NyIGS!$A$2:$K$78,DK84)),IF(AND(ISNUMBER(AJ84),ISNUMBER(AL84),ISNUMBER(AM84),ISNUMBER(AS84),DK84&gt;7),IF(COUNTIF(O84,0)+COUNTIF(AA84,0)+COUNTIF(Z84,0)+AND(COUNTIF(W84,0),COUNTIF(X84,0))&gt;1,"",VLOOKUP(AJ84+AL84+AM84+AS84,NyIGS!$A$2:$K$78,DK84)),""))</f>
        <v/>
      </c>
      <c r="BC84" s="4" t="str">
        <f>IF(AND(ISNUMBER(AJ84),ISNUMBER(AN84),ISNUMBER(AT84),DK84&lt;8),IF(COUNTIF(O84,0)+COUNTIF(U84,0)+COUNTIF(AE84,0)&gt;1,"",VLOOKUP(AJ84+AN84+AT84,NyIRS!$A$2:$K$59,DK84)),IF(AND(ISNUMBER(AJ84),ISNUMBER(AQ84),DK84&gt;7),IF(COUNTIF(O84,0)+COUNTIF(W84,0)&gt;1,"",VLOOKUP(AJ84+AQ84,NyIRS!$A$2:$K$59,DK84)),""))</f>
        <v/>
      </c>
      <c r="BD84" s="4" t="str">
        <f>IF(AND(ISNUMBER(AK84),ISNUMBER(AL84),ISNUMBER(AM84),DK84&lt;8),IF(COUNTIF(P84,0)+COUNTIF(AA84,0)+COUNTIF(Z84,0)&gt;1,"",VLOOKUP(AK84+AL84+AM84,NyIES!$A$2:$K$59,DK84)),IF(AND(ISNUMBER(AL84),ISNUMBER(AM84),ISNUMBER(AR84),DK84&gt;7),IF(COUNTIF(AA84,0)+COUNTIF(Z84,0)+COUNTIF(X84,0)&gt;1,"",VLOOKUP(AL84+AM84+AR84,NyIES!$A$2:$K$59,DK84)),""))</f>
        <v/>
      </c>
      <c r="BE84" s="4" t="str">
        <f>IF(AND(ISNUMBER(AJ84),ISNUMBER(AP84),ISNUMBER(AU84),DK84&lt;8),IF(COUNTIF(O84,0)+AND(COUNTIF(U84,0),COUNTIF(V84,0))+COUNTIF(AD84,0)&gt;1,"",VLOOKUP(AJ84+AP84+AU84,NyISI!$A$2:$K$59,DK84)),IF(AND(ISNUMBER(AS84),ISNUMBER(AU84),ISNUMBER(AV84),DK84=8),IF(COUNTIF(AD84,0)+COUNTIF(Q84,0)+AND(COUNTIF(W84,0),COUNTIF(X84,0))&gt;1,"",VLOOKUP(AS84+AU84+AV84,NyISI!$A$2:$K$59,DK84)),IF(AND(ISNUMBER(AS84),ISNUMBER(AV84),DK84&gt;8),IF(COUNTIF(Q84,0)+AND(COUNTIF(W84,0),COUNTIF(X84,0))&gt;1,"",VLOOKUP(AS84+AV84,NyISI!$A$2:$K$59,DK84)),"")))</f>
        <v/>
      </c>
      <c r="BF84" s="4" t="str">
        <f>IF(AND(ISNUMBER(AT84),ISNUMBER(AK84),ISNUMBER(AL84),ISNUMBER(AM84),DK84&lt;8),IF(COUNTIF(P84,0)+COUNTIF(AA84,0)+COUNTIF(Z84,0)+COUNTIF(AE84,0)&gt;1,"",VLOOKUP(AT84+AK84+AL84+AM84,NyISS!$A$2:$G$78,DK84)),"")</f>
        <v/>
      </c>
      <c r="BG84" s="4" t="str">
        <f>IF(AND(ISNUMBER(AJ84),ISNUMBER(AL84),ISNUMBER(AM84),DK84&gt;7),IF(COUNTIF(O84,0)+COUNTIF(AA84,0)+COUNTIF(Z84,0)&gt;1,"",VLOOKUP(AJ84+AL84+AM84,NyISM!$A$2:$K$59,DK84)),"")</f>
        <v/>
      </c>
      <c r="BH84" s="4" t="str">
        <f>IF(AND(ISNUMBER(AY84),ISNUMBER(AZ84)),IF(COUNTIF(T84,0)+COUNTIF(Y84,0)&gt;1,"",VLOOKUP(AY84+AZ84,NyIAM!$A$2:$K$40,DK84)),"")</f>
        <v/>
      </c>
      <c r="BJ84" s="4" t="str">
        <f>IF(ISNUMBER(BB84),VLOOKUP(BB84,Percentil!$A$2:$B$122,2,1),"")</f>
        <v/>
      </c>
      <c r="BK84" s="4" t="str">
        <f>IF(ISNUMBER(BC84),VLOOKUP(BC84,Percentil!$A$2:$B$122,2,1),"")</f>
        <v/>
      </c>
      <c r="BL84" s="4" t="str">
        <f>IF(ISNUMBER(BD84),VLOOKUP(BD84,Percentil!$A$2:$B$122,2,1),"")</f>
        <v/>
      </c>
      <c r="BM84" s="4" t="str">
        <f>IF(ISNUMBER(BE84),VLOOKUP(BE84,Percentil!$A$2:$B$122,2,1),"")</f>
        <v/>
      </c>
      <c r="BN84" s="4" t="str">
        <f>IF(ISNUMBER(BF84),VLOOKUP(BF84,Percentil!$A$2:$B$122,2,1),"")</f>
        <v/>
      </c>
      <c r="BO84" s="4" t="str">
        <f>IF(ISNUMBER(BG84),VLOOKUP(BG84,Percentil!$A$2:$B$122,2,1),"")</f>
        <v/>
      </c>
      <c r="BP84" s="4" t="str">
        <f>IF(ISNUMBER(BH84),VLOOKUP(BH84,Percentil!$A$2:$B$122,2,1),"")</f>
        <v/>
      </c>
      <c r="BQ84" s="4" t="str">
        <f>IF(AND(ISNUMBER(AJ84),ISNUMBER(DK84)),IF(AJ84-VLOOKUP(BI84,NyFi!$L$2:$V$4,DK84,1)&lt;1,1 &amp; " - " &amp; AJ84+VLOOKUP(BI84,NyFi!$L$2:$V$4,DK84,1),IF(AJ84+VLOOKUP(BI84,NyFi!$L$2:$V$4,DK84,1)&gt;19,AJ84-VLOOKUP(BI84,NyFi!$L$2:$V$4,DK84,1) &amp; " - " &amp; 19,AJ84-VLOOKUP(BI84,NyFi!$L$2:$V$4,DK84,1) &amp; " - " &amp; AJ84+VLOOKUP(BI84,NyFi!$L$2:$V$4,DK84,1))),"")</f>
        <v/>
      </c>
      <c r="BR84" s="4" t="str">
        <f>IF(AND(ISNUMBER(DK84),DK84&lt;8),IF(AND(ISNUMBER(AK84),ISNUMBER(DK84)),IF(AK84-VLOOKUP(BI84,NyGs!$L$2:$V$4,DK84,1)&lt;1,1 &amp; " - " &amp; AK84+VLOOKUP(BI84,NyGs!$L$2:$V$4,DK84,1),IF(AK84+VLOOKUP(BI84,NyGs!$L$2:$V$4,DK84,1)&gt;19,AK84-VLOOKUP(BI84,NyGs!$L$2:$V$4,DK84,1) &amp; " - " &amp; 19,AK84-VLOOKUP(BI84,NyGs!$L$2:$V$4,DK84,1) &amp; " - " &amp; AK84+VLOOKUP(BI84,NyGs!$L$2:$V$4,DK84,1))),""),"")</f>
        <v/>
      </c>
      <c r="BS84" s="4" t="str">
        <f>IF(AND(ISNUMBER(AL84),ISNUMBER(DK84)),IF(AL84-VLOOKUP(BI84,NyRm!$L$2:$V$4,DK84,1)&lt;1,1 &amp; " - " &amp; AL84+VLOOKUP(BI84,NyRm!$L$2:$V$4,DK84,1),IF(AL84+VLOOKUP(BI84,NyRm!$L$2:$V$4,DK84,1)&gt;19,AL84-VLOOKUP(BI84,NyRm!$L$2:$V$4,DK84,1) &amp; " - " &amp; 19,AL84-VLOOKUP(BI84,NyRm!$L$2:$V$4,DK84,1) &amp; " - " &amp; AL84+VLOOKUP(BI84,NyRm!$L$2:$V$4,DK84,1))),"")</f>
        <v/>
      </c>
      <c r="BT84" s="4" t="str">
        <f>IF(AND(ISNUMBER(AM84),ISNUMBER(DK84)),IF(AM84-VLOOKUP(BI84,NyFm!$L$2:$V$4,DK84,1)&lt;1,1 &amp; " - " &amp; AM84+VLOOKUP(BI84,NyFm!$L$2:$V$4,DK84,1),IF(AM84+VLOOKUP(BI84,NyFm!$L$2:$V$4,DK84,1)&gt;19,AM84-VLOOKUP(BI84,NyFm!$L$2:$V$4,DK84,1) &amp; " - " &amp; 19,AM84-VLOOKUP(BI84,NyFm!$L$2:$V$4,DK84,1) &amp; " - " &amp; AM84+VLOOKUP(BI84,NyFm!$L$2:$V$4,DK84,1))),"")</f>
        <v/>
      </c>
      <c r="BU84" s="4" t="str">
        <f>IF(AND(ISNUMBER(DK84),DK84&lt;8),IF(AND(ISNUMBER(AN84),ISNUMBER(DK84)),IF(AN84-VLOOKUP(BI84,NyLi1R!$L$2:$V$4,DK84,1)&lt;1,1 &amp; " - " &amp; AN84+VLOOKUP(BI84,NyLi1R!$L$2:$V$4,DK84,1),IF(AN84+VLOOKUP(BI84,NyLi1R!$L$2:$V$4,DK84,1)&gt;19,AN84-VLOOKUP(BI84,NyLi1R!$L$2:$V$4,DK84,1) &amp; " - " &amp; 19,AN84-VLOOKUP(BI84,NyLi1R!$L$2:$V$4,DK84,1) &amp; " - " &amp; AN84+VLOOKUP(BI84,NyLi1R!$L$2:$V$4,DK84,1))),""),"")</f>
        <v/>
      </c>
      <c r="BV84" s="4" t="str">
        <f>IF(AND(ISNUMBER(DK84),DK84&lt;8),IF(AND(ISNUMBER(AO84),ISNUMBER(DK84)),IF(AO84-VLOOKUP(BI84,NyLi1E!$L$2:$V$4,DK84,1)&lt;1,1 &amp; " - " &amp; AO84+VLOOKUP(BI84,NyLi1E!$L$2:$V$4,DK84,1),IF(AO84+VLOOKUP(BI84,NyLi1E!$L$2:$V$4,DK84,1)&gt;19,AO84-VLOOKUP(BI84,NyLi1E!$L$2:$V$4,DK84,1) &amp; " - " &amp; 19,AO84-VLOOKUP(BI84,NyLi1E!$L$2:$V$4,DK84,1) &amp; " - " &amp; AO84+VLOOKUP(BI84,NyLi1E!$L$2:$V$4,DK84,1))),""),"")</f>
        <v/>
      </c>
      <c r="BW84" s="4" t="str">
        <f>IF(AND(ISNUMBER(DK84),DK84&lt;8),IF(AND(ISNUMBER(AP84),ISNUMBER(DK84)),IF(AP84-VLOOKUP(BI84,NyLi1T!$L$2:$V$4,DK84,1)&lt;1,1 &amp; " - " &amp; AP84+VLOOKUP(BI84,NyLi1T!$L$2:$V$4,DK84,1),IF(AP84+VLOOKUP(BI84,NyLi1T!$L$2:$V$4,DK84,1)&gt;19,AP84-VLOOKUP(BI84,NyLi1T!$L$2:$V$4,DK84,1) &amp; " - " &amp; 19,AP84-VLOOKUP(BI84,NyLi1T!$L$2:$V$4,DK84,1) &amp; " - " &amp; AP84+VLOOKUP(BI84,NyLi1T!$L$2:$V$4,DK84,1))),""),"")</f>
        <v/>
      </c>
      <c r="BX84" s="4" t="str">
        <f>IF(AND(ISNUMBER(DK84),DK84&gt;7),IF(AND(ISNUMBER(AQ84),ISNUMBER(DK84)),IF(AQ84-VLOOKUP(BI84,NyLi2R!$L$2:$V$4,DK84,1)&lt;1,1 &amp; " - " &amp; AQ84+VLOOKUP(BI84,NyLi2R!$L$2:$V$4,DK84,1),IF(AQ84+VLOOKUP(BI84,NyLi2R!$L$2:$V$4,DK84,1)&gt;19,AQ84-VLOOKUP(BI84,NyLi2R!$L$2:$V$4,DK84,1) &amp; " - " &amp; 19,AQ84-VLOOKUP(BI84,NyLi2R!$L$2:$V$4,DK84,1) &amp; " - " &amp; AQ84+VLOOKUP(BI84,NyLi2R!$L$2:$V$4,DK84,1))),""),"")</f>
        <v/>
      </c>
      <c r="BY84" s="4" t="str">
        <f>IF(AND(ISNUMBER(DK84),DK84&gt;7),IF(AND(ISNUMBER(AR84),ISNUMBER(DK84)),IF(AR84-VLOOKUP(BI84,NyLi2E!$L$2:$V$4,DK84,1)&lt;1,1 &amp; " - " &amp; AR84+VLOOKUP(BI84,NyLi2E!$L$2:$V$4,DK84,1),IF(AR84+VLOOKUP(BI84,NyLi2E!$L$2:$V$4,DK84,1)&gt;19,AR84-VLOOKUP(BI84,NyLi2E!$L$2:$V$4,DK84,1) &amp; " - " &amp; 19,AR84-VLOOKUP(BI84,NyLi2E!$L$2:$V$4,DK84,1) &amp; " - " &amp; AR84+VLOOKUP(BI84,NyLi2E!$L$2:$V$4,DK84,1))),""),"")</f>
        <v/>
      </c>
      <c r="BZ84" s="4" t="str">
        <f>IF(AND(ISNUMBER(DK84),DK84&gt;7),IF(AND(ISNUMBER(AS84),ISNUMBER(DK84)),IF(AS84-VLOOKUP(BI84,NyLi2T!$L$2:$V$4,DK84,1)&lt;1,1 &amp; " - " &amp; AS84+VLOOKUP(BI84,NyLi2T!$L$2:$V$4,DK84,1),IF(AS84+VLOOKUP(BI84,NyLi2T!$L$2:$V$4,DK84,1)&gt;19,AS84-VLOOKUP(BI84,NyLi2T!$L$2:$V$4,DK84,1) &amp; " - " &amp; 19,AS84-VLOOKUP(BI84,NyLi2T!$L$2:$V$4,DK84,1) &amp; " - " &amp; AS84+VLOOKUP(BI84,NyLi2T!$L$2:$V$4,DK84,1))),""),"")</f>
        <v/>
      </c>
      <c r="CA84" s="4" t="str">
        <f>IF(AND(ISNUMBER(DK84),DK84&lt;8),IF(AND(ISNUMBER(AT84),ISNUMBER(DK84)),IF(AT84-VLOOKUP(BI84,NySs!$L$2:$V$4,DK84,1)&lt;1,1 &amp; " - " &amp; AT84+VLOOKUP(BI84,NySs!$L$2:$V$4,DK84,1),IF(AT84+VLOOKUP(BI84,NySs!$L$2:$V$4,DK84,1)&gt;19,AT84-VLOOKUP(BI84,NySs!$L$2:$V$4,DK84,1) &amp; " - " &amp; 19,AT84-VLOOKUP(BI84,NySs!$L$2:$V$4,DK84,1) &amp; " - " &amp; AT84+VLOOKUP(BI84,NySs!$L$2:$V$4,DK84,1))),""),"")</f>
        <v/>
      </c>
      <c r="CB84" s="4" t="str">
        <f>IF(AND(ISNUMBER(DK84),DK84&lt;9),IF(AND(ISNUMBER(AU84),ISNUMBER(DK84)),IF(AU84-VLOOKUP(BI84,NyEo!$L$2:$V$4,DK84,1)&lt;1,1 &amp; " - " &amp; AU84+VLOOKUP(BI84,NyEo!$L$2:$V$4,DK84,1),IF(AU84+VLOOKUP(BI84,NyEo!$L$2:$V$4,DK84,1)&gt;19,AU84-VLOOKUP(BI84,NyEo!$L$2:$V$4,DK84,1) &amp; " - " &amp; 19,AU84-VLOOKUP(BI84,NyEo!$L$2:$V$4,DK84,1) &amp; " - " &amp; AU84+VLOOKUP(BI84,NyEo!$L$2:$V$4,DK84,1))),""),"")</f>
        <v/>
      </c>
      <c r="CC84" s="4" t="str">
        <f>IF(AND(ISNUMBER(DK84),DK84&gt;7),IF(AND(ISNUMBER(AV84),ISNUMBER(DK84)),IF(AV84-VLOOKUP(BI84,NyHt!$L$2:$V$4,DK84,1)&lt;1,1 &amp; " - " &amp; AV84+VLOOKUP(BI84,NyHt!$L$2:$V$4,DK84,1),IF(AV84+VLOOKUP(BI84,NyHt!$L$2:$V$4,DK84,1)&gt;19,AV84-VLOOKUP(BI84,NyHt!$L$2:$V$4,DK84,1) &amp; " - " &amp; 19,AV84-VLOOKUP(BI84,NyHt!$L$2:$V$4,DK84,1) &amp; " - " &amp; AV84+VLOOKUP(BI84,NyHt!$L$2:$V$4,DK84,1))),""),"")</f>
        <v/>
      </c>
      <c r="CD84" s="4" t="str">
        <f>IF(AND(ISNUMBER(AW84),ISNUMBER(DK84)),IF(AW84-VLOOKUP(BI84,NySiF!$L$2:$V$4,DK84,1)&lt;1,1 &amp; " - " &amp; AW84+VLOOKUP(BI84,NySiF!$L$2:$V$4,DK84,1),IF(AW84+VLOOKUP(BI84,NySiF!$L$2:$V$4,DK84,1)&gt;19,AW84-VLOOKUP(BI84,NySiF!$L$2:$V$4,DK84,1) &amp; " - " &amp; 19,AW84-VLOOKUP(BI84,NySiF!$L$2:$V$4,DK84,1) &amp; " - " &amp; AW84+VLOOKUP(BI84,NySiF!$L$2:$V$4,DK84,1))),"")</f>
        <v/>
      </c>
      <c r="CE84" s="4" t="str">
        <f>IF(AND(ISNUMBER(AX84),ISNUMBER(DK84)),IF(AX84-VLOOKUP(BI84,NySiB!$L$2:$V$4,DK84,1)&lt;1,1 &amp; " - " &amp; AX84+VLOOKUP(BI84,NySiB!$L$2:$V$4,DK84,1),IF(AX84+VLOOKUP(BI84,NySiB!$L$2:$V$4,DK84,1)&gt;19,AX84-VLOOKUP(BI84,NySiB!$L$2:$V$4,DK84,1) &amp; " - " &amp; 19,AX84-VLOOKUP(BI84,NySiB!$L$2:$V$4,DK84,1) &amp; " - " &amp; AX84+VLOOKUP(BI84,NySiB!$L$2:$V$4,DK84,1))),"")</f>
        <v/>
      </c>
      <c r="CF84" s="4" t="str">
        <f>IF(AND(ISNUMBER(AY84),ISNUMBER(DK84)),IF(AY84-VLOOKUP(BI84,NySiT!$L$2:$V$4,DK84,1)&lt;1,1 &amp; " - " &amp; AY84+VLOOKUP(BI84,NySiT!$L$2:$V$4,DK84,1),IF(AY84+VLOOKUP(BI84,NySiT!$L$2:$V$4,DK84,1)&gt;19,AY84-VLOOKUP(BI84,NySiT!$L$2:$V$4,DK84,1) &amp; " - " &amp; 19,AY84-VLOOKUP(BI84,NySiT!$L$2:$V$4,DK84,1) &amp; " - " &amp; AY84+VLOOKUP(BI84,NySiT!$L$2:$V$4,DK84,1))),"")</f>
        <v/>
      </c>
      <c r="CG84" s="4" t="str">
        <f>IF(AND(ISNUMBER(AZ84),ISNUMBER(DK84)),IF(AZ84-VLOOKUP(BI84,NyVs!$L$2:$V$4,DK84,1)&lt;1,1 &amp; " - " &amp; AZ84+VLOOKUP(BI84,NyVs!$L$2:$V$4,DK84,1),IF(AZ84+VLOOKUP(BI84,NyVs!$L$2:$V$4,DK84,1)&gt;19,AZ84-VLOOKUP(BI84,NyVs!$L$2:$V$4,DK84,1) &amp; " - " &amp; 19,AZ84-VLOOKUP(BI84,NyVs!$L$2:$V$4,DK84,1) &amp; " - " &amp; AZ84+VLOOKUP(BI84,NyVs!$L$2:$V$4,DK84,1))),"")</f>
        <v/>
      </c>
      <c r="CH84" s="4" t="str">
        <f>IF(AND(ISNUMBER(BA84),ISNUMBER(DK84)),IF(BA84-VLOOKUP(BI84,NyPp!$L$2:$V$4,DK84,1)&lt;1,1 &amp; " - " &amp; BA84+VLOOKUP(BI84,NyPp!$L$2:$V$4,DK84,1),IF(BA84+VLOOKUP(BI84,NyPp!$L$2:$V$4,DK84,1)&gt;19,BA84-VLOOKUP(BI84,NyPp!$L$2:$V$4,DK84,1) &amp; " - " &amp; 19,BA84-VLOOKUP(BI84,NyPp!$L$2:$V$4,DK84,1) &amp; " - " &amp; BA84+VLOOKUP(BI84,NyPp!$L$2:$V$4,DK84,1))),"")</f>
        <v/>
      </c>
      <c r="CI84" s="4" t="str">
        <f>IF(AND(ISNUMBER(BB84),ISNUMBER(DK84)),IF(BB84-VLOOKUP(BI84,NyIGS!$L$2:$V$4,DK84,1)&lt;40,40 &amp; " - " &amp; BB84+VLOOKUP(BI84,NyIGS!$L$2:$V$4,DK84,1),IF(BB84+VLOOKUP(BI84,NyIGS!$L$2:$V$4,DK84,1)&gt;160,BB84-VLOOKUP(BI84,NyIGS!$L$2:$V$4,DK84,1) &amp; " - " &amp; 160,BB84-VLOOKUP(BI84,NyIGS!$L$2:$V$4,DK84,1) &amp; " - " &amp; BB84+VLOOKUP(BI84,NyIGS!$L$2:$V$4,DK84,1))),"")</f>
        <v/>
      </c>
      <c r="CJ84" s="4" t="str">
        <f>IF(AND(ISNUMBER(BC84),ISNUMBER(DK84)),IF(BC84-VLOOKUP(BI84,NyIRS!$L$2:$V$4,DK84,1)&lt;40,40 &amp; " - " &amp; BC84+VLOOKUP(BI84,NyIRS!$L$2:$V$4,DK84,1),IF(BC84+VLOOKUP(BI84,NyIRS!$L$2:$V$4,DK84,1)&gt;160,BC84-VLOOKUP(BI84,NyIRS!$L$2:$V$4,DK84,1) &amp; " - " &amp; 160,BC84-VLOOKUP(BI84,NyIRS!$L$2:$V$4,DK84,1) &amp; " - " &amp; BC84+VLOOKUP(BI84,NyIRS!$L$2:$V$4,DK84,1))),"")</f>
        <v/>
      </c>
      <c r="CK84" s="4" t="str">
        <f>IF(AND(ISNUMBER(BD84),ISNUMBER(DK84)),IF(BD84-VLOOKUP(BI84,NyIES!$L$2:$V$4,DK84,1)&lt;40,40 &amp; " - " &amp; BD84+VLOOKUP(BI84,NyIES!$L$2:$V$4,DK84,1),IF(BD84+VLOOKUP(BI84,NyIES!$L$2:$V$4,DK84,1)&gt;160,BD84-VLOOKUP(BI84,NyIES!$L$2:$V$4,DK84,1) &amp; " - " &amp; 160,BD84-VLOOKUP(BI84,NyIES!$L$2:$V$4,DK84,1) &amp; " - " &amp; BD84+VLOOKUP(BI84,NyIES!$L$2:$V$4,DK84,1))),"")</f>
        <v/>
      </c>
      <c r="CL84" s="4" t="str">
        <f>IF(AND(ISNUMBER(BE84),ISNUMBER(DK84)),IF(BE84-VLOOKUP(BI84,NyISI!$L$2:$V$4,DK84,1)&lt;40,40 &amp; " - " &amp; BE84+VLOOKUP(BI84,NyISI!$L$2:$V$4,DK84,1),IF(BE84+VLOOKUP(BI84,NyISI!$L$2:$V$4,DK84,1)&gt;160,BE84-VLOOKUP(BI84,NyISI!$L$2:$V$4,DK84,1) &amp; " - " &amp; 160,BE84-VLOOKUP(BI84,NyISI!$L$2:$V$4,DK84,1) &amp; " - " &amp; BE84+VLOOKUP(BI84,NyISI!$L$2:$V$4,DK84,1))),"")</f>
        <v/>
      </c>
      <c r="CM84" s="4" t="str">
        <f>IF(AND(ISNUMBER(DK84),DK84&lt;8),IF(AND(ISNUMBER(BF84),ISNUMBER(DK84)),IF(BF84-VLOOKUP(BI84,NyISS!$L$2:$V$4,DK84,1)&lt;40,40 &amp; " - " &amp; BF84+VLOOKUP(BI84,NyISS!$L$2:$V$4,DK84,1),IF(BF84+VLOOKUP(BI84,NyISS!$L$2:$V$4,DK84,1)&gt;160,BF84-VLOOKUP(BI84,NyISS!$L$2:$V$4,DK84,1) &amp; " - " &amp; 160,BF84-VLOOKUP(BI84,NyISS!$L$2:$V$4,DK84,1) &amp; " - " &amp; BF84+VLOOKUP(BI84,NyISS!$L$2:$V$4,DK84,1))),""),"")</f>
        <v/>
      </c>
      <c r="CN84" s="4" t="str">
        <f>IF(AND(ISNUMBER(DK84),DK84&gt;7),IF(AND(ISNUMBER(BG84),ISNUMBER(DK84)),IF(BG84-VLOOKUP(BI84,NyISM!$L$2:$V$4,DK84,1)&lt;40,40 &amp; " - " &amp; BG84+VLOOKUP(BI84,NyISM!$L$2:$V$4,DK84,1),IF(BG84+VLOOKUP(BI84,NyISM!$L$2:$V$4,DK84,1)&gt;160,BG84-VLOOKUP(BI84,NyISM!$L$2:$V$4,DK84,1) &amp; " - " &amp; 160,BG84-VLOOKUP(BI84,NyISM!$L$2:$V$4,DK84,1) &amp; " - " &amp; BG84+VLOOKUP(BI84,NyISM!$L$2:$V$4,DK84,1))),""),"")</f>
        <v/>
      </c>
      <c r="CO84" s="4" t="str">
        <f>IF(AND(ISNUMBER(BH84),ISNUMBER(DK84)),IF(BH84-VLOOKUP(BI84,NyIAM!$L$2:$V$4,DK84,1)&lt;40,40 &amp; " - " &amp; BH84+VLOOKUP(BI84,NyIAM!$L$2:$V$4,DK84,1),IF(BH84+VLOOKUP(BI84,NyIAM!$L$2:$V$4,DK84,1)&gt;160,BH84-VLOOKUP(BI84,NyIAM!$L$2:$V$4,DK84,1) &amp; " - " &amp; 160,BH84-VLOOKUP(BI84,NyIAM!$L$2:$V$4,DK84,1) &amp; " - " &amp; BH84+VLOOKUP(BI84,NyIAM!$L$2:$V$4,DK84,1))),"")</f>
        <v/>
      </c>
      <c r="CP84" s="4" t="str">
        <f>IF(AF84="","",IF(AND(ISNUMBER(AF84),ISNUMBER(DK84)),IF(VLOOKUP(AF84,NyOm!$A$2:$K$30,DK84,1)=1,"Onormalt få ord",IF(VLOOKUP(AF84,NyOm!$A$2:$K$30,DK84,1)=2,"Färre antal ord än normalt",IF(VLOOKUP(AF84,NyOm!$A$2:$K$30,DK84,1)=3,"Normalt antal ord","")))))</f>
        <v/>
      </c>
      <c r="CQ84" s="4" t="str">
        <f>IF(AB84="","",IF(AND(ISNUMBER(AB84),ISNUMBER(DK84)),IF(VLOOKUP(AB84,NyPbTid!$A$2:$K$218,DK84,1)=1,"Onormalt lång tidsåtgång",IF(VLOOKUP(AB84,NyPbTid!$A$2:$K$218,DK84,1)=2,"Långsammare än normalt",IF(VLOOKUP(AB84,NyPbTid!$A$2:$K$218,DK84,1)=3,"Normal tidsåtgång","")))))</f>
        <v/>
      </c>
      <c r="CR84" s="4" t="str">
        <f>IF(AC84="","",IF(AND(ISNUMBER(AC84),ISNUMBER(DK84)),IF(VLOOKUP(AC84,NyPbFel!$A$2:$K$18,DK84,1)=1,"Onormalt antal fel",IF(VLOOKUP(AC84,NyPbFel!$A$2:$K$18,DK84,1)=2,"Fler fel än normalt",IF(VLOOKUP(AC84,NyPbFel!$A$2:$K$18,DK84,1)=3,"Normalt antal fel","")))))</f>
        <v/>
      </c>
      <c r="CS84" s="4" t="str">
        <f t="shared" si="28"/>
        <v/>
      </c>
      <c r="CT84" s="4" t="str">
        <f>IF(OR(ISNUMBER(CS84),CS84="0**"),IF(ISNUMBER(CS84),CS84/ABS(CS84)*VLOOKUP(1,SignDiff!$A$3:$K$4,DK84,1),VLOOKUP(1,SignDiff!$A$3:$K$4,DK84,1)),"")</f>
        <v/>
      </c>
      <c r="CU84" s="4" t="str">
        <f>IF(OR(ISNUMBER(CS84),CS84="0**"),IF(ISNUMBER(CS84),CS84/ABS(CS84)*VLOOKUP(1,SignDiff!$A$7:$K$8,DK84,1),VLOOKUP(1,SignDiff!$A$7:$K$8,DK84,1)),"")</f>
        <v/>
      </c>
      <c r="CV84" s="4" t="str">
        <f t="shared" si="29"/>
        <v/>
      </c>
      <c r="CW84" s="4" t="str">
        <f t="shared" si="30"/>
        <v/>
      </c>
      <c r="CX84" s="4" t="str">
        <f>IF(OR(ISNUMBER(CS84),CS84="0**"),IF(CS84="0**",VLOOKUP(0,'IRS-IES'!$A$2:$C$43,2,1),IF(CS84&lt;0,VLOOKUP(ABS(CS84),'IRS-IES'!$A$2:$C$43,2,1),VLOOKUP(ABS(CS84),'IRS-IES'!$A$2:$C$43,3,1))),"")</f>
        <v/>
      </c>
      <c r="CY84" s="4" t="str">
        <f t="shared" si="31"/>
        <v/>
      </c>
      <c r="CZ84" s="4" t="str">
        <f>IF(OR(ISNUMBER(CY84),CY84="0**"),IF(ISNUMBER(CY84),CY84/ABS(CY84)*VLOOKUP(2,SignDiff!$A$3:$K$4,DK84,1),VLOOKUP(2,SignDiff!$A$3:$K$4,DK84,1)),"")</f>
        <v/>
      </c>
      <c r="DA84" s="4" t="str">
        <f>IF(OR(ISNUMBER(CY84),CY84="0**"),IF(ISNUMBER(CY84),CY84/ABS(CY84)*VLOOKUP(2,SignDiff!$A$7:$K$8,DK84,1),VLOOKUP(2,SignDiff!$A$7:$K$8,DK84,1)),"")</f>
        <v/>
      </c>
      <c r="DB84" s="4" t="str">
        <f t="shared" si="32"/>
        <v/>
      </c>
      <c r="DC84" s="4" t="str">
        <f t="shared" si="33"/>
        <v/>
      </c>
      <c r="DD84" s="4" t="str">
        <f>IF(OR(ISNUMBER(CY84),CY84="0**"),IF(CY84="0**",VLOOKUP(0,'ISI-ISS'!$A$2:$C$43,2,1),IF(CY84&lt;0,VLOOKUP(ABS(CY84),'ISI-ISS'!$A$2:$C$43,2,1),VLOOKUP(ABS(CY84),'ISI-ISS'!$A$2:$C$43,3,1))),"")</f>
        <v/>
      </c>
      <c r="DE84" s="4" t="str">
        <f t="shared" si="34"/>
        <v/>
      </c>
      <c r="DF84" s="4" t="str">
        <f>IF(OR(ISNUMBER(DE84),DE84="0**"),IF(ISNUMBER(DE84),DE84/ABS(DE84)*VLOOKUP(2,SignDiff!$A$3:$K$4,DK84,1),VLOOKUP(2,SignDiff!$A$3:$K$4,DK84,1)),"")</f>
        <v/>
      </c>
      <c r="DG84" s="4" t="str">
        <f>IF(OR(ISNUMBER(DE84),DE84="0**"),IF(ISNUMBER(DE84),DE84/ABS(DE84)*VLOOKUP(2,SignDiff!$A$7:$K$8,DK84,1),VLOOKUP(2,SignDiff!$A$7:$K$8,DK84,1)),"")</f>
        <v/>
      </c>
      <c r="DH84" s="4" t="str">
        <f t="shared" si="35"/>
        <v/>
      </c>
      <c r="DI84" s="4" t="str">
        <f t="shared" si="36"/>
        <v/>
      </c>
      <c r="DJ84" s="4" t="str">
        <f>IF(OR(ISNUMBER(DE84),DE84="0**"),IF(DE84="0**",VLOOKUP(0,'ISI-ISM'!$A$2:$C$43,2,1),IF(DE84&lt;0,VLOOKUP(ABS(DE84),'ISI-ISM'!$A$2:$C$43,2,1),VLOOKUP(ABS(DE84),'ISI-ISM'!$A$2:$C$43,3,1))),"")</f>
        <v/>
      </c>
      <c r="DK84" s="4" t="str">
        <f>IF(ISERROR(VLOOKUP(N84,age!$A$2:$C$11,2,1)),"",VLOOKUP(N84,age!$A$2:$C$11,2,1))</f>
        <v/>
      </c>
      <c r="DL84" s="4" t="str">
        <f>IF(ISERROR(VLOOKUP(N84,age!$A$2:$C$11,3,1)),"",VLOOKUP(N84,age!$A$2:$C$11,3,1))</f>
        <v/>
      </c>
      <c r="DM84" s="4">
        <f t="shared" si="23"/>
        <v>0</v>
      </c>
      <c r="DN84" s="4">
        <f t="shared" si="24"/>
        <v>0</v>
      </c>
      <c r="DO84" s="4">
        <f t="shared" si="25"/>
        <v>0</v>
      </c>
      <c r="DP84" s="4">
        <f t="shared" si="26"/>
        <v>0</v>
      </c>
      <c r="DQ84" s="4">
        <f t="shared" si="27"/>
        <v>0</v>
      </c>
      <c r="DR84" s="9" t="str">
        <f t="shared" si="37"/>
        <v/>
      </c>
      <c r="DS84" s="9" t="str">
        <f t="shared" si="38"/>
        <v/>
      </c>
      <c r="DT84" s="9" t="str">
        <f t="shared" si="39"/>
        <v/>
      </c>
      <c r="DU84" s="9" t="str">
        <f t="shared" si="40"/>
        <v/>
      </c>
      <c r="DV84" s="9" t="str">
        <f t="shared" si="41"/>
        <v/>
      </c>
      <c r="DW84" s="9" t="str">
        <f t="shared" si="42"/>
        <v/>
      </c>
      <c r="DX84" s="9" t="str">
        <f t="shared" si="43"/>
        <v/>
      </c>
      <c r="DY84" s="9" t="str">
        <f>IF(AND(ISNUMBER(AJ84),ISNUMBER(DK84)),IF(AJ84-VLOOKUP(BI84,NyFi!$L$2:$V$4,DK84,1)&lt;1,1,AJ84-VLOOKUP(BI84,NyFi!$L$2:$V$4,DK84,1)),"")</f>
        <v/>
      </c>
      <c r="DZ84" s="9" t="str">
        <f>IF(AND(ISNUMBER(DK84),DK84&lt;8),IF(AND(ISNUMBER(AK84),ISNUMBER(DK84)),IF(AK84-VLOOKUP(BI84,NyGs!$L$2:$V$4,DK84,1)&lt;1,1,AK84-VLOOKUP(BI84,NyGs!$L$2:$V$4,DK84,1)),""),"")</f>
        <v/>
      </c>
      <c r="EA84" s="9" t="str">
        <f>IF(AND(ISNUMBER(AL84),ISNUMBER(DK84)),IF(AL84-VLOOKUP(BI84,NyRm!$L$2:$V$4,DK84,1)&lt;1,1,AL84-VLOOKUP(BI84,NyRm!$L$2:$V$4,DK84,1)),"")</f>
        <v/>
      </c>
      <c r="EB84" s="9" t="str">
        <f>IF(AND(ISNUMBER(AM84),ISNUMBER(DK84)),IF(AM84-VLOOKUP(BI84,NyFm!$L$2:$V$4,DK84,1)&lt;1,1,AM84-VLOOKUP(BI84,NyFm!$L$2:$V$4,DK84,1)),"")</f>
        <v/>
      </c>
      <c r="EC84" s="9" t="str">
        <f>IF(AND(ISNUMBER(DK84),DK84&lt;8),IF(AND(ISNUMBER(AN84),ISNUMBER(DK84)),IF(AN84-VLOOKUP(BI84,NyLi1R!$L$2:$V$4,DK84,1)&lt;1,1,AN84-VLOOKUP(BI84,NyLi1R!$L$2:$V$4,DK84,1)),""),"")</f>
        <v/>
      </c>
      <c r="ED84" s="9" t="str">
        <f>IF(AND(ISNUMBER(DK84),DK84&lt;8),IF(AND(ISNUMBER(AO84),ISNUMBER(DK84)),IF(AO84-VLOOKUP(BI84,NyLi1E!$L$2:$V$4,DK84,1)&lt;1,1,AO84-VLOOKUP(BI84,NyLi1E!$L$2:$V$4,DK84,1)),""),"")</f>
        <v/>
      </c>
      <c r="EE84" s="9" t="str">
        <f>IF(AND(ISNUMBER(DK84),DK84&lt;8),IF(AND(ISNUMBER(AP84),ISNUMBER(DK84)),IF(AP84-VLOOKUP(BI84,NyLi1T!$L$2:$V$4,DK84,1)&lt;1,1,AP84-VLOOKUP(BI84,NyLi1T!$L$2:$V$4,DK84,1)),""),"")</f>
        <v/>
      </c>
      <c r="EF84" s="9" t="str">
        <f>IF(AND(ISNUMBER(DK84),DK84&gt;7),IF(AND(ISNUMBER(AQ84),ISNUMBER(DK84)),IF(AQ84-VLOOKUP(BI84,NyLi2R!$L$2:$V$4,DK84,1)&lt;1,1,AQ84-VLOOKUP(BI84,NyLi2R!$L$2:$V$4,DK84,1)),""),"")</f>
        <v/>
      </c>
      <c r="EG84" s="9" t="str">
        <f>IF(AND(ISNUMBER(DK84),DK84&gt;7),IF(AND(ISNUMBER(AR84),ISNUMBER(DK84)),IF(AR84-VLOOKUP(BI84,NyLi2E!$L$2:$V$4,DK84,1)&lt;1,1,AR84-VLOOKUP(BI84,NyLi2E!$L$2:$V$4,DK84,1)),""),"")</f>
        <v/>
      </c>
      <c r="EH84" s="9" t="str">
        <f>IF(AND(ISNUMBER(DK84),DK84&gt;7),IF(AND(ISNUMBER(AS84),ISNUMBER(DK84)),IF(AS84-VLOOKUP(BI84,NyLi2T!$L$2:$V$4,DK84,1)&lt;1,1,AS84-VLOOKUP(BI84,NyLi2T!$L$2:$V$4,DK84,1)),""),"")</f>
        <v/>
      </c>
      <c r="EI84" s="9" t="str">
        <f>IF(AND(ISNUMBER(DK84),DK84&lt;8),IF(AND(ISNUMBER(AT84),ISNUMBER(DK84)),IF(AT84-VLOOKUP(BI84,NySs!$L$2:$V$4,DK84,1)&lt;1,1,AT84-VLOOKUP(BI84,NySs!$L$2:$V$4,DK84,1)),""),"")</f>
        <v/>
      </c>
      <c r="EJ84" s="9" t="str">
        <f>IF(AND(ISNUMBER(DK84),DK84&lt;9),IF(AND(ISNUMBER(AU84),ISNUMBER(DK84)),IF(AU84-VLOOKUP(BI84,NyEo!$L$2:$V$4,DK84,1)&lt;1,1,AU84-VLOOKUP(BI84,NyEo!$L$2:$V$4,DK84,1)),""),"")</f>
        <v/>
      </c>
      <c r="EK84" s="9" t="str">
        <f>IF(AND(ISNUMBER(DK84),DK84&gt;7),IF(AND(ISNUMBER(AV84),ISNUMBER(DK84)),IF(AV84-VLOOKUP(BI84,NyHt!$L$2:$V$4,DK84,1)&lt;1,1,AV84-VLOOKUP(BI84,NyHt!$L$2:$V$4,DK84,1)),""),"")</f>
        <v/>
      </c>
      <c r="EL84" s="9" t="str">
        <f>IF(AND(ISNUMBER(AW84),ISNUMBER(DK84)),IF(AW84-VLOOKUP(BI84,NySiF!$L$2:$V$4,DK84,1)&lt;1,1,AW84-VLOOKUP(BI84,NySiF!$L$2:$V$4,DK84,1)),"")</f>
        <v/>
      </c>
      <c r="EM84" s="9" t="str">
        <f>IF(AND(ISNUMBER(AX84),ISNUMBER(DK84)),IF(AX84-VLOOKUP(BI84,NySiB!$L$2:$V$4,DK84,1)&lt;1,1,AX84-VLOOKUP(BI84,NySiB!$L$2:$V$4,DK84,1)),"")</f>
        <v/>
      </c>
      <c r="EN84" s="9" t="str">
        <f>IF(AND(ISNUMBER(AY84),ISNUMBER(DK84)),IF(AY84-VLOOKUP(BI84,NySiT!$L$2:$V$4,DK84,1)&lt;1,1,AY84-VLOOKUP(BI84,NySiT!$L$2:$V$4,DK84,1)),"")</f>
        <v/>
      </c>
      <c r="EO84" s="9" t="str">
        <f>IF(AND(ISNUMBER(AZ84),ISNUMBER(DK84)),IF(AZ84-VLOOKUP(BI84,NyVs!$L$2:$V$4,DK84,1)&lt;1,1,AZ84-VLOOKUP(BI84,NyVs!$L$2:$V$4,DK84,1)),"")</f>
        <v/>
      </c>
      <c r="EP84" s="9" t="str">
        <f>IF(AND(ISNUMBER(BA84),ISNUMBER(DK84)),IF(BA84-VLOOKUP(BI84,NyPp!$L$2:$V$4,DK84,1)&lt;1,1,BA84-VLOOKUP(BI84,NyPp!$L$2:$V$4,DK84,1)),"")</f>
        <v/>
      </c>
      <c r="EQ84" s="9" t="str">
        <f>IF(AND(ISNUMBER(BB84),ISNUMBER(DK84)),IF(BB84-VLOOKUP(BI84,NyIGS!$L$2:$V$4,DK84,1)&lt;40,40,BB84-VLOOKUP(BI84,NyIGS!$L$2:$V$4,DK84,1)),"")</f>
        <v/>
      </c>
      <c r="ER84" s="9" t="str">
        <f>IF(AND(ISNUMBER(BC84),ISNUMBER(DK84)),IF(BC84-VLOOKUP(BI84,NyIRS!$L$2:$V$4,DK84,1)&lt;40,40,BC84-VLOOKUP(BI84,NyIRS!$L$2:$V$4,DK84,1)),"")</f>
        <v/>
      </c>
      <c r="ES84" s="9" t="str">
        <f>IF(AND(ISNUMBER(BD84),ISNUMBER(DK84)),IF(BD84-VLOOKUP(BI84,NyIES!$L$2:$V$4,DK84,1)&lt;40,40,BD84-VLOOKUP(BI84,NyIES!$L$2:$V$4,DK84,1)),"")</f>
        <v/>
      </c>
      <c r="ET84" s="9" t="str">
        <f>IF(AND(ISNUMBER(BE84),ISNUMBER(DK84)),IF(BE84-VLOOKUP(BI84,NyISI!$L$2:$V$4,DK84,1)&lt;40,40,BE84-VLOOKUP(BI84,NyISI!$L$2:$V$4,DK84,1)),"")</f>
        <v/>
      </c>
      <c r="EU84" s="9" t="str">
        <f>IF(AND(ISNUMBER(DK84),DK84&lt;8),IF(AND(ISNUMBER(BF84),ISNUMBER(DK84)),IF(BF84-VLOOKUP(BI84,NyISS!$L$2:$V$4,DK84,1)&lt;40,40,BF84-VLOOKUP(BI84,NyISS!$L$2:$V$4,DK84,1)),""),"")</f>
        <v/>
      </c>
      <c r="EV84" s="9" t="str">
        <f>IF(AND(ISNUMBER(DK84),DK84&gt;7),IF(AND(ISNUMBER(BG84),ISNUMBER(DK84)),IF(BG84-VLOOKUP(BI84,NyISM!$L$2:$V$4,DK84,1)&lt;40,40,BG84-VLOOKUP(BI84,NyISM!$L$2:$V$4,DK84,1)),""),"")</f>
        <v/>
      </c>
      <c r="EW84" s="9" t="str">
        <f>IF(AND(ISNUMBER(BH84),ISNUMBER(DK84)),IF(BH84-VLOOKUP(BI84,NyIAM!$L$2:$V$4,DK84,1)&lt;40,40,BH84-VLOOKUP(BI84,NyIAM!$L$2:$V$4,DK84,1)),"")</f>
        <v/>
      </c>
      <c r="EX84" s="9" t="str">
        <f>IF(AND(ISNUMBER(AJ84),ISNUMBER(DK84)),IF(AJ84+VLOOKUP(BI84,NyFi!$L$2:$V$4,DK84,1)&gt;19,19,AJ84+VLOOKUP(BI84,NyFi!$L$2:$V$4,DK84,1)),"")</f>
        <v/>
      </c>
      <c r="EY84" s="9" t="str">
        <f>IF(AND(ISNUMBER(DK84),DK84&lt;8),IF(AND(ISNUMBER(AK84),ISNUMBER(DK84)),IF(AK84+VLOOKUP(BI84,NyGs!$L$2:$V$4,DK84,1)&gt;19,19,AK84+VLOOKUP(BI84,NyGs!$L$2:$V$4,DK84,1)),""),"")</f>
        <v/>
      </c>
      <c r="EZ84" s="9" t="str">
        <f>IF(AND(ISNUMBER(AL84),ISNUMBER(DK84)),IF(AL84+VLOOKUP(BI84,NyRm!$L$2:$V$4,DK84,1)&gt;19,19,AL84+VLOOKUP(BI84,NyRm!$L$2:$V$4,DK84,1)),"")</f>
        <v/>
      </c>
      <c r="FA84" s="9" t="str">
        <f>IF(AND(ISNUMBER(AM84),ISNUMBER(DK84)),IF(AM84+VLOOKUP(BI84,NyFm!$L$2:$V$4,DK84,1)&gt;19,19,AM84+VLOOKUP(BI84,NyFm!$L$2:$V$4,DK84,1)),"")</f>
        <v/>
      </c>
      <c r="FB84" s="9" t="str">
        <f>IF(AND(ISNUMBER(DK84),DK84&lt;8),IF(AND(ISNUMBER(AN84),ISNUMBER(DK84)),IF(AN84+VLOOKUP(BI84,NyLi1R!$L$2:$V$4,DK84,1)&gt;19,19,AN84+VLOOKUP(BI84,NyLi1R!$L$2:$V$4,DK84,1)),""),"")</f>
        <v/>
      </c>
      <c r="FC84" s="9" t="str">
        <f>IF(AND(ISNUMBER(DK84),DK84&lt;8),IF(AND(ISNUMBER(AO84),ISNUMBER(DK84)),IF(AO84+VLOOKUP(BI84,NyLi1E!$L$2:$V$4,DK84,1)&gt;19,19,AO84+VLOOKUP(BI84,NyLi1E!$L$2:$V$4,DK84,1)),""),"")</f>
        <v/>
      </c>
      <c r="FD84" s="9" t="str">
        <f>IF(AND(ISNUMBER(DK84),DK84&lt;8),IF(AND(ISNUMBER(AP84),ISNUMBER(DK84)),IF(AP84+VLOOKUP(BI84,NyLi1T!$L$2:$V$4,DK84,1)&gt;19,19,AP84+VLOOKUP(BI84,NyLi1T!$L$2:$V$4,DK84,1)),""),"")</f>
        <v/>
      </c>
      <c r="FE84" s="9" t="str">
        <f>IF(AND(ISNUMBER(DK84),DK84&gt;7),IF(AND(ISNUMBER(AQ84),ISNUMBER(DK84)),IF(AQ84+VLOOKUP(BI84,NyLi2R!$L$2:$V$4,DK84,1)&gt;19,19,AQ84+VLOOKUP(BI84,NyLi2R!$L$2:$V$4,DK84,1)),""),"")</f>
        <v/>
      </c>
      <c r="FF84" s="9" t="str">
        <f>IF(AND(ISNUMBER(DK84),DK84&gt;7),IF(AND(ISNUMBER(AR84),ISNUMBER(DK84)),IF(AR84+VLOOKUP(BI84,NyLi2E!$L$2:$V$4,DK84,1)&gt;19,19,AR84+VLOOKUP(BI84,NyLi2E!$L$2:$V$4,DK84,1)),""),"")</f>
        <v/>
      </c>
      <c r="FG84" s="9" t="str">
        <f>IF(AND(ISNUMBER(DK84),DK84&gt;7),IF(AND(ISNUMBER(AS84),ISNUMBER(DK84)),IF(AS84+VLOOKUP(BI84,NyLi2T!$L$2:$V$4,DK84,1)&gt;19,19,AS84+VLOOKUP(BI84,NyLi2T!$L$2:$V$4,DK84,1)),""),"")</f>
        <v/>
      </c>
      <c r="FH84" s="9" t="str">
        <f>IF(AND(ISNUMBER(DK84),DK84&lt;8),IF(AND(ISNUMBER(AT84),ISNUMBER(DK84)),IF(AT84+VLOOKUP(BI84,NySs!$L$2:$V$4,DK84,1)&gt;19,19,AT84+VLOOKUP(BI84,NySs!$L$2:$V$4,DK84,1)),""),"")</f>
        <v/>
      </c>
      <c r="FI84" s="9" t="str">
        <f>IF(AND(ISNUMBER(DK84),DK84&lt;9),IF(AND(ISNUMBER(AU84),ISNUMBER(DK84)),IF(AU84+VLOOKUP(BI84,NyEo!$L$2:$V$4,DK84,1)&gt;19,19,AU84+VLOOKUP(BI84,NyEo!$L$2:$V$4,DK84,1)),""),"")</f>
        <v/>
      </c>
      <c r="FJ84" s="9" t="str">
        <f>IF(AND(ISNUMBER(DK84),DK84&gt;7),IF(AND(ISNUMBER(AV84),ISNUMBER(DK84)),IF(AV84+VLOOKUP(BI84,NyHt!$L$2:$V$4,DK84,1)&gt;19,19,AV84+VLOOKUP(BI84,NyHt!$L$2:$V$4,DK84,1)),""),"")</f>
        <v/>
      </c>
      <c r="FK84" s="9" t="str">
        <f>IF(AND(ISNUMBER(AW84),ISNUMBER(DK84)),IF(AW84+VLOOKUP(BI84,NySiF!$L$2:$V$4,DK84,1)&gt;19,19,AW84+VLOOKUP(BI84,NySiF!$L$2:$V$4,DK84,1)),"")</f>
        <v/>
      </c>
      <c r="FL84" s="9" t="str">
        <f>IF(AND(ISNUMBER(AX84),ISNUMBER(DK84)),IF(AX84+VLOOKUP(BI84,NySiB!$L$2:$V$4,DK84,1)&gt;19,19,AX84+VLOOKUP(BI84,NySiB!$L$2:$V$4,DK84,1)),"")</f>
        <v/>
      </c>
      <c r="FM84" s="9" t="str">
        <f>IF(AND(ISNUMBER(AY84),ISNUMBER(DK84)),IF(AY84+VLOOKUP(BI84,NySiT!$L$2:$V$4,DK84,1)&gt;19,19,AY84+VLOOKUP(BI84,NySiT!$L$2:$V$4,DK84,1)),"")</f>
        <v/>
      </c>
      <c r="FN84" s="9" t="str">
        <f>IF(AND(ISNUMBER(AZ84),ISNUMBER(DK84)),IF(AZ84+VLOOKUP(BI84,NyVs!$L$2:$V$4,DK84,1)&gt;19,19,AZ84+VLOOKUP(BI84,NyVs!$L$2:$V$4,DK84,1)),"")</f>
        <v/>
      </c>
      <c r="FO84" s="9" t="str">
        <f>IF(AND(ISNUMBER(BA84),ISNUMBER(DK84)),IF(BA84+VLOOKUP(BI84,NyPp!$L$2:$V$4,DK84,1)&gt;19,19,BA84+VLOOKUP(BI84,NyPp!$L$2:$V$4,DK84,1)),"")</f>
        <v/>
      </c>
      <c r="FP84" s="9" t="str">
        <f>IF(AND(ISNUMBER(BB84),ISNUMBER(DK84)),IF(BB84+VLOOKUP(BI84,NyIGS!$L$2:$V$4,DK84,1)&gt;160,160,BB84+VLOOKUP(BI84,NyIGS!$L$2:$V$4,DK84,1)),"")</f>
        <v/>
      </c>
      <c r="FQ84" s="9" t="str">
        <f>IF(AND(ISNUMBER(BC84),ISNUMBER(DK84)),IF(BC84+VLOOKUP(BI84,NyIRS!$L$2:$V$4,DK84,1)&gt;160,160,BC84+VLOOKUP(BI84,NyIRS!$L$2:$V$4,DK84,1)),"")</f>
        <v/>
      </c>
      <c r="FR84" s="9" t="str">
        <f>IF(AND(ISNUMBER(BD84),ISNUMBER(DK84)),IF(BD84+VLOOKUP(BI84,NyIES!$L$2:$V$4,DK84,1)&gt;160,160, BD84+VLOOKUP(BI84,NyIES!$L$2:$V$4,DK84,1)),"")</f>
        <v/>
      </c>
      <c r="FS84" s="9" t="str">
        <f>IF(AND(ISNUMBER(BE84),ISNUMBER(DK84)),IF(BE84+VLOOKUP(BI84,NyISI!$L$2:$V$4,DK84,1)&gt;160,160,BE84+VLOOKUP(BI84,NyISI!$L$2:$V$4,DK84,1)),"")</f>
        <v/>
      </c>
      <c r="FT84" s="9" t="str">
        <f>IF(AND(ISNUMBER(DK84),DK84&lt;8),IF(AND(ISNUMBER(BF84),ISNUMBER(DK84)),IF(BF84+VLOOKUP(BI84,NyISS!$L$2:$V$4,DK84,1)&gt;160,160,BF84+VLOOKUP(BI84,NyISS!$L$2:$V$4,DK84,1)),""),"")</f>
        <v/>
      </c>
      <c r="FU84" s="9" t="str">
        <f>IF(AND(ISNUMBER(DK84),DK84&gt;7),IF(AND(ISNUMBER(BG84),ISNUMBER(DK84)),IF(BG84+VLOOKUP(BI84,NyISM!$L$2:$V$4,DK84,1)&gt;160,160,BG84+VLOOKUP(BI84,NyISM!$L$2:$V$4,DK84,1)),""),"")</f>
        <v/>
      </c>
      <c r="FV84" s="9" t="str">
        <f>IF(AND(ISNUMBER(BH84),ISNUMBER(DK84)),IF(BH84+VLOOKUP(BI84,NyIAM!$L$2:$V$4,DK84,1)&gt;160,160,BH84+VLOOKUP(BI84,NyIAM!$L$2:$V$4,DK84,1)),"")</f>
        <v/>
      </c>
    </row>
    <row r="85" spans="1:178" x14ac:dyDescent="0.2">
      <c r="A85" s="51"/>
      <c r="B85" s="51"/>
      <c r="C85" s="51"/>
      <c r="D85" s="51"/>
      <c r="E85" s="51"/>
      <c r="F85" s="51"/>
      <c r="G85" s="51"/>
      <c r="H85" s="51"/>
      <c r="I85" s="51"/>
      <c r="J85" s="52"/>
      <c r="K85" s="52"/>
      <c r="L85" s="53"/>
      <c r="M85" s="53"/>
      <c r="N85" s="58" t="str">
        <f t="shared" si="22"/>
        <v/>
      </c>
      <c r="O85" s="53"/>
      <c r="P85" s="53"/>
      <c r="Q85" s="53"/>
      <c r="R85" s="53"/>
      <c r="S85" s="53"/>
      <c r="T85" s="53"/>
      <c r="U85" s="53"/>
      <c r="V85" s="53"/>
      <c r="W85" s="53"/>
      <c r="X85" s="53"/>
      <c r="Y85" s="53"/>
      <c r="Z85" s="53"/>
      <c r="AA85" s="53"/>
      <c r="AB85" s="53"/>
      <c r="AC85" s="53"/>
      <c r="AD85" s="53"/>
      <c r="AE85" s="53"/>
      <c r="AF85" s="53"/>
      <c r="AG85" s="53"/>
      <c r="AH85" s="53"/>
      <c r="AI85" s="53"/>
      <c r="AJ85" s="4" t="str">
        <f>IF(O85="","",IF(ISNUMBER(N85),VLOOKUP(O85,NyFi!$A$2:$K$40,DK85),""))</f>
        <v/>
      </c>
      <c r="AK85" s="4" t="str">
        <f>IF(P85="","",IF(AND(ISNUMBER(N85),DK85&lt;8),VLOOKUP(P85,NyGs!$A$2:$G$41,DK85),""))</f>
        <v/>
      </c>
      <c r="AL85" s="4" t="str">
        <f>IF(AA85="","",IF(ISNUMBER(N85),VLOOKUP(AA85,NyRm!$A$2:$K$56,DK85),""))</f>
        <v/>
      </c>
      <c r="AM85" s="4" t="str">
        <f>IF(Z85="","",IF(ISNUMBER(N85),VLOOKUP(Z85,NyFm!$A$2:$K$46,DK85),""))</f>
        <v/>
      </c>
      <c r="AN85" s="4" t="str">
        <f>IF(U85="","",IF(AND(ISNUMBER(N85),DK85&lt;8),VLOOKUP(U85,NyLi1R!$A$2:$G$20,DK85),""))</f>
        <v/>
      </c>
      <c r="AO85" s="4" t="str">
        <f>IF(V85="","",IF(AND(ISNUMBER(N85),DK85&lt;8),VLOOKUP(V85,NyLi1E!$A$2:$G$20,DK85),""))</f>
        <v/>
      </c>
      <c r="AP85" s="4" t="str">
        <f>IF(AND(ISNUMBER(N85),ISNUMBER(AN85),ISNUMBER(AO85),DK85&lt;8),VLOOKUP(AN85+AO85,NyLi1T!$A$2:$G$40,DK85),"")</f>
        <v/>
      </c>
      <c r="AQ85" s="4" t="str">
        <f>IF(W85="","",IF(AND(ISNUMBER(N85),DK85&gt;7),VLOOKUP(W85,NyLi2R!$A$2:$K$20,DK85),""))</f>
        <v/>
      </c>
      <c r="AR85" s="4" t="str">
        <f>IF(X85="","",IF(AND(ISNUMBER(N85),DK85&gt;7),VLOOKUP(X85,NyLi2E!$A$2:$K$20,DK85),""))</f>
        <v/>
      </c>
      <c r="AS85" s="4" t="str">
        <f>IF(AND(ISNUMBER(N85),ISNUMBER(AQ85),ISNUMBER(AR85),DK85&gt;7),VLOOKUP(AQ85+AR85,NyLi2T!$A$2:$K$40,DK85),"")</f>
        <v/>
      </c>
      <c r="AT85" s="4" t="str">
        <f>IF(AE85="","",IF(AND(ISNUMBER(N85),DK85&lt;8),VLOOKUP(AE85,NySs!$A$2:$G$28,DK85),""))</f>
        <v/>
      </c>
      <c r="AU85" s="4" t="str">
        <f>IF(AD85="","",IF(AND(ISNUMBER(N85),DK85&lt;9),VLOOKUP(AD85,NyEo!$A$2:$H$22,DK85),""))</f>
        <v/>
      </c>
      <c r="AV85" s="4" t="str">
        <f>IF(Q85="","",IF(AND(ISNUMBER(N85),DK85&gt;7),VLOOKUP(Q85,NyHt!$A$2:$K$17,DK85),""))</f>
        <v/>
      </c>
      <c r="AW85" s="4" t="str">
        <f>IF(R85="","",IF(ISNUMBER(N85),VLOOKUP(R85,NySiF!$A$2:$K$18,DK85),""))</f>
        <v/>
      </c>
      <c r="AX85" s="4" t="str">
        <f>IF(S85="","",IF(ISNUMBER(N85),VLOOKUP(S85,NySiB!$A$2:$K$16,DK85),""))</f>
        <v/>
      </c>
      <c r="AY85" s="4" t="str">
        <f>IF(T85="","",IF(ISNUMBER(N85),VLOOKUP(T85,NySiT!$A$2:$K$32,DK85),""))</f>
        <v/>
      </c>
      <c r="AZ85" s="4" t="str">
        <f>IF(Y85="","",IF(ISNUMBER(N85),VLOOKUP(Y85,NyVs!$A$2:$K$86,DK85),""))</f>
        <v/>
      </c>
      <c r="BA85" s="4" t="str">
        <f>IF(AI85="","",IF(ISNUMBER(N85),VLOOKUP(AI85,NyPp!$A$2:$K$202,DK85),""))</f>
        <v/>
      </c>
      <c r="BB85" s="4" t="str">
        <f>IF(AND(ISNUMBER(AJ85),ISNUMBER(AK85),ISNUMBER(AL85),ISNUMBER(AM85),DK85&lt;8),IF(COUNTIF(O85,0)+COUNTIF(P85,0)+COUNTIF(AA85,0)+COUNTIF(Z85,0)&gt;1,"",VLOOKUP(AJ85+AK85+AL85+AM85,NyIGS!$A$2:$K$78,DK85)),IF(AND(ISNUMBER(AJ85),ISNUMBER(AL85),ISNUMBER(AM85),ISNUMBER(AS85),DK85&gt;7),IF(COUNTIF(O85,0)+COUNTIF(AA85,0)+COUNTIF(Z85,0)+AND(COUNTIF(W85,0),COUNTIF(X85,0))&gt;1,"",VLOOKUP(AJ85+AL85+AM85+AS85,NyIGS!$A$2:$K$78,DK85)),""))</f>
        <v/>
      </c>
      <c r="BC85" s="4" t="str">
        <f>IF(AND(ISNUMBER(AJ85),ISNUMBER(AN85),ISNUMBER(AT85),DK85&lt;8),IF(COUNTIF(O85,0)+COUNTIF(U85,0)+COUNTIF(AE85,0)&gt;1,"",VLOOKUP(AJ85+AN85+AT85,NyIRS!$A$2:$K$59,DK85)),IF(AND(ISNUMBER(AJ85),ISNUMBER(AQ85),DK85&gt;7),IF(COUNTIF(O85,0)+COUNTIF(W85,0)&gt;1,"",VLOOKUP(AJ85+AQ85,NyIRS!$A$2:$K$59,DK85)),""))</f>
        <v/>
      </c>
      <c r="BD85" s="4" t="str">
        <f>IF(AND(ISNUMBER(AK85),ISNUMBER(AL85),ISNUMBER(AM85),DK85&lt;8),IF(COUNTIF(P85,0)+COUNTIF(AA85,0)+COUNTIF(Z85,0)&gt;1,"",VLOOKUP(AK85+AL85+AM85,NyIES!$A$2:$K$59,DK85)),IF(AND(ISNUMBER(AL85),ISNUMBER(AM85),ISNUMBER(AR85),DK85&gt;7),IF(COUNTIF(AA85,0)+COUNTIF(Z85,0)+COUNTIF(X85,0)&gt;1,"",VLOOKUP(AL85+AM85+AR85,NyIES!$A$2:$K$59,DK85)),""))</f>
        <v/>
      </c>
      <c r="BE85" s="4" t="str">
        <f>IF(AND(ISNUMBER(AJ85),ISNUMBER(AP85),ISNUMBER(AU85),DK85&lt;8),IF(COUNTIF(O85,0)+AND(COUNTIF(U85,0),COUNTIF(V85,0))+COUNTIF(AD85,0)&gt;1,"",VLOOKUP(AJ85+AP85+AU85,NyISI!$A$2:$K$59,DK85)),IF(AND(ISNUMBER(AS85),ISNUMBER(AU85),ISNUMBER(AV85),DK85=8),IF(COUNTIF(AD85,0)+COUNTIF(Q85,0)+AND(COUNTIF(W85,0),COUNTIF(X85,0))&gt;1,"",VLOOKUP(AS85+AU85+AV85,NyISI!$A$2:$K$59,DK85)),IF(AND(ISNUMBER(AS85),ISNUMBER(AV85),DK85&gt;8),IF(COUNTIF(Q85,0)+AND(COUNTIF(W85,0),COUNTIF(X85,0))&gt;1,"",VLOOKUP(AS85+AV85,NyISI!$A$2:$K$59,DK85)),"")))</f>
        <v/>
      </c>
      <c r="BF85" s="4" t="str">
        <f>IF(AND(ISNUMBER(AT85),ISNUMBER(AK85),ISNUMBER(AL85),ISNUMBER(AM85),DK85&lt;8),IF(COUNTIF(P85,0)+COUNTIF(AA85,0)+COUNTIF(Z85,0)+COUNTIF(AE85,0)&gt;1,"",VLOOKUP(AT85+AK85+AL85+AM85,NyISS!$A$2:$G$78,DK85)),"")</f>
        <v/>
      </c>
      <c r="BG85" s="4" t="str">
        <f>IF(AND(ISNUMBER(AJ85),ISNUMBER(AL85),ISNUMBER(AM85),DK85&gt;7),IF(COUNTIF(O85,0)+COUNTIF(AA85,0)+COUNTIF(Z85,0)&gt;1,"",VLOOKUP(AJ85+AL85+AM85,NyISM!$A$2:$K$59,DK85)),"")</f>
        <v/>
      </c>
      <c r="BH85" s="4" t="str">
        <f>IF(AND(ISNUMBER(AY85),ISNUMBER(AZ85)),IF(COUNTIF(T85,0)+COUNTIF(Y85,0)&gt;1,"",VLOOKUP(AY85+AZ85,NyIAM!$A$2:$K$40,DK85)),"")</f>
        <v/>
      </c>
      <c r="BJ85" s="4" t="str">
        <f>IF(ISNUMBER(BB85),VLOOKUP(BB85,Percentil!$A$2:$B$122,2,1),"")</f>
        <v/>
      </c>
      <c r="BK85" s="4" t="str">
        <f>IF(ISNUMBER(BC85),VLOOKUP(BC85,Percentil!$A$2:$B$122,2,1),"")</f>
        <v/>
      </c>
      <c r="BL85" s="4" t="str">
        <f>IF(ISNUMBER(BD85),VLOOKUP(BD85,Percentil!$A$2:$B$122,2,1),"")</f>
        <v/>
      </c>
      <c r="BM85" s="4" t="str">
        <f>IF(ISNUMBER(BE85),VLOOKUP(BE85,Percentil!$A$2:$B$122,2,1),"")</f>
        <v/>
      </c>
      <c r="BN85" s="4" t="str">
        <f>IF(ISNUMBER(BF85),VLOOKUP(BF85,Percentil!$A$2:$B$122,2,1),"")</f>
        <v/>
      </c>
      <c r="BO85" s="4" t="str">
        <f>IF(ISNUMBER(BG85),VLOOKUP(BG85,Percentil!$A$2:$B$122,2,1),"")</f>
        <v/>
      </c>
      <c r="BP85" s="4" t="str">
        <f>IF(ISNUMBER(BH85),VLOOKUP(BH85,Percentil!$A$2:$B$122,2,1),"")</f>
        <v/>
      </c>
      <c r="BQ85" s="4" t="str">
        <f>IF(AND(ISNUMBER(AJ85),ISNUMBER(DK85)),IF(AJ85-VLOOKUP(BI85,NyFi!$L$2:$V$4,DK85,1)&lt;1,1 &amp; " - " &amp; AJ85+VLOOKUP(BI85,NyFi!$L$2:$V$4,DK85,1),IF(AJ85+VLOOKUP(BI85,NyFi!$L$2:$V$4,DK85,1)&gt;19,AJ85-VLOOKUP(BI85,NyFi!$L$2:$V$4,DK85,1) &amp; " - " &amp; 19,AJ85-VLOOKUP(BI85,NyFi!$L$2:$V$4,DK85,1) &amp; " - " &amp; AJ85+VLOOKUP(BI85,NyFi!$L$2:$V$4,DK85,1))),"")</f>
        <v/>
      </c>
      <c r="BR85" s="4" t="str">
        <f>IF(AND(ISNUMBER(DK85),DK85&lt;8),IF(AND(ISNUMBER(AK85),ISNUMBER(DK85)),IF(AK85-VLOOKUP(BI85,NyGs!$L$2:$V$4,DK85,1)&lt;1,1 &amp; " - " &amp; AK85+VLOOKUP(BI85,NyGs!$L$2:$V$4,DK85,1),IF(AK85+VLOOKUP(BI85,NyGs!$L$2:$V$4,DK85,1)&gt;19,AK85-VLOOKUP(BI85,NyGs!$L$2:$V$4,DK85,1) &amp; " - " &amp; 19,AK85-VLOOKUP(BI85,NyGs!$L$2:$V$4,DK85,1) &amp; " - " &amp; AK85+VLOOKUP(BI85,NyGs!$L$2:$V$4,DK85,1))),""),"")</f>
        <v/>
      </c>
      <c r="BS85" s="4" t="str">
        <f>IF(AND(ISNUMBER(AL85),ISNUMBER(DK85)),IF(AL85-VLOOKUP(BI85,NyRm!$L$2:$V$4,DK85,1)&lt;1,1 &amp; " - " &amp; AL85+VLOOKUP(BI85,NyRm!$L$2:$V$4,DK85,1),IF(AL85+VLOOKUP(BI85,NyRm!$L$2:$V$4,DK85,1)&gt;19,AL85-VLOOKUP(BI85,NyRm!$L$2:$V$4,DK85,1) &amp; " - " &amp; 19,AL85-VLOOKUP(BI85,NyRm!$L$2:$V$4,DK85,1) &amp; " - " &amp; AL85+VLOOKUP(BI85,NyRm!$L$2:$V$4,DK85,1))),"")</f>
        <v/>
      </c>
      <c r="BT85" s="4" t="str">
        <f>IF(AND(ISNUMBER(AM85),ISNUMBER(DK85)),IF(AM85-VLOOKUP(BI85,NyFm!$L$2:$V$4,DK85,1)&lt;1,1 &amp; " - " &amp; AM85+VLOOKUP(BI85,NyFm!$L$2:$V$4,DK85,1),IF(AM85+VLOOKUP(BI85,NyFm!$L$2:$V$4,DK85,1)&gt;19,AM85-VLOOKUP(BI85,NyFm!$L$2:$V$4,DK85,1) &amp; " - " &amp; 19,AM85-VLOOKUP(BI85,NyFm!$L$2:$V$4,DK85,1) &amp; " - " &amp; AM85+VLOOKUP(BI85,NyFm!$L$2:$V$4,DK85,1))),"")</f>
        <v/>
      </c>
      <c r="BU85" s="4" t="str">
        <f>IF(AND(ISNUMBER(DK85),DK85&lt;8),IF(AND(ISNUMBER(AN85),ISNUMBER(DK85)),IF(AN85-VLOOKUP(BI85,NyLi1R!$L$2:$V$4,DK85,1)&lt;1,1 &amp; " - " &amp; AN85+VLOOKUP(BI85,NyLi1R!$L$2:$V$4,DK85,1),IF(AN85+VLOOKUP(BI85,NyLi1R!$L$2:$V$4,DK85,1)&gt;19,AN85-VLOOKUP(BI85,NyLi1R!$L$2:$V$4,DK85,1) &amp; " - " &amp; 19,AN85-VLOOKUP(BI85,NyLi1R!$L$2:$V$4,DK85,1) &amp; " - " &amp; AN85+VLOOKUP(BI85,NyLi1R!$L$2:$V$4,DK85,1))),""),"")</f>
        <v/>
      </c>
      <c r="BV85" s="4" t="str">
        <f>IF(AND(ISNUMBER(DK85),DK85&lt;8),IF(AND(ISNUMBER(AO85),ISNUMBER(DK85)),IF(AO85-VLOOKUP(BI85,NyLi1E!$L$2:$V$4,DK85,1)&lt;1,1 &amp; " - " &amp; AO85+VLOOKUP(BI85,NyLi1E!$L$2:$V$4,DK85,1),IF(AO85+VLOOKUP(BI85,NyLi1E!$L$2:$V$4,DK85,1)&gt;19,AO85-VLOOKUP(BI85,NyLi1E!$L$2:$V$4,DK85,1) &amp; " - " &amp; 19,AO85-VLOOKUP(BI85,NyLi1E!$L$2:$V$4,DK85,1) &amp; " - " &amp; AO85+VLOOKUP(BI85,NyLi1E!$L$2:$V$4,DK85,1))),""),"")</f>
        <v/>
      </c>
      <c r="BW85" s="4" t="str">
        <f>IF(AND(ISNUMBER(DK85),DK85&lt;8),IF(AND(ISNUMBER(AP85),ISNUMBER(DK85)),IF(AP85-VLOOKUP(BI85,NyLi1T!$L$2:$V$4,DK85,1)&lt;1,1 &amp; " - " &amp; AP85+VLOOKUP(BI85,NyLi1T!$L$2:$V$4,DK85,1),IF(AP85+VLOOKUP(BI85,NyLi1T!$L$2:$V$4,DK85,1)&gt;19,AP85-VLOOKUP(BI85,NyLi1T!$L$2:$V$4,DK85,1) &amp; " - " &amp; 19,AP85-VLOOKUP(BI85,NyLi1T!$L$2:$V$4,DK85,1) &amp; " - " &amp; AP85+VLOOKUP(BI85,NyLi1T!$L$2:$V$4,DK85,1))),""),"")</f>
        <v/>
      </c>
      <c r="BX85" s="4" t="str">
        <f>IF(AND(ISNUMBER(DK85),DK85&gt;7),IF(AND(ISNUMBER(AQ85),ISNUMBER(DK85)),IF(AQ85-VLOOKUP(BI85,NyLi2R!$L$2:$V$4,DK85,1)&lt;1,1 &amp; " - " &amp; AQ85+VLOOKUP(BI85,NyLi2R!$L$2:$V$4,DK85,1),IF(AQ85+VLOOKUP(BI85,NyLi2R!$L$2:$V$4,DK85,1)&gt;19,AQ85-VLOOKUP(BI85,NyLi2R!$L$2:$V$4,DK85,1) &amp; " - " &amp; 19,AQ85-VLOOKUP(BI85,NyLi2R!$L$2:$V$4,DK85,1) &amp; " - " &amp; AQ85+VLOOKUP(BI85,NyLi2R!$L$2:$V$4,DK85,1))),""),"")</f>
        <v/>
      </c>
      <c r="BY85" s="4" t="str">
        <f>IF(AND(ISNUMBER(DK85),DK85&gt;7),IF(AND(ISNUMBER(AR85),ISNUMBER(DK85)),IF(AR85-VLOOKUP(BI85,NyLi2E!$L$2:$V$4,DK85,1)&lt;1,1 &amp; " - " &amp; AR85+VLOOKUP(BI85,NyLi2E!$L$2:$V$4,DK85,1),IF(AR85+VLOOKUP(BI85,NyLi2E!$L$2:$V$4,DK85,1)&gt;19,AR85-VLOOKUP(BI85,NyLi2E!$L$2:$V$4,DK85,1) &amp; " - " &amp; 19,AR85-VLOOKUP(BI85,NyLi2E!$L$2:$V$4,DK85,1) &amp; " - " &amp; AR85+VLOOKUP(BI85,NyLi2E!$L$2:$V$4,DK85,1))),""),"")</f>
        <v/>
      </c>
      <c r="BZ85" s="4" t="str">
        <f>IF(AND(ISNUMBER(DK85),DK85&gt;7),IF(AND(ISNUMBER(AS85),ISNUMBER(DK85)),IF(AS85-VLOOKUP(BI85,NyLi2T!$L$2:$V$4,DK85,1)&lt;1,1 &amp; " - " &amp; AS85+VLOOKUP(BI85,NyLi2T!$L$2:$V$4,DK85,1),IF(AS85+VLOOKUP(BI85,NyLi2T!$L$2:$V$4,DK85,1)&gt;19,AS85-VLOOKUP(BI85,NyLi2T!$L$2:$V$4,DK85,1) &amp; " - " &amp; 19,AS85-VLOOKUP(BI85,NyLi2T!$L$2:$V$4,DK85,1) &amp; " - " &amp; AS85+VLOOKUP(BI85,NyLi2T!$L$2:$V$4,DK85,1))),""),"")</f>
        <v/>
      </c>
      <c r="CA85" s="4" t="str">
        <f>IF(AND(ISNUMBER(DK85),DK85&lt;8),IF(AND(ISNUMBER(AT85),ISNUMBER(DK85)),IF(AT85-VLOOKUP(BI85,NySs!$L$2:$V$4,DK85,1)&lt;1,1 &amp; " - " &amp; AT85+VLOOKUP(BI85,NySs!$L$2:$V$4,DK85,1),IF(AT85+VLOOKUP(BI85,NySs!$L$2:$V$4,DK85,1)&gt;19,AT85-VLOOKUP(BI85,NySs!$L$2:$V$4,DK85,1) &amp; " - " &amp; 19,AT85-VLOOKUP(BI85,NySs!$L$2:$V$4,DK85,1) &amp; " - " &amp; AT85+VLOOKUP(BI85,NySs!$L$2:$V$4,DK85,1))),""),"")</f>
        <v/>
      </c>
      <c r="CB85" s="4" t="str">
        <f>IF(AND(ISNUMBER(DK85),DK85&lt;9),IF(AND(ISNUMBER(AU85),ISNUMBER(DK85)),IF(AU85-VLOOKUP(BI85,NyEo!$L$2:$V$4,DK85,1)&lt;1,1 &amp; " - " &amp; AU85+VLOOKUP(BI85,NyEo!$L$2:$V$4,DK85,1),IF(AU85+VLOOKUP(BI85,NyEo!$L$2:$V$4,DK85,1)&gt;19,AU85-VLOOKUP(BI85,NyEo!$L$2:$V$4,DK85,1) &amp; " - " &amp; 19,AU85-VLOOKUP(BI85,NyEo!$L$2:$V$4,DK85,1) &amp; " - " &amp; AU85+VLOOKUP(BI85,NyEo!$L$2:$V$4,DK85,1))),""),"")</f>
        <v/>
      </c>
      <c r="CC85" s="4" t="str">
        <f>IF(AND(ISNUMBER(DK85),DK85&gt;7),IF(AND(ISNUMBER(AV85),ISNUMBER(DK85)),IF(AV85-VLOOKUP(BI85,NyHt!$L$2:$V$4,DK85,1)&lt;1,1 &amp; " - " &amp; AV85+VLOOKUP(BI85,NyHt!$L$2:$V$4,DK85,1),IF(AV85+VLOOKUP(BI85,NyHt!$L$2:$V$4,DK85,1)&gt;19,AV85-VLOOKUP(BI85,NyHt!$L$2:$V$4,DK85,1) &amp; " - " &amp; 19,AV85-VLOOKUP(BI85,NyHt!$L$2:$V$4,DK85,1) &amp; " - " &amp; AV85+VLOOKUP(BI85,NyHt!$L$2:$V$4,DK85,1))),""),"")</f>
        <v/>
      </c>
      <c r="CD85" s="4" t="str">
        <f>IF(AND(ISNUMBER(AW85),ISNUMBER(DK85)),IF(AW85-VLOOKUP(BI85,NySiF!$L$2:$V$4,DK85,1)&lt;1,1 &amp; " - " &amp; AW85+VLOOKUP(BI85,NySiF!$L$2:$V$4,DK85,1),IF(AW85+VLOOKUP(BI85,NySiF!$L$2:$V$4,DK85,1)&gt;19,AW85-VLOOKUP(BI85,NySiF!$L$2:$V$4,DK85,1) &amp; " - " &amp; 19,AW85-VLOOKUP(BI85,NySiF!$L$2:$V$4,DK85,1) &amp; " - " &amp; AW85+VLOOKUP(BI85,NySiF!$L$2:$V$4,DK85,1))),"")</f>
        <v/>
      </c>
      <c r="CE85" s="4" t="str">
        <f>IF(AND(ISNUMBER(AX85),ISNUMBER(DK85)),IF(AX85-VLOOKUP(BI85,NySiB!$L$2:$V$4,DK85,1)&lt;1,1 &amp; " - " &amp; AX85+VLOOKUP(BI85,NySiB!$L$2:$V$4,DK85,1),IF(AX85+VLOOKUP(BI85,NySiB!$L$2:$V$4,DK85,1)&gt;19,AX85-VLOOKUP(BI85,NySiB!$L$2:$V$4,DK85,1) &amp; " - " &amp; 19,AX85-VLOOKUP(BI85,NySiB!$L$2:$V$4,DK85,1) &amp; " - " &amp; AX85+VLOOKUP(BI85,NySiB!$L$2:$V$4,DK85,1))),"")</f>
        <v/>
      </c>
      <c r="CF85" s="4" t="str">
        <f>IF(AND(ISNUMBER(AY85),ISNUMBER(DK85)),IF(AY85-VLOOKUP(BI85,NySiT!$L$2:$V$4,DK85,1)&lt;1,1 &amp; " - " &amp; AY85+VLOOKUP(BI85,NySiT!$L$2:$V$4,DK85,1),IF(AY85+VLOOKUP(BI85,NySiT!$L$2:$V$4,DK85,1)&gt;19,AY85-VLOOKUP(BI85,NySiT!$L$2:$V$4,DK85,1) &amp; " - " &amp; 19,AY85-VLOOKUP(BI85,NySiT!$L$2:$V$4,DK85,1) &amp; " - " &amp; AY85+VLOOKUP(BI85,NySiT!$L$2:$V$4,DK85,1))),"")</f>
        <v/>
      </c>
      <c r="CG85" s="4" t="str">
        <f>IF(AND(ISNUMBER(AZ85),ISNUMBER(DK85)),IF(AZ85-VLOOKUP(BI85,NyVs!$L$2:$V$4,DK85,1)&lt;1,1 &amp; " - " &amp; AZ85+VLOOKUP(BI85,NyVs!$L$2:$V$4,DK85,1),IF(AZ85+VLOOKUP(BI85,NyVs!$L$2:$V$4,DK85,1)&gt;19,AZ85-VLOOKUP(BI85,NyVs!$L$2:$V$4,DK85,1) &amp; " - " &amp; 19,AZ85-VLOOKUP(BI85,NyVs!$L$2:$V$4,DK85,1) &amp; " - " &amp; AZ85+VLOOKUP(BI85,NyVs!$L$2:$V$4,DK85,1))),"")</f>
        <v/>
      </c>
      <c r="CH85" s="4" t="str">
        <f>IF(AND(ISNUMBER(BA85),ISNUMBER(DK85)),IF(BA85-VLOOKUP(BI85,NyPp!$L$2:$V$4,DK85,1)&lt;1,1 &amp; " - " &amp; BA85+VLOOKUP(BI85,NyPp!$L$2:$V$4,DK85,1),IF(BA85+VLOOKUP(BI85,NyPp!$L$2:$V$4,DK85,1)&gt;19,BA85-VLOOKUP(BI85,NyPp!$L$2:$V$4,DK85,1) &amp; " - " &amp; 19,BA85-VLOOKUP(BI85,NyPp!$L$2:$V$4,DK85,1) &amp; " - " &amp; BA85+VLOOKUP(BI85,NyPp!$L$2:$V$4,DK85,1))),"")</f>
        <v/>
      </c>
      <c r="CI85" s="4" t="str">
        <f>IF(AND(ISNUMBER(BB85),ISNUMBER(DK85)),IF(BB85-VLOOKUP(BI85,NyIGS!$L$2:$V$4,DK85,1)&lt;40,40 &amp; " - " &amp; BB85+VLOOKUP(BI85,NyIGS!$L$2:$V$4,DK85,1),IF(BB85+VLOOKUP(BI85,NyIGS!$L$2:$V$4,DK85,1)&gt;160,BB85-VLOOKUP(BI85,NyIGS!$L$2:$V$4,DK85,1) &amp; " - " &amp; 160,BB85-VLOOKUP(BI85,NyIGS!$L$2:$V$4,DK85,1) &amp; " - " &amp; BB85+VLOOKUP(BI85,NyIGS!$L$2:$V$4,DK85,1))),"")</f>
        <v/>
      </c>
      <c r="CJ85" s="4" t="str">
        <f>IF(AND(ISNUMBER(BC85),ISNUMBER(DK85)),IF(BC85-VLOOKUP(BI85,NyIRS!$L$2:$V$4,DK85,1)&lt;40,40 &amp; " - " &amp; BC85+VLOOKUP(BI85,NyIRS!$L$2:$V$4,DK85,1),IF(BC85+VLOOKUP(BI85,NyIRS!$L$2:$V$4,DK85,1)&gt;160,BC85-VLOOKUP(BI85,NyIRS!$L$2:$V$4,DK85,1) &amp; " - " &amp; 160,BC85-VLOOKUP(BI85,NyIRS!$L$2:$V$4,DK85,1) &amp; " - " &amp; BC85+VLOOKUP(BI85,NyIRS!$L$2:$V$4,DK85,1))),"")</f>
        <v/>
      </c>
      <c r="CK85" s="4" t="str">
        <f>IF(AND(ISNUMBER(BD85),ISNUMBER(DK85)),IF(BD85-VLOOKUP(BI85,NyIES!$L$2:$V$4,DK85,1)&lt;40,40 &amp; " - " &amp; BD85+VLOOKUP(BI85,NyIES!$L$2:$V$4,DK85,1),IF(BD85+VLOOKUP(BI85,NyIES!$L$2:$V$4,DK85,1)&gt;160,BD85-VLOOKUP(BI85,NyIES!$L$2:$V$4,DK85,1) &amp; " - " &amp; 160,BD85-VLOOKUP(BI85,NyIES!$L$2:$V$4,DK85,1) &amp; " - " &amp; BD85+VLOOKUP(BI85,NyIES!$L$2:$V$4,DK85,1))),"")</f>
        <v/>
      </c>
      <c r="CL85" s="4" t="str">
        <f>IF(AND(ISNUMBER(BE85),ISNUMBER(DK85)),IF(BE85-VLOOKUP(BI85,NyISI!$L$2:$V$4,DK85,1)&lt;40,40 &amp; " - " &amp; BE85+VLOOKUP(BI85,NyISI!$L$2:$V$4,DK85,1),IF(BE85+VLOOKUP(BI85,NyISI!$L$2:$V$4,DK85,1)&gt;160,BE85-VLOOKUP(BI85,NyISI!$L$2:$V$4,DK85,1) &amp; " - " &amp; 160,BE85-VLOOKUP(BI85,NyISI!$L$2:$V$4,DK85,1) &amp; " - " &amp; BE85+VLOOKUP(BI85,NyISI!$L$2:$V$4,DK85,1))),"")</f>
        <v/>
      </c>
      <c r="CM85" s="4" t="str">
        <f>IF(AND(ISNUMBER(DK85),DK85&lt;8),IF(AND(ISNUMBER(BF85),ISNUMBER(DK85)),IF(BF85-VLOOKUP(BI85,NyISS!$L$2:$V$4,DK85,1)&lt;40,40 &amp; " - " &amp; BF85+VLOOKUP(BI85,NyISS!$L$2:$V$4,DK85,1),IF(BF85+VLOOKUP(BI85,NyISS!$L$2:$V$4,DK85,1)&gt;160,BF85-VLOOKUP(BI85,NyISS!$L$2:$V$4,DK85,1) &amp; " - " &amp; 160,BF85-VLOOKUP(BI85,NyISS!$L$2:$V$4,DK85,1) &amp; " - " &amp; BF85+VLOOKUP(BI85,NyISS!$L$2:$V$4,DK85,1))),""),"")</f>
        <v/>
      </c>
      <c r="CN85" s="4" t="str">
        <f>IF(AND(ISNUMBER(DK85),DK85&gt;7),IF(AND(ISNUMBER(BG85),ISNUMBER(DK85)),IF(BG85-VLOOKUP(BI85,NyISM!$L$2:$V$4,DK85,1)&lt;40,40 &amp; " - " &amp; BG85+VLOOKUP(BI85,NyISM!$L$2:$V$4,DK85,1),IF(BG85+VLOOKUP(BI85,NyISM!$L$2:$V$4,DK85,1)&gt;160,BG85-VLOOKUP(BI85,NyISM!$L$2:$V$4,DK85,1) &amp; " - " &amp; 160,BG85-VLOOKUP(BI85,NyISM!$L$2:$V$4,DK85,1) &amp; " - " &amp; BG85+VLOOKUP(BI85,NyISM!$L$2:$V$4,DK85,1))),""),"")</f>
        <v/>
      </c>
      <c r="CO85" s="4" t="str">
        <f>IF(AND(ISNUMBER(BH85),ISNUMBER(DK85)),IF(BH85-VLOOKUP(BI85,NyIAM!$L$2:$V$4,DK85,1)&lt;40,40 &amp; " - " &amp; BH85+VLOOKUP(BI85,NyIAM!$L$2:$V$4,DK85,1),IF(BH85+VLOOKUP(BI85,NyIAM!$L$2:$V$4,DK85,1)&gt;160,BH85-VLOOKUP(BI85,NyIAM!$L$2:$V$4,DK85,1) &amp; " - " &amp; 160,BH85-VLOOKUP(BI85,NyIAM!$L$2:$V$4,DK85,1) &amp; " - " &amp; BH85+VLOOKUP(BI85,NyIAM!$L$2:$V$4,DK85,1))),"")</f>
        <v/>
      </c>
      <c r="CP85" s="4" t="str">
        <f>IF(AF85="","",IF(AND(ISNUMBER(AF85),ISNUMBER(DK85)),IF(VLOOKUP(AF85,NyOm!$A$2:$K$30,DK85,1)=1,"Onormalt få ord",IF(VLOOKUP(AF85,NyOm!$A$2:$K$30,DK85,1)=2,"Färre antal ord än normalt",IF(VLOOKUP(AF85,NyOm!$A$2:$K$30,DK85,1)=3,"Normalt antal ord","")))))</f>
        <v/>
      </c>
      <c r="CQ85" s="4" t="str">
        <f>IF(AB85="","",IF(AND(ISNUMBER(AB85),ISNUMBER(DK85)),IF(VLOOKUP(AB85,NyPbTid!$A$2:$K$218,DK85,1)=1,"Onormalt lång tidsåtgång",IF(VLOOKUP(AB85,NyPbTid!$A$2:$K$218,DK85,1)=2,"Långsammare än normalt",IF(VLOOKUP(AB85,NyPbTid!$A$2:$K$218,DK85,1)=3,"Normal tidsåtgång","")))))</f>
        <v/>
      </c>
      <c r="CR85" s="4" t="str">
        <f>IF(AC85="","",IF(AND(ISNUMBER(AC85),ISNUMBER(DK85)),IF(VLOOKUP(AC85,NyPbFel!$A$2:$K$18,DK85,1)=1,"Onormalt antal fel",IF(VLOOKUP(AC85,NyPbFel!$A$2:$K$18,DK85,1)=2,"Fler fel än normalt",IF(VLOOKUP(AC85,NyPbFel!$A$2:$K$18,DK85,1)=3,"Normalt antal fel","")))))</f>
        <v/>
      </c>
      <c r="CS85" s="4" t="str">
        <f t="shared" si="28"/>
        <v/>
      </c>
      <c r="CT85" s="4" t="str">
        <f>IF(OR(ISNUMBER(CS85),CS85="0**"),IF(ISNUMBER(CS85),CS85/ABS(CS85)*VLOOKUP(1,SignDiff!$A$3:$K$4,DK85,1),VLOOKUP(1,SignDiff!$A$3:$K$4,DK85,1)),"")</f>
        <v/>
      </c>
      <c r="CU85" s="4" t="str">
        <f>IF(OR(ISNUMBER(CS85),CS85="0**"),IF(ISNUMBER(CS85),CS85/ABS(CS85)*VLOOKUP(1,SignDiff!$A$7:$K$8,DK85,1),VLOOKUP(1,SignDiff!$A$7:$K$8,DK85,1)),"")</f>
        <v/>
      </c>
      <c r="CV85" s="4" t="str">
        <f t="shared" si="29"/>
        <v/>
      </c>
      <c r="CW85" s="4" t="str">
        <f t="shared" si="30"/>
        <v/>
      </c>
      <c r="CX85" s="4" t="str">
        <f>IF(OR(ISNUMBER(CS85),CS85="0**"),IF(CS85="0**",VLOOKUP(0,'IRS-IES'!$A$2:$C$43,2,1),IF(CS85&lt;0,VLOOKUP(ABS(CS85),'IRS-IES'!$A$2:$C$43,2,1),VLOOKUP(ABS(CS85),'IRS-IES'!$A$2:$C$43,3,1))),"")</f>
        <v/>
      </c>
      <c r="CY85" s="4" t="str">
        <f t="shared" si="31"/>
        <v/>
      </c>
      <c r="CZ85" s="4" t="str">
        <f>IF(OR(ISNUMBER(CY85),CY85="0**"),IF(ISNUMBER(CY85),CY85/ABS(CY85)*VLOOKUP(2,SignDiff!$A$3:$K$4,DK85,1),VLOOKUP(2,SignDiff!$A$3:$K$4,DK85,1)),"")</f>
        <v/>
      </c>
      <c r="DA85" s="4" t="str">
        <f>IF(OR(ISNUMBER(CY85),CY85="0**"),IF(ISNUMBER(CY85),CY85/ABS(CY85)*VLOOKUP(2,SignDiff!$A$7:$K$8,DK85,1),VLOOKUP(2,SignDiff!$A$7:$K$8,DK85,1)),"")</f>
        <v/>
      </c>
      <c r="DB85" s="4" t="str">
        <f t="shared" si="32"/>
        <v/>
      </c>
      <c r="DC85" s="4" t="str">
        <f t="shared" si="33"/>
        <v/>
      </c>
      <c r="DD85" s="4" t="str">
        <f>IF(OR(ISNUMBER(CY85),CY85="0**"),IF(CY85="0**",VLOOKUP(0,'ISI-ISS'!$A$2:$C$43,2,1),IF(CY85&lt;0,VLOOKUP(ABS(CY85),'ISI-ISS'!$A$2:$C$43,2,1),VLOOKUP(ABS(CY85),'ISI-ISS'!$A$2:$C$43,3,1))),"")</f>
        <v/>
      </c>
      <c r="DE85" s="4" t="str">
        <f t="shared" si="34"/>
        <v/>
      </c>
      <c r="DF85" s="4" t="str">
        <f>IF(OR(ISNUMBER(DE85),DE85="0**"),IF(ISNUMBER(DE85),DE85/ABS(DE85)*VLOOKUP(2,SignDiff!$A$3:$K$4,DK85,1),VLOOKUP(2,SignDiff!$A$3:$K$4,DK85,1)),"")</f>
        <v/>
      </c>
      <c r="DG85" s="4" t="str">
        <f>IF(OR(ISNUMBER(DE85),DE85="0**"),IF(ISNUMBER(DE85),DE85/ABS(DE85)*VLOOKUP(2,SignDiff!$A$7:$K$8,DK85,1),VLOOKUP(2,SignDiff!$A$7:$K$8,DK85,1)),"")</f>
        <v/>
      </c>
      <c r="DH85" s="4" t="str">
        <f t="shared" si="35"/>
        <v/>
      </c>
      <c r="DI85" s="4" t="str">
        <f t="shared" si="36"/>
        <v/>
      </c>
      <c r="DJ85" s="4" t="str">
        <f>IF(OR(ISNUMBER(DE85),DE85="0**"),IF(DE85="0**",VLOOKUP(0,'ISI-ISM'!$A$2:$C$43,2,1),IF(DE85&lt;0,VLOOKUP(ABS(DE85),'ISI-ISM'!$A$2:$C$43,2,1),VLOOKUP(ABS(DE85),'ISI-ISM'!$A$2:$C$43,3,1))),"")</f>
        <v/>
      </c>
      <c r="DK85" s="4" t="str">
        <f>IF(ISERROR(VLOOKUP(N85,age!$A$2:$C$11,2,1)),"",VLOOKUP(N85,age!$A$2:$C$11,2,1))</f>
        <v/>
      </c>
      <c r="DL85" s="4" t="str">
        <f>IF(ISERROR(VLOOKUP(N85,age!$A$2:$C$11,3,1)),"",VLOOKUP(N85,age!$A$2:$C$11,3,1))</f>
        <v/>
      </c>
      <c r="DM85" s="4">
        <f t="shared" si="23"/>
        <v>0</v>
      </c>
      <c r="DN85" s="4">
        <f t="shared" si="24"/>
        <v>0</v>
      </c>
      <c r="DO85" s="4">
        <f t="shared" si="25"/>
        <v>0</v>
      </c>
      <c r="DP85" s="4">
        <f t="shared" si="26"/>
        <v>0</v>
      </c>
      <c r="DQ85" s="4">
        <f t="shared" si="27"/>
        <v>0</v>
      </c>
      <c r="DR85" s="9" t="str">
        <f t="shared" si="37"/>
        <v/>
      </c>
      <c r="DS85" s="9" t="str">
        <f t="shared" si="38"/>
        <v/>
      </c>
      <c r="DT85" s="9" t="str">
        <f t="shared" si="39"/>
        <v/>
      </c>
      <c r="DU85" s="9" t="str">
        <f t="shared" si="40"/>
        <v/>
      </c>
      <c r="DV85" s="9" t="str">
        <f t="shared" si="41"/>
        <v/>
      </c>
      <c r="DW85" s="9" t="str">
        <f t="shared" si="42"/>
        <v/>
      </c>
      <c r="DX85" s="9" t="str">
        <f t="shared" si="43"/>
        <v/>
      </c>
      <c r="DY85" s="9" t="str">
        <f>IF(AND(ISNUMBER(AJ85),ISNUMBER(DK85)),IF(AJ85-VLOOKUP(BI85,NyFi!$L$2:$V$4,DK85,1)&lt;1,1,AJ85-VLOOKUP(BI85,NyFi!$L$2:$V$4,DK85,1)),"")</f>
        <v/>
      </c>
      <c r="DZ85" s="9" t="str">
        <f>IF(AND(ISNUMBER(DK85),DK85&lt;8),IF(AND(ISNUMBER(AK85),ISNUMBER(DK85)),IF(AK85-VLOOKUP(BI85,NyGs!$L$2:$V$4,DK85,1)&lt;1,1,AK85-VLOOKUP(BI85,NyGs!$L$2:$V$4,DK85,1)),""),"")</f>
        <v/>
      </c>
      <c r="EA85" s="9" t="str">
        <f>IF(AND(ISNUMBER(AL85),ISNUMBER(DK85)),IF(AL85-VLOOKUP(BI85,NyRm!$L$2:$V$4,DK85,1)&lt;1,1,AL85-VLOOKUP(BI85,NyRm!$L$2:$V$4,DK85,1)),"")</f>
        <v/>
      </c>
      <c r="EB85" s="9" t="str">
        <f>IF(AND(ISNUMBER(AM85),ISNUMBER(DK85)),IF(AM85-VLOOKUP(BI85,NyFm!$L$2:$V$4,DK85,1)&lt;1,1,AM85-VLOOKUP(BI85,NyFm!$L$2:$V$4,DK85,1)),"")</f>
        <v/>
      </c>
      <c r="EC85" s="9" t="str">
        <f>IF(AND(ISNUMBER(DK85),DK85&lt;8),IF(AND(ISNUMBER(AN85),ISNUMBER(DK85)),IF(AN85-VLOOKUP(BI85,NyLi1R!$L$2:$V$4,DK85,1)&lt;1,1,AN85-VLOOKUP(BI85,NyLi1R!$L$2:$V$4,DK85,1)),""),"")</f>
        <v/>
      </c>
      <c r="ED85" s="9" t="str">
        <f>IF(AND(ISNUMBER(DK85),DK85&lt;8),IF(AND(ISNUMBER(AO85),ISNUMBER(DK85)),IF(AO85-VLOOKUP(BI85,NyLi1E!$L$2:$V$4,DK85,1)&lt;1,1,AO85-VLOOKUP(BI85,NyLi1E!$L$2:$V$4,DK85,1)),""),"")</f>
        <v/>
      </c>
      <c r="EE85" s="9" t="str">
        <f>IF(AND(ISNUMBER(DK85),DK85&lt;8),IF(AND(ISNUMBER(AP85),ISNUMBER(DK85)),IF(AP85-VLOOKUP(BI85,NyLi1T!$L$2:$V$4,DK85,1)&lt;1,1,AP85-VLOOKUP(BI85,NyLi1T!$L$2:$V$4,DK85,1)),""),"")</f>
        <v/>
      </c>
      <c r="EF85" s="9" t="str">
        <f>IF(AND(ISNUMBER(DK85),DK85&gt;7),IF(AND(ISNUMBER(AQ85),ISNUMBER(DK85)),IF(AQ85-VLOOKUP(BI85,NyLi2R!$L$2:$V$4,DK85,1)&lt;1,1,AQ85-VLOOKUP(BI85,NyLi2R!$L$2:$V$4,DK85,1)),""),"")</f>
        <v/>
      </c>
      <c r="EG85" s="9" t="str">
        <f>IF(AND(ISNUMBER(DK85),DK85&gt;7),IF(AND(ISNUMBER(AR85),ISNUMBER(DK85)),IF(AR85-VLOOKUP(BI85,NyLi2E!$L$2:$V$4,DK85,1)&lt;1,1,AR85-VLOOKUP(BI85,NyLi2E!$L$2:$V$4,DK85,1)),""),"")</f>
        <v/>
      </c>
      <c r="EH85" s="9" t="str">
        <f>IF(AND(ISNUMBER(DK85),DK85&gt;7),IF(AND(ISNUMBER(AS85),ISNUMBER(DK85)),IF(AS85-VLOOKUP(BI85,NyLi2T!$L$2:$V$4,DK85,1)&lt;1,1,AS85-VLOOKUP(BI85,NyLi2T!$L$2:$V$4,DK85,1)),""),"")</f>
        <v/>
      </c>
      <c r="EI85" s="9" t="str">
        <f>IF(AND(ISNUMBER(DK85),DK85&lt;8),IF(AND(ISNUMBER(AT85),ISNUMBER(DK85)),IF(AT85-VLOOKUP(BI85,NySs!$L$2:$V$4,DK85,1)&lt;1,1,AT85-VLOOKUP(BI85,NySs!$L$2:$V$4,DK85,1)),""),"")</f>
        <v/>
      </c>
      <c r="EJ85" s="9" t="str">
        <f>IF(AND(ISNUMBER(DK85),DK85&lt;9),IF(AND(ISNUMBER(AU85),ISNUMBER(DK85)),IF(AU85-VLOOKUP(BI85,NyEo!$L$2:$V$4,DK85,1)&lt;1,1,AU85-VLOOKUP(BI85,NyEo!$L$2:$V$4,DK85,1)),""),"")</f>
        <v/>
      </c>
      <c r="EK85" s="9" t="str">
        <f>IF(AND(ISNUMBER(DK85),DK85&gt;7),IF(AND(ISNUMBER(AV85),ISNUMBER(DK85)),IF(AV85-VLOOKUP(BI85,NyHt!$L$2:$V$4,DK85,1)&lt;1,1,AV85-VLOOKUP(BI85,NyHt!$L$2:$V$4,DK85,1)),""),"")</f>
        <v/>
      </c>
      <c r="EL85" s="9" t="str">
        <f>IF(AND(ISNUMBER(AW85),ISNUMBER(DK85)),IF(AW85-VLOOKUP(BI85,NySiF!$L$2:$V$4,DK85,1)&lt;1,1,AW85-VLOOKUP(BI85,NySiF!$L$2:$V$4,DK85,1)),"")</f>
        <v/>
      </c>
      <c r="EM85" s="9" t="str">
        <f>IF(AND(ISNUMBER(AX85),ISNUMBER(DK85)),IF(AX85-VLOOKUP(BI85,NySiB!$L$2:$V$4,DK85,1)&lt;1,1,AX85-VLOOKUP(BI85,NySiB!$L$2:$V$4,DK85,1)),"")</f>
        <v/>
      </c>
      <c r="EN85" s="9" t="str">
        <f>IF(AND(ISNUMBER(AY85),ISNUMBER(DK85)),IF(AY85-VLOOKUP(BI85,NySiT!$L$2:$V$4,DK85,1)&lt;1,1,AY85-VLOOKUP(BI85,NySiT!$L$2:$V$4,DK85,1)),"")</f>
        <v/>
      </c>
      <c r="EO85" s="9" t="str">
        <f>IF(AND(ISNUMBER(AZ85),ISNUMBER(DK85)),IF(AZ85-VLOOKUP(BI85,NyVs!$L$2:$V$4,DK85,1)&lt;1,1,AZ85-VLOOKUP(BI85,NyVs!$L$2:$V$4,DK85,1)),"")</f>
        <v/>
      </c>
      <c r="EP85" s="9" t="str">
        <f>IF(AND(ISNUMBER(BA85),ISNUMBER(DK85)),IF(BA85-VLOOKUP(BI85,NyPp!$L$2:$V$4,DK85,1)&lt;1,1,BA85-VLOOKUP(BI85,NyPp!$L$2:$V$4,DK85,1)),"")</f>
        <v/>
      </c>
      <c r="EQ85" s="9" t="str">
        <f>IF(AND(ISNUMBER(BB85),ISNUMBER(DK85)),IF(BB85-VLOOKUP(BI85,NyIGS!$L$2:$V$4,DK85,1)&lt;40,40,BB85-VLOOKUP(BI85,NyIGS!$L$2:$V$4,DK85,1)),"")</f>
        <v/>
      </c>
      <c r="ER85" s="9" t="str">
        <f>IF(AND(ISNUMBER(BC85),ISNUMBER(DK85)),IF(BC85-VLOOKUP(BI85,NyIRS!$L$2:$V$4,DK85,1)&lt;40,40,BC85-VLOOKUP(BI85,NyIRS!$L$2:$V$4,DK85,1)),"")</f>
        <v/>
      </c>
      <c r="ES85" s="9" t="str">
        <f>IF(AND(ISNUMBER(BD85),ISNUMBER(DK85)),IF(BD85-VLOOKUP(BI85,NyIES!$L$2:$V$4,DK85,1)&lt;40,40,BD85-VLOOKUP(BI85,NyIES!$L$2:$V$4,DK85,1)),"")</f>
        <v/>
      </c>
      <c r="ET85" s="9" t="str">
        <f>IF(AND(ISNUMBER(BE85),ISNUMBER(DK85)),IF(BE85-VLOOKUP(BI85,NyISI!$L$2:$V$4,DK85,1)&lt;40,40,BE85-VLOOKUP(BI85,NyISI!$L$2:$V$4,DK85,1)),"")</f>
        <v/>
      </c>
      <c r="EU85" s="9" t="str">
        <f>IF(AND(ISNUMBER(DK85),DK85&lt;8),IF(AND(ISNUMBER(BF85),ISNUMBER(DK85)),IF(BF85-VLOOKUP(BI85,NyISS!$L$2:$V$4,DK85,1)&lt;40,40,BF85-VLOOKUP(BI85,NyISS!$L$2:$V$4,DK85,1)),""),"")</f>
        <v/>
      </c>
      <c r="EV85" s="9" t="str">
        <f>IF(AND(ISNUMBER(DK85),DK85&gt;7),IF(AND(ISNUMBER(BG85),ISNUMBER(DK85)),IF(BG85-VLOOKUP(BI85,NyISM!$L$2:$V$4,DK85,1)&lt;40,40,BG85-VLOOKUP(BI85,NyISM!$L$2:$V$4,DK85,1)),""),"")</f>
        <v/>
      </c>
      <c r="EW85" s="9" t="str">
        <f>IF(AND(ISNUMBER(BH85),ISNUMBER(DK85)),IF(BH85-VLOOKUP(BI85,NyIAM!$L$2:$V$4,DK85,1)&lt;40,40,BH85-VLOOKUP(BI85,NyIAM!$L$2:$V$4,DK85,1)),"")</f>
        <v/>
      </c>
      <c r="EX85" s="9" t="str">
        <f>IF(AND(ISNUMBER(AJ85),ISNUMBER(DK85)),IF(AJ85+VLOOKUP(BI85,NyFi!$L$2:$V$4,DK85,1)&gt;19,19,AJ85+VLOOKUP(BI85,NyFi!$L$2:$V$4,DK85,1)),"")</f>
        <v/>
      </c>
      <c r="EY85" s="9" t="str">
        <f>IF(AND(ISNUMBER(DK85),DK85&lt;8),IF(AND(ISNUMBER(AK85),ISNUMBER(DK85)),IF(AK85+VLOOKUP(BI85,NyGs!$L$2:$V$4,DK85,1)&gt;19,19,AK85+VLOOKUP(BI85,NyGs!$L$2:$V$4,DK85,1)),""),"")</f>
        <v/>
      </c>
      <c r="EZ85" s="9" t="str">
        <f>IF(AND(ISNUMBER(AL85),ISNUMBER(DK85)),IF(AL85+VLOOKUP(BI85,NyRm!$L$2:$V$4,DK85,1)&gt;19,19,AL85+VLOOKUP(BI85,NyRm!$L$2:$V$4,DK85,1)),"")</f>
        <v/>
      </c>
      <c r="FA85" s="9" t="str">
        <f>IF(AND(ISNUMBER(AM85),ISNUMBER(DK85)),IF(AM85+VLOOKUP(BI85,NyFm!$L$2:$V$4,DK85,1)&gt;19,19,AM85+VLOOKUP(BI85,NyFm!$L$2:$V$4,DK85,1)),"")</f>
        <v/>
      </c>
      <c r="FB85" s="9" t="str">
        <f>IF(AND(ISNUMBER(DK85),DK85&lt;8),IF(AND(ISNUMBER(AN85),ISNUMBER(DK85)),IF(AN85+VLOOKUP(BI85,NyLi1R!$L$2:$V$4,DK85,1)&gt;19,19,AN85+VLOOKUP(BI85,NyLi1R!$L$2:$V$4,DK85,1)),""),"")</f>
        <v/>
      </c>
      <c r="FC85" s="9" t="str">
        <f>IF(AND(ISNUMBER(DK85),DK85&lt;8),IF(AND(ISNUMBER(AO85),ISNUMBER(DK85)),IF(AO85+VLOOKUP(BI85,NyLi1E!$L$2:$V$4,DK85,1)&gt;19,19,AO85+VLOOKUP(BI85,NyLi1E!$L$2:$V$4,DK85,1)),""),"")</f>
        <v/>
      </c>
      <c r="FD85" s="9" t="str">
        <f>IF(AND(ISNUMBER(DK85),DK85&lt;8),IF(AND(ISNUMBER(AP85),ISNUMBER(DK85)),IF(AP85+VLOOKUP(BI85,NyLi1T!$L$2:$V$4,DK85,1)&gt;19,19,AP85+VLOOKUP(BI85,NyLi1T!$L$2:$V$4,DK85,1)),""),"")</f>
        <v/>
      </c>
      <c r="FE85" s="9" t="str">
        <f>IF(AND(ISNUMBER(DK85),DK85&gt;7),IF(AND(ISNUMBER(AQ85),ISNUMBER(DK85)),IF(AQ85+VLOOKUP(BI85,NyLi2R!$L$2:$V$4,DK85,1)&gt;19,19,AQ85+VLOOKUP(BI85,NyLi2R!$L$2:$V$4,DK85,1)),""),"")</f>
        <v/>
      </c>
      <c r="FF85" s="9" t="str">
        <f>IF(AND(ISNUMBER(DK85),DK85&gt;7),IF(AND(ISNUMBER(AR85),ISNUMBER(DK85)),IF(AR85+VLOOKUP(BI85,NyLi2E!$L$2:$V$4,DK85,1)&gt;19,19,AR85+VLOOKUP(BI85,NyLi2E!$L$2:$V$4,DK85,1)),""),"")</f>
        <v/>
      </c>
      <c r="FG85" s="9" t="str">
        <f>IF(AND(ISNUMBER(DK85),DK85&gt;7),IF(AND(ISNUMBER(AS85),ISNUMBER(DK85)),IF(AS85+VLOOKUP(BI85,NyLi2T!$L$2:$V$4,DK85,1)&gt;19,19,AS85+VLOOKUP(BI85,NyLi2T!$L$2:$V$4,DK85,1)),""),"")</f>
        <v/>
      </c>
      <c r="FH85" s="9" t="str">
        <f>IF(AND(ISNUMBER(DK85),DK85&lt;8),IF(AND(ISNUMBER(AT85),ISNUMBER(DK85)),IF(AT85+VLOOKUP(BI85,NySs!$L$2:$V$4,DK85,1)&gt;19,19,AT85+VLOOKUP(BI85,NySs!$L$2:$V$4,DK85,1)),""),"")</f>
        <v/>
      </c>
      <c r="FI85" s="9" t="str">
        <f>IF(AND(ISNUMBER(DK85),DK85&lt;9),IF(AND(ISNUMBER(AU85),ISNUMBER(DK85)),IF(AU85+VLOOKUP(BI85,NyEo!$L$2:$V$4,DK85,1)&gt;19,19,AU85+VLOOKUP(BI85,NyEo!$L$2:$V$4,DK85,1)),""),"")</f>
        <v/>
      </c>
      <c r="FJ85" s="9" t="str">
        <f>IF(AND(ISNUMBER(DK85),DK85&gt;7),IF(AND(ISNUMBER(AV85),ISNUMBER(DK85)),IF(AV85+VLOOKUP(BI85,NyHt!$L$2:$V$4,DK85,1)&gt;19,19,AV85+VLOOKUP(BI85,NyHt!$L$2:$V$4,DK85,1)),""),"")</f>
        <v/>
      </c>
      <c r="FK85" s="9" t="str">
        <f>IF(AND(ISNUMBER(AW85),ISNUMBER(DK85)),IF(AW85+VLOOKUP(BI85,NySiF!$L$2:$V$4,DK85,1)&gt;19,19,AW85+VLOOKUP(BI85,NySiF!$L$2:$V$4,DK85,1)),"")</f>
        <v/>
      </c>
      <c r="FL85" s="9" t="str">
        <f>IF(AND(ISNUMBER(AX85),ISNUMBER(DK85)),IF(AX85+VLOOKUP(BI85,NySiB!$L$2:$V$4,DK85,1)&gt;19,19,AX85+VLOOKUP(BI85,NySiB!$L$2:$V$4,DK85,1)),"")</f>
        <v/>
      </c>
      <c r="FM85" s="9" t="str">
        <f>IF(AND(ISNUMBER(AY85),ISNUMBER(DK85)),IF(AY85+VLOOKUP(BI85,NySiT!$L$2:$V$4,DK85,1)&gt;19,19,AY85+VLOOKUP(BI85,NySiT!$L$2:$V$4,DK85,1)),"")</f>
        <v/>
      </c>
      <c r="FN85" s="9" t="str">
        <f>IF(AND(ISNUMBER(AZ85),ISNUMBER(DK85)),IF(AZ85+VLOOKUP(BI85,NyVs!$L$2:$V$4,DK85,1)&gt;19,19,AZ85+VLOOKUP(BI85,NyVs!$L$2:$V$4,DK85,1)),"")</f>
        <v/>
      </c>
      <c r="FO85" s="9" t="str">
        <f>IF(AND(ISNUMBER(BA85),ISNUMBER(DK85)),IF(BA85+VLOOKUP(BI85,NyPp!$L$2:$V$4,DK85,1)&gt;19,19,BA85+VLOOKUP(BI85,NyPp!$L$2:$V$4,DK85,1)),"")</f>
        <v/>
      </c>
      <c r="FP85" s="9" t="str">
        <f>IF(AND(ISNUMBER(BB85),ISNUMBER(DK85)),IF(BB85+VLOOKUP(BI85,NyIGS!$L$2:$V$4,DK85,1)&gt;160,160,BB85+VLOOKUP(BI85,NyIGS!$L$2:$V$4,DK85,1)),"")</f>
        <v/>
      </c>
      <c r="FQ85" s="9" t="str">
        <f>IF(AND(ISNUMBER(BC85),ISNUMBER(DK85)),IF(BC85+VLOOKUP(BI85,NyIRS!$L$2:$V$4,DK85,1)&gt;160,160,BC85+VLOOKUP(BI85,NyIRS!$L$2:$V$4,DK85,1)),"")</f>
        <v/>
      </c>
      <c r="FR85" s="9" t="str">
        <f>IF(AND(ISNUMBER(BD85),ISNUMBER(DK85)),IF(BD85+VLOOKUP(BI85,NyIES!$L$2:$V$4,DK85,1)&gt;160,160, BD85+VLOOKUP(BI85,NyIES!$L$2:$V$4,DK85,1)),"")</f>
        <v/>
      </c>
      <c r="FS85" s="9" t="str">
        <f>IF(AND(ISNUMBER(BE85),ISNUMBER(DK85)),IF(BE85+VLOOKUP(BI85,NyISI!$L$2:$V$4,DK85,1)&gt;160,160,BE85+VLOOKUP(BI85,NyISI!$L$2:$V$4,DK85,1)),"")</f>
        <v/>
      </c>
      <c r="FT85" s="9" t="str">
        <f>IF(AND(ISNUMBER(DK85),DK85&lt;8),IF(AND(ISNUMBER(BF85),ISNUMBER(DK85)),IF(BF85+VLOOKUP(BI85,NyISS!$L$2:$V$4,DK85,1)&gt;160,160,BF85+VLOOKUP(BI85,NyISS!$L$2:$V$4,DK85,1)),""),"")</f>
        <v/>
      </c>
      <c r="FU85" s="9" t="str">
        <f>IF(AND(ISNUMBER(DK85),DK85&gt;7),IF(AND(ISNUMBER(BG85),ISNUMBER(DK85)),IF(BG85+VLOOKUP(BI85,NyISM!$L$2:$V$4,DK85,1)&gt;160,160,BG85+VLOOKUP(BI85,NyISM!$L$2:$V$4,DK85,1)),""),"")</f>
        <v/>
      </c>
      <c r="FV85" s="9" t="str">
        <f>IF(AND(ISNUMBER(BH85),ISNUMBER(DK85)),IF(BH85+VLOOKUP(BI85,NyIAM!$L$2:$V$4,DK85,1)&gt;160,160,BH85+VLOOKUP(BI85,NyIAM!$L$2:$V$4,DK85,1)),"")</f>
        <v/>
      </c>
    </row>
    <row r="86" spans="1:178" x14ac:dyDescent="0.2">
      <c r="A86" s="51"/>
      <c r="B86" s="51"/>
      <c r="C86" s="51"/>
      <c r="D86" s="51"/>
      <c r="E86" s="51"/>
      <c r="F86" s="51"/>
      <c r="G86" s="51"/>
      <c r="H86" s="51"/>
      <c r="I86" s="51"/>
      <c r="J86" s="52"/>
      <c r="K86" s="52"/>
      <c r="L86" s="53"/>
      <c r="M86" s="53"/>
      <c r="N86" s="58" t="str">
        <f t="shared" si="22"/>
        <v/>
      </c>
      <c r="O86" s="53"/>
      <c r="P86" s="53"/>
      <c r="Q86" s="53"/>
      <c r="R86" s="53"/>
      <c r="S86" s="53"/>
      <c r="T86" s="53"/>
      <c r="U86" s="53"/>
      <c r="V86" s="53"/>
      <c r="W86" s="53"/>
      <c r="X86" s="53"/>
      <c r="Y86" s="53"/>
      <c r="Z86" s="53"/>
      <c r="AA86" s="53"/>
      <c r="AB86" s="53"/>
      <c r="AC86" s="53"/>
      <c r="AD86" s="53"/>
      <c r="AE86" s="53"/>
      <c r="AF86" s="53"/>
      <c r="AG86" s="53"/>
      <c r="AH86" s="53"/>
      <c r="AI86" s="53"/>
      <c r="AJ86" s="4" t="str">
        <f>IF(O86="","",IF(ISNUMBER(N86),VLOOKUP(O86,NyFi!$A$2:$K$40,DK86),""))</f>
        <v/>
      </c>
      <c r="AK86" s="4" t="str">
        <f>IF(P86="","",IF(AND(ISNUMBER(N86),DK86&lt;8),VLOOKUP(P86,NyGs!$A$2:$G$41,DK86),""))</f>
        <v/>
      </c>
      <c r="AL86" s="4" t="str">
        <f>IF(AA86="","",IF(ISNUMBER(N86),VLOOKUP(AA86,NyRm!$A$2:$K$56,DK86),""))</f>
        <v/>
      </c>
      <c r="AM86" s="4" t="str">
        <f>IF(Z86="","",IF(ISNUMBER(N86),VLOOKUP(Z86,NyFm!$A$2:$K$46,DK86),""))</f>
        <v/>
      </c>
      <c r="AN86" s="4" t="str">
        <f>IF(U86="","",IF(AND(ISNUMBER(N86),DK86&lt;8),VLOOKUP(U86,NyLi1R!$A$2:$G$20,DK86),""))</f>
        <v/>
      </c>
      <c r="AO86" s="4" t="str">
        <f>IF(V86="","",IF(AND(ISNUMBER(N86),DK86&lt;8),VLOOKUP(V86,NyLi1E!$A$2:$G$20,DK86),""))</f>
        <v/>
      </c>
      <c r="AP86" s="4" t="str">
        <f>IF(AND(ISNUMBER(N86),ISNUMBER(AN86),ISNUMBER(AO86),DK86&lt;8),VLOOKUP(AN86+AO86,NyLi1T!$A$2:$G$40,DK86),"")</f>
        <v/>
      </c>
      <c r="AQ86" s="4" t="str">
        <f>IF(W86="","",IF(AND(ISNUMBER(N86),DK86&gt;7),VLOOKUP(W86,NyLi2R!$A$2:$K$20,DK86),""))</f>
        <v/>
      </c>
      <c r="AR86" s="4" t="str">
        <f>IF(X86="","",IF(AND(ISNUMBER(N86),DK86&gt;7),VLOOKUP(X86,NyLi2E!$A$2:$K$20,DK86),""))</f>
        <v/>
      </c>
      <c r="AS86" s="4" t="str">
        <f>IF(AND(ISNUMBER(N86),ISNUMBER(AQ86),ISNUMBER(AR86),DK86&gt;7),VLOOKUP(AQ86+AR86,NyLi2T!$A$2:$K$40,DK86),"")</f>
        <v/>
      </c>
      <c r="AT86" s="4" t="str">
        <f>IF(AE86="","",IF(AND(ISNUMBER(N86),DK86&lt;8),VLOOKUP(AE86,NySs!$A$2:$G$28,DK86),""))</f>
        <v/>
      </c>
      <c r="AU86" s="4" t="str">
        <f>IF(AD86="","",IF(AND(ISNUMBER(N86),DK86&lt;9),VLOOKUP(AD86,NyEo!$A$2:$H$22,DK86),""))</f>
        <v/>
      </c>
      <c r="AV86" s="4" t="str">
        <f>IF(Q86="","",IF(AND(ISNUMBER(N86),DK86&gt;7),VLOOKUP(Q86,NyHt!$A$2:$K$17,DK86),""))</f>
        <v/>
      </c>
      <c r="AW86" s="4" t="str">
        <f>IF(R86="","",IF(ISNUMBER(N86),VLOOKUP(R86,NySiF!$A$2:$K$18,DK86),""))</f>
        <v/>
      </c>
      <c r="AX86" s="4" t="str">
        <f>IF(S86="","",IF(ISNUMBER(N86),VLOOKUP(S86,NySiB!$A$2:$K$16,DK86),""))</f>
        <v/>
      </c>
      <c r="AY86" s="4" t="str">
        <f>IF(T86="","",IF(ISNUMBER(N86),VLOOKUP(T86,NySiT!$A$2:$K$32,DK86),""))</f>
        <v/>
      </c>
      <c r="AZ86" s="4" t="str">
        <f>IF(Y86="","",IF(ISNUMBER(N86),VLOOKUP(Y86,NyVs!$A$2:$K$86,DK86),""))</f>
        <v/>
      </c>
      <c r="BA86" s="4" t="str">
        <f>IF(AI86="","",IF(ISNUMBER(N86),VLOOKUP(AI86,NyPp!$A$2:$K$202,DK86),""))</f>
        <v/>
      </c>
      <c r="BB86" s="4" t="str">
        <f>IF(AND(ISNUMBER(AJ86),ISNUMBER(AK86),ISNUMBER(AL86),ISNUMBER(AM86),DK86&lt;8),IF(COUNTIF(O86,0)+COUNTIF(P86,0)+COUNTIF(AA86,0)+COUNTIF(Z86,0)&gt;1,"",VLOOKUP(AJ86+AK86+AL86+AM86,NyIGS!$A$2:$K$78,DK86)),IF(AND(ISNUMBER(AJ86),ISNUMBER(AL86),ISNUMBER(AM86),ISNUMBER(AS86),DK86&gt;7),IF(COUNTIF(O86,0)+COUNTIF(AA86,0)+COUNTIF(Z86,0)+AND(COUNTIF(W86,0),COUNTIF(X86,0))&gt;1,"",VLOOKUP(AJ86+AL86+AM86+AS86,NyIGS!$A$2:$K$78,DK86)),""))</f>
        <v/>
      </c>
      <c r="BC86" s="4" t="str">
        <f>IF(AND(ISNUMBER(AJ86),ISNUMBER(AN86),ISNUMBER(AT86),DK86&lt;8),IF(COUNTIF(O86,0)+COUNTIF(U86,0)+COUNTIF(AE86,0)&gt;1,"",VLOOKUP(AJ86+AN86+AT86,NyIRS!$A$2:$K$59,DK86)),IF(AND(ISNUMBER(AJ86),ISNUMBER(AQ86),DK86&gt;7),IF(COUNTIF(O86,0)+COUNTIF(W86,0)&gt;1,"",VLOOKUP(AJ86+AQ86,NyIRS!$A$2:$K$59,DK86)),""))</f>
        <v/>
      </c>
      <c r="BD86" s="4" t="str">
        <f>IF(AND(ISNUMBER(AK86),ISNUMBER(AL86),ISNUMBER(AM86),DK86&lt;8),IF(COUNTIF(P86,0)+COUNTIF(AA86,0)+COUNTIF(Z86,0)&gt;1,"",VLOOKUP(AK86+AL86+AM86,NyIES!$A$2:$K$59,DK86)),IF(AND(ISNUMBER(AL86),ISNUMBER(AM86),ISNUMBER(AR86),DK86&gt;7),IF(COUNTIF(AA86,0)+COUNTIF(Z86,0)+COUNTIF(X86,0)&gt;1,"",VLOOKUP(AL86+AM86+AR86,NyIES!$A$2:$K$59,DK86)),""))</f>
        <v/>
      </c>
      <c r="BE86" s="4" t="str">
        <f>IF(AND(ISNUMBER(AJ86),ISNUMBER(AP86),ISNUMBER(AU86),DK86&lt;8),IF(COUNTIF(O86,0)+AND(COUNTIF(U86,0),COUNTIF(V86,0))+COUNTIF(AD86,0)&gt;1,"",VLOOKUP(AJ86+AP86+AU86,NyISI!$A$2:$K$59,DK86)),IF(AND(ISNUMBER(AS86),ISNUMBER(AU86),ISNUMBER(AV86),DK86=8),IF(COUNTIF(AD86,0)+COUNTIF(Q86,0)+AND(COUNTIF(W86,0),COUNTIF(X86,0))&gt;1,"",VLOOKUP(AS86+AU86+AV86,NyISI!$A$2:$K$59,DK86)),IF(AND(ISNUMBER(AS86),ISNUMBER(AV86),DK86&gt;8),IF(COUNTIF(Q86,0)+AND(COUNTIF(W86,0),COUNTIF(X86,0))&gt;1,"",VLOOKUP(AS86+AV86,NyISI!$A$2:$K$59,DK86)),"")))</f>
        <v/>
      </c>
      <c r="BF86" s="4" t="str">
        <f>IF(AND(ISNUMBER(AT86),ISNUMBER(AK86),ISNUMBER(AL86),ISNUMBER(AM86),DK86&lt;8),IF(COUNTIF(P86,0)+COUNTIF(AA86,0)+COUNTIF(Z86,0)+COUNTIF(AE86,0)&gt;1,"",VLOOKUP(AT86+AK86+AL86+AM86,NyISS!$A$2:$G$78,DK86)),"")</f>
        <v/>
      </c>
      <c r="BG86" s="4" t="str">
        <f>IF(AND(ISNUMBER(AJ86),ISNUMBER(AL86),ISNUMBER(AM86),DK86&gt;7),IF(COUNTIF(O86,0)+COUNTIF(AA86,0)+COUNTIF(Z86,0)&gt;1,"",VLOOKUP(AJ86+AL86+AM86,NyISM!$A$2:$K$59,DK86)),"")</f>
        <v/>
      </c>
      <c r="BH86" s="4" t="str">
        <f>IF(AND(ISNUMBER(AY86),ISNUMBER(AZ86)),IF(COUNTIF(T86,0)+COUNTIF(Y86,0)&gt;1,"",VLOOKUP(AY86+AZ86,NyIAM!$A$2:$K$40,DK86)),"")</f>
        <v/>
      </c>
      <c r="BJ86" s="4" t="str">
        <f>IF(ISNUMBER(BB86),VLOOKUP(BB86,Percentil!$A$2:$B$122,2,1),"")</f>
        <v/>
      </c>
      <c r="BK86" s="4" t="str">
        <f>IF(ISNUMBER(BC86),VLOOKUP(BC86,Percentil!$A$2:$B$122,2,1),"")</f>
        <v/>
      </c>
      <c r="BL86" s="4" t="str">
        <f>IF(ISNUMBER(BD86),VLOOKUP(BD86,Percentil!$A$2:$B$122,2,1),"")</f>
        <v/>
      </c>
      <c r="BM86" s="4" t="str">
        <f>IF(ISNUMBER(BE86),VLOOKUP(BE86,Percentil!$A$2:$B$122,2,1),"")</f>
        <v/>
      </c>
      <c r="BN86" s="4" t="str">
        <f>IF(ISNUMBER(BF86),VLOOKUP(BF86,Percentil!$A$2:$B$122,2,1),"")</f>
        <v/>
      </c>
      <c r="BO86" s="4" t="str">
        <f>IF(ISNUMBER(BG86),VLOOKUP(BG86,Percentil!$A$2:$B$122,2,1),"")</f>
        <v/>
      </c>
      <c r="BP86" s="4" t="str">
        <f>IF(ISNUMBER(BH86),VLOOKUP(BH86,Percentil!$A$2:$B$122,2,1),"")</f>
        <v/>
      </c>
      <c r="BQ86" s="4" t="str">
        <f>IF(AND(ISNUMBER(AJ86),ISNUMBER(DK86)),IF(AJ86-VLOOKUP(BI86,NyFi!$L$2:$V$4,DK86,1)&lt;1,1 &amp; " - " &amp; AJ86+VLOOKUP(BI86,NyFi!$L$2:$V$4,DK86,1),IF(AJ86+VLOOKUP(BI86,NyFi!$L$2:$V$4,DK86,1)&gt;19,AJ86-VLOOKUP(BI86,NyFi!$L$2:$V$4,DK86,1) &amp; " - " &amp; 19,AJ86-VLOOKUP(BI86,NyFi!$L$2:$V$4,DK86,1) &amp; " - " &amp; AJ86+VLOOKUP(BI86,NyFi!$L$2:$V$4,DK86,1))),"")</f>
        <v/>
      </c>
      <c r="BR86" s="4" t="str">
        <f>IF(AND(ISNUMBER(DK86),DK86&lt;8),IF(AND(ISNUMBER(AK86),ISNUMBER(DK86)),IF(AK86-VLOOKUP(BI86,NyGs!$L$2:$V$4,DK86,1)&lt;1,1 &amp; " - " &amp; AK86+VLOOKUP(BI86,NyGs!$L$2:$V$4,DK86,1),IF(AK86+VLOOKUP(BI86,NyGs!$L$2:$V$4,DK86,1)&gt;19,AK86-VLOOKUP(BI86,NyGs!$L$2:$V$4,DK86,1) &amp; " - " &amp; 19,AK86-VLOOKUP(BI86,NyGs!$L$2:$V$4,DK86,1) &amp; " - " &amp; AK86+VLOOKUP(BI86,NyGs!$L$2:$V$4,DK86,1))),""),"")</f>
        <v/>
      </c>
      <c r="BS86" s="4" t="str">
        <f>IF(AND(ISNUMBER(AL86),ISNUMBER(DK86)),IF(AL86-VLOOKUP(BI86,NyRm!$L$2:$V$4,DK86,1)&lt;1,1 &amp; " - " &amp; AL86+VLOOKUP(BI86,NyRm!$L$2:$V$4,DK86,1),IF(AL86+VLOOKUP(BI86,NyRm!$L$2:$V$4,DK86,1)&gt;19,AL86-VLOOKUP(BI86,NyRm!$L$2:$V$4,DK86,1) &amp; " - " &amp; 19,AL86-VLOOKUP(BI86,NyRm!$L$2:$V$4,DK86,1) &amp; " - " &amp; AL86+VLOOKUP(BI86,NyRm!$L$2:$V$4,DK86,1))),"")</f>
        <v/>
      </c>
      <c r="BT86" s="4" t="str">
        <f>IF(AND(ISNUMBER(AM86),ISNUMBER(DK86)),IF(AM86-VLOOKUP(BI86,NyFm!$L$2:$V$4,DK86,1)&lt;1,1 &amp; " - " &amp; AM86+VLOOKUP(BI86,NyFm!$L$2:$V$4,DK86,1),IF(AM86+VLOOKUP(BI86,NyFm!$L$2:$V$4,DK86,1)&gt;19,AM86-VLOOKUP(BI86,NyFm!$L$2:$V$4,DK86,1) &amp; " - " &amp; 19,AM86-VLOOKUP(BI86,NyFm!$L$2:$V$4,DK86,1) &amp; " - " &amp; AM86+VLOOKUP(BI86,NyFm!$L$2:$V$4,DK86,1))),"")</f>
        <v/>
      </c>
      <c r="BU86" s="4" t="str">
        <f>IF(AND(ISNUMBER(DK86),DK86&lt;8),IF(AND(ISNUMBER(AN86),ISNUMBER(DK86)),IF(AN86-VLOOKUP(BI86,NyLi1R!$L$2:$V$4,DK86,1)&lt;1,1 &amp; " - " &amp; AN86+VLOOKUP(BI86,NyLi1R!$L$2:$V$4,DK86,1),IF(AN86+VLOOKUP(BI86,NyLi1R!$L$2:$V$4,DK86,1)&gt;19,AN86-VLOOKUP(BI86,NyLi1R!$L$2:$V$4,DK86,1) &amp; " - " &amp; 19,AN86-VLOOKUP(BI86,NyLi1R!$L$2:$V$4,DK86,1) &amp; " - " &amp; AN86+VLOOKUP(BI86,NyLi1R!$L$2:$V$4,DK86,1))),""),"")</f>
        <v/>
      </c>
      <c r="BV86" s="4" t="str">
        <f>IF(AND(ISNUMBER(DK86),DK86&lt;8),IF(AND(ISNUMBER(AO86),ISNUMBER(DK86)),IF(AO86-VLOOKUP(BI86,NyLi1E!$L$2:$V$4,DK86,1)&lt;1,1 &amp; " - " &amp; AO86+VLOOKUP(BI86,NyLi1E!$L$2:$V$4,DK86,1),IF(AO86+VLOOKUP(BI86,NyLi1E!$L$2:$V$4,DK86,1)&gt;19,AO86-VLOOKUP(BI86,NyLi1E!$L$2:$V$4,DK86,1) &amp; " - " &amp; 19,AO86-VLOOKUP(BI86,NyLi1E!$L$2:$V$4,DK86,1) &amp; " - " &amp; AO86+VLOOKUP(BI86,NyLi1E!$L$2:$V$4,DK86,1))),""),"")</f>
        <v/>
      </c>
      <c r="BW86" s="4" t="str">
        <f>IF(AND(ISNUMBER(DK86),DK86&lt;8),IF(AND(ISNUMBER(AP86),ISNUMBER(DK86)),IF(AP86-VLOOKUP(BI86,NyLi1T!$L$2:$V$4,DK86,1)&lt;1,1 &amp; " - " &amp; AP86+VLOOKUP(BI86,NyLi1T!$L$2:$V$4,DK86,1),IF(AP86+VLOOKUP(BI86,NyLi1T!$L$2:$V$4,DK86,1)&gt;19,AP86-VLOOKUP(BI86,NyLi1T!$L$2:$V$4,DK86,1) &amp; " - " &amp; 19,AP86-VLOOKUP(BI86,NyLi1T!$L$2:$V$4,DK86,1) &amp; " - " &amp; AP86+VLOOKUP(BI86,NyLi1T!$L$2:$V$4,DK86,1))),""),"")</f>
        <v/>
      </c>
      <c r="BX86" s="4" t="str">
        <f>IF(AND(ISNUMBER(DK86),DK86&gt;7),IF(AND(ISNUMBER(AQ86),ISNUMBER(DK86)),IF(AQ86-VLOOKUP(BI86,NyLi2R!$L$2:$V$4,DK86,1)&lt;1,1 &amp; " - " &amp; AQ86+VLOOKUP(BI86,NyLi2R!$L$2:$V$4,DK86,1),IF(AQ86+VLOOKUP(BI86,NyLi2R!$L$2:$V$4,DK86,1)&gt;19,AQ86-VLOOKUP(BI86,NyLi2R!$L$2:$V$4,DK86,1) &amp; " - " &amp; 19,AQ86-VLOOKUP(BI86,NyLi2R!$L$2:$V$4,DK86,1) &amp; " - " &amp; AQ86+VLOOKUP(BI86,NyLi2R!$L$2:$V$4,DK86,1))),""),"")</f>
        <v/>
      </c>
      <c r="BY86" s="4" t="str">
        <f>IF(AND(ISNUMBER(DK86),DK86&gt;7),IF(AND(ISNUMBER(AR86),ISNUMBER(DK86)),IF(AR86-VLOOKUP(BI86,NyLi2E!$L$2:$V$4,DK86,1)&lt;1,1 &amp; " - " &amp; AR86+VLOOKUP(BI86,NyLi2E!$L$2:$V$4,DK86,1),IF(AR86+VLOOKUP(BI86,NyLi2E!$L$2:$V$4,DK86,1)&gt;19,AR86-VLOOKUP(BI86,NyLi2E!$L$2:$V$4,DK86,1) &amp; " - " &amp; 19,AR86-VLOOKUP(BI86,NyLi2E!$L$2:$V$4,DK86,1) &amp; " - " &amp; AR86+VLOOKUP(BI86,NyLi2E!$L$2:$V$4,DK86,1))),""),"")</f>
        <v/>
      </c>
      <c r="BZ86" s="4" t="str">
        <f>IF(AND(ISNUMBER(DK86),DK86&gt;7),IF(AND(ISNUMBER(AS86),ISNUMBER(DK86)),IF(AS86-VLOOKUP(BI86,NyLi2T!$L$2:$V$4,DK86,1)&lt;1,1 &amp; " - " &amp; AS86+VLOOKUP(BI86,NyLi2T!$L$2:$V$4,DK86,1),IF(AS86+VLOOKUP(BI86,NyLi2T!$L$2:$V$4,DK86,1)&gt;19,AS86-VLOOKUP(BI86,NyLi2T!$L$2:$V$4,DK86,1) &amp; " - " &amp; 19,AS86-VLOOKUP(BI86,NyLi2T!$L$2:$V$4,DK86,1) &amp; " - " &amp; AS86+VLOOKUP(BI86,NyLi2T!$L$2:$V$4,DK86,1))),""),"")</f>
        <v/>
      </c>
      <c r="CA86" s="4" t="str">
        <f>IF(AND(ISNUMBER(DK86),DK86&lt;8),IF(AND(ISNUMBER(AT86),ISNUMBER(DK86)),IF(AT86-VLOOKUP(BI86,NySs!$L$2:$V$4,DK86,1)&lt;1,1 &amp; " - " &amp; AT86+VLOOKUP(BI86,NySs!$L$2:$V$4,DK86,1),IF(AT86+VLOOKUP(BI86,NySs!$L$2:$V$4,DK86,1)&gt;19,AT86-VLOOKUP(BI86,NySs!$L$2:$V$4,DK86,1) &amp; " - " &amp; 19,AT86-VLOOKUP(BI86,NySs!$L$2:$V$4,DK86,1) &amp; " - " &amp; AT86+VLOOKUP(BI86,NySs!$L$2:$V$4,DK86,1))),""),"")</f>
        <v/>
      </c>
      <c r="CB86" s="4" t="str">
        <f>IF(AND(ISNUMBER(DK86),DK86&lt;9),IF(AND(ISNUMBER(AU86),ISNUMBER(DK86)),IF(AU86-VLOOKUP(BI86,NyEo!$L$2:$V$4,DK86,1)&lt;1,1 &amp; " - " &amp; AU86+VLOOKUP(BI86,NyEo!$L$2:$V$4,DK86,1),IF(AU86+VLOOKUP(BI86,NyEo!$L$2:$V$4,DK86,1)&gt;19,AU86-VLOOKUP(BI86,NyEo!$L$2:$V$4,DK86,1) &amp; " - " &amp; 19,AU86-VLOOKUP(BI86,NyEo!$L$2:$V$4,DK86,1) &amp; " - " &amp; AU86+VLOOKUP(BI86,NyEo!$L$2:$V$4,DK86,1))),""),"")</f>
        <v/>
      </c>
      <c r="CC86" s="4" t="str">
        <f>IF(AND(ISNUMBER(DK86),DK86&gt;7),IF(AND(ISNUMBER(AV86),ISNUMBER(DK86)),IF(AV86-VLOOKUP(BI86,NyHt!$L$2:$V$4,DK86,1)&lt;1,1 &amp; " - " &amp; AV86+VLOOKUP(BI86,NyHt!$L$2:$V$4,DK86,1),IF(AV86+VLOOKUP(BI86,NyHt!$L$2:$V$4,DK86,1)&gt;19,AV86-VLOOKUP(BI86,NyHt!$L$2:$V$4,DK86,1) &amp; " - " &amp; 19,AV86-VLOOKUP(BI86,NyHt!$L$2:$V$4,DK86,1) &amp; " - " &amp; AV86+VLOOKUP(BI86,NyHt!$L$2:$V$4,DK86,1))),""),"")</f>
        <v/>
      </c>
      <c r="CD86" s="4" t="str">
        <f>IF(AND(ISNUMBER(AW86),ISNUMBER(DK86)),IF(AW86-VLOOKUP(BI86,NySiF!$L$2:$V$4,DK86,1)&lt;1,1 &amp; " - " &amp; AW86+VLOOKUP(BI86,NySiF!$L$2:$V$4,DK86,1),IF(AW86+VLOOKUP(BI86,NySiF!$L$2:$V$4,DK86,1)&gt;19,AW86-VLOOKUP(BI86,NySiF!$L$2:$V$4,DK86,1) &amp; " - " &amp; 19,AW86-VLOOKUP(BI86,NySiF!$L$2:$V$4,DK86,1) &amp; " - " &amp; AW86+VLOOKUP(BI86,NySiF!$L$2:$V$4,DK86,1))),"")</f>
        <v/>
      </c>
      <c r="CE86" s="4" t="str">
        <f>IF(AND(ISNUMBER(AX86),ISNUMBER(DK86)),IF(AX86-VLOOKUP(BI86,NySiB!$L$2:$V$4,DK86,1)&lt;1,1 &amp; " - " &amp; AX86+VLOOKUP(BI86,NySiB!$L$2:$V$4,DK86,1),IF(AX86+VLOOKUP(BI86,NySiB!$L$2:$V$4,DK86,1)&gt;19,AX86-VLOOKUP(BI86,NySiB!$L$2:$V$4,DK86,1) &amp; " - " &amp; 19,AX86-VLOOKUP(BI86,NySiB!$L$2:$V$4,DK86,1) &amp; " - " &amp; AX86+VLOOKUP(BI86,NySiB!$L$2:$V$4,DK86,1))),"")</f>
        <v/>
      </c>
      <c r="CF86" s="4" t="str">
        <f>IF(AND(ISNUMBER(AY86),ISNUMBER(DK86)),IF(AY86-VLOOKUP(BI86,NySiT!$L$2:$V$4,DK86,1)&lt;1,1 &amp; " - " &amp; AY86+VLOOKUP(BI86,NySiT!$L$2:$V$4,DK86,1),IF(AY86+VLOOKUP(BI86,NySiT!$L$2:$V$4,DK86,1)&gt;19,AY86-VLOOKUP(BI86,NySiT!$L$2:$V$4,DK86,1) &amp; " - " &amp; 19,AY86-VLOOKUP(BI86,NySiT!$L$2:$V$4,DK86,1) &amp; " - " &amp; AY86+VLOOKUP(BI86,NySiT!$L$2:$V$4,DK86,1))),"")</f>
        <v/>
      </c>
      <c r="CG86" s="4" t="str">
        <f>IF(AND(ISNUMBER(AZ86),ISNUMBER(DK86)),IF(AZ86-VLOOKUP(BI86,NyVs!$L$2:$V$4,DK86,1)&lt;1,1 &amp; " - " &amp; AZ86+VLOOKUP(BI86,NyVs!$L$2:$V$4,DK86,1),IF(AZ86+VLOOKUP(BI86,NyVs!$L$2:$V$4,DK86,1)&gt;19,AZ86-VLOOKUP(BI86,NyVs!$L$2:$V$4,DK86,1) &amp; " - " &amp; 19,AZ86-VLOOKUP(BI86,NyVs!$L$2:$V$4,DK86,1) &amp; " - " &amp; AZ86+VLOOKUP(BI86,NyVs!$L$2:$V$4,DK86,1))),"")</f>
        <v/>
      </c>
      <c r="CH86" s="4" t="str">
        <f>IF(AND(ISNUMBER(BA86),ISNUMBER(DK86)),IF(BA86-VLOOKUP(BI86,NyPp!$L$2:$V$4,DK86,1)&lt;1,1 &amp; " - " &amp; BA86+VLOOKUP(BI86,NyPp!$L$2:$V$4,DK86,1),IF(BA86+VLOOKUP(BI86,NyPp!$L$2:$V$4,DK86,1)&gt;19,BA86-VLOOKUP(BI86,NyPp!$L$2:$V$4,DK86,1) &amp; " - " &amp; 19,BA86-VLOOKUP(BI86,NyPp!$L$2:$V$4,DK86,1) &amp; " - " &amp; BA86+VLOOKUP(BI86,NyPp!$L$2:$V$4,DK86,1))),"")</f>
        <v/>
      </c>
      <c r="CI86" s="4" t="str">
        <f>IF(AND(ISNUMBER(BB86),ISNUMBER(DK86)),IF(BB86-VLOOKUP(BI86,NyIGS!$L$2:$V$4,DK86,1)&lt;40,40 &amp; " - " &amp; BB86+VLOOKUP(BI86,NyIGS!$L$2:$V$4,DK86,1),IF(BB86+VLOOKUP(BI86,NyIGS!$L$2:$V$4,DK86,1)&gt;160,BB86-VLOOKUP(BI86,NyIGS!$L$2:$V$4,DK86,1) &amp; " - " &amp; 160,BB86-VLOOKUP(BI86,NyIGS!$L$2:$V$4,DK86,1) &amp; " - " &amp; BB86+VLOOKUP(BI86,NyIGS!$L$2:$V$4,DK86,1))),"")</f>
        <v/>
      </c>
      <c r="CJ86" s="4" t="str">
        <f>IF(AND(ISNUMBER(BC86),ISNUMBER(DK86)),IF(BC86-VLOOKUP(BI86,NyIRS!$L$2:$V$4,DK86,1)&lt;40,40 &amp; " - " &amp; BC86+VLOOKUP(BI86,NyIRS!$L$2:$V$4,DK86,1),IF(BC86+VLOOKUP(BI86,NyIRS!$L$2:$V$4,DK86,1)&gt;160,BC86-VLOOKUP(BI86,NyIRS!$L$2:$V$4,DK86,1) &amp; " - " &amp; 160,BC86-VLOOKUP(BI86,NyIRS!$L$2:$V$4,DK86,1) &amp; " - " &amp; BC86+VLOOKUP(BI86,NyIRS!$L$2:$V$4,DK86,1))),"")</f>
        <v/>
      </c>
      <c r="CK86" s="4" t="str">
        <f>IF(AND(ISNUMBER(BD86),ISNUMBER(DK86)),IF(BD86-VLOOKUP(BI86,NyIES!$L$2:$V$4,DK86,1)&lt;40,40 &amp; " - " &amp; BD86+VLOOKUP(BI86,NyIES!$L$2:$V$4,DK86,1),IF(BD86+VLOOKUP(BI86,NyIES!$L$2:$V$4,DK86,1)&gt;160,BD86-VLOOKUP(BI86,NyIES!$L$2:$V$4,DK86,1) &amp; " - " &amp; 160,BD86-VLOOKUP(BI86,NyIES!$L$2:$V$4,DK86,1) &amp; " - " &amp; BD86+VLOOKUP(BI86,NyIES!$L$2:$V$4,DK86,1))),"")</f>
        <v/>
      </c>
      <c r="CL86" s="4" t="str">
        <f>IF(AND(ISNUMBER(BE86),ISNUMBER(DK86)),IF(BE86-VLOOKUP(BI86,NyISI!$L$2:$V$4,DK86,1)&lt;40,40 &amp; " - " &amp; BE86+VLOOKUP(BI86,NyISI!$L$2:$V$4,DK86,1),IF(BE86+VLOOKUP(BI86,NyISI!$L$2:$V$4,DK86,1)&gt;160,BE86-VLOOKUP(BI86,NyISI!$L$2:$V$4,DK86,1) &amp; " - " &amp; 160,BE86-VLOOKUP(BI86,NyISI!$L$2:$V$4,DK86,1) &amp; " - " &amp; BE86+VLOOKUP(BI86,NyISI!$L$2:$V$4,DK86,1))),"")</f>
        <v/>
      </c>
      <c r="CM86" s="4" t="str">
        <f>IF(AND(ISNUMBER(DK86),DK86&lt;8),IF(AND(ISNUMBER(BF86),ISNUMBER(DK86)),IF(BF86-VLOOKUP(BI86,NyISS!$L$2:$V$4,DK86,1)&lt;40,40 &amp; " - " &amp; BF86+VLOOKUP(BI86,NyISS!$L$2:$V$4,DK86,1),IF(BF86+VLOOKUP(BI86,NyISS!$L$2:$V$4,DK86,1)&gt;160,BF86-VLOOKUP(BI86,NyISS!$L$2:$V$4,DK86,1) &amp; " - " &amp; 160,BF86-VLOOKUP(BI86,NyISS!$L$2:$V$4,DK86,1) &amp; " - " &amp; BF86+VLOOKUP(BI86,NyISS!$L$2:$V$4,DK86,1))),""),"")</f>
        <v/>
      </c>
      <c r="CN86" s="4" t="str">
        <f>IF(AND(ISNUMBER(DK86),DK86&gt;7),IF(AND(ISNUMBER(BG86),ISNUMBER(DK86)),IF(BG86-VLOOKUP(BI86,NyISM!$L$2:$V$4,DK86,1)&lt;40,40 &amp; " - " &amp; BG86+VLOOKUP(BI86,NyISM!$L$2:$V$4,DK86,1),IF(BG86+VLOOKUP(BI86,NyISM!$L$2:$V$4,DK86,1)&gt;160,BG86-VLOOKUP(BI86,NyISM!$L$2:$V$4,DK86,1) &amp; " - " &amp; 160,BG86-VLOOKUP(BI86,NyISM!$L$2:$V$4,DK86,1) &amp; " - " &amp; BG86+VLOOKUP(BI86,NyISM!$L$2:$V$4,DK86,1))),""),"")</f>
        <v/>
      </c>
      <c r="CO86" s="4" t="str">
        <f>IF(AND(ISNUMBER(BH86),ISNUMBER(DK86)),IF(BH86-VLOOKUP(BI86,NyIAM!$L$2:$V$4,DK86,1)&lt;40,40 &amp; " - " &amp; BH86+VLOOKUP(BI86,NyIAM!$L$2:$V$4,DK86,1),IF(BH86+VLOOKUP(BI86,NyIAM!$L$2:$V$4,DK86,1)&gt;160,BH86-VLOOKUP(BI86,NyIAM!$L$2:$V$4,DK86,1) &amp; " - " &amp; 160,BH86-VLOOKUP(BI86,NyIAM!$L$2:$V$4,DK86,1) &amp; " - " &amp; BH86+VLOOKUP(BI86,NyIAM!$L$2:$V$4,DK86,1))),"")</f>
        <v/>
      </c>
      <c r="CP86" s="4" t="str">
        <f>IF(AF86="","",IF(AND(ISNUMBER(AF86),ISNUMBER(DK86)),IF(VLOOKUP(AF86,NyOm!$A$2:$K$30,DK86,1)=1,"Onormalt få ord",IF(VLOOKUP(AF86,NyOm!$A$2:$K$30,DK86,1)=2,"Färre antal ord än normalt",IF(VLOOKUP(AF86,NyOm!$A$2:$K$30,DK86,1)=3,"Normalt antal ord","")))))</f>
        <v/>
      </c>
      <c r="CQ86" s="4" t="str">
        <f>IF(AB86="","",IF(AND(ISNUMBER(AB86),ISNUMBER(DK86)),IF(VLOOKUP(AB86,NyPbTid!$A$2:$K$218,DK86,1)=1,"Onormalt lång tidsåtgång",IF(VLOOKUP(AB86,NyPbTid!$A$2:$K$218,DK86,1)=2,"Långsammare än normalt",IF(VLOOKUP(AB86,NyPbTid!$A$2:$K$218,DK86,1)=3,"Normal tidsåtgång","")))))</f>
        <v/>
      </c>
      <c r="CR86" s="4" t="str">
        <f>IF(AC86="","",IF(AND(ISNUMBER(AC86),ISNUMBER(DK86)),IF(VLOOKUP(AC86,NyPbFel!$A$2:$K$18,DK86,1)=1,"Onormalt antal fel",IF(VLOOKUP(AC86,NyPbFel!$A$2:$K$18,DK86,1)=2,"Fler fel än normalt",IF(VLOOKUP(AC86,NyPbFel!$A$2:$K$18,DK86,1)=3,"Normalt antal fel","")))))</f>
        <v/>
      </c>
      <c r="CS86" s="4" t="str">
        <f t="shared" si="28"/>
        <v/>
      </c>
      <c r="CT86" s="4" t="str">
        <f>IF(OR(ISNUMBER(CS86),CS86="0**"),IF(ISNUMBER(CS86),CS86/ABS(CS86)*VLOOKUP(1,SignDiff!$A$3:$K$4,DK86,1),VLOOKUP(1,SignDiff!$A$3:$K$4,DK86,1)),"")</f>
        <v/>
      </c>
      <c r="CU86" s="4" t="str">
        <f>IF(OR(ISNUMBER(CS86),CS86="0**"),IF(ISNUMBER(CS86),CS86/ABS(CS86)*VLOOKUP(1,SignDiff!$A$7:$K$8,DK86,1),VLOOKUP(1,SignDiff!$A$7:$K$8,DK86,1)),"")</f>
        <v/>
      </c>
      <c r="CV86" s="4" t="str">
        <f t="shared" si="29"/>
        <v/>
      </c>
      <c r="CW86" s="4" t="str">
        <f t="shared" si="30"/>
        <v/>
      </c>
      <c r="CX86" s="4" t="str">
        <f>IF(OR(ISNUMBER(CS86),CS86="0**"),IF(CS86="0**",VLOOKUP(0,'IRS-IES'!$A$2:$C$43,2,1),IF(CS86&lt;0,VLOOKUP(ABS(CS86),'IRS-IES'!$A$2:$C$43,2,1),VLOOKUP(ABS(CS86),'IRS-IES'!$A$2:$C$43,3,1))),"")</f>
        <v/>
      </c>
      <c r="CY86" s="4" t="str">
        <f t="shared" si="31"/>
        <v/>
      </c>
      <c r="CZ86" s="4" t="str">
        <f>IF(OR(ISNUMBER(CY86),CY86="0**"),IF(ISNUMBER(CY86),CY86/ABS(CY86)*VLOOKUP(2,SignDiff!$A$3:$K$4,DK86,1),VLOOKUP(2,SignDiff!$A$3:$K$4,DK86,1)),"")</f>
        <v/>
      </c>
      <c r="DA86" s="4" t="str">
        <f>IF(OR(ISNUMBER(CY86),CY86="0**"),IF(ISNUMBER(CY86),CY86/ABS(CY86)*VLOOKUP(2,SignDiff!$A$7:$K$8,DK86,1),VLOOKUP(2,SignDiff!$A$7:$K$8,DK86,1)),"")</f>
        <v/>
      </c>
      <c r="DB86" s="4" t="str">
        <f t="shared" si="32"/>
        <v/>
      </c>
      <c r="DC86" s="4" t="str">
        <f t="shared" si="33"/>
        <v/>
      </c>
      <c r="DD86" s="4" t="str">
        <f>IF(OR(ISNUMBER(CY86),CY86="0**"),IF(CY86="0**",VLOOKUP(0,'ISI-ISS'!$A$2:$C$43,2,1),IF(CY86&lt;0,VLOOKUP(ABS(CY86),'ISI-ISS'!$A$2:$C$43,2,1),VLOOKUP(ABS(CY86),'ISI-ISS'!$A$2:$C$43,3,1))),"")</f>
        <v/>
      </c>
      <c r="DE86" s="4" t="str">
        <f t="shared" si="34"/>
        <v/>
      </c>
      <c r="DF86" s="4" t="str">
        <f>IF(OR(ISNUMBER(DE86),DE86="0**"),IF(ISNUMBER(DE86),DE86/ABS(DE86)*VLOOKUP(2,SignDiff!$A$3:$K$4,DK86,1),VLOOKUP(2,SignDiff!$A$3:$K$4,DK86,1)),"")</f>
        <v/>
      </c>
      <c r="DG86" s="4" t="str">
        <f>IF(OR(ISNUMBER(DE86),DE86="0**"),IF(ISNUMBER(DE86),DE86/ABS(DE86)*VLOOKUP(2,SignDiff!$A$7:$K$8,DK86,1),VLOOKUP(2,SignDiff!$A$7:$K$8,DK86,1)),"")</f>
        <v/>
      </c>
      <c r="DH86" s="4" t="str">
        <f t="shared" si="35"/>
        <v/>
      </c>
      <c r="DI86" s="4" t="str">
        <f t="shared" si="36"/>
        <v/>
      </c>
      <c r="DJ86" s="4" t="str">
        <f>IF(OR(ISNUMBER(DE86),DE86="0**"),IF(DE86="0**",VLOOKUP(0,'ISI-ISM'!$A$2:$C$43,2,1),IF(DE86&lt;0,VLOOKUP(ABS(DE86),'ISI-ISM'!$A$2:$C$43,2,1),VLOOKUP(ABS(DE86),'ISI-ISM'!$A$2:$C$43,3,1))),"")</f>
        <v/>
      </c>
      <c r="DK86" s="4" t="str">
        <f>IF(ISERROR(VLOOKUP(N86,age!$A$2:$C$11,2,1)),"",VLOOKUP(N86,age!$A$2:$C$11,2,1))</f>
        <v/>
      </c>
      <c r="DL86" s="4" t="str">
        <f>IF(ISERROR(VLOOKUP(N86,age!$A$2:$C$11,3,1)),"",VLOOKUP(N86,age!$A$2:$C$11,3,1))</f>
        <v/>
      </c>
      <c r="DM86" s="4">
        <f t="shared" si="23"/>
        <v>0</v>
      </c>
      <c r="DN86" s="4">
        <f t="shared" si="24"/>
        <v>0</v>
      </c>
      <c r="DO86" s="4">
        <f t="shared" si="25"/>
        <v>0</v>
      </c>
      <c r="DP86" s="4">
        <f t="shared" si="26"/>
        <v>0</v>
      </c>
      <c r="DQ86" s="4">
        <f t="shared" si="27"/>
        <v>0</v>
      </c>
      <c r="DR86" s="9" t="str">
        <f t="shared" si="37"/>
        <v/>
      </c>
      <c r="DS86" s="9" t="str">
        <f t="shared" si="38"/>
        <v/>
      </c>
      <c r="DT86" s="9" t="str">
        <f t="shared" si="39"/>
        <v/>
      </c>
      <c r="DU86" s="9" t="str">
        <f t="shared" si="40"/>
        <v/>
      </c>
      <c r="DV86" s="9" t="str">
        <f t="shared" si="41"/>
        <v/>
      </c>
      <c r="DW86" s="9" t="str">
        <f t="shared" si="42"/>
        <v/>
      </c>
      <c r="DX86" s="9" t="str">
        <f t="shared" si="43"/>
        <v/>
      </c>
      <c r="DY86" s="9" t="str">
        <f>IF(AND(ISNUMBER(AJ86),ISNUMBER(DK86)),IF(AJ86-VLOOKUP(BI86,NyFi!$L$2:$V$4,DK86,1)&lt;1,1,AJ86-VLOOKUP(BI86,NyFi!$L$2:$V$4,DK86,1)),"")</f>
        <v/>
      </c>
      <c r="DZ86" s="9" t="str">
        <f>IF(AND(ISNUMBER(DK86),DK86&lt;8),IF(AND(ISNUMBER(AK86),ISNUMBER(DK86)),IF(AK86-VLOOKUP(BI86,NyGs!$L$2:$V$4,DK86,1)&lt;1,1,AK86-VLOOKUP(BI86,NyGs!$L$2:$V$4,DK86,1)),""),"")</f>
        <v/>
      </c>
      <c r="EA86" s="9" t="str">
        <f>IF(AND(ISNUMBER(AL86),ISNUMBER(DK86)),IF(AL86-VLOOKUP(BI86,NyRm!$L$2:$V$4,DK86,1)&lt;1,1,AL86-VLOOKUP(BI86,NyRm!$L$2:$V$4,DK86,1)),"")</f>
        <v/>
      </c>
      <c r="EB86" s="9" t="str">
        <f>IF(AND(ISNUMBER(AM86),ISNUMBER(DK86)),IF(AM86-VLOOKUP(BI86,NyFm!$L$2:$V$4,DK86,1)&lt;1,1,AM86-VLOOKUP(BI86,NyFm!$L$2:$V$4,DK86,1)),"")</f>
        <v/>
      </c>
      <c r="EC86" s="9" t="str">
        <f>IF(AND(ISNUMBER(DK86),DK86&lt;8),IF(AND(ISNUMBER(AN86),ISNUMBER(DK86)),IF(AN86-VLOOKUP(BI86,NyLi1R!$L$2:$V$4,DK86,1)&lt;1,1,AN86-VLOOKUP(BI86,NyLi1R!$L$2:$V$4,DK86,1)),""),"")</f>
        <v/>
      </c>
      <c r="ED86" s="9" t="str">
        <f>IF(AND(ISNUMBER(DK86),DK86&lt;8),IF(AND(ISNUMBER(AO86),ISNUMBER(DK86)),IF(AO86-VLOOKUP(BI86,NyLi1E!$L$2:$V$4,DK86,1)&lt;1,1,AO86-VLOOKUP(BI86,NyLi1E!$L$2:$V$4,DK86,1)),""),"")</f>
        <v/>
      </c>
      <c r="EE86" s="9" t="str">
        <f>IF(AND(ISNUMBER(DK86),DK86&lt;8),IF(AND(ISNUMBER(AP86),ISNUMBER(DK86)),IF(AP86-VLOOKUP(BI86,NyLi1T!$L$2:$V$4,DK86,1)&lt;1,1,AP86-VLOOKUP(BI86,NyLi1T!$L$2:$V$4,DK86,1)),""),"")</f>
        <v/>
      </c>
      <c r="EF86" s="9" t="str">
        <f>IF(AND(ISNUMBER(DK86),DK86&gt;7),IF(AND(ISNUMBER(AQ86),ISNUMBER(DK86)),IF(AQ86-VLOOKUP(BI86,NyLi2R!$L$2:$V$4,DK86,1)&lt;1,1,AQ86-VLOOKUP(BI86,NyLi2R!$L$2:$V$4,DK86,1)),""),"")</f>
        <v/>
      </c>
      <c r="EG86" s="9" t="str">
        <f>IF(AND(ISNUMBER(DK86),DK86&gt;7),IF(AND(ISNUMBER(AR86),ISNUMBER(DK86)),IF(AR86-VLOOKUP(BI86,NyLi2E!$L$2:$V$4,DK86,1)&lt;1,1,AR86-VLOOKUP(BI86,NyLi2E!$L$2:$V$4,DK86,1)),""),"")</f>
        <v/>
      </c>
      <c r="EH86" s="9" t="str">
        <f>IF(AND(ISNUMBER(DK86),DK86&gt;7),IF(AND(ISNUMBER(AS86),ISNUMBER(DK86)),IF(AS86-VLOOKUP(BI86,NyLi2T!$L$2:$V$4,DK86,1)&lt;1,1,AS86-VLOOKUP(BI86,NyLi2T!$L$2:$V$4,DK86,1)),""),"")</f>
        <v/>
      </c>
      <c r="EI86" s="9" t="str">
        <f>IF(AND(ISNUMBER(DK86),DK86&lt;8),IF(AND(ISNUMBER(AT86),ISNUMBER(DK86)),IF(AT86-VLOOKUP(BI86,NySs!$L$2:$V$4,DK86,1)&lt;1,1,AT86-VLOOKUP(BI86,NySs!$L$2:$V$4,DK86,1)),""),"")</f>
        <v/>
      </c>
      <c r="EJ86" s="9" t="str">
        <f>IF(AND(ISNUMBER(DK86),DK86&lt;9),IF(AND(ISNUMBER(AU86),ISNUMBER(DK86)),IF(AU86-VLOOKUP(BI86,NyEo!$L$2:$V$4,DK86,1)&lt;1,1,AU86-VLOOKUP(BI86,NyEo!$L$2:$V$4,DK86,1)),""),"")</f>
        <v/>
      </c>
      <c r="EK86" s="9" t="str">
        <f>IF(AND(ISNUMBER(DK86),DK86&gt;7),IF(AND(ISNUMBER(AV86),ISNUMBER(DK86)),IF(AV86-VLOOKUP(BI86,NyHt!$L$2:$V$4,DK86,1)&lt;1,1,AV86-VLOOKUP(BI86,NyHt!$L$2:$V$4,DK86,1)),""),"")</f>
        <v/>
      </c>
      <c r="EL86" s="9" t="str">
        <f>IF(AND(ISNUMBER(AW86),ISNUMBER(DK86)),IF(AW86-VLOOKUP(BI86,NySiF!$L$2:$V$4,DK86,1)&lt;1,1,AW86-VLOOKUP(BI86,NySiF!$L$2:$V$4,DK86,1)),"")</f>
        <v/>
      </c>
      <c r="EM86" s="9" t="str">
        <f>IF(AND(ISNUMBER(AX86),ISNUMBER(DK86)),IF(AX86-VLOOKUP(BI86,NySiB!$L$2:$V$4,DK86,1)&lt;1,1,AX86-VLOOKUP(BI86,NySiB!$L$2:$V$4,DK86,1)),"")</f>
        <v/>
      </c>
      <c r="EN86" s="9" t="str">
        <f>IF(AND(ISNUMBER(AY86),ISNUMBER(DK86)),IF(AY86-VLOOKUP(BI86,NySiT!$L$2:$V$4,DK86,1)&lt;1,1,AY86-VLOOKUP(BI86,NySiT!$L$2:$V$4,DK86,1)),"")</f>
        <v/>
      </c>
      <c r="EO86" s="9" t="str">
        <f>IF(AND(ISNUMBER(AZ86),ISNUMBER(DK86)),IF(AZ86-VLOOKUP(BI86,NyVs!$L$2:$V$4,DK86,1)&lt;1,1,AZ86-VLOOKUP(BI86,NyVs!$L$2:$V$4,DK86,1)),"")</f>
        <v/>
      </c>
      <c r="EP86" s="9" t="str">
        <f>IF(AND(ISNUMBER(BA86),ISNUMBER(DK86)),IF(BA86-VLOOKUP(BI86,NyPp!$L$2:$V$4,DK86,1)&lt;1,1,BA86-VLOOKUP(BI86,NyPp!$L$2:$V$4,DK86,1)),"")</f>
        <v/>
      </c>
      <c r="EQ86" s="9" t="str">
        <f>IF(AND(ISNUMBER(BB86),ISNUMBER(DK86)),IF(BB86-VLOOKUP(BI86,NyIGS!$L$2:$V$4,DK86,1)&lt;40,40,BB86-VLOOKUP(BI86,NyIGS!$L$2:$V$4,DK86,1)),"")</f>
        <v/>
      </c>
      <c r="ER86" s="9" t="str">
        <f>IF(AND(ISNUMBER(BC86),ISNUMBER(DK86)),IF(BC86-VLOOKUP(BI86,NyIRS!$L$2:$V$4,DK86,1)&lt;40,40,BC86-VLOOKUP(BI86,NyIRS!$L$2:$V$4,DK86,1)),"")</f>
        <v/>
      </c>
      <c r="ES86" s="9" t="str">
        <f>IF(AND(ISNUMBER(BD86),ISNUMBER(DK86)),IF(BD86-VLOOKUP(BI86,NyIES!$L$2:$V$4,DK86,1)&lt;40,40,BD86-VLOOKUP(BI86,NyIES!$L$2:$V$4,DK86,1)),"")</f>
        <v/>
      </c>
      <c r="ET86" s="9" t="str">
        <f>IF(AND(ISNUMBER(BE86),ISNUMBER(DK86)),IF(BE86-VLOOKUP(BI86,NyISI!$L$2:$V$4,DK86,1)&lt;40,40,BE86-VLOOKUP(BI86,NyISI!$L$2:$V$4,DK86,1)),"")</f>
        <v/>
      </c>
      <c r="EU86" s="9" t="str">
        <f>IF(AND(ISNUMBER(DK86),DK86&lt;8),IF(AND(ISNUMBER(BF86),ISNUMBER(DK86)),IF(BF86-VLOOKUP(BI86,NyISS!$L$2:$V$4,DK86,1)&lt;40,40,BF86-VLOOKUP(BI86,NyISS!$L$2:$V$4,DK86,1)),""),"")</f>
        <v/>
      </c>
      <c r="EV86" s="9" t="str">
        <f>IF(AND(ISNUMBER(DK86),DK86&gt;7),IF(AND(ISNUMBER(BG86),ISNUMBER(DK86)),IF(BG86-VLOOKUP(BI86,NyISM!$L$2:$V$4,DK86,1)&lt;40,40,BG86-VLOOKUP(BI86,NyISM!$L$2:$V$4,DK86,1)),""),"")</f>
        <v/>
      </c>
      <c r="EW86" s="9" t="str">
        <f>IF(AND(ISNUMBER(BH86),ISNUMBER(DK86)),IF(BH86-VLOOKUP(BI86,NyIAM!$L$2:$V$4,DK86,1)&lt;40,40,BH86-VLOOKUP(BI86,NyIAM!$L$2:$V$4,DK86,1)),"")</f>
        <v/>
      </c>
      <c r="EX86" s="9" t="str">
        <f>IF(AND(ISNUMBER(AJ86),ISNUMBER(DK86)),IF(AJ86+VLOOKUP(BI86,NyFi!$L$2:$V$4,DK86,1)&gt;19,19,AJ86+VLOOKUP(BI86,NyFi!$L$2:$V$4,DK86,1)),"")</f>
        <v/>
      </c>
      <c r="EY86" s="9" t="str">
        <f>IF(AND(ISNUMBER(DK86),DK86&lt;8),IF(AND(ISNUMBER(AK86),ISNUMBER(DK86)),IF(AK86+VLOOKUP(BI86,NyGs!$L$2:$V$4,DK86,1)&gt;19,19,AK86+VLOOKUP(BI86,NyGs!$L$2:$V$4,DK86,1)),""),"")</f>
        <v/>
      </c>
      <c r="EZ86" s="9" t="str">
        <f>IF(AND(ISNUMBER(AL86),ISNUMBER(DK86)),IF(AL86+VLOOKUP(BI86,NyRm!$L$2:$V$4,DK86,1)&gt;19,19,AL86+VLOOKUP(BI86,NyRm!$L$2:$V$4,DK86,1)),"")</f>
        <v/>
      </c>
      <c r="FA86" s="9" t="str">
        <f>IF(AND(ISNUMBER(AM86),ISNUMBER(DK86)),IF(AM86+VLOOKUP(BI86,NyFm!$L$2:$V$4,DK86,1)&gt;19,19,AM86+VLOOKUP(BI86,NyFm!$L$2:$V$4,DK86,1)),"")</f>
        <v/>
      </c>
      <c r="FB86" s="9" t="str">
        <f>IF(AND(ISNUMBER(DK86),DK86&lt;8),IF(AND(ISNUMBER(AN86),ISNUMBER(DK86)),IF(AN86+VLOOKUP(BI86,NyLi1R!$L$2:$V$4,DK86,1)&gt;19,19,AN86+VLOOKUP(BI86,NyLi1R!$L$2:$V$4,DK86,1)),""),"")</f>
        <v/>
      </c>
      <c r="FC86" s="9" t="str">
        <f>IF(AND(ISNUMBER(DK86),DK86&lt;8),IF(AND(ISNUMBER(AO86),ISNUMBER(DK86)),IF(AO86+VLOOKUP(BI86,NyLi1E!$L$2:$V$4,DK86,1)&gt;19,19,AO86+VLOOKUP(BI86,NyLi1E!$L$2:$V$4,DK86,1)),""),"")</f>
        <v/>
      </c>
      <c r="FD86" s="9" t="str">
        <f>IF(AND(ISNUMBER(DK86),DK86&lt;8),IF(AND(ISNUMBER(AP86),ISNUMBER(DK86)),IF(AP86+VLOOKUP(BI86,NyLi1T!$L$2:$V$4,DK86,1)&gt;19,19,AP86+VLOOKUP(BI86,NyLi1T!$L$2:$V$4,DK86,1)),""),"")</f>
        <v/>
      </c>
      <c r="FE86" s="9" t="str">
        <f>IF(AND(ISNUMBER(DK86),DK86&gt;7),IF(AND(ISNUMBER(AQ86),ISNUMBER(DK86)),IF(AQ86+VLOOKUP(BI86,NyLi2R!$L$2:$V$4,DK86,1)&gt;19,19,AQ86+VLOOKUP(BI86,NyLi2R!$L$2:$V$4,DK86,1)),""),"")</f>
        <v/>
      </c>
      <c r="FF86" s="9" t="str">
        <f>IF(AND(ISNUMBER(DK86),DK86&gt;7),IF(AND(ISNUMBER(AR86),ISNUMBER(DK86)),IF(AR86+VLOOKUP(BI86,NyLi2E!$L$2:$V$4,DK86,1)&gt;19,19,AR86+VLOOKUP(BI86,NyLi2E!$L$2:$V$4,DK86,1)),""),"")</f>
        <v/>
      </c>
      <c r="FG86" s="9" t="str">
        <f>IF(AND(ISNUMBER(DK86),DK86&gt;7),IF(AND(ISNUMBER(AS86),ISNUMBER(DK86)),IF(AS86+VLOOKUP(BI86,NyLi2T!$L$2:$V$4,DK86,1)&gt;19,19,AS86+VLOOKUP(BI86,NyLi2T!$L$2:$V$4,DK86,1)),""),"")</f>
        <v/>
      </c>
      <c r="FH86" s="9" t="str">
        <f>IF(AND(ISNUMBER(DK86),DK86&lt;8),IF(AND(ISNUMBER(AT86),ISNUMBER(DK86)),IF(AT86+VLOOKUP(BI86,NySs!$L$2:$V$4,DK86,1)&gt;19,19,AT86+VLOOKUP(BI86,NySs!$L$2:$V$4,DK86,1)),""),"")</f>
        <v/>
      </c>
      <c r="FI86" s="9" t="str">
        <f>IF(AND(ISNUMBER(DK86),DK86&lt;9),IF(AND(ISNUMBER(AU86),ISNUMBER(DK86)),IF(AU86+VLOOKUP(BI86,NyEo!$L$2:$V$4,DK86,1)&gt;19,19,AU86+VLOOKUP(BI86,NyEo!$L$2:$V$4,DK86,1)),""),"")</f>
        <v/>
      </c>
      <c r="FJ86" s="9" t="str">
        <f>IF(AND(ISNUMBER(DK86),DK86&gt;7),IF(AND(ISNUMBER(AV86),ISNUMBER(DK86)),IF(AV86+VLOOKUP(BI86,NyHt!$L$2:$V$4,DK86,1)&gt;19,19,AV86+VLOOKUP(BI86,NyHt!$L$2:$V$4,DK86,1)),""),"")</f>
        <v/>
      </c>
      <c r="FK86" s="9" t="str">
        <f>IF(AND(ISNUMBER(AW86),ISNUMBER(DK86)),IF(AW86+VLOOKUP(BI86,NySiF!$L$2:$V$4,DK86,1)&gt;19,19,AW86+VLOOKUP(BI86,NySiF!$L$2:$V$4,DK86,1)),"")</f>
        <v/>
      </c>
      <c r="FL86" s="9" t="str">
        <f>IF(AND(ISNUMBER(AX86),ISNUMBER(DK86)),IF(AX86+VLOOKUP(BI86,NySiB!$L$2:$V$4,DK86,1)&gt;19,19,AX86+VLOOKUP(BI86,NySiB!$L$2:$V$4,DK86,1)),"")</f>
        <v/>
      </c>
      <c r="FM86" s="9" t="str">
        <f>IF(AND(ISNUMBER(AY86),ISNUMBER(DK86)),IF(AY86+VLOOKUP(BI86,NySiT!$L$2:$V$4,DK86,1)&gt;19,19,AY86+VLOOKUP(BI86,NySiT!$L$2:$V$4,DK86,1)),"")</f>
        <v/>
      </c>
      <c r="FN86" s="9" t="str">
        <f>IF(AND(ISNUMBER(AZ86),ISNUMBER(DK86)),IF(AZ86+VLOOKUP(BI86,NyVs!$L$2:$V$4,DK86,1)&gt;19,19,AZ86+VLOOKUP(BI86,NyVs!$L$2:$V$4,DK86,1)),"")</f>
        <v/>
      </c>
      <c r="FO86" s="9" t="str">
        <f>IF(AND(ISNUMBER(BA86),ISNUMBER(DK86)),IF(BA86+VLOOKUP(BI86,NyPp!$L$2:$V$4,DK86,1)&gt;19,19,BA86+VLOOKUP(BI86,NyPp!$L$2:$V$4,DK86,1)),"")</f>
        <v/>
      </c>
      <c r="FP86" s="9" t="str">
        <f>IF(AND(ISNUMBER(BB86),ISNUMBER(DK86)),IF(BB86+VLOOKUP(BI86,NyIGS!$L$2:$V$4,DK86,1)&gt;160,160,BB86+VLOOKUP(BI86,NyIGS!$L$2:$V$4,DK86,1)),"")</f>
        <v/>
      </c>
      <c r="FQ86" s="9" t="str">
        <f>IF(AND(ISNUMBER(BC86),ISNUMBER(DK86)),IF(BC86+VLOOKUP(BI86,NyIRS!$L$2:$V$4,DK86,1)&gt;160,160,BC86+VLOOKUP(BI86,NyIRS!$L$2:$V$4,DK86,1)),"")</f>
        <v/>
      </c>
      <c r="FR86" s="9" t="str">
        <f>IF(AND(ISNUMBER(BD86),ISNUMBER(DK86)),IF(BD86+VLOOKUP(BI86,NyIES!$L$2:$V$4,DK86,1)&gt;160,160, BD86+VLOOKUP(BI86,NyIES!$L$2:$V$4,DK86,1)),"")</f>
        <v/>
      </c>
      <c r="FS86" s="9" t="str">
        <f>IF(AND(ISNUMBER(BE86),ISNUMBER(DK86)),IF(BE86+VLOOKUP(BI86,NyISI!$L$2:$V$4,DK86,1)&gt;160,160,BE86+VLOOKUP(BI86,NyISI!$L$2:$V$4,DK86,1)),"")</f>
        <v/>
      </c>
      <c r="FT86" s="9" t="str">
        <f>IF(AND(ISNUMBER(DK86),DK86&lt;8),IF(AND(ISNUMBER(BF86),ISNUMBER(DK86)),IF(BF86+VLOOKUP(BI86,NyISS!$L$2:$V$4,DK86,1)&gt;160,160,BF86+VLOOKUP(BI86,NyISS!$L$2:$V$4,DK86,1)),""),"")</f>
        <v/>
      </c>
      <c r="FU86" s="9" t="str">
        <f>IF(AND(ISNUMBER(DK86),DK86&gt;7),IF(AND(ISNUMBER(BG86),ISNUMBER(DK86)),IF(BG86+VLOOKUP(BI86,NyISM!$L$2:$V$4,DK86,1)&gt;160,160,BG86+VLOOKUP(BI86,NyISM!$L$2:$V$4,DK86,1)),""),"")</f>
        <v/>
      </c>
      <c r="FV86" s="9" t="str">
        <f>IF(AND(ISNUMBER(BH86),ISNUMBER(DK86)),IF(BH86+VLOOKUP(BI86,NyIAM!$L$2:$V$4,DK86,1)&gt;160,160,BH86+VLOOKUP(BI86,NyIAM!$L$2:$V$4,DK86,1)),"")</f>
        <v/>
      </c>
    </row>
    <row r="87" spans="1:178" x14ac:dyDescent="0.2">
      <c r="A87" s="51"/>
      <c r="B87" s="51"/>
      <c r="C87" s="51"/>
      <c r="D87" s="51"/>
      <c r="E87" s="51"/>
      <c r="F87" s="51"/>
      <c r="G87" s="51"/>
      <c r="H87" s="51"/>
      <c r="I87" s="51"/>
      <c r="J87" s="52"/>
      <c r="K87" s="52"/>
      <c r="L87" s="53"/>
      <c r="M87" s="53"/>
      <c r="N87" s="58" t="str">
        <f t="shared" si="22"/>
        <v/>
      </c>
      <c r="O87" s="53"/>
      <c r="P87" s="53"/>
      <c r="Q87" s="53"/>
      <c r="R87" s="53"/>
      <c r="S87" s="53"/>
      <c r="T87" s="53"/>
      <c r="U87" s="53"/>
      <c r="V87" s="53"/>
      <c r="W87" s="53"/>
      <c r="X87" s="53"/>
      <c r="Y87" s="53"/>
      <c r="Z87" s="53"/>
      <c r="AA87" s="53"/>
      <c r="AB87" s="53"/>
      <c r="AC87" s="53"/>
      <c r="AD87" s="53"/>
      <c r="AE87" s="53"/>
      <c r="AF87" s="53"/>
      <c r="AG87" s="53"/>
      <c r="AH87" s="53"/>
      <c r="AI87" s="53"/>
      <c r="AJ87" s="4" t="str">
        <f>IF(O87="","",IF(ISNUMBER(N87),VLOOKUP(O87,NyFi!$A$2:$K$40,DK87),""))</f>
        <v/>
      </c>
      <c r="AK87" s="4" t="str">
        <f>IF(P87="","",IF(AND(ISNUMBER(N87),DK87&lt;8),VLOOKUP(P87,NyGs!$A$2:$G$41,DK87),""))</f>
        <v/>
      </c>
      <c r="AL87" s="4" t="str">
        <f>IF(AA87="","",IF(ISNUMBER(N87),VLOOKUP(AA87,NyRm!$A$2:$K$56,DK87),""))</f>
        <v/>
      </c>
      <c r="AM87" s="4" t="str">
        <f>IF(Z87="","",IF(ISNUMBER(N87),VLOOKUP(Z87,NyFm!$A$2:$K$46,DK87),""))</f>
        <v/>
      </c>
      <c r="AN87" s="4" t="str">
        <f>IF(U87="","",IF(AND(ISNUMBER(N87),DK87&lt;8),VLOOKUP(U87,NyLi1R!$A$2:$G$20,DK87),""))</f>
        <v/>
      </c>
      <c r="AO87" s="4" t="str">
        <f>IF(V87="","",IF(AND(ISNUMBER(N87),DK87&lt;8),VLOOKUP(V87,NyLi1E!$A$2:$G$20,DK87),""))</f>
        <v/>
      </c>
      <c r="AP87" s="4" t="str">
        <f>IF(AND(ISNUMBER(N87),ISNUMBER(AN87),ISNUMBER(AO87),DK87&lt;8),VLOOKUP(AN87+AO87,NyLi1T!$A$2:$G$40,DK87),"")</f>
        <v/>
      </c>
      <c r="AQ87" s="4" t="str">
        <f>IF(W87="","",IF(AND(ISNUMBER(N87),DK87&gt;7),VLOOKUP(W87,NyLi2R!$A$2:$K$20,DK87),""))</f>
        <v/>
      </c>
      <c r="AR87" s="4" t="str">
        <f>IF(X87="","",IF(AND(ISNUMBER(N87),DK87&gt;7),VLOOKUP(X87,NyLi2E!$A$2:$K$20,DK87),""))</f>
        <v/>
      </c>
      <c r="AS87" s="4" t="str">
        <f>IF(AND(ISNUMBER(N87),ISNUMBER(AQ87),ISNUMBER(AR87),DK87&gt;7),VLOOKUP(AQ87+AR87,NyLi2T!$A$2:$K$40,DK87),"")</f>
        <v/>
      </c>
      <c r="AT87" s="4" t="str">
        <f>IF(AE87="","",IF(AND(ISNUMBER(N87),DK87&lt;8),VLOOKUP(AE87,NySs!$A$2:$G$28,DK87),""))</f>
        <v/>
      </c>
      <c r="AU87" s="4" t="str">
        <f>IF(AD87="","",IF(AND(ISNUMBER(N87),DK87&lt;9),VLOOKUP(AD87,NyEo!$A$2:$H$22,DK87),""))</f>
        <v/>
      </c>
      <c r="AV87" s="4" t="str">
        <f>IF(Q87="","",IF(AND(ISNUMBER(N87),DK87&gt;7),VLOOKUP(Q87,NyHt!$A$2:$K$17,DK87),""))</f>
        <v/>
      </c>
      <c r="AW87" s="4" t="str">
        <f>IF(R87="","",IF(ISNUMBER(N87),VLOOKUP(R87,NySiF!$A$2:$K$18,DK87),""))</f>
        <v/>
      </c>
      <c r="AX87" s="4" t="str">
        <f>IF(S87="","",IF(ISNUMBER(N87),VLOOKUP(S87,NySiB!$A$2:$K$16,DK87),""))</f>
        <v/>
      </c>
      <c r="AY87" s="4" t="str">
        <f>IF(T87="","",IF(ISNUMBER(N87),VLOOKUP(T87,NySiT!$A$2:$K$32,DK87),""))</f>
        <v/>
      </c>
      <c r="AZ87" s="4" t="str">
        <f>IF(Y87="","",IF(ISNUMBER(N87),VLOOKUP(Y87,NyVs!$A$2:$K$86,DK87),""))</f>
        <v/>
      </c>
      <c r="BA87" s="4" t="str">
        <f>IF(AI87="","",IF(ISNUMBER(N87),VLOOKUP(AI87,NyPp!$A$2:$K$202,DK87),""))</f>
        <v/>
      </c>
      <c r="BB87" s="4" t="str">
        <f>IF(AND(ISNUMBER(AJ87),ISNUMBER(AK87),ISNUMBER(AL87),ISNUMBER(AM87),DK87&lt;8),IF(COUNTIF(O87,0)+COUNTIF(P87,0)+COUNTIF(AA87,0)+COUNTIF(Z87,0)&gt;1,"",VLOOKUP(AJ87+AK87+AL87+AM87,NyIGS!$A$2:$K$78,DK87)),IF(AND(ISNUMBER(AJ87),ISNUMBER(AL87),ISNUMBER(AM87),ISNUMBER(AS87),DK87&gt;7),IF(COUNTIF(O87,0)+COUNTIF(AA87,0)+COUNTIF(Z87,0)+AND(COUNTIF(W87,0),COUNTIF(X87,0))&gt;1,"",VLOOKUP(AJ87+AL87+AM87+AS87,NyIGS!$A$2:$K$78,DK87)),""))</f>
        <v/>
      </c>
      <c r="BC87" s="4" t="str">
        <f>IF(AND(ISNUMBER(AJ87),ISNUMBER(AN87),ISNUMBER(AT87),DK87&lt;8),IF(COUNTIF(O87,0)+COUNTIF(U87,0)+COUNTIF(AE87,0)&gt;1,"",VLOOKUP(AJ87+AN87+AT87,NyIRS!$A$2:$K$59,DK87)),IF(AND(ISNUMBER(AJ87),ISNUMBER(AQ87),DK87&gt;7),IF(COUNTIF(O87,0)+COUNTIF(W87,0)&gt;1,"",VLOOKUP(AJ87+AQ87,NyIRS!$A$2:$K$59,DK87)),""))</f>
        <v/>
      </c>
      <c r="BD87" s="4" t="str">
        <f>IF(AND(ISNUMBER(AK87),ISNUMBER(AL87),ISNUMBER(AM87),DK87&lt;8),IF(COUNTIF(P87,0)+COUNTIF(AA87,0)+COUNTIF(Z87,0)&gt;1,"",VLOOKUP(AK87+AL87+AM87,NyIES!$A$2:$K$59,DK87)),IF(AND(ISNUMBER(AL87),ISNUMBER(AM87),ISNUMBER(AR87),DK87&gt;7),IF(COUNTIF(AA87,0)+COUNTIF(Z87,0)+COUNTIF(X87,0)&gt;1,"",VLOOKUP(AL87+AM87+AR87,NyIES!$A$2:$K$59,DK87)),""))</f>
        <v/>
      </c>
      <c r="BE87" s="4" t="str">
        <f>IF(AND(ISNUMBER(AJ87),ISNUMBER(AP87),ISNUMBER(AU87),DK87&lt;8),IF(COUNTIF(O87,0)+AND(COUNTIF(U87,0),COUNTIF(V87,0))+COUNTIF(AD87,0)&gt;1,"",VLOOKUP(AJ87+AP87+AU87,NyISI!$A$2:$K$59,DK87)),IF(AND(ISNUMBER(AS87),ISNUMBER(AU87),ISNUMBER(AV87),DK87=8),IF(COUNTIF(AD87,0)+COUNTIF(Q87,0)+AND(COUNTIF(W87,0),COUNTIF(X87,0))&gt;1,"",VLOOKUP(AS87+AU87+AV87,NyISI!$A$2:$K$59,DK87)),IF(AND(ISNUMBER(AS87),ISNUMBER(AV87),DK87&gt;8),IF(COUNTIF(Q87,0)+AND(COUNTIF(W87,0),COUNTIF(X87,0))&gt;1,"",VLOOKUP(AS87+AV87,NyISI!$A$2:$K$59,DK87)),"")))</f>
        <v/>
      </c>
      <c r="BF87" s="4" t="str">
        <f>IF(AND(ISNUMBER(AT87),ISNUMBER(AK87),ISNUMBER(AL87),ISNUMBER(AM87),DK87&lt;8),IF(COUNTIF(P87,0)+COUNTIF(AA87,0)+COUNTIF(Z87,0)+COUNTIF(AE87,0)&gt;1,"",VLOOKUP(AT87+AK87+AL87+AM87,NyISS!$A$2:$G$78,DK87)),"")</f>
        <v/>
      </c>
      <c r="BG87" s="4" t="str">
        <f>IF(AND(ISNUMBER(AJ87),ISNUMBER(AL87),ISNUMBER(AM87),DK87&gt;7),IF(COUNTIF(O87,0)+COUNTIF(AA87,0)+COUNTIF(Z87,0)&gt;1,"",VLOOKUP(AJ87+AL87+AM87,NyISM!$A$2:$K$59,DK87)),"")</f>
        <v/>
      </c>
      <c r="BH87" s="4" t="str">
        <f>IF(AND(ISNUMBER(AY87),ISNUMBER(AZ87)),IF(COUNTIF(T87,0)+COUNTIF(Y87,0)&gt;1,"",VLOOKUP(AY87+AZ87,NyIAM!$A$2:$K$40,DK87)),"")</f>
        <v/>
      </c>
      <c r="BJ87" s="4" t="str">
        <f>IF(ISNUMBER(BB87),VLOOKUP(BB87,Percentil!$A$2:$B$122,2,1),"")</f>
        <v/>
      </c>
      <c r="BK87" s="4" t="str">
        <f>IF(ISNUMBER(BC87),VLOOKUP(BC87,Percentil!$A$2:$B$122,2,1),"")</f>
        <v/>
      </c>
      <c r="BL87" s="4" t="str">
        <f>IF(ISNUMBER(BD87),VLOOKUP(BD87,Percentil!$A$2:$B$122,2,1),"")</f>
        <v/>
      </c>
      <c r="BM87" s="4" t="str">
        <f>IF(ISNUMBER(BE87),VLOOKUP(BE87,Percentil!$A$2:$B$122,2,1),"")</f>
        <v/>
      </c>
      <c r="BN87" s="4" t="str">
        <f>IF(ISNUMBER(BF87),VLOOKUP(BF87,Percentil!$A$2:$B$122,2,1),"")</f>
        <v/>
      </c>
      <c r="BO87" s="4" t="str">
        <f>IF(ISNUMBER(BG87),VLOOKUP(BG87,Percentil!$A$2:$B$122,2,1),"")</f>
        <v/>
      </c>
      <c r="BP87" s="4" t="str">
        <f>IF(ISNUMBER(BH87),VLOOKUP(BH87,Percentil!$A$2:$B$122,2,1),"")</f>
        <v/>
      </c>
      <c r="BQ87" s="4" t="str">
        <f>IF(AND(ISNUMBER(AJ87),ISNUMBER(DK87)),IF(AJ87-VLOOKUP(BI87,NyFi!$L$2:$V$4,DK87,1)&lt;1,1 &amp; " - " &amp; AJ87+VLOOKUP(BI87,NyFi!$L$2:$V$4,DK87,1),IF(AJ87+VLOOKUP(BI87,NyFi!$L$2:$V$4,DK87,1)&gt;19,AJ87-VLOOKUP(BI87,NyFi!$L$2:$V$4,DK87,1) &amp; " - " &amp; 19,AJ87-VLOOKUP(BI87,NyFi!$L$2:$V$4,DK87,1) &amp; " - " &amp; AJ87+VLOOKUP(BI87,NyFi!$L$2:$V$4,DK87,1))),"")</f>
        <v/>
      </c>
      <c r="BR87" s="4" t="str">
        <f>IF(AND(ISNUMBER(DK87),DK87&lt;8),IF(AND(ISNUMBER(AK87),ISNUMBER(DK87)),IF(AK87-VLOOKUP(BI87,NyGs!$L$2:$V$4,DK87,1)&lt;1,1 &amp; " - " &amp; AK87+VLOOKUP(BI87,NyGs!$L$2:$V$4,DK87,1),IF(AK87+VLOOKUP(BI87,NyGs!$L$2:$V$4,DK87,1)&gt;19,AK87-VLOOKUP(BI87,NyGs!$L$2:$V$4,DK87,1) &amp; " - " &amp; 19,AK87-VLOOKUP(BI87,NyGs!$L$2:$V$4,DK87,1) &amp; " - " &amp; AK87+VLOOKUP(BI87,NyGs!$L$2:$V$4,DK87,1))),""),"")</f>
        <v/>
      </c>
      <c r="BS87" s="4" t="str">
        <f>IF(AND(ISNUMBER(AL87),ISNUMBER(DK87)),IF(AL87-VLOOKUP(BI87,NyRm!$L$2:$V$4,DK87,1)&lt;1,1 &amp; " - " &amp; AL87+VLOOKUP(BI87,NyRm!$L$2:$V$4,DK87,1),IF(AL87+VLOOKUP(BI87,NyRm!$L$2:$V$4,DK87,1)&gt;19,AL87-VLOOKUP(BI87,NyRm!$L$2:$V$4,DK87,1) &amp; " - " &amp; 19,AL87-VLOOKUP(BI87,NyRm!$L$2:$V$4,DK87,1) &amp; " - " &amp; AL87+VLOOKUP(BI87,NyRm!$L$2:$V$4,DK87,1))),"")</f>
        <v/>
      </c>
      <c r="BT87" s="4" t="str">
        <f>IF(AND(ISNUMBER(AM87),ISNUMBER(DK87)),IF(AM87-VLOOKUP(BI87,NyFm!$L$2:$V$4,DK87,1)&lt;1,1 &amp; " - " &amp; AM87+VLOOKUP(BI87,NyFm!$L$2:$V$4,DK87,1),IF(AM87+VLOOKUP(BI87,NyFm!$L$2:$V$4,DK87,1)&gt;19,AM87-VLOOKUP(BI87,NyFm!$L$2:$V$4,DK87,1) &amp; " - " &amp; 19,AM87-VLOOKUP(BI87,NyFm!$L$2:$V$4,DK87,1) &amp; " - " &amp; AM87+VLOOKUP(BI87,NyFm!$L$2:$V$4,DK87,1))),"")</f>
        <v/>
      </c>
      <c r="BU87" s="4" t="str">
        <f>IF(AND(ISNUMBER(DK87),DK87&lt;8),IF(AND(ISNUMBER(AN87),ISNUMBER(DK87)),IF(AN87-VLOOKUP(BI87,NyLi1R!$L$2:$V$4,DK87,1)&lt;1,1 &amp; " - " &amp; AN87+VLOOKUP(BI87,NyLi1R!$L$2:$V$4,DK87,1),IF(AN87+VLOOKUP(BI87,NyLi1R!$L$2:$V$4,DK87,1)&gt;19,AN87-VLOOKUP(BI87,NyLi1R!$L$2:$V$4,DK87,1) &amp; " - " &amp; 19,AN87-VLOOKUP(BI87,NyLi1R!$L$2:$V$4,DK87,1) &amp; " - " &amp; AN87+VLOOKUP(BI87,NyLi1R!$L$2:$V$4,DK87,1))),""),"")</f>
        <v/>
      </c>
      <c r="BV87" s="4" t="str">
        <f>IF(AND(ISNUMBER(DK87),DK87&lt;8),IF(AND(ISNUMBER(AO87),ISNUMBER(DK87)),IF(AO87-VLOOKUP(BI87,NyLi1E!$L$2:$V$4,DK87,1)&lt;1,1 &amp; " - " &amp; AO87+VLOOKUP(BI87,NyLi1E!$L$2:$V$4,DK87,1),IF(AO87+VLOOKUP(BI87,NyLi1E!$L$2:$V$4,DK87,1)&gt;19,AO87-VLOOKUP(BI87,NyLi1E!$L$2:$V$4,DK87,1) &amp; " - " &amp; 19,AO87-VLOOKUP(BI87,NyLi1E!$L$2:$V$4,DK87,1) &amp; " - " &amp; AO87+VLOOKUP(BI87,NyLi1E!$L$2:$V$4,DK87,1))),""),"")</f>
        <v/>
      </c>
      <c r="BW87" s="4" t="str">
        <f>IF(AND(ISNUMBER(DK87),DK87&lt;8),IF(AND(ISNUMBER(AP87),ISNUMBER(DK87)),IF(AP87-VLOOKUP(BI87,NyLi1T!$L$2:$V$4,DK87,1)&lt;1,1 &amp; " - " &amp; AP87+VLOOKUP(BI87,NyLi1T!$L$2:$V$4,DK87,1),IF(AP87+VLOOKUP(BI87,NyLi1T!$L$2:$V$4,DK87,1)&gt;19,AP87-VLOOKUP(BI87,NyLi1T!$L$2:$V$4,DK87,1) &amp; " - " &amp; 19,AP87-VLOOKUP(BI87,NyLi1T!$L$2:$V$4,DK87,1) &amp; " - " &amp; AP87+VLOOKUP(BI87,NyLi1T!$L$2:$V$4,DK87,1))),""),"")</f>
        <v/>
      </c>
      <c r="BX87" s="4" t="str">
        <f>IF(AND(ISNUMBER(DK87),DK87&gt;7),IF(AND(ISNUMBER(AQ87),ISNUMBER(DK87)),IF(AQ87-VLOOKUP(BI87,NyLi2R!$L$2:$V$4,DK87,1)&lt;1,1 &amp; " - " &amp; AQ87+VLOOKUP(BI87,NyLi2R!$L$2:$V$4,DK87,1),IF(AQ87+VLOOKUP(BI87,NyLi2R!$L$2:$V$4,DK87,1)&gt;19,AQ87-VLOOKUP(BI87,NyLi2R!$L$2:$V$4,DK87,1) &amp; " - " &amp; 19,AQ87-VLOOKUP(BI87,NyLi2R!$L$2:$V$4,DK87,1) &amp; " - " &amp; AQ87+VLOOKUP(BI87,NyLi2R!$L$2:$V$4,DK87,1))),""),"")</f>
        <v/>
      </c>
      <c r="BY87" s="4" t="str">
        <f>IF(AND(ISNUMBER(DK87),DK87&gt;7),IF(AND(ISNUMBER(AR87),ISNUMBER(DK87)),IF(AR87-VLOOKUP(BI87,NyLi2E!$L$2:$V$4,DK87,1)&lt;1,1 &amp; " - " &amp; AR87+VLOOKUP(BI87,NyLi2E!$L$2:$V$4,DK87,1),IF(AR87+VLOOKUP(BI87,NyLi2E!$L$2:$V$4,DK87,1)&gt;19,AR87-VLOOKUP(BI87,NyLi2E!$L$2:$V$4,DK87,1) &amp; " - " &amp; 19,AR87-VLOOKUP(BI87,NyLi2E!$L$2:$V$4,DK87,1) &amp; " - " &amp; AR87+VLOOKUP(BI87,NyLi2E!$L$2:$V$4,DK87,1))),""),"")</f>
        <v/>
      </c>
      <c r="BZ87" s="4" t="str">
        <f>IF(AND(ISNUMBER(DK87),DK87&gt;7),IF(AND(ISNUMBER(AS87),ISNUMBER(DK87)),IF(AS87-VLOOKUP(BI87,NyLi2T!$L$2:$V$4,DK87,1)&lt;1,1 &amp; " - " &amp; AS87+VLOOKUP(BI87,NyLi2T!$L$2:$V$4,DK87,1),IF(AS87+VLOOKUP(BI87,NyLi2T!$L$2:$V$4,DK87,1)&gt;19,AS87-VLOOKUP(BI87,NyLi2T!$L$2:$V$4,DK87,1) &amp; " - " &amp; 19,AS87-VLOOKUP(BI87,NyLi2T!$L$2:$V$4,DK87,1) &amp; " - " &amp; AS87+VLOOKUP(BI87,NyLi2T!$L$2:$V$4,DK87,1))),""),"")</f>
        <v/>
      </c>
      <c r="CA87" s="4" t="str">
        <f>IF(AND(ISNUMBER(DK87),DK87&lt;8),IF(AND(ISNUMBER(AT87),ISNUMBER(DK87)),IF(AT87-VLOOKUP(BI87,NySs!$L$2:$V$4,DK87,1)&lt;1,1 &amp; " - " &amp; AT87+VLOOKUP(BI87,NySs!$L$2:$V$4,DK87,1),IF(AT87+VLOOKUP(BI87,NySs!$L$2:$V$4,DK87,1)&gt;19,AT87-VLOOKUP(BI87,NySs!$L$2:$V$4,DK87,1) &amp; " - " &amp; 19,AT87-VLOOKUP(BI87,NySs!$L$2:$V$4,DK87,1) &amp; " - " &amp; AT87+VLOOKUP(BI87,NySs!$L$2:$V$4,DK87,1))),""),"")</f>
        <v/>
      </c>
      <c r="CB87" s="4" t="str">
        <f>IF(AND(ISNUMBER(DK87),DK87&lt;9),IF(AND(ISNUMBER(AU87),ISNUMBER(DK87)),IF(AU87-VLOOKUP(BI87,NyEo!$L$2:$V$4,DK87,1)&lt;1,1 &amp; " - " &amp; AU87+VLOOKUP(BI87,NyEo!$L$2:$V$4,DK87,1),IF(AU87+VLOOKUP(BI87,NyEo!$L$2:$V$4,DK87,1)&gt;19,AU87-VLOOKUP(BI87,NyEo!$L$2:$V$4,DK87,1) &amp; " - " &amp; 19,AU87-VLOOKUP(BI87,NyEo!$L$2:$V$4,DK87,1) &amp; " - " &amp; AU87+VLOOKUP(BI87,NyEo!$L$2:$V$4,DK87,1))),""),"")</f>
        <v/>
      </c>
      <c r="CC87" s="4" t="str">
        <f>IF(AND(ISNUMBER(DK87),DK87&gt;7),IF(AND(ISNUMBER(AV87),ISNUMBER(DK87)),IF(AV87-VLOOKUP(BI87,NyHt!$L$2:$V$4,DK87,1)&lt;1,1 &amp; " - " &amp; AV87+VLOOKUP(BI87,NyHt!$L$2:$V$4,DK87,1),IF(AV87+VLOOKUP(BI87,NyHt!$L$2:$V$4,DK87,1)&gt;19,AV87-VLOOKUP(BI87,NyHt!$L$2:$V$4,DK87,1) &amp; " - " &amp; 19,AV87-VLOOKUP(BI87,NyHt!$L$2:$V$4,DK87,1) &amp; " - " &amp; AV87+VLOOKUP(BI87,NyHt!$L$2:$V$4,DK87,1))),""),"")</f>
        <v/>
      </c>
      <c r="CD87" s="4" t="str">
        <f>IF(AND(ISNUMBER(AW87),ISNUMBER(DK87)),IF(AW87-VLOOKUP(BI87,NySiF!$L$2:$V$4,DK87,1)&lt;1,1 &amp; " - " &amp; AW87+VLOOKUP(BI87,NySiF!$L$2:$V$4,DK87,1),IF(AW87+VLOOKUP(BI87,NySiF!$L$2:$V$4,DK87,1)&gt;19,AW87-VLOOKUP(BI87,NySiF!$L$2:$V$4,DK87,1) &amp; " - " &amp; 19,AW87-VLOOKUP(BI87,NySiF!$L$2:$V$4,DK87,1) &amp; " - " &amp; AW87+VLOOKUP(BI87,NySiF!$L$2:$V$4,DK87,1))),"")</f>
        <v/>
      </c>
      <c r="CE87" s="4" t="str">
        <f>IF(AND(ISNUMBER(AX87),ISNUMBER(DK87)),IF(AX87-VLOOKUP(BI87,NySiB!$L$2:$V$4,DK87,1)&lt;1,1 &amp; " - " &amp; AX87+VLOOKUP(BI87,NySiB!$L$2:$V$4,DK87,1),IF(AX87+VLOOKUP(BI87,NySiB!$L$2:$V$4,DK87,1)&gt;19,AX87-VLOOKUP(BI87,NySiB!$L$2:$V$4,DK87,1) &amp; " - " &amp; 19,AX87-VLOOKUP(BI87,NySiB!$L$2:$V$4,DK87,1) &amp; " - " &amp; AX87+VLOOKUP(BI87,NySiB!$L$2:$V$4,DK87,1))),"")</f>
        <v/>
      </c>
      <c r="CF87" s="4" t="str">
        <f>IF(AND(ISNUMBER(AY87),ISNUMBER(DK87)),IF(AY87-VLOOKUP(BI87,NySiT!$L$2:$V$4,DK87,1)&lt;1,1 &amp; " - " &amp; AY87+VLOOKUP(BI87,NySiT!$L$2:$V$4,DK87,1),IF(AY87+VLOOKUP(BI87,NySiT!$L$2:$V$4,DK87,1)&gt;19,AY87-VLOOKUP(BI87,NySiT!$L$2:$V$4,DK87,1) &amp; " - " &amp; 19,AY87-VLOOKUP(BI87,NySiT!$L$2:$V$4,DK87,1) &amp; " - " &amp; AY87+VLOOKUP(BI87,NySiT!$L$2:$V$4,DK87,1))),"")</f>
        <v/>
      </c>
      <c r="CG87" s="4" t="str">
        <f>IF(AND(ISNUMBER(AZ87),ISNUMBER(DK87)),IF(AZ87-VLOOKUP(BI87,NyVs!$L$2:$V$4,DK87,1)&lt;1,1 &amp; " - " &amp; AZ87+VLOOKUP(BI87,NyVs!$L$2:$V$4,DK87,1),IF(AZ87+VLOOKUP(BI87,NyVs!$L$2:$V$4,DK87,1)&gt;19,AZ87-VLOOKUP(BI87,NyVs!$L$2:$V$4,DK87,1) &amp; " - " &amp; 19,AZ87-VLOOKUP(BI87,NyVs!$L$2:$V$4,DK87,1) &amp; " - " &amp; AZ87+VLOOKUP(BI87,NyVs!$L$2:$V$4,DK87,1))),"")</f>
        <v/>
      </c>
      <c r="CH87" s="4" t="str">
        <f>IF(AND(ISNUMBER(BA87),ISNUMBER(DK87)),IF(BA87-VLOOKUP(BI87,NyPp!$L$2:$V$4,DK87,1)&lt;1,1 &amp; " - " &amp; BA87+VLOOKUP(BI87,NyPp!$L$2:$V$4,DK87,1),IF(BA87+VLOOKUP(BI87,NyPp!$L$2:$V$4,DK87,1)&gt;19,BA87-VLOOKUP(BI87,NyPp!$L$2:$V$4,DK87,1) &amp; " - " &amp; 19,BA87-VLOOKUP(BI87,NyPp!$L$2:$V$4,DK87,1) &amp; " - " &amp; BA87+VLOOKUP(BI87,NyPp!$L$2:$V$4,DK87,1))),"")</f>
        <v/>
      </c>
      <c r="CI87" s="4" t="str">
        <f>IF(AND(ISNUMBER(BB87),ISNUMBER(DK87)),IF(BB87-VLOOKUP(BI87,NyIGS!$L$2:$V$4,DK87,1)&lt;40,40 &amp; " - " &amp; BB87+VLOOKUP(BI87,NyIGS!$L$2:$V$4,DK87,1),IF(BB87+VLOOKUP(BI87,NyIGS!$L$2:$V$4,DK87,1)&gt;160,BB87-VLOOKUP(BI87,NyIGS!$L$2:$V$4,DK87,1) &amp; " - " &amp; 160,BB87-VLOOKUP(BI87,NyIGS!$L$2:$V$4,DK87,1) &amp; " - " &amp; BB87+VLOOKUP(BI87,NyIGS!$L$2:$V$4,DK87,1))),"")</f>
        <v/>
      </c>
      <c r="CJ87" s="4" t="str">
        <f>IF(AND(ISNUMBER(BC87),ISNUMBER(DK87)),IF(BC87-VLOOKUP(BI87,NyIRS!$L$2:$V$4,DK87,1)&lt;40,40 &amp; " - " &amp; BC87+VLOOKUP(BI87,NyIRS!$L$2:$V$4,DK87,1),IF(BC87+VLOOKUP(BI87,NyIRS!$L$2:$V$4,DK87,1)&gt;160,BC87-VLOOKUP(BI87,NyIRS!$L$2:$V$4,DK87,1) &amp; " - " &amp; 160,BC87-VLOOKUP(BI87,NyIRS!$L$2:$V$4,DK87,1) &amp; " - " &amp; BC87+VLOOKUP(BI87,NyIRS!$L$2:$V$4,DK87,1))),"")</f>
        <v/>
      </c>
      <c r="CK87" s="4" t="str">
        <f>IF(AND(ISNUMBER(BD87),ISNUMBER(DK87)),IF(BD87-VLOOKUP(BI87,NyIES!$L$2:$V$4,DK87,1)&lt;40,40 &amp; " - " &amp; BD87+VLOOKUP(BI87,NyIES!$L$2:$V$4,DK87,1),IF(BD87+VLOOKUP(BI87,NyIES!$L$2:$V$4,DK87,1)&gt;160,BD87-VLOOKUP(BI87,NyIES!$L$2:$V$4,DK87,1) &amp; " - " &amp; 160,BD87-VLOOKUP(BI87,NyIES!$L$2:$V$4,DK87,1) &amp; " - " &amp; BD87+VLOOKUP(BI87,NyIES!$L$2:$V$4,DK87,1))),"")</f>
        <v/>
      </c>
      <c r="CL87" s="4" t="str">
        <f>IF(AND(ISNUMBER(BE87),ISNUMBER(DK87)),IF(BE87-VLOOKUP(BI87,NyISI!$L$2:$V$4,DK87,1)&lt;40,40 &amp; " - " &amp; BE87+VLOOKUP(BI87,NyISI!$L$2:$V$4,DK87,1),IF(BE87+VLOOKUP(BI87,NyISI!$L$2:$V$4,DK87,1)&gt;160,BE87-VLOOKUP(BI87,NyISI!$L$2:$V$4,DK87,1) &amp; " - " &amp; 160,BE87-VLOOKUP(BI87,NyISI!$L$2:$V$4,DK87,1) &amp; " - " &amp; BE87+VLOOKUP(BI87,NyISI!$L$2:$V$4,DK87,1))),"")</f>
        <v/>
      </c>
      <c r="CM87" s="4" t="str">
        <f>IF(AND(ISNUMBER(DK87),DK87&lt;8),IF(AND(ISNUMBER(BF87),ISNUMBER(DK87)),IF(BF87-VLOOKUP(BI87,NyISS!$L$2:$V$4,DK87,1)&lt;40,40 &amp; " - " &amp; BF87+VLOOKUP(BI87,NyISS!$L$2:$V$4,DK87,1),IF(BF87+VLOOKUP(BI87,NyISS!$L$2:$V$4,DK87,1)&gt;160,BF87-VLOOKUP(BI87,NyISS!$L$2:$V$4,DK87,1) &amp; " - " &amp; 160,BF87-VLOOKUP(BI87,NyISS!$L$2:$V$4,DK87,1) &amp; " - " &amp; BF87+VLOOKUP(BI87,NyISS!$L$2:$V$4,DK87,1))),""),"")</f>
        <v/>
      </c>
      <c r="CN87" s="4" t="str">
        <f>IF(AND(ISNUMBER(DK87),DK87&gt;7),IF(AND(ISNUMBER(BG87),ISNUMBER(DK87)),IF(BG87-VLOOKUP(BI87,NyISM!$L$2:$V$4,DK87,1)&lt;40,40 &amp; " - " &amp; BG87+VLOOKUP(BI87,NyISM!$L$2:$V$4,DK87,1),IF(BG87+VLOOKUP(BI87,NyISM!$L$2:$V$4,DK87,1)&gt;160,BG87-VLOOKUP(BI87,NyISM!$L$2:$V$4,DK87,1) &amp; " - " &amp; 160,BG87-VLOOKUP(BI87,NyISM!$L$2:$V$4,DK87,1) &amp; " - " &amp; BG87+VLOOKUP(BI87,NyISM!$L$2:$V$4,DK87,1))),""),"")</f>
        <v/>
      </c>
      <c r="CO87" s="4" t="str">
        <f>IF(AND(ISNUMBER(BH87),ISNUMBER(DK87)),IF(BH87-VLOOKUP(BI87,NyIAM!$L$2:$V$4,DK87,1)&lt;40,40 &amp; " - " &amp; BH87+VLOOKUP(BI87,NyIAM!$L$2:$V$4,DK87,1),IF(BH87+VLOOKUP(BI87,NyIAM!$L$2:$V$4,DK87,1)&gt;160,BH87-VLOOKUP(BI87,NyIAM!$L$2:$V$4,DK87,1) &amp; " - " &amp; 160,BH87-VLOOKUP(BI87,NyIAM!$L$2:$V$4,DK87,1) &amp; " - " &amp; BH87+VLOOKUP(BI87,NyIAM!$L$2:$V$4,DK87,1))),"")</f>
        <v/>
      </c>
      <c r="CP87" s="4" t="str">
        <f>IF(AF87="","",IF(AND(ISNUMBER(AF87),ISNUMBER(DK87)),IF(VLOOKUP(AF87,NyOm!$A$2:$K$30,DK87,1)=1,"Onormalt få ord",IF(VLOOKUP(AF87,NyOm!$A$2:$K$30,DK87,1)=2,"Färre antal ord än normalt",IF(VLOOKUP(AF87,NyOm!$A$2:$K$30,DK87,1)=3,"Normalt antal ord","")))))</f>
        <v/>
      </c>
      <c r="CQ87" s="4" t="str">
        <f>IF(AB87="","",IF(AND(ISNUMBER(AB87),ISNUMBER(DK87)),IF(VLOOKUP(AB87,NyPbTid!$A$2:$K$218,DK87,1)=1,"Onormalt lång tidsåtgång",IF(VLOOKUP(AB87,NyPbTid!$A$2:$K$218,DK87,1)=2,"Långsammare än normalt",IF(VLOOKUP(AB87,NyPbTid!$A$2:$K$218,DK87,1)=3,"Normal tidsåtgång","")))))</f>
        <v/>
      </c>
      <c r="CR87" s="4" t="str">
        <f>IF(AC87="","",IF(AND(ISNUMBER(AC87),ISNUMBER(DK87)),IF(VLOOKUP(AC87,NyPbFel!$A$2:$K$18,DK87,1)=1,"Onormalt antal fel",IF(VLOOKUP(AC87,NyPbFel!$A$2:$K$18,DK87,1)=2,"Fler fel än normalt",IF(VLOOKUP(AC87,NyPbFel!$A$2:$K$18,DK87,1)=3,"Normalt antal fel","")))))</f>
        <v/>
      </c>
      <c r="CS87" s="4" t="str">
        <f t="shared" si="28"/>
        <v/>
      </c>
      <c r="CT87" s="4" t="str">
        <f>IF(OR(ISNUMBER(CS87),CS87="0**"),IF(ISNUMBER(CS87),CS87/ABS(CS87)*VLOOKUP(1,SignDiff!$A$3:$K$4,DK87,1),VLOOKUP(1,SignDiff!$A$3:$K$4,DK87,1)),"")</f>
        <v/>
      </c>
      <c r="CU87" s="4" t="str">
        <f>IF(OR(ISNUMBER(CS87),CS87="0**"),IF(ISNUMBER(CS87),CS87/ABS(CS87)*VLOOKUP(1,SignDiff!$A$7:$K$8,DK87,1),VLOOKUP(1,SignDiff!$A$7:$K$8,DK87,1)),"")</f>
        <v/>
      </c>
      <c r="CV87" s="4" t="str">
        <f t="shared" si="29"/>
        <v/>
      </c>
      <c r="CW87" s="4" t="str">
        <f t="shared" si="30"/>
        <v/>
      </c>
      <c r="CX87" s="4" t="str">
        <f>IF(OR(ISNUMBER(CS87),CS87="0**"),IF(CS87="0**",VLOOKUP(0,'IRS-IES'!$A$2:$C$43,2,1),IF(CS87&lt;0,VLOOKUP(ABS(CS87),'IRS-IES'!$A$2:$C$43,2,1),VLOOKUP(ABS(CS87),'IRS-IES'!$A$2:$C$43,3,1))),"")</f>
        <v/>
      </c>
      <c r="CY87" s="4" t="str">
        <f t="shared" si="31"/>
        <v/>
      </c>
      <c r="CZ87" s="4" t="str">
        <f>IF(OR(ISNUMBER(CY87),CY87="0**"),IF(ISNUMBER(CY87),CY87/ABS(CY87)*VLOOKUP(2,SignDiff!$A$3:$K$4,DK87,1),VLOOKUP(2,SignDiff!$A$3:$K$4,DK87,1)),"")</f>
        <v/>
      </c>
      <c r="DA87" s="4" t="str">
        <f>IF(OR(ISNUMBER(CY87),CY87="0**"),IF(ISNUMBER(CY87),CY87/ABS(CY87)*VLOOKUP(2,SignDiff!$A$7:$K$8,DK87,1),VLOOKUP(2,SignDiff!$A$7:$K$8,DK87,1)),"")</f>
        <v/>
      </c>
      <c r="DB87" s="4" t="str">
        <f t="shared" si="32"/>
        <v/>
      </c>
      <c r="DC87" s="4" t="str">
        <f t="shared" si="33"/>
        <v/>
      </c>
      <c r="DD87" s="4" t="str">
        <f>IF(OR(ISNUMBER(CY87),CY87="0**"),IF(CY87="0**",VLOOKUP(0,'ISI-ISS'!$A$2:$C$43,2,1),IF(CY87&lt;0,VLOOKUP(ABS(CY87),'ISI-ISS'!$A$2:$C$43,2,1),VLOOKUP(ABS(CY87),'ISI-ISS'!$A$2:$C$43,3,1))),"")</f>
        <v/>
      </c>
      <c r="DE87" s="4" t="str">
        <f t="shared" si="34"/>
        <v/>
      </c>
      <c r="DF87" s="4" t="str">
        <f>IF(OR(ISNUMBER(DE87),DE87="0**"),IF(ISNUMBER(DE87),DE87/ABS(DE87)*VLOOKUP(2,SignDiff!$A$3:$K$4,DK87,1),VLOOKUP(2,SignDiff!$A$3:$K$4,DK87,1)),"")</f>
        <v/>
      </c>
      <c r="DG87" s="4" t="str">
        <f>IF(OR(ISNUMBER(DE87),DE87="0**"),IF(ISNUMBER(DE87),DE87/ABS(DE87)*VLOOKUP(2,SignDiff!$A$7:$K$8,DK87,1),VLOOKUP(2,SignDiff!$A$7:$K$8,DK87,1)),"")</f>
        <v/>
      </c>
      <c r="DH87" s="4" t="str">
        <f t="shared" si="35"/>
        <v/>
      </c>
      <c r="DI87" s="4" t="str">
        <f t="shared" si="36"/>
        <v/>
      </c>
      <c r="DJ87" s="4" t="str">
        <f>IF(OR(ISNUMBER(DE87),DE87="0**"),IF(DE87="0**",VLOOKUP(0,'ISI-ISM'!$A$2:$C$43,2,1),IF(DE87&lt;0,VLOOKUP(ABS(DE87),'ISI-ISM'!$A$2:$C$43,2,1),VLOOKUP(ABS(DE87),'ISI-ISM'!$A$2:$C$43,3,1))),"")</f>
        <v/>
      </c>
      <c r="DK87" s="4" t="str">
        <f>IF(ISERROR(VLOOKUP(N87,age!$A$2:$C$11,2,1)),"",VLOOKUP(N87,age!$A$2:$C$11,2,1))</f>
        <v/>
      </c>
      <c r="DL87" s="4" t="str">
        <f>IF(ISERROR(VLOOKUP(N87,age!$A$2:$C$11,3,1)),"",VLOOKUP(N87,age!$A$2:$C$11,3,1))</f>
        <v/>
      </c>
      <c r="DM87" s="4">
        <f t="shared" si="23"/>
        <v>0</v>
      </c>
      <c r="DN87" s="4">
        <f t="shared" si="24"/>
        <v>0</v>
      </c>
      <c r="DO87" s="4">
        <f t="shared" si="25"/>
        <v>0</v>
      </c>
      <c r="DP87" s="4">
        <f t="shared" si="26"/>
        <v>0</v>
      </c>
      <c r="DQ87" s="4">
        <f t="shared" si="27"/>
        <v>0</v>
      </c>
      <c r="DR87" s="9" t="str">
        <f t="shared" si="37"/>
        <v/>
      </c>
      <c r="DS87" s="9" t="str">
        <f t="shared" si="38"/>
        <v/>
      </c>
      <c r="DT87" s="9" t="str">
        <f t="shared" si="39"/>
        <v/>
      </c>
      <c r="DU87" s="9" t="str">
        <f t="shared" si="40"/>
        <v/>
      </c>
      <c r="DV87" s="9" t="str">
        <f t="shared" si="41"/>
        <v/>
      </c>
      <c r="DW87" s="9" t="str">
        <f t="shared" si="42"/>
        <v/>
      </c>
      <c r="DX87" s="9" t="str">
        <f t="shared" si="43"/>
        <v/>
      </c>
      <c r="DY87" s="9" t="str">
        <f>IF(AND(ISNUMBER(AJ87),ISNUMBER(DK87)),IF(AJ87-VLOOKUP(BI87,NyFi!$L$2:$V$4,DK87,1)&lt;1,1,AJ87-VLOOKUP(BI87,NyFi!$L$2:$V$4,DK87,1)),"")</f>
        <v/>
      </c>
      <c r="DZ87" s="9" t="str">
        <f>IF(AND(ISNUMBER(DK87),DK87&lt;8),IF(AND(ISNUMBER(AK87),ISNUMBER(DK87)),IF(AK87-VLOOKUP(BI87,NyGs!$L$2:$V$4,DK87,1)&lt;1,1,AK87-VLOOKUP(BI87,NyGs!$L$2:$V$4,DK87,1)),""),"")</f>
        <v/>
      </c>
      <c r="EA87" s="9" t="str">
        <f>IF(AND(ISNUMBER(AL87),ISNUMBER(DK87)),IF(AL87-VLOOKUP(BI87,NyRm!$L$2:$V$4,DK87,1)&lt;1,1,AL87-VLOOKUP(BI87,NyRm!$L$2:$V$4,DK87,1)),"")</f>
        <v/>
      </c>
      <c r="EB87" s="9" t="str">
        <f>IF(AND(ISNUMBER(AM87),ISNUMBER(DK87)),IF(AM87-VLOOKUP(BI87,NyFm!$L$2:$V$4,DK87,1)&lt;1,1,AM87-VLOOKUP(BI87,NyFm!$L$2:$V$4,DK87,1)),"")</f>
        <v/>
      </c>
      <c r="EC87" s="9" t="str">
        <f>IF(AND(ISNUMBER(DK87),DK87&lt;8),IF(AND(ISNUMBER(AN87),ISNUMBER(DK87)),IF(AN87-VLOOKUP(BI87,NyLi1R!$L$2:$V$4,DK87,1)&lt;1,1,AN87-VLOOKUP(BI87,NyLi1R!$L$2:$V$4,DK87,1)),""),"")</f>
        <v/>
      </c>
      <c r="ED87" s="9" t="str">
        <f>IF(AND(ISNUMBER(DK87),DK87&lt;8),IF(AND(ISNUMBER(AO87),ISNUMBER(DK87)),IF(AO87-VLOOKUP(BI87,NyLi1E!$L$2:$V$4,DK87,1)&lt;1,1,AO87-VLOOKUP(BI87,NyLi1E!$L$2:$V$4,DK87,1)),""),"")</f>
        <v/>
      </c>
      <c r="EE87" s="9" t="str">
        <f>IF(AND(ISNUMBER(DK87),DK87&lt;8),IF(AND(ISNUMBER(AP87),ISNUMBER(DK87)),IF(AP87-VLOOKUP(BI87,NyLi1T!$L$2:$V$4,DK87,1)&lt;1,1,AP87-VLOOKUP(BI87,NyLi1T!$L$2:$V$4,DK87,1)),""),"")</f>
        <v/>
      </c>
      <c r="EF87" s="9" t="str">
        <f>IF(AND(ISNUMBER(DK87),DK87&gt;7),IF(AND(ISNUMBER(AQ87),ISNUMBER(DK87)),IF(AQ87-VLOOKUP(BI87,NyLi2R!$L$2:$V$4,DK87,1)&lt;1,1,AQ87-VLOOKUP(BI87,NyLi2R!$L$2:$V$4,DK87,1)),""),"")</f>
        <v/>
      </c>
      <c r="EG87" s="9" t="str">
        <f>IF(AND(ISNUMBER(DK87),DK87&gt;7),IF(AND(ISNUMBER(AR87),ISNUMBER(DK87)),IF(AR87-VLOOKUP(BI87,NyLi2E!$L$2:$V$4,DK87,1)&lt;1,1,AR87-VLOOKUP(BI87,NyLi2E!$L$2:$V$4,DK87,1)),""),"")</f>
        <v/>
      </c>
      <c r="EH87" s="9" t="str">
        <f>IF(AND(ISNUMBER(DK87),DK87&gt;7),IF(AND(ISNUMBER(AS87),ISNUMBER(DK87)),IF(AS87-VLOOKUP(BI87,NyLi2T!$L$2:$V$4,DK87,1)&lt;1,1,AS87-VLOOKUP(BI87,NyLi2T!$L$2:$V$4,DK87,1)),""),"")</f>
        <v/>
      </c>
      <c r="EI87" s="9" t="str">
        <f>IF(AND(ISNUMBER(DK87),DK87&lt;8),IF(AND(ISNUMBER(AT87),ISNUMBER(DK87)),IF(AT87-VLOOKUP(BI87,NySs!$L$2:$V$4,DK87,1)&lt;1,1,AT87-VLOOKUP(BI87,NySs!$L$2:$V$4,DK87,1)),""),"")</f>
        <v/>
      </c>
      <c r="EJ87" s="9" t="str">
        <f>IF(AND(ISNUMBER(DK87),DK87&lt;9),IF(AND(ISNUMBER(AU87),ISNUMBER(DK87)),IF(AU87-VLOOKUP(BI87,NyEo!$L$2:$V$4,DK87,1)&lt;1,1,AU87-VLOOKUP(BI87,NyEo!$L$2:$V$4,DK87,1)),""),"")</f>
        <v/>
      </c>
      <c r="EK87" s="9" t="str">
        <f>IF(AND(ISNUMBER(DK87),DK87&gt;7),IF(AND(ISNUMBER(AV87),ISNUMBER(DK87)),IF(AV87-VLOOKUP(BI87,NyHt!$L$2:$V$4,DK87,1)&lt;1,1,AV87-VLOOKUP(BI87,NyHt!$L$2:$V$4,DK87,1)),""),"")</f>
        <v/>
      </c>
      <c r="EL87" s="9" t="str">
        <f>IF(AND(ISNUMBER(AW87),ISNUMBER(DK87)),IF(AW87-VLOOKUP(BI87,NySiF!$L$2:$V$4,DK87,1)&lt;1,1,AW87-VLOOKUP(BI87,NySiF!$L$2:$V$4,DK87,1)),"")</f>
        <v/>
      </c>
      <c r="EM87" s="9" t="str">
        <f>IF(AND(ISNUMBER(AX87),ISNUMBER(DK87)),IF(AX87-VLOOKUP(BI87,NySiB!$L$2:$V$4,DK87,1)&lt;1,1,AX87-VLOOKUP(BI87,NySiB!$L$2:$V$4,DK87,1)),"")</f>
        <v/>
      </c>
      <c r="EN87" s="9" t="str">
        <f>IF(AND(ISNUMBER(AY87),ISNUMBER(DK87)),IF(AY87-VLOOKUP(BI87,NySiT!$L$2:$V$4,DK87,1)&lt;1,1,AY87-VLOOKUP(BI87,NySiT!$L$2:$V$4,DK87,1)),"")</f>
        <v/>
      </c>
      <c r="EO87" s="9" t="str">
        <f>IF(AND(ISNUMBER(AZ87),ISNUMBER(DK87)),IF(AZ87-VLOOKUP(BI87,NyVs!$L$2:$V$4,DK87,1)&lt;1,1,AZ87-VLOOKUP(BI87,NyVs!$L$2:$V$4,DK87,1)),"")</f>
        <v/>
      </c>
      <c r="EP87" s="9" t="str">
        <f>IF(AND(ISNUMBER(BA87),ISNUMBER(DK87)),IF(BA87-VLOOKUP(BI87,NyPp!$L$2:$V$4,DK87,1)&lt;1,1,BA87-VLOOKUP(BI87,NyPp!$L$2:$V$4,DK87,1)),"")</f>
        <v/>
      </c>
      <c r="EQ87" s="9" t="str">
        <f>IF(AND(ISNUMBER(BB87),ISNUMBER(DK87)),IF(BB87-VLOOKUP(BI87,NyIGS!$L$2:$V$4,DK87,1)&lt;40,40,BB87-VLOOKUP(BI87,NyIGS!$L$2:$V$4,DK87,1)),"")</f>
        <v/>
      </c>
      <c r="ER87" s="9" t="str">
        <f>IF(AND(ISNUMBER(BC87),ISNUMBER(DK87)),IF(BC87-VLOOKUP(BI87,NyIRS!$L$2:$V$4,DK87,1)&lt;40,40,BC87-VLOOKUP(BI87,NyIRS!$L$2:$V$4,DK87,1)),"")</f>
        <v/>
      </c>
      <c r="ES87" s="9" t="str">
        <f>IF(AND(ISNUMBER(BD87),ISNUMBER(DK87)),IF(BD87-VLOOKUP(BI87,NyIES!$L$2:$V$4,DK87,1)&lt;40,40,BD87-VLOOKUP(BI87,NyIES!$L$2:$V$4,DK87,1)),"")</f>
        <v/>
      </c>
      <c r="ET87" s="9" t="str">
        <f>IF(AND(ISNUMBER(BE87),ISNUMBER(DK87)),IF(BE87-VLOOKUP(BI87,NyISI!$L$2:$V$4,DK87,1)&lt;40,40,BE87-VLOOKUP(BI87,NyISI!$L$2:$V$4,DK87,1)),"")</f>
        <v/>
      </c>
      <c r="EU87" s="9" t="str">
        <f>IF(AND(ISNUMBER(DK87),DK87&lt;8),IF(AND(ISNUMBER(BF87),ISNUMBER(DK87)),IF(BF87-VLOOKUP(BI87,NyISS!$L$2:$V$4,DK87,1)&lt;40,40,BF87-VLOOKUP(BI87,NyISS!$L$2:$V$4,DK87,1)),""),"")</f>
        <v/>
      </c>
      <c r="EV87" s="9" t="str">
        <f>IF(AND(ISNUMBER(DK87),DK87&gt;7),IF(AND(ISNUMBER(BG87),ISNUMBER(DK87)),IF(BG87-VLOOKUP(BI87,NyISM!$L$2:$V$4,DK87,1)&lt;40,40,BG87-VLOOKUP(BI87,NyISM!$L$2:$V$4,DK87,1)),""),"")</f>
        <v/>
      </c>
      <c r="EW87" s="9" t="str">
        <f>IF(AND(ISNUMBER(BH87),ISNUMBER(DK87)),IF(BH87-VLOOKUP(BI87,NyIAM!$L$2:$V$4,DK87,1)&lt;40,40,BH87-VLOOKUP(BI87,NyIAM!$L$2:$V$4,DK87,1)),"")</f>
        <v/>
      </c>
      <c r="EX87" s="9" t="str">
        <f>IF(AND(ISNUMBER(AJ87),ISNUMBER(DK87)),IF(AJ87+VLOOKUP(BI87,NyFi!$L$2:$V$4,DK87,1)&gt;19,19,AJ87+VLOOKUP(BI87,NyFi!$L$2:$V$4,DK87,1)),"")</f>
        <v/>
      </c>
      <c r="EY87" s="9" t="str">
        <f>IF(AND(ISNUMBER(DK87),DK87&lt;8),IF(AND(ISNUMBER(AK87),ISNUMBER(DK87)),IF(AK87+VLOOKUP(BI87,NyGs!$L$2:$V$4,DK87,1)&gt;19,19,AK87+VLOOKUP(BI87,NyGs!$L$2:$V$4,DK87,1)),""),"")</f>
        <v/>
      </c>
      <c r="EZ87" s="9" t="str">
        <f>IF(AND(ISNUMBER(AL87),ISNUMBER(DK87)),IF(AL87+VLOOKUP(BI87,NyRm!$L$2:$V$4,DK87,1)&gt;19,19,AL87+VLOOKUP(BI87,NyRm!$L$2:$V$4,DK87,1)),"")</f>
        <v/>
      </c>
      <c r="FA87" s="9" t="str">
        <f>IF(AND(ISNUMBER(AM87),ISNUMBER(DK87)),IF(AM87+VLOOKUP(BI87,NyFm!$L$2:$V$4,DK87,1)&gt;19,19,AM87+VLOOKUP(BI87,NyFm!$L$2:$V$4,DK87,1)),"")</f>
        <v/>
      </c>
      <c r="FB87" s="9" t="str">
        <f>IF(AND(ISNUMBER(DK87),DK87&lt;8),IF(AND(ISNUMBER(AN87),ISNUMBER(DK87)),IF(AN87+VLOOKUP(BI87,NyLi1R!$L$2:$V$4,DK87,1)&gt;19,19,AN87+VLOOKUP(BI87,NyLi1R!$L$2:$V$4,DK87,1)),""),"")</f>
        <v/>
      </c>
      <c r="FC87" s="9" t="str">
        <f>IF(AND(ISNUMBER(DK87),DK87&lt;8),IF(AND(ISNUMBER(AO87),ISNUMBER(DK87)),IF(AO87+VLOOKUP(BI87,NyLi1E!$L$2:$V$4,DK87,1)&gt;19,19,AO87+VLOOKUP(BI87,NyLi1E!$L$2:$V$4,DK87,1)),""),"")</f>
        <v/>
      </c>
      <c r="FD87" s="9" t="str">
        <f>IF(AND(ISNUMBER(DK87),DK87&lt;8),IF(AND(ISNUMBER(AP87),ISNUMBER(DK87)),IF(AP87+VLOOKUP(BI87,NyLi1T!$L$2:$V$4,DK87,1)&gt;19,19,AP87+VLOOKUP(BI87,NyLi1T!$L$2:$V$4,DK87,1)),""),"")</f>
        <v/>
      </c>
      <c r="FE87" s="9" t="str">
        <f>IF(AND(ISNUMBER(DK87),DK87&gt;7),IF(AND(ISNUMBER(AQ87),ISNUMBER(DK87)),IF(AQ87+VLOOKUP(BI87,NyLi2R!$L$2:$V$4,DK87,1)&gt;19,19,AQ87+VLOOKUP(BI87,NyLi2R!$L$2:$V$4,DK87,1)),""),"")</f>
        <v/>
      </c>
      <c r="FF87" s="9" t="str">
        <f>IF(AND(ISNUMBER(DK87),DK87&gt;7),IF(AND(ISNUMBER(AR87),ISNUMBER(DK87)),IF(AR87+VLOOKUP(BI87,NyLi2E!$L$2:$V$4,DK87,1)&gt;19,19,AR87+VLOOKUP(BI87,NyLi2E!$L$2:$V$4,DK87,1)),""),"")</f>
        <v/>
      </c>
      <c r="FG87" s="9" t="str">
        <f>IF(AND(ISNUMBER(DK87),DK87&gt;7),IF(AND(ISNUMBER(AS87),ISNUMBER(DK87)),IF(AS87+VLOOKUP(BI87,NyLi2T!$L$2:$V$4,DK87,1)&gt;19,19,AS87+VLOOKUP(BI87,NyLi2T!$L$2:$V$4,DK87,1)),""),"")</f>
        <v/>
      </c>
      <c r="FH87" s="9" t="str">
        <f>IF(AND(ISNUMBER(DK87),DK87&lt;8),IF(AND(ISNUMBER(AT87),ISNUMBER(DK87)),IF(AT87+VLOOKUP(BI87,NySs!$L$2:$V$4,DK87,1)&gt;19,19,AT87+VLOOKUP(BI87,NySs!$L$2:$V$4,DK87,1)),""),"")</f>
        <v/>
      </c>
      <c r="FI87" s="9" t="str">
        <f>IF(AND(ISNUMBER(DK87),DK87&lt;9),IF(AND(ISNUMBER(AU87),ISNUMBER(DK87)),IF(AU87+VLOOKUP(BI87,NyEo!$L$2:$V$4,DK87,1)&gt;19,19,AU87+VLOOKUP(BI87,NyEo!$L$2:$V$4,DK87,1)),""),"")</f>
        <v/>
      </c>
      <c r="FJ87" s="9" t="str">
        <f>IF(AND(ISNUMBER(DK87),DK87&gt;7),IF(AND(ISNUMBER(AV87),ISNUMBER(DK87)),IF(AV87+VLOOKUP(BI87,NyHt!$L$2:$V$4,DK87,1)&gt;19,19,AV87+VLOOKUP(BI87,NyHt!$L$2:$V$4,DK87,1)),""),"")</f>
        <v/>
      </c>
      <c r="FK87" s="9" t="str">
        <f>IF(AND(ISNUMBER(AW87),ISNUMBER(DK87)),IF(AW87+VLOOKUP(BI87,NySiF!$L$2:$V$4,DK87,1)&gt;19,19,AW87+VLOOKUP(BI87,NySiF!$L$2:$V$4,DK87,1)),"")</f>
        <v/>
      </c>
      <c r="FL87" s="9" t="str">
        <f>IF(AND(ISNUMBER(AX87),ISNUMBER(DK87)),IF(AX87+VLOOKUP(BI87,NySiB!$L$2:$V$4,DK87,1)&gt;19,19,AX87+VLOOKUP(BI87,NySiB!$L$2:$V$4,DK87,1)),"")</f>
        <v/>
      </c>
      <c r="FM87" s="9" t="str">
        <f>IF(AND(ISNUMBER(AY87),ISNUMBER(DK87)),IF(AY87+VLOOKUP(BI87,NySiT!$L$2:$V$4,DK87,1)&gt;19,19,AY87+VLOOKUP(BI87,NySiT!$L$2:$V$4,DK87,1)),"")</f>
        <v/>
      </c>
      <c r="FN87" s="9" t="str">
        <f>IF(AND(ISNUMBER(AZ87),ISNUMBER(DK87)),IF(AZ87+VLOOKUP(BI87,NyVs!$L$2:$V$4,DK87,1)&gt;19,19,AZ87+VLOOKUP(BI87,NyVs!$L$2:$V$4,DK87,1)),"")</f>
        <v/>
      </c>
      <c r="FO87" s="9" t="str">
        <f>IF(AND(ISNUMBER(BA87),ISNUMBER(DK87)),IF(BA87+VLOOKUP(BI87,NyPp!$L$2:$V$4,DK87,1)&gt;19,19,BA87+VLOOKUP(BI87,NyPp!$L$2:$V$4,DK87,1)),"")</f>
        <v/>
      </c>
      <c r="FP87" s="9" t="str">
        <f>IF(AND(ISNUMBER(BB87),ISNUMBER(DK87)),IF(BB87+VLOOKUP(BI87,NyIGS!$L$2:$V$4,DK87,1)&gt;160,160,BB87+VLOOKUP(BI87,NyIGS!$L$2:$V$4,DK87,1)),"")</f>
        <v/>
      </c>
      <c r="FQ87" s="9" t="str">
        <f>IF(AND(ISNUMBER(BC87),ISNUMBER(DK87)),IF(BC87+VLOOKUP(BI87,NyIRS!$L$2:$V$4,DK87,1)&gt;160,160,BC87+VLOOKUP(BI87,NyIRS!$L$2:$V$4,DK87,1)),"")</f>
        <v/>
      </c>
      <c r="FR87" s="9" t="str">
        <f>IF(AND(ISNUMBER(BD87),ISNUMBER(DK87)),IF(BD87+VLOOKUP(BI87,NyIES!$L$2:$V$4,DK87,1)&gt;160,160, BD87+VLOOKUP(BI87,NyIES!$L$2:$V$4,DK87,1)),"")</f>
        <v/>
      </c>
      <c r="FS87" s="9" t="str">
        <f>IF(AND(ISNUMBER(BE87),ISNUMBER(DK87)),IF(BE87+VLOOKUP(BI87,NyISI!$L$2:$V$4,DK87,1)&gt;160,160,BE87+VLOOKUP(BI87,NyISI!$L$2:$V$4,DK87,1)),"")</f>
        <v/>
      </c>
      <c r="FT87" s="9" t="str">
        <f>IF(AND(ISNUMBER(DK87),DK87&lt;8),IF(AND(ISNUMBER(BF87),ISNUMBER(DK87)),IF(BF87+VLOOKUP(BI87,NyISS!$L$2:$V$4,DK87,1)&gt;160,160,BF87+VLOOKUP(BI87,NyISS!$L$2:$V$4,DK87,1)),""),"")</f>
        <v/>
      </c>
      <c r="FU87" s="9" t="str">
        <f>IF(AND(ISNUMBER(DK87),DK87&gt;7),IF(AND(ISNUMBER(BG87),ISNUMBER(DK87)),IF(BG87+VLOOKUP(BI87,NyISM!$L$2:$V$4,DK87,1)&gt;160,160,BG87+VLOOKUP(BI87,NyISM!$L$2:$V$4,DK87,1)),""),"")</f>
        <v/>
      </c>
      <c r="FV87" s="9" t="str">
        <f>IF(AND(ISNUMBER(BH87),ISNUMBER(DK87)),IF(BH87+VLOOKUP(BI87,NyIAM!$L$2:$V$4,DK87,1)&gt;160,160,BH87+VLOOKUP(BI87,NyIAM!$L$2:$V$4,DK87,1)),"")</f>
        <v/>
      </c>
    </row>
    <row r="88" spans="1:178" x14ac:dyDescent="0.2">
      <c r="A88" s="51"/>
      <c r="B88" s="51"/>
      <c r="C88" s="51"/>
      <c r="D88" s="51"/>
      <c r="E88" s="51"/>
      <c r="F88" s="51"/>
      <c r="G88" s="51"/>
      <c r="H88" s="51"/>
      <c r="I88" s="51"/>
      <c r="J88" s="52"/>
      <c r="K88" s="52"/>
      <c r="L88" s="53"/>
      <c r="M88" s="53"/>
      <c r="N88" s="58" t="str">
        <f t="shared" si="22"/>
        <v/>
      </c>
      <c r="O88" s="53"/>
      <c r="P88" s="53"/>
      <c r="Q88" s="53"/>
      <c r="R88" s="53"/>
      <c r="S88" s="53"/>
      <c r="T88" s="53"/>
      <c r="U88" s="53"/>
      <c r="V88" s="53"/>
      <c r="W88" s="53"/>
      <c r="X88" s="53"/>
      <c r="Y88" s="53"/>
      <c r="Z88" s="53"/>
      <c r="AA88" s="53"/>
      <c r="AB88" s="53"/>
      <c r="AC88" s="53"/>
      <c r="AD88" s="53"/>
      <c r="AE88" s="53"/>
      <c r="AF88" s="53"/>
      <c r="AG88" s="53"/>
      <c r="AH88" s="53"/>
      <c r="AI88" s="53"/>
      <c r="AJ88" s="4" t="str">
        <f>IF(O88="","",IF(ISNUMBER(N88),VLOOKUP(O88,NyFi!$A$2:$K$40,DK88),""))</f>
        <v/>
      </c>
      <c r="AK88" s="4" t="str">
        <f>IF(P88="","",IF(AND(ISNUMBER(N88),DK88&lt;8),VLOOKUP(P88,NyGs!$A$2:$G$41,DK88),""))</f>
        <v/>
      </c>
      <c r="AL88" s="4" t="str">
        <f>IF(AA88="","",IF(ISNUMBER(N88),VLOOKUP(AA88,NyRm!$A$2:$K$56,DK88),""))</f>
        <v/>
      </c>
      <c r="AM88" s="4" t="str">
        <f>IF(Z88="","",IF(ISNUMBER(N88),VLOOKUP(Z88,NyFm!$A$2:$K$46,DK88),""))</f>
        <v/>
      </c>
      <c r="AN88" s="4" t="str">
        <f>IF(U88="","",IF(AND(ISNUMBER(N88),DK88&lt;8),VLOOKUP(U88,NyLi1R!$A$2:$G$20,DK88),""))</f>
        <v/>
      </c>
      <c r="AO88" s="4" t="str">
        <f>IF(V88="","",IF(AND(ISNUMBER(N88),DK88&lt;8),VLOOKUP(V88,NyLi1E!$A$2:$G$20,DK88),""))</f>
        <v/>
      </c>
      <c r="AP88" s="4" t="str">
        <f>IF(AND(ISNUMBER(N88),ISNUMBER(AN88),ISNUMBER(AO88),DK88&lt;8),VLOOKUP(AN88+AO88,NyLi1T!$A$2:$G$40,DK88),"")</f>
        <v/>
      </c>
      <c r="AQ88" s="4" t="str">
        <f>IF(W88="","",IF(AND(ISNUMBER(N88),DK88&gt;7),VLOOKUP(W88,NyLi2R!$A$2:$K$20,DK88),""))</f>
        <v/>
      </c>
      <c r="AR88" s="4" t="str">
        <f>IF(X88="","",IF(AND(ISNUMBER(N88),DK88&gt;7),VLOOKUP(X88,NyLi2E!$A$2:$K$20,DK88),""))</f>
        <v/>
      </c>
      <c r="AS88" s="4" t="str">
        <f>IF(AND(ISNUMBER(N88),ISNUMBER(AQ88),ISNUMBER(AR88),DK88&gt;7),VLOOKUP(AQ88+AR88,NyLi2T!$A$2:$K$40,DK88),"")</f>
        <v/>
      </c>
      <c r="AT88" s="4" t="str">
        <f>IF(AE88="","",IF(AND(ISNUMBER(N88),DK88&lt;8),VLOOKUP(AE88,NySs!$A$2:$G$28,DK88),""))</f>
        <v/>
      </c>
      <c r="AU88" s="4" t="str">
        <f>IF(AD88="","",IF(AND(ISNUMBER(N88),DK88&lt;9),VLOOKUP(AD88,NyEo!$A$2:$H$22,DK88),""))</f>
        <v/>
      </c>
      <c r="AV88" s="4" t="str">
        <f>IF(Q88="","",IF(AND(ISNUMBER(N88),DK88&gt;7),VLOOKUP(Q88,NyHt!$A$2:$K$17,DK88),""))</f>
        <v/>
      </c>
      <c r="AW88" s="4" t="str">
        <f>IF(R88="","",IF(ISNUMBER(N88),VLOOKUP(R88,NySiF!$A$2:$K$18,DK88),""))</f>
        <v/>
      </c>
      <c r="AX88" s="4" t="str">
        <f>IF(S88="","",IF(ISNUMBER(N88),VLOOKUP(S88,NySiB!$A$2:$K$16,DK88),""))</f>
        <v/>
      </c>
      <c r="AY88" s="4" t="str">
        <f>IF(T88="","",IF(ISNUMBER(N88),VLOOKUP(T88,NySiT!$A$2:$K$32,DK88),""))</f>
        <v/>
      </c>
      <c r="AZ88" s="4" t="str">
        <f>IF(Y88="","",IF(ISNUMBER(N88),VLOOKUP(Y88,NyVs!$A$2:$K$86,DK88),""))</f>
        <v/>
      </c>
      <c r="BA88" s="4" t="str">
        <f>IF(AI88="","",IF(ISNUMBER(N88),VLOOKUP(AI88,NyPp!$A$2:$K$202,DK88),""))</f>
        <v/>
      </c>
      <c r="BB88" s="4" t="str">
        <f>IF(AND(ISNUMBER(AJ88),ISNUMBER(AK88),ISNUMBER(AL88),ISNUMBER(AM88),DK88&lt;8),IF(COUNTIF(O88,0)+COUNTIF(P88,0)+COUNTIF(AA88,0)+COUNTIF(Z88,0)&gt;1,"",VLOOKUP(AJ88+AK88+AL88+AM88,NyIGS!$A$2:$K$78,DK88)),IF(AND(ISNUMBER(AJ88),ISNUMBER(AL88),ISNUMBER(AM88),ISNUMBER(AS88),DK88&gt;7),IF(COUNTIF(O88,0)+COUNTIF(AA88,0)+COUNTIF(Z88,0)+AND(COUNTIF(W88,0),COUNTIF(X88,0))&gt;1,"",VLOOKUP(AJ88+AL88+AM88+AS88,NyIGS!$A$2:$K$78,DK88)),""))</f>
        <v/>
      </c>
      <c r="BC88" s="4" t="str">
        <f>IF(AND(ISNUMBER(AJ88),ISNUMBER(AN88),ISNUMBER(AT88),DK88&lt;8),IF(COUNTIF(O88,0)+COUNTIF(U88,0)+COUNTIF(AE88,0)&gt;1,"",VLOOKUP(AJ88+AN88+AT88,NyIRS!$A$2:$K$59,DK88)),IF(AND(ISNUMBER(AJ88),ISNUMBER(AQ88),DK88&gt;7),IF(COUNTIF(O88,0)+COUNTIF(W88,0)&gt;1,"",VLOOKUP(AJ88+AQ88,NyIRS!$A$2:$K$59,DK88)),""))</f>
        <v/>
      </c>
      <c r="BD88" s="4" t="str">
        <f>IF(AND(ISNUMBER(AK88),ISNUMBER(AL88),ISNUMBER(AM88),DK88&lt;8),IF(COUNTIF(P88,0)+COUNTIF(AA88,0)+COUNTIF(Z88,0)&gt;1,"",VLOOKUP(AK88+AL88+AM88,NyIES!$A$2:$K$59,DK88)),IF(AND(ISNUMBER(AL88),ISNUMBER(AM88),ISNUMBER(AR88),DK88&gt;7),IF(COUNTIF(AA88,0)+COUNTIF(Z88,0)+COUNTIF(X88,0)&gt;1,"",VLOOKUP(AL88+AM88+AR88,NyIES!$A$2:$K$59,DK88)),""))</f>
        <v/>
      </c>
      <c r="BE88" s="4" t="str">
        <f>IF(AND(ISNUMBER(AJ88),ISNUMBER(AP88),ISNUMBER(AU88),DK88&lt;8),IF(COUNTIF(O88,0)+AND(COUNTIF(U88,0),COUNTIF(V88,0))+COUNTIF(AD88,0)&gt;1,"",VLOOKUP(AJ88+AP88+AU88,NyISI!$A$2:$K$59,DK88)),IF(AND(ISNUMBER(AS88),ISNUMBER(AU88),ISNUMBER(AV88),DK88=8),IF(COUNTIF(AD88,0)+COUNTIF(Q88,0)+AND(COUNTIF(W88,0),COUNTIF(X88,0))&gt;1,"",VLOOKUP(AS88+AU88+AV88,NyISI!$A$2:$K$59,DK88)),IF(AND(ISNUMBER(AS88),ISNUMBER(AV88),DK88&gt;8),IF(COUNTIF(Q88,0)+AND(COUNTIF(W88,0),COUNTIF(X88,0))&gt;1,"",VLOOKUP(AS88+AV88,NyISI!$A$2:$K$59,DK88)),"")))</f>
        <v/>
      </c>
      <c r="BF88" s="4" t="str">
        <f>IF(AND(ISNUMBER(AT88),ISNUMBER(AK88),ISNUMBER(AL88),ISNUMBER(AM88),DK88&lt;8),IF(COUNTIF(P88,0)+COUNTIF(AA88,0)+COUNTIF(Z88,0)+COUNTIF(AE88,0)&gt;1,"",VLOOKUP(AT88+AK88+AL88+AM88,NyISS!$A$2:$G$78,DK88)),"")</f>
        <v/>
      </c>
      <c r="BG88" s="4" t="str">
        <f>IF(AND(ISNUMBER(AJ88),ISNUMBER(AL88),ISNUMBER(AM88),DK88&gt;7),IF(COUNTIF(O88,0)+COUNTIF(AA88,0)+COUNTIF(Z88,0)&gt;1,"",VLOOKUP(AJ88+AL88+AM88,NyISM!$A$2:$K$59,DK88)),"")</f>
        <v/>
      </c>
      <c r="BH88" s="4" t="str">
        <f>IF(AND(ISNUMBER(AY88),ISNUMBER(AZ88)),IF(COUNTIF(T88,0)+COUNTIF(Y88,0)&gt;1,"",VLOOKUP(AY88+AZ88,NyIAM!$A$2:$K$40,DK88)),"")</f>
        <v/>
      </c>
      <c r="BJ88" s="4" t="str">
        <f>IF(ISNUMBER(BB88),VLOOKUP(BB88,Percentil!$A$2:$B$122,2,1),"")</f>
        <v/>
      </c>
      <c r="BK88" s="4" t="str">
        <f>IF(ISNUMBER(BC88),VLOOKUP(BC88,Percentil!$A$2:$B$122,2,1),"")</f>
        <v/>
      </c>
      <c r="BL88" s="4" t="str">
        <f>IF(ISNUMBER(BD88),VLOOKUP(BD88,Percentil!$A$2:$B$122,2,1),"")</f>
        <v/>
      </c>
      <c r="BM88" s="4" t="str">
        <f>IF(ISNUMBER(BE88),VLOOKUP(BE88,Percentil!$A$2:$B$122,2,1),"")</f>
        <v/>
      </c>
      <c r="BN88" s="4" t="str">
        <f>IF(ISNUMBER(BF88),VLOOKUP(BF88,Percentil!$A$2:$B$122,2,1),"")</f>
        <v/>
      </c>
      <c r="BO88" s="4" t="str">
        <f>IF(ISNUMBER(BG88),VLOOKUP(BG88,Percentil!$A$2:$B$122,2,1),"")</f>
        <v/>
      </c>
      <c r="BP88" s="4" t="str">
        <f>IF(ISNUMBER(BH88),VLOOKUP(BH88,Percentil!$A$2:$B$122,2,1),"")</f>
        <v/>
      </c>
      <c r="BQ88" s="4" t="str">
        <f>IF(AND(ISNUMBER(AJ88),ISNUMBER(DK88)),IF(AJ88-VLOOKUP(BI88,NyFi!$L$2:$V$4,DK88,1)&lt;1,1 &amp; " - " &amp; AJ88+VLOOKUP(BI88,NyFi!$L$2:$V$4,DK88,1),IF(AJ88+VLOOKUP(BI88,NyFi!$L$2:$V$4,DK88,1)&gt;19,AJ88-VLOOKUP(BI88,NyFi!$L$2:$V$4,DK88,1) &amp; " - " &amp; 19,AJ88-VLOOKUP(BI88,NyFi!$L$2:$V$4,DK88,1) &amp; " - " &amp; AJ88+VLOOKUP(BI88,NyFi!$L$2:$V$4,DK88,1))),"")</f>
        <v/>
      </c>
      <c r="BR88" s="4" t="str">
        <f>IF(AND(ISNUMBER(DK88),DK88&lt;8),IF(AND(ISNUMBER(AK88),ISNUMBER(DK88)),IF(AK88-VLOOKUP(BI88,NyGs!$L$2:$V$4,DK88,1)&lt;1,1 &amp; " - " &amp; AK88+VLOOKUP(BI88,NyGs!$L$2:$V$4,DK88,1),IF(AK88+VLOOKUP(BI88,NyGs!$L$2:$V$4,DK88,1)&gt;19,AK88-VLOOKUP(BI88,NyGs!$L$2:$V$4,DK88,1) &amp; " - " &amp; 19,AK88-VLOOKUP(BI88,NyGs!$L$2:$V$4,DK88,1) &amp; " - " &amp; AK88+VLOOKUP(BI88,NyGs!$L$2:$V$4,DK88,1))),""),"")</f>
        <v/>
      </c>
      <c r="BS88" s="4" t="str">
        <f>IF(AND(ISNUMBER(AL88),ISNUMBER(DK88)),IF(AL88-VLOOKUP(BI88,NyRm!$L$2:$V$4,DK88,1)&lt;1,1 &amp; " - " &amp; AL88+VLOOKUP(BI88,NyRm!$L$2:$V$4,DK88,1),IF(AL88+VLOOKUP(BI88,NyRm!$L$2:$V$4,DK88,1)&gt;19,AL88-VLOOKUP(BI88,NyRm!$L$2:$V$4,DK88,1) &amp; " - " &amp; 19,AL88-VLOOKUP(BI88,NyRm!$L$2:$V$4,DK88,1) &amp; " - " &amp; AL88+VLOOKUP(BI88,NyRm!$L$2:$V$4,DK88,1))),"")</f>
        <v/>
      </c>
      <c r="BT88" s="4" t="str">
        <f>IF(AND(ISNUMBER(AM88),ISNUMBER(DK88)),IF(AM88-VLOOKUP(BI88,NyFm!$L$2:$V$4,DK88,1)&lt;1,1 &amp; " - " &amp; AM88+VLOOKUP(BI88,NyFm!$L$2:$V$4,DK88,1),IF(AM88+VLOOKUP(BI88,NyFm!$L$2:$V$4,DK88,1)&gt;19,AM88-VLOOKUP(BI88,NyFm!$L$2:$V$4,DK88,1) &amp; " - " &amp; 19,AM88-VLOOKUP(BI88,NyFm!$L$2:$V$4,DK88,1) &amp; " - " &amp; AM88+VLOOKUP(BI88,NyFm!$L$2:$V$4,DK88,1))),"")</f>
        <v/>
      </c>
      <c r="BU88" s="4" t="str">
        <f>IF(AND(ISNUMBER(DK88),DK88&lt;8),IF(AND(ISNUMBER(AN88),ISNUMBER(DK88)),IF(AN88-VLOOKUP(BI88,NyLi1R!$L$2:$V$4,DK88,1)&lt;1,1 &amp; " - " &amp; AN88+VLOOKUP(BI88,NyLi1R!$L$2:$V$4,DK88,1),IF(AN88+VLOOKUP(BI88,NyLi1R!$L$2:$V$4,DK88,1)&gt;19,AN88-VLOOKUP(BI88,NyLi1R!$L$2:$V$4,DK88,1) &amp; " - " &amp; 19,AN88-VLOOKUP(BI88,NyLi1R!$L$2:$V$4,DK88,1) &amp; " - " &amp; AN88+VLOOKUP(BI88,NyLi1R!$L$2:$V$4,DK88,1))),""),"")</f>
        <v/>
      </c>
      <c r="BV88" s="4" t="str">
        <f>IF(AND(ISNUMBER(DK88),DK88&lt;8),IF(AND(ISNUMBER(AO88),ISNUMBER(DK88)),IF(AO88-VLOOKUP(BI88,NyLi1E!$L$2:$V$4,DK88,1)&lt;1,1 &amp; " - " &amp; AO88+VLOOKUP(BI88,NyLi1E!$L$2:$V$4,DK88,1),IF(AO88+VLOOKUP(BI88,NyLi1E!$L$2:$V$4,DK88,1)&gt;19,AO88-VLOOKUP(BI88,NyLi1E!$L$2:$V$4,DK88,1) &amp; " - " &amp; 19,AO88-VLOOKUP(BI88,NyLi1E!$L$2:$V$4,DK88,1) &amp; " - " &amp; AO88+VLOOKUP(BI88,NyLi1E!$L$2:$V$4,DK88,1))),""),"")</f>
        <v/>
      </c>
      <c r="BW88" s="4" t="str">
        <f>IF(AND(ISNUMBER(DK88),DK88&lt;8),IF(AND(ISNUMBER(AP88),ISNUMBER(DK88)),IF(AP88-VLOOKUP(BI88,NyLi1T!$L$2:$V$4,DK88,1)&lt;1,1 &amp; " - " &amp; AP88+VLOOKUP(BI88,NyLi1T!$L$2:$V$4,DK88,1),IF(AP88+VLOOKUP(BI88,NyLi1T!$L$2:$V$4,DK88,1)&gt;19,AP88-VLOOKUP(BI88,NyLi1T!$L$2:$V$4,DK88,1) &amp; " - " &amp; 19,AP88-VLOOKUP(BI88,NyLi1T!$L$2:$V$4,DK88,1) &amp; " - " &amp; AP88+VLOOKUP(BI88,NyLi1T!$L$2:$V$4,DK88,1))),""),"")</f>
        <v/>
      </c>
      <c r="BX88" s="4" t="str">
        <f>IF(AND(ISNUMBER(DK88),DK88&gt;7),IF(AND(ISNUMBER(AQ88),ISNUMBER(DK88)),IF(AQ88-VLOOKUP(BI88,NyLi2R!$L$2:$V$4,DK88,1)&lt;1,1 &amp; " - " &amp; AQ88+VLOOKUP(BI88,NyLi2R!$L$2:$V$4,DK88,1),IF(AQ88+VLOOKUP(BI88,NyLi2R!$L$2:$V$4,DK88,1)&gt;19,AQ88-VLOOKUP(BI88,NyLi2R!$L$2:$V$4,DK88,1) &amp; " - " &amp; 19,AQ88-VLOOKUP(BI88,NyLi2R!$L$2:$V$4,DK88,1) &amp; " - " &amp; AQ88+VLOOKUP(BI88,NyLi2R!$L$2:$V$4,DK88,1))),""),"")</f>
        <v/>
      </c>
      <c r="BY88" s="4" t="str">
        <f>IF(AND(ISNUMBER(DK88),DK88&gt;7),IF(AND(ISNUMBER(AR88),ISNUMBER(DK88)),IF(AR88-VLOOKUP(BI88,NyLi2E!$L$2:$V$4,DK88,1)&lt;1,1 &amp; " - " &amp; AR88+VLOOKUP(BI88,NyLi2E!$L$2:$V$4,DK88,1),IF(AR88+VLOOKUP(BI88,NyLi2E!$L$2:$V$4,DK88,1)&gt;19,AR88-VLOOKUP(BI88,NyLi2E!$L$2:$V$4,DK88,1) &amp; " - " &amp; 19,AR88-VLOOKUP(BI88,NyLi2E!$L$2:$V$4,DK88,1) &amp; " - " &amp; AR88+VLOOKUP(BI88,NyLi2E!$L$2:$V$4,DK88,1))),""),"")</f>
        <v/>
      </c>
      <c r="BZ88" s="4" t="str">
        <f>IF(AND(ISNUMBER(DK88),DK88&gt;7),IF(AND(ISNUMBER(AS88),ISNUMBER(DK88)),IF(AS88-VLOOKUP(BI88,NyLi2T!$L$2:$V$4,DK88,1)&lt;1,1 &amp; " - " &amp; AS88+VLOOKUP(BI88,NyLi2T!$L$2:$V$4,DK88,1),IF(AS88+VLOOKUP(BI88,NyLi2T!$L$2:$V$4,DK88,1)&gt;19,AS88-VLOOKUP(BI88,NyLi2T!$L$2:$V$4,DK88,1) &amp; " - " &amp; 19,AS88-VLOOKUP(BI88,NyLi2T!$L$2:$V$4,DK88,1) &amp; " - " &amp; AS88+VLOOKUP(BI88,NyLi2T!$L$2:$V$4,DK88,1))),""),"")</f>
        <v/>
      </c>
      <c r="CA88" s="4" t="str">
        <f>IF(AND(ISNUMBER(DK88),DK88&lt;8),IF(AND(ISNUMBER(AT88),ISNUMBER(DK88)),IF(AT88-VLOOKUP(BI88,NySs!$L$2:$V$4,DK88,1)&lt;1,1 &amp; " - " &amp; AT88+VLOOKUP(BI88,NySs!$L$2:$V$4,DK88,1),IF(AT88+VLOOKUP(BI88,NySs!$L$2:$V$4,DK88,1)&gt;19,AT88-VLOOKUP(BI88,NySs!$L$2:$V$4,DK88,1) &amp; " - " &amp; 19,AT88-VLOOKUP(BI88,NySs!$L$2:$V$4,DK88,1) &amp; " - " &amp; AT88+VLOOKUP(BI88,NySs!$L$2:$V$4,DK88,1))),""),"")</f>
        <v/>
      </c>
      <c r="CB88" s="4" t="str">
        <f>IF(AND(ISNUMBER(DK88),DK88&lt;9),IF(AND(ISNUMBER(AU88),ISNUMBER(DK88)),IF(AU88-VLOOKUP(BI88,NyEo!$L$2:$V$4,DK88,1)&lt;1,1 &amp; " - " &amp; AU88+VLOOKUP(BI88,NyEo!$L$2:$V$4,DK88,1),IF(AU88+VLOOKUP(BI88,NyEo!$L$2:$V$4,DK88,1)&gt;19,AU88-VLOOKUP(BI88,NyEo!$L$2:$V$4,DK88,1) &amp; " - " &amp; 19,AU88-VLOOKUP(BI88,NyEo!$L$2:$V$4,DK88,1) &amp; " - " &amp; AU88+VLOOKUP(BI88,NyEo!$L$2:$V$4,DK88,1))),""),"")</f>
        <v/>
      </c>
      <c r="CC88" s="4" t="str">
        <f>IF(AND(ISNUMBER(DK88),DK88&gt;7),IF(AND(ISNUMBER(AV88),ISNUMBER(DK88)),IF(AV88-VLOOKUP(BI88,NyHt!$L$2:$V$4,DK88,1)&lt;1,1 &amp; " - " &amp; AV88+VLOOKUP(BI88,NyHt!$L$2:$V$4,DK88,1),IF(AV88+VLOOKUP(BI88,NyHt!$L$2:$V$4,DK88,1)&gt;19,AV88-VLOOKUP(BI88,NyHt!$L$2:$V$4,DK88,1) &amp; " - " &amp; 19,AV88-VLOOKUP(BI88,NyHt!$L$2:$V$4,DK88,1) &amp; " - " &amp; AV88+VLOOKUP(BI88,NyHt!$L$2:$V$4,DK88,1))),""),"")</f>
        <v/>
      </c>
      <c r="CD88" s="4" t="str">
        <f>IF(AND(ISNUMBER(AW88),ISNUMBER(DK88)),IF(AW88-VLOOKUP(BI88,NySiF!$L$2:$V$4,DK88,1)&lt;1,1 &amp; " - " &amp; AW88+VLOOKUP(BI88,NySiF!$L$2:$V$4,DK88,1),IF(AW88+VLOOKUP(BI88,NySiF!$L$2:$V$4,DK88,1)&gt;19,AW88-VLOOKUP(BI88,NySiF!$L$2:$V$4,DK88,1) &amp; " - " &amp; 19,AW88-VLOOKUP(BI88,NySiF!$L$2:$V$4,DK88,1) &amp; " - " &amp; AW88+VLOOKUP(BI88,NySiF!$L$2:$V$4,DK88,1))),"")</f>
        <v/>
      </c>
      <c r="CE88" s="4" t="str">
        <f>IF(AND(ISNUMBER(AX88),ISNUMBER(DK88)),IF(AX88-VLOOKUP(BI88,NySiB!$L$2:$V$4,DK88,1)&lt;1,1 &amp; " - " &amp; AX88+VLOOKUP(BI88,NySiB!$L$2:$V$4,DK88,1),IF(AX88+VLOOKUP(BI88,NySiB!$L$2:$V$4,DK88,1)&gt;19,AX88-VLOOKUP(BI88,NySiB!$L$2:$V$4,DK88,1) &amp; " - " &amp; 19,AX88-VLOOKUP(BI88,NySiB!$L$2:$V$4,DK88,1) &amp; " - " &amp; AX88+VLOOKUP(BI88,NySiB!$L$2:$V$4,DK88,1))),"")</f>
        <v/>
      </c>
      <c r="CF88" s="4" t="str">
        <f>IF(AND(ISNUMBER(AY88),ISNUMBER(DK88)),IF(AY88-VLOOKUP(BI88,NySiT!$L$2:$V$4,DK88,1)&lt;1,1 &amp; " - " &amp; AY88+VLOOKUP(BI88,NySiT!$L$2:$V$4,DK88,1),IF(AY88+VLOOKUP(BI88,NySiT!$L$2:$V$4,DK88,1)&gt;19,AY88-VLOOKUP(BI88,NySiT!$L$2:$V$4,DK88,1) &amp; " - " &amp; 19,AY88-VLOOKUP(BI88,NySiT!$L$2:$V$4,DK88,1) &amp; " - " &amp; AY88+VLOOKUP(BI88,NySiT!$L$2:$V$4,DK88,1))),"")</f>
        <v/>
      </c>
      <c r="CG88" s="4" t="str">
        <f>IF(AND(ISNUMBER(AZ88),ISNUMBER(DK88)),IF(AZ88-VLOOKUP(BI88,NyVs!$L$2:$V$4,DK88,1)&lt;1,1 &amp; " - " &amp; AZ88+VLOOKUP(BI88,NyVs!$L$2:$V$4,DK88,1),IF(AZ88+VLOOKUP(BI88,NyVs!$L$2:$V$4,DK88,1)&gt;19,AZ88-VLOOKUP(BI88,NyVs!$L$2:$V$4,DK88,1) &amp; " - " &amp; 19,AZ88-VLOOKUP(BI88,NyVs!$L$2:$V$4,DK88,1) &amp; " - " &amp; AZ88+VLOOKUP(BI88,NyVs!$L$2:$V$4,DK88,1))),"")</f>
        <v/>
      </c>
      <c r="CH88" s="4" t="str">
        <f>IF(AND(ISNUMBER(BA88),ISNUMBER(DK88)),IF(BA88-VLOOKUP(BI88,NyPp!$L$2:$V$4,DK88,1)&lt;1,1 &amp; " - " &amp; BA88+VLOOKUP(BI88,NyPp!$L$2:$V$4,DK88,1),IF(BA88+VLOOKUP(BI88,NyPp!$L$2:$V$4,DK88,1)&gt;19,BA88-VLOOKUP(BI88,NyPp!$L$2:$V$4,DK88,1) &amp; " - " &amp; 19,BA88-VLOOKUP(BI88,NyPp!$L$2:$V$4,DK88,1) &amp; " - " &amp; BA88+VLOOKUP(BI88,NyPp!$L$2:$V$4,DK88,1))),"")</f>
        <v/>
      </c>
      <c r="CI88" s="4" t="str">
        <f>IF(AND(ISNUMBER(BB88),ISNUMBER(DK88)),IF(BB88-VLOOKUP(BI88,NyIGS!$L$2:$V$4,DK88,1)&lt;40,40 &amp; " - " &amp; BB88+VLOOKUP(BI88,NyIGS!$L$2:$V$4,DK88,1),IF(BB88+VLOOKUP(BI88,NyIGS!$L$2:$V$4,DK88,1)&gt;160,BB88-VLOOKUP(BI88,NyIGS!$L$2:$V$4,DK88,1) &amp; " - " &amp; 160,BB88-VLOOKUP(BI88,NyIGS!$L$2:$V$4,DK88,1) &amp; " - " &amp; BB88+VLOOKUP(BI88,NyIGS!$L$2:$V$4,DK88,1))),"")</f>
        <v/>
      </c>
      <c r="CJ88" s="4" t="str">
        <f>IF(AND(ISNUMBER(BC88),ISNUMBER(DK88)),IF(BC88-VLOOKUP(BI88,NyIRS!$L$2:$V$4,DK88,1)&lt;40,40 &amp; " - " &amp; BC88+VLOOKUP(BI88,NyIRS!$L$2:$V$4,DK88,1),IF(BC88+VLOOKUP(BI88,NyIRS!$L$2:$V$4,DK88,1)&gt;160,BC88-VLOOKUP(BI88,NyIRS!$L$2:$V$4,DK88,1) &amp; " - " &amp; 160,BC88-VLOOKUP(BI88,NyIRS!$L$2:$V$4,DK88,1) &amp; " - " &amp; BC88+VLOOKUP(BI88,NyIRS!$L$2:$V$4,DK88,1))),"")</f>
        <v/>
      </c>
      <c r="CK88" s="4" t="str">
        <f>IF(AND(ISNUMBER(BD88),ISNUMBER(DK88)),IF(BD88-VLOOKUP(BI88,NyIES!$L$2:$V$4,DK88,1)&lt;40,40 &amp; " - " &amp; BD88+VLOOKUP(BI88,NyIES!$L$2:$V$4,DK88,1),IF(BD88+VLOOKUP(BI88,NyIES!$L$2:$V$4,DK88,1)&gt;160,BD88-VLOOKUP(BI88,NyIES!$L$2:$V$4,DK88,1) &amp; " - " &amp; 160,BD88-VLOOKUP(BI88,NyIES!$L$2:$V$4,DK88,1) &amp; " - " &amp; BD88+VLOOKUP(BI88,NyIES!$L$2:$V$4,DK88,1))),"")</f>
        <v/>
      </c>
      <c r="CL88" s="4" t="str">
        <f>IF(AND(ISNUMBER(BE88),ISNUMBER(DK88)),IF(BE88-VLOOKUP(BI88,NyISI!$L$2:$V$4,DK88,1)&lt;40,40 &amp; " - " &amp; BE88+VLOOKUP(BI88,NyISI!$L$2:$V$4,DK88,1),IF(BE88+VLOOKUP(BI88,NyISI!$L$2:$V$4,DK88,1)&gt;160,BE88-VLOOKUP(BI88,NyISI!$L$2:$V$4,DK88,1) &amp; " - " &amp; 160,BE88-VLOOKUP(BI88,NyISI!$L$2:$V$4,DK88,1) &amp; " - " &amp; BE88+VLOOKUP(BI88,NyISI!$L$2:$V$4,DK88,1))),"")</f>
        <v/>
      </c>
      <c r="CM88" s="4" t="str">
        <f>IF(AND(ISNUMBER(DK88),DK88&lt;8),IF(AND(ISNUMBER(BF88),ISNUMBER(DK88)),IF(BF88-VLOOKUP(BI88,NyISS!$L$2:$V$4,DK88,1)&lt;40,40 &amp; " - " &amp; BF88+VLOOKUP(BI88,NyISS!$L$2:$V$4,DK88,1),IF(BF88+VLOOKUP(BI88,NyISS!$L$2:$V$4,DK88,1)&gt;160,BF88-VLOOKUP(BI88,NyISS!$L$2:$V$4,DK88,1) &amp; " - " &amp; 160,BF88-VLOOKUP(BI88,NyISS!$L$2:$V$4,DK88,1) &amp; " - " &amp; BF88+VLOOKUP(BI88,NyISS!$L$2:$V$4,DK88,1))),""),"")</f>
        <v/>
      </c>
      <c r="CN88" s="4" t="str">
        <f>IF(AND(ISNUMBER(DK88),DK88&gt;7),IF(AND(ISNUMBER(BG88),ISNUMBER(DK88)),IF(BG88-VLOOKUP(BI88,NyISM!$L$2:$V$4,DK88,1)&lt;40,40 &amp; " - " &amp; BG88+VLOOKUP(BI88,NyISM!$L$2:$V$4,DK88,1),IF(BG88+VLOOKUP(BI88,NyISM!$L$2:$V$4,DK88,1)&gt;160,BG88-VLOOKUP(BI88,NyISM!$L$2:$V$4,DK88,1) &amp; " - " &amp; 160,BG88-VLOOKUP(BI88,NyISM!$L$2:$V$4,DK88,1) &amp; " - " &amp; BG88+VLOOKUP(BI88,NyISM!$L$2:$V$4,DK88,1))),""),"")</f>
        <v/>
      </c>
      <c r="CO88" s="4" t="str">
        <f>IF(AND(ISNUMBER(BH88),ISNUMBER(DK88)),IF(BH88-VLOOKUP(BI88,NyIAM!$L$2:$V$4,DK88,1)&lt;40,40 &amp; " - " &amp; BH88+VLOOKUP(BI88,NyIAM!$L$2:$V$4,DK88,1),IF(BH88+VLOOKUP(BI88,NyIAM!$L$2:$V$4,DK88,1)&gt;160,BH88-VLOOKUP(BI88,NyIAM!$L$2:$V$4,DK88,1) &amp; " - " &amp; 160,BH88-VLOOKUP(BI88,NyIAM!$L$2:$V$4,DK88,1) &amp; " - " &amp; BH88+VLOOKUP(BI88,NyIAM!$L$2:$V$4,DK88,1))),"")</f>
        <v/>
      </c>
      <c r="CP88" s="4" t="str">
        <f>IF(AF88="","",IF(AND(ISNUMBER(AF88),ISNUMBER(DK88)),IF(VLOOKUP(AF88,NyOm!$A$2:$K$30,DK88,1)=1,"Onormalt få ord",IF(VLOOKUP(AF88,NyOm!$A$2:$K$30,DK88,1)=2,"Färre antal ord än normalt",IF(VLOOKUP(AF88,NyOm!$A$2:$K$30,DK88,1)=3,"Normalt antal ord","")))))</f>
        <v/>
      </c>
      <c r="CQ88" s="4" t="str">
        <f>IF(AB88="","",IF(AND(ISNUMBER(AB88),ISNUMBER(DK88)),IF(VLOOKUP(AB88,NyPbTid!$A$2:$K$218,DK88,1)=1,"Onormalt lång tidsåtgång",IF(VLOOKUP(AB88,NyPbTid!$A$2:$K$218,DK88,1)=2,"Långsammare än normalt",IF(VLOOKUP(AB88,NyPbTid!$A$2:$K$218,DK88,1)=3,"Normal tidsåtgång","")))))</f>
        <v/>
      </c>
      <c r="CR88" s="4" t="str">
        <f>IF(AC88="","",IF(AND(ISNUMBER(AC88),ISNUMBER(DK88)),IF(VLOOKUP(AC88,NyPbFel!$A$2:$K$18,DK88,1)=1,"Onormalt antal fel",IF(VLOOKUP(AC88,NyPbFel!$A$2:$K$18,DK88,1)=2,"Fler fel än normalt",IF(VLOOKUP(AC88,NyPbFel!$A$2:$K$18,DK88,1)=3,"Normalt antal fel","")))))</f>
        <v/>
      </c>
      <c r="CS88" s="4" t="str">
        <f t="shared" si="28"/>
        <v/>
      </c>
      <c r="CT88" s="4" t="str">
        <f>IF(OR(ISNUMBER(CS88),CS88="0**"),IF(ISNUMBER(CS88),CS88/ABS(CS88)*VLOOKUP(1,SignDiff!$A$3:$K$4,DK88,1),VLOOKUP(1,SignDiff!$A$3:$K$4,DK88,1)),"")</f>
        <v/>
      </c>
      <c r="CU88" s="4" t="str">
        <f>IF(OR(ISNUMBER(CS88),CS88="0**"),IF(ISNUMBER(CS88),CS88/ABS(CS88)*VLOOKUP(1,SignDiff!$A$7:$K$8,DK88,1),VLOOKUP(1,SignDiff!$A$7:$K$8,DK88,1)),"")</f>
        <v/>
      </c>
      <c r="CV88" s="4" t="str">
        <f t="shared" si="29"/>
        <v/>
      </c>
      <c r="CW88" s="4" t="str">
        <f t="shared" si="30"/>
        <v/>
      </c>
      <c r="CX88" s="4" t="str">
        <f>IF(OR(ISNUMBER(CS88),CS88="0**"),IF(CS88="0**",VLOOKUP(0,'IRS-IES'!$A$2:$C$43,2,1),IF(CS88&lt;0,VLOOKUP(ABS(CS88),'IRS-IES'!$A$2:$C$43,2,1),VLOOKUP(ABS(CS88),'IRS-IES'!$A$2:$C$43,3,1))),"")</f>
        <v/>
      </c>
      <c r="CY88" s="4" t="str">
        <f t="shared" si="31"/>
        <v/>
      </c>
      <c r="CZ88" s="4" t="str">
        <f>IF(OR(ISNUMBER(CY88),CY88="0**"),IF(ISNUMBER(CY88),CY88/ABS(CY88)*VLOOKUP(2,SignDiff!$A$3:$K$4,DK88,1),VLOOKUP(2,SignDiff!$A$3:$K$4,DK88,1)),"")</f>
        <v/>
      </c>
      <c r="DA88" s="4" t="str">
        <f>IF(OR(ISNUMBER(CY88),CY88="0**"),IF(ISNUMBER(CY88),CY88/ABS(CY88)*VLOOKUP(2,SignDiff!$A$7:$K$8,DK88,1),VLOOKUP(2,SignDiff!$A$7:$K$8,DK88,1)),"")</f>
        <v/>
      </c>
      <c r="DB88" s="4" t="str">
        <f t="shared" si="32"/>
        <v/>
      </c>
      <c r="DC88" s="4" t="str">
        <f t="shared" si="33"/>
        <v/>
      </c>
      <c r="DD88" s="4" t="str">
        <f>IF(OR(ISNUMBER(CY88),CY88="0**"),IF(CY88="0**",VLOOKUP(0,'ISI-ISS'!$A$2:$C$43,2,1),IF(CY88&lt;0,VLOOKUP(ABS(CY88),'ISI-ISS'!$A$2:$C$43,2,1),VLOOKUP(ABS(CY88),'ISI-ISS'!$A$2:$C$43,3,1))),"")</f>
        <v/>
      </c>
      <c r="DE88" s="4" t="str">
        <f t="shared" si="34"/>
        <v/>
      </c>
      <c r="DF88" s="4" t="str">
        <f>IF(OR(ISNUMBER(DE88),DE88="0**"),IF(ISNUMBER(DE88),DE88/ABS(DE88)*VLOOKUP(2,SignDiff!$A$3:$K$4,DK88,1),VLOOKUP(2,SignDiff!$A$3:$K$4,DK88,1)),"")</f>
        <v/>
      </c>
      <c r="DG88" s="4" t="str">
        <f>IF(OR(ISNUMBER(DE88),DE88="0**"),IF(ISNUMBER(DE88),DE88/ABS(DE88)*VLOOKUP(2,SignDiff!$A$7:$K$8,DK88,1),VLOOKUP(2,SignDiff!$A$7:$K$8,DK88,1)),"")</f>
        <v/>
      </c>
      <c r="DH88" s="4" t="str">
        <f t="shared" si="35"/>
        <v/>
      </c>
      <c r="DI88" s="4" t="str">
        <f t="shared" si="36"/>
        <v/>
      </c>
      <c r="DJ88" s="4" t="str">
        <f>IF(OR(ISNUMBER(DE88),DE88="0**"),IF(DE88="0**",VLOOKUP(0,'ISI-ISM'!$A$2:$C$43,2,1),IF(DE88&lt;0,VLOOKUP(ABS(DE88),'ISI-ISM'!$A$2:$C$43,2,1),VLOOKUP(ABS(DE88),'ISI-ISM'!$A$2:$C$43,3,1))),"")</f>
        <v/>
      </c>
      <c r="DK88" s="4" t="str">
        <f>IF(ISERROR(VLOOKUP(N88,age!$A$2:$C$11,2,1)),"",VLOOKUP(N88,age!$A$2:$C$11,2,1))</f>
        <v/>
      </c>
      <c r="DL88" s="4" t="str">
        <f>IF(ISERROR(VLOOKUP(N88,age!$A$2:$C$11,3,1)),"",VLOOKUP(N88,age!$A$2:$C$11,3,1))</f>
        <v/>
      </c>
      <c r="DM88" s="4">
        <f t="shared" si="23"/>
        <v>0</v>
      </c>
      <c r="DN88" s="4">
        <f t="shared" si="24"/>
        <v>0</v>
      </c>
      <c r="DO88" s="4">
        <f t="shared" si="25"/>
        <v>0</v>
      </c>
      <c r="DP88" s="4">
        <f t="shared" si="26"/>
        <v>0</v>
      </c>
      <c r="DQ88" s="4">
        <f t="shared" si="27"/>
        <v>0</v>
      </c>
      <c r="DR88" s="9" t="str">
        <f t="shared" si="37"/>
        <v/>
      </c>
      <c r="DS88" s="9" t="str">
        <f t="shared" si="38"/>
        <v/>
      </c>
      <c r="DT88" s="9" t="str">
        <f t="shared" si="39"/>
        <v/>
      </c>
      <c r="DU88" s="9" t="str">
        <f t="shared" si="40"/>
        <v/>
      </c>
      <c r="DV88" s="9" t="str">
        <f t="shared" si="41"/>
        <v/>
      </c>
      <c r="DW88" s="9" t="str">
        <f t="shared" si="42"/>
        <v/>
      </c>
      <c r="DX88" s="9" t="str">
        <f t="shared" si="43"/>
        <v/>
      </c>
      <c r="DY88" s="9" t="str">
        <f>IF(AND(ISNUMBER(AJ88),ISNUMBER(DK88)),IF(AJ88-VLOOKUP(BI88,NyFi!$L$2:$V$4,DK88,1)&lt;1,1,AJ88-VLOOKUP(BI88,NyFi!$L$2:$V$4,DK88,1)),"")</f>
        <v/>
      </c>
      <c r="DZ88" s="9" t="str">
        <f>IF(AND(ISNUMBER(DK88),DK88&lt;8),IF(AND(ISNUMBER(AK88),ISNUMBER(DK88)),IF(AK88-VLOOKUP(BI88,NyGs!$L$2:$V$4,DK88,1)&lt;1,1,AK88-VLOOKUP(BI88,NyGs!$L$2:$V$4,DK88,1)),""),"")</f>
        <v/>
      </c>
      <c r="EA88" s="9" t="str">
        <f>IF(AND(ISNUMBER(AL88),ISNUMBER(DK88)),IF(AL88-VLOOKUP(BI88,NyRm!$L$2:$V$4,DK88,1)&lt;1,1,AL88-VLOOKUP(BI88,NyRm!$L$2:$V$4,DK88,1)),"")</f>
        <v/>
      </c>
      <c r="EB88" s="9" t="str">
        <f>IF(AND(ISNUMBER(AM88),ISNUMBER(DK88)),IF(AM88-VLOOKUP(BI88,NyFm!$L$2:$V$4,DK88,1)&lt;1,1,AM88-VLOOKUP(BI88,NyFm!$L$2:$V$4,DK88,1)),"")</f>
        <v/>
      </c>
      <c r="EC88" s="9" t="str">
        <f>IF(AND(ISNUMBER(DK88),DK88&lt;8),IF(AND(ISNUMBER(AN88),ISNUMBER(DK88)),IF(AN88-VLOOKUP(BI88,NyLi1R!$L$2:$V$4,DK88,1)&lt;1,1,AN88-VLOOKUP(BI88,NyLi1R!$L$2:$V$4,DK88,1)),""),"")</f>
        <v/>
      </c>
      <c r="ED88" s="9" t="str">
        <f>IF(AND(ISNUMBER(DK88),DK88&lt;8),IF(AND(ISNUMBER(AO88),ISNUMBER(DK88)),IF(AO88-VLOOKUP(BI88,NyLi1E!$L$2:$V$4,DK88,1)&lt;1,1,AO88-VLOOKUP(BI88,NyLi1E!$L$2:$V$4,DK88,1)),""),"")</f>
        <v/>
      </c>
      <c r="EE88" s="9" t="str">
        <f>IF(AND(ISNUMBER(DK88),DK88&lt;8),IF(AND(ISNUMBER(AP88),ISNUMBER(DK88)),IF(AP88-VLOOKUP(BI88,NyLi1T!$L$2:$V$4,DK88,1)&lt;1,1,AP88-VLOOKUP(BI88,NyLi1T!$L$2:$V$4,DK88,1)),""),"")</f>
        <v/>
      </c>
      <c r="EF88" s="9" t="str">
        <f>IF(AND(ISNUMBER(DK88),DK88&gt;7),IF(AND(ISNUMBER(AQ88),ISNUMBER(DK88)),IF(AQ88-VLOOKUP(BI88,NyLi2R!$L$2:$V$4,DK88,1)&lt;1,1,AQ88-VLOOKUP(BI88,NyLi2R!$L$2:$V$4,DK88,1)),""),"")</f>
        <v/>
      </c>
      <c r="EG88" s="9" t="str">
        <f>IF(AND(ISNUMBER(DK88),DK88&gt;7),IF(AND(ISNUMBER(AR88),ISNUMBER(DK88)),IF(AR88-VLOOKUP(BI88,NyLi2E!$L$2:$V$4,DK88,1)&lt;1,1,AR88-VLOOKUP(BI88,NyLi2E!$L$2:$V$4,DK88,1)),""),"")</f>
        <v/>
      </c>
      <c r="EH88" s="9" t="str">
        <f>IF(AND(ISNUMBER(DK88),DK88&gt;7),IF(AND(ISNUMBER(AS88),ISNUMBER(DK88)),IF(AS88-VLOOKUP(BI88,NyLi2T!$L$2:$V$4,DK88,1)&lt;1,1,AS88-VLOOKUP(BI88,NyLi2T!$L$2:$V$4,DK88,1)),""),"")</f>
        <v/>
      </c>
      <c r="EI88" s="9" t="str">
        <f>IF(AND(ISNUMBER(DK88),DK88&lt;8),IF(AND(ISNUMBER(AT88),ISNUMBER(DK88)),IF(AT88-VLOOKUP(BI88,NySs!$L$2:$V$4,DK88,1)&lt;1,1,AT88-VLOOKUP(BI88,NySs!$L$2:$V$4,DK88,1)),""),"")</f>
        <v/>
      </c>
      <c r="EJ88" s="9" t="str">
        <f>IF(AND(ISNUMBER(DK88),DK88&lt;9),IF(AND(ISNUMBER(AU88),ISNUMBER(DK88)),IF(AU88-VLOOKUP(BI88,NyEo!$L$2:$V$4,DK88,1)&lt;1,1,AU88-VLOOKUP(BI88,NyEo!$L$2:$V$4,DK88,1)),""),"")</f>
        <v/>
      </c>
      <c r="EK88" s="9" t="str">
        <f>IF(AND(ISNUMBER(DK88),DK88&gt;7),IF(AND(ISNUMBER(AV88),ISNUMBER(DK88)),IF(AV88-VLOOKUP(BI88,NyHt!$L$2:$V$4,DK88,1)&lt;1,1,AV88-VLOOKUP(BI88,NyHt!$L$2:$V$4,DK88,1)),""),"")</f>
        <v/>
      </c>
      <c r="EL88" s="9" t="str">
        <f>IF(AND(ISNUMBER(AW88),ISNUMBER(DK88)),IF(AW88-VLOOKUP(BI88,NySiF!$L$2:$V$4,DK88,1)&lt;1,1,AW88-VLOOKUP(BI88,NySiF!$L$2:$V$4,DK88,1)),"")</f>
        <v/>
      </c>
      <c r="EM88" s="9" t="str">
        <f>IF(AND(ISNUMBER(AX88),ISNUMBER(DK88)),IF(AX88-VLOOKUP(BI88,NySiB!$L$2:$V$4,DK88,1)&lt;1,1,AX88-VLOOKUP(BI88,NySiB!$L$2:$V$4,DK88,1)),"")</f>
        <v/>
      </c>
      <c r="EN88" s="9" t="str">
        <f>IF(AND(ISNUMBER(AY88),ISNUMBER(DK88)),IF(AY88-VLOOKUP(BI88,NySiT!$L$2:$V$4,DK88,1)&lt;1,1,AY88-VLOOKUP(BI88,NySiT!$L$2:$V$4,DK88,1)),"")</f>
        <v/>
      </c>
      <c r="EO88" s="9" t="str">
        <f>IF(AND(ISNUMBER(AZ88),ISNUMBER(DK88)),IF(AZ88-VLOOKUP(BI88,NyVs!$L$2:$V$4,DK88,1)&lt;1,1,AZ88-VLOOKUP(BI88,NyVs!$L$2:$V$4,DK88,1)),"")</f>
        <v/>
      </c>
      <c r="EP88" s="9" t="str">
        <f>IF(AND(ISNUMBER(BA88),ISNUMBER(DK88)),IF(BA88-VLOOKUP(BI88,NyPp!$L$2:$V$4,DK88,1)&lt;1,1,BA88-VLOOKUP(BI88,NyPp!$L$2:$V$4,DK88,1)),"")</f>
        <v/>
      </c>
      <c r="EQ88" s="9" t="str">
        <f>IF(AND(ISNUMBER(BB88),ISNUMBER(DK88)),IF(BB88-VLOOKUP(BI88,NyIGS!$L$2:$V$4,DK88,1)&lt;40,40,BB88-VLOOKUP(BI88,NyIGS!$L$2:$V$4,DK88,1)),"")</f>
        <v/>
      </c>
      <c r="ER88" s="9" t="str">
        <f>IF(AND(ISNUMBER(BC88),ISNUMBER(DK88)),IF(BC88-VLOOKUP(BI88,NyIRS!$L$2:$V$4,DK88,1)&lt;40,40,BC88-VLOOKUP(BI88,NyIRS!$L$2:$V$4,DK88,1)),"")</f>
        <v/>
      </c>
      <c r="ES88" s="9" t="str">
        <f>IF(AND(ISNUMBER(BD88),ISNUMBER(DK88)),IF(BD88-VLOOKUP(BI88,NyIES!$L$2:$V$4,DK88,1)&lt;40,40,BD88-VLOOKUP(BI88,NyIES!$L$2:$V$4,DK88,1)),"")</f>
        <v/>
      </c>
      <c r="ET88" s="9" t="str">
        <f>IF(AND(ISNUMBER(BE88),ISNUMBER(DK88)),IF(BE88-VLOOKUP(BI88,NyISI!$L$2:$V$4,DK88,1)&lt;40,40,BE88-VLOOKUP(BI88,NyISI!$L$2:$V$4,DK88,1)),"")</f>
        <v/>
      </c>
      <c r="EU88" s="9" t="str">
        <f>IF(AND(ISNUMBER(DK88),DK88&lt;8),IF(AND(ISNUMBER(BF88),ISNUMBER(DK88)),IF(BF88-VLOOKUP(BI88,NyISS!$L$2:$V$4,DK88,1)&lt;40,40,BF88-VLOOKUP(BI88,NyISS!$L$2:$V$4,DK88,1)),""),"")</f>
        <v/>
      </c>
      <c r="EV88" s="9" t="str">
        <f>IF(AND(ISNUMBER(DK88),DK88&gt;7),IF(AND(ISNUMBER(BG88),ISNUMBER(DK88)),IF(BG88-VLOOKUP(BI88,NyISM!$L$2:$V$4,DK88,1)&lt;40,40,BG88-VLOOKUP(BI88,NyISM!$L$2:$V$4,DK88,1)),""),"")</f>
        <v/>
      </c>
      <c r="EW88" s="9" t="str">
        <f>IF(AND(ISNUMBER(BH88),ISNUMBER(DK88)),IF(BH88-VLOOKUP(BI88,NyIAM!$L$2:$V$4,DK88,1)&lt;40,40,BH88-VLOOKUP(BI88,NyIAM!$L$2:$V$4,DK88,1)),"")</f>
        <v/>
      </c>
      <c r="EX88" s="9" t="str">
        <f>IF(AND(ISNUMBER(AJ88),ISNUMBER(DK88)),IF(AJ88+VLOOKUP(BI88,NyFi!$L$2:$V$4,DK88,1)&gt;19,19,AJ88+VLOOKUP(BI88,NyFi!$L$2:$V$4,DK88,1)),"")</f>
        <v/>
      </c>
      <c r="EY88" s="9" t="str">
        <f>IF(AND(ISNUMBER(DK88),DK88&lt;8),IF(AND(ISNUMBER(AK88),ISNUMBER(DK88)),IF(AK88+VLOOKUP(BI88,NyGs!$L$2:$V$4,DK88,1)&gt;19,19,AK88+VLOOKUP(BI88,NyGs!$L$2:$V$4,DK88,1)),""),"")</f>
        <v/>
      </c>
      <c r="EZ88" s="9" t="str">
        <f>IF(AND(ISNUMBER(AL88),ISNUMBER(DK88)),IF(AL88+VLOOKUP(BI88,NyRm!$L$2:$V$4,DK88,1)&gt;19,19,AL88+VLOOKUP(BI88,NyRm!$L$2:$V$4,DK88,1)),"")</f>
        <v/>
      </c>
      <c r="FA88" s="9" t="str">
        <f>IF(AND(ISNUMBER(AM88),ISNUMBER(DK88)),IF(AM88+VLOOKUP(BI88,NyFm!$L$2:$V$4,DK88,1)&gt;19,19,AM88+VLOOKUP(BI88,NyFm!$L$2:$V$4,DK88,1)),"")</f>
        <v/>
      </c>
      <c r="FB88" s="9" t="str">
        <f>IF(AND(ISNUMBER(DK88),DK88&lt;8),IF(AND(ISNUMBER(AN88),ISNUMBER(DK88)),IF(AN88+VLOOKUP(BI88,NyLi1R!$L$2:$V$4,DK88,1)&gt;19,19,AN88+VLOOKUP(BI88,NyLi1R!$L$2:$V$4,DK88,1)),""),"")</f>
        <v/>
      </c>
      <c r="FC88" s="9" t="str">
        <f>IF(AND(ISNUMBER(DK88),DK88&lt;8),IF(AND(ISNUMBER(AO88),ISNUMBER(DK88)),IF(AO88+VLOOKUP(BI88,NyLi1E!$L$2:$V$4,DK88,1)&gt;19,19,AO88+VLOOKUP(BI88,NyLi1E!$L$2:$V$4,DK88,1)),""),"")</f>
        <v/>
      </c>
      <c r="FD88" s="9" t="str">
        <f>IF(AND(ISNUMBER(DK88),DK88&lt;8),IF(AND(ISNUMBER(AP88),ISNUMBER(DK88)),IF(AP88+VLOOKUP(BI88,NyLi1T!$L$2:$V$4,DK88,1)&gt;19,19,AP88+VLOOKUP(BI88,NyLi1T!$L$2:$V$4,DK88,1)),""),"")</f>
        <v/>
      </c>
      <c r="FE88" s="9" t="str">
        <f>IF(AND(ISNUMBER(DK88),DK88&gt;7),IF(AND(ISNUMBER(AQ88),ISNUMBER(DK88)),IF(AQ88+VLOOKUP(BI88,NyLi2R!$L$2:$V$4,DK88,1)&gt;19,19,AQ88+VLOOKUP(BI88,NyLi2R!$L$2:$V$4,DK88,1)),""),"")</f>
        <v/>
      </c>
      <c r="FF88" s="9" t="str">
        <f>IF(AND(ISNUMBER(DK88),DK88&gt;7),IF(AND(ISNUMBER(AR88),ISNUMBER(DK88)),IF(AR88+VLOOKUP(BI88,NyLi2E!$L$2:$V$4,DK88,1)&gt;19,19,AR88+VLOOKUP(BI88,NyLi2E!$L$2:$V$4,DK88,1)),""),"")</f>
        <v/>
      </c>
      <c r="FG88" s="9" t="str">
        <f>IF(AND(ISNUMBER(DK88),DK88&gt;7),IF(AND(ISNUMBER(AS88),ISNUMBER(DK88)),IF(AS88+VLOOKUP(BI88,NyLi2T!$L$2:$V$4,DK88,1)&gt;19,19,AS88+VLOOKUP(BI88,NyLi2T!$L$2:$V$4,DK88,1)),""),"")</f>
        <v/>
      </c>
      <c r="FH88" s="9" t="str">
        <f>IF(AND(ISNUMBER(DK88),DK88&lt;8),IF(AND(ISNUMBER(AT88),ISNUMBER(DK88)),IF(AT88+VLOOKUP(BI88,NySs!$L$2:$V$4,DK88,1)&gt;19,19,AT88+VLOOKUP(BI88,NySs!$L$2:$V$4,DK88,1)),""),"")</f>
        <v/>
      </c>
      <c r="FI88" s="9" t="str">
        <f>IF(AND(ISNUMBER(DK88),DK88&lt;9),IF(AND(ISNUMBER(AU88),ISNUMBER(DK88)),IF(AU88+VLOOKUP(BI88,NyEo!$L$2:$V$4,DK88,1)&gt;19,19,AU88+VLOOKUP(BI88,NyEo!$L$2:$V$4,DK88,1)),""),"")</f>
        <v/>
      </c>
      <c r="FJ88" s="9" t="str">
        <f>IF(AND(ISNUMBER(DK88),DK88&gt;7),IF(AND(ISNUMBER(AV88),ISNUMBER(DK88)),IF(AV88+VLOOKUP(BI88,NyHt!$L$2:$V$4,DK88,1)&gt;19,19,AV88+VLOOKUP(BI88,NyHt!$L$2:$V$4,DK88,1)),""),"")</f>
        <v/>
      </c>
      <c r="FK88" s="9" t="str">
        <f>IF(AND(ISNUMBER(AW88),ISNUMBER(DK88)),IF(AW88+VLOOKUP(BI88,NySiF!$L$2:$V$4,DK88,1)&gt;19,19,AW88+VLOOKUP(BI88,NySiF!$L$2:$V$4,DK88,1)),"")</f>
        <v/>
      </c>
      <c r="FL88" s="9" t="str">
        <f>IF(AND(ISNUMBER(AX88),ISNUMBER(DK88)),IF(AX88+VLOOKUP(BI88,NySiB!$L$2:$V$4,DK88,1)&gt;19,19,AX88+VLOOKUP(BI88,NySiB!$L$2:$V$4,DK88,1)),"")</f>
        <v/>
      </c>
      <c r="FM88" s="9" t="str">
        <f>IF(AND(ISNUMBER(AY88),ISNUMBER(DK88)),IF(AY88+VLOOKUP(BI88,NySiT!$L$2:$V$4,DK88,1)&gt;19,19,AY88+VLOOKUP(BI88,NySiT!$L$2:$V$4,DK88,1)),"")</f>
        <v/>
      </c>
      <c r="FN88" s="9" t="str">
        <f>IF(AND(ISNUMBER(AZ88),ISNUMBER(DK88)),IF(AZ88+VLOOKUP(BI88,NyVs!$L$2:$V$4,DK88,1)&gt;19,19,AZ88+VLOOKUP(BI88,NyVs!$L$2:$V$4,DK88,1)),"")</f>
        <v/>
      </c>
      <c r="FO88" s="9" t="str">
        <f>IF(AND(ISNUMBER(BA88),ISNUMBER(DK88)),IF(BA88+VLOOKUP(BI88,NyPp!$L$2:$V$4,DK88,1)&gt;19,19,BA88+VLOOKUP(BI88,NyPp!$L$2:$V$4,DK88,1)),"")</f>
        <v/>
      </c>
      <c r="FP88" s="9" t="str">
        <f>IF(AND(ISNUMBER(BB88),ISNUMBER(DK88)),IF(BB88+VLOOKUP(BI88,NyIGS!$L$2:$V$4,DK88,1)&gt;160,160,BB88+VLOOKUP(BI88,NyIGS!$L$2:$V$4,DK88,1)),"")</f>
        <v/>
      </c>
      <c r="FQ88" s="9" t="str">
        <f>IF(AND(ISNUMBER(BC88),ISNUMBER(DK88)),IF(BC88+VLOOKUP(BI88,NyIRS!$L$2:$V$4,DK88,1)&gt;160,160,BC88+VLOOKUP(BI88,NyIRS!$L$2:$V$4,DK88,1)),"")</f>
        <v/>
      </c>
      <c r="FR88" s="9" t="str">
        <f>IF(AND(ISNUMBER(BD88),ISNUMBER(DK88)),IF(BD88+VLOOKUP(BI88,NyIES!$L$2:$V$4,DK88,1)&gt;160,160, BD88+VLOOKUP(BI88,NyIES!$L$2:$V$4,DK88,1)),"")</f>
        <v/>
      </c>
      <c r="FS88" s="9" t="str">
        <f>IF(AND(ISNUMBER(BE88),ISNUMBER(DK88)),IF(BE88+VLOOKUP(BI88,NyISI!$L$2:$V$4,DK88,1)&gt;160,160,BE88+VLOOKUP(BI88,NyISI!$L$2:$V$4,DK88,1)),"")</f>
        <v/>
      </c>
      <c r="FT88" s="9" t="str">
        <f>IF(AND(ISNUMBER(DK88),DK88&lt;8),IF(AND(ISNUMBER(BF88),ISNUMBER(DK88)),IF(BF88+VLOOKUP(BI88,NyISS!$L$2:$V$4,DK88,1)&gt;160,160,BF88+VLOOKUP(BI88,NyISS!$L$2:$V$4,DK88,1)),""),"")</f>
        <v/>
      </c>
      <c r="FU88" s="9" t="str">
        <f>IF(AND(ISNUMBER(DK88),DK88&gt;7),IF(AND(ISNUMBER(BG88),ISNUMBER(DK88)),IF(BG88+VLOOKUP(BI88,NyISM!$L$2:$V$4,DK88,1)&gt;160,160,BG88+VLOOKUP(BI88,NyISM!$L$2:$V$4,DK88,1)),""),"")</f>
        <v/>
      </c>
      <c r="FV88" s="9" t="str">
        <f>IF(AND(ISNUMBER(BH88),ISNUMBER(DK88)),IF(BH88+VLOOKUP(BI88,NyIAM!$L$2:$V$4,DK88,1)&gt;160,160,BH88+VLOOKUP(BI88,NyIAM!$L$2:$V$4,DK88,1)),"")</f>
        <v/>
      </c>
    </row>
    <row r="89" spans="1:178" x14ac:dyDescent="0.2">
      <c r="A89" s="51"/>
      <c r="B89" s="51"/>
      <c r="C89" s="51"/>
      <c r="D89" s="51"/>
      <c r="E89" s="51"/>
      <c r="F89" s="51"/>
      <c r="G89" s="51"/>
      <c r="H89" s="51"/>
      <c r="I89" s="51"/>
      <c r="J89" s="52"/>
      <c r="K89" s="52"/>
      <c r="L89" s="53"/>
      <c r="M89" s="53"/>
      <c r="N89" s="58" t="str">
        <f t="shared" si="22"/>
        <v/>
      </c>
      <c r="O89" s="53"/>
      <c r="P89" s="53"/>
      <c r="Q89" s="53"/>
      <c r="R89" s="53"/>
      <c r="S89" s="53"/>
      <c r="T89" s="53"/>
      <c r="U89" s="53"/>
      <c r="V89" s="53"/>
      <c r="W89" s="53"/>
      <c r="X89" s="53"/>
      <c r="Y89" s="53"/>
      <c r="Z89" s="53"/>
      <c r="AA89" s="53"/>
      <c r="AB89" s="53"/>
      <c r="AC89" s="53"/>
      <c r="AD89" s="53"/>
      <c r="AE89" s="53"/>
      <c r="AF89" s="53"/>
      <c r="AG89" s="53"/>
      <c r="AH89" s="53"/>
      <c r="AI89" s="53"/>
      <c r="AJ89" s="4" t="str">
        <f>IF(O89="","",IF(ISNUMBER(N89),VLOOKUP(O89,NyFi!$A$2:$K$40,DK89),""))</f>
        <v/>
      </c>
      <c r="AK89" s="4" t="str">
        <f>IF(P89="","",IF(AND(ISNUMBER(N89),DK89&lt;8),VLOOKUP(P89,NyGs!$A$2:$G$41,DK89),""))</f>
        <v/>
      </c>
      <c r="AL89" s="4" t="str">
        <f>IF(AA89="","",IF(ISNUMBER(N89),VLOOKUP(AA89,NyRm!$A$2:$K$56,DK89),""))</f>
        <v/>
      </c>
      <c r="AM89" s="4" t="str">
        <f>IF(Z89="","",IF(ISNUMBER(N89),VLOOKUP(Z89,NyFm!$A$2:$K$46,DK89),""))</f>
        <v/>
      </c>
      <c r="AN89" s="4" t="str">
        <f>IF(U89="","",IF(AND(ISNUMBER(N89),DK89&lt;8),VLOOKUP(U89,NyLi1R!$A$2:$G$20,DK89),""))</f>
        <v/>
      </c>
      <c r="AO89" s="4" t="str">
        <f>IF(V89="","",IF(AND(ISNUMBER(N89),DK89&lt;8),VLOOKUP(V89,NyLi1E!$A$2:$G$20,DK89),""))</f>
        <v/>
      </c>
      <c r="AP89" s="4" t="str">
        <f>IF(AND(ISNUMBER(N89),ISNUMBER(AN89),ISNUMBER(AO89),DK89&lt;8),VLOOKUP(AN89+AO89,NyLi1T!$A$2:$G$40,DK89),"")</f>
        <v/>
      </c>
      <c r="AQ89" s="4" t="str">
        <f>IF(W89="","",IF(AND(ISNUMBER(N89),DK89&gt;7),VLOOKUP(W89,NyLi2R!$A$2:$K$20,DK89),""))</f>
        <v/>
      </c>
      <c r="AR89" s="4" t="str">
        <f>IF(X89="","",IF(AND(ISNUMBER(N89),DK89&gt;7),VLOOKUP(X89,NyLi2E!$A$2:$K$20,DK89),""))</f>
        <v/>
      </c>
      <c r="AS89" s="4" t="str">
        <f>IF(AND(ISNUMBER(N89),ISNUMBER(AQ89),ISNUMBER(AR89),DK89&gt;7),VLOOKUP(AQ89+AR89,NyLi2T!$A$2:$K$40,DK89),"")</f>
        <v/>
      </c>
      <c r="AT89" s="4" t="str">
        <f>IF(AE89="","",IF(AND(ISNUMBER(N89),DK89&lt;8),VLOOKUP(AE89,NySs!$A$2:$G$28,DK89),""))</f>
        <v/>
      </c>
      <c r="AU89" s="4" t="str">
        <f>IF(AD89="","",IF(AND(ISNUMBER(N89),DK89&lt;9),VLOOKUP(AD89,NyEo!$A$2:$H$22,DK89),""))</f>
        <v/>
      </c>
      <c r="AV89" s="4" t="str">
        <f>IF(Q89="","",IF(AND(ISNUMBER(N89),DK89&gt;7),VLOOKUP(Q89,NyHt!$A$2:$K$17,DK89),""))</f>
        <v/>
      </c>
      <c r="AW89" s="4" t="str">
        <f>IF(R89="","",IF(ISNUMBER(N89),VLOOKUP(R89,NySiF!$A$2:$K$18,DK89),""))</f>
        <v/>
      </c>
      <c r="AX89" s="4" t="str">
        <f>IF(S89="","",IF(ISNUMBER(N89),VLOOKUP(S89,NySiB!$A$2:$K$16,DK89),""))</f>
        <v/>
      </c>
      <c r="AY89" s="4" t="str">
        <f>IF(T89="","",IF(ISNUMBER(N89),VLOOKUP(T89,NySiT!$A$2:$K$32,DK89),""))</f>
        <v/>
      </c>
      <c r="AZ89" s="4" t="str">
        <f>IF(Y89="","",IF(ISNUMBER(N89),VLOOKUP(Y89,NyVs!$A$2:$K$86,DK89),""))</f>
        <v/>
      </c>
      <c r="BA89" s="4" t="str">
        <f>IF(AI89="","",IF(ISNUMBER(N89),VLOOKUP(AI89,NyPp!$A$2:$K$202,DK89),""))</f>
        <v/>
      </c>
      <c r="BB89" s="4" t="str">
        <f>IF(AND(ISNUMBER(AJ89),ISNUMBER(AK89),ISNUMBER(AL89),ISNUMBER(AM89),DK89&lt;8),IF(COUNTIF(O89,0)+COUNTIF(P89,0)+COUNTIF(AA89,0)+COUNTIF(Z89,0)&gt;1,"",VLOOKUP(AJ89+AK89+AL89+AM89,NyIGS!$A$2:$K$78,DK89)),IF(AND(ISNUMBER(AJ89),ISNUMBER(AL89),ISNUMBER(AM89),ISNUMBER(AS89),DK89&gt;7),IF(COUNTIF(O89,0)+COUNTIF(AA89,0)+COUNTIF(Z89,0)+AND(COUNTIF(W89,0),COUNTIF(X89,0))&gt;1,"",VLOOKUP(AJ89+AL89+AM89+AS89,NyIGS!$A$2:$K$78,DK89)),""))</f>
        <v/>
      </c>
      <c r="BC89" s="4" t="str">
        <f>IF(AND(ISNUMBER(AJ89),ISNUMBER(AN89),ISNUMBER(AT89),DK89&lt;8),IF(COUNTIF(O89,0)+COUNTIF(U89,0)+COUNTIF(AE89,0)&gt;1,"",VLOOKUP(AJ89+AN89+AT89,NyIRS!$A$2:$K$59,DK89)),IF(AND(ISNUMBER(AJ89),ISNUMBER(AQ89),DK89&gt;7),IF(COUNTIF(O89,0)+COUNTIF(W89,0)&gt;1,"",VLOOKUP(AJ89+AQ89,NyIRS!$A$2:$K$59,DK89)),""))</f>
        <v/>
      </c>
      <c r="BD89" s="4" t="str">
        <f>IF(AND(ISNUMBER(AK89),ISNUMBER(AL89),ISNUMBER(AM89),DK89&lt;8),IF(COUNTIF(P89,0)+COUNTIF(AA89,0)+COUNTIF(Z89,0)&gt;1,"",VLOOKUP(AK89+AL89+AM89,NyIES!$A$2:$K$59,DK89)),IF(AND(ISNUMBER(AL89),ISNUMBER(AM89),ISNUMBER(AR89),DK89&gt;7),IF(COUNTIF(AA89,0)+COUNTIF(Z89,0)+COUNTIF(X89,0)&gt;1,"",VLOOKUP(AL89+AM89+AR89,NyIES!$A$2:$K$59,DK89)),""))</f>
        <v/>
      </c>
      <c r="BE89" s="4" t="str">
        <f>IF(AND(ISNUMBER(AJ89),ISNUMBER(AP89),ISNUMBER(AU89),DK89&lt;8),IF(COUNTIF(O89,0)+AND(COUNTIF(U89,0),COUNTIF(V89,0))+COUNTIF(AD89,0)&gt;1,"",VLOOKUP(AJ89+AP89+AU89,NyISI!$A$2:$K$59,DK89)),IF(AND(ISNUMBER(AS89),ISNUMBER(AU89),ISNUMBER(AV89),DK89=8),IF(COUNTIF(AD89,0)+COUNTIF(Q89,0)+AND(COUNTIF(W89,0),COUNTIF(X89,0))&gt;1,"",VLOOKUP(AS89+AU89+AV89,NyISI!$A$2:$K$59,DK89)),IF(AND(ISNUMBER(AS89),ISNUMBER(AV89),DK89&gt;8),IF(COUNTIF(Q89,0)+AND(COUNTIF(W89,0),COUNTIF(X89,0))&gt;1,"",VLOOKUP(AS89+AV89,NyISI!$A$2:$K$59,DK89)),"")))</f>
        <v/>
      </c>
      <c r="BF89" s="4" t="str">
        <f>IF(AND(ISNUMBER(AT89),ISNUMBER(AK89),ISNUMBER(AL89),ISNUMBER(AM89),DK89&lt;8),IF(COUNTIF(P89,0)+COUNTIF(AA89,0)+COUNTIF(Z89,0)+COUNTIF(AE89,0)&gt;1,"",VLOOKUP(AT89+AK89+AL89+AM89,NyISS!$A$2:$G$78,DK89)),"")</f>
        <v/>
      </c>
      <c r="BG89" s="4" t="str">
        <f>IF(AND(ISNUMBER(AJ89),ISNUMBER(AL89),ISNUMBER(AM89),DK89&gt;7),IF(COUNTIF(O89,0)+COUNTIF(AA89,0)+COUNTIF(Z89,0)&gt;1,"",VLOOKUP(AJ89+AL89+AM89,NyISM!$A$2:$K$59,DK89)),"")</f>
        <v/>
      </c>
      <c r="BH89" s="4" t="str">
        <f>IF(AND(ISNUMBER(AY89),ISNUMBER(AZ89)),IF(COUNTIF(T89,0)+COUNTIF(Y89,0)&gt;1,"",VLOOKUP(AY89+AZ89,NyIAM!$A$2:$K$40,DK89)),"")</f>
        <v/>
      </c>
      <c r="BJ89" s="4" t="str">
        <f>IF(ISNUMBER(BB89),VLOOKUP(BB89,Percentil!$A$2:$B$122,2,1),"")</f>
        <v/>
      </c>
      <c r="BK89" s="4" t="str">
        <f>IF(ISNUMBER(BC89),VLOOKUP(BC89,Percentil!$A$2:$B$122,2,1),"")</f>
        <v/>
      </c>
      <c r="BL89" s="4" t="str">
        <f>IF(ISNUMBER(BD89),VLOOKUP(BD89,Percentil!$A$2:$B$122,2,1),"")</f>
        <v/>
      </c>
      <c r="BM89" s="4" t="str">
        <f>IF(ISNUMBER(BE89),VLOOKUP(BE89,Percentil!$A$2:$B$122,2,1),"")</f>
        <v/>
      </c>
      <c r="BN89" s="4" t="str">
        <f>IF(ISNUMBER(BF89),VLOOKUP(BF89,Percentil!$A$2:$B$122,2,1),"")</f>
        <v/>
      </c>
      <c r="BO89" s="4" t="str">
        <f>IF(ISNUMBER(BG89),VLOOKUP(BG89,Percentil!$A$2:$B$122,2,1),"")</f>
        <v/>
      </c>
      <c r="BP89" s="4" t="str">
        <f>IF(ISNUMBER(BH89),VLOOKUP(BH89,Percentil!$A$2:$B$122,2,1),"")</f>
        <v/>
      </c>
      <c r="BQ89" s="4" t="str">
        <f>IF(AND(ISNUMBER(AJ89),ISNUMBER(DK89)),IF(AJ89-VLOOKUP(BI89,NyFi!$L$2:$V$4,DK89,1)&lt;1,1 &amp; " - " &amp; AJ89+VLOOKUP(BI89,NyFi!$L$2:$V$4,DK89,1),IF(AJ89+VLOOKUP(BI89,NyFi!$L$2:$V$4,DK89,1)&gt;19,AJ89-VLOOKUP(BI89,NyFi!$L$2:$V$4,DK89,1) &amp; " - " &amp; 19,AJ89-VLOOKUP(BI89,NyFi!$L$2:$V$4,DK89,1) &amp; " - " &amp; AJ89+VLOOKUP(BI89,NyFi!$L$2:$V$4,DK89,1))),"")</f>
        <v/>
      </c>
      <c r="BR89" s="4" t="str">
        <f>IF(AND(ISNUMBER(DK89),DK89&lt;8),IF(AND(ISNUMBER(AK89),ISNUMBER(DK89)),IF(AK89-VLOOKUP(BI89,NyGs!$L$2:$V$4,DK89,1)&lt;1,1 &amp; " - " &amp; AK89+VLOOKUP(BI89,NyGs!$L$2:$V$4,DK89,1),IF(AK89+VLOOKUP(BI89,NyGs!$L$2:$V$4,DK89,1)&gt;19,AK89-VLOOKUP(BI89,NyGs!$L$2:$V$4,DK89,1) &amp; " - " &amp; 19,AK89-VLOOKUP(BI89,NyGs!$L$2:$V$4,DK89,1) &amp; " - " &amp; AK89+VLOOKUP(BI89,NyGs!$L$2:$V$4,DK89,1))),""),"")</f>
        <v/>
      </c>
      <c r="BS89" s="4" t="str">
        <f>IF(AND(ISNUMBER(AL89),ISNUMBER(DK89)),IF(AL89-VLOOKUP(BI89,NyRm!$L$2:$V$4,DK89,1)&lt;1,1 &amp; " - " &amp; AL89+VLOOKUP(BI89,NyRm!$L$2:$V$4,DK89,1),IF(AL89+VLOOKUP(BI89,NyRm!$L$2:$V$4,DK89,1)&gt;19,AL89-VLOOKUP(BI89,NyRm!$L$2:$V$4,DK89,1) &amp; " - " &amp; 19,AL89-VLOOKUP(BI89,NyRm!$L$2:$V$4,DK89,1) &amp; " - " &amp; AL89+VLOOKUP(BI89,NyRm!$L$2:$V$4,DK89,1))),"")</f>
        <v/>
      </c>
      <c r="BT89" s="4" t="str">
        <f>IF(AND(ISNUMBER(AM89),ISNUMBER(DK89)),IF(AM89-VLOOKUP(BI89,NyFm!$L$2:$V$4,DK89,1)&lt;1,1 &amp; " - " &amp; AM89+VLOOKUP(BI89,NyFm!$L$2:$V$4,DK89,1),IF(AM89+VLOOKUP(BI89,NyFm!$L$2:$V$4,DK89,1)&gt;19,AM89-VLOOKUP(BI89,NyFm!$L$2:$V$4,DK89,1) &amp; " - " &amp; 19,AM89-VLOOKUP(BI89,NyFm!$L$2:$V$4,DK89,1) &amp; " - " &amp; AM89+VLOOKUP(BI89,NyFm!$L$2:$V$4,DK89,1))),"")</f>
        <v/>
      </c>
      <c r="BU89" s="4" t="str">
        <f>IF(AND(ISNUMBER(DK89),DK89&lt;8),IF(AND(ISNUMBER(AN89),ISNUMBER(DK89)),IF(AN89-VLOOKUP(BI89,NyLi1R!$L$2:$V$4,DK89,1)&lt;1,1 &amp; " - " &amp; AN89+VLOOKUP(BI89,NyLi1R!$L$2:$V$4,DK89,1),IF(AN89+VLOOKUP(BI89,NyLi1R!$L$2:$V$4,DK89,1)&gt;19,AN89-VLOOKUP(BI89,NyLi1R!$L$2:$V$4,DK89,1) &amp; " - " &amp; 19,AN89-VLOOKUP(BI89,NyLi1R!$L$2:$V$4,DK89,1) &amp; " - " &amp; AN89+VLOOKUP(BI89,NyLi1R!$L$2:$V$4,DK89,1))),""),"")</f>
        <v/>
      </c>
      <c r="BV89" s="4" t="str">
        <f>IF(AND(ISNUMBER(DK89),DK89&lt;8),IF(AND(ISNUMBER(AO89),ISNUMBER(DK89)),IF(AO89-VLOOKUP(BI89,NyLi1E!$L$2:$V$4,DK89,1)&lt;1,1 &amp; " - " &amp; AO89+VLOOKUP(BI89,NyLi1E!$L$2:$V$4,DK89,1),IF(AO89+VLOOKUP(BI89,NyLi1E!$L$2:$V$4,DK89,1)&gt;19,AO89-VLOOKUP(BI89,NyLi1E!$L$2:$V$4,DK89,1) &amp; " - " &amp; 19,AO89-VLOOKUP(BI89,NyLi1E!$L$2:$V$4,DK89,1) &amp; " - " &amp; AO89+VLOOKUP(BI89,NyLi1E!$L$2:$V$4,DK89,1))),""),"")</f>
        <v/>
      </c>
      <c r="BW89" s="4" t="str">
        <f>IF(AND(ISNUMBER(DK89),DK89&lt;8),IF(AND(ISNUMBER(AP89),ISNUMBER(DK89)),IF(AP89-VLOOKUP(BI89,NyLi1T!$L$2:$V$4,DK89,1)&lt;1,1 &amp; " - " &amp; AP89+VLOOKUP(BI89,NyLi1T!$L$2:$V$4,DK89,1),IF(AP89+VLOOKUP(BI89,NyLi1T!$L$2:$V$4,DK89,1)&gt;19,AP89-VLOOKUP(BI89,NyLi1T!$L$2:$V$4,DK89,1) &amp; " - " &amp; 19,AP89-VLOOKUP(BI89,NyLi1T!$L$2:$V$4,DK89,1) &amp; " - " &amp; AP89+VLOOKUP(BI89,NyLi1T!$L$2:$V$4,DK89,1))),""),"")</f>
        <v/>
      </c>
      <c r="BX89" s="4" t="str">
        <f>IF(AND(ISNUMBER(DK89),DK89&gt;7),IF(AND(ISNUMBER(AQ89),ISNUMBER(DK89)),IF(AQ89-VLOOKUP(BI89,NyLi2R!$L$2:$V$4,DK89,1)&lt;1,1 &amp; " - " &amp; AQ89+VLOOKUP(BI89,NyLi2R!$L$2:$V$4,DK89,1),IF(AQ89+VLOOKUP(BI89,NyLi2R!$L$2:$V$4,DK89,1)&gt;19,AQ89-VLOOKUP(BI89,NyLi2R!$L$2:$V$4,DK89,1) &amp; " - " &amp; 19,AQ89-VLOOKUP(BI89,NyLi2R!$L$2:$V$4,DK89,1) &amp; " - " &amp; AQ89+VLOOKUP(BI89,NyLi2R!$L$2:$V$4,DK89,1))),""),"")</f>
        <v/>
      </c>
      <c r="BY89" s="4" t="str">
        <f>IF(AND(ISNUMBER(DK89),DK89&gt;7),IF(AND(ISNUMBER(AR89),ISNUMBER(DK89)),IF(AR89-VLOOKUP(BI89,NyLi2E!$L$2:$V$4,DK89,1)&lt;1,1 &amp; " - " &amp; AR89+VLOOKUP(BI89,NyLi2E!$L$2:$V$4,DK89,1),IF(AR89+VLOOKUP(BI89,NyLi2E!$L$2:$V$4,DK89,1)&gt;19,AR89-VLOOKUP(BI89,NyLi2E!$L$2:$V$4,DK89,1) &amp; " - " &amp; 19,AR89-VLOOKUP(BI89,NyLi2E!$L$2:$V$4,DK89,1) &amp; " - " &amp; AR89+VLOOKUP(BI89,NyLi2E!$L$2:$V$4,DK89,1))),""),"")</f>
        <v/>
      </c>
      <c r="BZ89" s="4" t="str">
        <f>IF(AND(ISNUMBER(DK89),DK89&gt;7),IF(AND(ISNUMBER(AS89),ISNUMBER(DK89)),IF(AS89-VLOOKUP(BI89,NyLi2T!$L$2:$V$4,DK89,1)&lt;1,1 &amp; " - " &amp; AS89+VLOOKUP(BI89,NyLi2T!$L$2:$V$4,DK89,1),IF(AS89+VLOOKUP(BI89,NyLi2T!$L$2:$V$4,DK89,1)&gt;19,AS89-VLOOKUP(BI89,NyLi2T!$L$2:$V$4,DK89,1) &amp; " - " &amp; 19,AS89-VLOOKUP(BI89,NyLi2T!$L$2:$V$4,DK89,1) &amp; " - " &amp; AS89+VLOOKUP(BI89,NyLi2T!$L$2:$V$4,DK89,1))),""),"")</f>
        <v/>
      </c>
      <c r="CA89" s="4" t="str">
        <f>IF(AND(ISNUMBER(DK89),DK89&lt;8),IF(AND(ISNUMBER(AT89),ISNUMBER(DK89)),IF(AT89-VLOOKUP(BI89,NySs!$L$2:$V$4,DK89,1)&lt;1,1 &amp; " - " &amp; AT89+VLOOKUP(BI89,NySs!$L$2:$V$4,DK89,1),IF(AT89+VLOOKUP(BI89,NySs!$L$2:$V$4,DK89,1)&gt;19,AT89-VLOOKUP(BI89,NySs!$L$2:$V$4,DK89,1) &amp; " - " &amp; 19,AT89-VLOOKUP(BI89,NySs!$L$2:$V$4,DK89,1) &amp; " - " &amp; AT89+VLOOKUP(BI89,NySs!$L$2:$V$4,DK89,1))),""),"")</f>
        <v/>
      </c>
      <c r="CB89" s="4" t="str">
        <f>IF(AND(ISNUMBER(DK89),DK89&lt;9),IF(AND(ISNUMBER(AU89),ISNUMBER(DK89)),IF(AU89-VLOOKUP(BI89,NyEo!$L$2:$V$4,DK89,1)&lt;1,1 &amp; " - " &amp; AU89+VLOOKUP(BI89,NyEo!$L$2:$V$4,DK89,1),IF(AU89+VLOOKUP(BI89,NyEo!$L$2:$V$4,DK89,1)&gt;19,AU89-VLOOKUP(BI89,NyEo!$L$2:$V$4,DK89,1) &amp; " - " &amp; 19,AU89-VLOOKUP(BI89,NyEo!$L$2:$V$4,DK89,1) &amp; " - " &amp; AU89+VLOOKUP(BI89,NyEo!$L$2:$V$4,DK89,1))),""),"")</f>
        <v/>
      </c>
      <c r="CC89" s="4" t="str">
        <f>IF(AND(ISNUMBER(DK89),DK89&gt;7),IF(AND(ISNUMBER(AV89),ISNUMBER(DK89)),IF(AV89-VLOOKUP(BI89,NyHt!$L$2:$V$4,DK89,1)&lt;1,1 &amp; " - " &amp; AV89+VLOOKUP(BI89,NyHt!$L$2:$V$4,DK89,1),IF(AV89+VLOOKUP(BI89,NyHt!$L$2:$V$4,DK89,1)&gt;19,AV89-VLOOKUP(BI89,NyHt!$L$2:$V$4,DK89,1) &amp; " - " &amp; 19,AV89-VLOOKUP(BI89,NyHt!$L$2:$V$4,DK89,1) &amp; " - " &amp; AV89+VLOOKUP(BI89,NyHt!$L$2:$V$4,DK89,1))),""),"")</f>
        <v/>
      </c>
      <c r="CD89" s="4" t="str">
        <f>IF(AND(ISNUMBER(AW89),ISNUMBER(DK89)),IF(AW89-VLOOKUP(BI89,NySiF!$L$2:$V$4,DK89,1)&lt;1,1 &amp; " - " &amp; AW89+VLOOKUP(BI89,NySiF!$L$2:$V$4,DK89,1),IF(AW89+VLOOKUP(BI89,NySiF!$L$2:$V$4,DK89,1)&gt;19,AW89-VLOOKUP(BI89,NySiF!$L$2:$V$4,DK89,1) &amp; " - " &amp; 19,AW89-VLOOKUP(BI89,NySiF!$L$2:$V$4,DK89,1) &amp; " - " &amp; AW89+VLOOKUP(BI89,NySiF!$L$2:$V$4,DK89,1))),"")</f>
        <v/>
      </c>
      <c r="CE89" s="4" t="str">
        <f>IF(AND(ISNUMBER(AX89),ISNUMBER(DK89)),IF(AX89-VLOOKUP(BI89,NySiB!$L$2:$V$4,DK89,1)&lt;1,1 &amp; " - " &amp; AX89+VLOOKUP(BI89,NySiB!$L$2:$V$4,DK89,1),IF(AX89+VLOOKUP(BI89,NySiB!$L$2:$V$4,DK89,1)&gt;19,AX89-VLOOKUP(BI89,NySiB!$L$2:$V$4,DK89,1) &amp; " - " &amp; 19,AX89-VLOOKUP(BI89,NySiB!$L$2:$V$4,DK89,1) &amp; " - " &amp; AX89+VLOOKUP(BI89,NySiB!$L$2:$V$4,DK89,1))),"")</f>
        <v/>
      </c>
      <c r="CF89" s="4" t="str">
        <f>IF(AND(ISNUMBER(AY89),ISNUMBER(DK89)),IF(AY89-VLOOKUP(BI89,NySiT!$L$2:$V$4,DK89,1)&lt;1,1 &amp; " - " &amp; AY89+VLOOKUP(BI89,NySiT!$L$2:$V$4,DK89,1),IF(AY89+VLOOKUP(BI89,NySiT!$L$2:$V$4,DK89,1)&gt;19,AY89-VLOOKUP(BI89,NySiT!$L$2:$V$4,DK89,1) &amp; " - " &amp; 19,AY89-VLOOKUP(BI89,NySiT!$L$2:$V$4,DK89,1) &amp; " - " &amp; AY89+VLOOKUP(BI89,NySiT!$L$2:$V$4,DK89,1))),"")</f>
        <v/>
      </c>
      <c r="CG89" s="4" t="str">
        <f>IF(AND(ISNUMBER(AZ89),ISNUMBER(DK89)),IF(AZ89-VLOOKUP(BI89,NyVs!$L$2:$V$4,DK89,1)&lt;1,1 &amp; " - " &amp; AZ89+VLOOKUP(BI89,NyVs!$L$2:$V$4,DK89,1),IF(AZ89+VLOOKUP(BI89,NyVs!$L$2:$V$4,DK89,1)&gt;19,AZ89-VLOOKUP(BI89,NyVs!$L$2:$V$4,DK89,1) &amp; " - " &amp; 19,AZ89-VLOOKUP(BI89,NyVs!$L$2:$V$4,DK89,1) &amp; " - " &amp; AZ89+VLOOKUP(BI89,NyVs!$L$2:$V$4,DK89,1))),"")</f>
        <v/>
      </c>
      <c r="CH89" s="4" t="str">
        <f>IF(AND(ISNUMBER(BA89),ISNUMBER(DK89)),IF(BA89-VLOOKUP(BI89,NyPp!$L$2:$V$4,DK89,1)&lt;1,1 &amp; " - " &amp; BA89+VLOOKUP(BI89,NyPp!$L$2:$V$4,DK89,1),IF(BA89+VLOOKUP(BI89,NyPp!$L$2:$V$4,DK89,1)&gt;19,BA89-VLOOKUP(BI89,NyPp!$L$2:$V$4,DK89,1) &amp; " - " &amp; 19,BA89-VLOOKUP(BI89,NyPp!$L$2:$V$4,DK89,1) &amp; " - " &amp; BA89+VLOOKUP(BI89,NyPp!$L$2:$V$4,DK89,1))),"")</f>
        <v/>
      </c>
      <c r="CI89" s="4" t="str">
        <f>IF(AND(ISNUMBER(BB89),ISNUMBER(DK89)),IF(BB89-VLOOKUP(BI89,NyIGS!$L$2:$V$4,DK89,1)&lt;40,40 &amp; " - " &amp; BB89+VLOOKUP(BI89,NyIGS!$L$2:$V$4,DK89,1),IF(BB89+VLOOKUP(BI89,NyIGS!$L$2:$V$4,DK89,1)&gt;160,BB89-VLOOKUP(BI89,NyIGS!$L$2:$V$4,DK89,1) &amp; " - " &amp; 160,BB89-VLOOKUP(BI89,NyIGS!$L$2:$V$4,DK89,1) &amp; " - " &amp; BB89+VLOOKUP(BI89,NyIGS!$L$2:$V$4,DK89,1))),"")</f>
        <v/>
      </c>
      <c r="CJ89" s="4" t="str">
        <f>IF(AND(ISNUMBER(BC89),ISNUMBER(DK89)),IF(BC89-VLOOKUP(BI89,NyIRS!$L$2:$V$4,DK89,1)&lt;40,40 &amp; " - " &amp; BC89+VLOOKUP(BI89,NyIRS!$L$2:$V$4,DK89,1),IF(BC89+VLOOKUP(BI89,NyIRS!$L$2:$V$4,DK89,1)&gt;160,BC89-VLOOKUP(BI89,NyIRS!$L$2:$V$4,DK89,1) &amp; " - " &amp; 160,BC89-VLOOKUP(BI89,NyIRS!$L$2:$V$4,DK89,1) &amp; " - " &amp; BC89+VLOOKUP(BI89,NyIRS!$L$2:$V$4,DK89,1))),"")</f>
        <v/>
      </c>
      <c r="CK89" s="4" t="str">
        <f>IF(AND(ISNUMBER(BD89),ISNUMBER(DK89)),IF(BD89-VLOOKUP(BI89,NyIES!$L$2:$V$4,DK89,1)&lt;40,40 &amp; " - " &amp; BD89+VLOOKUP(BI89,NyIES!$L$2:$V$4,DK89,1),IF(BD89+VLOOKUP(BI89,NyIES!$L$2:$V$4,DK89,1)&gt;160,BD89-VLOOKUP(BI89,NyIES!$L$2:$V$4,DK89,1) &amp; " - " &amp; 160,BD89-VLOOKUP(BI89,NyIES!$L$2:$V$4,DK89,1) &amp; " - " &amp; BD89+VLOOKUP(BI89,NyIES!$L$2:$V$4,DK89,1))),"")</f>
        <v/>
      </c>
      <c r="CL89" s="4" t="str">
        <f>IF(AND(ISNUMBER(BE89),ISNUMBER(DK89)),IF(BE89-VLOOKUP(BI89,NyISI!$L$2:$V$4,DK89,1)&lt;40,40 &amp; " - " &amp; BE89+VLOOKUP(BI89,NyISI!$L$2:$V$4,DK89,1),IF(BE89+VLOOKUP(BI89,NyISI!$L$2:$V$4,DK89,1)&gt;160,BE89-VLOOKUP(BI89,NyISI!$L$2:$V$4,DK89,1) &amp; " - " &amp; 160,BE89-VLOOKUP(BI89,NyISI!$L$2:$V$4,DK89,1) &amp; " - " &amp; BE89+VLOOKUP(BI89,NyISI!$L$2:$V$4,DK89,1))),"")</f>
        <v/>
      </c>
      <c r="CM89" s="4" t="str">
        <f>IF(AND(ISNUMBER(DK89),DK89&lt;8),IF(AND(ISNUMBER(BF89),ISNUMBER(DK89)),IF(BF89-VLOOKUP(BI89,NyISS!$L$2:$V$4,DK89,1)&lt;40,40 &amp; " - " &amp; BF89+VLOOKUP(BI89,NyISS!$L$2:$V$4,DK89,1),IF(BF89+VLOOKUP(BI89,NyISS!$L$2:$V$4,DK89,1)&gt;160,BF89-VLOOKUP(BI89,NyISS!$L$2:$V$4,DK89,1) &amp; " - " &amp; 160,BF89-VLOOKUP(BI89,NyISS!$L$2:$V$4,DK89,1) &amp; " - " &amp; BF89+VLOOKUP(BI89,NyISS!$L$2:$V$4,DK89,1))),""),"")</f>
        <v/>
      </c>
      <c r="CN89" s="4" t="str">
        <f>IF(AND(ISNUMBER(DK89),DK89&gt;7),IF(AND(ISNUMBER(BG89),ISNUMBER(DK89)),IF(BG89-VLOOKUP(BI89,NyISM!$L$2:$V$4,DK89,1)&lt;40,40 &amp; " - " &amp; BG89+VLOOKUP(BI89,NyISM!$L$2:$V$4,DK89,1),IF(BG89+VLOOKUP(BI89,NyISM!$L$2:$V$4,DK89,1)&gt;160,BG89-VLOOKUP(BI89,NyISM!$L$2:$V$4,DK89,1) &amp; " - " &amp; 160,BG89-VLOOKUP(BI89,NyISM!$L$2:$V$4,DK89,1) &amp; " - " &amp; BG89+VLOOKUP(BI89,NyISM!$L$2:$V$4,DK89,1))),""),"")</f>
        <v/>
      </c>
      <c r="CO89" s="4" t="str">
        <f>IF(AND(ISNUMBER(BH89),ISNUMBER(DK89)),IF(BH89-VLOOKUP(BI89,NyIAM!$L$2:$V$4,DK89,1)&lt;40,40 &amp; " - " &amp; BH89+VLOOKUP(BI89,NyIAM!$L$2:$V$4,DK89,1),IF(BH89+VLOOKUP(BI89,NyIAM!$L$2:$V$4,DK89,1)&gt;160,BH89-VLOOKUP(BI89,NyIAM!$L$2:$V$4,DK89,1) &amp; " - " &amp; 160,BH89-VLOOKUP(BI89,NyIAM!$L$2:$V$4,DK89,1) &amp; " - " &amp; BH89+VLOOKUP(BI89,NyIAM!$L$2:$V$4,DK89,1))),"")</f>
        <v/>
      </c>
      <c r="CP89" s="4" t="str">
        <f>IF(AF89="","",IF(AND(ISNUMBER(AF89),ISNUMBER(DK89)),IF(VLOOKUP(AF89,NyOm!$A$2:$K$30,DK89,1)=1,"Onormalt få ord",IF(VLOOKUP(AF89,NyOm!$A$2:$K$30,DK89,1)=2,"Färre antal ord än normalt",IF(VLOOKUP(AF89,NyOm!$A$2:$K$30,DK89,1)=3,"Normalt antal ord","")))))</f>
        <v/>
      </c>
      <c r="CQ89" s="4" t="str">
        <f>IF(AB89="","",IF(AND(ISNUMBER(AB89),ISNUMBER(DK89)),IF(VLOOKUP(AB89,NyPbTid!$A$2:$K$218,DK89,1)=1,"Onormalt lång tidsåtgång",IF(VLOOKUP(AB89,NyPbTid!$A$2:$K$218,DK89,1)=2,"Långsammare än normalt",IF(VLOOKUP(AB89,NyPbTid!$A$2:$K$218,DK89,1)=3,"Normal tidsåtgång","")))))</f>
        <v/>
      </c>
      <c r="CR89" s="4" t="str">
        <f>IF(AC89="","",IF(AND(ISNUMBER(AC89),ISNUMBER(DK89)),IF(VLOOKUP(AC89,NyPbFel!$A$2:$K$18,DK89,1)=1,"Onormalt antal fel",IF(VLOOKUP(AC89,NyPbFel!$A$2:$K$18,DK89,1)=2,"Fler fel än normalt",IF(VLOOKUP(AC89,NyPbFel!$A$2:$K$18,DK89,1)=3,"Normalt antal fel","")))))</f>
        <v/>
      </c>
      <c r="CS89" s="4" t="str">
        <f t="shared" si="28"/>
        <v/>
      </c>
      <c r="CT89" s="4" t="str">
        <f>IF(OR(ISNUMBER(CS89),CS89="0**"),IF(ISNUMBER(CS89),CS89/ABS(CS89)*VLOOKUP(1,SignDiff!$A$3:$K$4,DK89,1),VLOOKUP(1,SignDiff!$A$3:$K$4,DK89,1)),"")</f>
        <v/>
      </c>
      <c r="CU89" s="4" t="str">
        <f>IF(OR(ISNUMBER(CS89),CS89="0**"),IF(ISNUMBER(CS89),CS89/ABS(CS89)*VLOOKUP(1,SignDiff!$A$7:$K$8,DK89,1),VLOOKUP(1,SignDiff!$A$7:$K$8,DK89,1)),"")</f>
        <v/>
      </c>
      <c r="CV89" s="4" t="str">
        <f t="shared" si="29"/>
        <v/>
      </c>
      <c r="CW89" s="4" t="str">
        <f t="shared" si="30"/>
        <v/>
      </c>
      <c r="CX89" s="4" t="str">
        <f>IF(OR(ISNUMBER(CS89),CS89="0**"),IF(CS89="0**",VLOOKUP(0,'IRS-IES'!$A$2:$C$43,2,1),IF(CS89&lt;0,VLOOKUP(ABS(CS89),'IRS-IES'!$A$2:$C$43,2,1),VLOOKUP(ABS(CS89),'IRS-IES'!$A$2:$C$43,3,1))),"")</f>
        <v/>
      </c>
      <c r="CY89" s="4" t="str">
        <f t="shared" si="31"/>
        <v/>
      </c>
      <c r="CZ89" s="4" t="str">
        <f>IF(OR(ISNUMBER(CY89),CY89="0**"),IF(ISNUMBER(CY89),CY89/ABS(CY89)*VLOOKUP(2,SignDiff!$A$3:$K$4,DK89,1),VLOOKUP(2,SignDiff!$A$3:$K$4,DK89,1)),"")</f>
        <v/>
      </c>
      <c r="DA89" s="4" t="str">
        <f>IF(OR(ISNUMBER(CY89),CY89="0**"),IF(ISNUMBER(CY89),CY89/ABS(CY89)*VLOOKUP(2,SignDiff!$A$7:$K$8,DK89,1),VLOOKUP(2,SignDiff!$A$7:$K$8,DK89,1)),"")</f>
        <v/>
      </c>
      <c r="DB89" s="4" t="str">
        <f t="shared" si="32"/>
        <v/>
      </c>
      <c r="DC89" s="4" t="str">
        <f t="shared" si="33"/>
        <v/>
      </c>
      <c r="DD89" s="4" t="str">
        <f>IF(OR(ISNUMBER(CY89),CY89="0**"),IF(CY89="0**",VLOOKUP(0,'ISI-ISS'!$A$2:$C$43,2,1),IF(CY89&lt;0,VLOOKUP(ABS(CY89),'ISI-ISS'!$A$2:$C$43,2,1),VLOOKUP(ABS(CY89),'ISI-ISS'!$A$2:$C$43,3,1))),"")</f>
        <v/>
      </c>
      <c r="DE89" s="4" t="str">
        <f t="shared" si="34"/>
        <v/>
      </c>
      <c r="DF89" s="4" t="str">
        <f>IF(OR(ISNUMBER(DE89),DE89="0**"),IF(ISNUMBER(DE89),DE89/ABS(DE89)*VLOOKUP(2,SignDiff!$A$3:$K$4,DK89,1),VLOOKUP(2,SignDiff!$A$3:$K$4,DK89,1)),"")</f>
        <v/>
      </c>
      <c r="DG89" s="4" t="str">
        <f>IF(OR(ISNUMBER(DE89),DE89="0**"),IF(ISNUMBER(DE89),DE89/ABS(DE89)*VLOOKUP(2,SignDiff!$A$7:$K$8,DK89,1),VLOOKUP(2,SignDiff!$A$7:$K$8,DK89,1)),"")</f>
        <v/>
      </c>
      <c r="DH89" s="4" t="str">
        <f t="shared" si="35"/>
        <v/>
      </c>
      <c r="DI89" s="4" t="str">
        <f t="shared" si="36"/>
        <v/>
      </c>
      <c r="DJ89" s="4" t="str">
        <f>IF(OR(ISNUMBER(DE89),DE89="0**"),IF(DE89="0**",VLOOKUP(0,'ISI-ISM'!$A$2:$C$43,2,1),IF(DE89&lt;0,VLOOKUP(ABS(DE89),'ISI-ISM'!$A$2:$C$43,2,1),VLOOKUP(ABS(DE89),'ISI-ISM'!$A$2:$C$43,3,1))),"")</f>
        <v/>
      </c>
      <c r="DK89" s="4" t="str">
        <f>IF(ISERROR(VLOOKUP(N89,age!$A$2:$C$11,2,1)),"",VLOOKUP(N89,age!$A$2:$C$11,2,1))</f>
        <v/>
      </c>
      <c r="DL89" s="4" t="str">
        <f>IF(ISERROR(VLOOKUP(N89,age!$A$2:$C$11,3,1)),"",VLOOKUP(N89,age!$A$2:$C$11,3,1))</f>
        <v/>
      </c>
      <c r="DM89" s="4">
        <f t="shared" si="23"/>
        <v>0</v>
      </c>
      <c r="DN89" s="4">
        <f t="shared" si="24"/>
        <v>0</v>
      </c>
      <c r="DO89" s="4">
        <f t="shared" si="25"/>
        <v>0</v>
      </c>
      <c r="DP89" s="4">
        <f t="shared" si="26"/>
        <v>0</v>
      </c>
      <c r="DQ89" s="4">
        <f t="shared" si="27"/>
        <v>0</v>
      </c>
      <c r="DR89" s="9" t="str">
        <f t="shared" si="37"/>
        <v/>
      </c>
      <c r="DS89" s="9" t="str">
        <f t="shared" si="38"/>
        <v/>
      </c>
      <c r="DT89" s="9" t="str">
        <f t="shared" si="39"/>
        <v/>
      </c>
      <c r="DU89" s="9" t="str">
        <f t="shared" si="40"/>
        <v/>
      </c>
      <c r="DV89" s="9" t="str">
        <f t="shared" si="41"/>
        <v/>
      </c>
      <c r="DW89" s="9" t="str">
        <f t="shared" si="42"/>
        <v/>
      </c>
      <c r="DX89" s="9" t="str">
        <f t="shared" si="43"/>
        <v/>
      </c>
      <c r="DY89" s="9" t="str">
        <f>IF(AND(ISNUMBER(AJ89),ISNUMBER(DK89)),IF(AJ89-VLOOKUP(BI89,NyFi!$L$2:$V$4,DK89,1)&lt;1,1,AJ89-VLOOKUP(BI89,NyFi!$L$2:$V$4,DK89,1)),"")</f>
        <v/>
      </c>
      <c r="DZ89" s="9" t="str">
        <f>IF(AND(ISNUMBER(DK89),DK89&lt;8),IF(AND(ISNUMBER(AK89),ISNUMBER(DK89)),IF(AK89-VLOOKUP(BI89,NyGs!$L$2:$V$4,DK89,1)&lt;1,1,AK89-VLOOKUP(BI89,NyGs!$L$2:$V$4,DK89,1)),""),"")</f>
        <v/>
      </c>
      <c r="EA89" s="9" t="str">
        <f>IF(AND(ISNUMBER(AL89),ISNUMBER(DK89)),IF(AL89-VLOOKUP(BI89,NyRm!$L$2:$V$4,DK89,1)&lt;1,1,AL89-VLOOKUP(BI89,NyRm!$L$2:$V$4,DK89,1)),"")</f>
        <v/>
      </c>
      <c r="EB89" s="9" t="str">
        <f>IF(AND(ISNUMBER(AM89),ISNUMBER(DK89)),IF(AM89-VLOOKUP(BI89,NyFm!$L$2:$V$4,DK89,1)&lt;1,1,AM89-VLOOKUP(BI89,NyFm!$L$2:$V$4,DK89,1)),"")</f>
        <v/>
      </c>
      <c r="EC89" s="9" t="str">
        <f>IF(AND(ISNUMBER(DK89),DK89&lt;8),IF(AND(ISNUMBER(AN89),ISNUMBER(DK89)),IF(AN89-VLOOKUP(BI89,NyLi1R!$L$2:$V$4,DK89,1)&lt;1,1,AN89-VLOOKUP(BI89,NyLi1R!$L$2:$V$4,DK89,1)),""),"")</f>
        <v/>
      </c>
      <c r="ED89" s="9" t="str">
        <f>IF(AND(ISNUMBER(DK89),DK89&lt;8),IF(AND(ISNUMBER(AO89),ISNUMBER(DK89)),IF(AO89-VLOOKUP(BI89,NyLi1E!$L$2:$V$4,DK89,1)&lt;1,1,AO89-VLOOKUP(BI89,NyLi1E!$L$2:$V$4,DK89,1)),""),"")</f>
        <v/>
      </c>
      <c r="EE89" s="9" t="str">
        <f>IF(AND(ISNUMBER(DK89),DK89&lt;8),IF(AND(ISNUMBER(AP89),ISNUMBER(DK89)),IF(AP89-VLOOKUP(BI89,NyLi1T!$L$2:$V$4,DK89,1)&lt;1,1,AP89-VLOOKUP(BI89,NyLi1T!$L$2:$V$4,DK89,1)),""),"")</f>
        <v/>
      </c>
      <c r="EF89" s="9" t="str">
        <f>IF(AND(ISNUMBER(DK89),DK89&gt;7),IF(AND(ISNUMBER(AQ89),ISNUMBER(DK89)),IF(AQ89-VLOOKUP(BI89,NyLi2R!$L$2:$V$4,DK89,1)&lt;1,1,AQ89-VLOOKUP(BI89,NyLi2R!$L$2:$V$4,DK89,1)),""),"")</f>
        <v/>
      </c>
      <c r="EG89" s="9" t="str">
        <f>IF(AND(ISNUMBER(DK89),DK89&gt;7),IF(AND(ISNUMBER(AR89),ISNUMBER(DK89)),IF(AR89-VLOOKUP(BI89,NyLi2E!$L$2:$V$4,DK89,1)&lt;1,1,AR89-VLOOKUP(BI89,NyLi2E!$L$2:$V$4,DK89,1)),""),"")</f>
        <v/>
      </c>
      <c r="EH89" s="9" t="str">
        <f>IF(AND(ISNUMBER(DK89),DK89&gt;7),IF(AND(ISNUMBER(AS89),ISNUMBER(DK89)),IF(AS89-VLOOKUP(BI89,NyLi2T!$L$2:$V$4,DK89,1)&lt;1,1,AS89-VLOOKUP(BI89,NyLi2T!$L$2:$V$4,DK89,1)),""),"")</f>
        <v/>
      </c>
      <c r="EI89" s="9" t="str">
        <f>IF(AND(ISNUMBER(DK89),DK89&lt;8),IF(AND(ISNUMBER(AT89),ISNUMBER(DK89)),IF(AT89-VLOOKUP(BI89,NySs!$L$2:$V$4,DK89,1)&lt;1,1,AT89-VLOOKUP(BI89,NySs!$L$2:$V$4,DK89,1)),""),"")</f>
        <v/>
      </c>
      <c r="EJ89" s="9" t="str">
        <f>IF(AND(ISNUMBER(DK89),DK89&lt;9),IF(AND(ISNUMBER(AU89),ISNUMBER(DK89)),IF(AU89-VLOOKUP(BI89,NyEo!$L$2:$V$4,DK89,1)&lt;1,1,AU89-VLOOKUP(BI89,NyEo!$L$2:$V$4,DK89,1)),""),"")</f>
        <v/>
      </c>
      <c r="EK89" s="9" t="str">
        <f>IF(AND(ISNUMBER(DK89),DK89&gt;7),IF(AND(ISNUMBER(AV89),ISNUMBER(DK89)),IF(AV89-VLOOKUP(BI89,NyHt!$L$2:$V$4,DK89,1)&lt;1,1,AV89-VLOOKUP(BI89,NyHt!$L$2:$V$4,DK89,1)),""),"")</f>
        <v/>
      </c>
      <c r="EL89" s="9" t="str">
        <f>IF(AND(ISNUMBER(AW89),ISNUMBER(DK89)),IF(AW89-VLOOKUP(BI89,NySiF!$L$2:$V$4,DK89,1)&lt;1,1,AW89-VLOOKUP(BI89,NySiF!$L$2:$V$4,DK89,1)),"")</f>
        <v/>
      </c>
      <c r="EM89" s="9" t="str">
        <f>IF(AND(ISNUMBER(AX89),ISNUMBER(DK89)),IF(AX89-VLOOKUP(BI89,NySiB!$L$2:$V$4,DK89,1)&lt;1,1,AX89-VLOOKUP(BI89,NySiB!$L$2:$V$4,DK89,1)),"")</f>
        <v/>
      </c>
      <c r="EN89" s="9" t="str">
        <f>IF(AND(ISNUMBER(AY89),ISNUMBER(DK89)),IF(AY89-VLOOKUP(BI89,NySiT!$L$2:$V$4,DK89,1)&lt;1,1,AY89-VLOOKUP(BI89,NySiT!$L$2:$V$4,DK89,1)),"")</f>
        <v/>
      </c>
      <c r="EO89" s="9" t="str">
        <f>IF(AND(ISNUMBER(AZ89),ISNUMBER(DK89)),IF(AZ89-VLOOKUP(BI89,NyVs!$L$2:$V$4,DK89,1)&lt;1,1,AZ89-VLOOKUP(BI89,NyVs!$L$2:$V$4,DK89,1)),"")</f>
        <v/>
      </c>
      <c r="EP89" s="9" t="str">
        <f>IF(AND(ISNUMBER(BA89),ISNUMBER(DK89)),IF(BA89-VLOOKUP(BI89,NyPp!$L$2:$V$4,DK89,1)&lt;1,1,BA89-VLOOKUP(BI89,NyPp!$L$2:$V$4,DK89,1)),"")</f>
        <v/>
      </c>
      <c r="EQ89" s="9" t="str">
        <f>IF(AND(ISNUMBER(BB89),ISNUMBER(DK89)),IF(BB89-VLOOKUP(BI89,NyIGS!$L$2:$V$4,DK89,1)&lt;40,40,BB89-VLOOKUP(BI89,NyIGS!$L$2:$V$4,DK89,1)),"")</f>
        <v/>
      </c>
      <c r="ER89" s="9" t="str">
        <f>IF(AND(ISNUMBER(BC89),ISNUMBER(DK89)),IF(BC89-VLOOKUP(BI89,NyIRS!$L$2:$V$4,DK89,1)&lt;40,40,BC89-VLOOKUP(BI89,NyIRS!$L$2:$V$4,DK89,1)),"")</f>
        <v/>
      </c>
      <c r="ES89" s="9" t="str">
        <f>IF(AND(ISNUMBER(BD89),ISNUMBER(DK89)),IF(BD89-VLOOKUP(BI89,NyIES!$L$2:$V$4,DK89,1)&lt;40,40,BD89-VLOOKUP(BI89,NyIES!$L$2:$V$4,DK89,1)),"")</f>
        <v/>
      </c>
      <c r="ET89" s="9" t="str">
        <f>IF(AND(ISNUMBER(BE89),ISNUMBER(DK89)),IF(BE89-VLOOKUP(BI89,NyISI!$L$2:$V$4,DK89,1)&lt;40,40,BE89-VLOOKUP(BI89,NyISI!$L$2:$V$4,DK89,1)),"")</f>
        <v/>
      </c>
      <c r="EU89" s="9" t="str">
        <f>IF(AND(ISNUMBER(DK89),DK89&lt;8),IF(AND(ISNUMBER(BF89),ISNUMBER(DK89)),IF(BF89-VLOOKUP(BI89,NyISS!$L$2:$V$4,DK89,1)&lt;40,40,BF89-VLOOKUP(BI89,NyISS!$L$2:$V$4,DK89,1)),""),"")</f>
        <v/>
      </c>
      <c r="EV89" s="9" t="str">
        <f>IF(AND(ISNUMBER(DK89),DK89&gt;7),IF(AND(ISNUMBER(BG89),ISNUMBER(DK89)),IF(BG89-VLOOKUP(BI89,NyISM!$L$2:$V$4,DK89,1)&lt;40,40,BG89-VLOOKUP(BI89,NyISM!$L$2:$V$4,DK89,1)),""),"")</f>
        <v/>
      </c>
      <c r="EW89" s="9" t="str">
        <f>IF(AND(ISNUMBER(BH89),ISNUMBER(DK89)),IF(BH89-VLOOKUP(BI89,NyIAM!$L$2:$V$4,DK89,1)&lt;40,40,BH89-VLOOKUP(BI89,NyIAM!$L$2:$V$4,DK89,1)),"")</f>
        <v/>
      </c>
      <c r="EX89" s="9" t="str">
        <f>IF(AND(ISNUMBER(AJ89),ISNUMBER(DK89)),IF(AJ89+VLOOKUP(BI89,NyFi!$L$2:$V$4,DK89,1)&gt;19,19,AJ89+VLOOKUP(BI89,NyFi!$L$2:$V$4,DK89,1)),"")</f>
        <v/>
      </c>
      <c r="EY89" s="9" t="str">
        <f>IF(AND(ISNUMBER(DK89),DK89&lt;8),IF(AND(ISNUMBER(AK89),ISNUMBER(DK89)),IF(AK89+VLOOKUP(BI89,NyGs!$L$2:$V$4,DK89,1)&gt;19,19,AK89+VLOOKUP(BI89,NyGs!$L$2:$V$4,DK89,1)),""),"")</f>
        <v/>
      </c>
      <c r="EZ89" s="9" t="str">
        <f>IF(AND(ISNUMBER(AL89),ISNUMBER(DK89)),IF(AL89+VLOOKUP(BI89,NyRm!$L$2:$V$4,DK89,1)&gt;19,19,AL89+VLOOKUP(BI89,NyRm!$L$2:$V$4,DK89,1)),"")</f>
        <v/>
      </c>
      <c r="FA89" s="9" t="str">
        <f>IF(AND(ISNUMBER(AM89),ISNUMBER(DK89)),IF(AM89+VLOOKUP(BI89,NyFm!$L$2:$V$4,DK89,1)&gt;19,19,AM89+VLOOKUP(BI89,NyFm!$L$2:$V$4,DK89,1)),"")</f>
        <v/>
      </c>
      <c r="FB89" s="9" t="str">
        <f>IF(AND(ISNUMBER(DK89),DK89&lt;8),IF(AND(ISNUMBER(AN89),ISNUMBER(DK89)),IF(AN89+VLOOKUP(BI89,NyLi1R!$L$2:$V$4,DK89,1)&gt;19,19,AN89+VLOOKUP(BI89,NyLi1R!$L$2:$V$4,DK89,1)),""),"")</f>
        <v/>
      </c>
      <c r="FC89" s="9" t="str">
        <f>IF(AND(ISNUMBER(DK89),DK89&lt;8),IF(AND(ISNUMBER(AO89),ISNUMBER(DK89)),IF(AO89+VLOOKUP(BI89,NyLi1E!$L$2:$V$4,DK89,1)&gt;19,19,AO89+VLOOKUP(BI89,NyLi1E!$L$2:$V$4,DK89,1)),""),"")</f>
        <v/>
      </c>
      <c r="FD89" s="9" t="str">
        <f>IF(AND(ISNUMBER(DK89),DK89&lt;8),IF(AND(ISNUMBER(AP89),ISNUMBER(DK89)),IF(AP89+VLOOKUP(BI89,NyLi1T!$L$2:$V$4,DK89,1)&gt;19,19,AP89+VLOOKUP(BI89,NyLi1T!$L$2:$V$4,DK89,1)),""),"")</f>
        <v/>
      </c>
      <c r="FE89" s="9" t="str">
        <f>IF(AND(ISNUMBER(DK89),DK89&gt;7),IF(AND(ISNUMBER(AQ89),ISNUMBER(DK89)),IF(AQ89+VLOOKUP(BI89,NyLi2R!$L$2:$V$4,DK89,1)&gt;19,19,AQ89+VLOOKUP(BI89,NyLi2R!$L$2:$V$4,DK89,1)),""),"")</f>
        <v/>
      </c>
      <c r="FF89" s="9" t="str">
        <f>IF(AND(ISNUMBER(DK89),DK89&gt;7),IF(AND(ISNUMBER(AR89),ISNUMBER(DK89)),IF(AR89+VLOOKUP(BI89,NyLi2E!$L$2:$V$4,DK89,1)&gt;19,19,AR89+VLOOKUP(BI89,NyLi2E!$L$2:$V$4,DK89,1)),""),"")</f>
        <v/>
      </c>
      <c r="FG89" s="9" t="str">
        <f>IF(AND(ISNUMBER(DK89),DK89&gt;7),IF(AND(ISNUMBER(AS89),ISNUMBER(DK89)),IF(AS89+VLOOKUP(BI89,NyLi2T!$L$2:$V$4,DK89,1)&gt;19,19,AS89+VLOOKUP(BI89,NyLi2T!$L$2:$V$4,DK89,1)),""),"")</f>
        <v/>
      </c>
      <c r="FH89" s="9" t="str">
        <f>IF(AND(ISNUMBER(DK89),DK89&lt;8),IF(AND(ISNUMBER(AT89),ISNUMBER(DK89)),IF(AT89+VLOOKUP(BI89,NySs!$L$2:$V$4,DK89,1)&gt;19,19,AT89+VLOOKUP(BI89,NySs!$L$2:$V$4,DK89,1)),""),"")</f>
        <v/>
      </c>
      <c r="FI89" s="9" t="str">
        <f>IF(AND(ISNUMBER(DK89),DK89&lt;9),IF(AND(ISNUMBER(AU89),ISNUMBER(DK89)),IF(AU89+VLOOKUP(BI89,NyEo!$L$2:$V$4,DK89,1)&gt;19,19,AU89+VLOOKUP(BI89,NyEo!$L$2:$V$4,DK89,1)),""),"")</f>
        <v/>
      </c>
      <c r="FJ89" s="9" t="str">
        <f>IF(AND(ISNUMBER(DK89),DK89&gt;7),IF(AND(ISNUMBER(AV89),ISNUMBER(DK89)),IF(AV89+VLOOKUP(BI89,NyHt!$L$2:$V$4,DK89,1)&gt;19,19,AV89+VLOOKUP(BI89,NyHt!$L$2:$V$4,DK89,1)),""),"")</f>
        <v/>
      </c>
      <c r="FK89" s="9" t="str">
        <f>IF(AND(ISNUMBER(AW89),ISNUMBER(DK89)),IF(AW89+VLOOKUP(BI89,NySiF!$L$2:$V$4,DK89,1)&gt;19,19,AW89+VLOOKUP(BI89,NySiF!$L$2:$V$4,DK89,1)),"")</f>
        <v/>
      </c>
      <c r="FL89" s="9" t="str">
        <f>IF(AND(ISNUMBER(AX89),ISNUMBER(DK89)),IF(AX89+VLOOKUP(BI89,NySiB!$L$2:$V$4,DK89,1)&gt;19,19,AX89+VLOOKUP(BI89,NySiB!$L$2:$V$4,DK89,1)),"")</f>
        <v/>
      </c>
      <c r="FM89" s="9" t="str">
        <f>IF(AND(ISNUMBER(AY89),ISNUMBER(DK89)),IF(AY89+VLOOKUP(BI89,NySiT!$L$2:$V$4,DK89,1)&gt;19,19,AY89+VLOOKUP(BI89,NySiT!$L$2:$V$4,DK89,1)),"")</f>
        <v/>
      </c>
      <c r="FN89" s="9" t="str">
        <f>IF(AND(ISNUMBER(AZ89),ISNUMBER(DK89)),IF(AZ89+VLOOKUP(BI89,NyVs!$L$2:$V$4,DK89,1)&gt;19,19,AZ89+VLOOKUP(BI89,NyVs!$L$2:$V$4,DK89,1)),"")</f>
        <v/>
      </c>
      <c r="FO89" s="9" t="str">
        <f>IF(AND(ISNUMBER(BA89),ISNUMBER(DK89)),IF(BA89+VLOOKUP(BI89,NyPp!$L$2:$V$4,DK89,1)&gt;19,19,BA89+VLOOKUP(BI89,NyPp!$L$2:$V$4,DK89,1)),"")</f>
        <v/>
      </c>
      <c r="FP89" s="9" t="str">
        <f>IF(AND(ISNUMBER(BB89),ISNUMBER(DK89)),IF(BB89+VLOOKUP(BI89,NyIGS!$L$2:$V$4,DK89,1)&gt;160,160,BB89+VLOOKUP(BI89,NyIGS!$L$2:$V$4,DK89,1)),"")</f>
        <v/>
      </c>
      <c r="FQ89" s="9" t="str">
        <f>IF(AND(ISNUMBER(BC89),ISNUMBER(DK89)),IF(BC89+VLOOKUP(BI89,NyIRS!$L$2:$V$4,DK89,1)&gt;160,160,BC89+VLOOKUP(BI89,NyIRS!$L$2:$V$4,DK89,1)),"")</f>
        <v/>
      </c>
      <c r="FR89" s="9" t="str">
        <f>IF(AND(ISNUMBER(BD89),ISNUMBER(DK89)),IF(BD89+VLOOKUP(BI89,NyIES!$L$2:$V$4,DK89,1)&gt;160,160, BD89+VLOOKUP(BI89,NyIES!$L$2:$V$4,DK89,1)),"")</f>
        <v/>
      </c>
      <c r="FS89" s="9" t="str">
        <f>IF(AND(ISNUMBER(BE89),ISNUMBER(DK89)),IF(BE89+VLOOKUP(BI89,NyISI!$L$2:$V$4,DK89,1)&gt;160,160,BE89+VLOOKUP(BI89,NyISI!$L$2:$V$4,DK89,1)),"")</f>
        <v/>
      </c>
      <c r="FT89" s="9" t="str">
        <f>IF(AND(ISNUMBER(DK89),DK89&lt;8),IF(AND(ISNUMBER(BF89),ISNUMBER(DK89)),IF(BF89+VLOOKUP(BI89,NyISS!$L$2:$V$4,DK89,1)&gt;160,160,BF89+VLOOKUP(BI89,NyISS!$L$2:$V$4,DK89,1)),""),"")</f>
        <v/>
      </c>
      <c r="FU89" s="9" t="str">
        <f>IF(AND(ISNUMBER(DK89),DK89&gt;7),IF(AND(ISNUMBER(BG89),ISNUMBER(DK89)),IF(BG89+VLOOKUP(BI89,NyISM!$L$2:$V$4,DK89,1)&gt;160,160,BG89+VLOOKUP(BI89,NyISM!$L$2:$V$4,DK89,1)),""),"")</f>
        <v/>
      </c>
      <c r="FV89" s="9" t="str">
        <f>IF(AND(ISNUMBER(BH89),ISNUMBER(DK89)),IF(BH89+VLOOKUP(BI89,NyIAM!$L$2:$V$4,DK89,1)&gt;160,160,BH89+VLOOKUP(BI89,NyIAM!$L$2:$V$4,DK89,1)),"")</f>
        <v/>
      </c>
    </row>
    <row r="90" spans="1:178" x14ac:dyDescent="0.2">
      <c r="A90" s="51"/>
      <c r="B90" s="51"/>
      <c r="C90" s="51"/>
      <c r="D90" s="51"/>
      <c r="E90" s="51"/>
      <c r="F90" s="51"/>
      <c r="G90" s="51"/>
      <c r="H90" s="51"/>
      <c r="I90" s="51"/>
      <c r="J90" s="52"/>
      <c r="K90" s="52"/>
      <c r="L90" s="53"/>
      <c r="M90" s="53"/>
      <c r="N90" s="58" t="str">
        <f t="shared" si="22"/>
        <v/>
      </c>
      <c r="O90" s="53"/>
      <c r="P90" s="53"/>
      <c r="Q90" s="53"/>
      <c r="R90" s="53"/>
      <c r="S90" s="53"/>
      <c r="T90" s="53"/>
      <c r="U90" s="53"/>
      <c r="V90" s="53"/>
      <c r="W90" s="53"/>
      <c r="X90" s="53"/>
      <c r="Y90" s="53"/>
      <c r="Z90" s="53"/>
      <c r="AA90" s="53"/>
      <c r="AB90" s="53"/>
      <c r="AC90" s="53"/>
      <c r="AD90" s="53"/>
      <c r="AE90" s="53"/>
      <c r="AF90" s="53"/>
      <c r="AG90" s="53"/>
      <c r="AH90" s="53"/>
      <c r="AI90" s="53"/>
      <c r="AJ90" s="4" t="str">
        <f>IF(O90="","",IF(ISNUMBER(N90),VLOOKUP(O90,NyFi!$A$2:$K$40,DK90),""))</f>
        <v/>
      </c>
      <c r="AK90" s="4" t="str">
        <f>IF(P90="","",IF(AND(ISNUMBER(N90),DK90&lt;8),VLOOKUP(P90,NyGs!$A$2:$G$41,DK90),""))</f>
        <v/>
      </c>
      <c r="AL90" s="4" t="str">
        <f>IF(AA90="","",IF(ISNUMBER(N90),VLOOKUP(AA90,NyRm!$A$2:$K$56,DK90),""))</f>
        <v/>
      </c>
      <c r="AM90" s="4" t="str">
        <f>IF(Z90="","",IF(ISNUMBER(N90),VLOOKUP(Z90,NyFm!$A$2:$K$46,DK90),""))</f>
        <v/>
      </c>
      <c r="AN90" s="4" t="str">
        <f>IF(U90="","",IF(AND(ISNUMBER(N90),DK90&lt;8),VLOOKUP(U90,NyLi1R!$A$2:$G$20,DK90),""))</f>
        <v/>
      </c>
      <c r="AO90" s="4" t="str">
        <f>IF(V90="","",IF(AND(ISNUMBER(N90),DK90&lt;8),VLOOKUP(V90,NyLi1E!$A$2:$G$20,DK90),""))</f>
        <v/>
      </c>
      <c r="AP90" s="4" t="str">
        <f>IF(AND(ISNUMBER(N90),ISNUMBER(AN90),ISNUMBER(AO90),DK90&lt;8),VLOOKUP(AN90+AO90,NyLi1T!$A$2:$G$40,DK90),"")</f>
        <v/>
      </c>
      <c r="AQ90" s="4" t="str">
        <f>IF(W90="","",IF(AND(ISNUMBER(N90),DK90&gt;7),VLOOKUP(W90,NyLi2R!$A$2:$K$20,DK90),""))</f>
        <v/>
      </c>
      <c r="AR90" s="4" t="str">
        <f>IF(X90="","",IF(AND(ISNUMBER(N90),DK90&gt;7),VLOOKUP(X90,NyLi2E!$A$2:$K$20,DK90),""))</f>
        <v/>
      </c>
      <c r="AS90" s="4" t="str">
        <f>IF(AND(ISNUMBER(N90),ISNUMBER(AQ90),ISNUMBER(AR90),DK90&gt;7),VLOOKUP(AQ90+AR90,NyLi2T!$A$2:$K$40,DK90),"")</f>
        <v/>
      </c>
      <c r="AT90" s="4" t="str">
        <f>IF(AE90="","",IF(AND(ISNUMBER(N90),DK90&lt;8),VLOOKUP(AE90,NySs!$A$2:$G$28,DK90),""))</f>
        <v/>
      </c>
      <c r="AU90" s="4" t="str">
        <f>IF(AD90="","",IF(AND(ISNUMBER(N90),DK90&lt;9),VLOOKUP(AD90,NyEo!$A$2:$H$22,DK90),""))</f>
        <v/>
      </c>
      <c r="AV90" s="4" t="str">
        <f>IF(Q90="","",IF(AND(ISNUMBER(N90),DK90&gt;7),VLOOKUP(Q90,NyHt!$A$2:$K$17,DK90),""))</f>
        <v/>
      </c>
      <c r="AW90" s="4" t="str">
        <f>IF(R90="","",IF(ISNUMBER(N90),VLOOKUP(R90,NySiF!$A$2:$K$18,DK90),""))</f>
        <v/>
      </c>
      <c r="AX90" s="4" t="str">
        <f>IF(S90="","",IF(ISNUMBER(N90),VLOOKUP(S90,NySiB!$A$2:$K$16,DK90),""))</f>
        <v/>
      </c>
      <c r="AY90" s="4" t="str">
        <f>IF(T90="","",IF(ISNUMBER(N90),VLOOKUP(T90,NySiT!$A$2:$K$32,DK90),""))</f>
        <v/>
      </c>
      <c r="AZ90" s="4" t="str">
        <f>IF(Y90="","",IF(ISNUMBER(N90),VLOOKUP(Y90,NyVs!$A$2:$K$86,DK90),""))</f>
        <v/>
      </c>
      <c r="BA90" s="4" t="str">
        <f>IF(AI90="","",IF(ISNUMBER(N90),VLOOKUP(AI90,NyPp!$A$2:$K$202,DK90),""))</f>
        <v/>
      </c>
      <c r="BB90" s="4" t="str">
        <f>IF(AND(ISNUMBER(AJ90),ISNUMBER(AK90),ISNUMBER(AL90),ISNUMBER(AM90),DK90&lt;8),IF(COUNTIF(O90,0)+COUNTIF(P90,0)+COUNTIF(AA90,0)+COUNTIF(Z90,0)&gt;1,"",VLOOKUP(AJ90+AK90+AL90+AM90,NyIGS!$A$2:$K$78,DK90)),IF(AND(ISNUMBER(AJ90),ISNUMBER(AL90),ISNUMBER(AM90),ISNUMBER(AS90),DK90&gt;7),IF(COUNTIF(O90,0)+COUNTIF(AA90,0)+COUNTIF(Z90,0)+AND(COUNTIF(W90,0),COUNTIF(X90,0))&gt;1,"",VLOOKUP(AJ90+AL90+AM90+AS90,NyIGS!$A$2:$K$78,DK90)),""))</f>
        <v/>
      </c>
      <c r="BC90" s="4" t="str">
        <f>IF(AND(ISNUMBER(AJ90),ISNUMBER(AN90),ISNUMBER(AT90),DK90&lt;8),IF(COUNTIF(O90,0)+COUNTIF(U90,0)+COUNTIF(AE90,0)&gt;1,"",VLOOKUP(AJ90+AN90+AT90,NyIRS!$A$2:$K$59,DK90)),IF(AND(ISNUMBER(AJ90),ISNUMBER(AQ90),DK90&gt;7),IF(COUNTIF(O90,0)+COUNTIF(W90,0)&gt;1,"",VLOOKUP(AJ90+AQ90,NyIRS!$A$2:$K$59,DK90)),""))</f>
        <v/>
      </c>
      <c r="BD90" s="4" t="str">
        <f>IF(AND(ISNUMBER(AK90),ISNUMBER(AL90),ISNUMBER(AM90),DK90&lt;8),IF(COUNTIF(P90,0)+COUNTIF(AA90,0)+COUNTIF(Z90,0)&gt;1,"",VLOOKUP(AK90+AL90+AM90,NyIES!$A$2:$K$59,DK90)),IF(AND(ISNUMBER(AL90),ISNUMBER(AM90),ISNUMBER(AR90),DK90&gt;7),IF(COUNTIF(AA90,0)+COUNTIF(Z90,0)+COUNTIF(X90,0)&gt;1,"",VLOOKUP(AL90+AM90+AR90,NyIES!$A$2:$K$59,DK90)),""))</f>
        <v/>
      </c>
      <c r="BE90" s="4" t="str">
        <f>IF(AND(ISNUMBER(AJ90),ISNUMBER(AP90),ISNUMBER(AU90),DK90&lt;8),IF(COUNTIF(O90,0)+AND(COUNTIF(U90,0),COUNTIF(V90,0))+COUNTIF(AD90,0)&gt;1,"",VLOOKUP(AJ90+AP90+AU90,NyISI!$A$2:$K$59,DK90)),IF(AND(ISNUMBER(AS90),ISNUMBER(AU90),ISNUMBER(AV90),DK90=8),IF(COUNTIF(AD90,0)+COUNTIF(Q90,0)+AND(COUNTIF(W90,0),COUNTIF(X90,0))&gt;1,"",VLOOKUP(AS90+AU90+AV90,NyISI!$A$2:$K$59,DK90)),IF(AND(ISNUMBER(AS90),ISNUMBER(AV90),DK90&gt;8),IF(COUNTIF(Q90,0)+AND(COUNTIF(W90,0),COUNTIF(X90,0))&gt;1,"",VLOOKUP(AS90+AV90,NyISI!$A$2:$K$59,DK90)),"")))</f>
        <v/>
      </c>
      <c r="BF90" s="4" t="str">
        <f>IF(AND(ISNUMBER(AT90),ISNUMBER(AK90),ISNUMBER(AL90),ISNUMBER(AM90),DK90&lt;8),IF(COUNTIF(P90,0)+COUNTIF(AA90,0)+COUNTIF(Z90,0)+COUNTIF(AE90,0)&gt;1,"",VLOOKUP(AT90+AK90+AL90+AM90,NyISS!$A$2:$G$78,DK90)),"")</f>
        <v/>
      </c>
      <c r="BG90" s="4" t="str">
        <f>IF(AND(ISNUMBER(AJ90),ISNUMBER(AL90),ISNUMBER(AM90),DK90&gt;7),IF(COUNTIF(O90,0)+COUNTIF(AA90,0)+COUNTIF(Z90,0)&gt;1,"",VLOOKUP(AJ90+AL90+AM90,NyISM!$A$2:$K$59,DK90)),"")</f>
        <v/>
      </c>
      <c r="BH90" s="4" t="str">
        <f>IF(AND(ISNUMBER(AY90),ISNUMBER(AZ90)),IF(COUNTIF(T90,0)+COUNTIF(Y90,0)&gt;1,"",VLOOKUP(AY90+AZ90,NyIAM!$A$2:$K$40,DK90)),"")</f>
        <v/>
      </c>
      <c r="BJ90" s="4" t="str">
        <f>IF(ISNUMBER(BB90),VLOOKUP(BB90,Percentil!$A$2:$B$122,2,1),"")</f>
        <v/>
      </c>
      <c r="BK90" s="4" t="str">
        <f>IF(ISNUMBER(BC90),VLOOKUP(BC90,Percentil!$A$2:$B$122,2,1),"")</f>
        <v/>
      </c>
      <c r="BL90" s="4" t="str">
        <f>IF(ISNUMBER(BD90),VLOOKUP(BD90,Percentil!$A$2:$B$122,2,1),"")</f>
        <v/>
      </c>
      <c r="BM90" s="4" t="str">
        <f>IF(ISNUMBER(BE90),VLOOKUP(BE90,Percentil!$A$2:$B$122,2,1),"")</f>
        <v/>
      </c>
      <c r="BN90" s="4" t="str">
        <f>IF(ISNUMBER(BF90),VLOOKUP(BF90,Percentil!$A$2:$B$122,2,1),"")</f>
        <v/>
      </c>
      <c r="BO90" s="4" t="str">
        <f>IF(ISNUMBER(BG90),VLOOKUP(BG90,Percentil!$A$2:$B$122,2,1),"")</f>
        <v/>
      </c>
      <c r="BP90" s="4" t="str">
        <f>IF(ISNUMBER(BH90),VLOOKUP(BH90,Percentil!$A$2:$B$122,2,1),"")</f>
        <v/>
      </c>
      <c r="BQ90" s="4" t="str">
        <f>IF(AND(ISNUMBER(AJ90),ISNUMBER(DK90)),IF(AJ90-VLOOKUP(BI90,NyFi!$L$2:$V$4,DK90,1)&lt;1,1 &amp; " - " &amp; AJ90+VLOOKUP(BI90,NyFi!$L$2:$V$4,DK90,1),IF(AJ90+VLOOKUP(BI90,NyFi!$L$2:$V$4,DK90,1)&gt;19,AJ90-VLOOKUP(BI90,NyFi!$L$2:$V$4,DK90,1) &amp; " - " &amp; 19,AJ90-VLOOKUP(BI90,NyFi!$L$2:$V$4,DK90,1) &amp; " - " &amp; AJ90+VLOOKUP(BI90,NyFi!$L$2:$V$4,DK90,1))),"")</f>
        <v/>
      </c>
      <c r="BR90" s="4" t="str">
        <f>IF(AND(ISNUMBER(DK90),DK90&lt;8),IF(AND(ISNUMBER(AK90),ISNUMBER(DK90)),IF(AK90-VLOOKUP(BI90,NyGs!$L$2:$V$4,DK90,1)&lt;1,1 &amp; " - " &amp; AK90+VLOOKUP(BI90,NyGs!$L$2:$V$4,DK90,1),IF(AK90+VLOOKUP(BI90,NyGs!$L$2:$V$4,DK90,1)&gt;19,AK90-VLOOKUP(BI90,NyGs!$L$2:$V$4,DK90,1) &amp; " - " &amp; 19,AK90-VLOOKUP(BI90,NyGs!$L$2:$V$4,DK90,1) &amp; " - " &amp; AK90+VLOOKUP(BI90,NyGs!$L$2:$V$4,DK90,1))),""),"")</f>
        <v/>
      </c>
      <c r="BS90" s="4" t="str">
        <f>IF(AND(ISNUMBER(AL90),ISNUMBER(DK90)),IF(AL90-VLOOKUP(BI90,NyRm!$L$2:$V$4,DK90,1)&lt;1,1 &amp; " - " &amp; AL90+VLOOKUP(BI90,NyRm!$L$2:$V$4,DK90,1),IF(AL90+VLOOKUP(BI90,NyRm!$L$2:$V$4,DK90,1)&gt;19,AL90-VLOOKUP(BI90,NyRm!$L$2:$V$4,DK90,1) &amp; " - " &amp; 19,AL90-VLOOKUP(BI90,NyRm!$L$2:$V$4,DK90,1) &amp; " - " &amp; AL90+VLOOKUP(BI90,NyRm!$L$2:$V$4,DK90,1))),"")</f>
        <v/>
      </c>
      <c r="BT90" s="4" t="str">
        <f>IF(AND(ISNUMBER(AM90),ISNUMBER(DK90)),IF(AM90-VLOOKUP(BI90,NyFm!$L$2:$V$4,DK90,1)&lt;1,1 &amp; " - " &amp; AM90+VLOOKUP(BI90,NyFm!$L$2:$V$4,DK90,1),IF(AM90+VLOOKUP(BI90,NyFm!$L$2:$V$4,DK90,1)&gt;19,AM90-VLOOKUP(BI90,NyFm!$L$2:$V$4,DK90,1) &amp; " - " &amp; 19,AM90-VLOOKUP(BI90,NyFm!$L$2:$V$4,DK90,1) &amp; " - " &amp; AM90+VLOOKUP(BI90,NyFm!$L$2:$V$4,DK90,1))),"")</f>
        <v/>
      </c>
      <c r="BU90" s="4" t="str">
        <f>IF(AND(ISNUMBER(DK90),DK90&lt;8),IF(AND(ISNUMBER(AN90),ISNUMBER(DK90)),IF(AN90-VLOOKUP(BI90,NyLi1R!$L$2:$V$4,DK90,1)&lt;1,1 &amp; " - " &amp; AN90+VLOOKUP(BI90,NyLi1R!$L$2:$V$4,DK90,1),IF(AN90+VLOOKUP(BI90,NyLi1R!$L$2:$V$4,DK90,1)&gt;19,AN90-VLOOKUP(BI90,NyLi1R!$L$2:$V$4,DK90,1) &amp; " - " &amp; 19,AN90-VLOOKUP(BI90,NyLi1R!$L$2:$V$4,DK90,1) &amp; " - " &amp; AN90+VLOOKUP(BI90,NyLi1R!$L$2:$V$4,DK90,1))),""),"")</f>
        <v/>
      </c>
      <c r="BV90" s="4" t="str">
        <f>IF(AND(ISNUMBER(DK90),DK90&lt;8),IF(AND(ISNUMBER(AO90),ISNUMBER(DK90)),IF(AO90-VLOOKUP(BI90,NyLi1E!$L$2:$V$4,DK90,1)&lt;1,1 &amp; " - " &amp; AO90+VLOOKUP(BI90,NyLi1E!$L$2:$V$4,DK90,1),IF(AO90+VLOOKUP(BI90,NyLi1E!$L$2:$V$4,DK90,1)&gt;19,AO90-VLOOKUP(BI90,NyLi1E!$L$2:$V$4,DK90,1) &amp; " - " &amp; 19,AO90-VLOOKUP(BI90,NyLi1E!$L$2:$V$4,DK90,1) &amp; " - " &amp; AO90+VLOOKUP(BI90,NyLi1E!$L$2:$V$4,DK90,1))),""),"")</f>
        <v/>
      </c>
      <c r="BW90" s="4" t="str">
        <f>IF(AND(ISNUMBER(DK90),DK90&lt;8),IF(AND(ISNUMBER(AP90),ISNUMBER(DK90)),IF(AP90-VLOOKUP(BI90,NyLi1T!$L$2:$V$4,DK90,1)&lt;1,1 &amp; " - " &amp; AP90+VLOOKUP(BI90,NyLi1T!$L$2:$V$4,DK90,1),IF(AP90+VLOOKUP(BI90,NyLi1T!$L$2:$V$4,DK90,1)&gt;19,AP90-VLOOKUP(BI90,NyLi1T!$L$2:$V$4,DK90,1) &amp; " - " &amp; 19,AP90-VLOOKUP(BI90,NyLi1T!$L$2:$V$4,DK90,1) &amp; " - " &amp; AP90+VLOOKUP(BI90,NyLi1T!$L$2:$V$4,DK90,1))),""),"")</f>
        <v/>
      </c>
      <c r="BX90" s="4" t="str">
        <f>IF(AND(ISNUMBER(DK90),DK90&gt;7),IF(AND(ISNUMBER(AQ90),ISNUMBER(DK90)),IF(AQ90-VLOOKUP(BI90,NyLi2R!$L$2:$V$4,DK90,1)&lt;1,1 &amp; " - " &amp; AQ90+VLOOKUP(BI90,NyLi2R!$L$2:$V$4,DK90,1),IF(AQ90+VLOOKUP(BI90,NyLi2R!$L$2:$V$4,DK90,1)&gt;19,AQ90-VLOOKUP(BI90,NyLi2R!$L$2:$V$4,DK90,1) &amp; " - " &amp; 19,AQ90-VLOOKUP(BI90,NyLi2R!$L$2:$V$4,DK90,1) &amp; " - " &amp; AQ90+VLOOKUP(BI90,NyLi2R!$L$2:$V$4,DK90,1))),""),"")</f>
        <v/>
      </c>
      <c r="BY90" s="4" t="str">
        <f>IF(AND(ISNUMBER(DK90),DK90&gt;7),IF(AND(ISNUMBER(AR90),ISNUMBER(DK90)),IF(AR90-VLOOKUP(BI90,NyLi2E!$L$2:$V$4,DK90,1)&lt;1,1 &amp; " - " &amp; AR90+VLOOKUP(BI90,NyLi2E!$L$2:$V$4,DK90,1),IF(AR90+VLOOKUP(BI90,NyLi2E!$L$2:$V$4,DK90,1)&gt;19,AR90-VLOOKUP(BI90,NyLi2E!$L$2:$V$4,DK90,1) &amp; " - " &amp; 19,AR90-VLOOKUP(BI90,NyLi2E!$L$2:$V$4,DK90,1) &amp; " - " &amp; AR90+VLOOKUP(BI90,NyLi2E!$L$2:$V$4,DK90,1))),""),"")</f>
        <v/>
      </c>
      <c r="BZ90" s="4" t="str">
        <f>IF(AND(ISNUMBER(DK90),DK90&gt;7),IF(AND(ISNUMBER(AS90),ISNUMBER(DK90)),IF(AS90-VLOOKUP(BI90,NyLi2T!$L$2:$V$4,DK90,1)&lt;1,1 &amp; " - " &amp; AS90+VLOOKUP(BI90,NyLi2T!$L$2:$V$4,DK90,1),IF(AS90+VLOOKUP(BI90,NyLi2T!$L$2:$V$4,DK90,1)&gt;19,AS90-VLOOKUP(BI90,NyLi2T!$L$2:$V$4,DK90,1) &amp; " - " &amp; 19,AS90-VLOOKUP(BI90,NyLi2T!$L$2:$V$4,DK90,1) &amp; " - " &amp; AS90+VLOOKUP(BI90,NyLi2T!$L$2:$V$4,DK90,1))),""),"")</f>
        <v/>
      </c>
      <c r="CA90" s="4" t="str">
        <f>IF(AND(ISNUMBER(DK90),DK90&lt;8),IF(AND(ISNUMBER(AT90),ISNUMBER(DK90)),IF(AT90-VLOOKUP(BI90,NySs!$L$2:$V$4,DK90,1)&lt;1,1 &amp; " - " &amp; AT90+VLOOKUP(BI90,NySs!$L$2:$V$4,DK90,1),IF(AT90+VLOOKUP(BI90,NySs!$L$2:$V$4,DK90,1)&gt;19,AT90-VLOOKUP(BI90,NySs!$L$2:$V$4,DK90,1) &amp; " - " &amp; 19,AT90-VLOOKUP(BI90,NySs!$L$2:$V$4,DK90,1) &amp; " - " &amp; AT90+VLOOKUP(BI90,NySs!$L$2:$V$4,DK90,1))),""),"")</f>
        <v/>
      </c>
      <c r="CB90" s="4" t="str">
        <f>IF(AND(ISNUMBER(DK90),DK90&lt;9),IF(AND(ISNUMBER(AU90),ISNUMBER(DK90)),IF(AU90-VLOOKUP(BI90,NyEo!$L$2:$V$4,DK90,1)&lt;1,1 &amp; " - " &amp; AU90+VLOOKUP(BI90,NyEo!$L$2:$V$4,DK90,1),IF(AU90+VLOOKUP(BI90,NyEo!$L$2:$V$4,DK90,1)&gt;19,AU90-VLOOKUP(BI90,NyEo!$L$2:$V$4,DK90,1) &amp; " - " &amp; 19,AU90-VLOOKUP(BI90,NyEo!$L$2:$V$4,DK90,1) &amp; " - " &amp; AU90+VLOOKUP(BI90,NyEo!$L$2:$V$4,DK90,1))),""),"")</f>
        <v/>
      </c>
      <c r="CC90" s="4" t="str">
        <f>IF(AND(ISNUMBER(DK90),DK90&gt;7),IF(AND(ISNUMBER(AV90),ISNUMBER(DK90)),IF(AV90-VLOOKUP(BI90,NyHt!$L$2:$V$4,DK90,1)&lt;1,1 &amp; " - " &amp; AV90+VLOOKUP(BI90,NyHt!$L$2:$V$4,DK90,1),IF(AV90+VLOOKUP(BI90,NyHt!$L$2:$V$4,DK90,1)&gt;19,AV90-VLOOKUP(BI90,NyHt!$L$2:$V$4,DK90,1) &amp; " - " &amp; 19,AV90-VLOOKUP(BI90,NyHt!$L$2:$V$4,DK90,1) &amp; " - " &amp; AV90+VLOOKUP(BI90,NyHt!$L$2:$V$4,DK90,1))),""),"")</f>
        <v/>
      </c>
      <c r="CD90" s="4" t="str">
        <f>IF(AND(ISNUMBER(AW90),ISNUMBER(DK90)),IF(AW90-VLOOKUP(BI90,NySiF!$L$2:$V$4,DK90,1)&lt;1,1 &amp; " - " &amp; AW90+VLOOKUP(BI90,NySiF!$L$2:$V$4,DK90,1),IF(AW90+VLOOKUP(BI90,NySiF!$L$2:$V$4,DK90,1)&gt;19,AW90-VLOOKUP(BI90,NySiF!$L$2:$V$4,DK90,1) &amp; " - " &amp; 19,AW90-VLOOKUP(BI90,NySiF!$L$2:$V$4,DK90,1) &amp; " - " &amp; AW90+VLOOKUP(BI90,NySiF!$L$2:$V$4,DK90,1))),"")</f>
        <v/>
      </c>
      <c r="CE90" s="4" t="str">
        <f>IF(AND(ISNUMBER(AX90),ISNUMBER(DK90)),IF(AX90-VLOOKUP(BI90,NySiB!$L$2:$V$4,DK90,1)&lt;1,1 &amp; " - " &amp; AX90+VLOOKUP(BI90,NySiB!$L$2:$V$4,DK90,1),IF(AX90+VLOOKUP(BI90,NySiB!$L$2:$V$4,DK90,1)&gt;19,AX90-VLOOKUP(BI90,NySiB!$L$2:$V$4,DK90,1) &amp; " - " &amp; 19,AX90-VLOOKUP(BI90,NySiB!$L$2:$V$4,DK90,1) &amp; " - " &amp; AX90+VLOOKUP(BI90,NySiB!$L$2:$V$4,DK90,1))),"")</f>
        <v/>
      </c>
      <c r="CF90" s="4" t="str">
        <f>IF(AND(ISNUMBER(AY90),ISNUMBER(DK90)),IF(AY90-VLOOKUP(BI90,NySiT!$L$2:$V$4,DK90,1)&lt;1,1 &amp; " - " &amp; AY90+VLOOKUP(BI90,NySiT!$L$2:$V$4,DK90,1),IF(AY90+VLOOKUP(BI90,NySiT!$L$2:$V$4,DK90,1)&gt;19,AY90-VLOOKUP(BI90,NySiT!$L$2:$V$4,DK90,1) &amp; " - " &amp; 19,AY90-VLOOKUP(BI90,NySiT!$L$2:$V$4,DK90,1) &amp; " - " &amp; AY90+VLOOKUP(BI90,NySiT!$L$2:$V$4,DK90,1))),"")</f>
        <v/>
      </c>
      <c r="CG90" s="4" t="str">
        <f>IF(AND(ISNUMBER(AZ90),ISNUMBER(DK90)),IF(AZ90-VLOOKUP(BI90,NyVs!$L$2:$V$4,DK90,1)&lt;1,1 &amp; " - " &amp; AZ90+VLOOKUP(BI90,NyVs!$L$2:$V$4,DK90,1),IF(AZ90+VLOOKUP(BI90,NyVs!$L$2:$V$4,DK90,1)&gt;19,AZ90-VLOOKUP(BI90,NyVs!$L$2:$V$4,DK90,1) &amp; " - " &amp; 19,AZ90-VLOOKUP(BI90,NyVs!$L$2:$V$4,DK90,1) &amp; " - " &amp; AZ90+VLOOKUP(BI90,NyVs!$L$2:$V$4,DK90,1))),"")</f>
        <v/>
      </c>
      <c r="CH90" s="4" t="str">
        <f>IF(AND(ISNUMBER(BA90),ISNUMBER(DK90)),IF(BA90-VLOOKUP(BI90,NyPp!$L$2:$V$4,DK90,1)&lt;1,1 &amp; " - " &amp; BA90+VLOOKUP(BI90,NyPp!$L$2:$V$4,DK90,1),IF(BA90+VLOOKUP(BI90,NyPp!$L$2:$V$4,DK90,1)&gt;19,BA90-VLOOKUP(BI90,NyPp!$L$2:$V$4,DK90,1) &amp; " - " &amp; 19,BA90-VLOOKUP(BI90,NyPp!$L$2:$V$4,DK90,1) &amp; " - " &amp; BA90+VLOOKUP(BI90,NyPp!$L$2:$V$4,DK90,1))),"")</f>
        <v/>
      </c>
      <c r="CI90" s="4" t="str">
        <f>IF(AND(ISNUMBER(BB90),ISNUMBER(DK90)),IF(BB90-VLOOKUP(BI90,NyIGS!$L$2:$V$4,DK90,1)&lt;40,40 &amp; " - " &amp; BB90+VLOOKUP(BI90,NyIGS!$L$2:$V$4,DK90,1),IF(BB90+VLOOKUP(BI90,NyIGS!$L$2:$V$4,DK90,1)&gt;160,BB90-VLOOKUP(BI90,NyIGS!$L$2:$V$4,DK90,1) &amp; " - " &amp; 160,BB90-VLOOKUP(BI90,NyIGS!$L$2:$V$4,DK90,1) &amp; " - " &amp; BB90+VLOOKUP(BI90,NyIGS!$L$2:$V$4,DK90,1))),"")</f>
        <v/>
      </c>
      <c r="CJ90" s="4" t="str">
        <f>IF(AND(ISNUMBER(BC90),ISNUMBER(DK90)),IF(BC90-VLOOKUP(BI90,NyIRS!$L$2:$V$4,DK90,1)&lt;40,40 &amp; " - " &amp; BC90+VLOOKUP(BI90,NyIRS!$L$2:$V$4,DK90,1),IF(BC90+VLOOKUP(BI90,NyIRS!$L$2:$V$4,DK90,1)&gt;160,BC90-VLOOKUP(BI90,NyIRS!$L$2:$V$4,DK90,1) &amp; " - " &amp; 160,BC90-VLOOKUP(BI90,NyIRS!$L$2:$V$4,DK90,1) &amp; " - " &amp; BC90+VLOOKUP(BI90,NyIRS!$L$2:$V$4,DK90,1))),"")</f>
        <v/>
      </c>
      <c r="CK90" s="4" t="str">
        <f>IF(AND(ISNUMBER(BD90),ISNUMBER(DK90)),IF(BD90-VLOOKUP(BI90,NyIES!$L$2:$V$4,DK90,1)&lt;40,40 &amp; " - " &amp; BD90+VLOOKUP(BI90,NyIES!$L$2:$V$4,DK90,1),IF(BD90+VLOOKUP(BI90,NyIES!$L$2:$V$4,DK90,1)&gt;160,BD90-VLOOKUP(BI90,NyIES!$L$2:$V$4,DK90,1) &amp; " - " &amp; 160,BD90-VLOOKUP(BI90,NyIES!$L$2:$V$4,DK90,1) &amp; " - " &amp; BD90+VLOOKUP(BI90,NyIES!$L$2:$V$4,DK90,1))),"")</f>
        <v/>
      </c>
      <c r="CL90" s="4" t="str">
        <f>IF(AND(ISNUMBER(BE90),ISNUMBER(DK90)),IF(BE90-VLOOKUP(BI90,NyISI!$L$2:$V$4,DK90,1)&lt;40,40 &amp; " - " &amp; BE90+VLOOKUP(BI90,NyISI!$L$2:$V$4,DK90,1),IF(BE90+VLOOKUP(BI90,NyISI!$L$2:$V$4,DK90,1)&gt;160,BE90-VLOOKUP(BI90,NyISI!$L$2:$V$4,DK90,1) &amp; " - " &amp; 160,BE90-VLOOKUP(BI90,NyISI!$L$2:$V$4,DK90,1) &amp; " - " &amp; BE90+VLOOKUP(BI90,NyISI!$L$2:$V$4,DK90,1))),"")</f>
        <v/>
      </c>
      <c r="CM90" s="4" t="str">
        <f>IF(AND(ISNUMBER(DK90),DK90&lt;8),IF(AND(ISNUMBER(BF90),ISNUMBER(DK90)),IF(BF90-VLOOKUP(BI90,NyISS!$L$2:$V$4,DK90,1)&lt;40,40 &amp; " - " &amp; BF90+VLOOKUP(BI90,NyISS!$L$2:$V$4,DK90,1),IF(BF90+VLOOKUP(BI90,NyISS!$L$2:$V$4,DK90,1)&gt;160,BF90-VLOOKUP(BI90,NyISS!$L$2:$V$4,DK90,1) &amp; " - " &amp; 160,BF90-VLOOKUP(BI90,NyISS!$L$2:$V$4,DK90,1) &amp; " - " &amp; BF90+VLOOKUP(BI90,NyISS!$L$2:$V$4,DK90,1))),""),"")</f>
        <v/>
      </c>
      <c r="CN90" s="4" t="str">
        <f>IF(AND(ISNUMBER(DK90),DK90&gt;7),IF(AND(ISNUMBER(BG90),ISNUMBER(DK90)),IF(BG90-VLOOKUP(BI90,NyISM!$L$2:$V$4,DK90,1)&lt;40,40 &amp; " - " &amp; BG90+VLOOKUP(BI90,NyISM!$L$2:$V$4,DK90,1),IF(BG90+VLOOKUP(BI90,NyISM!$L$2:$V$4,DK90,1)&gt;160,BG90-VLOOKUP(BI90,NyISM!$L$2:$V$4,DK90,1) &amp; " - " &amp; 160,BG90-VLOOKUP(BI90,NyISM!$L$2:$V$4,DK90,1) &amp; " - " &amp; BG90+VLOOKUP(BI90,NyISM!$L$2:$V$4,DK90,1))),""),"")</f>
        <v/>
      </c>
      <c r="CO90" s="4" t="str">
        <f>IF(AND(ISNUMBER(BH90),ISNUMBER(DK90)),IF(BH90-VLOOKUP(BI90,NyIAM!$L$2:$V$4,DK90,1)&lt;40,40 &amp; " - " &amp; BH90+VLOOKUP(BI90,NyIAM!$L$2:$V$4,DK90,1),IF(BH90+VLOOKUP(BI90,NyIAM!$L$2:$V$4,DK90,1)&gt;160,BH90-VLOOKUP(BI90,NyIAM!$L$2:$V$4,DK90,1) &amp; " - " &amp; 160,BH90-VLOOKUP(BI90,NyIAM!$L$2:$V$4,DK90,1) &amp; " - " &amp; BH90+VLOOKUP(BI90,NyIAM!$L$2:$V$4,DK90,1))),"")</f>
        <v/>
      </c>
      <c r="CP90" s="4" t="str">
        <f>IF(AF90="","",IF(AND(ISNUMBER(AF90),ISNUMBER(DK90)),IF(VLOOKUP(AF90,NyOm!$A$2:$K$30,DK90,1)=1,"Onormalt få ord",IF(VLOOKUP(AF90,NyOm!$A$2:$K$30,DK90,1)=2,"Färre antal ord än normalt",IF(VLOOKUP(AF90,NyOm!$A$2:$K$30,DK90,1)=3,"Normalt antal ord","")))))</f>
        <v/>
      </c>
      <c r="CQ90" s="4" t="str">
        <f>IF(AB90="","",IF(AND(ISNUMBER(AB90),ISNUMBER(DK90)),IF(VLOOKUP(AB90,NyPbTid!$A$2:$K$218,DK90,1)=1,"Onormalt lång tidsåtgång",IF(VLOOKUP(AB90,NyPbTid!$A$2:$K$218,DK90,1)=2,"Långsammare än normalt",IF(VLOOKUP(AB90,NyPbTid!$A$2:$K$218,DK90,1)=3,"Normal tidsåtgång","")))))</f>
        <v/>
      </c>
      <c r="CR90" s="4" t="str">
        <f>IF(AC90="","",IF(AND(ISNUMBER(AC90),ISNUMBER(DK90)),IF(VLOOKUP(AC90,NyPbFel!$A$2:$K$18,DK90,1)=1,"Onormalt antal fel",IF(VLOOKUP(AC90,NyPbFel!$A$2:$K$18,DK90,1)=2,"Fler fel än normalt",IF(VLOOKUP(AC90,NyPbFel!$A$2:$K$18,DK90,1)=3,"Normalt antal fel","")))))</f>
        <v/>
      </c>
      <c r="CS90" s="4" t="str">
        <f t="shared" si="28"/>
        <v/>
      </c>
      <c r="CT90" s="4" t="str">
        <f>IF(OR(ISNUMBER(CS90),CS90="0**"),IF(ISNUMBER(CS90),CS90/ABS(CS90)*VLOOKUP(1,SignDiff!$A$3:$K$4,DK90,1),VLOOKUP(1,SignDiff!$A$3:$K$4,DK90,1)),"")</f>
        <v/>
      </c>
      <c r="CU90" s="4" t="str">
        <f>IF(OR(ISNUMBER(CS90),CS90="0**"),IF(ISNUMBER(CS90),CS90/ABS(CS90)*VLOOKUP(1,SignDiff!$A$7:$K$8,DK90,1),VLOOKUP(1,SignDiff!$A$7:$K$8,DK90,1)),"")</f>
        <v/>
      </c>
      <c r="CV90" s="4" t="str">
        <f t="shared" si="29"/>
        <v/>
      </c>
      <c r="CW90" s="4" t="str">
        <f t="shared" si="30"/>
        <v/>
      </c>
      <c r="CX90" s="4" t="str">
        <f>IF(OR(ISNUMBER(CS90),CS90="0**"),IF(CS90="0**",VLOOKUP(0,'IRS-IES'!$A$2:$C$43,2,1),IF(CS90&lt;0,VLOOKUP(ABS(CS90),'IRS-IES'!$A$2:$C$43,2,1),VLOOKUP(ABS(CS90),'IRS-IES'!$A$2:$C$43,3,1))),"")</f>
        <v/>
      </c>
      <c r="CY90" s="4" t="str">
        <f t="shared" si="31"/>
        <v/>
      </c>
      <c r="CZ90" s="4" t="str">
        <f>IF(OR(ISNUMBER(CY90),CY90="0**"),IF(ISNUMBER(CY90),CY90/ABS(CY90)*VLOOKUP(2,SignDiff!$A$3:$K$4,DK90,1),VLOOKUP(2,SignDiff!$A$3:$K$4,DK90,1)),"")</f>
        <v/>
      </c>
      <c r="DA90" s="4" t="str">
        <f>IF(OR(ISNUMBER(CY90),CY90="0**"),IF(ISNUMBER(CY90),CY90/ABS(CY90)*VLOOKUP(2,SignDiff!$A$7:$K$8,DK90,1),VLOOKUP(2,SignDiff!$A$7:$K$8,DK90,1)),"")</f>
        <v/>
      </c>
      <c r="DB90" s="4" t="str">
        <f t="shared" si="32"/>
        <v/>
      </c>
      <c r="DC90" s="4" t="str">
        <f t="shared" si="33"/>
        <v/>
      </c>
      <c r="DD90" s="4" t="str">
        <f>IF(OR(ISNUMBER(CY90),CY90="0**"),IF(CY90="0**",VLOOKUP(0,'ISI-ISS'!$A$2:$C$43,2,1),IF(CY90&lt;0,VLOOKUP(ABS(CY90),'ISI-ISS'!$A$2:$C$43,2,1),VLOOKUP(ABS(CY90),'ISI-ISS'!$A$2:$C$43,3,1))),"")</f>
        <v/>
      </c>
      <c r="DE90" s="4" t="str">
        <f t="shared" si="34"/>
        <v/>
      </c>
      <c r="DF90" s="4" t="str">
        <f>IF(OR(ISNUMBER(DE90),DE90="0**"),IF(ISNUMBER(DE90),DE90/ABS(DE90)*VLOOKUP(2,SignDiff!$A$3:$K$4,DK90,1),VLOOKUP(2,SignDiff!$A$3:$K$4,DK90,1)),"")</f>
        <v/>
      </c>
      <c r="DG90" s="4" t="str">
        <f>IF(OR(ISNUMBER(DE90),DE90="0**"),IF(ISNUMBER(DE90),DE90/ABS(DE90)*VLOOKUP(2,SignDiff!$A$7:$K$8,DK90,1),VLOOKUP(2,SignDiff!$A$7:$K$8,DK90,1)),"")</f>
        <v/>
      </c>
      <c r="DH90" s="4" t="str">
        <f t="shared" si="35"/>
        <v/>
      </c>
      <c r="DI90" s="4" t="str">
        <f t="shared" si="36"/>
        <v/>
      </c>
      <c r="DJ90" s="4" t="str">
        <f>IF(OR(ISNUMBER(DE90),DE90="0**"),IF(DE90="0**",VLOOKUP(0,'ISI-ISM'!$A$2:$C$43,2,1),IF(DE90&lt;0,VLOOKUP(ABS(DE90),'ISI-ISM'!$A$2:$C$43,2,1),VLOOKUP(ABS(DE90),'ISI-ISM'!$A$2:$C$43,3,1))),"")</f>
        <v/>
      </c>
      <c r="DK90" s="4" t="str">
        <f>IF(ISERROR(VLOOKUP(N90,age!$A$2:$C$11,2,1)),"",VLOOKUP(N90,age!$A$2:$C$11,2,1))</f>
        <v/>
      </c>
      <c r="DL90" s="4" t="str">
        <f>IF(ISERROR(VLOOKUP(N90,age!$A$2:$C$11,3,1)),"",VLOOKUP(N90,age!$A$2:$C$11,3,1))</f>
        <v/>
      </c>
      <c r="DM90" s="4">
        <f t="shared" si="23"/>
        <v>0</v>
      </c>
      <c r="DN90" s="4">
        <f t="shared" si="24"/>
        <v>0</v>
      </c>
      <c r="DO90" s="4">
        <f t="shared" si="25"/>
        <v>0</v>
      </c>
      <c r="DP90" s="4">
        <f t="shared" si="26"/>
        <v>0</v>
      </c>
      <c r="DQ90" s="4">
        <f t="shared" si="27"/>
        <v>0</v>
      </c>
      <c r="DR90" s="9" t="str">
        <f t="shared" si="37"/>
        <v/>
      </c>
      <c r="DS90" s="9" t="str">
        <f t="shared" si="38"/>
        <v/>
      </c>
      <c r="DT90" s="9" t="str">
        <f t="shared" si="39"/>
        <v/>
      </c>
      <c r="DU90" s="9" t="str">
        <f t="shared" si="40"/>
        <v/>
      </c>
      <c r="DV90" s="9" t="str">
        <f t="shared" si="41"/>
        <v/>
      </c>
      <c r="DW90" s="9" t="str">
        <f t="shared" si="42"/>
        <v/>
      </c>
      <c r="DX90" s="9" t="str">
        <f t="shared" si="43"/>
        <v/>
      </c>
      <c r="DY90" s="9" t="str">
        <f>IF(AND(ISNUMBER(AJ90),ISNUMBER(DK90)),IF(AJ90-VLOOKUP(BI90,NyFi!$L$2:$V$4,DK90,1)&lt;1,1,AJ90-VLOOKUP(BI90,NyFi!$L$2:$V$4,DK90,1)),"")</f>
        <v/>
      </c>
      <c r="DZ90" s="9" t="str">
        <f>IF(AND(ISNUMBER(DK90),DK90&lt;8),IF(AND(ISNUMBER(AK90),ISNUMBER(DK90)),IF(AK90-VLOOKUP(BI90,NyGs!$L$2:$V$4,DK90,1)&lt;1,1,AK90-VLOOKUP(BI90,NyGs!$L$2:$V$4,DK90,1)),""),"")</f>
        <v/>
      </c>
      <c r="EA90" s="9" t="str">
        <f>IF(AND(ISNUMBER(AL90),ISNUMBER(DK90)),IF(AL90-VLOOKUP(BI90,NyRm!$L$2:$V$4,DK90,1)&lt;1,1,AL90-VLOOKUP(BI90,NyRm!$L$2:$V$4,DK90,1)),"")</f>
        <v/>
      </c>
      <c r="EB90" s="9" t="str">
        <f>IF(AND(ISNUMBER(AM90),ISNUMBER(DK90)),IF(AM90-VLOOKUP(BI90,NyFm!$L$2:$V$4,DK90,1)&lt;1,1,AM90-VLOOKUP(BI90,NyFm!$L$2:$V$4,DK90,1)),"")</f>
        <v/>
      </c>
      <c r="EC90" s="9" t="str">
        <f>IF(AND(ISNUMBER(DK90),DK90&lt;8),IF(AND(ISNUMBER(AN90),ISNUMBER(DK90)),IF(AN90-VLOOKUP(BI90,NyLi1R!$L$2:$V$4,DK90,1)&lt;1,1,AN90-VLOOKUP(BI90,NyLi1R!$L$2:$V$4,DK90,1)),""),"")</f>
        <v/>
      </c>
      <c r="ED90" s="9" t="str">
        <f>IF(AND(ISNUMBER(DK90),DK90&lt;8),IF(AND(ISNUMBER(AO90),ISNUMBER(DK90)),IF(AO90-VLOOKUP(BI90,NyLi1E!$L$2:$V$4,DK90,1)&lt;1,1,AO90-VLOOKUP(BI90,NyLi1E!$L$2:$V$4,DK90,1)),""),"")</f>
        <v/>
      </c>
      <c r="EE90" s="9" t="str">
        <f>IF(AND(ISNUMBER(DK90),DK90&lt;8),IF(AND(ISNUMBER(AP90),ISNUMBER(DK90)),IF(AP90-VLOOKUP(BI90,NyLi1T!$L$2:$V$4,DK90,1)&lt;1,1,AP90-VLOOKUP(BI90,NyLi1T!$L$2:$V$4,DK90,1)),""),"")</f>
        <v/>
      </c>
      <c r="EF90" s="9" t="str">
        <f>IF(AND(ISNUMBER(DK90),DK90&gt;7),IF(AND(ISNUMBER(AQ90),ISNUMBER(DK90)),IF(AQ90-VLOOKUP(BI90,NyLi2R!$L$2:$V$4,DK90,1)&lt;1,1,AQ90-VLOOKUP(BI90,NyLi2R!$L$2:$V$4,DK90,1)),""),"")</f>
        <v/>
      </c>
      <c r="EG90" s="9" t="str">
        <f>IF(AND(ISNUMBER(DK90),DK90&gt;7),IF(AND(ISNUMBER(AR90),ISNUMBER(DK90)),IF(AR90-VLOOKUP(BI90,NyLi2E!$L$2:$V$4,DK90,1)&lt;1,1,AR90-VLOOKUP(BI90,NyLi2E!$L$2:$V$4,DK90,1)),""),"")</f>
        <v/>
      </c>
      <c r="EH90" s="9" t="str">
        <f>IF(AND(ISNUMBER(DK90),DK90&gt;7),IF(AND(ISNUMBER(AS90),ISNUMBER(DK90)),IF(AS90-VLOOKUP(BI90,NyLi2T!$L$2:$V$4,DK90,1)&lt;1,1,AS90-VLOOKUP(BI90,NyLi2T!$L$2:$V$4,DK90,1)),""),"")</f>
        <v/>
      </c>
      <c r="EI90" s="9" t="str">
        <f>IF(AND(ISNUMBER(DK90),DK90&lt;8),IF(AND(ISNUMBER(AT90),ISNUMBER(DK90)),IF(AT90-VLOOKUP(BI90,NySs!$L$2:$V$4,DK90,1)&lt;1,1,AT90-VLOOKUP(BI90,NySs!$L$2:$V$4,DK90,1)),""),"")</f>
        <v/>
      </c>
      <c r="EJ90" s="9" t="str">
        <f>IF(AND(ISNUMBER(DK90),DK90&lt;9),IF(AND(ISNUMBER(AU90),ISNUMBER(DK90)),IF(AU90-VLOOKUP(BI90,NyEo!$L$2:$V$4,DK90,1)&lt;1,1,AU90-VLOOKUP(BI90,NyEo!$L$2:$V$4,DK90,1)),""),"")</f>
        <v/>
      </c>
      <c r="EK90" s="9" t="str">
        <f>IF(AND(ISNUMBER(DK90),DK90&gt;7),IF(AND(ISNUMBER(AV90),ISNUMBER(DK90)),IF(AV90-VLOOKUP(BI90,NyHt!$L$2:$V$4,DK90,1)&lt;1,1,AV90-VLOOKUP(BI90,NyHt!$L$2:$V$4,DK90,1)),""),"")</f>
        <v/>
      </c>
      <c r="EL90" s="9" t="str">
        <f>IF(AND(ISNUMBER(AW90),ISNUMBER(DK90)),IF(AW90-VLOOKUP(BI90,NySiF!$L$2:$V$4,DK90,1)&lt;1,1,AW90-VLOOKUP(BI90,NySiF!$L$2:$V$4,DK90,1)),"")</f>
        <v/>
      </c>
      <c r="EM90" s="9" t="str">
        <f>IF(AND(ISNUMBER(AX90),ISNUMBER(DK90)),IF(AX90-VLOOKUP(BI90,NySiB!$L$2:$V$4,DK90,1)&lt;1,1,AX90-VLOOKUP(BI90,NySiB!$L$2:$V$4,DK90,1)),"")</f>
        <v/>
      </c>
      <c r="EN90" s="9" t="str">
        <f>IF(AND(ISNUMBER(AY90),ISNUMBER(DK90)),IF(AY90-VLOOKUP(BI90,NySiT!$L$2:$V$4,DK90,1)&lt;1,1,AY90-VLOOKUP(BI90,NySiT!$L$2:$V$4,DK90,1)),"")</f>
        <v/>
      </c>
      <c r="EO90" s="9" t="str">
        <f>IF(AND(ISNUMBER(AZ90),ISNUMBER(DK90)),IF(AZ90-VLOOKUP(BI90,NyVs!$L$2:$V$4,DK90,1)&lt;1,1,AZ90-VLOOKUP(BI90,NyVs!$L$2:$V$4,DK90,1)),"")</f>
        <v/>
      </c>
      <c r="EP90" s="9" t="str">
        <f>IF(AND(ISNUMBER(BA90),ISNUMBER(DK90)),IF(BA90-VLOOKUP(BI90,NyPp!$L$2:$V$4,DK90,1)&lt;1,1,BA90-VLOOKUP(BI90,NyPp!$L$2:$V$4,DK90,1)),"")</f>
        <v/>
      </c>
      <c r="EQ90" s="9" t="str">
        <f>IF(AND(ISNUMBER(BB90),ISNUMBER(DK90)),IF(BB90-VLOOKUP(BI90,NyIGS!$L$2:$V$4,DK90,1)&lt;40,40,BB90-VLOOKUP(BI90,NyIGS!$L$2:$V$4,DK90,1)),"")</f>
        <v/>
      </c>
      <c r="ER90" s="9" t="str">
        <f>IF(AND(ISNUMBER(BC90),ISNUMBER(DK90)),IF(BC90-VLOOKUP(BI90,NyIRS!$L$2:$V$4,DK90,1)&lt;40,40,BC90-VLOOKUP(BI90,NyIRS!$L$2:$V$4,DK90,1)),"")</f>
        <v/>
      </c>
      <c r="ES90" s="9" t="str">
        <f>IF(AND(ISNUMBER(BD90),ISNUMBER(DK90)),IF(BD90-VLOOKUP(BI90,NyIES!$L$2:$V$4,DK90,1)&lt;40,40,BD90-VLOOKUP(BI90,NyIES!$L$2:$V$4,DK90,1)),"")</f>
        <v/>
      </c>
      <c r="ET90" s="9" t="str">
        <f>IF(AND(ISNUMBER(BE90),ISNUMBER(DK90)),IF(BE90-VLOOKUP(BI90,NyISI!$L$2:$V$4,DK90,1)&lt;40,40,BE90-VLOOKUP(BI90,NyISI!$L$2:$V$4,DK90,1)),"")</f>
        <v/>
      </c>
      <c r="EU90" s="9" t="str">
        <f>IF(AND(ISNUMBER(DK90),DK90&lt;8),IF(AND(ISNUMBER(BF90),ISNUMBER(DK90)),IF(BF90-VLOOKUP(BI90,NyISS!$L$2:$V$4,DK90,1)&lt;40,40,BF90-VLOOKUP(BI90,NyISS!$L$2:$V$4,DK90,1)),""),"")</f>
        <v/>
      </c>
      <c r="EV90" s="9" t="str">
        <f>IF(AND(ISNUMBER(DK90),DK90&gt;7),IF(AND(ISNUMBER(BG90),ISNUMBER(DK90)),IF(BG90-VLOOKUP(BI90,NyISM!$L$2:$V$4,DK90,1)&lt;40,40,BG90-VLOOKUP(BI90,NyISM!$L$2:$V$4,DK90,1)),""),"")</f>
        <v/>
      </c>
      <c r="EW90" s="9" t="str">
        <f>IF(AND(ISNUMBER(BH90),ISNUMBER(DK90)),IF(BH90-VLOOKUP(BI90,NyIAM!$L$2:$V$4,DK90,1)&lt;40,40,BH90-VLOOKUP(BI90,NyIAM!$L$2:$V$4,DK90,1)),"")</f>
        <v/>
      </c>
      <c r="EX90" s="9" t="str">
        <f>IF(AND(ISNUMBER(AJ90),ISNUMBER(DK90)),IF(AJ90+VLOOKUP(BI90,NyFi!$L$2:$V$4,DK90,1)&gt;19,19,AJ90+VLOOKUP(BI90,NyFi!$L$2:$V$4,DK90,1)),"")</f>
        <v/>
      </c>
      <c r="EY90" s="9" t="str">
        <f>IF(AND(ISNUMBER(DK90),DK90&lt;8),IF(AND(ISNUMBER(AK90),ISNUMBER(DK90)),IF(AK90+VLOOKUP(BI90,NyGs!$L$2:$V$4,DK90,1)&gt;19,19,AK90+VLOOKUP(BI90,NyGs!$L$2:$V$4,DK90,1)),""),"")</f>
        <v/>
      </c>
      <c r="EZ90" s="9" t="str">
        <f>IF(AND(ISNUMBER(AL90),ISNUMBER(DK90)),IF(AL90+VLOOKUP(BI90,NyRm!$L$2:$V$4,DK90,1)&gt;19,19,AL90+VLOOKUP(BI90,NyRm!$L$2:$V$4,DK90,1)),"")</f>
        <v/>
      </c>
      <c r="FA90" s="9" t="str">
        <f>IF(AND(ISNUMBER(AM90),ISNUMBER(DK90)),IF(AM90+VLOOKUP(BI90,NyFm!$L$2:$V$4,DK90,1)&gt;19,19,AM90+VLOOKUP(BI90,NyFm!$L$2:$V$4,DK90,1)),"")</f>
        <v/>
      </c>
      <c r="FB90" s="9" t="str">
        <f>IF(AND(ISNUMBER(DK90),DK90&lt;8),IF(AND(ISNUMBER(AN90),ISNUMBER(DK90)),IF(AN90+VLOOKUP(BI90,NyLi1R!$L$2:$V$4,DK90,1)&gt;19,19,AN90+VLOOKUP(BI90,NyLi1R!$L$2:$V$4,DK90,1)),""),"")</f>
        <v/>
      </c>
      <c r="FC90" s="9" t="str">
        <f>IF(AND(ISNUMBER(DK90),DK90&lt;8),IF(AND(ISNUMBER(AO90),ISNUMBER(DK90)),IF(AO90+VLOOKUP(BI90,NyLi1E!$L$2:$V$4,DK90,1)&gt;19,19,AO90+VLOOKUP(BI90,NyLi1E!$L$2:$V$4,DK90,1)),""),"")</f>
        <v/>
      </c>
      <c r="FD90" s="9" t="str">
        <f>IF(AND(ISNUMBER(DK90),DK90&lt;8),IF(AND(ISNUMBER(AP90),ISNUMBER(DK90)),IF(AP90+VLOOKUP(BI90,NyLi1T!$L$2:$V$4,DK90,1)&gt;19,19,AP90+VLOOKUP(BI90,NyLi1T!$L$2:$V$4,DK90,1)),""),"")</f>
        <v/>
      </c>
      <c r="FE90" s="9" t="str">
        <f>IF(AND(ISNUMBER(DK90),DK90&gt;7),IF(AND(ISNUMBER(AQ90),ISNUMBER(DK90)),IF(AQ90+VLOOKUP(BI90,NyLi2R!$L$2:$V$4,DK90,1)&gt;19,19,AQ90+VLOOKUP(BI90,NyLi2R!$L$2:$V$4,DK90,1)),""),"")</f>
        <v/>
      </c>
      <c r="FF90" s="9" t="str">
        <f>IF(AND(ISNUMBER(DK90),DK90&gt;7),IF(AND(ISNUMBER(AR90),ISNUMBER(DK90)),IF(AR90+VLOOKUP(BI90,NyLi2E!$L$2:$V$4,DK90,1)&gt;19,19,AR90+VLOOKUP(BI90,NyLi2E!$L$2:$V$4,DK90,1)),""),"")</f>
        <v/>
      </c>
      <c r="FG90" s="9" t="str">
        <f>IF(AND(ISNUMBER(DK90),DK90&gt;7),IF(AND(ISNUMBER(AS90),ISNUMBER(DK90)),IF(AS90+VLOOKUP(BI90,NyLi2T!$L$2:$V$4,DK90,1)&gt;19,19,AS90+VLOOKUP(BI90,NyLi2T!$L$2:$V$4,DK90,1)),""),"")</f>
        <v/>
      </c>
      <c r="FH90" s="9" t="str">
        <f>IF(AND(ISNUMBER(DK90),DK90&lt;8),IF(AND(ISNUMBER(AT90),ISNUMBER(DK90)),IF(AT90+VLOOKUP(BI90,NySs!$L$2:$V$4,DK90,1)&gt;19,19,AT90+VLOOKUP(BI90,NySs!$L$2:$V$4,DK90,1)),""),"")</f>
        <v/>
      </c>
      <c r="FI90" s="9" t="str">
        <f>IF(AND(ISNUMBER(DK90),DK90&lt;9),IF(AND(ISNUMBER(AU90),ISNUMBER(DK90)),IF(AU90+VLOOKUP(BI90,NyEo!$L$2:$V$4,DK90,1)&gt;19,19,AU90+VLOOKUP(BI90,NyEo!$L$2:$V$4,DK90,1)),""),"")</f>
        <v/>
      </c>
      <c r="FJ90" s="9" t="str">
        <f>IF(AND(ISNUMBER(DK90),DK90&gt;7),IF(AND(ISNUMBER(AV90),ISNUMBER(DK90)),IF(AV90+VLOOKUP(BI90,NyHt!$L$2:$V$4,DK90,1)&gt;19,19,AV90+VLOOKUP(BI90,NyHt!$L$2:$V$4,DK90,1)),""),"")</f>
        <v/>
      </c>
      <c r="FK90" s="9" t="str">
        <f>IF(AND(ISNUMBER(AW90),ISNUMBER(DK90)),IF(AW90+VLOOKUP(BI90,NySiF!$L$2:$V$4,DK90,1)&gt;19,19,AW90+VLOOKUP(BI90,NySiF!$L$2:$V$4,DK90,1)),"")</f>
        <v/>
      </c>
      <c r="FL90" s="9" t="str">
        <f>IF(AND(ISNUMBER(AX90),ISNUMBER(DK90)),IF(AX90+VLOOKUP(BI90,NySiB!$L$2:$V$4,DK90,1)&gt;19,19,AX90+VLOOKUP(BI90,NySiB!$L$2:$V$4,DK90,1)),"")</f>
        <v/>
      </c>
      <c r="FM90" s="9" t="str">
        <f>IF(AND(ISNUMBER(AY90),ISNUMBER(DK90)),IF(AY90+VLOOKUP(BI90,NySiT!$L$2:$V$4,DK90,1)&gt;19,19,AY90+VLOOKUP(BI90,NySiT!$L$2:$V$4,DK90,1)),"")</f>
        <v/>
      </c>
      <c r="FN90" s="9" t="str">
        <f>IF(AND(ISNUMBER(AZ90),ISNUMBER(DK90)),IF(AZ90+VLOOKUP(BI90,NyVs!$L$2:$V$4,DK90,1)&gt;19,19,AZ90+VLOOKUP(BI90,NyVs!$L$2:$V$4,DK90,1)),"")</f>
        <v/>
      </c>
      <c r="FO90" s="9" t="str">
        <f>IF(AND(ISNUMBER(BA90),ISNUMBER(DK90)),IF(BA90+VLOOKUP(BI90,NyPp!$L$2:$V$4,DK90,1)&gt;19,19,BA90+VLOOKUP(BI90,NyPp!$L$2:$V$4,DK90,1)),"")</f>
        <v/>
      </c>
      <c r="FP90" s="9" t="str">
        <f>IF(AND(ISNUMBER(BB90),ISNUMBER(DK90)),IF(BB90+VLOOKUP(BI90,NyIGS!$L$2:$V$4,DK90,1)&gt;160,160,BB90+VLOOKUP(BI90,NyIGS!$L$2:$V$4,DK90,1)),"")</f>
        <v/>
      </c>
      <c r="FQ90" s="9" t="str">
        <f>IF(AND(ISNUMBER(BC90),ISNUMBER(DK90)),IF(BC90+VLOOKUP(BI90,NyIRS!$L$2:$V$4,DK90,1)&gt;160,160,BC90+VLOOKUP(BI90,NyIRS!$L$2:$V$4,DK90,1)),"")</f>
        <v/>
      </c>
      <c r="FR90" s="9" t="str">
        <f>IF(AND(ISNUMBER(BD90),ISNUMBER(DK90)),IF(BD90+VLOOKUP(BI90,NyIES!$L$2:$V$4,DK90,1)&gt;160,160, BD90+VLOOKUP(BI90,NyIES!$L$2:$V$4,DK90,1)),"")</f>
        <v/>
      </c>
      <c r="FS90" s="9" t="str">
        <f>IF(AND(ISNUMBER(BE90),ISNUMBER(DK90)),IF(BE90+VLOOKUP(BI90,NyISI!$L$2:$V$4,DK90,1)&gt;160,160,BE90+VLOOKUP(BI90,NyISI!$L$2:$V$4,DK90,1)),"")</f>
        <v/>
      </c>
      <c r="FT90" s="9" t="str">
        <f>IF(AND(ISNUMBER(DK90),DK90&lt;8),IF(AND(ISNUMBER(BF90),ISNUMBER(DK90)),IF(BF90+VLOOKUP(BI90,NyISS!$L$2:$V$4,DK90,1)&gt;160,160,BF90+VLOOKUP(BI90,NyISS!$L$2:$V$4,DK90,1)),""),"")</f>
        <v/>
      </c>
      <c r="FU90" s="9" t="str">
        <f>IF(AND(ISNUMBER(DK90),DK90&gt;7),IF(AND(ISNUMBER(BG90),ISNUMBER(DK90)),IF(BG90+VLOOKUP(BI90,NyISM!$L$2:$V$4,DK90,1)&gt;160,160,BG90+VLOOKUP(BI90,NyISM!$L$2:$V$4,DK90,1)),""),"")</f>
        <v/>
      </c>
      <c r="FV90" s="9" t="str">
        <f>IF(AND(ISNUMBER(BH90),ISNUMBER(DK90)),IF(BH90+VLOOKUP(BI90,NyIAM!$L$2:$V$4,DK90,1)&gt;160,160,BH90+VLOOKUP(BI90,NyIAM!$L$2:$V$4,DK90,1)),"")</f>
        <v/>
      </c>
    </row>
    <row r="91" spans="1:178" x14ac:dyDescent="0.2">
      <c r="A91" s="51"/>
      <c r="B91" s="51"/>
      <c r="C91" s="51"/>
      <c r="D91" s="51"/>
      <c r="E91" s="51"/>
      <c r="F91" s="51"/>
      <c r="G91" s="51"/>
      <c r="H91" s="51"/>
      <c r="I91" s="51"/>
      <c r="J91" s="52"/>
      <c r="K91" s="52"/>
      <c r="L91" s="53"/>
      <c r="M91" s="53"/>
      <c r="N91" s="58" t="str">
        <f t="shared" si="22"/>
        <v/>
      </c>
      <c r="O91" s="53"/>
      <c r="P91" s="53"/>
      <c r="Q91" s="53"/>
      <c r="R91" s="53"/>
      <c r="S91" s="53"/>
      <c r="T91" s="53"/>
      <c r="U91" s="53"/>
      <c r="V91" s="53"/>
      <c r="W91" s="53"/>
      <c r="X91" s="53"/>
      <c r="Y91" s="53"/>
      <c r="Z91" s="53"/>
      <c r="AA91" s="53"/>
      <c r="AB91" s="53"/>
      <c r="AC91" s="53"/>
      <c r="AD91" s="53"/>
      <c r="AE91" s="53"/>
      <c r="AF91" s="53"/>
      <c r="AG91" s="53"/>
      <c r="AH91" s="53"/>
      <c r="AI91" s="53"/>
      <c r="AJ91" s="4" t="str">
        <f>IF(O91="","",IF(ISNUMBER(N91),VLOOKUP(O91,NyFi!$A$2:$K$40,DK91),""))</f>
        <v/>
      </c>
      <c r="AK91" s="4" t="str">
        <f>IF(P91="","",IF(AND(ISNUMBER(N91),DK91&lt;8),VLOOKUP(P91,NyGs!$A$2:$G$41,DK91),""))</f>
        <v/>
      </c>
      <c r="AL91" s="4" t="str">
        <f>IF(AA91="","",IF(ISNUMBER(N91),VLOOKUP(AA91,NyRm!$A$2:$K$56,DK91),""))</f>
        <v/>
      </c>
      <c r="AM91" s="4" t="str">
        <f>IF(Z91="","",IF(ISNUMBER(N91),VLOOKUP(Z91,NyFm!$A$2:$K$46,DK91),""))</f>
        <v/>
      </c>
      <c r="AN91" s="4" t="str">
        <f>IF(U91="","",IF(AND(ISNUMBER(N91),DK91&lt;8),VLOOKUP(U91,NyLi1R!$A$2:$G$20,DK91),""))</f>
        <v/>
      </c>
      <c r="AO91" s="4" t="str">
        <f>IF(V91="","",IF(AND(ISNUMBER(N91),DK91&lt;8),VLOOKUP(V91,NyLi1E!$A$2:$G$20,DK91),""))</f>
        <v/>
      </c>
      <c r="AP91" s="4" t="str">
        <f>IF(AND(ISNUMBER(N91),ISNUMBER(AN91),ISNUMBER(AO91),DK91&lt;8),VLOOKUP(AN91+AO91,NyLi1T!$A$2:$G$40,DK91),"")</f>
        <v/>
      </c>
      <c r="AQ91" s="4" t="str">
        <f>IF(W91="","",IF(AND(ISNUMBER(N91),DK91&gt;7),VLOOKUP(W91,NyLi2R!$A$2:$K$20,DK91),""))</f>
        <v/>
      </c>
      <c r="AR91" s="4" t="str">
        <f>IF(X91="","",IF(AND(ISNUMBER(N91),DK91&gt;7),VLOOKUP(X91,NyLi2E!$A$2:$K$20,DK91),""))</f>
        <v/>
      </c>
      <c r="AS91" s="4" t="str">
        <f>IF(AND(ISNUMBER(N91),ISNUMBER(AQ91),ISNUMBER(AR91),DK91&gt;7),VLOOKUP(AQ91+AR91,NyLi2T!$A$2:$K$40,DK91),"")</f>
        <v/>
      </c>
      <c r="AT91" s="4" t="str">
        <f>IF(AE91="","",IF(AND(ISNUMBER(N91),DK91&lt;8),VLOOKUP(AE91,NySs!$A$2:$G$28,DK91),""))</f>
        <v/>
      </c>
      <c r="AU91" s="4" t="str">
        <f>IF(AD91="","",IF(AND(ISNUMBER(N91),DK91&lt;9),VLOOKUP(AD91,NyEo!$A$2:$H$22,DK91),""))</f>
        <v/>
      </c>
      <c r="AV91" s="4" t="str">
        <f>IF(Q91="","",IF(AND(ISNUMBER(N91),DK91&gt;7),VLOOKUP(Q91,NyHt!$A$2:$K$17,DK91),""))</f>
        <v/>
      </c>
      <c r="AW91" s="4" t="str">
        <f>IF(R91="","",IF(ISNUMBER(N91),VLOOKUP(R91,NySiF!$A$2:$K$18,DK91),""))</f>
        <v/>
      </c>
      <c r="AX91" s="4" t="str">
        <f>IF(S91="","",IF(ISNUMBER(N91),VLOOKUP(S91,NySiB!$A$2:$K$16,DK91),""))</f>
        <v/>
      </c>
      <c r="AY91" s="4" t="str">
        <f>IF(T91="","",IF(ISNUMBER(N91),VLOOKUP(T91,NySiT!$A$2:$K$32,DK91),""))</f>
        <v/>
      </c>
      <c r="AZ91" s="4" t="str">
        <f>IF(Y91="","",IF(ISNUMBER(N91),VLOOKUP(Y91,NyVs!$A$2:$K$86,DK91),""))</f>
        <v/>
      </c>
      <c r="BA91" s="4" t="str">
        <f>IF(AI91="","",IF(ISNUMBER(N91),VLOOKUP(AI91,NyPp!$A$2:$K$202,DK91),""))</f>
        <v/>
      </c>
      <c r="BB91" s="4" t="str">
        <f>IF(AND(ISNUMBER(AJ91),ISNUMBER(AK91),ISNUMBER(AL91),ISNUMBER(AM91),DK91&lt;8),IF(COUNTIF(O91,0)+COUNTIF(P91,0)+COUNTIF(AA91,0)+COUNTIF(Z91,0)&gt;1,"",VLOOKUP(AJ91+AK91+AL91+AM91,NyIGS!$A$2:$K$78,DK91)),IF(AND(ISNUMBER(AJ91),ISNUMBER(AL91),ISNUMBER(AM91),ISNUMBER(AS91),DK91&gt;7),IF(COUNTIF(O91,0)+COUNTIF(AA91,0)+COUNTIF(Z91,0)+AND(COUNTIF(W91,0),COUNTIF(X91,0))&gt;1,"",VLOOKUP(AJ91+AL91+AM91+AS91,NyIGS!$A$2:$K$78,DK91)),""))</f>
        <v/>
      </c>
      <c r="BC91" s="4" t="str">
        <f>IF(AND(ISNUMBER(AJ91),ISNUMBER(AN91),ISNUMBER(AT91),DK91&lt;8),IF(COUNTIF(O91,0)+COUNTIF(U91,0)+COUNTIF(AE91,0)&gt;1,"",VLOOKUP(AJ91+AN91+AT91,NyIRS!$A$2:$K$59,DK91)),IF(AND(ISNUMBER(AJ91),ISNUMBER(AQ91),DK91&gt;7),IF(COUNTIF(O91,0)+COUNTIF(W91,0)&gt;1,"",VLOOKUP(AJ91+AQ91,NyIRS!$A$2:$K$59,DK91)),""))</f>
        <v/>
      </c>
      <c r="BD91" s="4" t="str">
        <f>IF(AND(ISNUMBER(AK91),ISNUMBER(AL91),ISNUMBER(AM91),DK91&lt;8),IF(COUNTIF(P91,0)+COUNTIF(AA91,0)+COUNTIF(Z91,0)&gt;1,"",VLOOKUP(AK91+AL91+AM91,NyIES!$A$2:$K$59,DK91)),IF(AND(ISNUMBER(AL91),ISNUMBER(AM91),ISNUMBER(AR91),DK91&gt;7),IF(COUNTIF(AA91,0)+COUNTIF(Z91,0)+COUNTIF(X91,0)&gt;1,"",VLOOKUP(AL91+AM91+AR91,NyIES!$A$2:$K$59,DK91)),""))</f>
        <v/>
      </c>
      <c r="BE91" s="4" t="str">
        <f>IF(AND(ISNUMBER(AJ91),ISNUMBER(AP91),ISNUMBER(AU91),DK91&lt;8),IF(COUNTIF(O91,0)+AND(COUNTIF(U91,0),COUNTIF(V91,0))+COUNTIF(AD91,0)&gt;1,"",VLOOKUP(AJ91+AP91+AU91,NyISI!$A$2:$K$59,DK91)),IF(AND(ISNUMBER(AS91),ISNUMBER(AU91),ISNUMBER(AV91),DK91=8),IF(COUNTIF(AD91,0)+COUNTIF(Q91,0)+AND(COUNTIF(W91,0),COUNTIF(X91,0))&gt;1,"",VLOOKUP(AS91+AU91+AV91,NyISI!$A$2:$K$59,DK91)),IF(AND(ISNUMBER(AS91),ISNUMBER(AV91),DK91&gt;8),IF(COUNTIF(Q91,0)+AND(COUNTIF(W91,0),COUNTIF(X91,0))&gt;1,"",VLOOKUP(AS91+AV91,NyISI!$A$2:$K$59,DK91)),"")))</f>
        <v/>
      </c>
      <c r="BF91" s="4" t="str">
        <f>IF(AND(ISNUMBER(AT91),ISNUMBER(AK91),ISNUMBER(AL91),ISNUMBER(AM91),DK91&lt;8),IF(COUNTIF(P91,0)+COUNTIF(AA91,0)+COUNTIF(Z91,0)+COUNTIF(AE91,0)&gt;1,"",VLOOKUP(AT91+AK91+AL91+AM91,NyISS!$A$2:$G$78,DK91)),"")</f>
        <v/>
      </c>
      <c r="BG91" s="4" t="str">
        <f>IF(AND(ISNUMBER(AJ91),ISNUMBER(AL91),ISNUMBER(AM91),DK91&gt;7),IF(COUNTIF(O91,0)+COUNTIF(AA91,0)+COUNTIF(Z91,0)&gt;1,"",VLOOKUP(AJ91+AL91+AM91,NyISM!$A$2:$K$59,DK91)),"")</f>
        <v/>
      </c>
      <c r="BH91" s="4" t="str">
        <f>IF(AND(ISNUMBER(AY91),ISNUMBER(AZ91)),IF(COUNTIF(T91,0)+COUNTIF(Y91,0)&gt;1,"",VLOOKUP(AY91+AZ91,NyIAM!$A$2:$K$40,DK91)),"")</f>
        <v/>
      </c>
      <c r="BJ91" s="4" t="str">
        <f>IF(ISNUMBER(BB91),VLOOKUP(BB91,Percentil!$A$2:$B$122,2,1),"")</f>
        <v/>
      </c>
      <c r="BK91" s="4" t="str">
        <f>IF(ISNUMBER(BC91),VLOOKUP(BC91,Percentil!$A$2:$B$122,2,1),"")</f>
        <v/>
      </c>
      <c r="BL91" s="4" t="str">
        <f>IF(ISNUMBER(BD91),VLOOKUP(BD91,Percentil!$A$2:$B$122,2,1),"")</f>
        <v/>
      </c>
      <c r="BM91" s="4" t="str">
        <f>IF(ISNUMBER(BE91),VLOOKUP(BE91,Percentil!$A$2:$B$122,2,1),"")</f>
        <v/>
      </c>
      <c r="BN91" s="4" t="str">
        <f>IF(ISNUMBER(BF91),VLOOKUP(BF91,Percentil!$A$2:$B$122,2,1),"")</f>
        <v/>
      </c>
      <c r="BO91" s="4" t="str">
        <f>IF(ISNUMBER(BG91),VLOOKUP(BG91,Percentil!$A$2:$B$122,2,1),"")</f>
        <v/>
      </c>
      <c r="BP91" s="4" t="str">
        <f>IF(ISNUMBER(BH91),VLOOKUP(BH91,Percentil!$A$2:$B$122,2,1),"")</f>
        <v/>
      </c>
      <c r="BQ91" s="4" t="str">
        <f>IF(AND(ISNUMBER(AJ91),ISNUMBER(DK91)),IF(AJ91-VLOOKUP(BI91,NyFi!$L$2:$V$4,DK91,1)&lt;1,1 &amp; " - " &amp; AJ91+VLOOKUP(BI91,NyFi!$L$2:$V$4,DK91,1),IF(AJ91+VLOOKUP(BI91,NyFi!$L$2:$V$4,DK91,1)&gt;19,AJ91-VLOOKUP(BI91,NyFi!$L$2:$V$4,DK91,1) &amp; " - " &amp; 19,AJ91-VLOOKUP(BI91,NyFi!$L$2:$V$4,DK91,1) &amp; " - " &amp; AJ91+VLOOKUP(BI91,NyFi!$L$2:$V$4,DK91,1))),"")</f>
        <v/>
      </c>
      <c r="BR91" s="4" t="str">
        <f>IF(AND(ISNUMBER(DK91),DK91&lt;8),IF(AND(ISNUMBER(AK91),ISNUMBER(DK91)),IF(AK91-VLOOKUP(BI91,NyGs!$L$2:$V$4,DK91,1)&lt;1,1 &amp; " - " &amp; AK91+VLOOKUP(BI91,NyGs!$L$2:$V$4,DK91,1),IF(AK91+VLOOKUP(BI91,NyGs!$L$2:$V$4,DK91,1)&gt;19,AK91-VLOOKUP(BI91,NyGs!$L$2:$V$4,DK91,1) &amp; " - " &amp; 19,AK91-VLOOKUP(BI91,NyGs!$L$2:$V$4,DK91,1) &amp; " - " &amp; AK91+VLOOKUP(BI91,NyGs!$L$2:$V$4,DK91,1))),""),"")</f>
        <v/>
      </c>
      <c r="BS91" s="4" t="str">
        <f>IF(AND(ISNUMBER(AL91),ISNUMBER(DK91)),IF(AL91-VLOOKUP(BI91,NyRm!$L$2:$V$4,DK91,1)&lt;1,1 &amp; " - " &amp; AL91+VLOOKUP(BI91,NyRm!$L$2:$V$4,DK91,1),IF(AL91+VLOOKUP(BI91,NyRm!$L$2:$V$4,DK91,1)&gt;19,AL91-VLOOKUP(BI91,NyRm!$L$2:$V$4,DK91,1) &amp; " - " &amp; 19,AL91-VLOOKUP(BI91,NyRm!$L$2:$V$4,DK91,1) &amp; " - " &amp; AL91+VLOOKUP(BI91,NyRm!$L$2:$V$4,DK91,1))),"")</f>
        <v/>
      </c>
      <c r="BT91" s="4" t="str">
        <f>IF(AND(ISNUMBER(AM91),ISNUMBER(DK91)),IF(AM91-VLOOKUP(BI91,NyFm!$L$2:$V$4,DK91,1)&lt;1,1 &amp; " - " &amp; AM91+VLOOKUP(BI91,NyFm!$L$2:$V$4,DK91,1),IF(AM91+VLOOKUP(BI91,NyFm!$L$2:$V$4,DK91,1)&gt;19,AM91-VLOOKUP(BI91,NyFm!$L$2:$V$4,DK91,1) &amp; " - " &amp; 19,AM91-VLOOKUP(BI91,NyFm!$L$2:$V$4,DK91,1) &amp; " - " &amp; AM91+VLOOKUP(BI91,NyFm!$L$2:$V$4,DK91,1))),"")</f>
        <v/>
      </c>
      <c r="BU91" s="4" t="str">
        <f>IF(AND(ISNUMBER(DK91),DK91&lt;8),IF(AND(ISNUMBER(AN91),ISNUMBER(DK91)),IF(AN91-VLOOKUP(BI91,NyLi1R!$L$2:$V$4,DK91,1)&lt;1,1 &amp; " - " &amp; AN91+VLOOKUP(BI91,NyLi1R!$L$2:$V$4,DK91,1),IF(AN91+VLOOKUP(BI91,NyLi1R!$L$2:$V$4,DK91,1)&gt;19,AN91-VLOOKUP(BI91,NyLi1R!$L$2:$V$4,DK91,1) &amp; " - " &amp; 19,AN91-VLOOKUP(BI91,NyLi1R!$L$2:$V$4,DK91,1) &amp; " - " &amp; AN91+VLOOKUP(BI91,NyLi1R!$L$2:$V$4,DK91,1))),""),"")</f>
        <v/>
      </c>
      <c r="BV91" s="4" t="str">
        <f>IF(AND(ISNUMBER(DK91),DK91&lt;8),IF(AND(ISNUMBER(AO91),ISNUMBER(DK91)),IF(AO91-VLOOKUP(BI91,NyLi1E!$L$2:$V$4,DK91,1)&lt;1,1 &amp; " - " &amp; AO91+VLOOKUP(BI91,NyLi1E!$L$2:$V$4,DK91,1),IF(AO91+VLOOKUP(BI91,NyLi1E!$L$2:$V$4,DK91,1)&gt;19,AO91-VLOOKUP(BI91,NyLi1E!$L$2:$V$4,DK91,1) &amp; " - " &amp; 19,AO91-VLOOKUP(BI91,NyLi1E!$L$2:$V$4,DK91,1) &amp; " - " &amp; AO91+VLOOKUP(BI91,NyLi1E!$L$2:$V$4,DK91,1))),""),"")</f>
        <v/>
      </c>
      <c r="BW91" s="4" t="str">
        <f>IF(AND(ISNUMBER(DK91),DK91&lt;8),IF(AND(ISNUMBER(AP91),ISNUMBER(DK91)),IF(AP91-VLOOKUP(BI91,NyLi1T!$L$2:$V$4,DK91,1)&lt;1,1 &amp; " - " &amp; AP91+VLOOKUP(BI91,NyLi1T!$L$2:$V$4,DK91,1),IF(AP91+VLOOKUP(BI91,NyLi1T!$L$2:$V$4,DK91,1)&gt;19,AP91-VLOOKUP(BI91,NyLi1T!$L$2:$V$4,DK91,1) &amp; " - " &amp; 19,AP91-VLOOKUP(BI91,NyLi1T!$L$2:$V$4,DK91,1) &amp; " - " &amp; AP91+VLOOKUP(BI91,NyLi1T!$L$2:$V$4,DK91,1))),""),"")</f>
        <v/>
      </c>
      <c r="BX91" s="4" t="str">
        <f>IF(AND(ISNUMBER(DK91),DK91&gt;7),IF(AND(ISNUMBER(AQ91),ISNUMBER(DK91)),IF(AQ91-VLOOKUP(BI91,NyLi2R!$L$2:$V$4,DK91,1)&lt;1,1 &amp; " - " &amp; AQ91+VLOOKUP(BI91,NyLi2R!$L$2:$V$4,DK91,1),IF(AQ91+VLOOKUP(BI91,NyLi2R!$L$2:$V$4,DK91,1)&gt;19,AQ91-VLOOKUP(BI91,NyLi2R!$L$2:$V$4,DK91,1) &amp; " - " &amp; 19,AQ91-VLOOKUP(BI91,NyLi2R!$L$2:$V$4,DK91,1) &amp; " - " &amp; AQ91+VLOOKUP(BI91,NyLi2R!$L$2:$V$4,DK91,1))),""),"")</f>
        <v/>
      </c>
      <c r="BY91" s="4" t="str">
        <f>IF(AND(ISNUMBER(DK91),DK91&gt;7),IF(AND(ISNUMBER(AR91),ISNUMBER(DK91)),IF(AR91-VLOOKUP(BI91,NyLi2E!$L$2:$V$4,DK91,1)&lt;1,1 &amp; " - " &amp; AR91+VLOOKUP(BI91,NyLi2E!$L$2:$V$4,DK91,1),IF(AR91+VLOOKUP(BI91,NyLi2E!$L$2:$V$4,DK91,1)&gt;19,AR91-VLOOKUP(BI91,NyLi2E!$L$2:$V$4,DK91,1) &amp; " - " &amp; 19,AR91-VLOOKUP(BI91,NyLi2E!$L$2:$V$4,DK91,1) &amp; " - " &amp; AR91+VLOOKUP(BI91,NyLi2E!$L$2:$V$4,DK91,1))),""),"")</f>
        <v/>
      </c>
      <c r="BZ91" s="4" t="str">
        <f>IF(AND(ISNUMBER(DK91),DK91&gt;7),IF(AND(ISNUMBER(AS91),ISNUMBER(DK91)),IF(AS91-VLOOKUP(BI91,NyLi2T!$L$2:$V$4,DK91,1)&lt;1,1 &amp; " - " &amp; AS91+VLOOKUP(BI91,NyLi2T!$L$2:$V$4,DK91,1),IF(AS91+VLOOKUP(BI91,NyLi2T!$L$2:$V$4,DK91,1)&gt;19,AS91-VLOOKUP(BI91,NyLi2T!$L$2:$V$4,DK91,1) &amp; " - " &amp; 19,AS91-VLOOKUP(BI91,NyLi2T!$L$2:$V$4,DK91,1) &amp; " - " &amp; AS91+VLOOKUP(BI91,NyLi2T!$L$2:$V$4,DK91,1))),""),"")</f>
        <v/>
      </c>
      <c r="CA91" s="4" t="str">
        <f>IF(AND(ISNUMBER(DK91),DK91&lt;8),IF(AND(ISNUMBER(AT91),ISNUMBER(DK91)),IF(AT91-VLOOKUP(BI91,NySs!$L$2:$V$4,DK91,1)&lt;1,1 &amp; " - " &amp; AT91+VLOOKUP(BI91,NySs!$L$2:$V$4,DK91,1),IF(AT91+VLOOKUP(BI91,NySs!$L$2:$V$4,DK91,1)&gt;19,AT91-VLOOKUP(BI91,NySs!$L$2:$V$4,DK91,1) &amp; " - " &amp; 19,AT91-VLOOKUP(BI91,NySs!$L$2:$V$4,DK91,1) &amp; " - " &amp; AT91+VLOOKUP(BI91,NySs!$L$2:$V$4,DK91,1))),""),"")</f>
        <v/>
      </c>
      <c r="CB91" s="4" t="str">
        <f>IF(AND(ISNUMBER(DK91),DK91&lt;9),IF(AND(ISNUMBER(AU91),ISNUMBER(DK91)),IF(AU91-VLOOKUP(BI91,NyEo!$L$2:$V$4,DK91,1)&lt;1,1 &amp; " - " &amp; AU91+VLOOKUP(BI91,NyEo!$L$2:$V$4,DK91,1),IF(AU91+VLOOKUP(BI91,NyEo!$L$2:$V$4,DK91,1)&gt;19,AU91-VLOOKUP(BI91,NyEo!$L$2:$V$4,DK91,1) &amp; " - " &amp; 19,AU91-VLOOKUP(BI91,NyEo!$L$2:$V$4,DK91,1) &amp; " - " &amp; AU91+VLOOKUP(BI91,NyEo!$L$2:$V$4,DK91,1))),""),"")</f>
        <v/>
      </c>
      <c r="CC91" s="4" t="str">
        <f>IF(AND(ISNUMBER(DK91),DK91&gt;7),IF(AND(ISNUMBER(AV91),ISNUMBER(DK91)),IF(AV91-VLOOKUP(BI91,NyHt!$L$2:$V$4,DK91,1)&lt;1,1 &amp; " - " &amp; AV91+VLOOKUP(BI91,NyHt!$L$2:$V$4,DK91,1),IF(AV91+VLOOKUP(BI91,NyHt!$L$2:$V$4,DK91,1)&gt;19,AV91-VLOOKUP(BI91,NyHt!$L$2:$V$4,DK91,1) &amp; " - " &amp; 19,AV91-VLOOKUP(BI91,NyHt!$L$2:$V$4,DK91,1) &amp; " - " &amp; AV91+VLOOKUP(BI91,NyHt!$L$2:$V$4,DK91,1))),""),"")</f>
        <v/>
      </c>
      <c r="CD91" s="4" t="str">
        <f>IF(AND(ISNUMBER(AW91),ISNUMBER(DK91)),IF(AW91-VLOOKUP(BI91,NySiF!$L$2:$V$4,DK91,1)&lt;1,1 &amp; " - " &amp; AW91+VLOOKUP(BI91,NySiF!$L$2:$V$4,DK91,1),IF(AW91+VLOOKUP(BI91,NySiF!$L$2:$V$4,DK91,1)&gt;19,AW91-VLOOKUP(BI91,NySiF!$L$2:$V$4,DK91,1) &amp; " - " &amp; 19,AW91-VLOOKUP(BI91,NySiF!$L$2:$V$4,DK91,1) &amp; " - " &amp; AW91+VLOOKUP(BI91,NySiF!$L$2:$V$4,DK91,1))),"")</f>
        <v/>
      </c>
      <c r="CE91" s="4" t="str">
        <f>IF(AND(ISNUMBER(AX91),ISNUMBER(DK91)),IF(AX91-VLOOKUP(BI91,NySiB!$L$2:$V$4,DK91,1)&lt;1,1 &amp; " - " &amp; AX91+VLOOKUP(BI91,NySiB!$L$2:$V$4,DK91,1),IF(AX91+VLOOKUP(BI91,NySiB!$L$2:$V$4,DK91,1)&gt;19,AX91-VLOOKUP(BI91,NySiB!$L$2:$V$4,DK91,1) &amp; " - " &amp; 19,AX91-VLOOKUP(BI91,NySiB!$L$2:$V$4,DK91,1) &amp; " - " &amp; AX91+VLOOKUP(BI91,NySiB!$L$2:$V$4,DK91,1))),"")</f>
        <v/>
      </c>
      <c r="CF91" s="4" t="str">
        <f>IF(AND(ISNUMBER(AY91),ISNUMBER(DK91)),IF(AY91-VLOOKUP(BI91,NySiT!$L$2:$V$4,DK91,1)&lt;1,1 &amp; " - " &amp; AY91+VLOOKUP(BI91,NySiT!$L$2:$V$4,DK91,1),IF(AY91+VLOOKUP(BI91,NySiT!$L$2:$V$4,DK91,1)&gt;19,AY91-VLOOKUP(BI91,NySiT!$L$2:$V$4,DK91,1) &amp; " - " &amp; 19,AY91-VLOOKUP(BI91,NySiT!$L$2:$V$4,DK91,1) &amp; " - " &amp; AY91+VLOOKUP(BI91,NySiT!$L$2:$V$4,DK91,1))),"")</f>
        <v/>
      </c>
      <c r="CG91" s="4" t="str">
        <f>IF(AND(ISNUMBER(AZ91),ISNUMBER(DK91)),IF(AZ91-VLOOKUP(BI91,NyVs!$L$2:$V$4,DK91,1)&lt;1,1 &amp; " - " &amp; AZ91+VLOOKUP(BI91,NyVs!$L$2:$V$4,DK91,1),IF(AZ91+VLOOKUP(BI91,NyVs!$L$2:$V$4,DK91,1)&gt;19,AZ91-VLOOKUP(BI91,NyVs!$L$2:$V$4,DK91,1) &amp; " - " &amp; 19,AZ91-VLOOKUP(BI91,NyVs!$L$2:$V$4,DK91,1) &amp; " - " &amp; AZ91+VLOOKUP(BI91,NyVs!$L$2:$V$4,DK91,1))),"")</f>
        <v/>
      </c>
      <c r="CH91" s="4" t="str">
        <f>IF(AND(ISNUMBER(BA91),ISNUMBER(DK91)),IF(BA91-VLOOKUP(BI91,NyPp!$L$2:$V$4,DK91,1)&lt;1,1 &amp; " - " &amp; BA91+VLOOKUP(BI91,NyPp!$L$2:$V$4,DK91,1),IF(BA91+VLOOKUP(BI91,NyPp!$L$2:$V$4,DK91,1)&gt;19,BA91-VLOOKUP(BI91,NyPp!$L$2:$V$4,DK91,1) &amp; " - " &amp; 19,BA91-VLOOKUP(BI91,NyPp!$L$2:$V$4,DK91,1) &amp; " - " &amp; BA91+VLOOKUP(BI91,NyPp!$L$2:$V$4,DK91,1))),"")</f>
        <v/>
      </c>
      <c r="CI91" s="4" t="str">
        <f>IF(AND(ISNUMBER(BB91),ISNUMBER(DK91)),IF(BB91-VLOOKUP(BI91,NyIGS!$L$2:$V$4,DK91,1)&lt;40,40 &amp; " - " &amp; BB91+VLOOKUP(BI91,NyIGS!$L$2:$V$4,DK91,1),IF(BB91+VLOOKUP(BI91,NyIGS!$L$2:$V$4,DK91,1)&gt;160,BB91-VLOOKUP(BI91,NyIGS!$L$2:$V$4,DK91,1) &amp; " - " &amp; 160,BB91-VLOOKUP(BI91,NyIGS!$L$2:$V$4,DK91,1) &amp; " - " &amp; BB91+VLOOKUP(BI91,NyIGS!$L$2:$V$4,DK91,1))),"")</f>
        <v/>
      </c>
      <c r="CJ91" s="4" t="str">
        <f>IF(AND(ISNUMBER(BC91),ISNUMBER(DK91)),IF(BC91-VLOOKUP(BI91,NyIRS!$L$2:$V$4,DK91,1)&lt;40,40 &amp; " - " &amp; BC91+VLOOKUP(BI91,NyIRS!$L$2:$V$4,DK91,1),IF(BC91+VLOOKUP(BI91,NyIRS!$L$2:$V$4,DK91,1)&gt;160,BC91-VLOOKUP(BI91,NyIRS!$L$2:$V$4,DK91,1) &amp; " - " &amp; 160,BC91-VLOOKUP(BI91,NyIRS!$L$2:$V$4,DK91,1) &amp; " - " &amp; BC91+VLOOKUP(BI91,NyIRS!$L$2:$V$4,DK91,1))),"")</f>
        <v/>
      </c>
      <c r="CK91" s="4" t="str">
        <f>IF(AND(ISNUMBER(BD91),ISNUMBER(DK91)),IF(BD91-VLOOKUP(BI91,NyIES!$L$2:$V$4,DK91,1)&lt;40,40 &amp; " - " &amp; BD91+VLOOKUP(BI91,NyIES!$L$2:$V$4,DK91,1),IF(BD91+VLOOKUP(BI91,NyIES!$L$2:$V$4,DK91,1)&gt;160,BD91-VLOOKUP(BI91,NyIES!$L$2:$V$4,DK91,1) &amp; " - " &amp; 160,BD91-VLOOKUP(BI91,NyIES!$L$2:$V$4,DK91,1) &amp; " - " &amp; BD91+VLOOKUP(BI91,NyIES!$L$2:$V$4,DK91,1))),"")</f>
        <v/>
      </c>
      <c r="CL91" s="4" t="str">
        <f>IF(AND(ISNUMBER(BE91),ISNUMBER(DK91)),IF(BE91-VLOOKUP(BI91,NyISI!$L$2:$V$4,DK91,1)&lt;40,40 &amp; " - " &amp; BE91+VLOOKUP(BI91,NyISI!$L$2:$V$4,DK91,1),IF(BE91+VLOOKUP(BI91,NyISI!$L$2:$V$4,DK91,1)&gt;160,BE91-VLOOKUP(BI91,NyISI!$L$2:$V$4,DK91,1) &amp; " - " &amp; 160,BE91-VLOOKUP(BI91,NyISI!$L$2:$V$4,DK91,1) &amp; " - " &amp; BE91+VLOOKUP(BI91,NyISI!$L$2:$V$4,DK91,1))),"")</f>
        <v/>
      </c>
      <c r="CM91" s="4" t="str">
        <f>IF(AND(ISNUMBER(DK91),DK91&lt;8),IF(AND(ISNUMBER(BF91),ISNUMBER(DK91)),IF(BF91-VLOOKUP(BI91,NyISS!$L$2:$V$4,DK91,1)&lt;40,40 &amp; " - " &amp; BF91+VLOOKUP(BI91,NyISS!$L$2:$V$4,DK91,1),IF(BF91+VLOOKUP(BI91,NyISS!$L$2:$V$4,DK91,1)&gt;160,BF91-VLOOKUP(BI91,NyISS!$L$2:$V$4,DK91,1) &amp; " - " &amp; 160,BF91-VLOOKUP(BI91,NyISS!$L$2:$V$4,DK91,1) &amp; " - " &amp; BF91+VLOOKUP(BI91,NyISS!$L$2:$V$4,DK91,1))),""),"")</f>
        <v/>
      </c>
      <c r="CN91" s="4" t="str">
        <f>IF(AND(ISNUMBER(DK91),DK91&gt;7),IF(AND(ISNUMBER(BG91),ISNUMBER(DK91)),IF(BG91-VLOOKUP(BI91,NyISM!$L$2:$V$4,DK91,1)&lt;40,40 &amp; " - " &amp; BG91+VLOOKUP(BI91,NyISM!$L$2:$V$4,DK91,1),IF(BG91+VLOOKUP(BI91,NyISM!$L$2:$V$4,DK91,1)&gt;160,BG91-VLOOKUP(BI91,NyISM!$L$2:$V$4,DK91,1) &amp; " - " &amp; 160,BG91-VLOOKUP(BI91,NyISM!$L$2:$V$4,DK91,1) &amp; " - " &amp; BG91+VLOOKUP(BI91,NyISM!$L$2:$V$4,DK91,1))),""),"")</f>
        <v/>
      </c>
      <c r="CO91" s="4" t="str">
        <f>IF(AND(ISNUMBER(BH91),ISNUMBER(DK91)),IF(BH91-VLOOKUP(BI91,NyIAM!$L$2:$V$4,DK91,1)&lt;40,40 &amp; " - " &amp; BH91+VLOOKUP(BI91,NyIAM!$L$2:$V$4,DK91,1),IF(BH91+VLOOKUP(BI91,NyIAM!$L$2:$V$4,DK91,1)&gt;160,BH91-VLOOKUP(BI91,NyIAM!$L$2:$V$4,DK91,1) &amp; " - " &amp; 160,BH91-VLOOKUP(BI91,NyIAM!$L$2:$V$4,DK91,1) &amp; " - " &amp; BH91+VLOOKUP(BI91,NyIAM!$L$2:$V$4,DK91,1))),"")</f>
        <v/>
      </c>
      <c r="CP91" s="4" t="str">
        <f>IF(AF91="","",IF(AND(ISNUMBER(AF91),ISNUMBER(DK91)),IF(VLOOKUP(AF91,NyOm!$A$2:$K$30,DK91,1)=1,"Onormalt få ord",IF(VLOOKUP(AF91,NyOm!$A$2:$K$30,DK91,1)=2,"Färre antal ord än normalt",IF(VLOOKUP(AF91,NyOm!$A$2:$K$30,DK91,1)=3,"Normalt antal ord","")))))</f>
        <v/>
      </c>
      <c r="CQ91" s="4" t="str">
        <f>IF(AB91="","",IF(AND(ISNUMBER(AB91),ISNUMBER(DK91)),IF(VLOOKUP(AB91,NyPbTid!$A$2:$K$218,DK91,1)=1,"Onormalt lång tidsåtgång",IF(VLOOKUP(AB91,NyPbTid!$A$2:$K$218,DK91,1)=2,"Långsammare än normalt",IF(VLOOKUP(AB91,NyPbTid!$A$2:$K$218,DK91,1)=3,"Normal tidsåtgång","")))))</f>
        <v/>
      </c>
      <c r="CR91" s="4" t="str">
        <f>IF(AC91="","",IF(AND(ISNUMBER(AC91),ISNUMBER(DK91)),IF(VLOOKUP(AC91,NyPbFel!$A$2:$K$18,DK91,1)=1,"Onormalt antal fel",IF(VLOOKUP(AC91,NyPbFel!$A$2:$K$18,DK91,1)=2,"Fler fel än normalt",IF(VLOOKUP(AC91,NyPbFel!$A$2:$K$18,DK91,1)=3,"Normalt antal fel","")))))</f>
        <v/>
      </c>
      <c r="CS91" s="4" t="str">
        <f t="shared" si="28"/>
        <v/>
      </c>
      <c r="CT91" s="4" t="str">
        <f>IF(OR(ISNUMBER(CS91),CS91="0**"),IF(ISNUMBER(CS91),CS91/ABS(CS91)*VLOOKUP(1,SignDiff!$A$3:$K$4,DK91,1),VLOOKUP(1,SignDiff!$A$3:$K$4,DK91,1)),"")</f>
        <v/>
      </c>
      <c r="CU91" s="4" t="str">
        <f>IF(OR(ISNUMBER(CS91),CS91="0**"),IF(ISNUMBER(CS91),CS91/ABS(CS91)*VLOOKUP(1,SignDiff!$A$7:$K$8,DK91,1),VLOOKUP(1,SignDiff!$A$7:$K$8,DK91,1)),"")</f>
        <v/>
      </c>
      <c r="CV91" s="4" t="str">
        <f t="shared" si="29"/>
        <v/>
      </c>
      <c r="CW91" s="4" t="str">
        <f t="shared" si="30"/>
        <v/>
      </c>
      <c r="CX91" s="4" t="str">
        <f>IF(OR(ISNUMBER(CS91),CS91="0**"),IF(CS91="0**",VLOOKUP(0,'IRS-IES'!$A$2:$C$43,2,1),IF(CS91&lt;0,VLOOKUP(ABS(CS91),'IRS-IES'!$A$2:$C$43,2,1),VLOOKUP(ABS(CS91),'IRS-IES'!$A$2:$C$43,3,1))),"")</f>
        <v/>
      </c>
      <c r="CY91" s="4" t="str">
        <f t="shared" si="31"/>
        <v/>
      </c>
      <c r="CZ91" s="4" t="str">
        <f>IF(OR(ISNUMBER(CY91),CY91="0**"),IF(ISNUMBER(CY91),CY91/ABS(CY91)*VLOOKUP(2,SignDiff!$A$3:$K$4,DK91,1),VLOOKUP(2,SignDiff!$A$3:$K$4,DK91,1)),"")</f>
        <v/>
      </c>
      <c r="DA91" s="4" t="str">
        <f>IF(OR(ISNUMBER(CY91),CY91="0**"),IF(ISNUMBER(CY91),CY91/ABS(CY91)*VLOOKUP(2,SignDiff!$A$7:$K$8,DK91,1),VLOOKUP(2,SignDiff!$A$7:$K$8,DK91,1)),"")</f>
        <v/>
      </c>
      <c r="DB91" s="4" t="str">
        <f t="shared" si="32"/>
        <v/>
      </c>
      <c r="DC91" s="4" t="str">
        <f t="shared" si="33"/>
        <v/>
      </c>
      <c r="DD91" s="4" t="str">
        <f>IF(OR(ISNUMBER(CY91),CY91="0**"),IF(CY91="0**",VLOOKUP(0,'ISI-ISS'!$A$2:$C$43,2,1),IF(CY91&lt;0,VLOOKUP(ABS(CY91),'ISI-ISS'!$A$2:$C$43,2,1),VLOOKUP(ABS(CY91),'ISI-ISS'!$A$2:$C$43,3,1))),"")</f>
        <v/>
      </c>
      <c r="DE91" s="4" t="str">
        <f t="shared" si="34"/>
        <v/>
      </c>
      <c r="DF91" s="4" t="str">
        <f>IF(OR(ISNUMBER(DE91),DE91="0**"),IF(ISNUMBER(DE91),DE91/ABS(DE91)*VLOOKUP(2,SignDiff!$A$3:$K$4,DK91,1),VLOOKUP(2,SignDiff!$A$3:$K$4,DK91,1)),"")</f>
        <v/>
      </c>
      <c r="DG91" s="4" t="str">
        <f>IF(OR(ISNUMBER(DE91),DE91="0**"),IF(ISNUMBER(DE91),DE91/ABS(DE91)*VLOOKUP(2,SignDiff!$A$7:$K$8,DK91,1),VLOOKUP(2,SignDiff!$A$7:$K$8,DK91,1)),"")</f>
        <v/>
      </c>
      <c r="DH91" s="4" t="str">
        <f t="shared" si="35"/>
        <v/>
      </c>
      <c r="DI91" s="4" t="str">
        <f t="shared" si="36"/>
        <v/>
      </c>
      <c r="DJ91" s="4" t="str">
        <f>IF(OR(ISNUMBER(DE91),DE91="0**"),IF(DE91="0**",VLOOKUP(0,'ISI-ISM'!$A$2:$C$43,2,1),IF(DE91&lt;0,VLOOKUP(ABS(DE91),'ISI-ISM'!$A$2:$C$43,2,1),VLOOKUP(ABS(DE91),'ISI-ISM'!$A$2:$C$43,3,1))),"")</f>
        <v/>
      </c>
      <c r="DK91" s="4" t="str">
        <f>IF(ISERROR(VLOOKUP(N91,age!$A$2:$C$11,2,1)),"",VLOOKUP(N91,age!$A$2:$C$11,2,1))</f>
        <v/>
      </c>
      <c r="DL91" s="4" t="str">
        <f>IF(ISERROR(VLOOKUP(N91,age!$A$2:$C$11,3,1)),"",VLOOKUP(N91,age!$A$2:$C$11,3,1))</f>
        <v/>
      </c>
      <c r="DM91" s="4">
        <f t="shared" si="23"/>
        <v>0</v>
      </c>
      <c r="DN91" s="4">
        <f t="shared" si="24"/>
        <v>0</v>
      </c>
      <c r="DO91" s="4">
        <f t="shared" si="25"/>
        <v>0</v>
      </c>
      <c r="DP91" s="4">
        <f t="shared" si="26"/>
        <v>0</v>
      </c>
      <c r="DQ91" s="4">
        <f t="shared" si="27"/>
        <v>0</v>
      </c>
      <c r="DR91" s="9" t="str">
        <f t="shared" si="37"/>
        <v/>
      </c>
      <c r="DS91" s="9" t="str">
        <f t="shared" si="38"/>
        <v/>
      </c>
      <c r="DT91" s="9" t="str">
        <f t="shared" si="39"/>
        <v/>
      </c>
      <c r="DU91" s="9" t="str">
        <f t="shared" si="40"/>
        <v/>
      </c>
      <c r="DV91" s="9" t="str">
        <f t="shared" si="41"/>
        <v/>
      </c>
      <c r="DW91" s="9" t="str">
        <f t="shared" si="42"/>
        <v/>
      </c>
      <c r="DX91" s="9" t="str">
        <f t="shared" si="43"/>
        <v/>
      </c>
      <c r="DY91" s="9" t="str">
        <f>IF(AND(ISNUMBER(AJ91),ISNUMBER(DK91)),IF(AJ91-VLOOKUP(BI91,NyFi!$L$2:$V$4,DK91,1)&lt;1,1,AJ91-VLOOKUP(BI91,NyFi!$L$2:$V$4,DK91,1)),"")</f>
        <v/>
      </c>
      <c r="DZ91" s="9" t="str">
        <f>IF(AND(ISNUMBER(DK91),DK91&lt;8),IF(AND(ISNUMBER(AK91),ISNUMBER(DK91)),IF(AK91-VLOOKUP(BI91,NyGs!$L$2:$V$4,DK91,1)&lt;1,1,AK91-VLOOKUP(BI91,NyGs!$L$2:$V$4,DK91,1)),""),"")</f>
        <v/>
      </c>
      <c r="EA91" s="9" t="str">
        <f>IF(AND(ISNUMBER(AL91),ISNUMBER(DK91)),IF(AL91-VLOOKUP(BI91,NyRm!$L$2:$V$4,DK91,1)&lt;1,1,AL91-VLOOKUP(BI91,NyRm!$L$2:$V$4,DK91,1)),"")</f>
        <v/>
      </c>
      <c r="EB91" s="9" t="str">
        <f>IF(AND(ISNUMBER(AM91),ISNUMBER(DK91)),IF(AM91-VLOOKUP(BI91,NyFm!$L$2:$V$4,DK91,1)&lt;1,1,AM91-VLOOKUP(BI91,NyFm!$L$2:$V$4,DK91,1)),"")</f>
        <v/>
      </c>
      <c r="EC91" s="9" t="str">
        <f>IF(AND(ISNUMBER(DK91),DK91&lt;8),IF(AND(ISNUMBER(AN91),ISNUMBER(DK91)),IF(AN91-VLOOKUP(BI91,NyLi1R!$L$2:$V$4,DK91,1)&lt;1,1,AN91-VLOOKUP(BI91,NyLi1R!$L$2:$V$4,DK91,1)),""),"")</f>
        <v/>
      </c>
      <c r="ED91" s="9" t="str">
        <f>IF(AND(ISNUMBER(DK91),DK91&lt;8),IF(AND(ISNUMBER(AO91),ISNUMBER(DK91)),IF(AO91-VLOOKUP(BI91,NyLi1E!$L$2:$V$4,DK91,1)&lt;1,1,AO91-VLOOKUP(BI91,NyLi1E!$L$2:$V$4,DK91,1)),""),"")</f>
        <v/>
      </c>
      <c r="EE91" s="9" t="str">
        <f>IF(AND(ISNUMBER(DK91),DK91&lt;8),IF(AND(ISNUMBER(AP91),ISNUMBER(DK91)),IF(AP91-VLOOKUP(BI91,NyLi1T!$L$2:$V$4,DK91,1)&lt;1,1,AP91-VLOOKUP(BI91,NyLi1T!$L$2:$V$4,DK91,1)),""),"")</f>
        <v/>
      </c>
      <c r="EF91" s="9" t="str">
        <f>IF(AND(ISNUMBER(DK91),DK91&gt;7),IF(AND(ISNUMBER(AQ91),ISNUMBER(DK91)),IF(AQ91-VLOOKUP(BI91,NyLi2R!$L$2:$V$4,DK91,1)&lt;1,1,AQ91-VLOOKUP(BI91,NyLi2R!$L$2:$V$4,DK91,1)),""),"")</f>
        <v/>
      </c>
      <c r="EG91" s="9" t="str">
        <f>IF(AND(ISNUMBER(DK91),DK91&gt;7),IF(AND(ISNUMBER(AR91),ISNUMBER(DK91)),IF(AR91-VLOOKUP(BI91,NyLi2E!$L$2:$V$4,DK91,1)&lt;1,1,AR91-VLOOKUP(BI91,NyLi2E!$L$2:$V$4,DK91,1)),""),"")</f>
        <v/>
      </c>
      <c r="EH91" s="9" t="str">
        <f>IF(AND(ISNUMBER(DK91),DK91&gt;7),IF(AND(ISNUMBER(AS91),ISNUMBER(DK91)),IF(AS91-VLOOKUP(BI91,NyLi2T!$L$2:$V$4,DK91,1)&lt;1,1,AS91-VLOOKUP(BI91,NyLi2T!$L$2:$V$4,DK91,1)),""),"")</f>
        <v/>
      </c>
      <c r="EI91" s="9" t="str">
        <f>IF(AND(ISNUMBER(DK91),DK91&lt;8),IF(AND(ISNUMBER(AT91),ISNUMBER(DK91)),IF(AT91-VLOOKUP(BI91,NySs!$L$2:$V$4,DK91,1)&lt;1,1,AT91-VLOOKUP(BI91,NySs!$L$2:$V$4,DK91,1)),""),"")</f>
        <v/>
      </c>
      <c r="EJ91" s="9" t="str">
        <f>IF(AND(ISNUMBER(DK91),DK91&lt;9),IF(AND(ISNUMBER(AU91),ISNUMBER(DK91)),IF(AU91-VLOOKUP(BI91,NyEo!$L$2:$V$4,DK91,1)&lt;1,1,AU91-VLOOKUP(BI91,NyEo!$L$2:$V$4,DK91,1)),""),"")</f>
        <v/>
      </c>
      <c r="EK91" s="9" t="str">
        <f>IF(AND(ISNUMBER(DK91),DK91&gt;7),IF(AND(ISNUMBER(AV91),ISNUMBER(DK91)),IF(AV91-VLOOKUP(BI91,NyHt!$L$2:$V$4,DK91,1)&lt;1,1,AV91-VLOOKUP(BI91,NyHt!$L$2:$V$4,DK91,1)),""),"")</f>
        <v/>
      </c>
      <c r="EL91" s="9" t="str">
        <f>IF(AND(ISNUMBER(AW91),ISNUMBER(DK91)),IF(AW91-VLOOKUP(BI91,NySiF!$L$2:$V$4,DK91,1)&lt;1,1,AW91-VLOOKUP(BI91,NySiF!$L$2:$V$4,DK91,1)),"")</f>
        <v/>
      </c>
      <c r="EM91" s="9" t="str">
        <f>IF(AND(ISNUMBER(AX91),ISNUMBER(DK91)),IF(AX91-VLOOKUP(BI91,NySiB!$L$2:$V$4,DK91,1)&lt;1,1,AX91-VLOOKUP(BI91,NySiB!$L$2:$V$4,DK91,1)),"")</f>
        <v/>
      </c>
      <c r="EN91" s="9" t="str">
        <f>IF(AND(ISNUMBER(AY91),ISNUMBER(DK91)),IF(AY91-VLOOKUP(BI91,NySiT!$L$2:$V$4,DK91,1)&lt;1,1,AY91-VLOOKUP(BI91,NySiT!$L$2:$V$4,DK91,1)),"")</f>
        <v/>
      </c>
      <c r="EO91" s="9" t="str">
        <f>IF(AND(ISNUMBER(AZ91),ISNUMBER(DK91)),IF(AZ91-VLOOKUP(BI91,NyVs!$L$2:$V$4,DK91,1)&lt;1,1,AZ91-VLOOKUP(BI91,NyVs!$L$2:$V$4,DK91,1)),"")</f>
        <v/>
      </c>
      <c r="EP91" s="9" t="str">
        <f>IF(AND(ISNUMBER(BA91),ISNUMBER(DK91)),IF(BA91-VLOOKUP(BI91,NyPp!$L$2:$V$4,DK91,1)&lt;1,1,BA91-VLOOKUP(BI91,NyPp!$L$2:$V$4,DK91,1)),"")</f>
        <v/>
      </c>
      <c r="EQ91" s="9" t="str">
        <f>IF(AND(ISNUMBER(BB91),ISNUMBER(DK91)),IF(BB91-VLOOKUP(BI91,NyIGS!$L$2:$V$4,DK91,1)&lt;40,40,BB91-VLOOKUP(BI91,NyIGS!$L$2:$V$4,DK91,1)),"")</f>
        <v/>
      </c>
      <c r="ER91" s="9" t="str">
        <f>IF(AND(ISNUMBER(BC91),ISNUMBER(DK91)),IF(BC91-VLOOKUP(BI91,NyIRS!$L$2:$V$4,DK91,1)&lt;40,40,BC91-VLOOKUP(BI91,NyIRS!$L$2:$V$4,DK91,1)),"")</f>
        <v/>
      </c>
      <c r="ES91" s="9" t="str">
        <f>IF(AND(ISNUMBER(BD91),ISNUMBER(DK91)),IF(BD91-VLOOKUP(BI91,NyIES!$L$2:$V$4,DK91,1)&lt;40,40,BD91-VLOOKUP(BI91,NyIES!$L$2:$V$4,DK91,1)),"")</f>
        <v/>
      </c>
      <c r="ET91" s="9" t="str">
        <f>IF(AND(ISNUMBER(BE91),ISNUMBER(DK91)),IF(BE91-VLOOKUP(BI91,NyISI!$L$2:$V$4,DK91,1)&lt;40,40,BE91-VLOOKUP(BI91,NyISI!$L$2:$V$4,DK91,1)),"")</f>
        <v/>
      </c>
      <c r="EU91" s="9" t="str">
        <f>IF(AND(ISNUMBER(DK91),DK91&lt;8),IF(AND(ISNUMBER(BF91),ISNUMBER(DK91)),IF(BF91-VLOOKUP(BI91,NyISS!$L$2:$V$4,DK91,1)&lt;40,40,BF91-VLOOKUP(BI91,NyISS!$L$2:$V$4,DK91,1)),""),"")</f>
        <v/>
      </c>
      <c r="EV91" s="9" t="str">
        <f>IF(AND(ISNUMBER(DK91),DK91&gt;7),IF(AND(ISNUMBER(BG91),ISNUMBER(DK91)),IF(BG91-VLOOKUP(BI91,NyISM!$L$2:$V$4,DK91,1)&lt;40,40,BG91-VLOOKUP(BI91,NyISM!$L$2:$V$4,DK91,1)),""),"")</f>
        <v/>
      </c>
      <c r="EW91" s="9" t="str">
        <f>IF(AND(ISNUMBER(BH91),ISNUMBER(DK91)),IF(BH91-VLOOKUP(BI91,NyIAM!$L$2:$V$4,DK91,1)&lt;40,40,BH91-VLOOKUP(BI91,NyIAM!$L$2:$V$4,DK91,1)),"")</f>
        <v/>
      </c>
      <c r="EX91" s="9" t="str">
        <f>IF(AND(ISNUMBER(AJ91),ISNUMBER(DK91)),IF(AJ91+VLOOKUP(BI91,NyFi!$L$2:$V$4,DK91,1)&gt;19,19,AJ91+VLOOKUP(BI91,NyFi!$L$2:$V$4,DK91,1)),"")</f>
        <v/>
      </c>
      <c r="EY91" s="9" t="str">
        <f>IF(AND(ISNUMBER(DK91),DK91&lt;8),IF(AND(ISNUMBER(AK91),ISNUMBER(DK91)),IF(AK91+VLOOKUP(BI91,NyGs!$L$2:$V$4,DK91,1)&gt;19,19,AK91+VLOOKUP(BI91,NyGs!$L$2:$V$4,DK91,1)),""),"")</f>
        <v/>
      </c>
      <c r="EZ91" s="9" t="str">
        <f>IF(AND(ISNUMBER(AL91),ISNUMBER(DK91)),IF(AL91+VLOOKUP(BI91,NyRm!$L$2:$V$4,DK91,1)&gt;19,19,AL91+VLOOKUP(BI91,NyRm!$L$2:$V$4,DK91,1)),"")</f>
        <v/>
      </c>
      <c r="FA91" s="9" t="str">
        <f>IF(AND(ISNUMBER(AM91),ISNUMBER(DK91)),IF(AM91+VLOOKUP(BI91,NyFm!$L$2:$V$4,DK91,1)&gt;19,19,AM91+VLOOKUP(BI91,NyFm!$L$2:$V$4,DK91,1)),"")</f>
        <v/>
      </c>
      <c r="FB91" s="9" t="str">
        <f>IF(AND(ISNUMBER(DK91),DK91&lt;8),IF(AND(ISNUMBER(AN91),ISNUMBER(DK91)),IF(AN91+VLOOKUP(BI91,NyLi1R!$L$2:$V$4,DK91,1)&gt;19,19,AN91+VLOOKUP(BI91,NyLi1R!$L$2:$V$4,DK91,1)),""),"")</f>
        <v/>
      </c>
      <c r="FC91" s="9" t="str">
        <f>IF(AND(ISNUMBER(DK91),DK91&lt;8),IF(AND(ISNUMBER(AO91),ISNUMBER(DK91)),IF(AO91+VLOOKUP(BI91,NyLi1E!$L$2:$V$4,DK91,1)&gt;19,19,AO91+VLOOKUP(BI91,NyLi1E!$L$2:$V$4,DK91,1)),""),"")</f>
        <v/>
      </c>
      <c r="FD91" s="9" t="str">
        <f>IF(AND(ISNUMBER(DK91),DK91&lt;8),IF(AND(ISNUMBER(AP91),ISNUMBER(DK91)),IF(AP91+VLOOKUP(BI91,NyLi1T!$L$2:$V$4,DK91,1)&gt;19,19,AP91+VLOOKUP(BI91,NyLi1T!$L$2:$V$4,DK91,1)),""),"")</f>
        <v/>
      </c>
      <c r="FE91" s="9" t="str">
        <f>IF(AND(ISNUMBER(DK91),DK91&gt;7),IF(AND(ISNUMBER(AQ91),ISNUMBER(DK91)),IF(AQ91+VLOOKUP(BI91,NyLi2R!$L$2:$V$4,DK91,1)&gt;19,19,AQ91+VLOOKUP(BI91,NyLi2R!$L$2:$V$4,DK91,1)),""),"")</f>
        <v/>
      </c>
      <c r="FF91" s="9" t="str">
        <f>IF(AND(ISNUMBER(DK91),DK91&gt;7),IF(AND(ISNUMBER(AR91),ISNUMBER(DK91)),IF(AR91+VLOOKUP(BI91,NyLi2E!$L$2:$V$4,DK91,1)&gt;19,19,AR91+VLOOKUP(BI91,NyLi2E!$L$2:$V$4,DK91,1)),""),"")</f>
        <v/>
      </c>
      <c r="FG91" s="9" t="str">
        <f>IF(AND(ISNUMBER(DK91),DK91&gt;7),IF(AND(ISNUMBER(AS91),ISNUMBER(DK91)),IF(AS91+VLOOKUP(BI91,NyLi2T!$L$2:$V$4,DK91,1)&gt;19,19,AS91+VLOOKUP(BI91,NyLi2T!$L$2:$V$4,DK91,1)),""),"")</f>
        <v/>
      </c>
      <c r="FH91" s="9" t="str">
        <f>IF(AND(ISNUMBER(DK91),DK91&lt;8),IF(AND(ISNUMBER(AT91),ISNUMBER(DK91)),IF(AT91+VLOOKUP(BI91,NySs!$L$2:$V$4,DK91,1)&gt;19,19,AT91+VLOOKUP(BI91,NySs!$L$2:$V$4,DK91,1)),""),"")</f>
        <v/>
      </c>
      <c r="FI91" s="9" t="str">
        <f>IF(AND(ISNUMBER(DK91),DK91&lt;9),IF(AND(ISNUMBER(AU91),ISNUMBER(DK91)),IF(AU91+VLOOKUP(BI91,NyEo!$L$2:$V$4,DK91,1)&gt;19,19,AU91+VLOOKUP(BI91,NyEo!$L$2:$V$4,DK91,1)),""),"")</f>
        <v/>
      </c>
      <c r="FJ91" s="9" t="str">
        <f>IF(AND(ISNUMBER(DK91),DK91&gt;7),IF(AND(ISNUMBER(AV91),ISNUMBER(DK91)),IF(AV91+VLOOKUP(BI91,NyHt!$L$2:$V$4,DK91,1)&gt;19,19,AV91+VLOOKUP(BI91,NyHt!$L$2:$V$4,DK91,1)),""),"")</f>
        <v/>
      </c>
      <c r="FK91" s="9" t="str">
        <f>IF(AND(ISNUMBER(AW91),ISNUMBER(DK91)),IF(AW91+VLOOKUP(BI91,NySiF!$L$2:$V$4,DK91,1)&gt;19,19,AW91+VLOOKUP(BI91,NySiF!$L$2:$V$4,DK91,1)),"")</f>
        <v/>
      </c>
      <c r="FL91" s="9" t="str">
        <f>IF(AND(ISNUMBER(AX91),ISNUMBER(DK91)),IF(AX91+VLOOKUP(BI91,NySiB!$L$2:$V$4,DK91,1)&gt;19,19,AX91+VLOOKUP(BI91,NySiB!$L$2:$V$4,DK91,1)),"")</f>
        <v/>
      </c>
      <c r="FM91" s="9" t="str">
        <f>IF(AND(ISNUMBER(AY91),ISNUMBER(DK91)),IF(AY91+VLOOKUP(BI91,NySiT!$L$2:$V$4,DK91,1)&gt;19,19,AY91+VLOOKUP(BI91,NySiT!$L$2:$V$4,DK91,1)),"")</f>
        <v/>
      </c>
      <c r="FN91" s="9" t="str">
        <f>IF(AND(ISNUMBER(AZ91),ISNUMBER(DK91)),IF(AZ91+VLOOKUP(BI91,NyVs!$L$2:$V$4,DK91,1)&gt;19,19,AZ91+VLOOKUP(BI91,NyVs!$L$2:$V$4,DK91,1)),"")</f>
        <v/>
      </c>
      <c r="FO91" s="9" t="str">
        <f>IF(AND(ISNUMBER(BA91),ISNUMBER(DK91)),IF(BA91+VLOOKUP(BI91,NyPp!$L$2:$V$4,DK91,1)&gt;19,19,BA91+VLOOKUP(BI91,NyPp!$L$2:$V$4,DK91,1)),"")</f>
        <v/>
      </c>
      <c r="FP91" s="9" t="str">
        <f>IF(AND(ISNUMBER(BB91),ISNUMBER(DK91)),IF(BB91+VLOOKUP(BI91,NyIGS!$L$2:$V$4,DK91,1)&gt;160,160,BB91+VLOOKUP(BI91,NyIGS!$L$2:$V$4,DK91,1)),"")</f>
        <v/>
      </c>
      <c r="FQ91" s="9" t="str">
        <f>IF(AND(ISNUMBER(BC91),ISNUMBER(DK91)),IF(BC91+VLOOKUP(BI91,NyIRS!$L$2:$V$4,DK91,1)&gt;160,160,BC91+VLOOKUP(BI91,NyIRS!$L$2:$V$4,DK91,1)),"")</f>
        <v/>
      </c>
      <c r="FR91" s="9" t="str">
        <f>IF(AND(ISNUMBER(BD91),ISNUMBER(DK91)),IF(BD91+VLOOKUP(BI91,NyIES!$L$2:$V$4,DK91,1)&gt;160,160, BD91+VLOOKUP(BI91,NyIES!$L$2:$V$4,DK91,1)),"")</f>
        <v/>
      </c>
      <c r="FS91" s="9" t="str">
        <f>IF(AND(ISNUMBER(BE91),ISNUMBER(DK91)),IF(BE91+VLOOKUP(BI91,NyISI!$L$2:$V$4,DK91,1)&gt;160,160,BE91+VLOOKUP(BI91,NyISI!$L$2:$V$4,DK91,1)),"")</f>
        <v/>
      </c>
      <c r="FT91" s="9" t="str">
        <f>IF(AND(ISNUMBER(DK91),DK91&lt;8),IF(AND(ISNUMBER(BF91),ISNUMBER(DK91)),IF(BF91+VLOOKUP(BI91,NyISS!$L$2:$V$4,DK91,1)&gt;160,160,BF91+VLOOKUP(BI91,NyISS!$L$2:$V$4,DK91,1)),""),"")</f>
        <v/>
      </c>
      <c r="FU91" s="9" t="str">
        <f>IF(AND(ISNUMBER(DK91),DK91&gt;7),IF(AND(ISNUMBER(BG91),ISNUMBER(DK91)),IF(BG91+VLOOKUP(BI91,NyISM!$L$2:$V$4,DK91,1)&gt;160,160,BG91+VLOOKUP(BI91,NyISM!$L$2:$V$4,DK91,1)),""),"")</f>
        <v/>
      </c>
      <c r="FV91" s="9" t="str">
        <f>IF(AND(ISNUMBER(BH91),ISNUMBER(DK91)),IF(BH91+VLOOKUP(BI91,NyIAM!$L$2:$V$4,DK91,1)&gt;160,160,BH91+VLOOKUP(BI91,NyIAM!$L$2:$V$4,DK91,1)),"")</f>
        <v/>
      </c>
    </row>
    <row r="92" spans="1:178" x14ac:dyDescent="0.2">
      <c r="A92" s="51"/>
      <c r="B92" s="51"/>
      <c r="C92" s="51"/>
      <c r="D92" s="51"/>
      <c r="E92" s="51"/>
      <c r="F92" s="51"/>
      <c r="G92" s="51"/>
      <c r="H92" s="51"/>
      <c r="I92" s="51"/>
      <c r="J92" s="52"/>
      <c r="K92" s="52"/>
      <c r="L92" s="53"/>
      <c r="M92" s="53"/>
      <c r="N92" s="58" t="str">
        <f t="shared" si="22"/>
        <v/>
      </c>
      <c r="O92" s="53"/>
      <c r="P92" s="53"/>
      <c r="Q92" s="53"/>
      <c r="R92" s="53"/>
      <c r="S92" s="53"/>
      <c r="T92" s="53"/>
      <c r="U92" s="53"/>
      <c r="V92" s="53"/>
      <c r="W92" s="53"/>
      <c r="X92" s="53"/>
      <c r="Y92" s="53"/>
      <c r="Z92" s="53"/>
      <c r="AA92" s="53"/>
      <c r="AB92" s="53"/>
      <c r="AC92" s="53"/>
      <c r="AD92" s="53"/>
      <c r="AE92" s="53"/>
      <c r="AF92" s="53"/>
      <c r="AG92" s="53"/>
      <c r="AH92" s="53"/>
      <c r="AI92" s="53"/>
      <c r="AJ92" s="4" t="str">
        <f>IF(O92="","",IF(ISNUMBER(N92),VLOOKUP(O92,NyFi!$A$2:$K$40,DK92),""))</f>
        <v/>
      </c>
      <c r="AK92" s="4" t="str">
        <f>IF(P92="","",IF(AND(ISNUMBER(N92),DK92&lt;8),VLOOKUP(P92,NyGs!$A$2:$G$41,DK92),""))</f>
        <v/>
      </c>
      <c r="AL92" s="4" t="str">
        <f>IF(AA92="","",IF(ISNUMBER(N92),VLOOKUP(AA92,NyRm!$A$2:$K$56,DK92),""))</f>
        <v/>
      </c>
      <c r="AM92" s="4" t="str">
        <f>IF(Z92="","",IF(ISNUMBER(N92),VLOOKUP(Z92,NyFm!$A$2:$K$46,DK92),""))</f>
        <v/>
      </c>
      <c r="AN92" s="4" t="str">
        <f>IF(U92="","",IF(AND(ISNUMBER(N92),DK92&lt;8),VLOOKUP(U92,NyLi1R!$A$2:$G$20,DK92),""))</f>
        <v/>
      </c>
      <c r="AO92" s="4" t="str">
        <f>IF(V92="","",IF(AND(ISNUMBER(N92),DK92&lt;8),VLOOKUP(V92,NyLi1E!$A$2:$G$20,DK92),""))</f>
        <v/>
      </c>
      <c r="AP92" s="4" t="str">
        <f>IF(AND(ISNUMBER(N92),ISNUMBER(AN92),ISNUMBER(AO92),DK92&lt;8),VLOOKUP(AN92+AO92,NyLi1T!$A$2:$G$40,DK92),"")</f>
        <v/>
      </c>
      <c r="AQ92" s="4" t="str">
        <f>IF(W92="","",IF(AND(ISNUMBER(N92),DK92&gt;7),VLOOKUP(W92,NyLi2R!$A$2:$K$20,DK92),""))</f>
        <v/>
      </c>
      <c r="AR92" s="4" t="str">
        <f>IF(X92="","",IF(AND(ISNUMBER(N92),DK92&gt;7),VLOOKUP(X92,NyLi2E!$A$2:$K$20,DK92),""))</f>
        <v/>
      </c>
      <c r="AS92" s="4" t="str">
        <f>IF(AND(ISNUMBER(N92),ISNUMBER(AQ92),ISNUMBER(AR92),DK92&gt;7),VLOOKUP(AQ92+AR92,NyLi2T!$A$2:$K$40,DK92),"")</f>
        <v/>
      </c>
      <c r="AT92" s="4" t="str">
        <f>IF(AE92="","",IF(AND(ISNUMBER(N92),DK92&lt;8),VLOOKUP(AE92,NySs!$A$2:$G$28,DK92),""))</f>
        <v/>
      </c>
      <c r="AU92" s="4" t="str">
        <f>IF(AD92="","",IF(AND(ISNUMBER(N92),DK92&lt;9),VLOOKUP(AD92,NyEo!$A$2:$H$22,DK92),""))</f>
        <v/>
      </c>
      <c r="AV92" s="4" t="str">
        <f>IF(Q92="","",IF(AND(ISNUMBER(N92),DK92&gt;7),VLOOKUP(Q92,NyHt!$A$2:$K$17,DK92),""))</f>
        <v/>
      </c>
      <c r="AW92" s="4" t="str">
        <f>IF(R92="","",IF(ISNUMBER(N92),VLOOKUP(R92,NySiF!$A$2:$K$18,DK92),""))</f>
        <v/>
      </c>
      <c r="AX92" s="4" t="str">
        <f>IF(S92="","",IF(ISNUMBER(N92),VLOOKUP(S92,NySiB!$A$2:$K$16,DK92),""))</f>
        <v/>
      </c>
      <c r="AY92" s="4" t="str">
        <f>IF(T92="","",IF(ISNUMBER(N92),VLOOKUP(T92,NySiT!$A$2:$K$32,DK92),""))</f>
        <v/>
      </c>
      <c r="AZ92" s="4" t="str">
        <f>IF(Y92="","",IF(ISNUMBER(N92),VLOOKUP(Y92,NyVs!$A$2:$K$86,DK92),""))</f>
        <v/>
      </c>
      <c r="BA92" s="4" t="str">
        <f>IF(AI92="","",IF(ISNUMBER(N92),VLOOKUP(AI92,NyPp!$A$2:$K$202,DK92),""))</f>
        <v/>
      </c>
      <c r="BB92" s="4" t="str">
        <f>IF(AND(ISNUMBER(AJ92),ISNUMBER(AK92),ISNUMBER(AL92),ISNUMBER(AM92),DK92&lt;8),IF(COUNTIF(O92,0)+COUNTIF(P92,0)+COUNTIF(AA92,0)+COUNTIF(Z92,0)&gt;1,"",VLOOKUP(AJ92+AK92+AL92+AM92,NyIGS!$A$2:$K$78,DK92)),IF(AND(ISNUMBER(AJ92),ISNUMBER(AL92),ISNUMBER(AM92),ISNUMBER(AS92),DK92&gt;7),IF(COUNTIF(O92,0)+COUNTIF(AA92,0)+COUNTIF(Z92,0)+AND(COUNTIF(W92,0),COUNTIF(X92,0))&gt;1,"",VLOOKUP(AJ92+AL92+AM92+AS92,NyIGS!$A$2:$K$78,DK92)),""))</f>
        <v/>
      </c>
      <c r="BC92" s="4" t="str">
        <f>IF(AND(ISNUMBER(AJ92),ISNUMBER(AN92),ISNUMBER(AT92),DK92&lt;8),IF(COUNTIF(O92,0)+COUNTIF(U92,0)+COUNTIF(AE92,0)&gt;1,"",VLOOKUP(AJ92+AN92+AT92,NyIRS!$A$2:$K$59,DK92)),IF(AND(ISNUMBER(AJ92),ISNUMBER(AQ92),DK92&gt;7),IF(COUNTIF(O92,0)+COUNTIF(W92,0)&gt;1,"",VLOOKUP(AJ92+AQ92,NyIRS!$A$2:$K$59,DK92)),""))</f>
        <v/>
      </c>
      <c r="BD92" s="4" t="str">
        <f>IF(AND(ISNUMBER(AK92),ISNUMBER(AL92),ISNUMBER(AM92),DK92&lt;8),IF(COUNTIF(P92,0)+COUNTIF(AA92,0)+COUNTIF(Z92,0)&gt;1,"",VLOOKUP(AK92+AL92+AM92,NyIES!$A$2:$K$59,DK92)),IF(AND(ISNUMBER(AL92),ISNUMBER(AM92),ISNUMBER(AR92),DK92&gt;7),IF(COUNTIF(AA92,0)+COUNTIF(Z92,0)+COUNTIF(X92,0)&gt;1,"",VLOOKUP(AL92+AM92+AR92,NyIES!$A$2:$K$59,DK92)),""))</f>
        <v/>
      </c>
      <c r="BE92" s="4" t="str">
        <f>IF(AND(ISNUMBER(AJ92),ISNUMBER(AP92),ISNUMBER(AU92),DK92&lt;8),IF(COUNTIF(O92,0)+AND(COUNTIF(U92,0),COUNTIF(V92,0))+COUNTIF(AD92,0)&gt;1,"",VLOOKUP(AJ92+AP92+AU92,NyISI!$A$2:$K$59,DK92)),IF(AND(ISNUMBER(AS92),ISNUMBER(AU92),ISNUMBER(AV92),DK92=8),IF(COUNTIF(AD92,0)+COUNTIF(Q92,0)+AND(COUNTIF(W92,0),COUNTIF(X92,0))&gt;1,"",VLOOKUP(AS92+AU92+AV92,NyISI!$A$2:$K$59,DK92)),IF(AND(ISNUMBER(AS92),ISNUMBER(AV92),DK92&gt;8),IF(COUNTIF(Q92,0)+AND(COUNTIF(W92,0),COUNTIF(X92,0))&gt;1,"",VLOOKUP(AS92+AV92,NyISI!$A$2:$K$59,DK92)),"")))</f>
        <v/>
      </c>
      <c r="BF92" s="4" t="str">
        <f>IF(AND(ISNUMBER(AT92),ISNUMBER(AK92),ISNUMBER(AL92),ISNUMBER(AM92),DK92&lt;8),IF(COUNTIF(P92,0)+COUNTIF(AA92,0)+COUNTIF(Z92,0)+COUNTIF(AE92,0)&gt;1,"",VLOOKUP(AT92+AK92+AL92+AM92,NyISS!$A$2:$G$78,DK92)),"")</f>
        <v/>
      </c>
      <c r="BG92" s="4" t="str">
        <f>IF(AND(ISNUMBER(AJ92),ISNUMBER(AL92),ISNUMBER(AM92),DK92&gt;7),IF(COUNTIF(O92,0)+COUNTIF(AA92,0)+COUNTIF(Z92,0)&gt;1,"",VLOOKUP(AJ92+AL92+AM92,NyISM!$A$2:$K$59,DK92)),"")</f>
        <v/>
      </c>
      <c r="BH92" s="4" t="str">
        <f>IF(AND(ISNUMBER(AY92),ISNUMBER(AZ92)),IF(COUNTIF(T92,0)+COUNTIF(Y92,0)&gt;1,"",VLOOKUP(AY92+AZ92,NyIAM!$A$2:$K$40,DK92)),"")</f>
        <v/>
      </c>
      <c r="BJ92" s="4" t="str">
        <f>IF(ISNUMBER(BB92),VLOOKUP(BB92,Percentil!$A$2:$B$122,2,1),"")</f>
        <v/>
      </c>
      <c r="BK92" s="4" t="str">
        <f>IF(ISNUMBER(BC92),VLOOKUP(BC92,Percentil!$A$2:$B$122,2,1),"")</f>
        <v/>
      </c>
      <c r="BL92" s="4" t="str">
        <f>IF(ISNUMBER(BD92),VLOOKUP(BD92,Percentil!$A$2:$B$122,2,1),"")</f>
        <v/>
      </c>
      <c r="BM92" s="4" t="str">
        <f>IF(ISNUMBER(BE92),VLOOKUP(BE92,Percentil!$A$2:$B$122,2,1),"")</f>
        <v/>
      </c>
      <c r="BN92" s="4" t="str">
        <f>IF(ISNUMBER(BF92),VLOOKUP(BF92,Percentil!$A$2:$B$122,2,1),"")</f>
        <v/>
      </c>
      <c r="BO92" s="4" t="str">
        <f>IF(ISNUMBER(BG92),VLOOKUP(BG92,Percentil!$A$2:$B$122,2,1),"")</f>
        <v/>
      </c>
      <c r="BP92" s="4" t="str">
        <f>IF(ISNUMBER(BH92),VLOOKUP(BH92,Percentil!$A$2:$B$122,2,1),"")</f>
        <v/>
      </c>
      <c r="BQ92" s="4" t="str">
        <f>IF(AND(ISNUMBER(AJ92),ISNUMBER(DK92)),IF(AJ92-VLOOKUP(BI92,NyFi!$L$2:$V$4,DK92,1)&lt;1,1 &amp; " - " &amp; AJ92+VLOOKUP(BI92,NyFi!$L$2:$V$4,DK92,1),IF(AJ92+VLOOKUP(BI92,NyFi!$L$2:$V$4,DK92,1)&gt;19,AJ92-VLOOKUP(BI92,NyFi!$L$2:$V$4,DK92,1) &amp; " - " &amp; 19,AJ92-VLOOKUP(BI92,NyFi!$L$2:$V$4,DK92,1) &amp; " - " &amp; AJ92+VLOOKUP(BI92,NyFi!$L$2:$V$4,DK92,1))),"")</f>
        <v/>
      </c>
      <c r="BR92" s="4" t="str">
        <f>IF(AND(ISNUMBER(DK92),DK92&lt;8),IF(AND(ISNUMBER(AK92),ISNUMBER(DK92)),IF(AK92-VLOOKUP(BI92,NyGs!$L$2:$V$4,DK92,1)&lt;1,1 &amp; " - " &amp; AK92+VLOOKUP(BI92,NyGs!$L$2:$V$4,DK92,1),IF(AK92+VLOOKUP(BI92,NyGs!$L$2:$V$4,DK92,1)&gt;19,AK92-VLOOKUP(BI92,NyGs!$L$2:$V$4,DK92,1) &amp; " - " &amp; 19,AK92-VLOOKUP(BI92,NyGs!$L$2:$V$4,DK92,1) &amp; " - " &amp; AK92+VLOOKUP(BI92,NyGs!$L$2:$V$4,DK92,1))),""),"")</f>
        <v/>
      </c>
      <c r="BS92" s="4" t="str">
        <f>IF(AND(ISNUMBER(AL92),ISNUMBER(DK92)),IF(AL92-VLOOKUP(BI92,NyRm!$L$2:$V$4,DK92,1)&lt;1,1 &amp; " - " &amp; AL92+VLOOKUP(BI92,NyRm!$L$2:$V$4,DK92,1),IF(AL92+VLOOKUP(BI92,NyRm!$L$2:$V$4,DK92,1)&gt;19,AL92-VLOOKUP(BI92,NyRm!$L$2:$V$4,DK92,1) &amp; " - " &amp; 19,AL92-VLOOKUP(BI92,NyRm!$L$2:$V$4,DK92,1) &amp; " - " &amp; AL92+VLOOKUP(BI92,NyRm!$L$2:$V$4,DK92,1))),"")</f>
        <v/>
      </c>
      <c r="BT92" s="4" t="str">
        <f>IF(AND(ISNUMBER(AM92),ISNUMBER(DK92)),IF(AM92-VLOOKUP(BI92,NyFm!$L$2:$V$4,DK92,1)&lt;1,1 &amp; " - " &amp; AM92+VLOOKUP(BI92,NyFm!$L$2:$V$4,DK92,1),IF(AM92+VLOOKUP(BI92,NyFm!$L$2:$V$4,DK92,1)&gt;19,AM92-VLOOKUP(BI92,NyFm!$L$2:$V$4,DK92,1) &amp; " - " &amp; 19,AM92-VLOOKUP(BI92,NyFm!$L$2:$V$4,DK92,1) &amp; " - " &amp; AM92+VLOOKUP(BI92,NyFm!$L$2:$V$4,DK92,1))),"")</f>
        <v/>
      </c>
      <c r="BU92" s="4" t="str">
        <f>IF(AND(ISNUMBER(DK92),DK92&lt;8),IF(AND(ISNUMBER(AN92),ISNUMBER(DK92)),IF(AN92-VLOOKUP(BI92,NyLi1R!$L$2:$V$4,DK92,1)&lt;1,1 &amp; " - " &amp; AN92+VLOOKUP(BI92,NyLi1R!$L$2:$V$4,DK92,1),IF(AN92+VLOOKUP(BI92,NyLi1R!$L$2:$V$4,DK92,1)&gt;19,AN92-VLOOKUP(BI92,NyLi1R!$L$2:$V$4,DK92,1) &amp; " - " &amp; 19,AN92-VLOOKUP(BI92,NyLi1R!$L$2:$V$4,DK92,1) &amp; " - " &amp; AN92+VLOOKUP(BI92,NyLi1R!$L$2:$V$4,DK92,1))),""),"")</f>
        <v/>
      </c>
      <c r="BV92" s="4" t="str">
        <f>IF(AND(ISNUMBER(DK92),DK92&lt;8),IF(AND(ISNUMBER(AO92),ISNUMBER(DK92)),IF(AO92-VLOOKUP(BI92,NyLi1E!$L$2:$V$4,DK92,1)&lt;1,1 &amp; " - " &amp; AO92+VLOOKUP(BI92,NyLi1E!$L$2:$V$4,DK92,1),IF(AO92+VLOOKUP(BI92,NyLi1E!$L$2:$V$4,DK92,1)&gt;19,AO92-VLOOKUP(BI92,NyLi1E!$L$2:$V$4,DK92,1) &amp; " - " &amp; 19,AO92-VLOOKUP(BI92,NyLi1E!$L$2:$V$4,DK92,1) &amp; " - " &amp; AO92+VLOOKUP(BI92,NyLi1E!$L$2:$V$4,DK92,1))),""),"")</f>
        <v/>
      </c>
      <c r="BW92" s="4" t="str">
        <f>IF(AND(ISNUMBER(DK92),DK92&lt;8),IF(AND(ISNUMBER(AP92),ISNUMBER(DK92)),IF(AP92-VLOOKUP(BI92,NyLi1T!$L$2:$V$4,DK92,1)&lt;1,1 &amp; " - " &amp; AP92+VLOOKUP(BI92,NyLi1T!$L$2:$V$4,DK92,1),IF(AP92+VLOOKUP(BI92,NyLi1T!$L$2:$V$4,DK92,1)&gt;19,AP92-VLOOKUP(BI92,NyLi1T!$L$2:$V$4,DK92,1) &amp; " - " &amp; 19,AP92-VLOOKUP(BI92,NyLi1T!$L$2:$V$4,DK92,1) &amp; " - " &amp; AP92+VLOOKUP(BI92,NyLi1T!$L$2:$V$4,DK92,1))),""),"")</f>
        <v/>
      </c>
      <c r="BX92" s="4" t="str">
        <f>IF(AND(ISNUMBER(DK92),DK92&gt;7),IF(AND(ISNUMBER(AQ92),ISNUMBER(DK92)),IF(AQ92-VLOOKUP(BI92,NyLi2R!$L$2:$V$4,DK92,1)&lt;1,1 &amp; " - " &amp; AQ92+VLOOKUP(BI92,NyLi2R!$L$2:$V$4,DK92,1),IF(AQ92+VLOOKUP(BI92,NyLi2R!$L$2:$V$4,DK92,1)&gt;19,AQ92-VLOOKUP(BI92,NyLi2R!$L$2:$V$4,DK92,1) &amp; " - " &amp; 19,AQ92-VLOOKUP(BI92,NyLi2R!$L$2:$V$4,DK92,1) &amp; " - " &amp; AQ92+VLOOKUP(BI92,NyLi2R!$L$2:$V$4,DK92,1))),""),"")</f>
        <v/>
      </c>
      <c r="BY92" s="4" t="str">
        <f>IF(AND(ISNUMBER(DK92),DK92&gt;7),IF(AND(ISNUMBER(AR92),ISNUMBER(DK92)),IF(AR92-VLOOKUP(BI92,NyLi2E!$L$2:$V$4,DK92,1)&lt;1,1 &amp; " - " &amp; AR92+VLOOKUP(BI92,NyLi2E!$L$2:$V$4,DK92,1),IF(AR92+VLOOKUP(BI92,NyLi2E!$L$2:$V$4,DK92,1)&gt;19,AR92-VLOOKUP(BI92,NyLi2E!$L$2:$V$4,DK92,1) &amp; " - " &amp; 19,AR92-VLOOKUP(BI92,NyLi2E!$L$2:$V$4,DK92,1) &amp; " - " &amp; AR92+VLOOKUP(BI92,NyLi2E!$L$2:$V$4,DK92,1))),""),"")</f>
        <v/>
      </c>
      <c r="BZ92" s="4" t="str">
        <f>IF(AND(ISNUMBER(DK92),DK92&gt;7),IF(AND(ISNUMBER(AS92),ISNUMBER(DK92)),IF(AS92-VLOOKUP(BI92,NyLi2T!$L$2:$V$4,DK92,1)&lt;1,1 &amp; " - " &amp; AS92+VLOOKUP(BI92,NyLi2T!$L$2:$V$4,DK92,1),IF(AS92+VLOOKUP(BI92,NyLi2T!$L$2:$V$4,DK92,1)&gt;19,AS92-VLOOKUP(BI92,NyLi2T!$L$2:$V$4,DK92,1) &amp; " - " &amp; 19,AS92-VLOOKUP(BI92,NyLi2T!$L$2:$V$4,DK92,1) &amp; " - " &amp; AS92+VLOOKUP(BI92,NyLi2T!$L$2:$V$4,DK92,1))),""),"")</f>
        <v/>
      </c>
      <c r="CA92" s="4" t="str">
        <f>IF(AND(ISNUMBER(DK92),DK92&lt;8),IF(AND(ISNUMBER(AT92),ISNUMBER(DK92)),IF(AT92-VLOOKUP(BI92,NySs!$L$2:$V$4,DK92,1)&lt;1,1 &amp; " - " &amp; AT92+VLOOKUP(BI92,NySs!$L$2:$V$4,DK92,1),IF(AT92+VLOOKUP(BI92,NySs!$L$2:$V$4,DK92,1)&gt;19,AT92-VLOOKUP(BI92,NySs!$L$2:$V$4,DK92,1) &amp; " - " &amp; 19,AT92-VLOOKUP(BI92,NySs!$L$2:$V$4,DK92,1) &amp; " - " &amp; AT92+VLOOKUP(BI92,NySs!$L$2:$V$4,DK92,1))),""),"")</f>
        <v/>
      </c>
      <c r="CB92" s="4" t="str">
        <f>IF(AND(ISNUMBER(DK92),DK92&lt;9),IF(AND(ISNUMBER(AU92),ISNUMBER(DK92)),IF(AU92-VLOOKUP(BI92,NyEo!$L$2:$V$4,DK92,1)&lt;1,1 &amp; " - " &amp; AU92+VLOOKUP(BI92,NyEo!$L$2:$V$4,DK92,1),IF(AU92+VLOOKUP(BI92,NyEo!$L$2:$V$4,DK92,1)&gt;19,AU92-VLOOKUP(BI92,NyEo!$L$2:$V$4,DK92,1) &amp; " - " &amp; 19,AU92-VLOOKUP(BI92,NyEo!$L$2:$V$4,DK92,1) &amp; " - " &amp; AU92+VLOOKUP(BI92,NyEo!$L$2:$V$4,DK92,1))),""),"")</f>
        <v/>
      </c>
      <c r="CC92" s="4" t="str">
        <f>IF(AND(ISNUMBER(DK92),DK92&gt;7),IF(AND(ISNUMBER(AV92),ISNUMBER(DK92)),IF(AV92-VLOOKUP(BI92,NyHt!$L$2:$V$4,DK92,1)&lt;1,1 &amp; " - " &amp; AV92+VLOOKUP(BI92,NyHt!$L$2:$V$4,DK92,1),IF(AV92+VLOOKUP(BI92,NyHt!$L$2:$V$4,DK92,1)&gt;19,AV92-VLOOKUP(BI92,NyHt!$L$2:$V$4,DK92,1) &amp; " - " &amp; 19,AV92-VLOOKUP(BI92,NyHt!$L$2:$V$4,DK92,1) &amp; " - " &amp; AV92+VLOOKUP(BI92,NyHt!$L$2:$V$4,DK92,1))),""),"")</f>
        <v/>
      </c>
      <c r="CD92" s="4" t="str">
        <f>IF(AND(ISNUMBER(AW92),ISNUMBER(DK92)),IF(AW92-VLOOKUP(BI92,NySiF!$L$2:$V$4,DK92,1)&lt;1,1 &amp; " - " &amp; AW92+VLOOKUP(BI92,NySiF!$L$2:$V$4,DK92,1),IF(AW92+VLOOKUP(BI92,NySiF!$L$2:$V$4,DK92,1)&gt;19,AW92-VLOOKUP(BI92,NySiF!$L$2:$V$4,DK92,1) &amp; " - " &amp; 19,AW92-VLOOKUP(BI92,NySiF!$L$2:$V$4,DK92,1) &amp; " - " &amp; AW92+VLOOKUP(BI92,NySiF!$L$2:$V$4,DK92,1))),"")</f>
        <v/>
      </c>
      <c r="CE92" s="4" t="str">
        <f>IF(AND(ISNUMBER(AX92),ISNUMBER(DK92)),IF(AX92-VLOOKUP(BI92,NySiB!$L$2:$V$4,DK92,1)&lt;1,1 &amp; " - " &amp; AX92+VLOOKUP(BI92,NySiB!$L$2:$V$4,DK92,1),IF(AX92+VLOOKUP(BI92,NySiB!$L$2:$V$4,DK92,1)&gt;19,AX92-VLOOKUP(BI92,NySiB!$L$2:$V$4,DK92,1) &amp; " - " &amp; 19,AX92-VLOOKUP(BI92,NySiB!$L$2:$V$4,DK92,1) &amp; " - " &amp; AX92+VLOOKUP(BI92,NySiB!$L$2:$V$4,DK92,1))),"")</f>
        <v/>
      </c>
      <c r="CF92" s="4" t="str">
        <f>IF(AND(ISNUMBER(AY92),ISNUMBER(DK92)),IF(AY92-VLOOKUP(BI92,NySiT!$L$2:$V$4,DK92,1)&lt;1,1 &amp; " - " &amp; AY92+VLOOKUP(BI92,NySiT!$L$2:$V$4,DK92,1),IF(AY92+VLOOKUP(BI92,NySiT!$L$2:$V$4,DK92,1)&gt;19,AY92-VLOOKUP(BI92,NySiT!$L$2:$V$4,DK92,1) &amp; " - " &amp; 19,AY92-VLOOKUP(BI92,NySiT!$L$2:$V$4,DK92,1) &amp; " - " &amp; AY92+VLOOKUP(BI92,NySiT!$L$2:$V$4,DK92,1))),"")</f>
        <v/>
      </c>
      <c r="CG92" s="4" t="str">
        <f>IF(AND(ISNUMBER(AZ92),ISNUMBER(DK92)),IF(AZ92-VLOOKUP(BI92,NyVs!$L$2:$V$4,DK92,1)&lt;1,1 &amp; " - " &amp; AZ92+VLOOKUP(BI92,NyVs!$L$2:$V$4,DK92,1),IF(AZ92+VLOOKUP(BI92,NyVs!$L$2:$V$4,DK92,1)&gt;19,AZ92-VLOOKUP(BI92,NyVs!$L$2:$V$4,DK92,1) &amp; " - " &amp; 19,AZ92-VLOOKUP(BI92,NyVs!$L$2:$V$4,DK92,1) &amp; " - " &amp; AZ92+VLOOKUP(BI92,NyVs!$L$2:$V$4,DK92,1))),"")</f>
        <v/>
      </c>
      <c r="CH92" s="4" t="str">
        <f>IF(AND(ISNUMBER(BA92),ISNUMBER(DK92)),IF(BA92-VLOOKUP(BI92,NyPp!$L$2:$V$4,DK92,1)&lt;1,1 &amp; " - " &amp; BA92+VLOOKUP(BI92,NyPp!$L$2:$V$4,DK92,1),IF(BA92+VLOOKUP(BI92,NyPp!$L$2:$V$4,DK92,1)&gt;19,BA92-VLOOKUP(BI92,NyPp!$L$2:$V$4,DK92,1) &amp; " - " &amp; 19,BA92-VLOOKUP(BI92,NyPp!$L$2:$V$4,DK92,1) &amp; " - " &amp; BA92+VLOOKUP(BI92,NyPp!$L$2:$V$4,DK92,1))),"")</f>
        <v/>
      </c>
      <c r="CI92" s="4" t="str">
        <f>IF(AND(ISNUMBER(BB92),ISNUMBER(DK92)),IF(BB92-VLOOKUP(BI92,NyIGS!$L$2:$V$4,DK92,1)&lt;40,40 &amp; " - " &amp; BB92+VLOOKUP(BI92,NyIGS!$L$2:$V$4,DK92,1),IF(BB92+VLOOKUP(BI92,NyIGS!$L$2:$V$4,DK92,1)&gt;160,BB92-VLOOKUP(BI92,NyIGS!$L$2:$V$4,DK92,1) &amp; " - " &amp; 160,BB92-VLOOKUP(BI92,NyIGS!$L$2:$V$4,DK92,1) &amp; " - " &amp; BB92+VLOOKUP(BI92,NyIGS!$L$2:$V$4,DK92,1))),"")</f>
        <v/>
      </c>
      <c r="CJ92" s="4" t="str">
        <f>IF(AND(ISNUMBER(BC92),ISNUMBER(DK92)),IF(BC92-VLOOKUP(BI92,NyIRS!$L$2:$V$4,DK92,1)&lt;40,40 &amp; " - " &amp; BC92+VLOOKUP(BI92,NyIRS!$L$2:$V$4,DK92,1),IF(BC92+VLOOKUP(BI92,NyIRS!$L$2:$V$4,DK92,1)&gt;160,BC92-VLOOKUP(BI92,NyIRS!$L$2:$V$4,DK92,1) &amp; " - " &amp; 160,BC92-VLOOKUP(BI92,NyIRS!$L$2:$V$4,DK92,1) &amp; " - " &amp; BC92+VLOOKUP(BI92,NyIRS!$L$2:$V$4,DK92,1))),"")</f>
        <v/>
      </c>
      <c r="CK92" s="4" t="str">
        <f>IF(AND(ISNUMBER(BD92),ISNUMBER(DK92)),IF(BD92-VLOOKUP(BI92,NyIES!$L$2:$V$4,DK92,1)&lt;40,40 &amp; " - " &amp; BD92+VLOOKUP(BI92,NyIES!$L$2:$V$4,DK92,1),IF(BD92+VLOOKUP(BI92,NyIES!$L$2:$V$4,DK92,1)&gt;160,BD92-VLOOKUP(BI92,NyIES!$L$2:$V$4,DK92,1) &amp; " - " &amp; 160,BD92-VLOOKUP(BI92,NyIES!$L$2:$V$4,DK92,1) &amp; " - " &amp; BD92+VLOOKUP(BI92,NyIES!$L$2:$V$4,DK92,1))),"")</f>
        <v/>
      </c>
      <c r="CL92" s="4" t="str">
        <f>IF(AND(ISNUMBER(BE92),ISNUMBER(DK92)),IF(BE92-VLOOKUP(BI92,NyISI!$L$2:$V$4,DK92,1)&lt;40,40 &amp; " - " &amp; BE92+VLOOKUP(BI92,NyISI!$L$2:$V$4,DK92,1),IF(BE92+VLOOKUP(BI92,NyISI!$L$2:$V$4,DK92,1)&gt;160,BE92-VLOOKUP(BI92,NyISI!$L$2:$V$4,DK92,1) &amp; " - " &amp; 160,BE92-VLOOKUP(BI92,NyISI!$L$2:$V$4,DK92,1) &amp; " - " &amp; BE92+VLOOKUP(BI92,NyISI!$L$2:$V$4,DK92,1))),"")</f>
        <v/>
      </c>
      <c r="CM92" s="4" t="str">
        <f>IF(AND(ISNUMBER(DK92),DK92&lt;8),IF(AND(ISNUMBER(BF92),ISNUMBER(DK92)),IF(BF92-VLOOKUP(BI92,NyISS!$L$2:$V$4,DK92,1)&lt;40,40 &amp; " - " &amp; BF92+VLOOKUP(BI92,NyISS!$L$2:$V$4,DK92,1),IF(BF92+VLOOKUP(BI92,NyISS!$L$2:$V$4,DK92,1)&gt;160,BF92-VLOOKUP(BI92,NyISS!$L$2:$V$4,DK92,1) &amp; " - " &amp; 160,BF92-VLOOKUP(BI92,NyISS!$L$2:$V$4,DK92,1) &amp; " - " &amp; BF92+VLOOKUP(BI92,NyISS!$L$2:$V$4,DK92,1))),""),"")</f>
        <v/>
      </c>
      <c r="CN92" s="4" t="str">
        <f>IF(AND(ISNUMBER(DK92),DK92&gt;7),IF(AND(ISNUMBER(BG92),ISNUMBER(DK92)),IF(BG92-VLOOKUP(BI92,NyISM!$L$2:$V$4,DK92,1)&lt;40,40 &amp; " - " &amp; BG92+VLOOKUP(BI92,NyISM!$L$2:$V$4,DK92,1),IF(BG92+VLOOKUP(BI92,NyISM!$L$2:$V$4,DK92,1)&gt;160,BG92-VLOOKUP(BI92,NyISM!$L$2:$V$4,DK92,1) &amp; " - " &amp; 160,BG92-VLOOKUP(BI92,NyISM!$L$2:$V$4,DK92,1) &amp; " - " &amp; BG92+VLOOKUP(BI92,NyISM!$L$2:$V$4,DK92,1))),""),"")</f>
        <v/>
      </c>
      <c r="CO92" s="4" t="str">
        <f>IF(AND(ISNUMBER(BH92),ISNUMBER(DK92)),IF(BH92-VLOOKUP(BI92,NyIAM!$L$2:$V$4,DK92,1)&lt;40,40 &amp; " - " &amp; BH92+VLOOKUP(BI92,NyIAM!$L$2:$V$4,DK92,1),IF(BH92+VLOOKUP(BI92,NyIAM!$L$2:$V$4,DK92,1)&gt;160,BH92-VLOOKUP(BI92,NyIAM!$L$2:$V$4,DK92,1) &amp; " - " &amp; 160,BH92-VLOOKUP(BI92,NyIAM!$L$2:$V$4,DK92,1) &amp; " - " &amp; BH92+VLOOKUP(BI92,NyIAM!$L$2:$V$4,DK92,1))),"")</f>
        <v/>
      </c>
      <c r="CP92" s="4" t="str">
        <f>IF(AF92="","",IF(AND(ISNUMBER(AF92),ISNUMBER(DK92)),IF(VLOOKUP(AF92,NyOm!$A$2:$K$30,DK92,1)=1,"Onormalt få ord",IF(VLOOKUP(AF92,NyOm!$A$2:$K$30,DK92,1)=2,"Färre antal ord än normalt",IF(VLOOKUP(AF92,NyOm!$A$2:$K$30,DK92,1)=3,"Normalt antal ord","")))))</f>
        <v/>
      </c>
      <c r="CQ92" s="4" t="str">
        <f>IF(AB92="","",IF(AND(ISNUMBER(AB92),ISNUMBER(DK92)),IF(VLOOKUP(AB92,NyPbTid!$A$2:$K$218,DK92,1)=1,"Onormalt lång tidsåtgång",IF(VLOOKUP(AB92,NyPbTid!$A$2:$K$218,DK92,1)=2,"Långsammare än normalt",IF(VLOOKUP(AB92,NyPbTid!$A$2:$K$218,DK92,1)=3,"Normal tidsåtgång","")))))</f>
        <v/>
      </c>
      <c r="CR92" s="4" t="str">
        <f>IF(AC92="","",IF(AND(ISNUMBER(AC92),ISNUMBER(DK92)),IF(VLOOKUP(AC92,NyPbFel!$A$2:$K$18,DK92,1)=1,"Onormalt antal fel",IF(VLOOKUP(AC92,NyPbFel!$A$2:$K$18,DK92,1)=2,"Fler fel än normalt",IF(VLOOKUP(AC92,NyPbFel!$A$2:$K$18,DK92,1)=3,"Normalt antal fel","")))))</f>
        <v/>
      </c>
      <c r="CS92" s="4" t="str">
        <f t="shared" si="28"/>
        <v/>
      </c>
      <c r="CT92" s="4" t="str">
        <f>IF(OR(ISNUMBER(CS92),CS92="0**"),IF(ISNUMBER(CS92),CS92/ABS(CS92)*VLOOKUP(1,SignDiff!$A$3:$K$4,DK92,1),VLOOKUP(1,SignDiff!$A$3:$K$4,DK92,1)),"")</f>
        <v/>
      </c>
      <c r="CU92" s="4" t="str">
        <f>IF(OR(ISNUMBER(CS92),CS92="0**"),IF(ISNUMBER(CS92),CS92/ABS(CS92)*VLOOKUP(1,SignDiff!$A$7:$K$8,DK92,1),VLOOKUP(1,SignDiff!$A$7:$K$8,DK92,1)),"")</f>
        <v/>
      </c>
      <c r="CV92" s="4" t="str">
        <f t="shared" si="29"/>
        <v/>
      </c>
      <c r="CW92" s="4" t="str">
        <f t="shared" si="30"/>
        <v/>
      </c>
      <c r="CX92" s="4" t="str">
        <f>IF(OR(ISNUMBER(CS92),CS92="0**"),IF(CS92="0**",VLOOKUP(0,'IRS-IES'!$A$2:$C$43,2,1),IF(CS92&lt;0,VLOOKUP(ABS(CS92),'IRS-IES'!$A$2:$C$43,2,1),VLOOKUP(ABS(CS92),'IRS-IES'!$A$2:$C$43,3,1))),"")</f>
        <v/>
      </c>
      <c r="CY92" s="4" t="str">
        <f t="shared" si="31"/>
        <v/>
      </c>
      <c r="CZ92" s="4" t="str">
        <f>IF(OR(ISNUMBER(CY92),CY92="0**"),IF(ISNUMBER(CY92),CY92/ABS(CY92)*VLOOKUP(2,SignDiff!$A$3:$K$4,DK92,1),VLOOKUP(2,SignDiff!$A$3:$K$4,DK92,1)),"")</f>
        <v/>
      </c>
      <c r="DA92" s="4" t="str">
        <f>IF(OR(ISNUMBER(CY92),CY92="0**"),IF(ISNUMBER(CY92),CY92/ABS(CY92)*VLOOKUP(2,SignDiff!$A$7:$K$8,DK92,1),VLOOKUP(2,SignDiff!$A$7:$K$8,DK92,1)),"")</f>
        <v/>
      </c>
      <c r="DB92" s="4" t="str">
        <f t="shared" si="32"/>
        <v/>
      </c>
      <c r="DC92" s="4" t="str">
        <f t="shared" si="33"/>
        <v/>
      </c>
      <c r="DD92" s="4" t="str">
        <f>IF(OR(ISNUMBER(CY92),CY92="0**"),IF(CY92="0**",VLOOKUP(0,'ISI-ISS'!$A$2:$C$43,2,1),IF(CY92&lt;0,VLOOKUP(ABS(CY92),'ISI-ISS'!$A$2:$C$43,2,1),VLOOKUP(ABS(CY92),'ISI-ISS'!$A$2:$C$43,3,1))),"")</f>
        <v/>
      </c>
      <c r="DE92" s="4" t="str">
        <f t="shared" si="34"/>
        <v/>
      </c>
      <c r="DF92" s="4" t="str">
        <f>IF(OR(ISNUMBER(DE92),DE92="0**"),IF(ISNUMBER(DE92),DE92/ABS(DE92)*VLOOKUP(2,SignDiff!$A$3:$K$4,DK92,1),VLOOKUP(2,SignDiff!$A$3:$K$4,DK92,1)),"")</f>
        <v/>
      </c>
      <c r="DG92" s="4" t="str">
        <f>IF(OR(ISNUMBER(DE92),DE92="0**"),IF(ISNUMBER(DE92),DE92/ABS(DE92)*VLOOKUP(2,SignDiff!$A$7:$K$8,DK92,1),VLOOKUP(2,SignDiff!$A$7:$K$8,DK92,1)),"")</f>
        <v/>
      </c>
      <c r="DH92" s="4" t="str">
        <f t="shared" si="35"/>
        <v/>
      </c>
      <c r="DI92" s="4" t="str">
        <f t="shared" si="36"/>
        <v/>
      </c>
      <c r="DJ92" s="4" t="str">
        <f>IF(OR(ISNUMBER(DE92),DE92="0**"),IF(DE92="0**",VLOOKUP(0,'ISI-ISM'!$A$2:$C$43,2,1),IF(DE92&lt;0,VLOOKUP(ABS(DE92),'ISI-ISM'!$A$2:$C$43,2,1),VLOOKUP(ABS(DE92),'ISI-ISM'!$A$2:$C$43,3,1))),"")</f>
        <v/>
      </c>
      <c r="DK92" s="4" t="str">
        <f>IF(ISERROR(VLOOKUP(N92,age!$A$2:$C$11,2,1)),"",VLOOKUP(N92,age!$A$2:$C$11,2,1))</f>
        <v/>
      </c>
      <c r="DL92" s="4" t="str">
        <f>IF(ISERROR(VLOOKUP(N92,age!$A$2:$C$11,3,1)),"",VLOOKUP(N92,age!$A$2:$C$11,3,1))</f>
        <v/>
      </c>
      <c r="DM92" s="4">
        <f t="shared" si="23"/>
        <v>0</v>
      </c>
      <c r="DN92" s="4">
        <f t="shared" si="24"/>
        <v>0</v>
      </c>
      <c r="DO92" s="4">
        <f t="shared" si="25"/>
        <v>0</v>
      </c>
      <c r="DP92" s="4">
        <f t="shared" si="26"/>
        <v>0</v>
      </c>
      <c r="DQ92" s="4">
        <f t="shared" si="27"/>
        <v>0</v>
      </c>
      <c r="DR92" s="9" t="str">
        <f t="shared" si="37"/>
        <v/>
      </c>
      <c r="DS92" s="9" t="str">
        <f t="shared" si="38"/>
        <v/>
      </c>
      <c r="DT92" s="9" t="str">
        <f t="shared" si="39"/>
        <v/>
      </c>
      <c r="DU92" s="9" t="str">
        <f t="shared" si="40"/>
        <v/>
      </c>
      <c r="DV92" s="9" t="str">
        <f t="shared" si="41"/>
        <v/>
      </c>
      <c r="DW92" s="9" t="str">
        <f t="shared" si="42"/>
        <v/>
      </c>
      <c r="DX92" s="9" t="str">
        <f t="shared" si="43"/>
        <v/>
      </c>
      <c r="DY92" s="9" t="str">
        <f>IF(AND(ISNUMBER(AJ92),ISNUMBER(DK92)),IF(AJ92-VLOOKUP(BI92,NyFi!$L$2:$V$4,DK92,1)&lt;1,1,AJ92-VLOOKUP(BI92,NyFi!$L$2:$V$4,DK92,1)),"")</f>
        <v/>
      </c>
      <c r="DZ92" s="9" t="str">
        <f>IF(AND(ISNUMBER(DK92),DK92&lt;8),IF(AND(ISNUMBER(AK92),ISNUMBER(DK92)),IF(AK92-VLOOKUP(BI92,NyGs!$L$2:$V$4,DK92,1)&lt;1,1,AK92-VLOOKUP(BI92,NyGs!$L$2:$V$4,DK92,1)),""),"")</f>
        <v/>
      </c>
      <c r="EA92" s="9" t="str">
        <f>IF(AND(ISNUMBER(AL92),ISNUMBER(DK92)),IF(AL92-VLOOKUP(BI92,NyRm!$L$2:$V$4,DK92,1)&lt;1,1,AL92-VLOOKUP(BI92,NyRm!$L$2:$V$4,DK92,1)),"")</f>
        <v/>
      </c>
      <c r="EB92" s="9" t="str">
        <f>IF(AND(ISNUMBER(AM92),ISNUMBER(DK92)),IF(AM92-VLOOKUP(BI92,NyFm!$L$2:$V$4,DK92,1)&lt;1,1,AM92-VLOOKUP(BI92,NyFm!$L$2:$V$4,DK92,1)),"")</f>
        <v/>
      </c>
      <c r="EC92" s="9" t="str">
        <f>IF(AND(ISNUMBER(DK92),DK92&lt;8),IF(AND(ISNUMBER(AN92),ISNUMBER(DK92)),IF(AN92-VLOOKUP(BI92,NyLi1R!$L$2:$V$4,DK92,1)&lt;1,1,AN92-VLOOKUP(BI92,NyLi1R!$L$2:$V$4,DK92,1)),""),"")</f>
        <v/>
      </c>
      <c r="ED92" s="9" t="str">
        <f>IF(AND(ISNUMBER(DK92),DK92&lt;8),IF(AND(ISNUMBER(AO92),ISNUMBER(DK92)),IF(AO92-VLOOKUP(BI92,NyLi1E!$L$2:$V$4,DK92,1)&lt;1,1,AO92-VLOOKUP(BI92,NyLi1E!$L$2:$V$4,DK92,1)),""),"")</f>
        <v/>
      </c>
      <c r="EE92" s="9" t="str">
        <f>IF(AND(ISNUMBER(DK92),DK92&lt;8),IF(AND(ISNUMBER(AP92),ISNUMBER(DK92)),IF(AP92-VLOOKUP(BI92,NyLi1T!$L$2:$V$4,DK92,1)&lt;1,1,AP92-VLOOKUP(BI92,NyLi1T!$L$2:$V$4,DK92,1)),""),"")</f>
        <v/>
      </c>
      <c r="EF92" s="9" t="str">
        <f>IF(AND(ISNUMBER(DK92),DK92&gt;7),IF(AND(ISNUMBER(AQ92),ISNUMBER(DK92)),IF(AQ92-VLOOKUP(BI92,NyLi2R!$L$2:$V$4,DK92,1)&lt;1,1,AQ92-VLOOKUP(BI92,NyLi2R!$L$2:$V$4,DK92,1)),""),"")</f>
        <v/>
      </c>
      <c r="EG92" s="9" t="str">
        <f>IF(AND(ISNUMBER(DK92),DK92&gt;7),IF(AND(ISNUMBER(AR92),ISNUMBER(DK92)),IF(AR92-VLOOKUP(BI92,NyLi2E!$L$2:$V$4,DK92,1)&lt;1,1,AR92-VLOOKUP(BI92,NyLi2E!$L$2:$V$4,DK92,1)),""),"")</f>
        <v/>
      </c>
      <c r="EH92" s="9" t="str">
        <f>IF(AND(ISNUMBER(DK92),DK92&gt;7),IF(AND(ISNUMBER(AS92),ISNUMBER(DK92)),IF(AS92-VLOOKUP(BI92,NyLi2T!$L$2:$V$4,DK92,1)&lt;1,1,AS92-VLOOKUP(BI92,NyLi2T!$L$2:$V$4,DK92,1)),""),"")</f>
        <v/>
      </c>
      <c r="EI92" s="9" t="str">
        <f>IF(AND(ISNUMBER(DK92),DK92&lt;8),IF(AND(ISNUMBER(AT92),ISNUMBER(DK92)),IF(AT92-VLOOKUP(BI92,NySs!$L$2:$V$4,DK92,1)&lt;1,1,AT92-VLOOKUP(BI92,NySs!$L$2:$V$4,DK92,1)),""),"")</f>
        <v/>
      </c>
      <c r="EJ92" s="9" t="str">
        <f>IF(AND(ISNUMBER(DK92),DK92&lt;9),IF(AND(ISNUMBER(AU92),ISNUMBER(DK92)),IF(AU92-VLOOKUP(BI92,NyEo!$L$2:$V$4,DK92,1)&lt;1,1,AU92-VLOOKUP(BI92,NyEo!$L$2:$V$4,DK92,1)),""),"")</f>
        <v/>
      </c>
      <c r="EK92" s="9" t="str">
        <f>IF(AND(ISNUMBER(DK92),DK92&gt;7),IF(AND(ISNUMBER(AV92),ISNUMBER(DK92)),IF(AV92-VLOOKUP(BI92,NyHt!$L$2:$V$4,DK92,1)&lt;1,1,AV92-VLOOKUP(BI92,NyHt!$L$2:$V$4,DK92,1)),""),"")</f>
        <v/>
      </c>
      <c r="EL92" s="9" t="str">
        <f>IF(AND(ISNUMBER(AW92),ISNUMBER(DK92)),IF(AW92-VLOOKUP(BI92,NySiF!$L$2:$V$4,DK92,1)&lt;1,1,AW92-VLOOKUP(BI92,NySiF!$L$2:$V$4,DK92,1)),"")</f>
        <v/>
      </c>
      <c r="EM92" s="9" t="str">
        <f>IF(AND(ISNUMBER(AX92),ISNUMBER(DK92)),IF(AX92-VLOOKUP(BI92,NySiB!$L$2:$V$4,DK92,1)&lt;1,1,AX92-VLOOKUP(BI92,NySiB!$L$2:$V$4,DK92,1)),"")</f>
        <v/>
      </c>
      <c r="EN92" s="9" t="str">
        <f>IF(AND(ISNUMBER(AY92),ISNUMBER(DK92)),IF(AY92-VLOOKUP(BI92,NySiT!$L$2:$V$4,DK92,1)&lt;1,1,AY92-VLOOKUP(BI92,NySiT!$L$2:$V$4,DK92,1)),"")</f>
        <v/>
      </c>
      <c r="EO92" s="9" t="str">
        <f>IF(AND(ISNUMBER(AZ92),ISNUMBER(DK92)),IF(AZ92-VLOOKUP(BI92,NyVs!$L$2:$V$4,DK92,1)&lt;1,1,AZ92-VLOOKUP(BI92,NyVs!$L$2:$V$4,DK92,1)),"")</f>
        <v/>
      </c>
      <c r="EP92" s="9" t="str">
        <f>IF(AND(ISNUMBER(BA92),ISNUMBER(DK92)),IF(BA92-VLOOKUP(BI92,NyPp!$L$2:$V$4,DK92,1)&lt;1,1,BA92-VLOOKUP(BI92,NyPp!$L$2:$V$4,DK92,1)),"")</f>
        <v/>
      </c>
      <c r="EQ92" s="9" t="str">
        <f>IF(AND(ISNUMBER(BB92),ISNUMBER(DK92)),IF(BB92-VLOOKUP(BI92,NyIGS!$L$2:$V$4,DK92,1)&lt;40,40,BB92-VLOOKUP(BI92,NyIGS!$L$2:$V$4,DK92,1)),"")</f>
        <v/>
      </c>
      <c r="ER92" s="9" t="str">
        <f>IF(AND(ISNUMBER(BC92),ISNUMBER(DK92)),IF(BC92-VLOOKUP(BI92,NyIRS!$L$2:$V$4,DK92,1)&lt;40,40,BC92-VLOOKUP(BI92,NyIRS!$L$2:$V$4,DK92,1)),"")</f>
        <v/>
      </c>
      <c r="ES92" s="9" t="str">
        <f>IF(AND(ISNUMBER(BD92),ISNUMBER(DK92)),IF(BD92-VLOOKUP(BI92,NyIES!$L$2:$V$4,DK92,1)&lt;40,40,BD92-VLOOKUP(BI92,NyIES!$L$2:$V$4,DK92,1)),"")</f>
        <v/>
      </c>
      <c r="ET92" s="9" t="str">
        <f>IF(AND(ISNUMBER(BE92),ISNUMBER(DK92)),IF(BE92-VLOOKUP(BI92,NyISI!$L$2:$V$4,DK92,1)&lt;40,40,BE92-VLOOKUP(BI92,NyISI!$L$2:$V$4,DK92,1)),"")</f>
        <v/>
      </c>
      <c r="EU92" s="9" t="str">
        <f>IF(AND(ISNUMBER(DK92),DK92&lt;8),IF(AND(ISNUMBER(BF92),ISNUMBER(DK92)),IF(BF92-VLOOKUP(BI92,NyISS!$L$2:$V$4,DK92,1)&lt;40,40,BF92-VLOOKUP(BI92,NyISS!$L$2:$V$4,DK92,1)),""),"")</f>
        <v/>
      </c>
      <c r="EV92" s="9" t="str">
        <f>IF(AND(ISNUMBER(DK92),DK92&gt;7),IF(AND(ISNUMBER(BG92),ISNUMBER(DK92)),IF(BG92-VLOOKUP(BI92,NyISM!$L$2:$V$4,DK92,1)&lt;40,40,BG92-VLOOKUP(BI92,NyISM!$L$2:$V$4,DK92,1)),""),"")</f>
        <v/>
      </c>
      <c r="EW92" s="9" t="str">
        <f>IF(AND(ISNUMBER(BH92),ISNUMBER(DK92)),IF(BH92-VLOOKUP(BI92,NyIAM!$L$2:$V$4,DK92,1)&lt;40,40,BH92-VLOOKUP(BI92,NyIAM!$L$2:$V$4,DK92,1)),"")</f>
        <v/>
      </c>
      <c r="EX92" s="9" t="str">
        <f>IF(AND(ISNUMBER(AJ92),ISNUMBER(DK92)),IF(AJ92+VLOOKUP(BI92,NyFi!$L$2:$V$4,DK92,1)&gt;19,19,AJ92+VLOOKUP(BI92,NyFi!$L$2:$V$4,DK92,1)),"")</f>
        <v/>
      </c>
      <c r="EY92" s="9" t="str">
        <f>IF(AND(ISNUMBER(DK92),DK92&lt;8),IF(AND(ISNUMBER(AK92),ISNUMBER(DK92)),IF(AK92+VLOOKUP(BI92,NyGs!$L$2:$V$4,DK92,1)&gt;19,19,AK92+VLOOKUP(BI92,NyGs!$L$2:$V$4,DK92,1)),""),"")</f>
        <v/>
      </c>
      <c r="EZ92" s="9" t="str">
        <f>IF(AND(ISNUMBER(AL92),ISNUMBER(DK92)),IF(AL92+VLOOKUP(BI92,NyRm!$L$2:$V$4,DK92,1)&gt;19,19,AL92+VLOOKUP(BI92,NyRm!$L$2:$V$4,DK92,1)),"")</f>
        <v/>
      </c>
      <c r="FA92" s="9" t="str">
        <f>IF(AND(ISNUMBER(AM92),ISNUMBER(DK92)),IF(AM92+VLOOKUP(BI92,NyFm!$L$2:$V$4,DK92,1)&gt;19,19,AM92+VLOOKUP(BI92,NyFm!$L$2:$V$4,DK92,1)),"")</f>
        <v/>
      </c>
      <c r="FB92" s="9" t="str">
        <f>IF(AND(ISNUMBER(DK92),DK92&lt;8),IF(AND(ISNUMBER(AN92),ISNUMBER(DK92)),IF(AN92+VLOOKUP(BI92,NyLi1R!$L$2:$V$4,DK92,1)&gt;19,19,AN92+VLOOKUP(BI92,NyLi1R!$L$2:$V$4,DK92,1)),""),"")</f>
        <v/>
      </c>
      <c r="FC92" s="9" t="str">
        <f>IF(AND(ISNUMBER(DK92),DK92&lt;8),IF(AND(ISNUMBER(AO92),ISNUMBER(DK92)),IF(AO92+VLOOKUP(BI92,NyLi1E!$L$2:$V$4,DK92,1)&gt;19,19,AO92+VLOOKUP(BI92,NyLi1E!$L$2:$V$4,DK92,1)),""),"")</f>
        <v/>
      </c>
      <c r="FD92" s="9" t="str">
        <f>IF(AND(ISNUMBER(DK92),DK92&lt;8),IF(AND(ISNUMBER(AP92),ISNUMBER(DK92)),IF(AP92+VLOOKUP(BI92,NyLi1T!$L$2:$V$4,DK92,1)&gt;19,19,AP92+VLOOKUP(BI92,NyLi1T!$L$2:$V$4,DK92,1)),""),"")</f>
        <v/>
      </c>
      <c r="FE92" s="9" t="str">
        <f>IF(AND(ISNUMBER(DK92),DK92&gt;7),IF(AND(ISNUMBER(AQ92),ISNUMBER(DK92)),IF(AQ92+VLOOKUP(BI92,NyLi2R!$L$2:$V$4,DK92,1)&gt;19,19,AQ92+VLOOKUP(BI92,NyLi2R!$L$2:$V$4,DK92,1)),""),"")</f>
        <v/>
      </c>
      <c r="FF92" s="9" t="str">
        <f>IF(AND(ISNUMBER(DK92),DK92&gt;7),IF(AND(ISNUMBER(AR92),ISNUMBER(DK92)),IF(AR92+VLOOKUP(BI92,NyLi2E!$L$2:$V$4,DK92,1)&gt;19,19,AR92+VLOOKUP(BI92,NyLi2E!$L$2:$V$4,DK92,1)),""),"")</f>
        <v/>
      </c>
      <c r="FG92" s="9" t="str">
        <f>IF(AND(ISNUMBER(DK92),DK92&gt;7),IF(AND(ISNUMBER(AS92),ISNUMBER(DK92)),IF(AS92+VLOOKUP(BI92,NyLi2T!$L$2:$V$4,DK92,1)&gt;19,19,AS92+VLOOKUP(BI92,NyLi2T!$L$2:$V$4,DK92,1)),""),"")</f>
        <v/>
      </c>
      <c r="FH92" s="9" t="str">
        <f>IF(AND(ISNUMBER(DK92),DK92&lt;8),IF(AND(ISNUMBER(AT92),ISNUMBER(DK92)),IF(AT92+VLOOKUP(BI92,NySs!$L$2:$V$4,DK92,1)&gt;19,19,AT92+VLOOKUP(BI92,NySs!$L$2:$V$4,DK92,1)),""),"")</f>
        <v/>
      </c>
      <c r="FI92" s="9" t="str">
        <f>IF(AND(ISNUMBER(DK92),DK92&lt;9),IF(AND(ISNUMBER(AU92),ISNUMBER(DK92)),IF(AU92+VLOOKUP(BI92,NyEo!$L$2:$V$4,DK92,1)&gt;19,19,AU92+VLOOKUP(BI92,NyEo!$L$2:$V$4,DK92,1)),""),"")</f>
        <v/>
      </c>
      <c r="FJ92" s="9" t="str">
        <f>IF(AND(ISNUMBER(DK92),DK92&gt;7),IF(AND(ISNUMBER(AV92),ISNUMBER(DK92)),IF(AV92+VLOOKUP(BI92,NyHt!$L$2:$V$4,DK92,1)&gt;19,19,AV92+VLOOKUP(BI92,NyHt!$L$2:$V$4,DK92,1)),""),"")</f>
        <v/>
      </c>
      <c r="FK92" s="9" t="str">
        <f>IF(AND(ISNUMBER(AW92),ISNUMBER(DK92)),IF(AW92+VLOOKUP(BI92,NySiF!$L$2:$V$4,DK92,1)&gt;19,19,AW92+VLOOKUP(BI92,NySiF!$L$2:$V$4,DK92,1)),"")</f>
        <v/>
      </c>
      <c r="FL92" s="9" t="str">
        <f>IF(AND(ISNUMBER(AX92),ISNUMBER(DK92)),IF(AX92+VLOOKUP(BI92,NySiB!$L$2:$V$4,DK92,1)&gt;19,19,AX92+VLOOKUP(BI92,NySiB!$L$2:$V$4,DK92,1)),"")</f>
        <v/>
      </c>
      <c r="FM92" s="9" t="str">
        <f>IF(AND(ISNUMBER(AY92),ISNUMBER(DK92)),IF(AY92+VLOOKUP(BI92,NySiT!$L$2:$V$4,DK92,1)&gt;19,19,AY92+VLOOKUP(BI92,NySiT!$L$2:$V$4,DK92,1)),"")</f>
        <v/>
      </c>
      <c r="FN92" s="9" t="str">
        <f>IF(AND(ISNUMBER(AZ92),ISNUMBER(DK92)),IF(AZ92+VLOOKUP(BI92,NyVs!$L$2:$V$4,DK92,1)&gt;19,19,AZ92+VLOOKUP(BI92,NyVs!$L$2:$V$4,DK92,1)),"")</f>
        <v/>
      </c>
      <c r="FO92" s="9" t="str">
        <f>IF(AND(ISNUMBER(BA92),ISNUMBER(DK92)),IF(BA92+VLOOKUP(BI92,NyPp!$L$2:$V$4,DK92,1)&gt;19,19,BA92+VLOOKUP(BI92,NyPp!$L$2:$V$4,DK92,1)),"")</f>
        <v/>
      </c>
      <c r="FP92" s="9" t="str">
        <f>IF(AND(ISNUMBER(BB92),ISNUMBER(DK92)),IF(BB92+VLOOKUP(BI92,NyIGS!$L$2:$V$4,DK92,1)&gt;160,160,BB92+VLOOKUP(BI92,NyIGS!$L$2:$V$4,DK92,1)),"")</f>
        <v/>
      </c>
      <c r="FQ92" s="9" t="str">
        <f>IF(AND(ISNUMBER(BC92),ISNUMBER(DK92)),IF(BC92+VLOOKUP(BI92,NyIRS!$L$2:$V$4,DK92,1)&gt;160,160,BC92+VLOOKUP(BI92,NyIRS!$L$2:$V$4,DK92,1)),"")</f>
        <v/>
      </c>
      <c r="FR92" s="9" t="str">
        <f>IF(AND(ISNUMBER(BD92),ISNUMBER(DK92)),IF(BD92+VLOOKUP(BI92,NyIES!$L$2:$V$4,DK92,1)&gt;160,160, BD92+VLOOKUP(BI92,NyIES!$L$2:$V$4,DK92,1)),"")</f>
        <v/>
      </c>
      <c r="FS92" s="9" t="str">
        <f>IF(AND(ISNUMBER(BE92),ISNUMBER(DK92)),IF(BE92+VLOOKUP(BI92,NyISI!$L$2:$V$4,DK92,1)&gt;160,160,BE92+VLOOKUP(BI92,NyISI!$L$2:$V$4,DK92,1)),"")</f>
        <v/>
      </c>
      <c r="FT92" s="9" t="str">
        <f>IF(AND(ISNUMBER(DK92),DK92&lt;8),IF(AND(ISNUMBER(BF92),ISNUMBER(DK92)),IF(BF92+VLOOKUP(BI92,NyISS!$L$2:$V$4,DK92,1)&gt;160,160,BF92+VLOOKUP(BI92,NyISS!$L$2:$V$4,DK92,1)),""),"")</f>
        <v/>
      </c>
      <c r="FU92" s="9" t="str">
        <f>IF(AND(ISNUMBER(DK92),DK92&gt;7),IF(AND(ISNUMBER(BG92),ISNUMBER(DK92)),IF(BG92+VLOOKUP(BI92,NyISM!$L$2:$V$4,DK92,1)&gt;160,160,BG92+VLOOKUP(BI92,NyISM!$L$2:$V$4,DK92,1)),""),"")</f>
        <v/>
      </c>
      <c r="FV92" s="9" t="str">
        <f>IF(AND(ISNUMBER(BH92),ISNUMBER(DK92)),IF(BH92+VLOOKUP(BI92,NyIAM!$L$2:$V$4,DK92,1)&gt;160,160,BH92+VLOOKUP(BI92,NyIAM!$L$2:$V$4,DK92,1)),"")</f>
        <v/>
      </c>
    </row>
    <row r="93" spans="1:178" x14ac:dyDescent="0.2">
      <c r="A93" s="51"/>
      <c r="B93" s="51"/>
      <c r="C93" s="51"/>
      <c r="D93" s="51"/>
      <c r="E93" s="51"/>
      <c r="F93" s="51"/>
      <c r="G93" s="51"/>
      <c r="H93" s="51"/>
      <c r="I93" s="51"/>
      <c r="J93" s="52"/>
      <c r="K93" s="52"/>
      <c r="L93" s="53"/>
      <c r="M93" s="53"/>
      <c r="N93" s="58" t="str">
        <f t="shared" si="22"/>
        <v/>
      </c>
      <c r="O93" s="53"/>
      <c r="P93" s="53"/>
      <c r="Q93" s="53"/>
      <c r="R93" s="53"/>
      <c r="S93" s="53"/>
      <c r="T93" s="53"/>
      <c r="U93" s="53"/>
      <c r="V93" s="53"/>
      <c r="W93" s="53"/>
      <c r="X93" s="53"/>
      <c r="Y93" s="53"/>
      <c r="Z93" s="53"/>
      <c r="AA93" s="53"/>
      <c r="AB93" s="53"/>
      <c r="AC93" s="53"/>
      <c r="AD93" s="53"/>
      <c r="AE93" s="53"/>
      <c r="AF93" s="53"/>
      <c r="AG93" s="53"/>
      <c r="AH93" s="53"/>
      <c r="AI93" s="53"/>
      <c r="AJ93" s="4" t="str">
        <f>IF(O93="","",IF(ISNUMBER(N93),VLOOKUP(O93,NyFi!$A$2:$K$40,DK93),""))</f>
        <v/>
      </c>
      <c r="AK93" s="4" t="str">
        <f>IF(P93="","",IF(AND(ISNUMBER(N93),DK93&lt;8),VLOOKUP(P93,NyGs!$A$2:$G$41,DK93),""))</f>
        <v/>
      </c>
      <c r="AL93" s="4" t="str">
        <f>IF(AA93="","",IF(ISNUMBER(N93),VLOOKUP(AA93,NyRm!$A$2:$K$56,DK93),""))</f>
        <v/>
      </c>
      <c r="AM93" s="4" t="str">
        <f>IF(Z93="","",IF(ISNUMBER(N93),VLOOKUP(Z93,NyFm!$A$2:$K$46,DK93),""))</f>
        <v/>
      </c>
      <c r="AN93" s="4" t="str">
        <f>IF(U93="","",IF(AND(ISNUMBER(N93),DK93&lt;8),VLOOKUP(U93,NyLi1R!$A$2:$G$20,DK93),""))</f>
        <v/>
      </c>
      <c r="AO93" s="4" t="str">
        <f>IF(V93="","",IF(AND(ISNUMBER(N93),DK93&lt;8),VLOOKUP(V93,NyLi1E!$A$2:$G$20,DK93),""))</f>
        <v/>
      </c>
      <c r="AP93" s="4" t="str">
        <f>IF(AND(ISNUMBER(N93),ISNUMBER(AN93),ISNUMBER(AO93),DK93&lt;8),VLOOKUP(AN93+AO93,NyLi1T!$A$2:$G$40,DK93),"")</f>
        <v/>
      </c>
      <c r="AQ93" s="4" t="str">
        <f>IF(W93="","",IF(AND(ISNUMBER(N93),DK93&gt;7),VLOOKUP(W93,NyLi2R!$A$2:$K$20,DK93),""))</f>
        <v/>
      </c>
      <c r="AR93" s="4" t="str">
        <f>IF(X93="","",IF(AND(ISNUMBER(N93),DK93&gt;7),VLOOKUP(X93,NyLi2E!$A$2:$K$20,DK93),""))</f>
        <v/>
      </c>
      <c r="AS93" s="4" t="str">
        <f>IF(AND(ISNUMBER(N93),ISNUMBER(AQ93),ISNUMBER(AR93),DK93&gt;7),VLOOKUP(AQ93+AR93,NyLi2T!$A$2:$K$40,DK93),"")</f>
        <v/>
      </c>
      <c r="AT93" s="4" t="str">
        <f>IF(AE93="","",IF(AND(ISNUMBER(N93),DK93&lt;8),VLOOKUP(AE93,NySs!$A$2:$G$28,DK93),""))</f>
        <v/>
      </c>
      <c r="AU93" s="4" t="str">
        <f>IF(AD93="","",IF(AND(ISNUMBER(N93),DK93&lt;9),VLOOKUP(AD93,NyEo!$A$2:$H$22,DK93),""))</f>
        <v/>
      </c>
      <c r="AV93" s="4" t="str">
        <f>IF(Q93="","",IF(AND(ISNUMBER(N93),DK93&gt;7),VLOOKUP(Q93,NyHt!$A$2:$K$17,DK93),""))</f>
        <v/>
      </c>
      <c r="AW93" s="4" t="str">
        <f>IF(R93="","",IF(ISNUMBER(N93),VLOOKUP(R93,NySiF!$A$2:$K$18,DK93),""))</f>
        <v/>
      </c>
      <c r="AX93" s="4" t="str">
        <f>IF(S93="","",IF(ISNUMBER(N93),VLOOKUP(S93,NySiB!$A$2:$K$16,DK93),""))</f>
        <v/>
      </c>
      <c r="AY93" s="4" t="str">
        <f>IF(T93="","",IF(ISNUMBER(N93),VLOOKUP(T93,NySiT!$A$2:$K$32,DK93),""))</f>
        <v/>
      </c>
      <c r="AZ93" s="4" t="str">
        <f>IF(Y93="","",IF(ISNUMBER(N93),VLOOKUP(Y93,NyVs!$A$2:$K$86,DK93),""))</f>
        <v/>
      </c>
      <c r="BA93" s="4" t="str">
        <f>IF(AI93="","",IF(ISNUMBER(N93),VLOOKUP(AI93,NyPp!$A$2:$K$202,DK93),""))</f>
        <v/>
      </c>
      <c r="BB93" s="4" t="str">
        <f>IF(AND(ISNUMBER(AJ93),ISNUMBER(AK93),ISNUMBER(AL93),ISNUMBER(AM93),DK93&lt;8),IF(COUNTIF(O93,0)+COUNTIF(P93,0)+COUNTIF(AA93,0)+COUNTIF(Z93,0)&gt;1,"",VLOOKUP(AJ93+AK93+AL93+AM93,NyIGS!$A$2:$K$78,DK93)),IF(AND(ISNUMBER(AJ93),ISNUMBER(AL93),ISNUMBER(AM93),ISNUMBER(AS93),DK93&gt;7),IF(COUNTIF(O93,0)+COUNTIF(AA93,0)+COUNTIF(Z93,0)+AND(COUNTIF(W93,0),COUNTIF(X93,0))&gt;1,"",VLOOKUP(AJ93+AL93+AM93+AS93,NyIGS!$A$2:$K$78,DK93)),""))</f>
        <v/>
      </c>
      <c r="BC93" s="4" t="str">
        <f>IF(AND(ISNUMBER(AJ93),ISNUMBER(AN93),ISNUMBER(AT93),DK93&lt;8),IF(COUNTIF(O93,0)+COUNTIF(U93,0)+COUNTIF(AE93,0)&gt;1,"",VLOOKUP(AJ93+AN93+AT93,NyIRS!$A$2:$K$59,DK93)),IF(AND(ISNUMBER(AJ93),ISNUMBER(AQ93),DK93&gt;7),IF(COUNTIF(O93,0)+COUNTIF(W93,0)&gt;1,"",VLOOKUP(AJ93+AQ93,NyIRS!$A$2:$K$59,DK93)),""))</f>
        <v/>
      </c>
      <c r="BD93" s="4" t="str">
        <f>IF(AND(ISNUMBER(AK93),ISNUMBER(AL93),ISNUMBER(AM93),DK93&lt;8),IF(COUNTIF(P93,0)+COUNTIF(AA93,0)+COUNTIF(Z93,0)&gt;1,"",VLOOKUP(AK93+AL93+AM93,NyIES!$A$2:$K$59,DK93)),IF(AND(ISNUMBER(AL93),ISNUMBER(AM93),ISNUMBER(AR93),DK93&gt;7),IF(COUNTIF(AA93,0)+COUNTIF(Z93,0)+COUNTIF(X93,0)&gt;1,"",VLOOKUP(AL93+AM93+AR93,NyIES!$A$2:$K$59,DK93)),""))</f>
        <v/>
      </c>
      <c r="BE93" s="4" t="str">
        <f>IF(AND(ISNUMBER(AJ93),ISNUMBER(AP93),ISNUMBER(AU93),DK93&lt;8),IF(COUNTIF(O93,0)+AND(COUNTIF(U93,0),COUNTIF(V93,0))+COUNTIF(AD93,0)&gt;1,"",VLOOKUP(AJ93+AP93+AU93,NyISI!$A$2:$K$59,DK93)),IF(AND(ISNUMBER(AS93),ISNUMBER(AU93),ISNUMBER(AV93),DK93=8),IF(COUNTIF(AD93,0)+COUNTIF(Q93,0)+AND(COUNTIF(W93,0),COUNTIF(X93,0))&gt;1,"",VLOOKUP(AS93+AU93+AV93,NyISI!$A$2:$K$59,DK93)),IF(AND(ISNUMBER(AS93),ISNUMBER(AV93),DK93&gt;8),IF(COUNTIF(Q93,0)+AND(COUNTIF(W93,0),COUNTIF(X93,0))&gt;1,"",VLOOKUP(AS93+AV93,NyISI!$A$2:$K$59,DK93)),"")))</f>
        <v/>
      </c>
      <c r="BF93" s="4" t="str">
        <f>IF(AND(ISNUMBER(AT93),ISNUMBER(AK93),ISNUMBER(AL93),ISNUMBER(AM93),DK93&lt;8),IF(COUNTIF(P93,0)+COUNTIF(AA93,0)+COUNTIF(Z93,0)+COUNTIF(AE93,0)&gt;1,"",VLOOKUP(AT93+AK93+AL93+AM93,NyISS!$A$2:$G$78,DK93)),"")</f>
        <v/>
      </c>
      <c r="BG93" s="4" t="str">
        <f>IF(AND(ISNUMBER(AJ93),ISNUMBER(AL93),ISNUMBER(AM93),DK93&gt;7),IF(COUNTIF(O93,0)+COUNTIF(AA93,0)+COUNTIF(Z93,0)&gt;1,"",VLOOKUP(AJ93+AL93+AM93,NyISM!$A$2:$K$59,DK93)),"")</f>
        <v/>
      </c>
      <c r="BH93" s="4" t="str">
        <f>IF(AND(ISNUMBER(AY93),ISNUMBER(AZ93)),IF(COUNTIF(T93,0)+COUNTIF(Y93,0)&gt;1,"",VLOOKUP(AY93+AZ93,NyIAM!$A$2:$K$40,DK93)),"")</f>
        <v/>
      </c>
      <c r="BJ93" s="4" t="str">
        <f>IF(ISNUMBER(BB93),VLOOKUP(BB93,Percentil!$A$2:$B$122,2,1),"")</f>
        <v/>
      </c>
      <c r="BK93" s="4" t="str">
        <f>IF(ISNUMBER(BC93),VLOOKUP(BC93,Percentil!$A$2:$B$122,2,1),"")</f>
        <v/>
      </c>
      <c r="BL93" s="4" t="str">
        <f>IF(ISNUMBER(BD93),VLOOKUP(BD93,Percentil!$A$2:$B$122,2,1),"")</f>
        <v/>
      </c>
      <c r="BM93" s="4" t="str">
        <f>IF(ISNUMBER(BE93),VLOOKUP(BE93,Percentil!$A$2:$B$122,2,1),"")</f>
        <v/>
      </c>
      <c r="BN93" s="4" t="str">
        <f>IF(ISNUMBER(BF93),VLOOKUP(BF93,Percentil!$A$2:$B$122,2,1),"")</f>
        <v/>
      </c>
      <c r="BO93" s="4" t="str">
        <f>IF(ISNUMBER(BG93),VLOOKUP(BG93,Percentil!$A$2:$B$122,2,1),"")</f>
        <v/>
      </c>
      <c r="BP93" s="4" t="str">
        <f>IF(ISNUMBER(BH93),VLOOKUP(BH93,Percentil!$A$2:$B$122,2,1),"")</f>
        <v/>
      </c>
      <c r="BQ93" s="4" t="str">
        <f>IF(AND(ISNUMBER(AJ93),ISNUMBER(DK93)),IF(AJ93-VLOOKUP(BI93,NyFi!$L$2:$V$4,DK93,1)&lt;1,1 &amp; " - " &amp; AJ93+VLOOKUP(BI93,NyFi!$L$2:$V$4,DK93,1),IF(AJ93+VLOOKUP(BI93,NyFi!$L$2:$V$4,DK93,1)&gt;19,AJ93-VLOOKUP(BI93,NyFi!$L$2:$V$4,DK93,1) &amp; " - " &amp; 19,AJ93-VLOOKUP(BI93,NyFi!$L$2:$V$4,DK93,1) &amp; " - " &amp; AJ93+VLOOKUP(BI93,NyFi!$L$2:$V$4,DK93,1))),"")</f>
        <v/>
      </c>
      <c r="BR93" s="4" t="str">
        <f>IF(AND(ISNUMBER(DK93),DK93&lt;8),IF(AND(ISNUMBER(AK93),ISNUMBER(DK93)),IF(AK93-VLOOKUP(BI93,NyGs!$L$2:$V$4,DK93,1)&lt;1,1 &amp; " - " &amp; AK93+VLOOKUP(BI93,NyGs!$L$2:$V$4,DK93,1),IF(AK93+VLOOKUP(BI93,NyGs!$L$2:$V$4,DK93,1)&gt;19,AK93-VLOOKUP(BI93,NyGs!$L$2:$V$4,DK93,1) &amp; " - " &amp; 19,AK93-VLOOKUP(BI93,NyGs!$L$2:$V$4,DK93,1) &amp; " - " &amp; AK93+VLOOKUP(BI93,NyGs!$L$2:$V$4,DK93,1))),""),"")</f>
        <v/>
      </c>
      <c r="BS93" s="4" t="str">
        <f>IF(AND(ISNUMBER(AL93),ISNUMBER(DK93)),IF(AL93-VLOOKUP(BI93,NyRm!$L$2:$V$4,DK93,1)&lt;1,1 &amp; " - " &amp; AL93+VLOOKUP(BI93,NyRm!$L$2:$V$4,DK93,1),IF(AL93+VLOOKUP(BI93,NyRm!$L$2:$V$4,DK93,1)&gt;19,AL93-VLOOKUP(BI93,NyRm!$L$2:$V$4,DK93,1) &amp; " - " &amp; 19,AL93-VLOOKUP(BI93,NyRm!$L$2:$V$4,DK93,1) &amp; " - " &amp; AL93+VLOOKUP(BI93,NyRm!$L$2:$V$4,DK93,1))),"")</f>
        <v/>
      </c>
      <c r="BT93" s="4" t="str">
        <f>IF(AND(ISNUMBER(AM93),ISNUMBER(DK93)),IF(AM93-VLOOKUP(BI93,NyFm!$L$2:$V$4,DK93,1)&lt;1,1 &amp; " - " &amp; AM93+VLOOKUP(BI93,NyFm!$L$2:$V$4,DK93,1),IF(AM93+VLOOKUP(BI93,NyFm!$L$2:$V$4,DK93,1)&gt;19,AM93-VLOOKUP(BI93,NyFm!$L$2:$V$4,DK93,1) &amp; " - " &amp; 19,AM93-VLOOKUP(BI93,NyFm!$L$2:$V$4,DK93,1) &amp; " - " &amp; AM93+VLOOKUP(BI93,NyFm!$L$2:$V$4,DK93,1))),"")</f>
        <v/>
      </c>
      <c r="BU93" s="4" t="str">
        <f>IF(AND(ISNUMBER(DK93),DK93&lt;8),IF(AND(ISNUMBER(AN93),ISNUMBER(DK93)),IF(AN93-VLOOKUP(BI93,NyLi1R!$L$2:$V$4,DK93,1)&lt;1,1 &amp; " - " &amp; AN93+VLOOKUP(BI93,NyLi1R!$L$2:$V$4,DK93,1),IF(AN93+VLOOKUP(BI93,NyLi1R!$L$2:$V$4,DK93,1)&gt;19,AN93-VLOOKUP(BI93,NyLi1R!$L$2:$V$4,DK93,1) &amp; " - " &amp; 19,AN93-VLOOKUP(BI93,NyLi1R!$L$2:$V$4,DK93,1) &amp; " - " &amp; AN93+VLOOKUP(BI93,NyLi1R!$L$2:$V$4,DK93,1))),""),"")</f>
        <v/>
      </c>
      <c r="BV93" s="4" t="str">
        <f>IF(AND(ISNUMBER(DK93),DK93&lt;8),IF(AND(ISNUMBER(AO93),ISNUMBER(DK93)),IF(AO93-VLOOKUP(BI93,NyLi1E!$L$2:$V$4,DK93,1)&lt;1,1 &amp; " - " &amp; AO93+VLOOKUP(BI93,NyLi1E!$L$2:$V$4,DK93,1),IF(AO93+VLOOKUP(BI93,NyLi1E!$L$2:$V$4,DK93,1)&gt;19,AO93-VLOOKUP(BI93,NyLi1E!$L$2:$V$4,DK93,1) &amp; " - " &amp; 19,AO93-VLOOKUP(BI93,NyLi1E!$L$2:$V$4,DK93,1) &amp; " - " &amp; AO93+VLOOKUP(BI93,NyLi1E!$L$2:$V$4,DK93,1))),""),"")</f>
        <v/>
      </c>
      <c r="BW93" s="4" t="str">
        <f>IF(AND(ISNUMBER(DK93),DK93&lt;8),IF(AND(ISNUMBER(AP93),ISNUMBER(DK93)),IF(AP93-VLOOKUP(BI93,NyLi1T!$L$2:$V$4,DK93,1)&lt;1,1 &amp; " - " &amp; AP93+VLOOKUP(BI93,NyLi1T!$L$2:$V$4,DK93,1),IF(AP93+VLOOKUP(BI93,NyLi1T!$L$2:$V$4,DK93,1)&gt;19,AP93-VLOOKUP(BI93,NyLi1T!$L$2:$V$4,DK93,1) &amp; " - " &amp; 19,AP93-VLOOKUP(BI93,NyLi1T!$L$2:$V$4,DK93,1) &amp; " - " &amp; AP93+VLOOKUP(BI93,NyLi1T!$L$2:$V$4,DK93,1))),""),"")</f>
        <v/>
      </c>
      <c r="BX93" s="4" t="str">
        <f>IF(AND(ISNUMBER(DK93),DK93&gt;7),IF(AND(ISNUMBER(AQ93),ISNUMBER(DK93)),IF(AQ93-VLOOKUP(BI93,NyLi2R!$L$2:$V$4,DK93,1)&lt;1,1 &amp; " - " &amp; AQ93+VLOOKUP(BI93,NyLi2R!$L$2:$V$4,DK93,1),IF(AQ93+VLOOKUP(BI93,NyLi2R!$L$2:$V$4,DK93,1)&gt;19,AQ93-VLOOKUP(BI93,NyLi2R!$L$2:$V$4,DK93,1) &amp; " - " &amp; 19,AQ93-VLOOKUP(BI93,NyLi2R!$L$2:$V$4,DK93,1) &amp; " - " &amp; AQ93+VLOOKUP(BI93,NyLi2R!$L$2:$V$4,DK93,1))),""),"")</f>
        <v/>
      </c>
      <c r="BY93" s="4" t="str">
        <f>IF(AND(ISNUMBER(DK93),DK93&gt;7),IF(AND(ISNUMBER(AR93),ISNUMBER(DK93)),IF(AR93-VLOOKUP(BI93,NyLi2E!$L$2:$V$4,DK93,1)&lt;1,1 &amp; " - " &amp; AR93+VLOOKUP(BI93,NyLi2E!$L$2:$V$4,DK93,1),IF(AR93+VLOOKUP(BI93,NyLi2E!$L$2:$V$4,DK93,1)&gt;19,AR93-VLOOKUP(BI93,NyLi2E!$L$2:$V$4,DK93,1) &amp; " - " &amp; 19,AR93-VLOOKUP(BI93,NyLi2E!$L$2:$V$4,DK93,1) &amp; " - " &amp; AR93+VLOOKUP(BI93,NyLi2E!$L$2:$V$4,DK93,1))),""),"")</f>
        <v/>
      </c>
      <c r="BZ93" s="4" t="str">
        <f>IF(AND(ISNUMBER(DK93),DK93&gt;7),IF(AND(ISNUMBER(AS93),ISNUMBER(DK93)),IF(AS93-VLOOKUP(BI93,NyLi2T!$L$2:$V$4,DK93,1)&lt;1,1 &amp; " - " &amp; AS93+VLOOKUP(BI93,NyLi2T!$L$2:$V$4,DK93,1),IF(AS93+VLOOKUP(BI93,NyLi2T!$L$2:$V$4,DK93,1)&gt;19,AS93-VLOOKUP(BI93,NyLi2T!$L$2:$V$4,DK93,1) &amp; " - " &amp; 19,AS93-VLOOKUP(BI93,NyLi2T!$L$2:$V$4,DK93,1) &amp; " - " &amp; AS93+VLOOKUP(BI93,NyLi2T!$L$2:$V$4,DK93,1))),""),"")</f>
        <v/>
      </c>
      <c r="CA93" s="4" t="str">
        <f>IF(AND(ISNUMBER(DK93),DK93&lt;8),IF(AND(ISNUMBER(AT93),ISNUMBER(DK93)),IF(AT93-VLOOKUP(BI93,NySs!$L$2:$V$4,DK93,1)&lt;1,1 &amp; " - " &amp; AT93+VLOOKUP(BI93,NySs!$L$2:$V$4,DK93,1),IF(AT93+VLOOKUP(BI93,NySs!$L$2:$V$4,DK93,1)&gt;19,AT93-VLOOKUP(BI93,NySs!$L$2:$V$4,DK93,1) &amp; " - " &amp; 19,AT93-VLOOKUP(BI93,NySs!$L$2:$V$4,DK93,1) &amp; " - " &amp; AT93+VLOOKUP(BI93,NySs!$L$2:$V$4,DK93,1))),""),"")</f>
        <v/>
      </c>
      <c r="CB93" s="4" t="str">
        <f>IF(AND(ISNUMBER(DK93),DK93&lt;9),IF(AND(ISNUMBER(AU93),ISNUMBER(DK93)),IF(AU93-VLOOKUP(BI93,NyEo!$L$2:$V$4,DK93,1)&lt;1,1 &amp; " - " &amp; AU93+VLOOKUP(BI93,NyEo!$L$2:$V$4,DK93,1),IF(AU93+VLOOKUP(BI93,NyEo!$L$2:$V$4,DK93,1)&gt;19,AU93-VLOOKUP(BI93,NyEo!$L$2:$V$4,DK93,1) &amp; " - " &amp; 19,AU93-VLOOKUP(BI93,NyEo!$L$2:$V$4,DK93,1) &amp; " - " &amp; AU93+VLOOKUP(BI93,NyEo!$L$2:$V$4,DK93,1))),""),"")</f>
        <v/>
      </c>
      <c r="CC93" s="4" t="str">
        <f>IF(AND(ISNUMBER(DK93),DK93&gt;7),IF(AND(ISNUMBER(AV93),ISNUMBER(DK93)),IF(AV93-VLOOKUP(BI93,NyHt!$L$2:$V$4,DK93,1)&lt;1,1 &amp; " - " &amp; AV93+VLOOKUP(BI93,NyHt!$L$2:$V$4,DK93,1),IF(AV93+VLOOKUP(BI93,NyHt!$L$2:$V$4,DK93,1)&gt;19,AV93-VLOOKUP(BI93,NyHt!$L$2:$V$4,DK93,1) &amp; " - " &amp; 19,AV93-VLOOKUP(BI93,NyHt!$L$2:$V$4,DK93,1) &amp; " - " &amp; AV93+VLOOKUP(BI93,NyHt!$L$2:$V$4,DK93,1))),""),"")</f>
        <v/>
      </c>
      <c r="CD93" s="4" t="str">
        <f>IF(AND(ISNUMBER(AW93),ISNUMBER(DK93)),IF(AW93-VLOOKUP(BI93,NySiF!$L$2:$V$4,DK93,1)&lt;1,1 &amp; " - " &amp; AW93+VLOOKUP(BI93,NySiF!$L$2:$V$4,DK93,1),IF(AW93+VLOOKUP(BI93,NySiF!$L$2:$V$4,DK93,1)&gt;19,AW93-VLOOKUP(BI93,NySiF!$L$2:$V$4,DK93,1) &amp; " - " &amp; 19,AW93-VLOOKUP(BI93,NySiF!$L$2:$V$4,DK93,1) &amp; " - " &amp; AW93+VLOOKUP(BI93,NySiF!$L$2:$V$4,DK93,1))),"")</f>
        <v/>
      </c>
      <c r="CE93" s="4" t="str">
        <f>IF(AND(ISNUMBER(AX93),ISNUMBER(DK93)),IF(AX93-VLOOKUP(BI93,NySiB!$L$2:$V$4,DK93,1)&lt;1,1 &amp; " - " &amp; AX93+VLOOKUP(BI93,NySiB!$L$2:$V$4,DK93,1),IF(AX93+VLOOKUP(BI93,NySiB!$L$2:$V$4,DK93,1)&gt;19,AX93-VLOOKUP(BI93,NySiB!$L$2:$V$4,DK93,1) &amp; " - " &amp; 19,AX93-VLOOKUP(BI93,NySiB!$L$2:$V$4,DK93,1) &amp; " - " &amp; AX93+VLOOKUP(BI93,NySiB!$L$2:$V$4,DK93,1))),"")</f>
        <v/>
      </c>
      <c r="CF93" s="4" t="str">
        <f>IF(AND(ISNUMBER(AY93),ISNUMBER(DK93)),IF(AY93-VLOOKUP(BI93,NySiT!$L$2:$V$4,DK93,1)&lt;1,1 &amp; " - " &amp; AY93+VLOOKUP(BI93,NySiT!$L$2:$V$4,DK93,1),IF(AY93+VLOOKUP(BI93,NySiT!$L$2:$V$4,DK93,1)&gt;19,AY93-VLOOKUP(BI93,NySiT!$L$2:$V$4,DK93,1) &amp; " - " &amp; 19,AY93-VLOOKUP(BI93,NySiT!$L$2:$V$4,DK93,1) &amp; " - " &amp; AY93+VLOOKUP(BI93,NySiT!$L$2:$V$4,DK93,1))),"")</f>
        <v/>
      </c>
      <c r="CG93" s="4" t="str">
        <f>IF(AND(ISNUMBER(AZ93),ISNUMBER(DK93)),IF(AZ93-VLOOKUP(BI93,NyVs!$L$2:$V$4,DK93,1)&lt;1,1 &amp; " - " &amp; AZ93+VLOOKUP(BI93,NyVs!$L$2:$V$4,DK93,1),IF(AZ93+VLOOKUP(BI93,NyVs!$L$2:$V$4,DK93,1)&gt;19,AZ93-VLOOKUP(BI93,NyVs!$L$2:$V$4,DK93,1) &amp; " - " &amp; 19,AZ93-VLOOKUP(BI93,NyVs!$L$2:$V$4,DK93,1) &amp; " - " &amp; AZ93+VLOOKUP(BI93,NyVs!$L$2:$V$4,DK93,1))),"")</f>
        <v/>
      </c>
      <c r="CH93" s="4" t="str">
        <f>IF(AND(ISNUMBER(BA93),ISNUMBER(DK93)),IF(BA93-VLOOKUP(BI93,NyPp!$L$2:$V$4,DK93,1)&lt;1,1 &amp; " - " &amp; BA93+VLOOKUP(BI93,NyPp!$L$2:$V$4,DK93,1),IF(BA93+VLOOKUP(BI93,NyPp!$L$2:$V$4,DK93,1)&gt;19,BA93-VLOOKUP(BI93,NyPp!$L$2:$V$4,DK93,1) &amp; " - " &amp; 19,BA93-VLOOKUP(BI93,NyPp!$L$2:$V$4,DK93,1) &amp; " - " &amp; BA93+VLOOKUP(BI93,NyPp!$L$2:$V$4,DK93,1))),"")</f>
        <v/>
      </c>
      <c r="CI93" s="4" t="str">
        <f>IF(AND(ISNUMBER(BB93),ISNUMBER(DK93)),IF(BB93-VLOOKUP(BI93,NyIGS!$L$2:$V$4,DK93,1)&lt;40,40 &amp; " - " &amp; BB93+VLOOKUP(BI93,NyIGS!$L$2:$V$4,DK93,1),IF(BB93+VLOOKUP(BI93,NyIGS!$L$2:$V$4,DK93,1)&gt;160,BB93-VLOOKUP(BI93,NyIGS!$L$2:$V$4,DK93,1) &amp; " - " &amp; 160,BB93-VLOOKUP(BI93,NyIGS!$L$2:$V$4,DK93,1) &amp; " - " &amp; BB93+VLOOKUP(BI93,NyIGS!$L$2:$V$4,DK93,1))),"")</f>
        <v/>
      </c>
      <c r="CJ93" s="4" t="str">
        <f>IF(AND(ISNUMBER(BC93),ISNUMBER(DK93)),IF(BC93-VLOOKUP(BI93,NyIRS!$L$2:$V$4,DK93,1)&lt;40,40 &amp; " - " &amp; BC93+VLOOKUP(BI93,NyIRS!$L$2:$V$4,DK93,1),IF(BC93+VLOOKUP(BI93,NyIRS!$L$2:$V$4,DK93,1)&gt;160,BC93-VLOOKUP(BI93,NyIRS!$L$2:$V$4,DK93,1) &amp; " - " &amp; 160,BC93-VLOOKUP(BI93,NyIRS!$L$2:$V$4,DK93,1) &amp; " - " &amp; BC93+VLOOKUP(BI93,NyIRS!$L$2:$V$4,DK93,1))),"")</f>
        <v/>
      </c>
      <c r="CK93" s="4" t="str">
        <f>IF(AND(ISNUMBER(BD93),ISNUMBER(DK93)),IF(BD93-VLOOKUP(BI93,NyIES!$L$2:$V$4,DK93,1)&lt;40,40 &amp; " - " &amp; BD93+VLOOKUP(BI93,NyIES!$L$2:$V$4,DK93,1),IF(BD93+VLOOKUP(BI93,NyIES!$L$2:$V$4,DK93,1)&gt;160,BD93-VLOOKUP(BI93,NyIES!$L$2:$V$4,DK93,1) &amp; " - " &amp; 160,BD93-VLOOKUP(BI93,NyIES!$L$2:$V$4,DK93,1) &amp; " - " &amp; BD93+VLOOKUP(BI93,NyIES!$L$2:$V$4,DK93,1))),"")</f>
        <v/>
      </c>
      <c r="CL93" s="4" t="str">
        <f>IF(AND(ISNUMBER(BE93),ISNUMBER(DK93)),IF(BE93-VLOOKUP(BI93,NyISI!$L$2:$V$4,DK93,1)&lt;40,40 &amp; " - " &amp; BE93+VLOOKUP(BI93,NyISI!$L$2:$V$4,DK93,1),IF(BE93+VLOOKUP(BI93,NyISI!$L$2:$V$4,DK93,1)&gt;160,BE93-VLOOKUP(BI93,NyISI!$L$2:$V$4,DK93,1) &amp; " - " &amp; 160,BE93-VLOOKUP(BI93,NyISI!$L$2:$V$4,DK93,1) &amp; " - " &amp; BE93+VLOOKUP(BI93,NyISI!$L$2:$V$4,DK93,1))),"")</f>
        <v/>
      </c>
      <c r="CM93" s="4" t="str">
        <f>IF(AND(ISNUMBER(DK93),DK93&lt;8),IF(AND(ISNUMBER(BF93),ISNUMBER(DK93)),IF(BF93-VLOOKUP(BI93,NyISS!$L$2:$V$4,DK93,1)&lt;40,40 &amp; " - " &amp; BF93+VLOOKUP(BI93,NyISS!$L$2:$V$4,DK93,1),IF(BF93+VLOOKUP(BI93,NyISS!$L$2:$V$4,DK93,1)&gt;160,BF93-VLOOKUP(BI93,NyISS!$L$2:$V$4,DK93,1) &amp; " - " &amp; 160,BF93-VLOOKUP(BI93,NyISS!$L$2:$V$4,DK93,1) &amp; " - " &amp; BF93+VLOOKUP(BI93,NyISS!$L$2:$V$4,DK93,1))),""),"")</f>
        <v/>
      </c>
      <c r="CN93" s="4" t="str">
        <f>IF(AND(ISNUMBER(DK93),DK93&gt;7),IF(AND(ISNUMBER(BG93),ISNUMBER(DK93)),IF(BG93-VLOOKUP(BI93,NyISM!$L$2:$V$4,DK93,1)&lt;40,40 &amp; " - " &amp; BG93+VLOOKUP(BI93,NyISM!$L$2:$V$4,DK93,1),IF(BG93+VLOOKUP(BI93,NyISM!$L$2:$V$4,DK93,1)&gt;160,BG93-VLOOKUP(BI93,NyISM!$L$2:$V$4,DK93,1) &amp; " - " &amp; 160,BG93-VLOOKUP(BI93,NyISM!$L$2:$V$4,DK93,1) &amp; " - " &amp; BG93+VLOOKUP(BI93,NyISM!$L$2:$V$4,DK93,1))),""),"")</f>
        <v/>
      </c>
      <c r="CO93" s="4" t="str">
        <f>IF(AND(ISNUMBER(BH93),ISNUMBER(DK93)),IF(BH93-VLOOKUP(BI93,NyIAM!$L$2:$V$4,DK93,1)&lt;40,40 &amp; " - " &amp; BH93+VLOOKUP(BI93,NyIAM!$L$2:$V$4,DK93,1),IF(BH93+VLOOKUP(BI93,NyIAM!$L$2:$V$4,DK93,1)&gt;160,BH93-VLOOKUP(BI93,NyIAM!$L$2:$V$4,DK93,1) &amp; " - " &amp; 160,BH93-VLOOKUP(BI93,NyIAM!$L$2:$V$4,DK93,1) &amp; " - " &amp; BH93+VLOOKUP(BI93,NyIAM!$L$2:$V$4,DK93,1))),"")</f>
        <v/>
      </c>
      <c r="CP93" s="4" t="str">
        <f>IF(AF93="","",IF(AND(ISNUMBER(AF93),ISNUMBER(DK93)),IF(VLOOKUP(AF93,NyOm!$A$2:$K$30,DK93,1)=1,"Onormalt få ord",IF(VLOOKUP(AF93,NyOm!$A$2:$K$30,DK93,1)=2,"Färre antal ord än normalt",IF(VLOOKUP(AF93,NyOm!$A$2:$K$30,DK93,1)=3,"Normalt antal ord","")))))</f>
        <v/>
      </c>
      <c r="CQ93" s="4" t="str">
        <f>IF(AB93="","",IF(AND(ISNUMBER(AB93),ISNUMBER(DK93)),IF(VLOOKUP(AB93,NyPbTid!$A$2:$K$218,DK93,1)=1,"Onormalt lång tidsåtgång",IF(VLOOKUP(AB93,NyPbTid!$A$2:$K$218,DK93,1)=2,"Långsammare än normalt",IF(VLOOKUP(AB93,NyPbTid!$A$2:$K$218,DK93,1)=3,"Normal tidsåtgång","")))))</f>
        <v/>
      </c>
      <c r="CR93" s="4" t="str">
        <f>IF(AC93="","",IF(AND(ISNUMBER(AC93),ISNUMBER(DK93)),IF(VLOOKUP(AC93,NyPbFel!$A$2:$K$18,DK93,1)=1,"Onormalt antal fel",IF(VLOOKUP(AC93,NyPbFel!$A$2:$K$18,DK93,1)=2,"Fler fel än normalt",IF(VLOOKUP(AC93,NyPbFel!$A$2:$K$18,DK93,1)=3,"Normalt antal fel","")))))</f>
        <v/>
      </c>
      <c r="CS93" s="4" t="str">
        <f t="shared" si="28"/>
        <v/>
      </c>
      <c r="CT93" s="4" t="str">
        <f>IF(OR(ISNUMBER(CS93),CS93="0**"),IF(ISNUMBER(CS93),CS93/ABS(CS93)*VLOOKUP(1,SignDiff!$A$3:$K$4,DK93,1),VLOOKUP(1,SignDiff!$A$3:$K$4,DK93,1)),"")</f>
        <v/>
      </c>
      <c r="CU93" s="4" t="str">
        <f>IF(OR(ISNUMBER(CS93),CS93="0**"),IF(ISNUMBER(CS93),CS93/ABS(CS93)*VLOOKUP(1,SignDiff!$A$7:$K$8,DK93,1),VLOOKUP(1,SignDiff!$A$7:$K$8,DK93,1)),"")</f>
        <v/>
      </c>
      <c r="CV93" s="4" t="str">
        <f t="shared" si="29"/>
        <v/>
      </c>
      <c r="CW93" s="4" t="str">
        <f t="shared" si="30"/>
        <v/>
      </c>
      <c r="CX93" s="4" t="str">
        <f>IF(OR(ISNUMBER(CS93),CS93="0**"),IF(CS93="0**",VLOOKUP(0,'IRS-IES'!$A$2:$C$43,2,1),IF(CS93&lt;0,VLOOKUP(ABS(CS93),'IRS-IES'!$A$2:$C$43,2,1),VLOOKUP(ABS(CS93),'IRS-IES'!$A$2:$C$43,3,1))),"")</f>
        <v/>
      </c>
      <c r="CY93" s="4" t="str">
        <f t="shared" si="31"/>
        <v/>
      </c>
      <c r="CZ93" s="4" t="str">
        <f>IF(OR(ISNUMBER(CY93),CY93="0**"),IF(ISNUMBER(CY93),CY93/ABS(CY93)*VLOOKUP(2,SignDiff!$A$3:$K$4,DK93,1),VLOOKUP(2,SignDiff!$A$3:$K$4,DK93,1)),"")</f>
        <v/>
      </c>
      <c r="DA93" s="4" t="str">
        <f>IF(OR(ISNUMBER(CY93),CY93="0**"),IF(ISNUMBER(CY93),CY93/ABS(CY93)*VLOOKUP(2,SignDiff!$A$7:$K$8,DK93,1),VLOOKUP(2,SignDiff!$A$7:$K$8,DK93,1)),"")</f>
        <v/>
      </c>
      <c r="DB93" s="4" t="str">
        <f t="shared" si="32"/>
        <v/>
      </c>
      <c r="DC93" s="4" t="str">
        <f t="shared" si="33"/>
        <v/>
      </c>
      <c r="DD93" s="4" t="str">
        <f>IF(OR(ISNUMBER(CY93),CY93="0**"),IF(CY93="0**",VLOOKUP(0,'ISI-ISS'!$A$2:$C$43,2,1),IF(CY93&lt;0,VLOOKUP(ABS(CY93),'ISI-ISS'!$A$2:$C$43,2,1),VLOOKUP(ABS(CY93),'ISI-ISS'!$A$2:$C$43,3,1))),"")</f>
        <v/>
      </c>
      <c r="DE93" s="4" t="str">
        <f t="shared" si="34"/>
        <v/>
      </c>
      <c r="DF93" s="4" t="str">
        <f>IF(OR(ISNUMBER(DE93),DE93="0**"),IF(ISNUMBER(DE93),DE93/ABS(DE93)*VLOOKUP(2,SignDiff!$A$3:$K$4,DK93,1),VLOOKUP(2,SignDiff!$A$3:$K$4,DK93,1)),"")</f>
        <v/>
      </c>
      <c r="DG93" s="4" t="str">
        <f>IF(OR(ISNUMBER(DE93),DE93="0**"),IF(ISNUMBER(DE93),DE93/ABS(DE93)*VLOOKUP(2,SignDiff!$A$7:$K$8,DK93,1),VLOOKUP(2,SignDiff!$A$7:$K$8,DK93,1)),"")</f>
        <v/>
      </c>
      <c r="DH93" s="4" t="str">
        <f t="shared" si="35"/>
        <v/>
      </c>
      <c r="DI93" s="4" t="str">
        <f t="shared" si="36"/>
        <v/>
      </c>
      <c r="DJ93" s="4" t="str">
        <f>IF(OR(ISNUMBER(DE93),DE93="0**"),IF(DE93="0**",VLOOKUP(0,'ISI-ISM'!$A$2:$C$43,2,1),IF(DE93&lt;0,VLOOKUP(ABS(DE93),'ISI-ISM'!$A$2:$C$43,2,1),VLOOKUP(ABS(DE93),'ISI-ISM'!$A$2:$C$43,3,1))),"")</f>
        <v/>
      </c>
      <c r="DK93" s="4" t="str">
        <f>IF(ISERROR(VLOOKUP(N93,age!$A$2:$C$11,2,1)),"",VLOOKUP(N93,age!$A$2:$C$11,2,1))</f>
        <v/>
      </c>
      <c r="DL93" s="4" t="str">
        <f>IF(ISERROR(VLOOKUP(N93,age!$A$2:$C$11,3,1)),"",VLOOKUP(N93,age!$A$2:$C$11,3,1))</f>
        <v/>
      </c>
      <c r="DM93" s="4">
        <f t="shared" si="23"/>
        <v>0</v>
      </c>
      <c r="DN93" s="4">
        <f t="shared" si="24"/>
        <v>0</v>
      </c>
      <c r="DO93" s="4">
        <f t="shared" si="25"/>
        <v>0</v>
      </c>
      <c r="DP93" s="4">
        <f t="shared" si="26"/>
        <v>0</v>
      </c>
      <c r="DQ93" s="4">
        <f t="shared" si="27"/>
        <v>0</v>
      </c>
      <c r="DR93" s="9" t="str">
        <f t="shared" si="37"/>
        <v/>
      </c>
      <c r="DS93" s="9" t="str">
        <f t="shared" si="38"/>
        <v/>
      </c>
      <c r="DT93" s="9" t="str">
        <f t="shared" si="39"/>
        <v/>
      </c>
      <c r="DU93" s="9" t="str">
        <f t="shared" si="40"/>
        <v/>
      </c>
      <c r="DV93" s="9" t="str">
        <f t="shared" si="41"/>
        <v/>
      </c>
      <c r="DW93" s="9" t="str">
        <f t="shared" si="42"/>
        <v/>
      </c>
      <c r="DX93" s="9" t="str">
        <f t="shared" si="43"/>
        <v/>
      </c>
      <c r="DY93" s="9" t="str">
        <f>IF(AND(ISNUMBER(AJ93),ISNUMBER(DK93)),IF(AJ93-VLOOKUP(BI93,NyFi!$L$2:$V$4,DK93,1)&lt;1,1,AJ93-VLOOKUP(BI93,NyFi!$L$2:$V$4,DK93,1)),"")</f>
        <v/>
      </c>
      <c r="DZ93" s="9" t="str">
        <f>IF(AND(ISNUMBER(DK93),DK93&lt;8),IF(AND(ISNUMBER(AK93),ISNUMBER(DK93)),IF(AK93-VLOOKUP(BI93,NyGs!$L$2:$V$4,DK93,1)&lt;1,1,AK93-VLOOKUP(BI93,NyGs!$L$2:$V$4,DK93,1)),""),"")</f>
        <v/>
      </c>
      <c r="EA93" s="9" t="str">
        <f>IF(AND(ISNUMBER(AL93),ISNUMBER(DK93)),IF(AL93-VLOOKUP(BI93,NyRm!$L$2:$V$4,DK93,1)&lt;1,1,AL93-VLOOKUP(BI93,NyRm!$L$2:$V$4,DK93,1)),"")</f>
        <v/>
      </c>
      <c r="EB93" s="9" t="str">
        <f>IF(AND(ISNUMBER(AM93),ISNUMBER(DK93)),IF(AM93-VLOOKUP(BI93,NyFm!$L$2:$V$4,DK93,1)&lt;1,1,AM93-VLOOKUP(BI93,NyFm!$L$2:$V$4,DK93,1)),"")</f>
        <v/>
      </c>
      <c r="EC93" s="9" t="str">
        <f>IF(AND(ISNUMBER(DK93),DK93&lt;8),IF(AND(ISNUMBER(AN93),ISNUMBER(DK93)),IF(AN93-VLOOKUP(BI93,NyLi1R!$L$2:$V$4,DK93,1)&lt;1,1,AN93-VLOOKUP(BI93,NyLi1R!$L$2:$V$4,DK93,1)),""),"")</f>
        <v/>
      </c>
      <c r="ED93" s="9" t="str">
        <f>IF(AND(ISNUMBER(DK93),DK93&lt;8),IF(AND(ISNUMBER(AO93),ISNUMBER(DK93)),IF(AO93-VLOOKUP(BI93,NyLi1E!$L$2:$V$4,DK93,1)&lt;1,1,AO93-VLOOKUP(BI93,NyLi1E!$L$2:$V$4,DK93,1)),""),"")</f>
        <v/>
      </c>
      <c r="EE93" s="9" t="str">
        <f>IF(AND(ISNUMBER(DK93),DK93&lt;8),IF(AND(ISNUMBER(AP93),ISNUMBER(DK93)),IF(AP93-VLOOKUP(BI93,NyLi1T!$L$2:$V$4,DK93,1)&lt;1,1,AP93-VLOOKUP(BI93,NyLi1T!$L$2:$V$4,DK93,1)),""),"")</f>
        <v/>
      </c>
      <c r="EF93" s="9" t="str">
        <f>IF(AND(ISNUMBER(DK93),DK93&gt;7),IF(AND(ISNUMBER(AQ93),ISNUMBER(DK93)),IF(AQ93-VLOOKUP(BI93,NyLi2R!$L$2:$V$4,DK93,1)&lt;1,1,AQ93-VLOOKUP(BI93,NyLi2R!$L$2:$V$4,DK93,1)),""),"")</f>
        <v/>
      </c>
      <c r="EG93" s="9" t="str">
        <f>IF(AND(ISNUMBER(DK93),DK93&gt;7),IF(AND(ISNUMBER(AR93),ISNUMBER(DK93)),IF(AR93-VLOOKUP(BI93,NyLi2E!$L$2:$V$4,DK93,1)&lt;1,1,AR93-VLOOKUP(BI93,NyLi2E!$L$2:$V$4,DK93,1)),""),"")</f>
        <v/>
      </c>
      <c r="EH93" s="9" t="str">
        <f>IF(AND(ISNUMBER(DK93),DK93&gt;7),IF(AND(ISNUMBER(AS93),ISNUMBER(DK93)),IF(AS93-VLOOKUP(BI93,NyLi2T!$L$2:$V$4,DK93,1)&lt;1,1,AS93-VLOOKUP(BI93,NyLi2T!$L$2:$V$4,DK93,1)),""),"")</f>
        <v/>
      </c>
      <c r="EI93" s="9" t="str">
        <f>IF(AND(ISNUMBER(DK93),DK93&lt;8),IF(AND(ISNUMBER(AT93),ISNUMBER(DK93)),IF(AT93-VLOOKUP(BI93,NySs!$L$2:$V$4,DK93,1)&lt;1,1,AT93-VLOOKUP(BI93,NySs!$L$2:$V$4,DK93,1)),""),"")</f>
        <v/>
      </c>
      <c r="EJ93" s="9" t="str">
        <f>IF(AND(ISNUMBER(DK93),DK93&lt;9),IF(AND(ISNUMBER(AU93),ISNUMBER(DK93)),IF(AU93-VLOOKUP(BI93,NyEo!$L$2:$V$4,DK93,1)&lt;1,1,AU93-VLOOKUP(BI93,NyEo!$L$2:$V$4,DK93,1)),""),"")</f>
        <v/>
      </c>
      <c r="EK93" s="9" t="str">
        <f>IF(AND(ISNUMBER(DK93),DK93&gt;7),IF(AND(ISNUMBER(AV93),ISNUMBER(DK93)),IF(AV93-VLOOKUP(BI93,NyHt!$L$2:$V$4,DK93,1)&lt;1,1,AV93-VLOOKUP(BI93,NyHt!$L$2:$V$4,DK93,1)),""),"")</f>
        <v/>
      </c>
      <c r="EL93" s="9" t="str">
        <f>IF(AND(ISNUMBER(AW93),ISNUMBER(DK93)),IF(AW93-VLOOKUP(BI93,NySiF!$L$2:$V$4,DK93,1)&lt;1,1,AW93-VLOOKUP(BI93,NySiF!$L$2:$V$4,DK93,1)),"")</f>
        <v/>
      </c>
      <c r="EM93" s="9" t="str">
        <f>IF(AND(ISNUMBER(AX93),ISNUMBER(DK93)),IF(AX93-VLOOKUP(BI93,NySiB!$L$2:$V$4,DK93,1)&lt;1,1,AX93-VLOOKUP(BI93,NySiB!$L$2:$V$4,DK93,1)),"")</f>
        <v/>
      </c>
      <c r="EN93" s="9" t="str">
        <f>IF(AND(ISNUMBER(AY93),ISNUMBER(DK93)),IF(AY93-VLOOKUP(BI93,NySiT!$L$2:$V$4,DK93,1)&lt;1,1,AY93-VLOOKUP(BI93,NySiT!$L$2:$V$4,DK93,1)),"")</f>
        <v/>
      </c>
      <c r="EO93" s="9" t="str">
        <f>IF(AND(ISNUMBER(AZ93),ISNUMBER(DK93)),IF(AZ93-VLOOKUP(BI93,NyVs!$L$2:$V$4,DK93,1)&lt;1,1,AZ93-VLOOKUP(BI93,NyVs!$L$2:$V$4,DK93,1)),"")</f>
        <v/>
      </c>
      <c r="EP93" s="9" t="str">
        <f>IF(AND(ISNUMBER(BA93),ISNUMBER(DK93)),IF(BA93-VLOOKUP(BI93,NyPp!$L$2:$V$4,DK93,1)&lt;1,1,BA93-VLOOKUP(BI93,NyPp!$L$2:$V$4,DK93,1)),"")</f>
        <v/>
      </c>
      <c r="EQ93" s="9" t="str">
        <f>IF(AND(ISNUMBER(BB93),ISNUMBER(DK93)),IF(BB93-VLOOKUP(BI93,NyIGS!$L$2:$V$4,DK93,1)&lt;40,40,BB93-VLOOKUP(BI93,NyIGS!$L$2:$V$4,DK93,1)),"")</f>
        <v/>
      </c>
      <c r="ER93" s="9" t="str">
        <f>IF(AND(ISNUMBER(BC93),ISNUMBER(DK93)),IF(BC93-VLOOKUP(BI93,NyIRS!$L$2:$V$4,DK93,1)&lt;40,40,BC93-VLOOKUP(BI93,NyIRS!$L$2:$V$4,DK93,1)),"")</f>
        <v/>
      </c>
      <c r="ES93" s="9" t="str">
        <f>IF(AND(ISNUMBER(BD93),ISNUMBER(DK93)),IF(BD93-VLOOKUP(BI93,NyIES!$L$2:$V$4,DK93,1)&lt;40,40,BD93-VLOOKUP(BI93,NyIES!$L$2:$V$4,DK93,1)),"")</f>
        <v/>
      </c>
      <c r="ET93" s="9" t="str">
        <f>IF(AND(ISNUMBER(BE93),ISNUMBER(DK93)),IF(BE93-VLOOKUP(BI93,NyISI!$L$2:$V$4,DK93,1)&lt;40,40,BE93-VLOOKUP(BI93,NyISI!$L$2:$V$4,DK93,1)),"")</f>
        <v/>
      </c>
      <c r="EU93" s="9" t="str">
        <f>IF(AND(ISNUMBER(DK93),DK93&lt;8),IF(AND(ISNUMBER(BF93),ISNUMBER(DK93)),IF(BF93-VLOOKUP(BI93,NyISS!$L$2:$V$4,DK93,1)&lt;40,40,BF93-VLOOKUP(BI93,NyISS!$L$2:$V$4,DK93,1)),""),"")</f>
        <v/>
      </c>
      <c r="EV93" s="9" t="str">
        <f>IF(AND(ISNUMBER(DK93),DK93&gt;7),IF(AND(ISNUMBER(BG93),ISNUMBER(DK93)),IF(BG93-VLOOKUP(BI93,NyISM!$L$2:$V$4,DK93,1)&lt;40,40,BG93-VLOOKUP(BI93,NyISM!$L$2:$V$4,DK93,1)),""),"")</f>
        <v/>
      </c>
      <c r="EW93" s="9" t="str">
        <f>IF(AND(ISNUMBER(BH93),ISNUMBER(DK93)),IF(BH93-VLOOKUP(BI93,NyIAM!$L$2:$V$4,DK93,1)&lt;40,40,BH93-VLOOKUP(BI93,NyIAM!$L$2:$V$4,DK93,1)),"")</f>
        <v/>
      </c>
      <c r="EX93" s="9" t="str">
        <f>IF(AND(ISNUMBER(AJ93),ISNUMBER(DK93)),IF(AJ93+VLOOKUP(BI93,NyFi!$L$2:$V$4,DK93,1)&gt;19,19,AJ93+VLOOKUP(BI93,NyFi!$L$2:$V$4,DK93,1)),"")</f>
        <v/>
      </c>
      <c r="EY93" s="9" t="str">
        <f>IF(AND(ISNUMBER(DK93),DK93&lt;8),IF(AND(ISNUMBER(AK93),ISNUMBER(DK93)),IF(AK93+VLOOKUP(BI93,NyGs!$L$2:$V$4,DK93,1)&gt;19,19,AK93+VLOOKUP(BI93,NyGs!$L$2:$V$4,DK93,1)),""),"")</f>
        <v/>
      </c>
      <c r="EZ93" s="9" t="str">
        <f>IF(AND(ISNUMBER(AL93),ISNUMBER(DK93)),IF(AL93+VLOOKUP(BI93,NyRm!$L$2:$V$4,DK93,1)&gt;19,19,AL93+VLOOKUP(BI93,NyRm!$L$2:$V$4,DK93,1)),"")</f>
        <v/>
      </c>
      <c r="FA93" s="9" t="str">
        <f>IF(AND(ISNUMBER(AM93),ISNUMBER(DK93)),IF(AM93+VLOOKUP(BI93,NyFm!$L$2:$V$4,DK93,1)&gt;19,19,AM93+VLOOKUP(BI93,NyFm!$L$2:$V$4,DK93,1)),"")</f>
        <v/>
      </c>
      <c r="FB93" s="9" t="str">
        <f>IF(AND(ISNUMBER(DK93),DK93&lt;8),IF(AND(ISNUMBER(AN93),ISNUMBER(DK93)),IF(AN93+VLOOKUP(BI93,NyLi1R!$L$2:$V$4,DK93,1)&gt;19,19,AN93+VLOOKUP(BI93,NyLi1R!$L$2:$V$4,DK93,1)),""),"")</f>
        <v/>
      </c>
      <c r="FC93" s="9" t="str">
        <f>IF(AND(ISNUMBER(DK93),DK93&lt;8),IF(AND(ISNUMBER(AO93),ISNUMBER(DK93)),IF(AO93+VLOOKUP(BI93,NyLi1E!$L$2:$V$4,DK93,1)&gt;19,19,AO93+VLOOKUP(BI93,NyLi1E!$L$2:$V$4,DK93,1)),""),"")</f>
        <v/>
      </c>
      <c r="FD93" s="9" t="str">
        <f>IF(AND(ISNUMBER(DK93),DK93&lt;8),IF(AND(ISNUMBER(AP93),ISNUMBER(DK93)),IF(AP93+VLOOKUP(BI93,NyLi1T!$L$2:$V$4,DK93,1)&gt;19,19,AP93+VLOOKUP(BI93,NyLi1T!$L$2:$V$4,DK93,1)),""),"")</f>
        <v/>
      </c>
      <c r="FE93" s="9" t="str">
        <f>IF(AND(ISNUMBER(DK93),DK93&gt;7),IF(AND(ISNUMBER(AQ93),ISNUMBER(DK93)),IF(AQ93+VLOOKUP(BI93,NyLi2R!$L$2:$V$4,DK93,1)&gt;19,19,AQ93+VLOOKUP(BI93,NyLi2R!$L$2:$V$4,DK93,1)),""),"")</f>
        <v/>
      </c>
      <c r="FF93" s="9" t="str">
        <f>IF(AND(ISNUMBER(DK93),DK93&gt;7),IF(AND(ISNUMBER(AR93),ISNUMBER(DK93)),IF(AR93+VLOOKUP(BI93,NyLi2E!$L$2:$V$4,DK93,1)&gt;19,19,AR93+VLOOKUP(BI93,NyLi2E!$L$2:$V$4,DK93,1)),""),"")</f>
        <v/>
      </c>
      <c r="FG93" s="9" t="str">
        <f>IF(AND(ISNUMBER(DK93),DK93&gt;7),IF(AND(ISNUMBER(AS93),ISNUMBER(DK93)),IF(AS93+VLOOKUP(BI93,NyLi2T!$L$2:$V$4,DK93,1)&gt;19,19,AS93+VLOOKUP(BI93,NyLi2T!$L$2:$V$4,DK93,1)),""),"")</f>
        <v/>
      </c>
      <c r="FH93" s="9" t="str">
        <f>IF(AND(ISNUMBER(DK93),DK93&lt;8),IF(AND(ISNUMBER(AT93),ISNUMBER(DK93)),IF(AT93+VLOOKUP(BI93,NySs!$L$2:$V$4,DK93,1)&gt;19,19,AT93+VLOOKUP(BI93,NySs!$L$2:$V$4,DK93,1)),""),"")</f>
        <v/>
      </c>
      <c r="FI93" s="9" t="str">
        <f>IF(AND(ISNUMBER(DK93),DK93&lt;9),IF(AND(ISNUMBER(AU93),ISNUMBER(DK93)),IF(AU93+VLOOKUP(BI93,NyEo!$L$2:$V$4,DK93,1)&gt;19,19,AU93+VLOOKUP(BI93,NyEo!$L$2:$V$4,DK93,1)),""),"")</f>
        <v/>
      </c>
      <c r="FJ93" s="9" t="str">
        <f>IF(AND(ISNUMBER(DK93),DK93&gt;7),IF(AND(ISNUMBER(AV93),ISNUMBER(DK93)),IF(AV93+VLOOKUP(BI93,NyHt!$L$2:$V$4,DK93,1)&gt;19,19,AV93+VLOOKUP(BI93,NyHt!$L$2:$V$4,DK93,1)),""),"")</f>
        <v/>
      </c>
      <c r="FK93" s="9" t="str">
        <f>IF(AND(ISNUMBER(AW93),ISNUMBER(DK93)),IF(AW93+VLOOKUP(BI93,NySiF!$L$2:$V$4,DK93,1)&gt;19,19,AW93+VLOOKUP(BI93,NySiF!$L$2:$V$4,DK93,1)),"")</f>
        <v/>
      </c>
      <c r="FL93" s="9" t="str">
        <f>IF(AND(ISNUMBER(AX93),ISNUMBER(DK93)),IF(AX93+VLOOKUP(BI93,NySiB!$L$2:$V$4,DK93,1)&gt;19,19,AX93+VLOOKUP(BI93,NySiB!$L$2:$V$4,DK93,1)),"")</f>
        <v/>
      </c>
      <c r="FM93" s="9" t="str">
        <f>IF(AND(ISNUMBER(AY93),ISNUMBER(DK93)),IF(AY93+VLOOKUP(BI93,NySiT!$L$2:$V$4,DK93,1)&gt;19,19,AY93+VLOOKUP(BI93,NySiT!$L$2:$V$4,DK93,1)),"")</f>
        <v/>
      </c>
      <c r="FN93" s="9" t="str">
        <f>IF(AND(ISNUMBER(AZ93),ISNUMBER(DK93)),IF(AZ93+VLOOKUP(BI93,NyVs!$L$2:$V$4,DK93,1)&gt;19,19,AZ93+VLOOKUP(BI93,NyVs!$L$2:$V$4,DK93,1)),"")</f>
        <v/>
      </c>
      <c r="FO93" s="9" t="str">
        <f>IF(AND(ISNUMBER(BA93),ISNUMBER(DK93)),IF(BA93+VLOOKUP(BI93,NyPp!$L$2:$V$4,DK93,1)&gt;19,19,BA93+VLOOKUP(BI93,NyPp!$L$2:$V$4,DK93,1)),"")</f>
        <v/>
      </c>
      <c r="FP93" s="9" t="str">
        <f>IF(AND(ISNUMBER(BB93),ISNUMBER(DK93)),IF(BB93+VLOOKUP(BI93,NyIGS!$L$2:$V$4,DK93,1)&gt;160,160,BB93+VLOOKUP(BI93,NyIGS!$L$2:$V$4,DK93,1)),"")</f>
        <v/>
      </c>
      <c r="FQ93" s="9" t="str">
        <f>IF(AND(ISNUMBER(BC93),ISNUMBER(DK93)),IF(BC93+VLOOKUP(BI93,NyIRS!$L$2:$V$4,DK93,1)&gt;160,160,BC93+VLOOKUP(BI93,NyIRS!$L$2:$V$4,DK93,1)),"")</f>
        <v/>
      </c>
      <c r="FR93" s="9" t="str">
        <f>IF(AND(ISNUMBER(BD93),ISNUMBER(DK93)),IF(BD93+VLOOKUP(BI93,NyIES!$L$2:$V$4,DK93,1)&gt;160,160, BD93+VLOOKUP(BI93,NyIES!$L$2:$V$4,DK93,1)),"")</f>
        <v/>
      </c>
      <c r="FS93" s="9" t="str">
        <f>IF(AND(ISNUMBER(BE93),ISNUMBER(DK93)),IF(BE93+VLOOKUP(BI93,NyISI!$L$2:$V$4,DK93,1)&gt;160,160,BE93+VLOOKUP(BI93,NyISI!$L$2:$V$4,DK93,1)),"")</f>
        <v/>
      </c>
      <c r="FT93" s="9" t="str">
        <f>IF(AND(ISNUMBER(DK93),DK93&lt;8),IF(AND(ISNUMBER(BF93),ISNUMBER(DK93)),IF(BF93+VLOOKUP(BI93,NyISS!$L$2:$V$4,DK93,1)&gt;160,160,BF93+VLOOKUP(BI93,NyISS!$L$2:$V$4,DK93,1)),""),"")</f>
        <v/>
      </c>
      <c r="FU93" s="9" t="str">
        <f>IF(AND(ISNUMBER(DK93),DK93&gt;7),IF(AND(ISNUMBER(BG93),ISNUMBER(DK93)),IF(BG93+VLOOKUP(BI93,NyISM!$L$2:$V$4,DK93,1)&gt;160,160,BG93+VLOOKUP(BI93,NyISM!$L$2:$V$4,DK93,1)),""),"")</f>
        <v/>
      </c>
      <c r="FV93" s="9" t="str">
        <f>IF(AND(ISNUMBER(BH93),ISNUMBER(DK93)),IF(BH93+VLOOKUP(BI93,NyIAM!$L$2:$V$4,DK93,1)&gt;160,160,BH93+VLOOKUP(BI93,NyIAM!$L$2:$V$4,DK93,1)),"")</f>
        <v/>
      </c>
    </row>
    <row r="94" spans="1:178" x14ac:dyDescent="0.2">
      <c r="A94" s="51"/>
      <c r="B94" s="51"/>
      <c r="C94" s="51"/>
      <c r="D94" s="51"/>
      <c r="E94" s="51"/>
      <c r="F94" s="51"/>
      <c r="G94" s="51"/>
      <c r="H94" s="51"/>
      <c r="I94" s="51"/>
      <c r="J94" s="52"/>
      <c r="K94" s="52"/>
      <c r="L94" s="53"/>
      <c r="M94" s="53"/>
      <c r="N94" s="58" t="str">
        <f t="shared" si="22"/>
        <v/>
      </c>
      <c r="O94" s="53"/>
      <c r="P94" s="53"/>
      <c r="Q94" s="53"/>
      <c r="R94" s="53"/>
      <c r="S94" s="53"/>
      <c r="T94" s="53"/>
      <c r="U94" s="53"/>
      <c r="V94" s="53"/>
      <c r="W94" s="53"/>
      <c r="X94" s="53"/>
      <c r="Y94" s="53"/>
      <c r="Z94" s="53"/>
      <c r="AA94" s="53"/>
      <c r="AB94" s="53"/>
      <c r="AC94" s="53"/>
      <c r="AD94" s="53"/>
      <c r="AE94" s="53"/>
      <c r="AF94" s="53"/>
      <c r="AG94" s="53"/>
      <c r="AH94" s="53"/>
      <c r="AI94" s="53"/>
      <c r="AJ94" s="4" t="str">
        <f>IF(O94="","",IF(ISNUMBER(N94),VLOOKUP(O94,NyFi!$A$2:$K$40,DK94),""))</f>
        <v/>
      </c>
      <c r="AK94" s="4" t="str">
        <f>IF(P94="","",IF(AND(ISNUMBER(N94),DK94&lt;8),VLOOKUP(P94,NyGs!$A$2:$G$41,DK94),""))</f>
        <v/>
      </c>
      <c r="AL94" s="4" t="str">
        <f>IF(AA94="","",IF(ISNUMBER(N94),VLOOKUP(AA94,NyRm!$A$2:$K$56,DK94),""))</f>
        <v/>
      </c>
      <c r="AM94" s="4" t="str">
        <f>IF(Z94="","",IF(ISNUMBER(N94),VLOOKUP(Z94,NyFm!$A$2:$K$46,DK94),""))</f>
        <v/>
      </c>
      <c r="AN94" s="4" t="str">
        <f>IF(U94="","",IF(AND(ISNUMBER(N94),DK94&lt;8),VLOOKUP(U94,NyLi1R!$A$2:$G$20,DK94),""))</f>
        <v/>
      </c>
      <c r="AO94" s="4" t="str">
        <f>IF(V94="","",IF(AND(ISNUMBER(N94),DK94&lt;8),VLOOKUP(V94,NyLi1E!$A$2:$G$20,DK94),""))</f>
        <v/>
      </c>
      <c r="AP94" s="4" t="str">
        <f>IF(AND(ISNUMBER(N94),ISNUMBER(AN94),ISNUMBER(AO94),DK94&lt;8),VLOOKUP(AN94+AO94,NyLi1T!$A$2:$G$40,DK94),"")</f>
        <v/>
      </c>
      <c r="AQ94" s="4" t="str">
        <f>IF(W94="","",IF(AND(ISNUMBER(N94),DK94&gt;7),VLOOKUP(W94,NyLi2R!$A$2:$K$20,DK94),""))</f>
        <v/>
      </c>
      <c r="AR94" s="4" t="str">
        <f>IF(X94="","",IF(AND(ISNUMBER(N94),DK94&gt;7),VLOOKUP(X94,NyLi2E!$A$2:$K$20,DK94),""))</f>
        <v/>
      </c>
      <c r="AS94" s="4" t="str">
        <f>IF(AND(ISNUMBER(N94),ISNUMBER(AQ94),ISNUMBER(AR94),DK94&gt;7),VLOOKUP(AQ94+AR94,NyLi2T!$A$2:$K$40,DK94),"")</f>
        <v/>
      </c>
      <c r="AT94" s="4" t="str">
        <f>IF(AE94="","",IF(AND(ISNUMBER(N94),DK94&lt;8),VLOOKUP(AE94,NySs!$A$2:$G$28,DK94),""))</f>
        <v/>
      </c>
      <c r="AU94" s="4" t="str">
        <f>IF(AD94="","",IF(AND(ISNUMBER(N94),DK94&lt;9),VLOOKUP(AD94,NyEo!$A$2:$H$22,DK94),""))</f>
        <v/>
      </c>
      <c r="AV94" s="4" t="str">
        <f>IF(Q94="","",IF(AND(ISNUMBER(N94),DK94&gt;7),VLOOKUP(Q94,NyHt!$A$2:$K$17,DK94),""))</f>
        <v/>
      </c>
      <c r="AW94" s="4" t="str">
        <f>IF(R94="","",IF(ISNUMBER(N94),VLOOKUP(R94,NySiF!$A$2:$K$18,DK94),""))</f>
        <v/>
      </c>
      <c r="AX94" s="4" t="str">
        <f>IF(S94="","",IF(ISNUMBER(N94),VLOOKUP(S94,NySiB!$A$2:$K$16,DK94),""))</f>
        <v/>
      </c>
      <c r="AY94" s="4" t="str">
        <f>IF(T94="","",IF(ISNUMBER(N94),VLOOKUP(T94,NySiT!$A$2:$K$32,DK94),""))</f>
        <v/>
      </c>
      <c r="AZ94" s="4" t="str">
        <f>IF(Y94="","",IF(ISNUMBER(N94),VLOOKUP(Y94,NyVs!$A$2:$K$86,DK94),""))</f>
        <v/>
      </c>
      <c r="BA94" s="4" t="str">
        <f>IF(AI94="","",IF(ISNUMBER(N94),VLOOKUP(AI94,NyPp!$A$2:$K$202,DK94),""))</f>
        <v/>
      </c>
      <c r="BB94" s="4" t="str">
        <f>IF(AND(ISNUMBER(AJ94),ISNUMBER(AK94),ISNUMBER(AL94),ISNUMBER(AM94),DK94&lt;8),IF(COUNTIF(O94,0)+COUNTIF(P94,0)+COUNTIF(AA94,0)+COUNTIF(Z94,0)&gt;1,"",VLOOKUP(AJ94+AK94+AL94+AM94,NyIGS!$A$2:$K$78,DK94)),IF(AND(ISNUMBER(AJ94),ISNUMBER(AL94),ISNUMBER(AM94),ISNUMBER(AS94),DK94&gt;7),IF(COUNTIF(O94,0)+COUNTIF(AA94,0)+COUNTIF(Z94,0)+AND(COUNTIF(W94,0),COUNTIF(X94,0))&gt;1,"",VLOOKUP(AJ94+AL94+AM94+AS94,NyIGS!$A$2:$K$78,DK94)),""))</f>
        <v/>
      </c>
      <c r="BC94" s="4" t="str">
        <f>IF(AND(ISNUMBER(AJ94),ISNUMBER(AN94),ISNUMBER(AT94),DK94&lt;8),IF(COUNTIF(O94,0)+COUNTIF(U94,0)+COUNTIF(AE94,0)&gt;1,"",VLOOKUP(AJ94+AN94+AT94,NyIRS!$A$2:$K$59,DK94)),IF(AND(ISNUMBER(AJ94),ISNUMBER(AQ94),DK94&gt;7),IF(COUNTIF(O94,0)+COUNTIF(W94,0)&gt;1,"",VLOOKUP(AJ94+AQ94,NyIRS!$A$2:$K$59,DK94)),""))</f>
        <v/>
      </c>
      <c r="BD94" s="4" t="str">
        <f>IF(AND(ISNUMBER(AK94),ISNUMBER(AL94),ISNUMBER(AM94),DK94&lt;8),IF(COUNTIF(P94,0)+COUNTIF(AA94,0)+COUNTIF(Z94,0)&gt;1,"",VLOOKUP(AK94+AL94+AM94,NyIES!$A$2:$K$59,DK94)),IF(AND(ISNUMBER(AL94),ISNUMBER(AM94),ISNUMBER(AR94),DK94&gt;7),IF(COUNTIF(AA94,0)+COUNTIF(Z94,0)+COUNTIF(X94,0)&gt;1,"",VLOOKUP(AL94+AM94+AR94,NyIES!$A$2:$K$59,DK94)),""))</f>
        <v/>
      </c>
      <c r="BE94" s="4" t="str">
        <f>IF(AND(ISNUMBER(AJ94),ISNUMBER(AP94),ISNUMBER(AU94),DK94&lt;8),IF(COUNTIF(O94,0)+AND(COUNTIF(U94,0),COUNTIF(V94,0))+COUNTIF(AD94,0)&gt;1,"",VLOOKUP(AJ94+AP94+AU94,NyISI!$A$2:$K$59,DK94)),IF(AND(ISNUMBER(AS94),ISNUMBER(AU94),ISNUMBER(AV94),DK94=8),IF(COUNTIF(AD94,0)+COUNTIF(Q94,0)+AND(COUNTIF(W94,0),COUNTIF(X94,0))&gt;1,"",VLOOKUP(AS94+AU94+AV94,NyISI!$A$2:$K$59,DK94)),IF(AND(ISNUMBER(AS94),ISNUMBER(AV94),DK94&gt;8),IF(COUNTIF(Q94,0)+AND(COUNTIF(W94,0),COUNTIF(X94,0))&gt;1,"",VLOOKUP(AS94+AV94,NyISI!$A$2:$K$59,DK94)),"")))</f>
        <v/>
      </c>
      <c r="BF94" s="4" t="str">
        <f>IF(AND(ISNUMBER(AT94),ISNUMBER(AK94),ISNUMBER(AL94),ISNUMBER(AM94),DK94&lt;8),IF(COUNTIF(P94,0)+COUNTIF(AA94,0)+COUNTIF(Z94,0)+COUNTIF(AE94,0)&gt;1,"",VLOOKUP(AT94+AK94+AL94+AM94,NyISS!$A$2:$G$78,DK94)),"")</f>
        <v/>
      </c>
      <c r="BG94" s="4" t="str">
        <f>IF(AND(ISNUMBER(AJ94),ISNUMBER(AL94),ISNUMBER(AM94),DK94&gt;7),IF(COUNTIF(O94,0)+COUNTIF(AA94,0)+COUNTIF(Z94,0)&gt;1,"",VLOOKUP(AJ94+AL94+AM94,NyISM!$A$2:$K$59,DK94)),"")</f>
        <v/>
      </c>
      <c r="BH94" s="4" t="str">
        <f>IF(AND(ISNUMBER(AY94),ISNUMBER(AZ94)),IF(COUNTIF(T94,0)+COUNTIF(Y94,0)&gt;1,"",VLOOKUP(AY94+AZ94,NyIAM!$A$2:$K$40,DK94)),"")</f>
        <v/>
      </c>
      <c r="BJ94" s="4" t="str">
        <f>IF(ISNUMBER(BB94),VLOOKUP(BB94,Percentil!$A$2:$B$122,2,1),"")</f>
        <v/>
      </c>
      <c r="BK94" s="4" t="str">
        <f>IF(ISNUMBER(BC94),VLOOKUP(BC94,Percentil!$A$2:$B$122,2,1),"")</f>
        <v/>
      </c>
      <c r="BL94" s="4" t="str">
        <f>IF(ISNUMBER(BD94),VLOOKUP(BD94,Percentil!$A$2:$B$122,2,1),"")</f>
        <v/>
      </c>
      <c r="BM94" s="4" t="str">
        <f>IF(ISNUMBER(BE94),VLOOKUP(BE94,Percentil!$A$2:$B$122,2,1),"")</f>
        <v/>
      </c>
      <c r="BN94" s="4" t="str">
        <f>IF(ISNUMBER(BF94),VLOOKUP(BF94,Percentil!$A$2:$B$122,2,1),"")</f>
        <v/>
      </c>
      <c r="BO94" s="4" t="str">
        <f>IF(ISNUMBER(BG94),VLOOKUP(BG94,Percentil!$A$2:$B$122,2,1),"")</f>
        <v/>
      </c>
      <c r="BP94" s="4" t="str">
        <f>IF(ISNUMBER(BH94),VLOOKUP(BH94,Percentil!$A$2:$B$122,2,1),"")</f>
        <v/>
      </c>
      <c r="BQ94" s="4" t="str">
        <f>IF(AND(ISNUMBER(AJ94),ISNUMBER(DK94)),IF(AJ94-VLOOKUP(BI94,NyFi!$L$2:$V$4,DK94,1)&lt;1,1 &amp; " - " &amp; AJ94+VLOOKUP(BI94,NyFi!$L$2:$V$4,DK94,1),IF(AJ94+VLOOKUP(BI94,NyFi!$L$2:$V$4,DK94,1)&gt;19,AJ94-VLOOKUP(BI94,NyFi!$L$2:$V$4,DK94,1) &amp; " - " &amp; 19,AJ94-VLOOKUP(BI94,NyFi!$L$2:$V$4,DK94,1) &amp; " - " &amp; AJ94+VLOOKUP(BI94,NyFi!$L$2:$V$4,DK94,1))),"")</f>
        <v/>
      </c>
      <c r="BR94" s="4" t="str">
        <f>IF(AND(ISNUMBER(DK94),DK94&lt;8),IF(AND(ISNUMBER(AK94),ISNUMBER(DK94)),IF(AK94-VLOOKUP(BI94,NyGs!$L$2:$V$4,DK94,1)&lt;1,1 &amp; " - " &amp; AK94+VLOOKUP(BI94,NyGs!$L$2:$V$4,DK94,1),IF(AK94+VLOOKUP(BI94,NyGs!$L$2:$V$4,DK94,1)&gt;19,AK94-VLOOKUP(BI94,NyGs!$L$2:$V$4,DK94,1) &amp; " - " &amp; 19,AK94-VLOOKUP(BI94,NyGs!$L$2:$V$4,DK94,1) &amp; " - " &amp; AK94+VLOOKUP(BI94,NyGs!$L$2:$V$4,DK94,1))),""),"")</f>
        <v/>
      </c>
      <c r="BS94" s="4" t="str">
        <f>IF(AND(ISNUMBER(AL94),ISNUMBER(DK94)),IF(AL94-VLOOKUP(BI94,NyRm!$L$2:$V$4,DK94,1)&lt;1,1 &amp; " - " &amp; AL94+VLOOKUP(BI94,NyRm!$L$2:$V$4,DK94,1),IF(AL94+VLOOKUP(BI94,NyRm!$L$2:$V$4,DK94,1)&gt;19,AL94-VLOOKUP(BI94,NyRm!$L$2:$V$4,DK94,1) &amp; " - " &amp; 19,AL94-VLOOKUP(BI94,NyRm!$L$2:$V$4,DK94,1) &amp; " - " &amp; AL94+VLOOKUP(BI94,NyRm!$L$2:$V$4,DK94,1))),"")</f>
        <v/>
      </c>
      <c r="BT94" s="4" t="str">
        <f>IF(AND(ISNUMBER(AM94),ISNUMBER(DK94)),IF(AM94-VLOOKUP(BI94,NyFm!$L$2:$V$4,DK94,1)&lt;1,1 &amp; " - " &amp; AM94+VLOOKUP(BI94,NyFm!$L$2:$V$4,DK94,1),IF(AM94+VLOOKUP(BI94,NyFm!$L$2:$V$4,DK94,1)&gt;19,AM94-VLOOKUP(BI94,NyFm!$L$2:$V$4,DK94,1) &amp; " - " &amp; 19,AM94-VLOOKUP(BI94,NyFm!$L$2:$V$4,DK94,1) &amp; " - " &amp; AM94+VLOOKUP(BI94,NyFm!$L$2:$V$4,DK94,1))),"")</f>
        <v/>
      </c>
      <c r="BU94" s="4" t="str">
        <f>IF(AND(ISNUMBER(DK94),DK94&lt;8),IF(AND(ISNUMBER(AN94),ISNUMBER(DK94)),IF(AN94-VLOOKUP(BI94,NyLi1R!$L$2:$V$4,DK94,1)&lt;1,1 &amp; " - " &amp; AN94+VLOOKUP(BI94,NyLi1R!$L$2:$V$4,DK94,1),IF(AN94+VLOOKUP(BI94,NyLi1R!$L$2:$V$4,DK94,1)&gt;19,AN94-VLOOKUP(BI94,NyLi1R!$L$2:$V$4,DK94,1) &amp; " - " &amp; 19,AN94-VLOOKUP(BI94,NyLi1R!$L$2:$V$4,DK94,1) &amp; " - " &amp; AN94+VLOOKUP(BI94,NyLi1R!$L$2:$V$4,DK94,1))),""),"")</f>
        <v/>
      </c>
      <c r="BV94" s="4" t="str">
        <f>IF(AND(ISNUMBER(DK94),DK94&lt;8),IF(AND(ISNUMBER(AO94),ISNUMBER(DK94)),IF(AO94-VLOOKUP(BI94,NyLi1E!$L$2:$V$4,DK94,1)&lt;1,1 &amp; " - " &amp; AO94+VLOOKUP(BI94,NyLi1E!$L$2:$V$4,DK94,1),IF(AO94+VLOOKUP(BI94,NyLi1E!$L$2:$V$4,DK94,1)&gt;19,AO94-VLOOKUP(BI94,NyLi1E!$L$2:$V$4,DK94,1) &amp; " - " &amp; 19,AO94-VLOOKUP(BI94,NyLi1E!$L$2:$V$4,DK94,1) &amp; " - " &amp; AO94+VLOOKUP(BI94,NyLi1E!$L$2:$V$4,DK94,1))),""),"")</f>
        <v/>
      </c>
      <c r="BW94" s="4" t="str">
        <f>IF(AND(ISNUMBER(DK94),DK94&lt;8),IF(AND(ISNUMBER(AP94),ISNUMBER(DK94)),IF(AP94-VLOOKUP(BI94,NyLi1T!$L$2:$V$4,DK94,1)&lt;1,1 &amp; " - " &amp; AP94+VLOOKUP(BI94,NyLi1T!$L$2:$V$4,DK94,1),IF(AP94+VLOOKUP(BI94,NyLi1T!$L$2:$V$4,DK94,1)&gt;19,AP94-VLOOKUP(BI94,NyLi1T!$L$2:$V$4,DK94,1) &amp; " - " &amp; 19,AP94-VLOOKUP(BI94,NyLi1T!$L$2:$V$4,DK94,1) &amp; " - " &amp; AP94+VLOOKUP(BI94,NyLi1T!$L$2:$V$4,DK94,1))),""),"")</f>
        <v/>
      </c>
      <c r="BX94" s="4" t="str">
        <f>IF(AND(ISNUMBER(DK94),DK94&gt;7),IF(AND(ISNUMBER(AQ94),ISNUMBER(DK94)),IF(AQ94-VLOOKUP(BI94,NyLi2R!$L$2:$V$4,DK94,1)&lt;1,1 &amp; " - " &amp; AQ94+VLOOKUP(BI94,NyLi2R!$L$2:$V$4,DK94,1),IF(AQ94+VLOOKUP(BI94,NyLi2R!$L$2:$V$4,DK94,1)&gt;19,AQ94-VLOOKUP(BI94,NyLi2R!$L$2:$V$4,DK94,1) &amp; " - " &amp; 19,AQ94-VLOOKUP(BI94,NyLi2R!$L$2:$V$4,DK94,1) &amp; " - " &amp; AQ94+VLOOKUP(BI94,NyLi2R!$L$2:$V$4,DK94,1))),""),"")</f>
        <v/>
      </c>
      <c r="BY94" s="4" t="str">
        <f>IF(AND(ISNUMBER(DK94),DK94&gt;7),IF(AND(ISNUMBER(AR94),ISNUMBER(DK94)),IF(AR94-VLOOKUP(BI94,NyLi2E!$L$2:$V$4,DK94,1)&lt;1,1 &amp; " - " &amp; AR94+VLOOKUP(BI94,NyLi2E!$L$2:$V$4,DK94,1),IF(AR94+VLOOKUP(BI94,NyLi2E!$L$2:$V$4,DK94,1)&gt;19,AR94-VLOOKUP(BI94,NyLi2E!$L$2:$V$4,DK94,1) &amp; " - " &amp; 19,AR94-VLOOKUP(BI94,NyLi2E!$L$2:$V$4,DK94,1) &amp; " - " &amp; AR94+VLOOKUP(BI94,NyLi2E!$L$2:$V$4,DK94,1))),""),"")</f>
        <v/>
      </c>
      <c r="BZ94" s="4" t="str">
        <f>IF(AND(ISNUMBER(DK94),DK94&gt;7),IF(AND(ISNUMBER(AS94),ISNUMBER(DK94)),IF(AS94-VLOOKUP(BI94,NyLi2T!$L$2:$V$4,DK94,1)&lt;1,1 &amp; " - " &amp; AS94+VLOOKUP(BI94,NyLi2T!$L$2:$V$4,DK94,1),IF(AS94+VLOOKUP(BI94,NyLi2T!$L$2:$V$4,DK94,1)&gt;19,AS94-VLOOKUP(BI94,NyLi2T!$L$2:$V$4,DK94,1) &amp; " - " &amp; 19,AS94-VLOOKUP(BI94,NyLi2T!$L$2:$V$4,DK94,1) &amp; " - " &amp; AS94+VLOOKUP(BI94,NyLi2T!$L$2:$V$4,DK94,1))),""),"")</f>
        <v/>
      </c>
      <c r="CA94" s="4" t="str">
        <f>IF(AND(ISNUMBER(DK94),DK94&lt;8),IF(AND(ISNUMBER(AT94),ISNUMBER(DK94)),IF(AT94-VLOOKUP(BI94,NySs!$L$2:$V$4,DK94,1)&lt;1,1 &amp; " - " &amp; AT94+VLOOKUP(BI94,NySs!$L$2:$V$4,DK94,1),IF(AT94+VLOOKUP(BI94,NySs!$L$2:$V$4,DK94,1)&gt;19,AT94-VLOOKUP(BI94,NySs!$L$2:$V$4,DK94,1) &amp; " - " &amp; 19,AT94-VLOOKUP(BI94,NySs!$L$2:$V$4,DK94,1) &amp; " - " &amp; AT94+VLOOKUP(BI94,NySs!$L$2:$V$4,DK94,1))),""),"")</f>
        <v/>
      </c>
      <c r="CB94" s="4" t="str">
        <f>IF(AND(ISNUMBER(DK94),DK94&lt;9),IF(AND(ISNUMBER(AU94),ISNUMBER(DK94)),IF(AU94-VLOOKUP(BI94,NyEo!$L$2:$V$4,DK94,1)&lt;1,1 &amp; " - " &amp; AU94+VLOOKUP(BI94,NyEo!$L$2:$V$4,DK94,1),IF(AU94+VLOOKUP(BI94,NyEo!$L$2:$V$4,DK94,1)&gt;19,AU94-VLOOKUP(BI94,NyEo!$L$2:$V$4,DK94,1) &amp; " - " &amp; 19,AU94-VLOOKUP(BI94,NyEo!$L$2:$V$4,DK94,1) &amp; " - " &amp; AU94+VLOOKUP(BI94,NyEo!$L$2:$V$4,DK94,1))),""),"")</f>
        <v/>
      </c>
      <c r="CC94" s="4" t="str">
        <f>IF(AND(ISNUMBER(DK94),DK94&gt;7),IF(AND(ISNUMBER(AV94),ISNUMBER(DK94)),IF(AV94-VLOOKUP(BI94,NyHt!$L$2:$V$4,DK94,1)&lt;1,1 &amp; " - " &amp; AV94+VLOOKUP(BI94,NyHt!$L$2:$V$4,DK94,1),IF(AV94+VLOOKUP(BI94,NyHt!$L$2:$V$4,DK94,1)&gt;19,AV94-VLOOKUP(BI94,NyHt!$L$2:$V$4,DK94,1) &amp; " - " &amp; 19,AV94-VLOOKUP(BI94,NyHt!$L$2:$V$4,DK94,1) &amp; " - " &amp; AV94+VLOOKUP(BI94,NyHt!$L$2:$V$4,DK94,1))),""),"")</f>
        <v/>
      </c>
      <c r="CD94" s="4" t="str">
        <f>IF(AND(ISNUMBER(AW94),ISNUMBER(DK94)),IF(AW94-VLOOKUP(BI94,NySiF!$L$2:$V$4,DK94,1)&lt;1,1 &amp; " - " &amp; AW94+VLOOKUP(BI94,NySiF!$L$2:$V$4,DK94,1),IF(AW94+VLOOKUP(BI94,NySiF!$L$2:$V$4,DK94,1)&gt;19,AW94-VLOOKUP(BI94,NySiF!$L$2:$V$4,DK94,1) &amp; " - " &amp; 19,AW94-VLOOKUP(BI94,NySiF!$L$2:$V$4,DK94,1) &amp; " - " &amp; AW94+VLOOKUP(BI94,NySiF!$L$2:$V$4,DK94,1))),"")</f>
        <v/>
      </c>
      <c r="CE94" s="4" t="str">
        <f>IF(AND(ISNUMBER(AX94),ISNUMBER(DK94)),IF(AX94-VLOOKUP(BI94,NySiB!$L$2:$V$4,DK94,1)&lt;1,1 &amp; " - " &amp; AX94+VLOOKUP(BI94,NySiB!$L$2:$V$4,DK94,1),IF(AX94+VLOOKUP(BI94,NySiB!$L$2:$V$4,DK94,1)&gt;19,AX94-VLOOKUP(BI94,NySiB!$L$2:$V$4,DK94,1) &amp; " - " &amp; 19,AX94-VLOOKUP(BI94,NySiB!$L$2:$V$4,DK94,1) &amp; " - " &amp; AX94+VLOOKUP(BI94,NySiB!$L$2:$V$4,DK94,1))),"")</f>
        <v/>
      </c>
      <c r="CF94" s="4" t="str">
        <f>IF(AND(ISNUMBER(AY94),ISNUMBER(DK94)),IF(AY94-VLOOKUP(BI94,NySiT!$L$2:$V$4,DK94,1)&lt;1,1 &amp; " - " &amp; AY94+VLOOKUP(BI94,NySiT!$L$2:$V$4,DK94,1),IF(AY94+VLOOKUP(BI94,NySiT!$L$2:$V$4,DK94,1)&gt;19,AY94-VLOOKUP(BI94,NySiT!$L$2:$V$4,DK94,1) &amp; " - " &amp; 19,AY94-VLOOKUP(BI94,NySiT!$L$2:$V$4,DK94,1) &amp; " - " &amp; AY94+VLOOKUP(BI94,NySiT!$L$2:$V$4,DK94,1))),"")</f>
        <v/>
      </c>
      <c r="CG94" s="4" t="str">
        <f>IF(AND(ISNUMBER(AZ94),ISNUMBER(DK94)),IF(AZ94-VLOOKUP(BI94,NyVs!$L$2:$V$4,DK94,1)&lt;1,1 &amp; " - " &amp; AZ94+VLOOKUP(BI94,NyVs!$L$2:$V$4,DK94,1),IF(AZ94+VLOOKUP(BI94,NyVs!$L$2:$V$4,DK94,1)&gt;19,AZ94-VLOOKUP(BI94,NyVs!$L$2:$V$4,DK94,1) &amp; " - " &amp; 19,AZ94-VLOOKUP(BI94,NyVs!$L$2:$V$4,DK94,1) &amp; " - " &amp; AZ94+VLOOKUP(BI94,NyVs!$L$2:$V$4,DK94,1))),"")</f>
        <v/>
      </c>
      <c r="CH94" s="4" t="str">
        <f>IF(AND(ISNUMBER(BA94),ISNUMBER(DK94)),IF(BA94-VLOOKUP(BI94,NyPp!$L$2:$V$4,DK94,1)&lt;1,1 &amp; " - " &amp; BA94+VLOOKUP(BI94,NyPp!$L$2:$V$4,DK94,1),IF(BA94+VLOOKUP(BI94,NyPp!$L$2:$V$4,DK94,1)&gt;19,BA94-VLOOKUP(BI94,NyPp!$L$2:$V$4,DK94,1) &amp; " - " &amp; 19,BA94-VLOOKUP(BI94,NyPp!$L$2:$V$4,DK94,1) &amp; " - " &amp; BA94+VLOOKUP(BI94,NyPp!$L$2:$V$4,DK94,1))),"")</f>
        <v/>
      </c>
      <c r="CI94" s="4" t="str">
        <f>IF(AND(ISNUMBER(BB94),ISNUMBER(DK94)),IF(BB94-VLOOKUP(BI94,NyIGS!$L$2:$V$4,DK94,1)&lt;40,40 &amp; " - " &amp; BB94+VLOOKUP(BI94,NyIGS!$L$2:$V$4,DK94,1),IF(BB94+VLOOKUP(BI94,NyIGS!$L$2:$V$4,DK94,1)&gt;160,BB94-VLOOKUP(BI94,NyIGS!$L$2:$V$4,DK94,1) &amp; " - " &amp; 160,BB94-VLOOKUP(BI94,NyIGS!$L$2:$V$4,DK94,1) &amp; " - " &amp; BB94+VLOOKUP(BI94,NyIGS!$L$2:$V$4,DK94,1))),"")</f>
        <v/>
      </c>
      <c r="CJ94" s="4" t="str">
        <f>IF(AND(ISNUMBER(BC94),ISNUMBER(DK94)),IF(BC94-VLOOKUP(BI94,NyIRS!$L$2:$V$4,DK94,1)&lt;40,40 &amp; " - " &amp; BC94+VLOOKUP(BI94,NyIRS!$L$2:$V$4,DK94,1),IF(BC94+VLOOKUP(BI94,NyIRS!$L$2:$V$4,DK94,1)&gt;160,BC94-VLOOKUP(BI94,NyIRS!$L$2:$V$4,DK94,1) &amp; " - " &amp; 160,BC94-VLOOKUP(BI94,NyIRS!$L$2:$V$4,DK94,1) &amp; " - " &amp; BC94+VLOOKUP(BI94,NyIRS!$L$2:$V$4,DK94,1))),"")</f>
        <v/>
      </c>
      <c r="CK94" s="4" t="str">
        <f>IF(AND(ISNUMBER(BD94),ISNUMBER(DK94)),IF(BD94-VLOOKUP(BI94,NyIES!$L$2:$V$4,DK94,1)&lt;40,40 &amp; " - " &amp; BD94+VLOOKUP(BI94,NyIES!$L$2:$V$4,DK94,1),IF(BD94+VLOOKUP(BI94,NyIES!$L$2:$V$4,DK94,1)&gt;160,BD94-VLOOKUP(BI94,NyIES!$L$2:$V$4,DK94,1) &amp; " - " &amp; 160,BD94-VLOOKUP(BI94,NyIES!$L$2:$V$4,DK94,1) &amp; " - " &amp; BD94+VLOOKUP(BI94,NyIES!$L$2:$V$4,DK94,1))),"")</f>
        <v/>
      </c>
      <c r="CL94" s="4" t="str">
        <f>IF(AND(ISNUMBER(BE94),ISNUMBER(DK94)),IF(BE94-VLOOKUP(BI94,NyISI!$L$2:$V$4,DK94,1)&lt;40,40 &amp; " - " &amp; BE94+VLOOKUP(BI94,NyISI!$L$2:$V$4,DK94,1),IF(BE94+VLOOKUP(BI94,NyISI!$L$2:$V$4,DK94,1)&gt;160,BE94-VLOOKUP(BI94,NyISI!$L$2:$V$4,DK94,1) &amp; " - " &amp; 160,BE94-VLOOKUP(BI94,NyISI!$L$2:$V$4,DK94,1) &amp; " - " &amp; BE94+VLOOKUP(BI94,NyISI!$L$2:$V$4,DK94,1))),"")</f>
        <v/>
      </c>
      <c r="CM94" s="4" t="str">
        <f>IF(AND(ISNUMBER(DK94),DK94&lt;8),IF(AND(ISNUMBER(BF94),ISNUMBER(DK94)),IF(BF94-VLOOKUP(BI94,NyISS!$L$2:$V$4,DK94,1)&lt;40,40 &amp; " - " &amp; BF94+VLOOKUP(BI94,NyISS!$L$2:$V$4,DK94,1),IF(BF94+VLOOKUP(BI94,NyISS!$L$2:$V$4,DK94,1)&gt;160,BF94-VLOOKUP(BI94,NyISS!$L$2:$V$4,DK94,1) &amp; " - " &amp; 160,BF94-VLOOKUP(BI94,NyISS!$L$2:$V$4,DK94,1) &amp; " - " &amp; BF94+VLOOKUP(BI94,NyISS!$L$2:$V$4,DK94,1))),""),"")</f>
        <v/>
      </c>
      <c r="CN94" s="4" t="str">
        <f>IF(AND(ISNUMBER(DK94),DK94&gt;7),IF(AND(ISNUMBER(BG94),ISNUMBER(DK94)),IF(BG94-VLOOKUP(BI94,NyISM!$L$2:$V$4,DK94,1)&lt;40,40 &amp; " - " &amp; BG94+VLOOKUP(BI94,NyISM!$L$2:$V$4,DK94,1),IF(BG94+VLOOKUP(BI94,NyISM!$L$2:$V$4,DK94,1)&gt;160,BG94-VLOOKUP(BI94,NyISM!$L$2:$V$4,DK94,1) &amp; " - " &amp; 160,BG94-VLOOKUP(BI94,NyISM!$L$2:$V$4,DK94,1) &amp; " - " &amp; BG94+VLOOKUP(BI94,NyISM!$L$2:$V$4,DK94,1))),""),"")</f>
        <v/>
      </c>
      <c r="CO94" s="4" t="str">
        <f>IF(AND(ISNUMBER(BH94),ISNUMBER(DK94)),IF(BH94-VLOOKUP(BI94,NyIAM!$L$2:$V$4,DK94,1)&lt;40,40 &amp; " - " &amp; BH94+VLOOKUP(BI94,NyIAM!$L$2:$V$4,DK94,1),IF(BH94+VLOOKUP(BI94,NyIAM!$L$2:$V$4,DK94,1)&gt;160,BH94-VLOOKUP(BI94,NyIAM!$L$2:$V$4,DK94,1) &amp; " - " &amp; 160,BH94-VLOOKUP(BI94,NyIAM!$L$2:$V$4,DK94,1) &amp; " - " &amp; BH94+VLOOKUP(BI94,NyIAM!$L$2:$V$4,DK94,1))),"")</f>
        <v/>
      </c>
      <c r="CP94" s="4" t="str">
        <f>IF(AF94="","",IF(AND(ISNUMBER(AF94),ISNUMBER(DK94)),IF(VLOOKUP(AF94,NyOm!$A$2:$K$30,DK94,1)=1,"Onormalt få ord",IF(VLOOKUP(AF94,NyOm!$A$2:$K$30,DK94,1)=2,"Färre antal ord än normalt",IF(VLOOKUP(AF94,NyOm!$A$2:$K$30,DK94,1)=3,"Normalt antal ord","")))))</f>
        <v/>
      </c>
      <c r="CQ94" s="4" t="str">
        <f>IF(AB94="","",IF(AND(ISNUMBER(AB94),ISNUMBER(DK94)),IF(VLOOKUP(AB94,NyPbTid!$A$2:$K$218,DK94,1)=1,"Onormalt lång tidsåtgång",IF(VLOOKUP(AB94,NyPbTid!$A$2:$K$218,DK94,1)=2,"Långsammare än normalt",IF(VLOOKUP(AB94,NyPbTid!$A$2:$K$218,DK94,1)=3,"Normal tidsåtgång","")))))</f>
        <v/>
      </c>
      <c r="CR94" s="4" t="str">
        <f>IF(AC94="","",IF(AND(ISNUMBER(AC94),ISNUMBER(DK94)),IF(VLOOKUP(AC94,NyPbFel!$A$2:$K$18,DK94,1)=1,"Onormalt antal fel",IF(VLOOKUP(AC94,NyPbFel!$A$2:$K$18,DK94,1)=2,"Fler fel än normalt",IF(VLOOKUP(AC94,NyPbFel!$A$2:$K$18,DK94,1)=3,"Normalt antal fel","")))))</f>
        <v/>
      </c>
      <c r="CS94" s="4" t="str">
        <f t="shared" si="28"/>
        <v/>
      </c>
      <c r="CT94" s="4" t="str">
        <f>IF(OR(ISNUMBER(CS94),CS94="0**"),IF(ISNUMBER(CS94),CS94/ABS(CS94)*VLOOKUP(1,SignDiff!$A$3:$K$4,DK94,1),VLOOKUP(1,SignDiff!$A$3:$K$4,DK94,1)),"")</f>
        <v/>
      </c>
      <c r="CU94" s="4" t="str">
        <f>IF(OR(ISNUMBER(CS94),CS94="0**"),IF(ISNUMBER(CS94),CS94/ABS(CS94)*VLOOKUP(1,SignDiff!$A$7:$K$8,DK94,1),VLOOKUP(1,SignDiff!$A$7:$K$8,DK94,1)),"")</f>
        <v/>
      </c>
      <c r="CV94" s="4" t="str">
        <f t="shared" si="29"/>
        <v/>
      </c>
      <c r="CW94" s="4" t="str">
        <f t="shared" si="30"/>
        <v/>
      </c>
      <c r="CX94" s="4" t="str">
        <f>IF(OR(ISNUMBER(CS94),CS94="0**"),IF(CS94="0**",VLOOKUP(0,'IRS-IES'!$A$2:$C$43,2,1),IF(CS94&lt;0,VLOOKUP(ABS(CS94),'IRS-IES'!$A$2:$C$43,2,1),VLOOKUP(ABS(CS94),'IRS-IES'!$A$2:$C$43,3,1))),"")</f>
        <v/>
      </c>
      <c r="CY94" s="4" t="str">
        <f t="shared" si="31"/>
        <v/>
      </c>
      <c r="CZ94" s="4" t="str">
        <f>IF(OR(ISNUMBER(CY94),CY94="0**"),IF(ISNUMBER(CY94),CY94/ABS(CY94)*VLOOKUP(2,SignDiff!$A$3:$K$4,DK94,1),VLOOKUP(2,SignDiff!$A$3:$K$4,DK94,1)),"")</f>
        <v/>
      </c>
      <c r="DA94" s="4" t="str">
        <f>IF(OR(ISNUMBER(CY94),CY94="0**"),IF(ISNUMBER(CY94),CY94/ABS(CY94)*VLOOKUP(2,SignDiff!$A$7:$K$8,DK94,1),VLOOKUP(2,SignDiff!$A$7:$K$8,DK94,1)),"")</f>
        <v/>
      </c>
      <c r="DB94" s="4" t="str">
        <f t="shared" si="32"/>
        <v/>
      </c>
      <c r="DC94" s="4" t="str">
        <f t="shared" si="33"/>
        <v/>
      </c>
      <c r="DD94" s="4" t="str">
        <f>IF(OR(ISNUMBER(CY94),CY94="0**"),IF(CY94="0**",VLOOKUP(0,'ISI-ISS'!$A$2:$C$43,2,1),IF(CY94&lt;0,VLOOKUP(ABS(CY94),'ISI-ISS'!$A$2:$C$43,2,1),VLOOKUP(ABS(CY94),'ISI-ISS'!$A$2:$C$43,3,1))),"")</f>
        <v/>
      </c>
      <c r="DE94" s="4" t="str">
        <f t="shared" si="34"/>
        <v/>
      </c>
      <c r="DF94" s="4" t="str">
        <f>IF(OR(ISNUMBER(DE94),DE94="0**"),IF(ISNUMBER(DE94),DE94/ABS(DE94)*VLOOKUP(2,SignDiff!$A$3:$K$4,DK94,1),VLOOKUP(2,SignDiff!$A$3:$K$4,DK94,1)),"")</f>
        <v/>
      </c>
      <c r="DG94" s="4" t="str">
        <f>IF(OR(ISNUMBER(DE94),DE94="0**"),IF(ISNUMBER(DE94),DE94/ABS(DE94)*VLOOKUP(2,SignDiff!$A$7:$K$8,DK94,1),VLOOKUP(2,SignDiff!$A$7:$K$8,DK94,1)),"")</f>
        <v/>
      </c>
      <c r="DH94" s="4" t="str">
        <f t="shared" si="35"/>
        <v/>
      </c>
      <c r="DI94" s="4" t="str">
        <f t="shared" si="36"/>
        <v/>
      </c>
      <c r="DJ94" s="4" t="str">
        <f>IF(OR(ISNUMBER(DE94),DE94="0**"),IF(DE94="0**",VLOOKUP(0,'ISI-ISM'!$A$2:$C$43,2,1),IF(DE94&lt;0,VLOOKUP(ABS(DE94),'ISI-ISM'!$A$2:$C$43,2,1),VLOOKUP(ABS(DE94),'ISI-ISM'!$A$2:$C$43,3,1))),"")</f>
        <v/>
      </c>
      <c r="DK94" s="4" t="str">
        <f>IF(ISERROR(VLOOKUP(N94,age!$A$2:$C$11,2,1)),"",VLOOKUP(N94,age!$A$2:$C$11,2,1))</f>
        <v/>
      </c>
      <c r="DL94" s="4" t="str">
        <f>IF(ISERROR(VLOOKUP(N94,age!$A$2:$C$11,3,1)),"",VLOOKUP(N94,age!$A$2:$C$11,3,1))</f>
        <v/>
      </c>
      <c r="DM94" s="4">
        <f t="shared" si="23"/>
        <v>0</v>
      </c>
      <c r="DN94" s="4">
        <f t="shared" si="24"/>
        <v>0</v>
      </c>
      <c r="DO94" s="4">
        <f t="shared" si="25"/>
        <v>0</v>
      </c>
      <c r="DP94" s="4">
        <f t="shared" si="26"/>
        <v>0</v>
      </c>
      <c r="DQ94" s="4">
        <f t="shared" si="27"/>
        <v>0</v>
      </c>
      <c r="DR94" s="9" t="str">
        <f t="shared" si="37"/>
        <v/>
      </c>
      <c r="DS94" s="9" t="str">
        <f t="shared" si="38"/>
        <v/>
      </c>
      <c r="DT94" s="9" t="str">
        <f t="shared" si="39"/>
        <v/>
      </c>
      <c r="DU94" s="9" t="str">
        <f t="shared" si="40"/>
        <v/>
      </c>
      <c r="DV94" s="9" t="str">
        <f t="shared" si="41"/>
        <v/>
      </c>
      <c r="DW94" s="9" t="str">
        <f t="shared" si="42"/>
        <v/>
      </c>
      <c r="DX94" s="9" t="str">
        <f t="shared" si="43"/>
        <v/>
      </c>
      <c r="DY94" s="9" t="str">
        <f>IF(AND(ISNUMBER(AJ94),ISNUMBER(DK94)),IF(AJ94-VLOOKUP(BI94,NyFi!$L$2:$V$4,DK94,1)&lt;1,1,AJ94-VLOOKUP(BI94,NyFi!$L$2:$V$4,DK94,1)),"")</f>
        <v/>
      </c>
      <c r="DZ94" s="9" t="str">
        <f>IF(AND(ISNUMBER(DK94),DK94&lt;8),IF(AND(ISNUMBER(AK94),ISNUMBER(DK94)),IF(AK94-VLOOKUP(BI94,NyGs!$L$2:$V$4,DK94,1)&lt;1,1,AK94-VLOOKUP(BI94,NyGs!$L$2:$V$4,DK94,1)),""),"")</f>
        <v/>
      </c>
      <c r="EA94" s="9" t="str">
        <f>IF(AND(ISNUMBER(AL94),ISNUMBER(DK94)),IF(AL94-VLOOKUP(BI94,NyRm!$L$2:$V$4,DK94,1)&lt;1,1,AL94-VLOOKUP(BI94,NyRm!$L$2:$V$4,DK94,1)),"")</f>
        <v/>
      </c>
      <c r="EB94" s="9" t="str">
        <f>IF(AND(ISNUMBER(AM94),ISNUMBER(DK94)),IF(AM94-VLOOKUP(BI94,NyFm!$L$2:$V$4,DK94,1)&lt;1,1,AM94-VLOOKUP(BI94,NyFm!$L$2:$V$4,DK94,1)),"")</f>
        <v/>
      </c>
      <c r="EC94" s="9" t="str">
        <f>IF(AND(ISNUMBER(DK94),DK94&lt;8),IF(AND(ISNUMBER(AN94),ISNUMBER(DK94)),IF(AN94-VLOOKUP(BI94,NyLi1R!$L$2:$V$4,DK94,1)&lt;1,1,AN94-VLOOKUP(BI94,NyLi1R!$L$2:$V$4,DK94,1)),""),"")</f>
        <v/>
      </c>
      <c r="ED94" s="9" t="str">
        <f>IF(AND(ISNUMBER(DK94),DK94&lt;8),IF(AND(ISNUMBER(AO94),ISNUMBER(DK94)),IF(AO94-VLOOKUP(BI94,NyLi1E!$L$2:$V$4,DK94,1)&lt;1,1,AO94-VLOOKUP(BI94,NyLi1E!$L$2:$V$4,DK94,1)),""),"")</f>
        <v/>
      </c>
      <c r="EE94" s="9" t="str">
        <f>IF(AND(ISNUMBER(DK94),DK94&lt;8),IF(AND(ISNUMBER(AP94),ISNUMBER(DK94)),IF(AP94-VLOOKUP(BI94,NyLi1T!$L$2:$V$4,DK94,1)&lt;1,1,AP94-VLOOKUP(BI94,NyLi1T!$L$2:$V$4,DK94,1)),""),"")</f>
        <v/>
      </c>
      <c r="EF94" s="9" t="str">
        <f>IF(AND(ISNUMBER(DK94),DK94&gt;7),IF(AND(ISNUMBER(AQ94),ISNUMBER(DK94)),IF(AQ94-VLOOKUP(BI94,NyLi2R!$L$2:$V$4,DK94,1)&lt;1,1,AQ94-VLOOKUP(BI94,NyLi2R!$L$2:$V$4,DK94,1)),""),"")</f>
        <v/>
      </c>
      <c r="EG94" s="9" t="str">
        <f>IF(AND(ISNUMBER(DK94),DK94&gt;7),IF(AND(ISNUMBER(AR94),ISNUMBER(DK94)),IF(AR94-VLOOKUP(BI94,NyLi2E!$L$2:$V$4,DK94,1)&lt;1,1,AR94-VLOOKUP(BI94,NyLi2E!$L$2:$V$4,DK94,1)),""),"")</f>
        <v/>
      </c>
      <c r="EH94" s="9" t="str">
        <f>IF(AND(ISNUMBER(DK94),DK94&gt;7),IF(AND(ISNUMBER(AS94),ISNUMBER(DK94)),IF(AS94-VLOOKUP(BI94,NyLi2T!$L$2:$V$4,DK94,1)&lt;1,1,AS94-VLOOKUP(BI94,NyLi2T!$L$2:$V$4,DK94,1)),""),"")</f>
        <v/>
      </c>
      <c r="EI94" s="9" t="str">
        <f>IF(AND(ISNUMBER(DK94),DK94&lt;8),IF(AND(ISNUMBER(AT94),ISNUMBER(DK94)),IF(AT94-VLOOKUP(BI94,NySs!$L$2:$V$4,DK94,1)&lt;1,1,AT94-VLOOKUP(BI94,NySs!$L$2:$V$4,DK94,1)),""),"")</f>
        <v/>
      </c>
      <c r="EJ94" s="9" t="str">
        <f>IF(AND(ISNUMBER(DK94),DK94&lt;9),IF(AND(ISNUMBER(AU94),ISNUMBER(DK94)),IF(AU94-VLOOKUP(BI94,NyEo!$L$2:$V$4,DK94,1)&lt;1,1,AU94-VLOOKUP(BI94,NyEo!$L$2:$V$4,DK94,1)),""),"")</f>
        <v/>
      </c>
      <c r="EK94" s="9" t="str">
        <f>IF(AND(ISNUMBER(DK94),DK94&gt;7),IF(AND(ISNUMBER(AV94),ISNUMBER(DK94)),IF(AV94-VLOOKUP(BI94,NyHt!$L$2:$V$4,DK94,1)&lt;1,1,AV94-VLOOKUP(BI94,NyHt!$L$2:$V$4,DK94,1)),""),"")</f>
        <v/>
      </c>
      <c r="EL94" s="9" t="str">
        <f>IF(AND(ISNUMBER(AW94),ISNUMBER(DK94)),IF(AW94-VLOOKUP(BI94,NySiF!$L$2:$V$4,DK94,1)&lt;1,1,AW94-VLOOKUP(BI94,NySiF!$L$2:$V$4,DK94,1)),"")</f>
        <v/>
      </c>
      <c r="EM94" s="9" t="str">
        <f>IF(AND(ISNUMBER(AX94),ISNUMBER(DK94)),IF(AX94-VLOOKUP(BI94,NySiB!$L$2:$V$4,DK94,1)&lt;1,1,AX94-VLOOKUP(BI94,NySiB!$L$2:$V$4,DK94,1)),"")</f>
        <v/>
      </c>
      <c r="EN94" s="9" t="str">
        <f>IF(AND(ISNUMBER(AY94),ISNUMBER(DK94)),IF(AY94-VLOOKUP(BI94,NySiT!$L$2:$V$4,DK94,1)&lt;1,1,AY94-VLOOKUP(BI94,NySiT!$L$2:$V$4,DK94,1)),"")</f>
        <v/>
      </c>
      <c r="EO94" s="9" t="str">
        <f>IF(AND(ISNUMBER(AZ94),ISNUMBER(DK94)),IF(AZ94-VLOOKUP(BI94,NyVs!$L$2:$V$4,DK94,1)&lt;1,1,AZ94-VLOOKUP(BI94,NyVs!$L$2:$V$4,DK94,1)),"")</f>
        <v/>
      </c>
      <c r="EP94" s="9" t="str">
        <f>IF(AND(ISNUMBER(BA94),ISNUMBER(DK94)),IF(BA94-VLOOKUP(BI94,NyPp!$L$2:$V$4,DK94,1)&lt;1,1,BA94-VLOOKUP(BI94,NyPp!$L$2:$V$4,DK94,1)),"")</f>
        <v/>
      </c>
      <c r="EQ94" s="9" t="str">
        <f>IF(AND(ISNUMBER(BB94),ISNUMBER(DK94)),IF(BB94-VLOOKUP(BI94,NyIGS!$L$2:$V$4,DK94,1)&lt;40,40,BB94-VLOOKUP(BI94,NyIGS!$L$2:$V$4,DK94,1)),"")</f>
        <v/>
      </c>
      <c r="ER94" s="9" t="str">
        <f>IF(AND(ISNUMBER(BC94),ISNUMBER(DK94)),IF(BC94-VLOOKUP(BI94,NyIRS!$L$2:$V$4,DK94,1)&lt;40,40,BC94-VLOOKUP(BI94,NyIRS!$L$2:$V$4,DK94,1)),"")</f>
        <v/>
      </c>
      <c r="ES94" s="9" t="str">
        <f>IF(AND(ISNUMBER(BD94),ISNUMBER(DK94)),IF(BD94-VLOOKUP(BI94,NyIES!$L$2:$V$4,DK94,1)&lt;40,40,BD94-VLOOKUP(BI94,NyIES!$L$2:$V$4,DK94,1)),"")</f>
        <v/>
      </c>
      <c r="ET94" s="9" t="str">
        <f>IF(AND(ISNUMBER(BE94),ISNUMBER(DK94)),IF(BE94-VLOOKUP(BI94,NyISI!$L$2:$V$4,DK94,1)&lt;40,40,BE94-VLOOKUP(BI94,NyISI!$L$2:$V$4,DK94,1)),"")</f>
        <v/>
      </c>
      <c r="EU94" s="9" t="str">
        <f>IF(AND(ISNUMBER(DK94),DK94&lt;8),IF(AND(ISNUMBER(BF94),ISNUMBER(DK94)),IF(BF94-VLOOKUP(BI94,NyISS!$L$2:$V$4,DK94,1)&lt;40,40,BF94-VLOOKUP(BI94,NyISS!$L$2:$V$4,DK94,1)),""),"")</f>
        <v/>
      </c>
      <c r="EV94" s="9" t="str">
        <f>IF(AND(ISNUMBER(DK94),DK94&gt;7),IF(AND(ISNUMBER(BG94),ISNUMBER(DK94)),IF(BG94-VLOOKUP(BI94,NyISM!$L$2:$V$4,DK94,1)&lt;40,40,BG94-VLOOKUP(BI94,NyISM!$L$2:$V$4,DK94,1)),""),"")</f>
        <v/>
      </c>
      <c r="EW94" s="9" t="str">
        <f>IF(AND(ISNUMBER(BH94),ISNUMBER(DK94)),IF(BH94-VLOOKUP(BI94,NyIAM!$L$2:$V$4,DK94,1)&lt;40,40,BH94-VLOOKUP(BI94,NyIAM!$L$2:$V$4,DK94,1)),"")</f>
        <v/>
      </c>
      <c r="EX94" s="9" t="str">
        <f>IF(AND(ISNUMBER(AJ94),ISNUMBER(DK94)),IF(AJ94+VLOOKUP(BI94,NyFi!$L$2:$V$4,DK94,1)&gt;19,19,AJ94+VLOOKUP(BI94,NyFi!$L$2:$V$4,DK94,1)),"")</f>
        <v/>
      </c>
      <c r="EY94" s="9" t="str">
        <f>IF(AND(ISNUMBER(DK94),DK94&lt;8),IF(AND(ISNUMBER(AK94),ISNUMBER(DK94)),IF(AK94+VLOOKUP(BI94,NyGs!$L$2:$V$4,DK94,1)&gt;19,19,AK94+VLOOKUP(BI94,NyGs!$L$2:$V$4,DK94,1)),""),"")</f>
        <v/>
      </c>
      <c r="EZ94" s="9" t="str">
        <f>IF(AND(ISNUMBER(AL94),ISNUMBER(DK94)),IF(AL94+VLOOKUP(BI94,NyRm!$L$2:$V$4,DK94,1)&gt;19,19,AL94+VLOOKUP(BI94,NyRm!$L$2:$V$4,DK94,1)),"")</f>
        <v/>
      </c>
      <c r="FA94" s="9" t="str">
        <f>IF(AND(ISNUMBER(AM94),ISNUMBER(DK94)),IF(AM94+VLOOKUP(BI94,NyFm!$L$2:$V$4,DK94,1)&gt;19,19,AM94+VLOOKUP(BI94,NyFm!$L$2:$V$4,DK94,1)),"")</f>
        <v/>
      </c>
      <c r="FB94" s="9" t="str">
        <f>IF(AND(ISNUMBER(DK94),DK94&lt;8),IF(AND(ISNUMBER(AN94),ISNUMBER(DK94)),IF(AN94+VLOOKUP(BI94,NyLi1R!$L$2:$V$4,DK94,1)&gt;19,19,AN94+VLOOKUP(BI94,NyLi1R!$L$2:$V$4,DK94,1)),""),"")</f>
        <v/>
      </c>
      <c r="FC94" s="9" t="str">
        <f>IF(AND(ISNUMBER(DK94),DK94&lt;8),IF(AND(ISNUMBER(AO94),ISNUMBER(DK94)),IF(AO94+VLOOKUP(BI94,NyLi1E!$L$2:$V$4,DK94,1)&gt;19,19,AO94+VLOOKUP(BI94,NyLi1E!$L$2:$V$4,DK94,1)),""),"")</f>
        <v/>
      </c>
      <c r="FD94" s="9" t="str">
        <f>IF(AND(ISNUMBER(DK94),DK94&lt;8),IF(AND(ISNUMBER(AP94),ISNUMBER(DK94)),IF(AP94+VLOOKUP(BI94,NyLi1T!$L$2:$V$4,DK94,1)&gt;19,19,AP94+VLOOKUP(BI94,NyLi1T!$L$2:$V$4,DK94,1)),""),"")</f>
        <v/>
      </c>
      <c r="FE94" s="9" t="str">
        <f>IF(AND(ISNUMBER(DK94),DK94&gt;7),IF(AND(ISNUMBER(AQ94),ISNUMBER(DK94)),IF(AQ94+VLOOKUP(BI94,NyLi2R!$L$2:$V$4,DK94,1)&gt;19,19,AQ94+VLOOKUP(BI94,NyLi2R!$L$2:$V$4,DK94,1)),""),"")</f>
        <v/>
      </c>
      <c r="FF94" s="9" t="str">
        <f>IF(AND(ISNUMBER(DK94),DK94&gt;7),IF(AND(ISNUMBER(AR94),ISNUMBER(DK94)),IF(AR94+VLOOKUP(BI94,NyLi2E!$L$2:$V$4,DK94,1)&gt;19,19,AR94+VLOOKUP(BI94,NyLi2E!$L$2:$V$4,DK94,1)),""),"")</f>
        <v/>
      </c>
      <c r="FG94" s="9" t="str">
        <f>IF(AND(ISNUMBER(DK94),DK94&gt;7),IF(AND(ISNUMBER(AS94),ISNUMBER(DK94)),IF(AS94+VLOOKUP(BI94,NyLi2T!$L$2:$V$4,DK94,1)&gt;19,19,AS94+VLOOKUP(BI94,NyLi2T!$L$2:$V$4,DK94,1)),""),"")</f>
        <v/>
      </c>
      <c r="FH94" s="9" t="str">
        <f>IF(AND(ISNUMBER(DK94),DK94&lt;8),IF(AND(ISNUMBER(AT94),ISNUMBER(DK94)),IF(AT94+VLOOKUP(BI94,NySs!$L$2:$V$4,DK94,1)&gt;19,19,AT94+VLOOKUP(BI94,NySs!$L$2:$V$4,DK94,1)),""),"")</f>
        <v/>
      </c>
      <c r="FI94" s="9" t="str">
        <f>IF(AND(ISNUMBER(DK94),DK94&lt;9),IF(AND(ISNUMBER(AU94),ISNUMBER(DK94)),IF(AU94+VLOOKUP(BI94,NyEo!$L$2:$V$4,DK94,1)&gt;19,19,AU94+VLOOKUP(BI94,NyEo!$L$2:$V$4,DK94,1)),""),"")</f>
        <v/>
      </c>
      <c r="FJ94" s="9" t="str">
        <f>IF(AND(ISNUMBER(DK94),DK94&gt;7),IF(AND(ISNUMBER(AV94),ISNUMBER(DK94)),IF(AV94+VLOOKUP(BI94,NyHt!$L$2:$V$4,DK94,1)&gt;19,19,AV94+VLOOKUP(BI94,NyHt!$L$2:$V$4,DK94,1)),""),"")</f>
        <v/>
      </c>
      <c r="FK94" s="9" t="str">
        <f>IF(AND(ISNUMBER(AW94),ISNUMBER(DK94)),IF(AW94+VLOOKUP(BI94,NySiF!$L$2:$V$4,DK94,1)&gt;19,19,AW94+VLOOKUP(BI94,NySiF!$L$2:$V$4,DK94,1)),"")</f>
        <v/>
      </c>
      <c r="FL94" s="9" t="str">
        <f>IF(AND(ISNUMBER(AX94),ISNUMBER(DK94)),IF(AX94+VLOOKUP(BI94,NySiB!$L$2:$V$4,DK94,1)&gt;19,19,AX94+VLOOKUP(BI94,NySiB!$L$2:$V$4,DK94,1)),"")</f>
        <v/>
      </c>
      <c r="FM94" s="9" t="str">
        <f>IF(AND(ISNUMBER(AY94),ISNUMBER(DK94)),IF(AY94+VLOOKUP(BI94,NySiT!$L$2:$V$4,DK94,1)&gt;19,19,AY94+VLOOKUP(BI94,NySiT!$L$2:$V$4,DK94,1)),"")</f>
        <v/>
      </c>
      <c r="FN94" s="9" t="str">
        <f>IF(AND(ISNUMBER(AZ94),ISNUMBER(DK94)),IF(AZ94+VLOOKUP(BI94,NyVs!$L$2:$V$4,DK94,1)&gt;19,19,AZ94+VLOOKUP(BI94,NyVs!$L$2:$V$4,DK94,1)),"")</f>
        <v/>
      </c>
      <c r="FO94" s="9" t="str">
        <f>IF(AND(ISNUMBER(BA94),ISNUMBER(DK94)),IF(BA94+VLOOKUP(BI94,NyPp!$L$2:$V$4,DK94,1)&gt;19,19,BA94+VLOOKUP(BI94,NyPp!$L$2:$V$4,DK94,1)),"")</f>
        <v/>
      </c>
      <c r="FP94" s="9" t="str">
        <f>IF(AND(ISNUMBER(BB94),ISNUMBER(DK94)),IF(BB94+VLOOKUP(BI94,NyIGS!$L$2:$V$4,DK94,1)&gt;160,160,BB94+VLOOKUP(BI94,NyIGS!$L$2:$V$4,DK94,1)),"")</f>
        <v/>
      </c>
      <c r="FQ94" s="9" t="str">
        <f>IF(AND(ISNUMBER(BC94),ISNUMBER(DK94)),IF(BC94+VLOOKUP(BI94,NyIRS!$L$2:$V$4,DK94,1)&gt;160,160,BC94+VLOOKUP(BI94,NyIRS!$L$2:$V$4,DK94,1)),"")</f>
        <v/>
      </c>
      <c r="FR94" s="9" t="str">
        <f>IF(AND(ISNUMBER(BD94),ISNUMBER(DK94)),IF(BD94+VLOOKUP(BI94,NyIES!$L$2:$V$4,DK94,1)&gt;160,160, BD94+VLOOKUP(BI94,NyIES!$L$2:$V$4,DK94,1)),"")</f>
        <v/>
      </c>
      <c r="FS94" s="9" t="str">
        <f>IF(AND(ISNUMBER(BE94),ISNUMBER(DK94)),IF(BE94+VLOOKUP(BI94,NyISI!$L$2:$V$4,DK94,1)&gt;160,160,BE94+VLOOKUP(BI94,NyISI!$L$2:$V$4,DK94,1)),"")</f>
        <v/>
      </c>
      <c r="FT94" s="9" t="str">
        <f>IF(AND(ISNUMBER(DK94),DK94&lt;8),IF(AND(ISNUMBER(BF94),ISNUMBER(DK94)),IF(BF94+VLOOKUP(BI94,NyISS!$L$2:$V$4,DK94,1)&gt;160,160,BF94+VLOOKUP(BI94,NyISS!$L$2:$V$4,DK94,1)),""),"")</f>
        <v/>
      </c>
      <c r="FU94" s="9" t="str">
        <f>IF(AND(ISNUMBER(DK94),DK94&gt;7),IF(AND(ISNUMBER(BG94),ISNUMBER(DK94)),IF(BG94+VLOOKUP(BI94,NyISM!$L$2:$V$4,DK94,1)&gt;160,160,BG94+VLOOKUP(BI94,NyISM!$L$2:$V$4,DK94,1)),""),"")</f>
        <v/>
      </c>
      <c r="FV94" s="9" t="str">
        <f>IF(AND(ISNUMBER(BH94),ISNUMBER(DK94)),IF(BH94+VLOOKUP(BI94,NyIAM!$L$2:$V$4,DK94,1)&gt;160,160,BH94+VLOOKUP(BI94,NyIAM!$L$2:$V$4,DK94,1)),"")</f>
        <v/>
      </c>
    </row>
    <row r="95" spans="1:178" x14ac:dyDescent="0.2">
      <c r="A95" s="51"/>
      <c r="B95" s="51"/>
      <c r="C95" s="51"/>
      <c r="D95" s="51"/>
      <c r="E95" s="51"/>
      <c r="F95" s="51"/>
      <c r="G95" s="51"/>
      <c r="H95" s="51"/>
      <c r="I95" s="51"/>
      <c r="J95" s="52"/>
      <c r="K95" s="52"/>
      <c r="L95" s="53"/>
      <c r="M95" s="53"/>
      <c r="N95" s="58" t="str">
        <f t="shared" si="22"/>
        <v/>
      </c>
      <c r="O95" s="53"/>
      <c r="P95" s="53"/>
      <c r="Q95" s="53"/>
      <c r="R95" s="53"/>
      <c r="S95" s="53"/>
      <c r="T95" s="53"/>
      <c r="U95" s="53"/>
      <c r="V95" s="53"/>
      <c r="W95" s="53"/>
      <c r="X95" s="53"/>
      <c r="Y95" s="53"/>
      <c r="Z95" s="53"/>
      <c r="AA95" s="53"/>
      <c r="AB95" s="53"/>
      <c r="AC95" s="53"/>
      <c r="AD95" s="53"/>
      <c r="AE95" s="53"/>
      <c r="AF95" s="53"/>
      <c r="AG95" s="53"/>
      <c r="AH95" s="53"/>
      <c r="AI95" s="53"/>
      <c r="AJ95" s="4" t="str">
        <f>IF(O95="","",IF(ISNUMBER(N95),VLOOKUP(O95,NyFi!$A$2:$K$40,DK95),""))</f>
        <v/>
      </c>
      <c r="AK95" s="4" t="str">
        <f>IF(P95="","",IF(AND(ISNUMBER(N95),DK95&lt;8),VLOOKUP(P95,NyGs!$A$2:$G$41,DK95),""))</f>
        <v/>
      </c>
      <c r="AL95" s="4" t="str">
        <f>IF(AA95="","",IF(ISNUMBER(N95),VLOOKUP(AA95,NyRm!$A$2:$K$56,DK95),""))</f>
        <v/>
      </c>
      <c r="AM95" s="4" t="str">
        <f>IF(Z95="","",IF(ISNUMBER(N95),VLOOKUP(Z95,NyFm!$A$2:$K$46,DK95),""))</f>
        <v/>
      </c>
      <c r="AN95" s="4" t="str">
        <f>IF(U95="","",IF(AND(ISNUMBER(N95),DK95&lt;8),VLOOKUP(U95,NyLi1R!$A$2:$G$20,DK95),""))</f>
        <v/>
      </c>
      <c r="AO95" s="4" t="str">
        <f>IF(V95="","",IF(AND(ISNUMBER(N95),DK95&lt;8),VLOOKUP(V95,NyLi1E!$A$2:$G$20,DK95),""))</f>
        <v/>
      </c>
      <c r="AP95" s="4" t="str">
        <f>IF(AND(ISNUMBER(N95),ISNUMBER(AN95),ISNUMBER(AO95),DK95&lt;8),VLOOKUP(AN95+AO95,NyLi1T!$A$2:$G$40,DK95),"")</f>
        <v/>
      </c>
      <c r="AQ95" s="4" t="str">
        <f>IF(W95="","",IF(AND(ISNUMBER(N95),DK95&gt;7),VLOOKUP(W95,NyLi2R!$A$2:$K$20,DK95),""))</f>
        <v/>
      </c>
      <c r="AR95" s="4" t="str">
        <f>IF(X95="","",IF(AND(ISNUMBER(N95),DK95&gt;7),VLOOKUP(X95,NyLi2E!$A$2:$K$20,DK95),""))</f>
        <v/>
      </c>
      <c r="AS95" s="4" t="str">
        <f>IF(AND(ISNUMBER(N95),ISNUMBER(AQ95),ISNUMBER(AR95),DK95&gt;7),VLOOKUP(AQ95+AR95,NyLi2T!$A$2:$K$40,DK95),"")</f>
        <v/>
      </c>
      <c r="AT95" s="4" t="str">
        <f>IF(AE95="","",IF(AND(ISNUMBER(N95),DK95&lt;8),VLOOKUP(AE95,NySs!$A$2:$G$28,DK95),""))</f>
        <v/>
      </c>
      <c r="AU95" s="4" t="str">
        <f>IF(AD95="","",IF(AND(ISNUMBER(N95),DK95&lt;9),VLOOKUP(AD95,NyEo!$A$2:$H$22,DK95),""))</f>
        <v/>
      </c>
      <c r="AV95" s="4" t="str">
        <f>IF(Q95="","",IF(AND(ISNUMBER(N95),DK95&gt;7),VLOOKUP(Q95,NyHt!$A$2:$K$17,DK95),""))</f>
        <v/>
      </c>
      <c r="AW95" s="4" t="str">
        <f>IF(R95="","",IF(ISNUMBER(N95),VLOOKUP(R95,NySiF!$A$2:$K$18,DK95),""))</f>
        <v/>
      </c>
      <c r="AX95" s="4" t="str">
        <f>IF(S95="","",IF(ISNUMBER(N95),VLOOKUP(S95,NySiB!$A$2:$K$16,DK95),""))</f>
        <v/>
      </c>
      <c r="AY95" s="4" t="str">
        <f>IF(T95="","",IF(ISNUMBER(N95),VLOOKUP(T95,NySiT!$A$2:$K$32,DK95),""))</f>
        <v/>
      </c>
      <c r="AZ95" s="4" t="str">
        <f>IF(Y95="","",IF(ISNUMBER(N95),VLOOKUP(Y95,NyVs!$A$2:$K$86,DK95),""))</f>
        <v/>
      </c>
      <c r="BA95" s="4" t="str">
        <f>IF(AI95="","",IF(ISNUMBER(N95),VLOOKUP(AI95,NyPp!$A$2:$K$202,DK95),""))</f>
        <v/>
      </c>
      <c r="BB95" s="4" t="str">
        <f>IF(AND(ISNUMBER(AJ95),ISNUMBER(AK95),ISNUMBER(AL95),ISNUMBER(AM95),DK95&lt;8),IF(COUNTIF(O95,0)+COUNTIF(P95,0)+COUNTIF(AA95,0)+COUNTIF(Z95,0)&gt;1,"",VLOOKUP(AJ95+AK95+AL95+AM95,NyIGS!$A$2:$K$78,DK95)),IF(AND(ISNUMBER(AJ95),ISNUMBER(AL95),ISNUMBER(AM95),ISNUMBER(AS95),DK95&gt;7),IF(COUNTIF(O95,0)+COUNTIF(AA95,0)+COUNTIF(Z95,0)+AND(COUNTIF(W95,0),COUNTIF(X95,0))&gt;1,"",VLOOKUP(AJ95+AL95+AM95+AS95,NyIGS!$A$2:$K$78,DK95)),""))</f>
        <v/>
      </c>
      <c r="BC95" s="4" t="str">
        <f>IF(AND(ISNUMBER(AJ95),ISNUMBER(AN95),ISNUMBER(AT95),DK95&lt;8),IF(COUNTIF(O95,0)+COUNTIF(U95,0)+COUNTIF(AE95,0)&gt;1,"",VLOOKUP(AJ95+AN95+AT95,NyIRS!$A$2:$K$59,DK95)),IF(AND(ISNUMBER(AJ95),ISNUMBER(AQ95),DK95&gt;7),IF(COUNTIF(O95,0)+COUNTIF(W95,0)&gt;1,"",VLOOKUP(AJ95+AQ95,NyIRS!$A$2:$K$59,DK95)),""))</f>
        <v/>
      </c>
      <c r="BD95" s="4" t="str">
        <f>IF(AND(ISNUMBER(AK95),ISNUMBER(AL95),ISNUMBER(AM95),DK95&lt;8),IF(COUNTIF(P95,0)+COUNTIF(AA95,0)+COUNTIF(Z95,0)&gt;1,"",VLOOKUP(AK95+AL95+AM95,NyIES!$A$2:$K$59,DK95)),IF(AND(ISNUMBER(AL95),ISNUMBER(AM95),ISNUMBER(AR95),DK95&gt;7),IF(COUNTIF(AA95,0)+COUNTIF(Z95,0)+COUNTIF(X95,0)&gt;1,"",VLOOKUP(AL95+AM95+AR95,NyIES!$A$2:$K$59,DK95)),""))</f>
        <v/>
      </c>
      <c r="BE95" s="4" t="str">
        <f>IF(AND(ISNUMBER(AJ95),ISNUMBER(AP95),ISNUMBER(AU95),DK95&lt;8),IF(COUNTIF(O95,0)+AND(COUNTIF(U95,0),COUNTIF(V95,0))+COUNTIF(AD95,0)&gt;1,"",VLOOKUP(AJ95+AP95+AU95,NyISI!$A$2:$K$59,DK95)),IF(AND(ISNUMBER(AS95),ISNUMBER(AU95),ISNUMBER(AV95),DK95=8),IF(COUNTIF(AD95,0)+COUNTIF(Q95,0)+AND(COUNTIF(W95,0),COUNTIF(X95,0))&gt;1,"",VLOOKUP(AS95+AU95+AV95,NyISI!$A$2:$K$59,DK95)),IF(AND(ISNUMBER(AS95),ISNUMBER(AV95),DK95&gt;8),IF(COUNTIF(Q95,0)+AND(COUNTIF(W95,0),COUNTIF(X95,0))&gt;1,"",VLOOKUP(AS95+AV95,NyISI!$A$2:$K$59,DK95)),"")))</f>
        <v/>
      </c>
      <c r="BF95" s="4" t="str">
        <f>IF(AND(ISNUMBER(AT95),ISNUMBER(AK95),ISNUMBER(AL95),ISNUMBER(AM95),DK95&lt;8),IF(COUNTIF(P95,0)+COUNTIF(AA95,0)+COUNTIF(Z95,0)+COUNTIF(AE95,0)&gt;1,"",VLOOKUP(AT95+AK95+AL95+AM95,NyISS!$A$2:$G$78,DK95)),"")</f>
        <v/>
      </c>
      <c r="BG95" s="4" t="str">
        <f>IF(AND(ISNUMBER(AJ95),ISNUMBER(AL95),ISNUMBER(AM95),DK95&gt;7),IF(COUNTIF(O95,0)+COUNTIF(AA95,0)+COUNTIF(Z95,0)&gt;1,"",VLOOKUP(AJ95+AL95+AM95,NyISM!$A$2:$K$59,DK95)),"")</f>
        <v/>
      </c>
      <c r="BH95" s="4" t="str">
        <f>IF(AND(ISNUMBER(AY95),ISNUMBER(AZ95)),IF(COUNTIF(T95,0)+COUNTIF(Y95,0)&gt;1,"",VLOOKUP(AY95+AZ95,NyIAM!$A$2:$K$40,DK95)),"")</f>
        <v/>
      </c>
      <c r="BJ95" s="4" t="str">
        <f>IF(ISNUMBER(BB95),VLOOKUP(BB95,Percentil!$A$2:$B$122,2,1),"")</f>
        <v/>
      </c>
      <c r="BK95" s="4" t="str">
        <f>IF(ISNUMBER(BC95),VLOOKUP(BC95,Percentil!$A$2:$B$122,2,1),"")</f>
        <v/>
      </c>
      <c r="BL95" s="4" t="str">
        <f>IF(ISNUMBER(BD95),VLOOKUP(BD95,Percentil!$A$2:$B$122,2,1),"")</f>
        <v/>
      </c>
      <c r="BM95" s="4" t="str">
        <f>IF(ISNUMBER(BE95),VLOOKUP(BE95,Percentil!$A$2:$B$122,2,1),"")</f>
        <v/>
      </c>
      <c r="BN95" s="4" t="str">
        <f>IF(ISNUMBER(BF95),VLOOKUP(BF95,Percentil!$A$2:$B$122,2,1),"")</f>
        <v/>
      </c>
      <c r="BO95" s="4" t="str">
        <f>IF(ISNUMBER(BG95),VLOOKUP(BG95,Percentil!$A$2:$B$122,2,1),"")</f>
        <v/>
      </c>
      <c r="BP95" s="4" t="str">
        <f>IF(ISNUMBER(BH95),VLOOKUP(BH95,Percentil!$A$2:$B$122,2,1),"")</f>
        <v/>
      </c>
      <c r="BQ95" s="4" t="str">
        <f>IF(AND(ISNUMBER(AJ95),ISNUMBER(DK95)),IF(AJ95-VLOOKUP(BI95,NyFi!$L$2:$V$4,DK95,1)&lt;1,1 &amp; " - " &amp; AJ95+VLOOKUP(BI95,NyFi!$L$2:$V$4,DK95,1),IF(AJ95+VLOOKUP(BI95,NyFi!$L$2:$V$4,DK95,1)&gt;19,AJ95-VLOOKUP(BI95,NyFi!$L$2:$V$4,DK95,1) &amp; " - " &amp; 19,AJ95-VLOOKUP(BI95,NyFi!$L$2:$V$4,DK95,1) &amp; " - " &amp; AJ95+VLOOKUP(BI95,NyFi!$L$2:$V$4,DK95,1))),"")</f>
        <v/>
      </c>
      <c r="BR95" s="4" t="str">
        <f>IF(AND(ISNUMBER(DK95),DK95&lt;8),IF(AND(ISNUMBER(AK95),ISNUMBER(DK95)),IF(AK95-VLOOKUP(BI95,NyGs!$L$2:$V$4,DK95,1)&lt;1,1 &amp; " - " &amp; AK95+VLOOKUP(BI95,NyGs!$L$2:$V$4,DK95,1),IF(AK95+VLOOKUP(BI95,NyGs!$L$2:$V$4,DK95,1)&gt;19,AK95-VLOOKUP(BI95,NyGs!$L$2:$V$4,DK95,1) &amp; " - " &amp; 19,AK95-VLOOKUP(BI95,NyGs!$L$2:$V$4,DK95,1) &amp; " - " &amp; AK95+VLOOKUP(BI95,NyGs!$L$2:$V$4,DK95,1))),""),"")</f>
        <v/>
      </c>
      <c r="BS95" s="4" t="str">
        <f>IF(AND(ISNUMBER(AL95),ISNUMBER(DK95)),IF(AL95-VLOOKUP(BI95,NyRm!$L$2:$V$4,DK95,1)&lt;1,1 &amp; " - " &amp; AL95+VLOOKUP(BI95,NyRm!$L$2:$V$4,DK95,1),IF(AL95+VLOOKUP(BI95,NyRm!$L$2:$V$4,DK95,1)&gt;19,AL95-VLOOKUP(BI95,NyRm!$L$2:$V$4,DK95,1) &amp; " - " &amp; 19,AL95-VLOOKUP(BI95,NyRm!$L$2:$V$4,DK95,1) &amp; " - " &amp; AL95+VLOOKUP(BI95,NyRm!$L$2:$V$4,DK95,1))),"")</f>
        <v/>
      </c>
      <c r="BT95" s="4" t="str">
        <f>IF(AND(ISNUMBER(AM95),ISNUMBER(DK95)),IF(AM95-VLOOKUP(BI95,NyFm!$L$2:$V$4,DK95,1)&lt;1,1 &amp; " - " &amp; AM95+VLOOKUP(BI95,NyFm!$L$2:$V$4,DK95,1),IF(AM95+VLOOKUP(BI95,NyFm!$L$2:$V$4,DK95,1)&gt;19,AM95-VLOOKUP(BI95,NyFm!$L$2:$V$4,DK95,1) &amp; " - " &amp; 19,AM95-VLOOKUP(BI95,NyFm!$L$2:$V$4,DK95,1) &amp; " - " &amp; AM95+VLOOKUP(BI95,NyFm!$L$2:$V$4,DK95,1))),"")</f>
        <v/>
      </c>
      <c r="BU95" s="4" t="str">
        <f>IF(AND(ISNUMBER(DK95),DK95&lt;8),IF(AND(ISNUMBER(AN95),ISNUMBER(DK95)),IF(AN95-VLOOKUP(BI95,NyLi1R!$L$2:$V$4,DK95,1)&lt;1,1 &amp; " - " &amp; AN95+VLOOKUP(BI95,NyLi1R!$L$2:$V$4,DK95,1),IF(AN95+VLOOKUP(BI95,NyLi1R!$L$2:$V$4,DK95,1)&gt;19,AN95-VLOOKUP(BI95,NyLi1R!$L$2:$V$4,DK95,1) &amp; " - " &amp; 19,AN95-VLOOKUP(BI95,NyLi1R!$L$2:$V$4,DK95,1) &amp; " - " &amp; AN95+VLOOKUP(BI95,NyLi1R!$L$2:$V$4,DK95,1))),""),"")</f>
        <v/>
      </c>
      <c r="BV95" s="4" t="str">
        <f>IF(AND(ISNUMBER(DK95),DK95&lt;8),IF(AND(ISNUMBER(AO95),ISNUMBER(DK95)),IF(AO95-VLOOKUP(BI95,NyLi1E!$L$2:$V$4,DK95,1)&lt;1,1 &amp; " - " &amp; AO95+VLOOKUP(BI95,NyLi1E!$L$2:$V$4,DK95,1),IF(AO95+VLOOKUP(BI95,NyLi1E!$L$2:$V$4,DK95,1)&gt;19,AO95-VLOOKUP(BI95,NyLi1E!$L$2:$V$4,DK95,1) &amp; " - " &amp; 19,AO95-VLOOKUP(BI95,NyLi1E!$L$2:$V$4,DK95,1) &amp; " - " &amp; AO95+VLOOKUP(BI95,NyLi1E!$L$2:$V$4,DK95,1))),""),"")</f>
        <v/>
      </c>
      <c r="BW95" s="4" t="str">
        <f>IF(AND(ISNUMBER(DK95),DK95&lt;8),IF(AND(ISNUMBER(AP95),ISNUMBER(DK95)),IF(AP95-VLOOKUP(BI95,NyLi1T!$L$2:$V$4,DK95,1)&lt;1,1 &amp; " - " &amp; AP95+VLOOKUP(BI95,NyLi1T!$L$2:$V$4,DK95,1),IF(AP95+VLOOKUP(BI95,NyLi1T!$L$2:$V$4,DK95,1)&gt;19,AP95-VLOOKUP(BI95,NyLi1T!$L$2:$V$4,DK95,1) &amp; " - " &amp; 19,AP95-VLOOKUP(BI95,NyLi1T!$L$2:$V$4,DK95,1) &amp; " - " &amp; AP95+VLOOKUP(BI95,NyLi1T!$L$2:$V$4,DK95,1))),""),"")</f>
        <v/>
      </c>
      <c r="BX95" s="4" t="str">
        <f>IF(AND(ISNUMBER(DK95),DK95&gt;7),IF(AND(ISNUMBER(AQ95),ISNUMBER(DK95)),IF(AQ95-VLOOKUP(BI95,NyLi2R!$L$2:$V$4,DK95,1)&lt;1,1 &amp; " - " &amp; AQ95+VLOOKUP(BI95,NyLi2R!$L$2:$V$4,DK95,1),IF(AQ95+VLOOKUP(BI95,NyLi2R!$L$2:$V$4,DK95,1)&gt;19,AQ95-VLOOKUP(BI95,NyLi2R!$L$2:$V$4,DK95,1) &amp; " - " &amp; 19,AQ95-VLOOKUP(BI95,NyLi2R!$L$2:$V$4,DK95,1) &amp; " - " &amp; AQ95+VLOOKUP(BI95,NyLi2R!$L$2:$V$4,DK95,1))),""),"")</f>
        <v/>
      </c>
      <c r="BY95" s="4" t="str">
        <f>IF(AND(ISNUMBER(DK95),DK95&gt;7),IF(AND(ISNUMBER(AR95),ISNUMBER(DK95)),IF(AR95-VLOOKUP(BI95,NyLi2E!$L$2:$V$4,DK95,1)&lt;1,1 &amp; " - " &amp; AR95+VLOOKUP(BI95,NyLi2E!$L$2:$V$4,DK95,1),IF(AR95+VLOOKUP(BI95,NyLi2E!$L$2:$V$4,DK95,1)&gt;19,AR95-VLOOKUP(BI95,NyLi2E!$L$2:$V$4,DK95,1) &amp; " - " &amp; 19,AR95-VLOOKUP(BI95,NyLi2E!$L$2:$V$4,DK95,1) &amp; " - " &amp; AR95+VLOOKUP(BI95,NyLi2E!$L$2:$V$4,DK95,1))),""),"")</f>
        <v/>
      </c>
      <c r="BZ95" s="4" t="str">
        <f>IF(AND(ISNUMBER(DK95),DK95&gt;7),IF(AND(ISNUMBER(AS95),ISNUMBER(DK95)),IF(AS95-VLOOKUP(BI95,NyLi2T!$L$2:$V$4,DK95,1)&lt;1,1 &amp; " - " &amp; AS95+VLOOKUP(BI95,NyLi2T!$L$2:$V$4,DK95,1),IF(AS95+VLOOKUP(BI95,NyLi2T!$L$2:$V$4,DK95,1)&gt;19,AS95-VLOOKUP(BI95,NyLi2T!$L$2:$V$4,DK95,1) &amp; " - " &amp; 19,AS95-VLOOKUP(BI95,NyLi2T!$L$2:$V$4,DK95,1) &amp; " - " &amp; AS95+VLOOKUP(BI95,NyLi2T!$L$2:$V$4,DK95,1))),""),"")</f>
        <v/>
      </c>
      <c r="CA95" s="4" t="str">
        <f>IF(AND(ISNUMBER(DK95),DK95&lt;8),IF(AND(ISNUMBER(AT95),ISNUMBER(DK95)),IF(AT95-VLOOKUP(BI95,NySs!$L$2:$V$4,DK95,1)&lt;1,1 &amp; " - " &amp; AT95+VLOOKUP(BI95,NySs!$L$2:$V$4,DK95,1),IF(AT95+VLOOKUP(BI95,NySs!$L$2:$V$4,DK95,1)&gt;19,AT95-VLOOKUP(BI95,NySs!$L$2:$V$4,DK95,1) &amp; " - " &amp; 19,AT95-VLOOKUP(BI95,NySs!$L$2:$V$4,DK95,1) &amp; " - " &amp; AT95+VLOOKUP(BI95,NySs!$L$2:$V$4,DK95,1))),""),"")</f>
        <v/>
      </c>
      <c r="CB95" s="4" t="str">
        <f>IF(AND(ISNUMBER(DK95),DK95&lt;9),IF(AND(ISNUMBER(AU95),ISNUMBER(DK95)),IF(AU95-VLOOKUP(BI95,NyEo!$L$2:$V$4,DK95,1)&lt;1,1 &amp; " - " &amp; AU95+VLOOKUP(BI95,NyEo!$L$2:$V$4,DK95,1),IF(AU95+VLOOKUP(BI95,NyEo!$L$2:$V$4,DK95,1)&gt;19,AU95-VLOOKUP(BI95,NyEo!$L$2:$V$4,DK95,1) &amp; " - " &amp; 19,AU95-VLOOKUP(BI95,NyEo!$L$2:$V$4,DK95,1) &amp; " - " &amp; AU95+VLOOKUP(BI95,NyEo!$L$2:$V$4,DK95,1))),""),"")</f>
        <v/>
      </c>
      <c r="CC95" s="4" t="str">
        <f>IF(AND(ISNUMBER(DK95),DK95&gt;7),IF(AND(ISNUMBER(AV95),ISNUMBER(DK95)),IF(AV95-VLOOKUP(BI95,NyHt!$L$2:$V$4,DK95,1)&lt;1,1 &amp; " - " &amp; AV95+VLOOKUP(BI95,NyHt!$L$2:$V$4,DK95,1),IF(AV95+VLOOKUP(BI95,NyHt!$L$2:$V$4,DK95,1)&gt;19,AV95-VLOOKUP(BI95,NyHt!$L$2:$V$4,DK95,1) &amp; " - " &amp; 19,AV95-VLOOKUP(BI95,NyHt!$L$2:$V$4,DK95,1) &amp; " - " &amp; AV95+VLOOKUP(BI95,NyHt!$L$2:$V$4,DK95,1))),""),"")</f>
        <v/>
      </c>
      <c r="CD95" s="4" t="str">
        <f>IF(AND(ISNUMBER(AW95),ISNUMBER(DK95)),IF(AW95-VLOOKUP(BI95,NySiF!$L$2:$V$4,DK95,1)&lt;1,1 &amp; " - " &amp; AW95+VLOOKUP(BI95,NySiF!$L$2:$V$4,DK95,1),IF(AW95+VLOOKUP(BI95,NySiF!$L$2:$V$4,DK95,1)&gt;19,AW95-VLOOKUP(BI95,NySiF!$L$2:$V$4,DK95,1) &amp; " - " &amp; 19,AW95-VLOOKUP(BI95,NySiF!$L$2:$V$4,DK95,1) &amp; " - " &amp; AW95+VLOOKUP(BI95,NySiF!$L$2:$V$4,DK95,1))),"")</f>
        <v/>
      </c>
      <c r="CE95" s="4" t="str">
        <f>IF(AND(ISNUMBER(AX95),ISNUMBER(DK95)),IF(AX95-VLOOKUP(BI95,NySiB!$L$2:$V$4,DK95,1)&lt;1,1 &amp; " - " &amp; AX95+VLOOKUP(BI95,NySiB!$L$2:$V$4,DK95,1),IF(AX95+VLOOKUP(BI95,NySiB!$L$2:$V$4,DK95,1)&gt;19,AX95-VLOOKUP(BI95,NySiB!$L$2:$V$4,DK95,1) &amp; " - " &amp; 19,AX95-VLOOKUP(BI95,NySiB!$L$2:$V$4,DK95,1) &amp; " - " &amp; AX95+VLOOKUP(BI95,NySiB!$L$2:$V$4,DK95,1))),"")</f>
        <v/>
      </c>
      <c r="CF95" s="4" t="str">
        <f>IF(AND(ISNUMBER(AY95),ISNUMBER(DK95)),IF(AY95-VLOOKUP(BI95,NySiT!$L$2:$V$4,DK95,1)&lt;1,1 &amp; " - " &amp; AY95+VLOOKUP(BI95,NySiT!$L$2:$V$4,DK95,1),IF(AY95+VLOOKUP(BI95,NySiT!$L$2:$V$4,DK95,1)&gt;19,AY95-VLOOKUP(BI95,NySiT!$L$2:$V$4,DK95,1) &amp; " - " &amp; 19,AY95-VLOOKUP(BI95,NySiT!$L$2:$V$4,DK95,1) &amp; " - " &amp; AY95+VLOOKUP(BI95,NySiT!$L$2:$V$4,DK95,1))),"")</f>
        <v/>
      </c>
      <c r="CG95" s="4" t="str">
        <f>IF(AND(ISNUMBER(AZ95),ISNUMBER(DK95)),IF(AZ95-VLOOKUP(BI95,NyVs!$L$2:$V$4,DK95,1)&lt;1,1 &amp; " - " &amp; AZ95+VLOOKUP(BI95,NyVs!$L$2:$V$4,DK95,1),IF(AZ95+VLOOKUP(BI95,NyVs!$L$2:$V$4,DK95,1)&gt;19,AZ95-VLOOKUP(BI95,NyVs!$L$2:$V$4,DK95,1) &amp; " - " &amp; 19,AZ95-VLOOKUP(BI95,NyVs!$L$2:$V$4,DK95,1) &amp; " - " &amp; AZ95+VLOOKUP(BI95,NyVs!$L$2:$V$4,DK95,1))),"")</f>
        <v/>
      </c>
      <c r="CH95" s="4" t="str">
        <f>IF(AND(ISNUMBER(BA95),ISNUMBER(DK95)),IF(BA95-VLOOKUP(BI95,NyPp!$L$2:$V$4,DK95,1)&lt;1,1 &amp; " - " &amp; BA95+VLOOKUP(BI95,NyPp!$L$2:$V$4,DK95,1),IF(BA95+VLOOKUP(BI95,NyPp!$L$2:$V$4,DK95,1)&gt;19,BA95-VLOOKUP(BI95,NyPp!$L$2:$V$4,DK95,1) &amp; " - " &amp; 19,BA95-VLOOKUP(BI95,NyPp!$L$2:$V$4,DK95,1) &amp; " - " &amp; BA95+VLOOKUP(BI95,NyPp!$L$2:$V$4,DK95,1))),"")</f>
        <v/>
      </c>
      <c r="CI95" s="4" t="str">
        <f>IF(AND(ISNUMBER(BB95),ISNUMBER(DK95)),IF(BB95-VLOOKUP(BI95,NyIGS!$L$2:$V$4,DK95,1)&lt;40,40 &amp; " - " &amp; BB95+VLOOKUP(BI95,NyIGS!$L$2:$V$4,DK95,1),IF(BB95+VLOOKUP(BI95,NyIGS!$L$2:$V$4,DK95,1)&gt;160,BB95-VLOOKUP(BI95,NyIGS!$L$2:$V$4,DK95,1) &amp; " - " &amp; 160,BB95-VLOOKUP(BI95,NyIGS!$L$2:$V$4,DK95,1) &amp; " - " &amp; BB95+VLOOKUP(BI95,NyIGS!$L$2:$V$4,DK95,1))),"")</f>
        <v/>
      </c>
      <c r="CJ95" s="4" t="str">
        <f>IF(AND(ISNUMBER(BC95),ISNUMBER(DK95)),IF(BC95-VLOOKUP(BI95,NyIRS!$L$2:$V$4,DK95,1)&lt;40,40 &amp; " - " &amp; BC95+VLOOKUP(BI95,NyIRS!$L$2:$V$4,DK95,1),IF(BC95+VLOOKUP(BI95,NyIRS!$L$2:$V$4,DK95,1)&gt;160,BC95-VLOOKUP(BI95,NyIRS!$L$2:$V$4,DK95,1) &amp; " - " &amp; 160,BC95-VLOOKUP(BI95,NyIRS!$L$2:$V$4,DK95,1) &amp; " - " &amp; BC95+VLOOKUP(BI95,NyIRS!$L$2:$V$4,DK95,1))),"")</f>
        <v/>
      </c>
      <c r="CK95" s="4" t="str">
        <f>IF(AND(ISNUMBER(BD95),ISNUMBER(DK95)),IF(BD95-VLOOKUP(BI95,NyIES!$L$2:$V$4,DK95,1)&lt;40,40 &amp; " - " &amp; BD95+VLOOKUP(BI95,NyIES!$L$2:$V$4,DK95,1),IF(BD95+VLOOKUP(BI95,NyIES!$L$2:$V$4,DK95,1)&gt;160,BD95-VLOOKUP(BI95,NyIES!$L$2:$V$4,DK95,1) &amp; " - " &amp; 160,BD95-VLOOKUP(BI95,NyIES!$L$2:$V$4,DK95,1) &amp; " - " &amp; BD95+VLOOKUP(BI95,NyIES!$L$2:$V$4,DK95,1))),"")</f>
        <v/>
      </c>
      <c r="CL95" s="4" t="str">
        <f>IF(AND(ISNUMBER(BE95),ISNUMBER(DK95)),IF(BE95-VLOOKUP(BI95,NyISI!$L$2:$V$4,DK95,1)&lt;40,40 &amp; " - " &amp; BE95+VLOOKUP(BI95,NyISI!$L$2:$V$4,DK95,1),IF(BE95+VLOOKUP(BI95,NyISI!$L$2:$V$4,DK95,1)&gt;160,BE95-VLOOKUP(BI95,NyISI!$L$2:$V$4,DK95,1) &amp; " - " &amp; 160,BE95-VLOOKUP(BI95,NyISI!$L$2:$V$4,DK95,1) &amp; " - " &amp; BE95+VLOOKUP(BI95,NyISI!$L$2:$V$4,DK95,1))),"")</f>
        <v/>
      </c>
      <c r="CM95" s="4" t="str">
        <f>IF(AND(ISNUMBER(DK95),DK95&lt;8),IF(AND(ISNUMBER(BF95),ISNUMBER(DK95)),IF(BF95-VLOOKUP(BI95,NyISS!$L$2:$V$4,DK95,1)&lt;40,40 &amp; " - " &amp; BF95+VLOOKUP(BI95,NyISS!$L$2:$V$4,DK95,1),IF(BF95+VLOOKUP(BI95,NyISS!$L$2:$V$4,DK95,1)&gt;160,BF95-VLOOKUP(BI95,NyISS!$L$2:$V$4,DK95,1) &amp; " - " &amp; 160,BF95-VLOOKUP(BI95,NyISS!$L$2:$V$4,DK95,1) &amp; " - " &amp; BF95+VLOOKUP(BI95,NyISS!$L$2:$V$4,DK95,1))),""),"")</f>
        <v/>
      </c>
      <c r="CN95" s="4" t="str">
        <f>IF(AND(ISNUMBER(DK95),DK95&gt;7),IF(AND(ISNUMBER(BG95),ISNUMBER(DK95)),IF(BG95-VLOOKUP(BI95,NyISM!$L$2:$V$4,DK95,1)&lt;40,40 &amp; " - " &amp; BG95+VLOOKUP(BI95,NyISM!$L$2:$V$4,DK95,1),IF(BG95+VLOOKUP(BI95,NyISM!$L$2:$V$4,DK95,1)&gt;160,BG95-VLOOKUP(BI95,NyISM!$L$2:$V$4,DK95,1) &amp; " - " &amp; 160,BG95-VLOOKUP(BI95,NyISM!$L$2:$V$4,DK95,1) &amp; " - " &amp; BG95+VLOOKUP(BI95,NyISM!$L$2:$V$4,DK95,1))),""),"")</f>
        <v/>
      </c>
      <c r="CO95" s="4" t="str">
        <f>IF(AND(ISNUMBER(BH95),ISNUMBER(DK95)),IF(BH95-VLOOKUP(BI95,NyIAM!$L$2:$V$4,DK95,1)&lt;40,40 &amp; " - " &amp; BH95+VLOOKUP(BI95,NyIAM!$L$2:$V$4,DK95,1),IF(BH95+VLOOKUP(BI95,NyIAM!$L$2:$V$4,DK95,1)&gt;160,BH95-VLOOKUP(BI95,NyIAM!$L$2:$V$4,DK95,1) &amp; " - " &amp; 160,BH95-VLOOKUP(BI95,NyIAM!$L$2:$V$4,DK95,1) &amp; " - " &amp; BH95+VLOOKUP(BI95,NyIAM!$L$2:$V$4,DK95,1))),"")</f>
        <v/>
      </c>
      <c r="CP95" s="4" t="str">
        <f>IF(AF95="","",IF(AND(ISNUMBER(AF95),ISNUMBER(DK95)),IF(VLOOKUP(AF95,NyOm!$A$2:$K$30,DK95,1)=1,"Onormalt få ord",IF(VLOOKUP(AF95,NyOm!$A$2:$K$30,DK95,1)=2,"Färre antal ord än normalt",IF(VLOOKUP(AF95,NyOm!$A$2:$K$30,DK95,1)=3,"Normalt antal ord","")))))</f>
        <v/>
      </c>
      <c r="CQ95" s="4" t="str">
        <f>IF(AB95="","",IF(AND(ISNUMBER(AB95),ISNUMBER(DK95)),IF(VLOOKUP(AB95,NyPbTid!$A$2:$K$218,DK95,1)=1,"Onormalt lång tidsåtgång",IF(VLOOKUP(AB95,NyPbTid!$A$2:$K$218,DK95,1)=2,"Långsammare än normalt",IF(VLOOKUP(AB95,NyPbTid!$A$2:$K$218,DK95,1)=3,"Normal tidsåtgång","")))))</f>
        <v/>
      </c>
      <c r="CR95" s="4" t="str">
        <f>IF(AC95="","",IF(AND(ISNUMBER(AC95),ISNUMBER(DK95)),IF(VLOOKUP(AC95,NyPbFel!$A$2:$K$18,DK95,1)=1,"Onormalt antal fel",IF(VLOOKUP(AC95,NyPbFel!$A$2:$K$18,DK95,1)=2,"Fler fel än normalt",IF(VLOOKUP(AC95,NyPbFel!$A$2:$K$18,DK95,1)=3,"Normalt antal fel","")))))</f>
        <v/>
      </c>
      <c r="CS95" s="4" t="str">
        <f t="shared" si="28"/>
        <v/>
      </c>
      <c r="CT95" s="4" t="str">
        <f>IF(OR(ISNUMBER(CS95),CS95="0**"),IF(ISNUMBER(CS95),CS95/ABS(CS95)*VLOOKUP(1,SignDiff!$A$3:$K$4,DK95,1),VLOOKUP(1,SignDiff!$A$3:$K$4,DK95,1)),"")</f>
        <v/>
      </c>
      <c r="CU95" s="4" t="str">
        <f>IF(OR(ISNUMBER(CS95),CS95="0**"),IF(ISNUMBER(CS95),CS95/ABS(CS95)*VLOOKUP(1,SignDiff!$A$7:$K$8,DK95,1),VLOOKUP(1,SignDiff!$A$7:$K$8,DK95,1)),"")</f>
        <v/>
      </c>
      <c r="CV95" s="4" t="str">
        <f t="shared" si="29"/>
        <v/>
      </c>
      <c r="CW95" s="4" t="str">
        <f t="shared" si="30"/>
        <v/>
      </c>
      <c r="CX95" s="4" t="str">
        <f>IF(OR(ISNUMBER(CS95),CS95="0**"),IF(CS95="0**",VLOOKUP(0,'IRS-IES'!$A$2:$C$43,2,1),IF(CS95&lt;0,VLOOKUP(ABS(CS95),'IRS-IES'!$A$2:$C$43,2,1),VLOOKUP(ABS(CS95),'IRS-IES'!$A$2:$C$43,3,1))),"")</f>
        <v/>
      </c>
      <c r="CY95" s="4" t="str">
        <f t="shared" si="31"/>
        <v/>
      </c>
      <c r="CZ95" s="4" t="str">
        <f>IF(OR(ISNUMBER(CY95),CY95="0**"),IF(ISNUMBER(CY95),CY95/ABS(CY95)*VLOOKUP(2,SignDiff!$A$3:$K$4,DK95,1),VLOOKUP(2,SignDiff!$A$3:$K$4,DK95,1)),"")</f>
        <v/>
      </c>
      <c r="DA95" s="4" t="str">
        <f>IF(OR(ISNUMBER(CY95),CY95="0**"),IF(ISNUMBER(CY95),CY95/ABS(CY95)*VLOOKUP(2,SignDiff!$A$7:$K$8,DK95,1),VLOOKUP(2,SignDiff!$A$7:$K$8,DK95,1)),"")</f>
        <v/>
      </c>
      <c r="DB95" s="4" t="str">
        <f t="shared" si="32"/>
        <v/>
      </c>
      <c r="DC95" s="4" t="str">
        <f t="shared" si="33"/>
        <v/>
      </c>
      <c r="DD95" s="4" t="str">
        <f>IF(OR(ISNUMBER(CY95),CY95="0**"),IF(CY95="0**",VLOOKUP(0,'ISI-ISS'!$A$2:$C$43,2,1),IF(CY95&lt;0,VLOOKUP(ABS(CY95),'ISI-ISS'!$A$2:$C$43,2,1),VLOOKUP(ABS(CY95),'ISI-ISS'!$A$2:$C$43,3,1))),"")</f>
        <v/>
      </c>
      <c r="DE95" s="4" t="str">
        <f t="shared" si="34"/>
        <v/>
      </c>
      <c r="DF95" s="4" t="str">
        <f>IF(OR(ISNUMBER(DE95),DE95="0**"),IF(ISNUMBER(DE95),DE95/ABS(DE95)*VLOOKUP(2,SignDiff!$A$3:$K$4,DK95,1),VLOOKUP(2,SignDiff!$A$3:$K$4,DK95,1)),"")</f>
        <v/>
      </c>
      <c r="DG95" s="4" t="str">
        <f>IF(OR(ISNUMBER(DE95),DE95="0**"),IF(ISNUMBER(DE95),DE95/ABS(DE95)*VLOOKUP(2,SignDiff!$A$7:$K$8,DK95,1),VLOOKUP(2,SignDiff!$A$7:$K$8,DK95,1)),"")</f>
        <v/>
      </c>
      <c r="DH95" s="4" t="str">
        <f t="shared" si="35"/>
        <v/>
      </c>
      <c r="DI95" s="4" t="str">
        <f t="shared" si="36"/>
        <v/>
      </c>
      <c r="DJ95" s="4" t="str">
        <f>IF(OR(ISNUMBER(DE95),DE95="0**"),IF(DE95="0**",VLOOKUP(0,'ISI-ISM'!$A$2:$C$43,2,1),IF(DE95&lt;0,VLOOKUP(ABS(DE95),'ISI-ISM'!$A$2:$C$43,2,1),VLOOKUP(ABS(DE95),'ISI-ISM'!$A$2:$C$43,3,1))),"")</f>
        <v/>
      </c>
      <c r="DK95" s="4" t="str">
        <f>IF(ISERROR(VLOOKUP(N95,age!$A$2:$C$11,2,1)),"",VLOOKUP(N95,age!$A$2:$C$11,2,1))</f>
        <v/>
      </c>
      <c r="DL95" s="4" t="str">
        <f>IF(ISERROR(VLOOKUP(N95,age!$A$2:$C$11,3,1)),"",VLOOKUP(N95,age!$A$2:$C$11,3,1))</f>
        <v/>
      </c>
      <c r="DM95" s="4">
        <f t="shared" si="23"/>
        <v>0</v>
      </c>
      <c r="DN95" s="4">
        <f t="shared" si="24"/>
        <v>0</v>
      </c>
      <c r="DO95" s="4">
        <f t="shared" si="25"/>
        <v>0</v>
      </c>
      <c r="DP95" s="4">
        <f t="shared" si="26"/>
        <v>0</v>
      </c>
      <c r="DQ95" s="4">
        <f t="shared" si="27"/>
        <v>0</v>
      </c>
      <c r="DR95" s="9" t="str">
        <f t="shared" si="37"/>
        <v/>
      </c>
      <c r="DS95" s="9" t="str">
        <f t="shared" si="38"/>
        <v/>
      </c>
      <c r="DT95" s="9" t="str">
        <f t="shared" si="39"/>
        <v/>
      </c>
      <c r="DU95" s="9" t="str">
        <f t="shared" si="40"/>
        <v/>
      </c>
      <c r="DV95" s="9" t="str">
        <f t="shared" si="41"/>
        <v/>
      </c>
      <c r="DW95" s="9" t="str">
        <f t="shared" si="42"/>
        <v/>
      </c>
      <c r="DX95" s="9" t="str">
        <f t="shared" si="43"/>
        <v/>
      </c>
      <c r="DY95" s="9" t="str">
        <f>IF(AND(ISNUMBER(AJ95),ISNUMBER(DK95)),IF(AJ95-VLOOKUP(BI95,NyFi!$L$2:$V$4,DK95,1)&lt;1,1,AJ95-VLOOKUP(BI95,NyFi!$L$2:$V$4,DK95,1)),"")</f>
        <v/>
      </c>
      <c r="DZ95" s="9" t="str">
        <f>IF(AND(ISNUMBER(DK95),DK95&lt;8),IF(AND(ISNUMBER(AK95),ISNUMBER(DK95)),IF(AK95-VLOOKUP(BI95,NyGs!$L$2:$V$4,DK95,1)&lt;1,1,AK95-VLOOKUP(BI95,NyGs!$L$2:$V$4,DK95,1)),""),"")</f>
        <v/>
      </c>
      <c r="EA95" s="9" t="str">
        <f>IF(AND(ISNUMBER(AL95),ISNUMBER(DK95)),IF(AL95-VLOOKUP(BI95,NyRm!$L$2:$V$4,DK95,1)&lt;1,1,AL95-VLOOKUP(BI95,NyRm!$L$2:$V$4,DK95,1)),"")</f>
        <v/>
      </c>
      <c r="EB95" s="9" t="str">
        <f>IF(AND(ISNUMBER(AM95),ISNUMBER(DK95)),IF(AM95-VLOOKUP(BI95,NyFm!$L$2:$V$4,DK95,1)&lt;1,1,AM95-VLOOKUP(BI95,NyFm!$L$2:$V$4,DK95,1)),"")</f>
        <v/>
      </c>
      <c r="EC95" s="9" t="str">
        <f>IF(AND(ISNUMBER(DK95),DK95&lt;8),IF(AND(ISNUMBER(AN95),ISNUMBER(DK95)),IF(AN95-VLOOKUP(BI95,NyLi1R!$L$2:$V$4,DK95,1)&lt;1,1,AN95-VLOOKUP(BI95,NyLi1R!$L$2:$V$4,DK95,1)),""),"")</f>
        <v/>
      </c>
      <c r="ED95" s="9" t="str">
        <f>IF(AND(ISNUMBER(DK95),DK95&lt;8),IF(AND(ISNUMBER(AO95),ISNUMBER(DK95)),IF(AO95-VLOOKUP(BI95,NyLi1E!$L$2:$V$4,DK95,1)&lt;1,1,AO95-VLOOKUP(BI95,NyLi1E!$L$2:$V$4,DK95,1)),""),"")</f>
        <v/>
      </c>
      <c r="EE95" s="9" t="str">
        <f>IF(AND(ISNUMBER(DK95),DK95&lt;8),IF(AND(ISNUMBER(AP95),ISNUMBER(DK95)),IF(AP95-VLOOKUP(BI95,NyLi1T!$L$2:$V$4,DK95,1)&lt;1,1,AP95-VLOOKUP(BI95,NyLi1T!$L$2:$V$4,DK95,1)),""),"")</f>
        <v/>
      </c>
      <c r="EF95" s="9" t="str">
        <f>IF(AND(ISNUMBER(DK95),DK95&gt;7),IF(AND(ISNUMBER(AQ95),ISNUMBER(DK95)),IF(AQ95-VLOOKUP(BI95,NyLi2R!$L$2:$V$4,DK95,1)&lt;1,1,AQ95-VLOOKUP(BI95,NyLi2R!$L$2:$V$4,DK95,1)),""),"")</f>
        <v/>
      </c>
      <c r="EG95" s="9" t="str">
        <f>IF(AND(ISNUMBER(DK95),DK95&gt;7),IF(AND(ISNUMBER(AR95),ISNUMBER(DK95)),IF(AR95-VLOOKUP(BI95,NyLi2E!$L$2:$V$4,DK95,1)&lt;1,1,AR95-VLOOKUP(BI95,NyLi2E!$L$2:$V$4,DK95,1)),""),"")</f>
        <v/>
      </c>
      <c r="EH95" s="9" t="str">
        <f>IF(AND(ISNUMBER(DK95),DK95&gt;7),IF(AND(ISNUMBER(AS95),ISNUMBER(DK95)),IF(AS95-VLOOKUP(BI95,NyLi2T!$L$2:$V$4,DK95,1)&lt;1,1,AS95-VLOOKUP(BI95,NyLi2T!$L$2:$V$4,DK95,1)),""),"")</f>
        <v/>
      </c>
      <c r="EI95" s="9" t="str">
        <f>IF(AND(ISNUMBER(DK95),DK95&lt;8),IF(AND(ISNUMBER(AT95),ISNUMBER(DK95)),IF(AT95-VLOOKUP(BI95,NySs!$L$2:$V$4,DK95,1)&lt;1,1,AT95-VLOOKUP(BI95,NySs!$L$2:$V$4,DK95,1)),""),"")</f>
        <v/>
      </c>
      <c r="EJ95" s="9" t="str">
        <f>IF(AND(ISNUMBER(DK95),DK95&lt;9),IF(AND(ISNUMBER(AU95),ISNUMBER(DK95)),IF(AU95-VLOOKUP(BI95,NyEo!$L$2:$V$4,DK95,1)&lt;1,1,AU95-VLOOKUP(BI95,NyEo!$L$2:$V$4,DK95,1)),""),"")</f>
        <v/>
      </c>
      <c r="EK95" s="9" t="str">
        <f>IF(AND(ISNUMBER(DK95),DK95&gt;7),IF(AND(ISNUMBER(AV95),ISNUMBER(DK95)),IF(AV95-VLOOKUP(BI95,NyHt!$L$2:$V$4,DK95,1)&lt;1,1,AV95-VLOOKUP(BI95,NyHt!$L$2:$V$4,DK95,1)),""),"")</f>
        <v/>
      </c>
      <c r="EL95" s="9" t="str">
        <f>IF(AND(ISNUMBER(AW95),ISNUMBER(DK95)),IF(AW95-VLOOKUP(BI95,NySiF!$L$2:$V$4,DK95,1)&lt;1,1,AW95-VLOOKUP(BI95,NySiF!$L$2:$V$4,DK95,1)),"")</f>
        <v/>
      </c>
      <c r="EM95" s="9" t="str">
        <f>IF(AND(ISNUMBER(AX95),ISNUMBER(DK95)),IF(AX95-VLOOKUP(BI95,NySiB!$L$2:$V$4,DK95,1)&lt;1,1,AX95-VLOOKUP(BI95,NySiB!$L$2:$V$4,DK95,1)),"")</f>
        <v/>
      </c>
      <c r="EN95" s="9" t="str">
        <f>IF(AND(ISNUMBER(AY95),ISNUMBER(DK95)),IF(AY95-VLOOKUP(BI95,NySiT!$L$2:$V$4,DK95,1)&lt;1,1,AY95-VLOOKUP(BI95,NySiT!$L$2:$V$4,DK95,1)),"")</f>
        <v/>
      </c>
      <c r="EO95" s="9" t="str">
        <f>IF(AND(ISNUMBER(AZ95),ISNUMBER(DK95)),IF(AZ95-VLOOKUP(BI95,NyVs!$L$2:$V$4,DK95,1)&lt;1,1,AZ95-VLOOKUP(BI95,NyVs!$L$2:$V$4,DK95,1)),"")</f>
        <v/>
      </c>
      <c r="EP95" s="9" t="str">
        <f>IF(AND(ISNUMBER(BA95),ISNUMBER(DK95)),IF(BA95-VLOOKUP(BI95,NyPp!$L$2:$V$4,DK95,1)&lt;1,1,BA95-VLOOKUP(BI95,NyPp!$L$2:$V$4,DK95,1)),"")</f>
        <v/>
      </c>
      <c r="EQ95" s="9" t="str">
        <f>IF(AND(ISNUMBER(BB95),ISNUMBER(DK95)),IF(BB95-VLOOKUP(BI95,NyIGS!$L$2:$V$4,DK95,1)&lt;40,40,BB95-VLOOKUP(BI95,NyIGS!$L$2:$V$4,DK95,1)),"")</f>
        <v/>
      </c>
      <c r="ER95" s="9" t="str">
        <f>IF(AND(ISNUMBER(BC95),ISNUMBER(DK95)),IF(BC95-VLOOKUP(BI95,NyIRS!$L$2:$V$4,DK95,1)&lt;40,40,BC95-VLOOKUP(BI95,NyIRS!$L$2:$V$4,DK95,1)),"")</f>
        <v/>
      </c>
      <c r="ES95" s="9" t="str">
        <f>IF(AND(ISNUMBER(BD95),ISNUMBER(DK95)),IF(BD95-VLOOKUP(BI95,NyIES!$L$2:$V$4,DK95,1)&lt;40,40,BD95-VLOOKUP(BI95,NyIES!$L$2:$V$4,DK95,1)),"")</f>
        <v/>
      </c>
      <c r="ET95" s="9" t="str">
        <f>IF(AND(ISNUMBER(BE95),ISNUMBER(DK95)),IF(BE95-VLOOKUP(BI95,NyISI!$L$2:$V$4,DK95,1)&lt;40,40,BE95-VLOOKUP(BI95,NyISI!$L$2:$V$4,DK95,1)),"")</f>
        <v/>
      </c>
      <c r="EU95" s="9" t="str">
        <f>IF(AND(ISNUMBER(DK95),DK95&lt;8),IF(AND(ISNUMBER(BF95),ISNUMBER(DK95)),IF(BF95-VLOOKUP(BI95,NyISS!$L$2:$V$4,DK95,1)&lt;40,40,BF95-VLOOKUP(BI95,NyISS!$L$2:$V$4,DK95,1)),""),"")</f>
        <v/>
      </c>
      <c r="EV95" s="9" t="str">
        <f>IF(AND(ISNUMBER(DK95),DK95&gt;7),IF(AND(ISNUMBER(BG95),ISNUMBER(DK95)),IF(BG95-VLOOKUP(BI95,NyISM!$L$2:$V$4,DK95,1)&lt;40,40,BG95-VLOOKUP(BI95,NyISM!$L$2:$V$4,DK95,1)),""),"")</f>
        <v/>
      </c>
      <c r="EW95" s="9" t="str">
        <f>IF(AND(ISNUMBER(BH95),ISNUMBER(DK95)),IF(BH95-VLOOKUP(BI95,NyIAM!$L$2:$V$4,DK95,1)&lt;40,40,BH95-VLOOKUP(BI95,NyIAM!$L$2:$V$4,DK95,1)),"")</f>
        <v/>
      </c>
      <c r="EX95" s="9" t="str">
        <f>IF(AND(ISNUMBER(AJ95),ISNUMBER(DK95)),IF(AJ95+VLOOKUP(BI95,NyFi!$L$2:$V$4,DK95,1)&gt;19,19,AJ95+VLOOKUP(BI95,NyFi!$L$2:$V$4,DK95,1)),"")</f>
        <v/>
      </c>
      <c r="EY95" s="9" t="str">
        <f>IF(AND(ISNUMBER(DK95),DK95&lt;8),IF(AND(ISNUMBER(AK95),ISNUMBER(DK95)),IF(AK95+VLOOKUP(BI95,NyGs!$L$2:$V$4,DK95,1)&gt;19,19,AK95+VLOOKUP(BI95,NyGs!$L$2:$V$4,DK95,1)),""),"")</f>
        <v/>
      </c>
      <c r="EZ95" s="9" t="str">
        <f>IF(AND(ISNUMBER(AL95),ISNUMBER(DK95)),IF(AL95+VLOOKUP(BI95,NyRm!$L$2:$V$4,DK95,1)&gt;19,19,AL95+VLOOKUP(BI95,NyRm!$L$2:$V$4,DK95,1)),"")</f>
        <v/>
      </c>
      <c r="FA95" s="9" t="str">
        <f>IF(AND(ISNUMBER(AM95),ISNUMBER(DK95)),IF(AM95+VLOOKUP(BI95,NyFm!$L$2:$V$4,DK95,1)&gt;19,19,AM95+VLOOKUP(BI95,NyFm!$L$2:$V$4,DK95,1)),"")</f>
        <v/>
      </c>
      <c r="FB95" s="9" t="str">
        <f>IF(AND(ISNUMBER(DK95),DK95&lt;8),IF(AND(ISNUMBER(AN95),ISNUMBER(DK95)),IF(AN95+VLOOKUP(BI95,NyLi1R!$L$2:$V$4,DK95,1)&gt;19,19,AN95+VLOOKUP(BI95,NyLi1R!$L$2:$V$4,DK95,1)),""),"")</f>
        <v/>
      </c>
      <c r="FC95" s="9" t="str">
        <f>IF(AND(ISNUMBER(DK95),DK95&lt;8),IF(AND(ISNUMBER(AO95),ISNUMBER(DK95)),IF(AO95+VLOOKUP(BI95,NyLi1E!$L$2:$V$4,DK95,1)&gt;19,19,AO95+VLOOKUP(BI95,NyLi1E!$L$2:$V$4,DK95,1)),""),"")</f>
        <v/>
      </c>
      <c r="FD95" s="9" t="str">
        <f>IF(AND(ISNUMBER(DK95),DK95&lt;8),IF(AND(ISNUMBER(AP95),ISNUMBER(DK95)),IF(AP95+VLOOKUP(BI95,NyLi1T!$L$2:$V$4,DK95,1)&gt;19,19,AP95+VLOOKUP(BI95,NyLi1T!$L$2:$V$4,DK95,1)),""),"")</f>
        <v/>
      </c>
      <c r="FE95" s="9" t="str">
        <f>IF(AND(ISNUMBER(DK95),DK95&gt;7),IF(AND(ISNUMBER(AQ95),ISNUMBER(DK95)),IF(AQ95+VLOOKUP(BI95,NyLi2R!$L$2:$V$4,DK95,1)&gt;19,19,AQ95+VLOOKUP(BI95,NyLi2R!$L$2:$V$4,DK95,1)),""),"")</f>
        <v/>
      </c>
      <c r="FF95" s="9" t="str">
        <f>IF(AND(ISNUMBER(DK95),DK95&gt;7),IF(AND(ISNUMBER(AR95),ISNUMBER(DK95)),IF(AR95+VLOOKUP(BI95,NyLi2E!$L$2:$V$4,DK95,1)&gt;19,19,AR95+VLOOKUP(BI95,NyLi2E!$L$2:$V$4,DK95,1)),""),"")</f>
        <v/>
      </c>
      <c r="FG95" s="9" t="str">
        <f>IF(AND(ISNUMBER(DK95),DK95&gt;7),IF(AND(ISNUMBER(AS95),ISNUMBER(DK95)),IF(AS95+VLOOKUP(BI95,NyLi2T!$L$2:$V$4,DK95,1)&gt;19,19,AS95+VLOOKUP(BI95,NyLi2T!$L$2:$V$4,DK95,1)),""),"")</f>
        <v/>
      </c>
      <c r="FH95" s="9" t="str">
        <f>IF(AND(ISNUMBER(DK95),DK95&lt;8),IF(AND(ISNUMBER(AT95),ISNUMBER(DK95)),IF(AT95+VLOOKUP(BI95,NySs!$L$2:$V$4,DK95,1)&gt;19,19,AT95+VLOOKUP(BI95,NySs!$L$2:$V$4,DK95,1)),""),"")</f>
        <v/>
      </c>
      <c r="FI95" s="9" t="str">
        <f>IF(AND(ISNUMBER(DK95),DK95&lt;9),IF(AND(ISNUMBER(AU95),ISNUMBER(DK95)),IF(AU95+VLOOKUP(BI95,NyEo!$L$2:$V$4,DK95,1)&gt;19,19,AU95+VLOOKUP(BI95,NyEo!$L$2:$V$4,DK95,1)),""),"")</f>
        <v/>
      </c>
      <c r="FJ95" s="9" t="str">
        <f>IF(AND(ISNUMBER(DK95),DK95&gt;7),IF(AND(ISNUMBER(AV95),ISNUMBER(DK95)),IF(AV95+VLOOKUP(BI95,NyHt!$L$2:$V$4,DK95,1)&gt;19,19,AV95+VLOOKUP(BI95,NyHt!$L$2:$V$4,DK95,1)),""),"")</f>
        <v/>
      </c>
      <c r="FK95" s="9" t="str">
        <f>IF(AND(ISNUMBER(AW95),ISNUMBER(DK95)),IF(AW95+VLOOKUP(BI95,NySiF!$L$2:$V$4,DK95,1)&gt;19,19,AW95+VLOOKUP(BI95,NySiF!$L$2:$V$4,DK95,1)),"")</f>
        <v/>
      </c>
      <c r="FL95" s="9" t="str">
        <f>IF(AND(ISNUMBER(AX95),ISNUMBER(DK95)),IF(AX95+VLOOKUP(BI95,NySiB!$L$2:$V$4,DK95,1)&gt;19,19,AX95+VLOOKUP(BI95,NySiB!$L$2:$V$4,DK95,1)),"")</f>
        <v/>
      </c>
      <c r="FM95" s="9" t="str">
        <f>IF(AND(ISNUMBER(AY95),ISNUMBER(DK95)),IF(AY95+VLOOKUP(BI95,NySiT!$L$2:$V$4,DK95,1)&gt;19,19,AY95+VLOOKUP(BI95,NySiT!$L$2:$V$4,DK95,1)),"")</f>
        <v/>
      </c>
      <c r="FN95" s="9" t="str">
        <f>IF(AND(ISNUMBER(AZ95),ISNUMBER(DK95)),IF(AZ95+VLOOKUP(BI95,NyVs!$L$2:$V$4,DK95,1)&gt;19,19,AZ95+VLOOKUP(BI95,NyVs!$L$2:$V$4,DK95,1)),"")</f>
        <v/>
      </c>
      <c r="FO95" s="9" t="str">
        <f>IF(AND(ISNUMBER(BA95),ISNUMBER(DK95)),IF(BA95+VLOOKUP(BI95,NyPp!$L$2:$V$4,DK95,1)&gt;19,19,BA95+VLOOKUP(BI95,NyPp!$L$2:$V$4,DK95,1)),"")</f>
        <v/>
      </c>
      <c r="FP95" s="9" t="str">
        <f>IF(AND(ISNUMBER(BB95),ISNUMBER(DK95)),IF(BB95+VLOOKUP(BI95,NyIGS!$L$2:$V$4,DK95,1)&gt;160,160,BB95+VLOOKUP(BI95,NyIGS!$L$2:$V$4,DK95,1)),"")</f>
        <v/>
      </c>
      <c r="FQ95" s="9" t="str">
        <f>IF(AND(ISNUMBER(BC95),ISNUMBER(DK95)),IF(BC95+VLOOKUP(BI95,NyIRS!$L$2:$V$4,DK95,1)&gt;160,160,BC95+VLOOKUP(BI95,NyIRS!$L$2:$V$4,DK95,1)),"")</f>
        <v/>
      </c>
      <c r="FR95" s="9" t="str">
        <f>IF(AND(ISNUMBER(BD95),ISNUMBER(DK95)),IF(BD95+VLOOKUP(BI95,NyIES!$L$2:$V$4,DK95,1)&gt;160,160, BD95+VLOOKUP(BI95,NyIES!$L$2:$V$4,DK95,1)),"")</f>
        <v/>
      </c>
      <c r="FS95" s="9" t="str">
        <f>IF(AND(ISNUMBER(BE95),ISNUMBER(DK95)),IF(BE95+VLOOKUP(BI95,NyISI!$L$2:$V$4,DK95,1)&gt;160,160,BE95+VLOOKUP(BI95,NyISI!$L$2:$V$4,DK95,1)),"")</f>
        <v/>
      </c>
      <c r="FT95" s="9" t="str">
        <f>IF(AND(ISNUMBER(DK95),DK95&lt;8),IF(AND(ISNUMBER(BF95),ISNUMBER(DK95)),IF(BF95+VLOOKUP(BI95,NyISS!$L$2:$V$4,DK95,1)&gt;160,160,BF95+VLOOKUP(BI95,NyISS!$L$2:$V$4,DK95,1)),""),"")</f>
        <v/>
      </c>
      <c r="FU95" s="9" t="str">
        <f>IF(AND(ISNUMBER(DK95),DK95&gt;7),IF(AND(ISNUMBER(BG95),ISNUMBER(DK95)),IF(BG95+VLOOKUP(BI95,NyISM!$L$2:$V$4,DK95,1)&gt;160,160,BG95+VLOOKUP(BI95,NyISM!$L$2:$V$4,DK95,1)),""),"")</f>
        <v/>
      </c>
      <c r="FV95" s="9" t="str">
        <f>IF(AND(ISNUMBER(BH95),ISNUMBER(DK95)),IF(BH95+VLOOKUP(BI95,NyIAM!$L$2:$V$4,DK95,1)&gt;160,160,BH95+VLOOKUP(BI95,NyIAM!$L$2:$V$4,DK95,1)),"")</f>
        <v/>
      </c>
    </row>
    <row r="96" spans="1:178" x14ac:dyDescent="0.2">
      <c r="A96" s="51"/>
      <c r="B96" s="51"/>
      <c r="C96" s="51"/>
      <c r="D96" s="51"/>
      <c r="E96" s="51"/>
      <c r="F96" s="51"/>
      <c r="G96" s="51"/>
      <c r="H96" s="51"/>
      <c r="I96" s="51"/>
      <c r="J96" s="52"/>
      <c r="K96" s="52"/>
      <c r="L96" s="53"/>
      <c r="M96" s="53"/>
      <c r="N96" s="58" t="str">
        <f t="shared" si="22"/>
        <v/>
      </c>
      <c r="O96" s="53"/>
      <c r="P96" s="53"/>
      <c r="Q96" s="53"/>
      <c r="R96" s="53"/>
      <c r="S96" s="53"/>
      <c r="T96" s="53"/>
      <c r="U96" s="53"/>
      <c r="V96" s="53"/>
      <c r="W96" s="53"/>
      <c r="X96" s="53"/>
      <c r="Y96" s="53"/>
      <c r="Z96" s="53"/>
      <c r="AA96" s="53"/>
      <c r="AB96" s="53"/>
      <c r="AC96" s="53"/>
      <c r="AD96" s="53"/>
      <c r="AE96" s="53"/>
      <c r="AF96" s="53"/>
      <c r="AG96" s="53"/>
      <c r="AH96" s="53"/>
      <c r="AI96" s="53"/>
      <c r="AJ96" s="4" t="str">
        <f>IF(O96="","",IF(ISNUMBER(N96),VLOOKUP(O96,NyFi!$A$2:$K$40,DK96),""))</f>
        <v/>
      </c>
      <c r="AK96" s="4" t="str">
        <f>IF(P96="","",IF(AND(ISNUMBER(N96),DK96&lt;8),VLOOKUP(P96,NyGs!$A$2:$G$41,DK96),""))</f>
        <v/>
      </c>
      <c r="AL96" s="4" t="str">
        <f>IF(AA96="","",IF(ISNUMBER(N96),VLOOKUP(AA96,NyRm!$A$2:$K$56,DK96),""))</f>
        <v/>
      </c>
      <c r="AM96" s="4" t="str">
        <f>IF(Z96="","",IF(ISNUMBER(N96),VLOOKUP(Z96,NyFm!$A$2:$K$46,DK96),""))</f>
        <v/>
      </c>
      <c r="AN96" s="4" t="str">
        <f>IF(U96="","",IF(AND(ISNUMBER(N96),DK96&lt;8),VLOOKUP(U96,NyLi1R!$A$2:$G$20,DK96),""))</f>
        <v/>
      </c>
      <c r="AO96" s="4" t="str">
        <f>IF(V96="","",IF(AND(ISNUMBER(N96),DK96&lt;8),VLOOKUP(V96,NyLi1E!$A$2:$G$20,DK96),""))</f>
        <v/>
      </c>
      <c r="AP96" s="4" t="str">
        <f>IF(AND(ISNUMBER(N96),ISNUMBER(AN96),ISNUMBER(AO96),DK96&lt;8),VLOOKUP(AN96+AO96,NyLi1T!$A$2:$G$40,DK96),"")</f>
        <v/>
      </c>
      <c r="AQ96" s="4" t="str">
        <f>IF(W96="","",IF(AND(ISNUMBER(N96),DK96&gt;7),VLOOKUP(W96,NyLi2R!$A$2:$K$20,DK96),""))</f>
        <v/>
      </c>
      <c r="AR96" s="4" t="str">
        <f>IF(X96="","",IF(AND(ISNUMBER(N96),DK96&gt;7),VLOOKUP(X96,NyLi2E!$A$2:$K$20,DK96),""))</f>
        <v/>
      </c>
      <c r="AS96" s="4" t="str">
        <f>IF(AND(ISNUMBER(N96),ISNUMBER(AQ96),ISNUMBER(AR96),DK96&gt;7),VLOOKUP(AQ96+AR96,NyLi2T!$A$2:$K$40,DK96),"")</f>
        <v/>
      </c>
      <c r="AT96" s="4" t="str">
        <f>IF(AE96="","",IF(AND(ISNUMBER(N96),DK96&lt;8),VLOOKUP(AE96,NySs!$A$2:$G$28,DK96),""))</f>
        <v/>
      </c>
      <c r="AU96" s="4" t="str">
        <f>IF(AD96="","",IF(AND(ISNUMBER(N96),DK96&lt;9),VLOOKUP(AD96,NyEo!$A$2:$H$22,DK96),""))</f>
        <v/>
      </c>
      <c r="AV96" s="4" t="str">
        <f>IF(Q96="","",IF(AND(ISNUMBER(N96),DK96&gt;7),VLOOKUP(Q96,NyHt!$A$2:$K$17,DK96),""))</f>
        <v/>
      </c>
      <c r="AW96" s="4" t="str">
        <f>IF(R96="","",IF(ISNUMBER(N96),VLOOKUP(R96,NySiF!$A$2:$K$18,DK96),""))</f>
        <v/>
      </c>
      <c r="AX96" s="4" t="str">
        <f>IF(S96="","",IF(ISNUMBER(N96),VLOOKUP(S96,NySiB!$A$2:$K$16,DK96),""))</f>
        <v/>
      </c>
      <c r="AY96" s="4" t="str">
        <f>IF(T96="","",IF(ISNUMBER(N96),VLOOKUP(T96,NySiT!$A$2:$K$32,DK96),""))</f>
        <v/>
      </c>
      <c r="AZ96" s="4" t="str">
        <f>IF(Y96="","",IF(ISNUMBER(N96),VLOOKUP(Y96,NyVs!$A$2:$K$86,DK96),""))</f>
        <v/>
      </c>
      <c r="BA96" s="4" t="str">
        <f>IF(AI96="","",IF(ISNUMBER(N96),VLOOKUP(AI96,NyPp!$A$2:$K$202,DK96),""))</f>
        <v/>
      </c>
      <c r="BB96" s="4" t="str">
        <f>IF(AND(ISNUMBER(AJ96),ISNUMBER(AK96),ISNUMBER(AL96),ISNUMBER(AM96),DK96&lt;8),IF(COUNTIF(O96,0)+COUNTIF(P96,0)+COUNTIF(AA96,0)+COUNTIF(Z96,0)&gt;1,"",VLOOKUP(AJ96+AK96+AL96+AM96,NyIGS!$A$2:$K$78,DK96)),IF(AND(ISNUMBER(AJ96),ISNUMBER(AL96),ISNUMBER(AM96),ISNUMBER(AS96),DK96&gt;7),IF(COUNTIF(O96,0)+COUNTIF(AA96,0)+COUNTIF(Z96,0)+AND(COUNTIF(W96,0),COUNTIF(X96,0))&gt;1,"",VLOOKUP(AJ96+AL96+AM96+AS96,NyIGS!$A$2:$K$78,DK96)),""))</f>
        <v/>
      </c>
      <c r="BC96" s="4" t="str">
        <f>IF(AND(ISNUMBER(AJ96),ISNUMBER(AN96),ISNUMBER(AT96),DK96&lt;8),IF(COUNTIF(O96,0)+COUNTIF(U96,0)+COUNTIF(AE96,0)&gt;1,"",VLOOKUP(AJ96+AN96+AT96,NyIRS!$A$2:$K$59,DK96)),IF(AND(ISNUMBER(AJ96),ISNUMBER(AQ96),DK96&gt;7),IF(COUNTIF(O96,0)+COUNTIF(W96,0)&gt;1,"",VLOOKUP(AJ96+AQ96,NyIRS!$A$2:$K$59,DK96)),""))</f>
        <v/>
      </c>
      <c r="BD96" s="4" t="str">
        <f>IF(AND(ISNUMBER(AK96),ISNUMBER(AL96),ISNUMBER(AM96),DK96&lt;8),IF(COUNTIF(P96,0)+COUNTIF(AA96,0)+COUNTIF(Z96,0)&gt;1,"",VLOOKUP(AK96+AL96+AM96,NyIES!$A$2:$K$59,DK96)),IF(AND(ISNUMBER(AL96),ISNUMBER(AM96),ISNUMBER(AR96),DK96&gt;7),IF(COUNTIF(AA96,0)+COUNTIF(Z96,0)+COUNTIF(X96,0)&gt;1,"",VLOOKUP(AL96+AM96+AR96,NyIES!$A$2:$K$59,DK96)),""))</f>
        <v/>
      </c>
      <c r="BE96" s="4" t="str">
        <f>IF(AND(ISNUMBER(AJ96),ISNUMBER(AP96),ISNUMBER(AU96),DK96&lt;8),IF(COUNTIF(O96,0)+AND(COUNTIF(U96,0),COUNTIF(V96,0))+COUNTIF(AD96,0)&gt;1,"",VLOOKUP(AJ96+AP96+AU96,NyISI!$A$2:$K$59,DK96)),IF(AND(ISNUMBER(AS96),ISNUMBER(AU96),ISNUMBER(AV96),DK96=8),IF(COUNTIF(AD96,0)+COUNTIF(Q96,0)+AND(COUNTIF(W96,0),COUNTIF(X96,0))&gt;1,"",VLOOKUP(AS96+AU96+AV96,NyISI!$A$2:$K$59,DK96)),IF(AND(ISNUMBER(AS96),ISNUMBER(AV96),DK96&gt;8),IF(COUNTIF(Q96,0)+AND(COUNTIF(W96,0),COUNTIF(X96,0))&gt;1,"",VLOOKUP(AS96+AV96,NyISI!$A$2:$K$59,DK96)),"")))</f>
        <v/>
      </c>
      <c r="BF96" s="4" t="str">
        <f>IF(AND(ISNUMBER(AT96),ISNUMBER(AK96),ISNUMBER(AL96),ISNUMBER(AM96),DK96&lt;8),IF(COUNTIF(P96,0)+COUNTIF(AA96,0)+COUNTIF(Z96,0)+COUNTIF(AE96,0)&gt;1,"",VLOOKUP(AT96+AK96+AL96+AM96,NyISS!$A$2:$G$78,DK96)),"")</f>
        <v/>
      </c>
      <c r="BG96" s="4" t="str">
        <f>IF(AND(ISNUMBER(AJ96),ISNUMBER(AL96),ISNUMBER(AM96),DK96&gt;7),IF(COUNTIF(O96,0)+COUNTIF(AA96,0)+COUNTIF(Z96,0)&gt;1,"",VLOOKUP(AJ96+AL96+AM96,NyISM!$A$2:$K$59,DK96)),"")</f>
        <v/>
      </c>
      <c r="BH96" s="4" t="str">
        <f>IF(AND(ISNUMBER(AY96),ISNUMBER(AZ96)),IF(COUNTIF(T96,0)+COUNTIF(Y96,0)&gt;1,"",VLOOKUP(AY96+AZ96,NyIAM!$A$2:$K$40,DK96)),"")</f>
        <v/>
      </c>
      <c r="BJ96" s="4" t="str">
        <f>IF(ISNUMBER(BB96),VLOOKUP(BB96,Percentil!$A$2:$B$122,2,1),"")</f>
        <v/>
      </c>
      <c r="BK96" s="4" t="str">
        <f>IF(ISNUMBER(BC96),VLOOKUP(BC96,Percentil!$A$2:$B$122,2,1),"")</f>
        <v/>
      </c>
      <c r="BL96" s="4" t="str">
        <f>IF(ISNUMBER(BD96),VLOOKUP(BD96,Percentil!$A$2:$B$122,2,1),"")</f>
        <v/>
      </c>
      <c r="BM96" s="4" t="str">
        <f>IF(ISNUMBER(BE96),VLOOKUP(BE96,Percentil!$A$2:$B$122,2,1),"")</f>
        <v/>
      </c>
      <c r="BN96" s="4" t="str">
        <f>IF(ISNUMBER(BF96),VLOOKUP(BF96,Percentil!$A$2:$B$122,2,1),"")</f>
        <v/>
      </c>
      <c r="BO96" s="4" t="str">
        <f>IF(ISNUMBER(BG96),VLOOKUP(BG96,Percentil!$A$2:$B$122,2,1),"")</f>
        <v/>
      </c>
      <c r="BP96" s="4" t="str">
        <f>IF(ISNUMBER(BH96),VLOOKUP(BH96,Percentil!$A$2:$B$122,2,1),"")</f>
        <v/>
      </c>
      <c r="BQ96" s="4" t="str">
        <f>IF(AND(ISNUMBER(AJ96),ISNUMBER(DK96)),IF(AJ96-VLOOKUP(BI96,NyFi!$L$2:$V$4,DK96,1)&lt;1,1 &amp; " - " &amp; AJ96+VLOOKUP(BI96,NyFi!$L$2:$V$4,DK96,1),IF(AJ96+VLOOKUP(BI96,NyFi!$L$2:$V$4,DK96,1)&gt;19,AJ96-VLOOKUP(BI96,NyFi!$L$2:$V$4,DK96,1) &amp; " - " &amp; 19,AJ96-VLOOKUP(BI96,NyFi!$L$2:$V$4,DK96,1) &amp; " - " &amp; AJ96+VLOOKUP(BI96,NyFi!$L$2:$V$4,DK96,1))),"")</f>
        <v/>
      </c>
      <c r="BR96" s="4" t="str">
        <f>IF(AND(ISNUMBER(DK96),DK96&lt;8),IF(AND(ISNUMBER(AK96),ISNUMBER(DK96)),IF(AK96-VLOOKUP(BI96,NyGs!$L$2:$V$4,DK96,1)&lt;1,1 &amp; " - " &amp; AK96+VLOOKUP(BI96,NyGs!$L$2:$V$4,DK96,1),IF(AK96+VLOOKUP(BI96,NyGs!$L$2:$V$4,DK96,1)&gt;19,AK96-VLOOKUP(BI96,NyGs!$L$2:$V$4,DK96,1) &amp; " - " &amp; 19,AK96-VLOOKUP(BI96,NyGs!$L$2:$V$4,DK96,1) &amp; " - " &amp; AK96+VLOOKUP(BI96,NyGs!$L$2:$V$4,DK96,1))),""),"")</f>
        <v/>
      </c>
      <c r="BS96" s="4" t="str">
        <f>IF(AND(ISNUMBER(AL96),ISNUMBER(DK96)),IF(AL96-VLOOKUP(BI96,NyRm!$L$2:$V$4,DK96,1)&lt;1,1 &amp; " - " &amp; AL96+VLOOKUP(BI96,NyRm!$L$2:$V$4,DK96,1),IF(AL96+VLOOKUP(BI96,NyRm!$L$2:$V$4,DK96,1)&gt;19,AL96-VLOOKUP(BI96,NyRm!$L$2:$V$4,DK96,1) &amp; " - " &amp; 19,AL96-VLOOKUP(BI96,NyRm!$L$2:$V$4,DK96,1) &amp; " - " &amp; AL96+VLOOKUP(BI96,NyRm!$L$2:$V$4,DK96,1))),"")</f>
        <v/>
      </c>
      <c r="BT96" s="4" t="str">
        <f>IF(AND(ISNUMBER(AM96),ISNUMBER(DK96)),IF(AM96-VLOOKUP(BI96,NyFm!$L$2:$V$4,DK96,1)&lt;1,1 &amp; " - " &amp; AM96+VLOOKUP(BI96,NyFm!$L$2:$V$4,DK96,1),IF(AM96+VLOOKUP(BI96,NyFm!$L$2:$V$4,DK96,1)&gt;19,AM96-VLOOKUP(BI96,NyFm!$L$2:$V$4,DK96,1) &amp; " - " &amp; 19,AM96-VLOOKUP(BI96,NyFm!$L$2:$V$4,DK96,1) &amp; " - " &amp; AM96+VLOOKUP(BI96,NyFm!$L$2:$V$4,DK96,1))),"")</f>
        <v/>
      </c>
      <c r="BU96" s="4" t="str">
        <f>IF(AND(ISNUMBER(DK96),DK96&lt;8),IF(AND(ISNUMBER(AN96),ISNUMBER(DK96)),IF(AN96-VLOOKUP(BI96,NyLi1R!$L$2:$V$4,DK96,1)&lt;1,1 &amp; " - " &amp; AN96+VLOOKUP(BI96,NyLi1R!$L$2:$V$4,DK96,1),IF(AN96+VLOOKUP(BI96,NyLi1R!$L$2:$V$4,DK96,1)&gt;19,AN96-VLOOKUP(BI96,NyLi1R!$L$2:$V$4,DK96,1) &amp; " - " &amp; 19,AN96-VLOOKUP(BI96,NyLi1R!$L$2:$V$4,DK96,1) &amp; " - " &amp; AN96+VLOOKUP(BI96,NyLi1R!$L$2:$V$4,DK96,1))),""),"")</f>
        <v/>
      </c>
      <c r="BV96" s="4" t="str">
        <f>IF(AND(ISNUMBER(DK96),DK96&lt;8),IF(AND(ISNUMBER(AO96),ISNUMBER(DK96)),IF(AO96-VLOOKUP(BI96,NyLi1E!$L$2:$V$4,DK96,1)&lt;1,1 &amp; " - " &amp; AO96+VLOOKUP(BI96,NyLi1E!$L$2:$V$4,DK96,1),IF(AO96+VLOOKUP(BI96,NyLi1E!$L$2:$V$4,DK96,1)&gt;19,AO96-VLOOKUP(BI96,NyLi1E!$L$2:$V$4,DK96,1) &amp; " - " &amp; 19,AO96-VLOOKUP(BI96,NyLi1E!$L$2:$V$4,DK96,1) &amp; " - " &amp; AO96+VLOOKUP(BI96,NyLi1E!$L$2:$V$4,DK96,1))),""),"")</f>
        <v/>
      </c>
      <c r="BW96" s="4" t="str">
        <f>IF(AND(ISNUMBER(DK96),DK96&lt;8),IF(AND(ISNUMBER(AP96),ISNUMBER(DK96)),IF(AP96-VLOOKUP(BI96,NyLi1T!$L$2:$V$4,DK96,1)&lt;1,1 &amp; " - " &amp; AP96+VLOOKUP(BI96,NyLi1T!$L$2:$V$4,DK96,1),IF(AP96+VLOOKUP(BI96,NyLi1T!$L$2:$V$4,DK96,1)&gt;19,AP96-VLOOKUP(BI96,NyLi1T!$L$2:$V$4,DK96,1) &amp; " - " &amp; 19,AP96-VLOOKUP(BI96,NyLi1T!$L$2:$V$4,DK96,1) &amp; " - " &amp; AP96+VLOOKUP(BI96,NyLi1T!$L$2:$V$4,DK96,1))),""),"")</f>
        <v/>
      </c>
      <c r="BX96" s="4" t="str">
        <f>IF(AND(ISNUMBER(DK96),DK96&gt;7),IF(AND(ISNUMBER(AQ96),ISNUMBER(DK96)),IF(AQ96-VLOOKUP(BI96,NyLi2R!$L$2:$V$4,DK96,1)&lt;1,1 &amp; " - " &amp; AQ96+VLOOKUP(BI96,NyLi2R!$L$2:$V$4,DK96,1),IF(AQ96+VLOOKUP(BI96,NyLi2R!$L$2:$V$4,DK96,1)&gt;19,AQ96-VLOOKUP(BI96,NyLi2R!$L$2:$V$4,DK96,1) &amp; " - " &amp; 19,AQ96-VLOOKUP(BI96,NyLi2R!$L$2:$V$4,DK96,1) &amp; " - " &amp; AQ96+VLOOKUP(BI96,NyLi2R!$L$2:$V$4,DK96,1))),""),"")</f>
        <v/>
      </c>
      <c r="BY96" s="4" t="str">
        <f>IF(AND(ISNUMBER(DK96),DK96&gt;7),IF(AND(ISNUMBER(AR96),ISNUMBER(DK96)),IF(AR96-VLOOKUP(BI96,NyLi2E!$L$2:$V$4,DK96,1)&lt;1,1 &amp; " - " &amp; AR96+VLOOKUP(BI96,NyLi2E!$L$2:$V$4,DK96,1),IF(AR96+VLOOKUP(BI96,NyLi2E!$L$2:$V$4,DK96,1)&gt;19,AR96-VLOOKUP(BI96,NyLi2E!$L$2:$V$4,DK96,1) &amp; " - " &amp; 19,AR96-VLOOKUP(BI96,NyLi2E!$L$2:$V$4,DK96,1) &amp; " - " &amp; AR96+VLOOKUP(BI96,NyLi2E!$L$2:$V$4,DK96,1))),""),"")</f>
        <v/>
      </c>
      <c r="BZ96" s="4" t="str">
        <f>IF(AND(ISNUMBER(DK96),DK96&gt;7),IF(AND(ISNUMBER(AS96),ISNUMBER(DK96)),IF(AS96-VLOOKUP(BI96,NyLi2T!$L$2:$V$4,DK96,1)&lt;1,1 &amp; " - " &amp; AS96+VLOOKUP(BI96,NyLi2T!$L$2:$V$4,DK96,1),IF(AS96+VLOOKUP(BI96,NyLi2T!$L$2:$V$4,DK96,1)&gt;19,AS96-VLOOKUP(BI96,NyLi2T!$L$2:$V$4,DK96,1) &amp; " - " &amp; 19,AS96-VLOOKUP(BI96,NyLi2T!$L$2:$V$4,DK96,1) &amp; " - " &amp; AS96+VLOOKUP(BI96,NyLi2T!$L$2:$V$4,DK96,1))),""),"")</f>
        <v/>
      </c>
      <c r="CA96" s="4" t="str">
        <f>IF(AND(ISNUMBER(DK96),DK96&lt;8),IF(AND(ISNUMBER(AT96),ISNUMBER(DK96)),IF(AT96-VLOOKUP(BI96,NySs!$L$2:$V$4,DK96,1)&lt;1,1 &amp; " - " &amp; AT96+VLOOKUP(BI96,NySs!$L$2:$V$4,DK96,1),IF(AT96+VLOOKUP(BI96,NySs!$L$2:$V$4,DK96,1)&gt;19,AT96-VLOOKUP(BI96,NySs!$L$2:$V$4,DK96,1) &amp; " - " &amp; 19,AT96-VLOOKUP(BI96,NySs!$L$2:$V$4,DK96,1) &amp; " - " &amp; AT96+VLOOKUP(BI96,NySs!$L$2:$V$4,DK96,1))),""),"")</f>
        <v/>
      </c>
      <c r="CB96" s="4" t="str">
        <f>IF(AND(ISNUMBER(DK96),DK96&lt;9),IF(AND(ISNUMBER(AU96),ISNUMBER(DK96)),IF(AU96-VLOOKUP(BI96,NyEo!$L$2:$V$4,DK96,1)&lt;1,1 &amp; " - " &amp; AU96+VLOOKUP(BI96,NyEo!$L$2:$V$4,DK96,1),IF(AU96+VLOOKUP(BI96,NyEo!$L$2:$V$4,DK96,1)&gt;19,AU96-VLOOKUP(BI96,NyEo!$L$2:$V$4,DK96,1) &amp; " - " &amp; 19,AU96-VLOOKUP(BI96,NyEo!$L$2:$V$4,DK96,1) &amp; " - " &amp; AU96+VLOOKUP(BI96,NyEo!$L$2:$V$4,DK96,1))),""),"")</f>
        <v/>
      </c>
      <c r="CC96" s="4" t="str">
        <f>IF(AND(ISNUMBER(DK96),DK96&gt;7),IF(AND(ISNUMBER(AV96),ISNUMBER(DK96)),IF(AV96-VLOOKUP(BI96,NyHt!$L$2:$V$4,DK96,1)&lt;1,1 &amp; " - " &amp; AV96+VLOOKUP(BI96,NyHt!$L$2:$V$4,DK96,1),IF(AV96+VLOOKUP(BI96,NyHt!$L$2:$V$4,DK96,1)&gt;19,AV96-VLOOKUP(BI96,NyHt!$L$2:$V$4,DK96,1) &amp; " - " &amp; 19,AV96-VLOOKUP(BI96,NyHt!$L$2:$V$4,DK96,1) &amp; " - " &amp; AV96+VLOOKUP(BI96,NyHt!$L$2:$V$4,DK96,1))),""),"")</f>
        <v/>
      </c>
      <c r="CD96" s="4" t="str">
        <f>IF(AND(ISNUMBER(AW96),ISNUMBER(DK96)),IF(AW96-VLOOKUP(BI96,NySiF!$L$2:$V$4,DK96,1)&lt;1,1 &amp; " - " &amp; AW96+VLOOKUP(BI96,NySiF!$L$2:$V$4,DK96,1),IF(AW96+VLOOKUP(BI96,NySiF!$L$2:$V$4,DK96,1)&gt;19,AW96-VLOOKUP(BI96,NySiF!$L$2:$V$4,DK96,1) &amp; " - " &amp; 19,AW96-VLOOKUP(BI96,NySiF!$L$2:$V$4,DK96,1) &amp; " - " &amp; AW96+VLOOKUP(BI96,NySiF!$L$2:$V$4,DK96,1))),"")</f>
        <v/>
      </c>
      <c r="CE96" s="4" t="str">
        <f>IF(AND(ISNUMBER(AX96),ISNUMBER(DK96)),IF(AX96-VLOOKUP(BI96,NySiB!$L$2:$V$4,DK96,1)&lt;1,1 &amp; " - " &amp; AX96+VLOOKUP(BI96,NySiB!$L$2:$V$4,DK96,1),IF(AX96+VLOOKUP(BI96,NySiB!$L$2:$V$4,DK96,1)&gt;19,AX96-VLOOKUP(BI96,NySiB!$L$2:$V$4,DK96,1) &amp; " - " &amp; 19,AX96-VLOOKUP(BI96,NySiB!$L$2:$V$4,DK96,1) &amp; " - " &amp; AX96+VLOOKUP(BI96,NySiB!$L$2:$V$4,DK96,1))),"")</f>
        <v/>
      </c>
      <c r="CF96" s="4" t="str">
        <f>IF(AND(ISNUMBER(AY96),ISNUMBER(DK96)),IF(AY96-VLOOKUP(BI96,NySiT!$L$2:$V$4,DK96,1)&lt;1,1 &amp; " - " &amp; AY96+VLOOKUP(BI96,NySiT!$L$2:$V$4,DK96,1),IF(AY96+VLOOKUP(BI96,NySiT!$L$2:$V$4,DK96,1)&gt;19,AY96-VLOOKUP(BI96,NySiT!$L$2:$V$4,DK96,1) &amp; " - " &amp; 19,AY96-VLOOKUP(BI96,NySiT!$L$2:$V$4,DK96,1) &amp; " - " &amp; AY96+VLOOKUP(BI96,NySiT!$L$2:$V$4,DK96,1))),"")</f>
        <v/>
      </c>
      <c r="CG96" s="4" t="str">
        <f>IF(AND(ISNUMBER(AZ96),ISNUMBER(DK96)),IF(AZ96-VLOOKUP(BI96,NyVs!$L$2:$V$4,DK96,1)&lt;1,1 &amp; " - " &amp; AZ96+VLOOKUP(BI96,NyVs!$L$2:$V$4,DK96,1),IF(AZ96+VLOOKUP(BI96,NyVs!$L$2:$V$4,DK96,1)&gt;19,AZ96-VLOOKUP(BI96,NyVs!$L$2:$V$4,DK96,1) &amp; " - " &amp; 19,AZ96-VLOOKUP(BI96,NyVs!$L$2:$V$4,DK96,1) &amp; " - " &amp; AZ96+VLOOKUP(BI96,NyVs!$L$2:$V$4,DK96,1))),"")</f>
        <v/>
      </c>
      <c r="CH96" s="4" t="str">
        <f>IF(AND(ISNUMBER(BA96),ISNUMBER(DK96)),IF(BA96-VLOOKUP(BI96,NyPp!$L$2:$V$4,DK96,1)&lt;1,1 &amp; " - " &amp; BA96+VLOOKUP(BI96,NyPp!$L$2:$V$4,DK96,1),IF(BA96+VLOOKUP(BI96,NyPp!$L$2:$V$4,DK96,1)&gt;19,BA96-VLOOKUP(BI96,NyPp!$L$2:$V$4,DK96,1) &amp; " - " &amp; 19,BA96-VLOOKUP(BI96,NyPp!$L$2:$V$4,DK96,1) &amp; " - " &amp; BA96+VLOOKUP(BI96,NyPp!$L$2:$V$4,DK96,1))),"")</f>
        <v/>
      </c>
      <c r="CI96" s="4" t="str">
        <f>IF(AND(ISNUMBER(BB96),ISNUMBER(DK96)),IF(BB96-VLOOKUP(BI96,NyIGS!$L$2:$V$4,DK96,1)&lt;40,40 &amp; " - " &amp; BB96+VLOOKUP(BI96,NyIGS!$L$2:$V$4,DK96,1),IF(BB96+VLOOKUP(BI96,NyIGS!$L$2:$V$4,DK96,1)&gt;160,BB96-VLOOKUP(BI96,NyIGS!$L$2:$V$4,DK96,1) &amp; " - " &amp; 160,BB96-VLOOKUP(BI96,NyIGS!$L$2:$V$4,DK96,1) &amp; " - " &amp; BB96+VLOOKUP(BI96,NyIGS!$L$2:$V$4,DK96,1))),"")</f>
        <v/>
      </c>
      <c r="CJ96" s="4" t="str">
        <f>IF(AND(ISNUMBER(BC96),ISNUMBER(DK96)),IF(BC96-VLOOKUP(BI96,NyIRS!$L$2:$V$4,DK96,1)&lt;40,40 &amp; " - " &amp; BC96+VLOOKUP(BI96,NyIRS!$L$2:$V$4,DK96,1),IF(BC96+VLOOKUP(BI96,NyIRS!$L$2:$V$4,DK96,1)&gt;160,BC96-VLOOKUP(BI96,NyIRS!$L$2:$V$4,DK96,1) &amp; " - " &amp; 160,BC96-VLOOKUP(BI96,NyIRS!$L$2:$V$4,DK96,1) &amp; " - " &amp; BC96+VLOOKUP(BI96,NyIRS!$L$2:$V$4,DK96,1))),"")</f>
        <v/>
      </c>
      <c r="CK96" s="4" t="str">
        <f>IF(AND(ISNUMBER(BD96),ISNUMBER(DK96)),IF(BD96-VLOOKUP(BI96,NyIES!$L$2:$V$4,DK96,1)&lt;40,40 &amp; " - " &amp; BD96+VLOOKUP(BI96,NyIES!$L$2:$V$4,DK96,1),IF(BD96+VLOOKUP(BI96,NyIES!$L$2:$V$4,DK96,1)&gt;160,BD96-VLOOKUP(BI96,NyIES!$L$2:$V$4,DK96,1) &amp; " - " &amp; 160,BD96-VLOOKUP(BI96,NyIES!$L$2:$V$4,DK96,1) &amp; " - " &amp; BD96+VLOOKUP(BI96,NyIES!$L$2:$V$4,DK96,1))),"")</f>
        <v/>
      </c>
      <c r="CL96" s="4" t="str">
        <f>IF(AND(ISNUMBER(BE96),ISNUMBER(DK96)),IF(BE96-VLOOKUP(BI96,NyISI!$L$2:$V$4,DK96,1)&lt;40,40 &amp; " - " &amp; BE96+VLOOKUP(BI96,NyISI!$L$2:$V$4,DK96,1),IF(BE96+VLOOKUP(BI96,NyISI!$L$2:$V$4,DK96,1)&gt;160,BE96-VLOOKUP(BI96,NyISI!$L$2:$V$4,DK96,1) &amp; " - " &amp; 160,BE96-VLOOKUP(BI96,NyISI!$L$2:$V$4,DK96,1) &amp; " - " &amp; BE96+VLOOKUP(BI96,NyISI!$L$2:$V$4,DK96,1))),"")</f>
        <v/>
      </c>
      <c r="CM96" s="4" t="str">
        <f>IF(AND(ISNUMBER(DK96),DK96&lt;8),IF(AND(ISNUMBER(BF96),ISNUMBER(DK96)),IF(BF96-VLOOKUP(BI96,NyISS!$L$2:$V$4,DK96,1)&lt;40,40 &amp; " - " &amp; BF96+VLOOKUP(BI96,NyISS!$L$2:$V$4,DK96,1),IF(BF96+VLOOKUP(BI96,NyISS!$L$2:$V$4,DK96,1)&gt;160,BF96-VLOOKUP(BI96,NyISS!$L$2:$V$4,DK96,1) &amp; " - " &amp; 160,BF96-VLOOKUP(BI96,NyISS!$L$2:$V$4,DK96,1) &amp; " - " &amp; BF96+VLOOKUP(BI96,NyISS!$L$2:$V$4,DK96,1))),""),"")</f>
        <v/>
      </c>
      <c r="CN96" s="4" t="str">
        <f>IF(AND(ISNUMBER(DK96),DK96&gt;7),IF(AND(ISNUMBER(BG96),ISNUMBER(DK96)),IF(BG96-VLOOKUP(BI96,NyISM!$L$2:$V$4,DK96,1)&lt;40,40 &amp; " - " &amp; BG96+VLOOKUP(BI96,NyISM!$L$2:$V$4,DK96,1),IF(BG96+VLOOKUP(BI96,NyISM!$L$2:$V$4,DK96,1)&gt;160,BG96-VLOOKUP(BI96,NyISM!$L$2:$V$4,DK96,1) &amp; " - " &amp; 160,BG96-VLOOKUP(BI96,NyISM!$L$2:$V$4,DK96,1) &amp; " - " &amp; BG96+VLOOKUP(BI96,NyISM!$L$2:$V$4,DK96,1))),""),"")</f>
        <v/>
      </c>
      <c r="CO96" s="4" t="str">
        <f>IF(AND(ISNUMBER(BH96),ISNUMBER(DK96)),IF(BH96-VLOOKUP(BI96,NyIAM!$L$2:$V$4,DK96,1)&lt;40,40 &amp; " - " &amp; BH96+VLOOKUP(BI96,NyIAM!$L$2:$V$4,DK96,1),IF(BH96+VLOOKUP(BI96,NyIAM!$L$2:$V$4,DK96,1)&gt;160,BH96-VLOOKUP(BI96,NyIAM!$L$2:$V$4,DK96,1) &amp; " - " &amp; 160,BH96-VLOOKUP(BI96,NyIAM!$L$2:$V$4,DK96,1) &amp; " - " &amp; BH96+VLOOKUP(BI96,NyIAM!$L$2:$V$4,DK96,1))),"")</f>
        <v/>
      </c>
      <c r="CP96" s="4" t="str">
        <f>IF(AF96="","",IF(AND(ISNUMBER(AF96),ISNUMBER(DK96)),IF(VLOOKUP(AF96,NyOm!$A$2:$K$30,DK96,1)=1,"Onormalt få ord",IF(VLOOKUP(AF96,NyOm!$A$2:$K$30,DK96,1)=2,"Färre antal ord än normalt",IF(VLOOKUP(AF96,NyOm!$A$2:$K$30,DK96,1)=3,"Normalt antal ord","")))))</f>
        <v/>
      </c>
      <c r="CQ96" s="4" t="str">
        <f>IF(AB96="","",IF(AND(ISNUMBER(AB96),ISNUMBER(DK96)),IF(VLOOKUP(AB96,NyPbTid!$A$2:$K$218,DK96,1)=1,"Onormalt lång tidsåtgång",IF(VLOOKUP(AB96,NyPbTid!$A$2:$K$218,DK96,1)=2,"Långsammare än normalt",IF(VLOOKUP(AB96,NyPbTid!$A$2:$K$218,DK96,1)=3,"Normal tidsåtgång","")))))</f>
        <v/>
      </c>
      <c r="CR96" s="4" t="str">
        <f>IF(AC96="","",IF(AND(ISNUMBER(AC96),ISNUMBER(DK96)),IF(VLOOKUP(AC96,NyPbFel!$A$2:$K$18,DK96,1)=1,"Onormalt antal fel",IF(VLOOKUP(AC96,NyPbFel!$A$2:$K$18,DK96,1)=2,"Fler fel än normalt",IF(VLOOKUP(AC96,NyPbFel!$A$2:$K$18,DK96,1)=3,"Normalt antal fel","")))))</f>
        <v/>
      </c>
      <c r="CS96" s="4" t="str">
        <f t="shared" si="28"/>
        <v/>
      </c>
      <c r="CT96" s="4" t="str">
        <f>IF(OR(ISNUMBER(CS96),CS96="0**"),IF(ISNUMBER(CS96),CS96/ABS(CS96)*VLOOKUP(1,SignDiff!$A$3:$K$4,DK96,1),VLOOKUP(1,SignDiff!$A$3:$K$4,DK96,1)),"")</f>
        <v/>
      </c>
      <c r="CU96" s="4" t="str">
        <f>IF(OR(ISNUMBER(CS96),CS96="0**"),IF(ISNUMBER(CS96),CS96/ABS(CS96)*VLOOKUP(1,SignDiff!$A$7:$K$8,DK96,1),VLOOKUP(1,SignDiff!$A$7:$K$8,DK96,1)),"")</f>
        <v/>
      </c>
      <c r="CV96" s="4" t="str">
        <f t="shared" si="29"/>
        <v/>
      </c>
      <c r="CW96" s="4" t="str">
        <f t="shared" si="30"/>
        <v/>
      </c>
      <c r="CX96" s="4" t="str">
        <f>IF(OR(ISNUMBER(CS96),CS96="0**"),IF(CS96="0**",VLOOKUP(0,'IRS-IES'!$A$2:$C$43,2,1),IF(CS96&lt;0,VLOOKUP(ABS(CS96),'IRS-IES'!$A$2:$C$43,2,1),VLOOKUP(ABS(CS96),'IRS-IES'!$A$2:$C$43,3,1))),"")</f>
        <v/>
      </c>
      <c r="CY96" s="4" t="str">
        <f t="shared" si="31"/>
        <v/>
      </c>
      <c r="CZ96" s="4" t="str">
        <f>IF(OR(ISNUMBER(CY96),CY96="0**"),IF(ISNUMBER(CY96),CY96/ABS(CY96)*VLOOKUP(2,SignDiff!$A$3:$K$4,DK96,1),VLOOKUP(2,SignDiff!$A$3:$K$4,DK96,1)),"")</f>
        <v/>
      </c>
      <c r="DA96" s="4" t="str">
        <f>IF(OR(ISNUMBER(CY96),CY96="0**"),IF(ISNUMBER(CY96),CY96/ABS(CY96)*VLOOKUP(2,SignDiff!$A$7:$K$8,DK96,1),VLOOKUP(2,SignDiff!$A$7:$K$8,DK96,1)),"")</f>
        <v/>
      </c>
      <c r="DB96" s="4" t="str">
        <f t="shared" si="32"/>
        <v/>
      </c>
      <c r="DC96" s="4" t="str">
        <f t="shared" si="33"/>
        <v/>
      </c>
      <c r="DD96" s="4" t="str">
        <f>IF(OR(ISNUMBER(CY96),CY96="0**"),IF(CY96="0**",VLOOKUP(0,'ISI-ISS'!$A$2:$C$43,2,1),IF(CY96&lt;0,VLOOKUP(ABS(CY96),'ISI-ISS'!$A$2:$C$43,2,1),VLOOKUP(ABS(CY96),'ISI-ISS'!$A$2:$C$43,3,1))),"")</f>
        <v/>
      </c>
      <c r="DE96" s="4" t="str">
        <f t="shared" si="34"/>
        <v/>
      </c>
      <c r="DF96" s="4" t="str">
        <f>IF(OR(ISNUMBER(DE96),DE96="0**"),IF(ISNUMBER(DE96),DE96/ABS(DE96)*VLOOKUP(2,SignDiff!$A$3:$K$4,DK96,1),VLOOKUP(2,SignDiff!$A$3:$K$4,DK96,1)),"")</f>
        <v/>
      </c>
      <c r="DG96" s="4" t="str">
        <f>IF(OR(ISNUMBER(DE96),DE96="0**"),IF(ISNUMBER(DE96),DE96/ABS(DE96)*VLOOKUP(2,SignDiff!$A$7:$K$8,DK96,1),VLOOKUP(2,SignDiff!$A$7:$K$8,DK96,1)),"")</f>
        <v/>
      </c>
      <c r="DH96" s="4" t="str">
        <f t="shared" si="35"/>
        <v/>
      </c>
      <c r="DI96" s="4" t="str">
        <f t="shared" si="36"/>
        <v/>
      </c>
      <c r="DJ96" s="4" t="str">
        <f>IF(OR(ISNUMBER(DE96),DE96="0**"),IF(DE96="0**",VLOOKUP(0,'ISI-ISM'!$A$2:$C$43,2,1),IF(DE96&lt;0,VLOOKUP(ABS(DE96),'ISI-ISM'!$A$2:$C$43,2,1),VLOOKUP(ABS(DE96),'ISI-ISM'!$A$2:$C$43,3,1))),"")</f>
        <v/>
      </c>
      <c r="DK96" s="4" t="str">
        <f>IF(ISERROR(VLOOKUP(N96,age!$A$2:$C$11,2,1)),"",VLOOKUP(N96,age!$A$2:$C$11,2,1))</f>
        <v/>
      </c>
      <c r="DL96" s="4" t="str">
        <f>IF(ISERROR(VLOOKUP(N96,age!$A$2:$C$11,3,1)),"",VLOOKUP(N96,age!$A$2:$C$11,3,1))</f>
        <v/>
      </c>
      <c r="DM96" s="4">
        <f t="shared" si="23"/>
        <v>0</v>
      </c>
      <c r="DN96" s="4">
        <f t="shared" si="24"/>
        <v>0</v>
      </c>
      <c r="DO96" s="4">
        <f t="shared" si="25"/>
        <v>0</v>
      </c>
      <c r="DP96" s="4">
        <f t="shared" si="26"/>
        <v>0</v>
      </c>
      <c r="DQ96" s="4">
        <f t="shared" si="27"/>
        <v>0</v>
      </c>
      <c r="DR96" s="9" t="str">
        <f t="shared" si="37"/>
        <v/>
      </c>
      <c r="DS96" s="9" t="str">
        <f t="shared" si="38"/>
        <v/>
      </c>
      <c r="DT96" s="9" t="str">
        <f t="shared" si="39"/>
        <v/>
      </c>
      <c r="DU96" s="9" t="str">
        <f t="shared" si="40"/>
        <v/>
      </c>
      <c r="DV96" s="9" t="str">
        <f t="shared" si="41"/>
        <v/>
      </c>
      <c r="DW96" s="9" t="str">
        <f t="shared" si="42"/>
        <v/>
      </c>
      <c r="DX96" s="9" t="str">
        <f t="shared" si="43"/>
        <v/>
      </c>
      <c r="DY96" s="9" t="str">
        <f>IF(AND(ISNUMBER(AJ96),ISNUMBER(DK96)),IF(AJ96-VLOOKUP(BI96,NyFi!$L$2:$V$4,DK96,1)&lt;1,1,AJ96-VLOOKUP(BI96,NyFi!$L$2:$V$4,DK96,1)),"")</f>
        <v/>
      </c>
      <c r="DZ96" s="9" t="str">
        <f>IF(AND(ISNUMBER(DK96),DK96&lt;8),IF(AND(ISNUMBER(AK96),ISNUMBER(DK96)),IF(AK96-VLOOKUP(BI96,NyGs!$L$2:$V$4,DK96,1)&lt;1,1,AK96-VLOOKUP(BI96,NyGs!$L$2:$V$4,DK96,1)),""),"")</f>
        <v/>
      </c>
      <c r="EA96" s="9" t="str">
        <f>IF(AND(ISNUMBER(AL96),ISNUMBER(DK96)),IF(AL96-VLOOKUP(BI96,NyRm!$L$2:$V$4,DK96,1)&lt;1,1,AL96-VLOOKUP(BI96,NyRm!$L$2:$V$4,DK96,1)),"")</f>
        <v/>
      </c>
      <c r="EB96" s="9" t="str">
        <f>IF(AND(ISNUMBER(AM96),ISNUMBER(DK96)),IF(AM96-VLOOKUP(BI96,NyFm!$L$2:$V$4,DK96,1)&lt;1,1,AM96-VLOOKUP(BI96,NyFm!$L$2:$V$4,DK96,1)),"")</f>
        <v/>
      </c>
      <c r="EC96" s="9" t="str">
        <f>IF(AND(ISNUMBER(DK96),DK96&lt;8),IF(AND(ISNUMBER(AN96),ISNUMBER(DK96)),IF(AN96-VLOOKUP(BI96,NyLi1R!$L$2:$V$4,DK96,1)&lt;1,1,AN96-VLOOKUP(BI96,NyLi1R!$L$2:$V$4,DK96,1)),""),"")</f>
        <v/>
      </c>
      <c r="ED96" s="9" t="str">
        <f>IF(AND(ISNUMBER(DK96),DK96&lt;8),IF(AND(ISNUMBER(AO96),ISNUMBER(DK96)),IF(AO96-VLOOKUP(BI96,NyLi1E!$L$2:$V$4,DK96,1)&lt;1,1,AO96-VLOOKUP(BI96,NyLi1E!$L$2:$V$4,DK96,1)),""),"")</f>
        <v/>
      </c>
      <c r="EE96" s="9" t="str">
        <f>IF(AND(ISNUMBER(DK96),DK96&lt;8),IF(AND(ISNUMBER(AP96),ISNUMBER(DK96)),IF(AP96-VLOOKUP(BI96,NyLi1T!$L$2:$V$4,DK96,1)&lt;1,1,AP96-VLOOKUP(BI96,NyLi1T!$L$2:$V$4,DK96,1)),""),"")</f>
        <v/>
      </c>
      <c r="EF96" s="9" t="str">
        <f>IF(AND(ISNUMBER(DK96),DK96&gt;7),IF(AND(ISNUMBER(AQ96),ISNUMBER(DK96)),IF(AQ96-VLOOKUP(BI96,NyLi2R!$L$2:$V$4,DK96,1)&lt;1,1,AQ96-VLOOKUP(BI96,NyLi2R!$L$2:$V$4,DK96,1)),""),"")</f>
        <v/>
      </c>
      <c r="EG96" s="9" t="str">
        <f>IF(AND(ISNUMBER(DK96),DK96&gt;7),IF(AND(ISNUMBER(AR96),ISNUMBER(DK96)),IF(AR96-VLOOKUP(BI96,NyLi2E!$L$2:$V$4,DK96,1)&lt;1,1,AR96-VLOOKUP(BI96,NyLi2E!$L$2:$V$4,DK96,1)),""),"")</f>
        <v/>
      </c>
      <c r="EH96" s="9" t="str">
        <f>IF(AND(ISNUMBER(DK96),DK96&gt;7),IF(AND(ISNUMBER(AS96),ISNUMBER(DK96)),IF(AS96-VLOOKUP(BI96,NyLi2T!$L$2:$V$4,DK96,1)&lt;1,1,AS96-VLOOKUP(BI96,NyLi2T!$L$2:$V$4,DK96,1)),""),"")</f>
        <v/>
      </c>
      <c r="EI96" s="9" t="str">
        <f>IF(AND(ISNUMBER(DK96),DK96&lt;8),IF(AND(ISNUMBER(AT96),ISNUMBER(DK96)),IF(AT96-VLOOKUP(BI96,NySs!$L$2:$V$4,DK96,1)&lt;1,1,AT96-VLOOKUP(BI96,NySs!$L$2:$V$4,DK96,1)),""),"")</f>
        <v/>
      </c>
      <c r="EJ96" s="9" t="str">
        <f>IF(AND(ISNUMBER(DK96),DK96&lt;9),IF(AND(ISNUMBER(AU96),ISNUMBER(DK96)),IF(AU96-VLOOKUP(BI96,NyEo!$L$2:$V$4,DK96,1)&lt;1,1,AU96-VLOOKUP(BI96,NyEo!$L$2:$V$4,DK96,1)),""),"")</f>
        <v/>
      </c>
      <c r="EK96" s="9" t="str">
        <f>IF(AND(ISNUMBER(DK96),DK96&gt;7),IF(AND(ISNUMBER(AV96),ISNUMBER(DK96)),IF(AV96-VLOOKUP(BI96,NyHt!$L$2:$V$4,DK96,1)&lt;1,1,AV96-VLOOKUP(BI96,NyHt!$L$2:$V$4,DK96,1)),""),"")</f>
        <v/>
      </c>
      <c r="EL96" s="9" t="str">
        <f>IF(AND(ISNUMBER(AW96),ISNUMBER(DK96)),IF(AW96-VLOOKUP(BI96,NySiF!$L$2:$V$4,DK96,1)&lt;1,1,AW96-VLOOKUP(BI96,NySiF!$L$2:$V$4,DK96,1)),"")</f>
        <v/>
      </c>
      <c r="EM96" s="9" t="str">
        <f>IF(AND(ISNUMBER(AX96),ISNUMBER(DK96)),IF(AX96-VLOOKUP(BI96,NySiB!$L$2:$V$4,DK96,1)&lt;1,1,AX96-VLOOKUP(BI96,NySiB!$L$2:$V$4,DK96,1)),"")</f>
        <v/>
      </c>
      <c r="EN96" s="9" t="str">
        <f>IF(AND(ISNUMBER(AY96),ISNUMBER(DK96)),IF(AY96-VLOOKUP(BI96,NySiT!$L$2:$V$4,DK96,1)&lt;1,1,AY96-VLOOKUP(BI96,NySiT!$L$2:$V$4,DK96,1)),"")</f>
        <v/>
      </c>
      <c r="EO96" s="9" t="str">
        <f>IF(AND(ISNUMBER(AZ96),ISNUMBER(DK96)),IF(AZ96-VLOOKUP(BI96,NyVs!$L$2:$V$4,DK96,1)&lt;1,1,AZ96-VLOOKUP(BI96,NyVs!$L$2:$V$4,DK96,1)),"")</f>
        <v/>
      </c>
      <c r="EP96" s="9" t="str">
        <f>IF(AND(ISNUMBER(BA96),ISNUMBER(DK96)),IF(BA96-VLOOKUP(BI96,NyPp!$L$2:$V$4,DK96,1)&lt;1,1,BA96-VLOOKUP(BI96,NyPp!$L$2:$V$4,DK96,1)),"")</f>
        <v/>
      </c>
      <c r="EQ96" s="9" t="str">
        <f>IF(AND(ISNUMBER(BB96),ISNUMBER(DK96)),IF(BB96-VLOOKUP(BI96,NyIGS!$L$2:$V$4,DK96,1)&lt;40,40,BB96-VLOOKUP(BI96,NyIGS!$L$2:$V$4,DK96,1)),"")</f>
        <v/>
      </c>
      <c r="ER96" s="9" t="str">
        <f>IF(AND(ISNUMBER(BC96),ISNUMBER(DK96)),IF(BC96-VLOOKUP(BI96,NyIRS!$L$2:$V$4,DK96,1)&lt;40,40,BC96-VLOOKUP(BI96,NyIRS!$L$2:$V$4,DK96,1)),"")</f>
        <v/>
      </c>
      <c r="ES96" s="9" t="str">
        <f>IF(AND(ISNUMBER(BD96),ISNUMBER(DK96)),IF(BD96-VLOOKUP(BI96,NyIES!$L$2:$V$4,DK96,1)&lt;40,40,BD96-VLOOKUP(BI96,NyIES!$L$2:$V$4,DK96,1)),"")</f>
        <v/>
      </c>
      <c r="ET96" s="9" t="str">
        <f>IF(AND(ISNUMBER(BE96),ISNUMBER(DK96)),IF(BE96-VLOOKUP(BI96,NyISI!$L$2:$V$4,DK96,1)&lt;40,40,BE96-VLOOKUP(BI96,NyISI!$L$2:$V$4,DK96,1)),"")</f>
        <v/>
      </c>
      <c r="EU96" s="9" t="str">
        <f>IF(AND(ISNUMBER(DK96),DK96&lt;8),IF(AND(ISNUMBER(BF96),ISNUMBER(DK96)),IF(BF96-VLOOKUP(BI96,NyISS!$L$2:$V$4,DK96,1)&lt;40,40,BF96-VLOOKUP(BI96,NyISS!$L$2:$V$4,DK96,1)),""),"")</f>
        <v/>
      </c>
      <c r="EV96" s="9" t="str">
        <f>IF(AND(ISNUMBER(DK96),DK96&gt;7),IF(AND(ISNUMBER(BG96),ISNUMBER(DK96)),IF(BG96-VLOOKUP(BI96,NyISM!$L$2:$V$4,DK96,1)&lt;40,40,BG96-VLOOKUP(BI96,NyISM!$L$2:$V$4,DK96,1)),""),"")</f>
        <v/>
      </c>
      <c r="EW96" s="9" t="str">
        <f>IF(AND(ISNUMBER(BH96),ISNUMBER(DK96)),IF(BH96-VLOOKUP(BI96,NyIAM!$L$2:$V$4,DK96,1)&lt;40,40,BH96-VLOOKUP(BI96,NyIAM!$L$2:$V$4,DK96,1)),"")</f>
        <v/>
      </c>
      <c r="EX96" s="9" t="str">
        <f>IF(AND(ISNUMBER(AJ96),ISNUMBER(DK96)),IF(AJ96+VLOOKUP(BI96,NyFi!$L$2:$V$4,DK96,1)&gt;19,19,AJ96+VLOOKUP(BI96,NyFi!$L$2:$V$4,DK96,1)),"")</f>
        <v/>
      </c>
      <c r="EY96" s="9" t="str">
        <f>IF(AND(ISNUMBER(DK96),DK96&lt;8),IF(AND(ISNUMBER(AK96),ISNUMBER(DK96)),IF(AK96+VLOOKUP(BI96,NyGs!$L$2:$V$4,DK96,1)&gt;19,19,AK96+VLOOKUP(BI96,NyGs!$L$2:$V$4,DK96,1)),""),"")</f>
        <v/>
      </c>
      <c r="EZ96" s="9" t="str">
        <f>IF(AND(ISNUMBER(AL96),ISNUMBER(DK96)),IF(AL96+VLOOKUP(BI96,NyRm!$L$2:$V$4,DK96,1)&gt;19,19,AL96+VLOOKUP(BI96,NyRm!$L$2:$V$4,DK96,1)),"")</f>
        <v/>
      </c>
      <c r="FA96" s="9" t="str">
        <f>IF(AND(ISNUMBER(AM96),ISNUMBER(DK96)),IF(AM96+VLOOKUP(BI96,NyFm!$L$2:$V$4,DK96,1)&gt;19,19,AM96+VLOOKUP(BI96,NyFm!$L$2:$V$4,DK96,1)),"")</f>
        <v/>
      </c>
      <c r="FB96" s="9" t="str">
        <f>IF(AND(ISNUMBER(DK96),DK96&lt;8),IF(AND(ISNUMBER(AN96),ISNUMBER(DK96)),IF(AN96+VLOOKUP(BI96,NyLi1R!$L$2:$V$4,DK96,1)&gt;19,19,AN96+VLOOKUP(BI96,NyLi1R!$L$2:$V$4,DK96,1)),""),"")</f>
        <v/>
      </c>
      <c r="FC96" s="9" t="str">
        <f>IF(AND(ISNUMBER(DK96),DK96&lt;8),IF(AND(ISNUMBER(AO96),ISNUMBER(DK96)),IF(AO96+VLOOKUP(BI96,NyLi1E!$L$2:$V$4,DK96,1)&gt;19,19,AO96+VLOOKUP(BI96,NyLi1E!$L$2:$V$4,DK96,1)),""),"")</f>
        <v/>
      </c>
      <c r="FD96" s="9" t="str">
        <f>IF(AND(ISNUMBER(DK96),DK96&lt;8),IF(AND(ISNUMBER(AP96),ISNUMBER(DK96)),IF(AP96+VLOOKUP(BI96,NyLi1T!$L$2:$V$4,DK96,1)&gt;19,19,AP96+VLOOKUP(BI96,NyLi1T!$L$2:$V$4,DK96,1)),""),"")</f>
        <v/>
      </c>
      <c r="FE96" s="9" t="str">
        <f>IF(AND(ISNUMBER(DK96),DK96&gt;7),IF(AND(ISNUMBER(AQ96),ISNUMBER(DK96)),IF(AQ96+VLOOKUP(BI96,NyLi2R!$L$2:$V$4,DK96,1)&gt;19,19,AQ96+VLOOKUP(BI96,NyLi2R!$L$2:$V$4,DK96,1)),""),"")</f>
        <v/>
      </c>
      <c r="FF96" s="9" t="str">
        <f>IF(AND(ISNUMBER(DK96),DK96&gt;7),IF(AND(ISNUMBER(AR96),ISNUMBER(DK96)),IF(AR96+VLOOKUP(BI96,NyLi2E!$L$2:$V$4,DK96,1)&gt;19,19,AR96+VLOOKUP(BI96,NyLi2E!$L$2:$V$4,DK96,1)),""),"")</f>
        <v/>
      </c>
      <c r="FG96" s="9" t="str">
        <f>IF(AND(ISNUMBER(DK96),DK96&gt;7),IF(AND(ISNUMBER(AS96),ISNUMBER(DK96)),IF(AS96+VLOOKUP(BI96,NyLi2T!$L$2:$V$4,DK96,1)&gt;19,19,AS96+VLOOKUP(BI96,NyLi2T!$L$2:$V$4,DK96,1)),""),"")</f>
        <v/>
      </c>
      <c r="FH96" s="9" t="str">
        <f>IF(AND(ISNUMBER(DK96),DK96&lt;8),IF(AND(ISNUMBER(AT96),ISNUMBER(DK96)),IF(AT96+VLOOKUP(BI96,NySs!$L$2:$V$4,DK96,1)&gt;19,19,AT96+VLOOKUP(BI96,NySs!$L$2:$V$4,DK96,1)),""),"")</f>
        <v/>
      </c>
      <c r="FI96" s="9" t="str">
        <f>IF(AND(ISNUMBER(DK96),DK96&lt;9),IF(AND(ISNUMBER(AU96),ISNUMBER(DK96)),IF(AU96+VLOOKUP(BI96,NyEo!$L$2:$V$4,DK96,1)&gt;19,19,AU96+VLOOKUP(BI96,NyEo!$L$2:$V$4,DK96,1)),""),"")</f>
        <v/>
      </c>
      <c r="FJ96" s="9" t="str">
        <f>IF(AND(ISNUMBER(DK96),DK96&gt;7),IF(AND(ISNUMBER(AV96),ISNUMBER(DK96)),IF(AV96+VLOOKUP(BI96,NyHt!$L$2:$V$4,DK96,1)&gt;19,19,AV96+VLOOKUP(BI96,NyHt!$L$2:$V$4,DK96,1)),""),"")</f>
        <v/>
      </c>
      <c r="FK96" s="9" t="str">
        <f>IF(AND(ISNUMBER(AW96),ISNUMBER(DK96)),IF(AW96+VLOOKUP(BI96,NySiF!$L$2:$V$4,DK96,1)&gt;19,19,AW96+VLOOKUP(BI96,NySiF!$L$2:$V$4,DK96,1)),"")</f>
        <v/>
      </c>
      <c r="FL96" s="9" t="str">
        <f>IF(AND(ISNUMBER(AX96),ISNUMBER(DK96)),IF(AX96+VLOOKUP(BI96,NySiB!$L$2:$V$4,DK96,1)&gt;19,19,AX96+VLOOKUP(BI96,NySiB!$L$2:$V$4,DK96,1)),"")</f>
        <v/>
      </c>
      <c r="FM96" s="9" t="str">
        <f>IF(AND(ISNUMBER(AY96),ISNUMBER(DK96)),IF(AY96+VLOOKUP(BI96,NySiT!$L$2:$V$4,DK96,1)&gt;19,19,AY96+VLOOKUP(BI96,NySiT!$L$2:$V$4,DK96,1)),"")</f>
        <v/>
      </c>
      <c r="FN96" s="9" t="str">
        <f>IF(AND(ISNUMBER(AZ96),ISNUMBER(DK96)),IF(AZ96+VLOOKUP(BI96,NyVs!$L$2:$V$4,DK96,1)&gt;19,19,AZ96+VLOOKUP(BI96,NyVs!$L$2:$V$4,DK96,1)),"")</f>
        <v/>
      </c>
      <c r="FO96" s="9" t="str">
        <f>IF(AND(ISNUMBER(BA96),ISNUMBER(DK96)),IF(BA96+VLOOKUP(BI96,NyPp!$L$2:$V$4,DK96,1)&gt;19,19,BA96+VLOOKUP(BI96,NyPp!$L$2:$V$4,DK96,1)),"")</f>
        <v/>
      </c>
      <c r="FP96" s="9" t="str">
        <f>IF(AND(ISNUMBER(BB96),ISNUMBER(DK96)),IF(BB96+VLOOKUP(BI96,NyIGS!$L$2:$V$4,DK96,1)&gt;160,160,BB96+VLOOKUP(BI96,NyIGS!$L$2:$V$4,DK96,1)),"")</f>
        <v/>
      </c>
      <c r="FQ96" s="9" t="str">
        <f>IF(AND(ISNUMBER(BC96),ISNUMBER(DK96)),IF(BC96+VLOOKUP(BI96,NyIRS!$L$2:$V$4,DK96,1)&gt;160,160,BC96+VLOOKUP(BI96,NyIRS!$L$2:$V$4,DK96,1)),"")</f>
        <v/>
      </c>
      <c r="FR96" s="9" t="str">
        <f>IF(AND(ISNUMBER(BD96),ISNUMBER(DK96)),IF(BD96+VLOOKUP(BI96,NyIES!$L$2:$V$4,DK96,1)&gt;160,160, BD96+VLOOKUP(BI96,NyIES!$L$2:$V$4,DK96,1)),"")</f>
        <v/>
      </c>
      <c r="FS96" s="9" t="str">
        <f>IF(AND(ISNUMBER(BE96),ISNUMBER(DK96)),IF(BE96+VLOOKUP(BI96,NyISI!$L$2:$V$4,DK96,1)&gt;160,160,BE96+VLOOKUP(BI96,NyISI!$L$2:$V$4,DK96,1)),"")</f>
        <v/>
      </c>
      <c r="FT96" s="9" t="str">
        <f>IF(AND(ISNUMBER(DK96),DK96&lt;8),IF(AND(ISNUMBER(BF96),ISNUMBER(DK96)),IF(BF96+VLOOKUP(BI96,NyISS!$L$2:$V$4,DK96,1)&gt;160,160,BF96+VLOOKUP(BI96,NyISS!$L$2:$V$4,DK96,1)),""),"")</f>
        <v/>
      </c>
      <c r="FU96" s="9" t="str">
        <f>IF(AND(ISNUMBER(DK96),DK96&gt;7),IF(AND(ISNUMBER(BG96),ISNUMBER(DK96)),IF(BG96+VLOOKUP(BI96,NyISM!$L$2:$V$4,DK96,1)&gt;160,160,BG96+VLOOKUP(BI96,NyISM!$L$2:$V$4,DK96,1)),""),"")</f>
        <v/>
      </c>
      <c r="FV96" s="9" t="str">
        <f>IF(AND(ISNUMBER(BH96),ISNUMBER(DK96)),IF(BH96+VLOOKUP(BI96,NyIAM!$L$2:$V$4,DK96,1)&gt;160,160,BH96+VLOOKUP(BI96,NyIAM!$L$2:$V$4,DK96,1)),"")</f>
        <v/>
      </c>
    </row>
    <row r="97" spans="1:178" x14ac:dyDescent="0.2">
      <c r="A97" s="51"/>
      <c r="B97" s="51"/>
      <c r="C97" s="51"/>
      <c r="D97" s="51"/>
      <c r="E97" s="51"/>
      <c r="F97" s="51"/>
      <c r="G97" s="51"/>
      <c r="H97" s="51"/>
      <c r="I97" s="51"/>
      <c r="J97" s="52"/>
      <c r="K97" s="52"/>
      <c r="L97" s="53"/>
      <c r="M97" s="53"/>
      <c r="N97" s="58" t="str">
        <f t="shared" si="22"/>
        <v/>
      </c>
      <c r="O97" s="53"/>
      <c r="P97" s="53"/>
      <c r="Q97" s="53"/>
      <c r="R97" s="53"/>
      <c r="S97" s="53"/>
      <c r="T97" s="53"/>
      <c r="U97" s="53"/>
      <c r="V97" s="53"/>
      <c r="W97" s="53"/>
      <c r="X97" s="53"/>
      <c r="Y97" s="53"/>
      <c r="Z97" s="53"/>
      <c r="AA97" s="53"/>
      <c r="AB97" s="53"/>
      <c r="AC97" s="53"/>
      <c r="AD97" s="53"/>
      <c r="AE97" s="53"/>
      <c r="AF97" s="53"/>
      <c r="AG97" s="53"/>
      <c r="AH97" s="53"/>
      <c r="AI97" s="53"/>
      <c r="AJ97" s="4" t="str">
        <f>IF(O97="","",IF(ISNUMBER(N97),VLOOKUP(O97,NyFi!$A$2:$K$40,DK97),""))</f>
        <v/>
      </c>
      <c r="AK97" s="4" t="str">
        <f>IF(P97="","",IF(AND(ISNUMBER(N97),DK97&lt;8),VLOOKUP(P97,NyGs!$A$2:$G$41,DK97),""))</f>
        <v/>
      </c>
      <c r="AL97" s="4" t="str">
        <f>IF(AA97="","",IF(ISNUMBER(N97),VLOOKUP(AA97,NyRm!$A$2:$K$56,DK97),""))</f>
        <v/>
      </c>
      <c r="AM97" s="4" t="str">
        <f>IF(Z97="","",IF(ISNUMBER(N97),VLOOKUP(Z97,NyFm!$A$2:$K$46,DK97),""))</f>
        <v/>
      </c>
      <c r="AN97" s="4" t="str">
        <f>IF(U97="","",IF(AND(ISNUMBER(N97),DK97&lt;8),VLOOKUP(U97,NyLi1R!$A$2:$G$20,DK97),""))</f>
        <v/>
      </c>
      <c r="AO97" s="4" t="str">
        <f>IF(V97="","",IF(AND(ISNUMBER(N97),DK97&lt;8),VLOOKUP(V97,NyLi1E!$A$2:$G$20,DK97),""))</f>
        <v/>
      </c>
      <c r="AP97" s="4" t="str">
        <f>IF(AND(ISNUMBER(N97),ISNUMBER(AN97),ISNUMBER(AO97),DK97&lt;8),VLOOKUP(AN97+AO97,NyLi1T!$A$2:$G$40,DK97),"")</f>
        <v/>
      </c>
      <c r="AQ97" s="4" t="str">
        <f>IF(W97="","",IF(AND(ISNUMBER(N97),DK97&gt;7),VLOOKUP(W97,NyLi2R!$A$2:$K$20,DK97),""))</f>
        <v/>
      </c>
      <c r="AR97" s="4" t="str">
        <f>IF(X97="","",IF(AND(ISNUMBER(N97),DK97&gt;7),VLOOKUP(X97,NyLi2E!$A$2:$K$20,DK97),""))</f>
        <v/>
      </c>
      <c r="AS97" s="4" t="str">
        <f>IF(AND(ISNUMBER(N97),ISNUMBER(AQ97),ISNUMBER(AR97),DK97&gt;7),VLOOKUP(AQ97+AR97,NyLi2T!$A$2:$K$40,DK97),"")</f>
        <v/>
      </c>
      <c r="AT97" s="4" t="str">
        <f>IF(AE97="","",IF(AND(ISNUMBER(N97),DK97&lt;8),VLOOKUP(AE97,NySs!$A$2:$G$28,DK97),""))</f>
        <v/>
      </c>
      <c r="AU97" s="4" t="str">
        <f>IF(AD97="","",IF(AND(ISNUMBER(N97),DK97&lt;9),VLOOKUP(AD97,NyEo!$A$2:$H$22,DK97),""))</f>
        <v/>
      </c>
      <c r="AV97" s="4" t="str">
        <f>IF(Q97="","",IF(AND(ISNUMBER(N97),DK97&gt;7),VLOOKUP(Q97,NyHt!$A$2:$K$17,DK97),""))</f>
        <v/>
      </c>
      <c r="AW97" s="4" t="str">
        <f>IF(R97="","",IF(ISNUMBER(N97),VLOOKUP(R97,NySiF!$A$2:$K$18,DK97),""))</f>
        <v/>
      </c>
      <c r="AX97" s="4" t="str">
        <f>IF(S97="","",IF(ISNUMBER(N97),VLOOKUP(S97,NySiB!$A$2:$K$16,DK97),""))</f>
        <v/>
      </c>
      <c r="AY97" s="4" t="str">
        <f>IF(T97="","",IF(ISNUMBER(N97),VLOOKUP(T97,NySiT!$A$2:$K$32,DK97),""))</f>
        <v/>
      </c>
      <c r="AZ97" s="4" t="str">
        <f>IF(Y97="","",IF(ISNUMBER(N97),VLOOKUP(Y97,NyVs!$A$2:$K$86,DK97),""))</f>
        <v/>
      </c>
      <c r="BA97" s="4" t="str">
        <f>IF(AI97="","",IF(ISNUMBER(N97),VLOOKUP(AI97,NyPp!$A$2:$K$202,DK97),""))</f>
        <v/>
      </c>
      <c r="BB97" s="4" t="str">
        <f>IF(AND(ISNUMBER(AJ97),ISNUMBER(AK97),ISNUMBER(AL97),ISNUMBER(AM97),DK97&lt;8),IF(COUNTIF(O97,0)+COUNTIF(P97,0)+COUNTIF(AA97,0)+COUNTIF(Z97,0)&gt;1,"",VLOOKUP(AJ97+AK97+AL97+AM97,NyIGS!$A$2:$K$78,DK97)),IF(AND(ISNUMBER(AJ97),ISNUMBER(AL97),ISNUMBER(AM97),ISNUMBER(AS97),DK97&gt;7),IF(COUNTIF(O97,0)+COUNTIF(AA97,0)+COUNTIF(Z97,0)+AND(COUNTIF(W97,0),COUNTIF(X97,0))&gt;1,"",VLOOKUP(AJ97+AL97+AM97+AS97,NyIGS!$A$2:$K$78,DK97)),""))</f>
        <v/>
      </c>
      <c r="BC97" s="4" t="str">
        <f>IF(AND(ISNUMBER(AJ97),ISNUMBER(AN97),ISNUMBER(AT97),DK97&lt;8),IF(COUNTIF(O97,0)+COUNTIF(U97,0)+COUNTIF(AE97,0)&gt;1,"",VLOOKUP(AJ97+AN97+AT97,NyIRS!$A$2:$K$59,DK97)),IF(AND(ISNUMBER(AJ97),ISNUMBER(AQ97),DK97&gt;7),IF(COUNTIF(O97,0)+COUNTIF(W97,0)&gt;1,"",VLOOKUP(AJ97+AQ97,NyIRS!$A$2:$K$59,DK97)),""))</f>
        <v/>
      </c>
      <c r="BD97" s="4" t="str">
        <f>IF(AND(ISNUMBER(AK97),ISNUMBER(AL97),ISNUMBER(AM97),DK97&lt;8),IF(COUNTIF(P97,0)+COUNTIF(AA97,0)+COUNTIF(Z97,0)&gt;1,"",VLOOKUP(AK97+AL97+AM97,NyIES!$A$2:$K$59,DK97)),IF(AND(ISNUMBER(AL97),ISNUMBER(AM97),ISNUMBER(AR97),DK97&gt;7),IF(COUNTIF(AA97,0)+COUNTIF(Z97,0)+COUNTIF(X97,0)&gt;1,"",VLOOKUP(AL97+AM97+AR97,NyIES!$A$2:$K$59,DK97)),""))</f>
        <v/>
      </c>
      <c r="BE97" s="4" t="str">
        <f>IF(AND(ISNUMBER(AJ97),ISNUMBER(AP97),ISNUMBER(AU97),DK97&lt;8),IF(COUNTIF(O97,0)+AND(COUNTIF(U97,0),COUNTIF(V97,0))+COUNTIF(AD97,0)&gt;1,"",VLOOKUP(AJ97+AP97+AU97,NyISI!$A$2:$K$59,DK97)),IF(AND(ISNUMBER(AS97),ISNUMBER(AU97),ISNUMBER(AV97),DK97=8),IF(COUNTIF(AD97,0)+COUNTIF(Q97,0)+AND(COUNTIF(W97,0),COUNTIF(X97,0))&gt;1,"",VLOOKUP(AS97+AU97+AV97,NyISI!$A$2:$K$59,DK97)),IF(AND(ISNUMBER(AS97),ISNUMBER(AV97),DK97&gt;8),IF(COUNTIF(Q97,0)+AND(COUNTIF(W97,0),COUNTIF(X97,0))&gt;1,"",VLOOKUP(AS97+AV97,NyISI!$A$2:$K$59,DK97)),"")))</f>
        <v/>
      </c>
      <c r="BF97" s="4" t="str">
        <f>IF(AND(ISNUMBER(AT97),ISNUMBER(AK97),ISNUMBER(AL97),ISNUMBER(AM97),DK97&lt;8),IF(COUNTIF(P97,0)+COUNTIF(AA97,0)+COUNTIF(Z97,0)+COUNTIF(AE97,0)&gt;1,"",VLOOKUP(AT97+AK97+AL97+AM97,NyISS!$A$2:$G$78,DK97)),"")</f>
        <v/>
      </c>
      <c r="BG97" s="4" t="str">
        <f>IF(AND(ISNUMBER(AJ97),ISNUMBER(AL97),ISNUMBER(AM97),DK97&gt;7),IF(COUNTIF(O97,0)+COUNTIF(AA97,0)+COUNTIF(Z97,0)&gt;1,"",VLOOKUP(AJ97+AL97+AM97,NyISM!$A$2:$K$59,DK97)),"")</f>
        <v/>
      </c>
      <c r="BH97" s="4" t="str">
        <f>IF(AND(ISNUMBER(AY97),ISNUMBER(AZ97)),IF(COUNTIF(T97,0)+COUNTIF(Y97,0)&gt;1,"",VLOOKUP(AY97+AZ97,NyIAM!$A$2:$K$40,DK97)),"")</f>
        <v/>
      </c>
      <c r="BJ97" s="4" t="str">
        <f>IF(ISNUMBER(BB97),VLOOKUP(BB97,Percentil!$A$2:$B$122,2,1),"")</f>
        <v/>
      </c>
      <c r="BK97" s="4" t="str">
        <f>IF(ISNUMBER(BC97),VLOOKUP(BC97,Percentil!$A$2:$B$122,2,1),"")</f>
        <v/>
      </c>
      <c r="BL97" s="4" t="str">
        <f>IF(ISNUMBER(BD97),VLOOKUP(BD97,Percentil!$A$2:$B$122,2,1),"")</f>
        <v/>
      </c>
      <c r="BM97" s="4" t="str">
        <f>IF(ISNUMBER(BE97),VLOOKUP(BE97,Percentil!$A$2:$B$122,2,1),"")</f>
        <v/>
      </c>
      <c r="BN97" s="4" t="str">
        <f>IF(ISNUMBER(BF97),VLOOKUP(BF97,Percentil!$A$2:$B$122,2,1),"")</f>
        <v/>
      </c>
      <c r="BO97" s="4" t="str">
        <f>IF(ISNUMBER(BG97),VLOOKUP(BG97,Percentil!$A$2:$B$122,2,1),"")</f>
        <v/>
      </c>
      <c r="BP97" s="4" t="str">
        <f>IF(ISNUMBER(BH97),VLOOKUP(BH97,Percentil!$A$2:$B$122,2,1),"")</f>
        <v/>
      </c>
      <c r="BQ97" s="4" t="str">
        <f>IF(AND(ISNUMBER(AJ97),ISNUMBER(DK97)),IF(AJ97-VLOOKUP(BI97,NyFi!$L$2:$V$4,DK97,1)&lt;1,1 &amp; " - " &amp; AJ97+VLOOKUP(BI97,NyFi!$L$2:$V$4,DK97,1),IF(AJ97+VLOOKUP(BI97,NyFi!$L$2:$V$4,DK97,1)&gt;19,AJ97-VLOOKUP(BI97,NyFi!$L$2:$V$4,DK97,1) &amp; " - " &amp; 19,AJ97-VLOOKUP(BI97,NyFi!$L$2:$V$4,DK97,1) &amp; " - " &amp; AJ97+VLOOKUP(BI97,NyFi!$L$2:$V$4,DK97,1))),"")</f>
        <v/>
      </c>
      <c r="BR97" s="4" t="str">
        <f>IF(AND(ISNUMBER(DK97),DK97&lt;8),IF(AND(ISNUMBER(AK97),ISNUMBER(DK97)),IF(AK97-VLOOKUP(BI97,NyGs!$L$2:$V$4,DK97,1)&lt;1,1 &amp; " - " &amp; AK97+VLOOKUP(BI97,NyGs!$L$2:$V$4,DK97,1),IF(AK97+VLOOKUP(BI97,NyGs!$L$2:$V$4,DK97,1)&gt;19,AK97-VLOOKUP(BI97,NyGs!$L$2:$V$4,DK97,1) &amp; " - " &amp; 19,AK97-VLOOKUP(BI97,NyGs!$L$2:$V$4,DK97,1) &amp; " - " &amp; AK97+VLOOKUP(BI97,NyGs!$L$2:$V$4,DK97,1))),""),"")</f>
        <v/>
      </c>
      <c r="BS97" s="4" t="str">
        <f>IF(AND(ISNUMBER(AL97),ISNUMBER(DK97)),IF(AL97-VLOOKUP(BI97,NyRm!$L$2:$V$4,DK97,1)&lt;1,1 &amp; " - " &amp; AL97+VLOOKUP(BI97,NyRm!$L$2:$V$4,DK97,1),IF(AL97+VLOOKUP(BI97,NyRm!$L$2:$V$4,DK97,1)&gt;19,AL97-VLOOKUP(BI97,NyRm!$L$2:$V$4,DK97,1) &amp; " - " &amp; 19,AL97-VLOOKUP(BI97,NyRm!$L$2:$V$4,DK97,1) &amp; " - " &amp; AL97+VLOOKUP(BI97,NyRm!$L$2:$V$4,DK97,1))),"")</f>
        <v/>
      </c>
      <c r="BT97" s="4" t="str">
        <f>IF(AND(ISNUMBER(AM97),ISNUMBER(DK97)),IF(AM97-VLOOKUP(BI97,NyFm!$L$2:$V$4,DK97,1)&lt;1,1 &amp; " - " &amp; AM97+VLOOKUP(BI97,NyFm!$L$2:$V$4,DK97,1),IF(AM97+VLOOKUP(BI97,NyFm!$L$2:$V$4,DK97,1)&gt;19,AM97-VLOOKUP(BI97,NyFm!$L$2:$V$4,DK97,1) &amp; " - " &amp; 19,AM97-VLOOKUP(BI97,NyFm!$L$2:$V$4,DK97,1) &amp; " - " &amp; AM97+VLOOKUP(BI97,NyFm!$L$2:$V$4,DK97,1))),"")</f>
        <v/>
      </c>
      <c r="BU97" s="4" t="str">
        <f>IF(AND(ISNUMBER(DK97),DK97&lt;8),IF(AND(ISNUMBER(AN97),ISNUMBER(DK97)),IF(AN97-VLOOKUP(BI97,NyLi1R!$L$2:$V$4,DK97,1)&lt;1,1 &amp; " - " &amp; AN97+VLOOKUP(BI97,NyLi1R!$L$2:$V$4,DK97,1),IF(AN97+VLOOKUP(BI97,NyLi1R!$L$2:$V$4,DK97,1)&gt;19,AN97-VLOOKUP(BI97,NyLi1R!$L$2:$V$4,DK97,1) &amp; " - " &amp; 19,AN97-VLOOKUP(BI97,NyLi1R!$L$2:$V$4,DK97,1) &amp; " - " &amp; AN97+VLOOKUP(BI97,NyLi1R!$L$2:$V$4,DK97,1))),""),"")</f>
        <v/>
      </c>
      <c r="BV97" s="4" t="str">
        <f>IF(AND(ISNUMBER(DK97),DK97&lt;8),IF(AND(ISNUMBER(AO97),ISNUMBER(DK97)),IF(AO97-VLOOKUP(BI97,NyLi1E!$L$2:$V$4,DK97,1)&lt;1,1 &amp; " - " &amp; AO97+VLOOKUP(BI97,NyLi1E!$L$2:$V$4,DK97,1),IF(AO97+VLOOKUP(BI97,NyLi1E!$L$2:$V$4,DK97,1)&gt;19,AO97-VLOOKUP(BI97,NyLi1E!$L$2:$V$4,DK97,1) &amp; " - " &amp; 19,AO97-VLOOKUP(BI97,NyLi1E!$L$2:$V$4,DK97,1) &amp; " - " &amp; AO97+VLOOKUP(BI97,NyLi1E!$L$2:$V$4,DK97,1))),""),"")</f>
        <v/>
      </c>
      <c r="BW97" s="4" t="str">
        <f>IF(AND(ISNUMBER(DK97),DK97&lt;8),IF(AND(ISNUMBER(AP97),ISNUMBER(DK97)),IF(AP97-VLOOKUP(BI97,NyLi1T!$L$2:$V$4,DK97,1)&lt;1,1 &amp; " - " &amp; AP97+VLOOKUP(BI97,NyLi1T!$L$2:$V$4,DK97,1),IF(AP97+VLOOKUP(BI97,NyLi1T!$L$2:$V$4,DK97,1)&gt;19,AP97-VLOOKUP(BI97,NyLi1T!$L$2:$V$4,DK97,1) &amp; " - " &amp; 19,AP97-VLOOKUP(BI97,NyLi1T!$L$2:$V$4,DK97,1) &amp; " - " &amp; AP97+VLOOKUP(BI97,NyLi1T!$L$2:$V$4,DK97,1))),""),"")</f>
        <v/>
      </c>
      <c r="BX97" s="4" t="str">
        <f>IF(AND(ISNUMBER(DK97),DK97&gt;7),IF(AND(ISNUMBER(AQ97),ISNUMBER(DK97)),IF(AQ97-VLOOKUP(BI97,NyLi2R!$L$2:$V$4,DK97,1)&lt;1,1 &amp; " - " &amp; AQ97+VLOOKUP(BI97,NyLi2R!$L$2:$V$4,DK97,1),IF(AQ97+VLOOKUP(BI97,NyLi2R!$L$2:$V$4,DK97,1)&gt;19,AQ97-VLOOKUP(BI97,NyLi2R!$L$2:$V$4,DK97,1) &amp; " - " &amp; 19,AQ97-VLOOKUP(BI97,NyLi2R!$L$2:$V$4,DK97,1) &amp; " - " &amp; AQ97+VLOOKUP(BI97,NyLi2R!$L$2:$V$4,DK97,1))),""),"")</f>
        <v/>
      </c>
      <c r="BY97" s="4" t="str">
        <f>IF(AND(ISNUMBER(DK97),DK97&gt;7),IF(AND(ISNUMBER(AR97),ISNUMBER(DK97)),IF(AR97-VLOOKUP(BI97,NyLi2E!$L$2:$V$4,DK97,1)&lt;1,1 &amp; " - " &amp; AR97+VLOOKUP(BI97,NyLi2E!$L$2:$V$4,DK97,1),IF(AR97+VLOOKUP(BI97,NyLi2E!$L$2:$V$4,DK97,1)&gt;19,AR97-VLOOKUP(BI97,NyLi2E!$L$2:$V$4,DK97,1) &amp; " - " &amp; 19,AR97-VLOOKUP(BI97,NyLi2E!$L$2:$V$4,DK97,1) &amp; " - " &amp; AR97+VLOOKUP(BI97,NyLi2E!$L$2:$V$4,DK97,1))),""),"")</f>
        <v/>
      </c>
      <c r="BZ97" s="4" t="str">
        <f>IF(AND(ISNUMBER(DK97),DK97&gt;7),IF(AND(ISNUMBER(AS97),ISNUMBER(DK97)),IF(AS97-VLOOKUP(BI97,NyLi2T!$L$2:$V$4,DK97,1)&lt;1,1 &amp; " - " &amp; AS97+VLOOKUP(BI97,NyLi2T!$L$2:$V$4,DK97,1),IF(AS97+VLOOKUP(BI97,NyLi2T!$L$2:$V$4,DK97,1)&gt;19,AS97-VLOOKUP(BI97,NyLi2T!$L$2:$V$4,DK97,1) &amp; " - " &amp; 19,AS97-VLOOKUP(BI97,NyLi2T!$L$2:$V$4,DK97,1) &amp; " - " &amp; AS97+VLOOKUP(BI97,NyLi2T!$L$2:$V$4,DK97,1))),""),"")</f>
        <v/>
      </c>
      <c r="CA97" s="4" t="str">
        <f>IF(AND(ISNUMBER(DK97),DK97&lt;8),IF(AND(ISNUMBER(AT97),ISNUMBER(DK97)),IF(AT97-VLOOKUP(BI97,NySs!$L$2:$V$4,DK97,1)&lt;1,1 &amp; " - " &amp; AT97+VLOOKUP(BI97,NySs!$L$2:$V$4,DK97,1),IF(AT97+VLOOKUP(BI97,NySs!$L$2:$V$4,DK97,1)&gt;19,AT97-VLOOKUP(BI97,NySs!$L$2:$V$4,DK97,1) &amp; " - " &amp; 19,AT97-VLOOKUP(BI97,NySs!$L$2:$V$4,DK97,1) &amp; " - " &amp; AT97+VLOOKUP(BI97,NySs!$L$2:$V$4,DK97,1))),""),"")</f>
        <v/>
      </c>
      <c r="CB97" s="4" t="str">
        <f>IF(AND(ISNUMBER(DK97),DK97&lt;9),IF(AND(ISNUMBER(AU97),ISNUMBER(DK97)),IF(AU97-VLOOKUP(BI97,NyEo!$L$2:$V$4,DK97,1)&lt;1,1 &amp; " - " &amp; AU97+VLOOKUP(BI97,NyEo!$L$2:$V$4,DK97,1),IF(AU97+VLOOKUP(BI97,NyEo!$L$2:$V$4,DK97,1)&gt;19,AU97-VLOOKUP(BI97,NyEo!$L$2:$V$4,DK97,1) &amp; " - " &amp; 19,AU97-VLOOKUP(BI97,NyEo!$L$2:$V$4,DK97,1) &amp; " - " &amp; AU97+VLOOKUP(BI97,NyEo!$L$2:$V$4,DK97,1))),""),"")</f>
        <v/>
      </c>
      <c r="CC97" s="4" t="str">
        <f>IF(AND(ISNUMBER(DK97),DK97&gt;7),IF(AND(ISNUMBER(AV97),ISNUMBER(DK97)),IF(AV97-VLOOKUP(BI97,NyHt!$L$2:$V$4,DK97,1)&lt;1,1 &amp; " - " &amp; AV97+VLOOKUP(BI97,NyHt!$L$2:$V$4,DK97,1),IF(AV97+VLOOKUP(BI97,NyHt!$L$2:$V$4,DK97,1)&gt;19,AV97-VLOOKUP(BI97,NyHt!$L$2:$V$4,DK97,1) &amp; " - " &amp; 19,AV97-VLOOKUP(BI97,NyHt!$L$2:$V$4,DK97,1) &amp; " - " &amp; AV97+VLOOKUP(BI97,NyHt!$L$2:$V$4,DK97,1))),""),"")</f>
        <v/>
      </c>
      <c r="CD97" s="4" t="str">
        <f>IF(AND(ISNUMBER(AW97),ISNUMBER(DK97)),IF(AW97-VLOOKUP(BI97,NySiF!$L$2:$V$4,DK97,1)&lt;1,1 &amp; " - " &amp; AW97+VLOOKUP(BI97,NySiF!$L$2:$V$4,DK97,1),IF(AW97+VLOOKUP(BI97,NySiF!$L$2:$V$4,DK97,1)&gt;19,AW97-VLOOKUP(BI97,NySiF!$L$2:$V$4,DK97,1) &amp; " - " &amp; 19,AW97-VLOOKUP(BI97,NySiF!$L$2:$V$4,DK97,1) &amp; " - " &amp; AW97+VLOOKUP(BI97,NySiF!$L$2:$V$4,DK97,1))),"")</f>
        <v/>
      </c>
      <c r="CE97" s="4" t="str">
        <f>IF(AND(ISNUMBER(AX97),ISNUMBER(DK97)),IF(AX97-VLOOKUP(BI97,NySiB!$L$2:$V$4,DK97,1)&lt;1,1 &amp; " - " &amp; AX97+VLOOKUP(BI97,NySiB!$L$2:$V$4,DK97,1),IF(AX97+VLOOKUP(BI97,NySiB!$L$2:$V$4,DK97,1)&gt;19,AX97-VLOOKUP(BI97,NySiB!$L$2:$V$4,DK97,1) &amp; " - " &amp; 19,AX97-VLOOKUP(BI97,NySiB!$L$2:$V$4,DK97,1) &amp; " - " &amp; AX97+VLOOKUP(BI97,NySiB!$L$2:$V$4,DK97,1))),"")</f>
        <v/>
      </c>
      <c r="CF97" s="4" t="str">
        <f>IF(AND(ISNUMBER(AY97),ISNUMBER(DK97)),IF(AY97-VLOOKUP(BI97,NySiT!$L$2:$V$4,DK97,1)&lt;1,1 &amp; " - " &amp; AY97+VLOOKUP(BI97,NySiT!$L$2:$V$4,DK97,1),IF(AY97+VLOOKUP(BI97,NySiT!$L$2:$V$4,DK97,1)&gt;19,AY97-VLOOKUP(BI97,NySiT!$L$2:$V$4,DK97,1) &amp; " - " &amp; 19,AY97-VLOOKUP(BI97,NySiT!$L$2:$V$4,DK97,1) &amp; " - " &amp; AY97+VLOOKUP(BI97,NySiT!$L$2:$V$4,DK97,1))),"")</f>
        <v/>
      </c>
      <c r="CG97" s="4" t="str">
        <f>IF(AND(ISNUMBER(AZ97),ISNUMBER(DK97)),IF(AZ97-VLOOKUP(BI97,NyVs!$L$2:$V$4,DK97,1)&lt;1,1 &amp; " - " &amp; AZ97+VLOOKUP(BI97,NyVs!$L$2:$V$4,DK97,1),IF(AZ97+VLOOKUP(BI97,NyVs!$L$2:$V$4,DK97,1)&gt;19,AZ97-VLOOKUP(BI97,NyVs!$L$2:$V$4,DK97,1) &amp; " - " &amp; 19,AZ97-VLOOKUP(BI97,NyVs!$L$2:$V$4,DK97,1) &amp; " - " &amp; AZ97+VLOOKUP(BI97,NyVs!$L$2:$V$4,DK97,1))),"")</f>
        <v/>
      </c>
      <c r="CH97" s="4" t="str">
        <f>IF(AND(ISNUMBER(BA97),ISNUMBER(DK97)),IF(BA97-VLOOKUP(BI97,NyPp!$L$2:$V$4,DK97,1)&lt;1,1 &amp; " - " &amp; BA97+VLOOKUP(BI97,NyPp!$L$2:$V$4,DK97,1),IF(BA97+VLOOKUP(BI97,NyPp!$L$2:$V$4,DK97,1)&gt;19,BA97-VLOOKUP(BI97,NyPp!$L$2:$V$4,DK97,1) &amp; " - " &amp; 19,BA97-VLOOKUP(BI97,NyPp!$L$2:$V$4,DK97,1) &amp; " - " &amp; BA97+VLOOKUP(BI97,NyPp!$L$2:$V$4,DK97,1))),"")</f>
        <v/>
      </c>
      <c r="CI97" s="4" t="str">
        <f>IF(AND(ISNUMBER(BB97),ISNUMBER(DK97)),IF(BB97-VLOOKUP(BI97,NyIGS!$L$2:$V$4,DK97,1)&lt;40,40 &amp; " - " &amp; BB97+VLOOKUP(BI97,NyIGS!$L$2:$V$4,DK97,1),IF(BB97+VLOOKUP(BI97,NyIGS!$L$2:$V$4,DK97,1)&gt;160,BB97-VLOOKUP(BI97,NyIGS!$L$2:$V$4,DK97,1) &amp; " - " &amp; 160,BB97-VLOOKUP(BI97,NyIGS!$L$2:$V$4,DK97,1) &amp; " - " &amp; BB97+VLOOKUP(BI97,NyIGS!$L$2:$V$4,DK97,1))),"")</f>
        <v/>
      </c>
      <c r="CJ97" s="4" t="str">
        <f>IF(AND(ISNUMBER(BC97),ISNUMBER(DK97)),IF(BC97-VLOOKUP(BI97,NyIRS!$L$2:$V$4,DK97,1)&lt;40,40 &amp; " - " &amp; BC97+VLOOKUP(BI97,NyIRS!$L$2:$V$4,DK97,1),IF(BC97+VLOOKUP(BI97,NyIRS!$L$2:$V$4,DK97,1)&gt;160,BC97-VLOOKUP(BI97,NyIRS!$L$2:$V$4,DK97,1) &amp; " - " &amp; 160,BC97-VLOOKUP(BI97,NyIRS!$L$2:$V$4,DK97,1) &amp; " - " &amp; BC97+VLOOKUP(BI97,NyIRS!$L$2:$V$4,DK97,1))),"")</f>
        <v/>
      </c>
      <c r="CK97" s="4" t="str">
        <f>IF(AND(ISNUMBER(BD97),ISNUMBER(DK97)),IF(BD97-VLOOKUP(BI97,NyIES!$L$2:$V$4,DK97,1)&lt;40,40 &amp; " - " &amp; BD97+VLOOKUP(BI97,NyIES!$L$2:$V$4,DK97,1),IF(BD97+VLOOKUP(BI97,NyIES!$L$2:$V$4,DK97,1)&gt;160,BD97-VLOOKUP(BI97,NyIES!$L$2:$V$4,DK97,1) &amp; " - " &amp; 160,BD97-VLOOKUP(BI97,NyIES!$L$2:$V$4,DK97,1) &amp; " - " &amp; BD97+VLOOKUP(BI97,NyIES!$L$2:$V$4,DK97,1))),"")</f>
        <v/>
      </c>
      <c r="CL97" s="4" t="str">
        <f>IF(AND(ISNUMBER(BE97),ISNUMBER(DK97)),IF(BE97-VLOOKUP(BI97,NyISI!$L$2:$V$4,DK97,1)&lt;40,40 &amp; " - " &amp; BE97+VLOOKUP(BI97,NyISI!$L$2:$V$4,DK97,1),IF(BE97+VLOOKUP(BI97,NyISI!$L$2:$V$4,DK97,1)&gt;160,BE97-VLOOKUP(BI97,NyISI!$L$2:$V$4,DK97,1) &amp; " - " &amp; 160,BE97-VLOOKUP(BI97,NyISI!$L$2:$V$4,DK97,1) &amp; " - " &amp; BE97+VLOOKUP(BI97,NyISI!$L$2:$V$4,DK97,1))),"")</f>
        <v/>
      </c>
      <c r="CM97" s="4" t="str">
        <f>IF(AND(ISNUMBER(DK97),DK97&lt;8),IF(AND(ISNUMBER(BF97),ISNUMBER(DK97)),IF(BF97-VLOOKUP(BI97,NyISS!$L$2:$V$4,DK97,1)&lt;40,40 &amp; " - " &amp; BF97+VLOOKUP(BI97,NyISS!$L$2:$V$4,DK97,1),IF(BF97+VLOOKUP(BI97,NyISS!$L$2:$V$4,DK97,1)&gt;160,BF97-VLOOKUP(BI97,NyISS!$L$2:$V$4,DK97,1) &amp; " - " &amp; 160,BF97-VLOOKUP(BI97,NyISS!$L$2:$V$4,DK97,1) &amp; " - " &amp; BF97+VLOOKUP(BI97,NyISS!$L$2:$V$4,DK97,1))),""),"")</f>
        <v/>
      </c>
      <c r="CN97" s="4" t="str">
        <f>IF(AND(ISNUMBER(DK97),DK97&gt;7),IF(AND(ISNUMBER(BG97),ISNUMBER(DK97)),IF(BG97-VLOOKUP(BI97,NyISM!$L$2:$V$4,DK97,1)&lt;40,40 &amp; " - " &amp; BG97+VLOOKUP(BI97,NyISM!$L$2:$V$4,DK97,1),IF(BG97+VLOOKUP(BI97,NyISM!$L$2:$V$4,DK97,1)&gt;160,BG97-VLOOKUP(BI97,NyISM!$L$2:$V$4,DK97,1) &amp; " - " &amp; 160,BG97-VLOOKUP(BI97,NyISM!$L$2:$V$4,DK97,1) &amp; " - " &amp; BG97+VLOOKUP(BI97,NyISM!$L$2:$V$4,DK97,1))),""),"")</f>
        <v/>
      </c>
      <c r="CO97" s="4" t="str">
        <f>IF(AND(ISNUMBER(BH97),ISNUMBER(DK97)),IF(BH97-VLOOKUP(BI97,NyIAM!$L$2:$V$4,DK97,1)&lt;40,40 &amp; " - " &amp; BH97+VLOOKUP(BI97,NyIAM!$L$2:$V$4,DK97,1),IF(BH97+VLOOKUP(BI97,NyIAM!$L$2:$V$4,DK97,1)&gt;160,BH97-VLOOKUP(BI97,NyIAM!$L$2:$V$4,DK97,1) &amp; " - " &amp; 160,BH97-VLOOKUP(BI97,NyIAM!$L$2:$V$4,DK97,1) &amp; " - " &amp; BH97+VLOOKUP(BI97,NyIAM!$L$2:$V$4,DK97,1))),"")</f>
        <v/>
      </c>
      <c r="CP97" s="4" t="str">
        <f>IF(AF97="","",IF(AND(ISNUMBER(AF97),ISNUMBER(DK97)),IF(VLOOKUP(AF97,NyOm!$A$2:$K$30,DK97,1)=1,"Onormalt få ord",IF(VLOOKUP(AF97,NyOm!$A$2:$K$30,DK97,1)=2,"Färre antal ord än normalt",IF(VLOOKUP(AF97,NyOm!$A$2:$K$30,DK97,1)=3,"Normalt antal ord","")))))</f>
        <v/>
      </c>
      <c r="CQ97" s="4" t="str">
        <f>IF(AB97="","",IF(AND(ISNUMBER(AB97),ISNUMBER(DK97)),IF(VLOOKUP(AB97,NyPbTid!$A$2:$K$218,DK97,1)=1,"Onormalt lång tidsåtgång",IF(VLOOKUP(AB97,NyPbTid!$A$2:$K$218,DK97,1)=2,"Långsammare än normalt",IF(VLOOKUP(AB97,NyPbTid!$A$2:$K$218,DK97,1)=3,"Normal tidsåtgång","")))))</f>
        <v/>
      </c>
      <c r="CR97" s="4" t="str">
        <f>IF(AC97="","",IF(AND(ISNUMBER(AC97),ISNUMBER(DK97)),IF(VLOOKUP(AC97,NyPbFel!$A$2:$K$18,DK97,1)=1,"Onormalt antal fel",IF(VLOOKUP(AC97,NyPbFel!$A$2:$K$18,DK97,1)=2,"Fler fel än normalt",IF(VLOOKUP(AC97,NyPbFel!$A$2:$K$18,DK97,1)=3,"Normalt antal fel","")))))</f>
        <v/>
      </c>
      <c r="CS97" s="4" t="str">
        <f t="shared" si="28"/>
        <v/>
      </c>
      <c r="CT97" s="4" t="str">
        <f>IF(OR(ISNUMBER(CS97),CS97="0**"),IF(ISNUMBER(CS97),CS97/ABS(CS97)*VLOOKUP(1,SignDiff!$A$3:$K$4,DK97,1),VLOOKUP(1,SignDiff!$A$3:$K$4,DK97,1)),"")</f>
        <v/>
      </c>
      <c r="CU97" s="4" t="str">
        <f>IF(OR(ISNUMBER(CS97),CS97="0**"),IF(ISNUMBER(CS97),CS97/ABS(CS97)*VLOOKUP(1,SignDiff!$A$7:$K$8,DK97,1),VLOOKUP(1,SignDiff!$A$7:$K$8,DK97,1)),"")</f>
        <v/>
      </c>
      <c r="CV97" s="4" t="str">
        <f t="shared" si="29"/>
        <v/>
      </c>
      <c r="CW97" s="4" t="str">
        <f t="shared" si="30"/>
        <v/>
      </c>
      <c r="CX97" s="4" t="str">
        <f>IF(OR(ISNUMBER(CS97),CS97="0**"),IF(CS97="0**",VLOOKUP(0,'IRS-IES'!$A$2:$C$43,2,1),IF(CS97&lt;0,VLOOKUP(ABS(CS97),'IRS-IES'!$A$2:$C$43,2,1),VLOOKUP(ABS(CS97),'IRS-IES'!$A$2:$C$43,3,1))),"")</f>
        <v/>
      </c>
      <c r="CY97" s="4" t="str">
        <f t="shared" si="31"/>
        <v/>
      </c>
      <c r="CZ97" s="4" t="str">
        <f>IF(OR(ISNUMBER(CY97),CY97="0**"),IF(ISNUMBER(CY97),CY97/ABS(CY97)*VLOOKUP(2,SignDiff!$A$3:$K$4,DK97,1),VLOOKUP(2,SignDiff!$A$3:$K$4,DK97,1)),"")</f>
        <v/>
      </c>
      <c r="DA97" s="4" t="str">
        <f>IF(OR(ISNUMBER(CY97),CY97="0**"),IF(ISNUMBER(CY97),CY97/ABS(CY97)*VLOOKUP(2,SignDiff!$A$7:$K$8,DK97,1),VLOOKUP(2,SignDiff!$A$7:$K$8,DK97,1)),"")</f>
        <v/>
      </c>
      <c r="DB97" s="4" t="str">
        <f t="shared" si="32"/>
        <v/>
      </c>
      <c r="DC97" s="4" t="str">
        <f t="shared" si="33"/>
        <v/>
      </c>
      <c r="DD97" s="4" t="str">
        <f>IF(OR(ISNUMBER(CY97),CY97="0**"),IF(CY97="0**",VLOOKUP(0,'ISI-ISS'!$A$2:$C$43,2,1),IF(CY97&lt;0,VLOOKUP(ABS(CY97),'ISI-ISS'!$A$2:$C$43,2,1),VLOOKUP(ABS(CY97),'ISI-ISS'!$A$2:$C$43,3,1))),"")</f>
        <v/>
      </c>
      <c r="DE97" s="4" t="str">
        <f t="shared" si="34"/>
        <v/>
      </c>
      <c r="DF97" s="4" t="str">
        <f>IF(OR(ISNUMBER(DE97),DE97="0**"),IF(ISNUMBER(DE97),DE97/ABS(DE97)*VLOOKUP(2,SignDiff!$A$3:$K$4,DK97,1),VLOOKUP(2,SignDiff!$A$3:$K$4,DK97,1)),"")</f>
        <v/>
      </c>
      <c r="DG97" s="4" t="str">
        <f>IF(OR(ISNUMBER(DE97),DE97="0**"),IF(ISNUMBER(DE97),DE97/ABS(DE97)*VLOOKUP(2,SignDiff!$A$7:$K$8,DK97,1),VLOOKUP(2,SignDiff!$A$7:$K$8,DK97,1)),"")</f>
        <v/>
      </c>
      <c r="DH97" s="4" t="str">
        <f t="shared" si="35"/>
        <v/>
      </c>
      <c r="DI97" s="4" t="str">
        <f t="shared" si="36"/>
        <v/>
      </c>
      <c r="DJ97" s="4" t="str">
        <f>IF(OR(ISNUMBER(DE97),DE97="0**"),IF(DE97="0**",VLOOKUP(0,'ISI-ISM'!$A$2:$C$43,2,1),IF(DE97&lt;0,VLOOKUP(ABS(DE97),'ISI-ISM'!$A$2:$C$43,2,1),VLOOKUP(ABS(DE97),'ISI-ISM'!$A$2:$C$43,3,1))),"")</f>
        <v/>
      </c>
      <c r="DK97" s="4" t="str">
        <f>IF(ISERROR(VLOOKUP(N97,age!$A$2:$C$11,2,1)),"",VLOOKUP(N97,age!$A$2:$C$11,2,1))</f>
        <v/>
      </c>
      <c r="DL97" s="4" t="str">
        <f>IF(ISERROR(VLOOKUP(N97,age!$A$2:$C$11,3,1)),"",VLOOKUP(N97,age!$A$2:$C$11,3,1))</f>
        <v/>
      </c>
      <c r="DM97" s="4">
        <f t="shared" si="23"/>
        <v>0</v>
      </c>
      <c r="DN97" s="4">
        <f t="shared" si="24"/>
        <v>0</v>
      </c>
      <c r="DO97" s="4">
        <f t="shared" si="25"/>
        <v>0</v>
      </c>
      <c r="DP97" s="4">
        <f t="shared" si="26"/>
        <v>0</v>
      </c>
      <c r="DQ97" s="4">
        <f t="shared" si="27"/>
        <v>0</v>
      </c>
      <c r="DR97" s="9" t="str">
        <f t="shared" si="37"/>
        <v/>
      </c>
      <c r="DS97" s="9" t="str">
        <f t="shared" si="38"/>
        <v/>
      </c>
      <c r="DT97" s="9" t="str">
        <f t="shared" si="39"/>
        <v/>
      </c>
      <c r="DU97" s="9" t="str">
        <f t="shared" si="40"/>
        <v/>
      </c>
      <c r="DV97" s="9" t="str">
        <f t="shared" si="41"/>
        <v/>
      </c>
      <c r="DW97" s="9" t="str">
        <f t="shared" si="42"/>
        <v/>
      </c>
      <c r="DX97" s="9" t="str">
        <f t="shared" si="43"/>
        <v/>
      </c>
      <c r="DY97" s="9" t="str">
        <f>IF(AND(ISNUMBER(AJ97),ISNUMBER(DK97)),IF(AJ97-VLOOKUP(BI97,NyFi!$L$2:$V$4,DK97,1)&lt;1,1,AJ97-VLOOKUP(BI97,NyFi!$L$2:$V$4,DK97,1)),"")</f>
        <v/>
      </c>
      <c r="DZ97" s="9" t="str">
        <f>IF(AND(ISNUMBER(DK97),DK97&lt;8),IF(AND(ISNUMBER(AK97),ISNUMBER(DK97)),IF(AK97-VLOOKUP(BI97,NyGs!$L$2:$V$4,DK97,1)&lt;1,1,AK97-VLOOKUP(BI97,NyGs!$L$2:$V$4,DK97,1)),""),"")</f>
        <v/>
      </c>
      <c r="EA97" s="9" t="str">
        <f>IF(AND(ISNUMBER(AL97),ISNUMBER(DK97)),IF(AL97-VLOOKUP(BI97,NyRm!$L$2:$V$4,DK97,1)&lt;1,1,AL97-VLOOKUP(BI97,NyRm!$L$2:$V$4,DK97,1)),"")</f>
        <v/>
      </c>
      <c r="EB97" s="9" t="str">
        <f>IF(AND(ISNUMBER(AM97),ISNUMBER(DK97)),IF(AM97-VLOOKUP(BI97,NyFm!$L$2:$V$4,DK97,1)&lt;1,1,AM97-VLOOKUP(BI97,NyFm!$L$2:$V$4,DK97,1)),"")</f>
        <v/>
      </c>
      <c r="EC97" s="9" t="str">
        <f>IF(AND(ISNUMBER(DK97),DK97&lt;8),IF(AND(ISNUMBER(AN97),ISNUMBER(DK97)),IF(AN97-VLOOKUP(BI97,NyLi1R!$L$2:$V$4,DK97,1)&lt;1,1,AN97-VLOOKUP(BI97,NyLi1R!$L$2:$V$4,DK97,1)),""),"")</f>
        <v/>
      </c>
      <c r="ED97" s="9" t="str">
        <f>IF(AND(ISNUMBER(DK97),DK97&lt;8),IF(AND(ISNUMBER(AO97),ISNUMBER(DK97)),IF(AO97-VLOOKUP(BI97,NyLi1E!$L$2:$V$4,DK97,1)&lt;1,1,AO97-VLOOKUP(BI97,NyLi1E!$L$2:$V$4,DK97,1)),""),"")</f>
        <v/>
      </c>
      <c r="EE97" s="9" t="str">
        <f>IF(AND(ISNUMBER(DK97),DK97&lt;8),IF(AND(ISNUMBER(AP97),ISNUMBER(DK97)),IF(AP97-VLOOKUP(BI97,NyLi1T!$L$2:$V$4,DK97,1)&lt;1,1,AP97-VLOOKUP(BI97,NyLi1T!$L$2:$V$4,DK97,1)),""),"")</f>
        <v/>
      </c>
      <c r="EF97" s="9" t="str">
        <f>IF(AND(ISNUMBER(DK97),DK97&gt;7),IF(AND(ISNUMBER(AQ97),ISNUMBER(DK97)),IF(AQ97-VLOOKUP(BI97,NyLi2R!$L$2:$V$4,DK97,1)&lt;1,1,AQ97-VLOOKUP(BI97,NyLi2R!$L$2:$V$4,DK97,1)),""),"")</f>
        <v/>
      </c>
      <c r="EG97" s="9" t="str">
        <f>IF(AND(ISNUMBER(DK97),DK97&gt;7),IF(AND(ISNUMBER(AR97),ISNUMBER(DK97)),IF(AR97-VLOOKUP(BI97,NyLi2E!$L$2:$V$4,DK97,1)&lt;1,1,AR97-VLOOKUP(BI97,NyLi2E!$L$2:$V$4,DK97,1)),""),"")</f>
        <v/>
      </c>
      <c r="EH97" s="9" t="str">
        <f>IF(AND(ISNUMBER(DK97),DK97&gt;7),IF(AND(ISNUMBER(AS97),ISNUMBER(DK97)),IF(AS97-VLOOKUP(BI97,NyLi2T!$L$2:$V$4,DK97,1)&lt;1,1,AS97-VLOOKUP(BI97,NyLi2T!$L$2:$V$4,DK97,1)),""),"")</f>
        <v/>
      </c>
      <c r="EI97" s="9" t="str">
        <f>IF(AND(ISNUMBER(DK97),DK97&lt;8),IF(AND(ISNUMBER(AT97),ISNUMBER(DK97)),IF(AT97-VLOOKUP(BI97,NySs!$L$2:$V$4,DK97,1)&lt;1,1,AT97-VLOOKUP(BI97,NySs!$L$2:$V$4,DK97,1)),""),"")</f>
        <v/>
      </c>
      <c r="EJ97" s="9" t="str">
        <f>IF(AND(ISNUMBER(DK97),DK97&lt;9),IF(AND(ISNUMBER(AU97),ISNUMBER(DK97)),IF(AU97-VLOOKUP(BI97,NyEo!$L$2:$V$4,DK97,1)&lt;1,1,AU97-VLOOKUP(BI97,NyEo!$L$2:$V$4,DK97,1)),""),"")</f>
        <v/>
      </c>
      <c r="EK97" s="9" t="str">
        <f>IF(AND(ISNUMBER(DK97),DK97&gt;7),IF(AND(ISNUMBER(AV97),ISNUMBER(DK97)),IF(AV97-VLOOKUP(BI97,NyHt!$L$2:$V$4,DK97,1)&lt;1,1,AV97-VLOOKUP(BI97,NyHt!$L$2:$V$4,DK97,1)),""),"")</f>
        <v/>
      </c>
      <c r="EL97" s="9" t="str">
        <f>IF(AND(ISNUMBER(AW97),ISNUMBER(DK97)),IF(AW97-VLOOKUP(BI97,NySiF!$L$2:$V$4,DK97,1)&lt;1,1,AW97-VLOOKUP(BI97,NySiF!$L$2:$V$4,DK97,1)),"")</f>
        <v/>
      </c>
      <c r="EM97" s="9" t="str">
        <f>IF(AND(ISNUMBER(AX97),ISNUMBER(DK97)),IF(AX97-VLOOKUP(BI97,NySiB!$L$2:$V$4,DK97,1)&lt;1,1,AX97-VLOOKUP(BI97,NySiB!$L$2:$V$4,DK97,1)),"")</f>
        <v/>
      </c>
      <c r="EN97" s="9" t="str">
        <f>IF(AND(ISNUMBER(AY97),ISNUMBER(DK97)),IF(AY97-VLOOKUP(BI97,NySiT!$L$2:$V$4,DK97,1)&lt;1,1,AY97-VLOOKUP(BI97,NySiT!$L$2:$V$4,DK97,1)),"")</f>
        <v/>
      </c>
      <c r="EO97" s="9" t="str">
        <f>IF(AND(ISNUMBER(AZ97),ISNUMBER(DK97)),IF(AZ97-VLOOKUP(BI97,NyVs!$L$2:$V$4,DK97,1)&lt;1,1,AZ97-VLOOKUP(BI97,NyVs!$L$2:$V$4,DK97,1)),"")</f>
        <v/>
      </c>
      <c r="EP97" s="9" t="str">
        <f>IF(AND(ISNUMBER(BA97),ISNUMBER(DK97)),IF(BA97-VLOOKUP(BI97,NyPp!$L$2:$V$4,DK97,1)&lt;1,1,BA97-VLOOKUP(BI97,NyPp!$L$2:$V$4,DK97,1)),"")</f>
        <v/>
      </c>
      <c r="EQ97" s="9" t="str">
        <f>IF(AND(ISNUMBER(BB97),ISNUMBER(DK97)),IF(BB97-VLOOKUP(BI97,NyIGS!$L$2:$V$4,DK97,1)&lt;40,40,BB97-VLOOKUP(BI97,NyIGS!$L$2:$V$4,DK97,1)),"")</f>
        <v/>
      </c>
      <c r="ER97" s="9" t="str">
        <f>IF(AND(ISNUMBER(BC97),ISNUMBER(DK97)),IF(BC97-VLOOKUP(BI97,NyIRS!$L$2:$V$4,DK97,1)&lt;40,40,BC97-VLOOKUP(BI97,NyIRS!$L$2:$V$4,DK97,1)),"")</f>
        <v/>
      </c>
      <c r="ES97" s="9" t="str">
        <f>IF(AND(ISNUMBER(BD97),ISNUMBER(DK97)),IF(BD97-VLOOKUP(BI97,NyIES!$L$2:$V$4,DK97,1)&lt;40,40,BD97-VLOOKUP(BI97,NyIES!$L$2:$V$4,DK97,1)),"")</f>
        <v/>
      </c>
      <c r="ET97" s="9" t="str">
        <f>IF(AND(ISNUMBER(BE97),ISNUMBER(DK97)),IF(BE97-VLOOKUP(BI97,NyISI!$L$2:$V$4,DK97,1)&lt;40,40,BE97-VLOOKUP(BI97,NyISI!$L$2:$V$4,DK97,1)),"")</f>
        <v/>
      </c>
      <c r="EU97" s="9" t="str">
        <f>IF(AND(ISNUMBER(DK97),DK97&lt;8),IF(AND(ISNUMBER(BF97),ISNUMBER(DK97)),IF(BF97-VLOOKUP(BI97,NyISS!$L$2:$V$4,DK97,1)&lt;40,40,BF97-VLOOKUP(BI97,NyISS!$L$2:$V$4,DK97,1)),""),"")</f>
        <v/>
      </c>
      <c r="EV97" s="9" t="str">
        <f>IF(AND(ISNUMBER(DK97),DK97&gt;7),IF(AND(ISNUMBER(BG97),ISNUMBER(DK97)),IF(BG97-VLOOKUP(BI97,NyISM!$L$2:$V$4,DK97,1)&lt;40,40,BG97-VLOOKUP(BI97,NyISM!$L$2:$V$4,DK97,1)),""),"")</f>
        <v/>
      </c>
      <c r="EW97" s="9" t="str">
        <f>IF(AND(ISNUMBER(BH97),ISNUMBER(DK97)),IF(BH97-VLOOKUP(BI97,NyIAM!$L$2:$V$4,DK97,1)&lt;40,40,BH97-VLOOKUP(BI97,NyIAM!$L$2:$V$4,DK97,1)),"")</f>
        <v/>
      </c>
      <c r="EX97" s="9" t="str">
        <f>IF(AND(ISNUMBER(AJ97),ISNUMBER(DK97)),IF(AJ97+VLOOKUP(BI97,NyFi!$L$2:$V$4,DK97,1)&gt;19,19,AJ97+VLOOKUP(BI97,NyFi!$L$2:$V$4,DK97,1)),"")</f>
        <v/>
      </c>
      <c r="EY97" s="9" t="str">
        <f>IF(AND(ISNUMBER(DK97),DK97&lt;8),IF(AND(ISNUMBER(AK97),ISNUMBER(DK97)),IF(AK97+VLOOKUP(BI97,NyGs!$L$2:$V$4,DK97,1)&gt;19,19,AK97+VLOOKUP(BI97,NyGs!$L$2:$V$4,DK97,1)),""),"")</f>
        <v/>
      </c>
      <c r="EZ97" s="9" t="str">
        <f>IF(AND(ISNUMBER(AL97),ISNUMBER(DK97)),IF(AL97+VLOOKUP(BI97,NyRm!$L$2:$V$4,DK97,1)&gt;19,19,AL97+VLOOKUP(BI97,NyRm!$L$2:$V$4,DK97,1)),"")</f>
        <v/>
      </c>
      <c r="FA97" s="9" t="str">
        <f>IF(AND(ISNUMBER(AM97),ISNUMBER(DK97)),IF(AM97+VLOOKUP(BI97,NyFm!$L$2:$V$4,DK97,1)&gt;19,19,AM97+VLOOKUP(BI97,NyFm!$L$2:$V$4,DK97,1)),"")</f>
        <v/>
      </c>
      <c r="FB97" s="9" t="str">
        <f>IF(AND(ISNUMBER(DK97),DK97&lt;8),IF(AND(ISNUMBER(AN97),ISNUMBER(DK97)),IF(AN97+VLOOKUP(BI97,NyLi1R!$L$2:$V$4,DK97,1)&gt;19,19,AN97+VLOOKUP(BI97,NyLi1R!$L$2:$V$4,DK97,1)),""),"")</f>
        <v/>
      </c>
      <c r="FC97" s="9" t="str">
        <f>IF(AND(ISNUMBER(DK97),DK97&lt;8),IF(AND(ISNUMBER(AO97),ISNUMBER(DK97)),IF(AO97+VLOOKUP(BI97,NyLi1E!$L$2:$V$4,DK97,1)&gt;19,19,AO97+VLOOKUP(BI97,NyLi1E!$L$2:$V$4,DK97,1)),""),"")</f>
        <v/>
      </c>
      <c r="FD97" s="9" t="str">
        <f>IF(AND(ISNUMBER(DK97),DK97&lt;8),IF(AND(ISNUMBER(AP97),ISNUMBER(DK97)),IF(AP97+VLOOKUP(BI97,NyLi1T!$L$2:$V$4,DK97,1)&gt;19,19,AP97+VLOOKUP(BI97,NyLi1T!$L$2:$V$4,DK97,1)),""),"")</f>
        <v/>
      </c>
      <c r="FE97" s="9" t="str">
        <f>IF(AND(ISNUMBER(DK97),DK97&gt;7),IF(AND(ISNUMBER(AQ97),ISNUMBER(DK97)),IF(AQ97+VLOOKUP(BI97,NyLi2R!$L$2:$V$4,DK97,1)&gt;19,19,AQ97+VLOOKUP(BI97,NyLi2R!$L$2:$V$4,DK97,1)),""),"")</f>
        <v/>
      </c>
      <c r="FF97" s="9" t="str">
        <f>IF(AND(ISNUMBER(DK97),DK97&gt;7),IF(AND(ISNUMBER(AR97),ISNUMBER(DK97)),IF(AR97+VLOOKUP(BI97,NyLi2E!$L$2:$V$4,DK97,1)&gt;19,19,AR97+VLOOKUP(BI97,NyLi2E!$L$2:$V$4,DK97,1)),""),"")</f>
        <v/>
      </c>
      <c r="FG97" s="9" t="str">
        <f>IF(AND(ISNUMBER(DK97),DK97&gt;7),IF(AND(ISNUMBER(AS97),ISNUMBER(DK97)),IF(AS97+VLOOKUP(BI97,NyLi2T!$L$2:$V$4,DK97,1)&gt;19,19,AS97+VLOOKUP(BI97,NyLi2T!$L$2:$V$4,DK97,1)),""),"")</f>
        <v/>
      </c>
      <c r="FH97" s="9" t="str">
        <f>IF(AND(ISNUMBER(DK97),DK97&lt;8),IF(AND(ISNUMBER(AT97),ISNUMBER(DK97)),IF(AT97+VLOOKUP(BI97,NySs!$L$2:$V$4,DK97,1)&gt;19,19,AT97+VLOOKUP(BI97,NySs!$L$2:$V$4,DK97,1)),""),"")</f>
        <v/>
      </c>
      <c r="FI97" s="9" t="str">
        <f>IF(AND(ISNUMBER(DK97),DK97&lt;9),IF(AND(ISNUMBER(AU97),ISNUMBER(DK97)),IF(AU97+VLOOKUP(BI97,NyEo!$L$2:$V$4,DK97,1)&gt;19,19,AU97+VLOOKUP(BI97,NyEo!$L$2:$V$4,DK97,1)),""),"")</f>
        <v/>
      </c>
      <c r="FJ97" s="9" t="str">
        <f>IF(AND(ISNUMBER(DK97),DK97&gt;7),IF(AND(ISNUMBER(AV97),ISNUMBER(DK97)),IF(AV97+VLOOKUP(BI97,NyHt!$L$2:$V$4,DK97,1)&gt;19,19,AV97+VLOOKUP(BI97,NyHt!$L$2:$V$4,DK97,1)),""),"")</f>
        <v/>
      </c>
      <c r="FK97" s="9" t="str">
        <f>IF(AND(ISNUMBER(AW97),ISNUMBER(DK97)),IF(AW97+VLOOKUP(BI97,NySiF!$L$2:$V$4,DK97,1)&gt;19,19,AW97+VLOOKUP(BI97,NySiF!$L$2:$V$4,DK97,1)),"")</f>
        <v/>
      </c>
      <c r="FL97" s="9" t="str">
        <f>IF(AND(ISNUMBER(AX97),ISNUMBER(DK97)),IF(AX97+VLOOKUP(BI97,NySiB!$L$2:$V$4,DK97,1)&gt;19,19,AX97+VLOOKUP(BI97,NySiB!$L$2:$V$4,DK97,1)),"")</f>
        <v/>
      </c>
      <c r="FM97" s="9" t="str">
        <f>IF(AND(ISNUMBER(AY97),ISNUMBER(DK97)),IF(AY97+VLOOKUP(BI97,NySiT!$L$2:$V$4,DK97,1)&gt;19,19,AY97+VLOOKUP(BI97,NySiT!$L$2:$V$4,DK97,1)),"")</f>
        <v/>
      </c>
      <c r="FN97" s="9" t="str">
        <f>IF(AND(ISNUMBER(AZ97),ISNUMBER(DK97)),IF(AZ97+VLOOKUP(BI97,NyVs!$L$2:$V$4,DK97,1)&gt;19,19,AZ97+VLOOKUP(BI97,NyVs!$L$2:$V$4,DK97,1)),"")</f>
        <v/>
      </c>
      <c r="FO97" s="9" t="str">
        <f>IF(AND(ISNUMBER(BA97),ISNUMBER(DK97)),IF(BA97+VLOOKUP(BI97,NyPp!$L$2:$V$4,DK97,1)&gt;19,19,BA97+VLOOKUP(BI97,NyPp!$L$2:$V$4,DK97,1)),"")</f>
        <v/>
      </c>
      <c r="FP97" s="9" t="str">
        <f>IF(AND(ISNUMBER(BB97),ISNUMBER(DK97)),IF(BB97+VLOOKUP(BI97,NyIGS!$L$2:$V$4,DK97,1)&gt;160,160,BB97+VLOOKUP(BI97,NyIGS!$L$2:$V$4,DK97,1)),"")</f>
        <v/>
      </c>
      <c r="FQ97" s="9" t="str">
        <f>IF(AND(ISNUMBER(BC97),ISNUMBER(DK97)),IF(BC97+VLOOKUP(BI97,NyIRS!$L$2:$V$4,DK97,1)&gt;160,160,BC97+VLOOKUP(BI97,NyIRS!$L$2:$V$4,DK97,1)),"")</f>
        <v/>
      </c>
      <c r="FR97" s="9" t="str">
        <f>IF(AND(ISNUMBER(BD97),ISNUMBER(DK97)),IF(BD97+VLOOKUP(BI97,NyIES!$L$2:$V$4,DK97,1)&gt;160,160, BD97+VLOOKUP(BI97,NyIES!$L$2:$V$4,DK97,1)),"")</f>
        <v/>
      </c>
      <c r="FS97" s="9" t="str">
        <f>IF(AND(ISNUMBER(BE97),ISNUMBER(DK97)),IF(BE97+VLOOKUP(BI97,NyISI!$L$2:$V$4,DK97,1)&gt;160,160,BE97+VLOOKUP(BI97,NyISI!$L$2:$V$4,DK97,1)),"")</f>
        <v/>
      </c>
      <c r="FT97" s="9" t="str">
        <f>IF(AND(ISNUMBER(DK97),DK97&lt;8),IF(AND(ISNUMBER(BF97),ISNUMBER(DK97)),IF(BF97+VLOOKUP(BI97,NyISS!$L$2:$V$4,DK97,1)&gt;160,160,BF97+VLOOKUP(BI97,NyISS!$L$2:$V$4,DK97,1)),""),"")</f>
        <v/>
      </c>
      <c r="FU97" s="9" t="str">
        <f>IF(AND(ISNUMBER(DK97),DK97&gt;7),IF(AND(ISNUMBER(BG97),ISNUMBER(DK97)),IF(BG97+VLOOKUP(BI97,NyISM!$L$2:$V$4,DK97,1)&gt;160,160,BG97+VLOOKUP(BI97,NyISM!$L$2:$V$4,DK97,1)),""),"")</f>
        <v/>
      </c>
      <c r="FV97" s="9" t="str">
        <f>IF(AND(ISNUMBER(BH97),ISNUMBER(DK97)),IF(BH97+VLOOKUP(BI97,NyIAM!$L$2:$V$4,DK97,1)&gt;160,160,BH97+VLOOKUP(BI97,NyIAM!$L$2:$V$4,DK97,1)),"")</f>
        <v/>
      </c>
    </row>
    <row r="98" spans="1:178" x14ac:dyDescent="0.2">
      <c r="A98" s="51"/>
      <c r="B98" s="51"/>
      <c r="C98" s="51"/>
      <c r="D98" s="51"/>
      <c r="E98" s="51"/>
      <c r="F98" s="51"/>
      <c r="G98" s="51"/>
      <c r="H98" s="51"/>
      <c r="I98" s="51"/>
      <c r="J98" s="52"/>
      <c r="K98" s="52"/>
      <c r="L98" s="53"/>
      <c r="M98" s="53"/>
      <c r="N98" s="58" t="str">
        <f t="shared" si="22"/>
        <v/>
      </c>
      <c r="O98" s="53"/>
      <c r="P98" s="53"/>
      <c r="Q98" s="53"/>
      <c r="R98" s="53"/>
      <c r="S98" s="53"/>
      <c r="T98" s="53"/>
      <c r="U98" s="53"/>
      <c r="V98" s="53"/>
      <c r="W98" s="53"/>
      <c r="X98" s="53"/>
      <c r="Y98" s="53"/>
      <c r="Z98" s="53"/>
      <c r="AA98" s="53"/>
      <c r="AB98" s="53"/>
      <c r="AC98" s="53"/>
      <c r="AD98" s="53"/>
      <c r="AE98" s="53"/>
      <c r="AF98" s="53"/>
      <c r="AG98" s="53"/>
      <c r="AH98" s="53"/>
      <c r="AI98" s="53"/>
      <c r="AJ98" s="4" t="str">
        <f>IF(O98="","",IF(ISNUMBER(N98),VLOOKUP(O98,NyFi!$A$2:$K$40,DK98),""))</f>
        <v/>
      </c>
      <c r="AK98" s="4" t="str">
        <f>IF(P98="","",IF(AND(ISNUMBER(N98),DK98&lt;8),VLOOKUP(P98,NyGs!$A$2:$G$41,DK98),""))</f>
        <v/>
      </c>
      <c r="AL98" s="4" t="str">
        <f>IF(AA98="","",IF(ISNUMBER(N98),VLOOKUP(AA98,NyRm!$A$2:$K$56,DK98),""))</f>
        <v/>
      </c>
      <c r="AM98" s="4" t="str">
        <f>IF(Z98="","",IF(ISNUMBER(N98),VLOOKUP(Z98,NyFm!$A$2:$K$46,DK98),""))</f>
        <v/>
      </c>
      <c r="AN98" s="4" t="str">
        <f>IF(U98="","",IF(AND(ISNUMBER(N98),DK98&lt;8),VLOOKUP(U98,NyLi1R!$A$2:$G$20,DK98),""))</f>
        <v/>
      </c>
      <c r="AO98" s="4" t="str">
        <f>IF(V98="","",IF(AND(ISNUMBER(N98),DK98&lt;8),VLOOKUP(V98,NyLi1E!$A$2:$G$20,DK98),""))</f>
        <v/>
      </c>
      <c r="AP98" s="4" t="str">
        <f>IF(AND(ISNUMBER(N98),ISNUMBER(AN98),ISNUMBER(AO98),DK98&lt;8),VLOOKUP(AN98+AO98,NyLi1T!$A$2:$G$40,DK98),"")</f>
        <v/>
      </c>
      <c r="AQ98" s="4" t="str">
        <f>IF(W98="","",IF(AND(ISNUMBER(N98),DK98&gt;7),VLOOKUP(W98,NyLi2R!$A$2:$K$20,DK98),""))</f>
        <v/>
      </c>
      <c r="AR98" s="4" t="str">
        <f>IF(X98="","",IF(AND(ISNUMBER(N98),DK98&gt;7),VLOOKUP(X98,NyLi2E!$A$2:$K$20,DK98),""))</f>
        <v/>
      </c>
      <c r="AS98" s="4" t="str">
        <f>IF(AND(ISNUMBER(N98),ISNUMBER(AQ98),ISNUMBER(AR98),DK98&gt;7),VLOOKUP(AQ98+AR98,NyLi2T!$A$2:$K$40,DK98),"")</f>
        <v/>
      </c>
      <c r="AT98" s="4" t="str">
        <f>IF(AE98="","",IF(AND(ISNUMBER(N98),DK98&lt;8),VLOOKUP(AE98,NySs!$A$2:$G$28,DK98),""))</f>
        <v/>
      </c>
      <c r="AU98" s="4" t="str">
        <f>IF(AD98="","",IF(AND(ISNUMBER(N98),DK98&lt;9),VLOOKUP(AD98,NyEo!$A$2:$H$22,DK98),""))</f>
        <v/>
      </c>
      <c r="AV98" s="4" t="str">
        <f>IF(Q98="","",IF(AND(ISNUMBER(N98),DK98&gt;7),VLOOKUP(Q98,NyHt!$A$2:$K$17,DK98),""))</f>
        <v/>
      </c>
      <c r="AW98" s="4" t="str">
        <f>IF(R98="","",IF(ISNUMBER(N98),VLOOKUP(R98,NySiF!$A$2:$K$18,DK98),""))</f>
        <v/>
      </c>
      <c r="AX98" s="4" t="str">
        <f>IF(S98="","",IF(ISNUMBER(N98),VLOOKUP(S98,NySiB!$A$2:$K$16,DK98),""))</f>
        <v/>
      </c>
      <c r="AY98" s="4" t="str">
        <f>IF(T98="","",IF(ISNUMBER(N98),VLOOKUP(T98,NySiT!$A$2:$K$32,DK98),""))</f>
        <v/>
      </c>
      <c r="AZ98" s="4" t="str">
        <f>IF(Y98="","",IF(ISNUMBER(N98),VLOOKUP(Y98,NyVs!$A$2:$K$86,DK98),""))</f>
        <v/>
      </c>
      <c r="BA98" s="4" t="str">
        <f>IF(AI98="","",IF(ISNUMBER(N98),VLOOKUP(AI98,NyPp!$A$2:$K$202,DK98),""))</f>
        <v/>
      </c>
      <c r="BB98" s="4" t="str">
        <f>IF(AND(ISNUMBER(AJ98),ISNUMBER(AK98),ISNUMBER(AL98),ISNUMBER(AM98),DK98&lt;8),IF(COUNTIF(O98,0)+COUNTIF(P98,0)+COUNTIF(AA98,0)+COUNTIF(Z98,0)&gt;1,"",VLOOKUP(AJ98+AK98+AL98+AM98,NyIGS!$A$2:$K$78,DK98)),IF(AND(ISNUMBER(AJ98),ISNUMBER(AL98),ISNUMBER(AM98),ISNUMBER(AS98),DK98&gt;7),IF(COUNTIF(O98,0)+COUNTIF(AA98,0)+COUNTIF(Z98,0)+AND(COUNTIF(W98,0),COUNTIF(X98,0))&gt;1,"",VLOOKUP(AJ98+AL98+AM98+AS98,NyIGS!$A$2:$K$78,DK98)),""))</f>
        <v/>
      </c>
      <c r="BC98" s="4" t="str">
        <f>IF(AND(ISNUMBER(AJ98),ISNUMBER(AN98),ISNUMBER(AT98),DK98&lt;8),IF(COUNTIF(O98,0)+COUNTIF(U98,0)+COUNTIF(AE98,0)&gt;1,"",VLOOKUP(AJ98+AN98+AT98,NyIRS!$A$2:$K$59,DK98)),IF(AND(ISNUMBER(AJ98),ISNUMBER(AQ98),DK98&gt;7),IF(COUNTIF(O98,0)+COUNTIF(W98,0)&gt;1,"",VLOOKUP(AJ98+AQ98,NyIRS!$A$2:$K$59,DK98)),""))</f>
        <v/>
      </c>
      <c r="BD98" s="4" t="str">
        <f>IF(AND(ISNUMBER(AK98),ISNUMBER(AL98),ISNUMBER(AM98),DK98&lt;8),IF(COUNTIF(P98,0)+COUNTIF(AA98,0)+COUNTIF(Z98,0)&gt;1,"",VLOOKUP(AK98+AL98+AM98,NyIES!$A$2:$K$59,DK98)),IF(AND(ISNUMBER(AL98),ISNUMBER(AM98),ISNUMBER(AR98),DK98&gt;7),IF(COUNTIF(AA98,0)+COUNTIF(Z98,0)+COUNTIF(X98,0)&gt;1,"",VLOOKUP(AL98+AM98+AR98,NyIES!$A$2:$K$59,DK98)),""))</f>
        <v/>
      </c>
      <c r="BE98" s="4" t="str">
        <f>IF(AND(ISNUMBER(AJ98),ISNUMBER(AP98),ISNUMBER(AU98),DK98&lt;8),IF(COUNTIF(O98,0)+AND(COUNTIF(U98,0),COUNTIF(V98,0))+COUNTIF(AD98,0)&gt;1,"",VLOOKUP(AJ98+AP98+AU98,NyISI!$A$2:$K$59,DK98)),IF(AND(ISNUMBER(AS98),ISNUMBER(AU98),ISNUMBER(AV98),DK98=8),IF(COUNTIF(AD98,0)+COUNTIF(Q98,0)+AND(COUNTIF(W98,0),COUNTIF(X98,0))&gt;1,"",VLOOKUP(AS98+AU98+AV98,NyISI!$A$2:$K$59,DK98)),IF(AND(ISNUMBER(AS98),ISNUMBER(AV98),DK98&gt;8),IF(COUNTIF(Q98,0)+AND(COUNTIF(W98,0),COUNTIF(X98,0))&gt;1,"",VLOOKUP(AS98+AV98,NyISI!$A$2:$K$59,DK98)),"")))</f>
        <v/>
      </c>
      <c r="BF98" s="4" t="str">
        <f>IF(AND(ISNUMBER(AT98),ISNUMBER(AK98),ISNUMBER(AL98),ISNUMBER(AM98),DK98&lt;8),IF(COUNTIF(P98,0)+COUNTIF(AA98,0)+COUNTIF(Z98,0)+COUNTIF(AE98,0)&gt;1,"",VLOOKUP(AT98+AK98+AL98+AM98,NyISS!$A$2:$G$78,DK98)),"")</f>
        <v/>
      </c>
      <c r="BG98" s="4" t="str">
        <f>IF(AND(ISNUMBER(AJ98),ISNUMBER(AL98),ISNUMBER(AM98),DK98&gt;7),IF(COUNTIF(O98,0)+COUNTIF(AA98,0)+COUNTIF(Z98,0)&gt;1,"",VLOOKUP(AJ98+AL98+AM98,NyISM!$A$2:$K$59,DK98)),"")</f>
        <v/>
      </c>
      <c r="BH98" s="4" t="str">
        <f>IF(AND(ISNUMBER(AY98),ISNUMBER(AZ98)),IF(COUNTIF(T98,0)+COUNTIF(Y98,0)&gt;1,"",VLOOKUP(AY98+AZ98,NyIAM!$A$2:$K$40,DK98)),"")</f>
        <v/>
      </c>
      <c r="BJ98" s="4" t="str">
        <f>IF(ISNUMBER(BB98),VLOOKUP(BB98,Percentil!$A$2:$B$122,2,1),"")</f>
        <v/>
      </c>
      <c r="BK98" s="4" t="str">
        <f>IF(ISNUMBER(BC98),VLOOKUP(BC98,Percentil!$A$2:$B$122,2,1),"")</f>
        <v/>
      </c>
      <c r="BL98" s="4" t="str">
        <f>IF(ISNUMBER(BD98),VLOOKUP(BD98,Percentil!$A$2:$B$122,2,1),"")</f>
        <v/>
      </c>
      <c r="BM98" s="4" t="str">
        <f>IF(ISNUMBER(BE98),VLOOKUP(BE98,Percentil!$A$2:$B$122,2,1),"")</f>
        <v/>
      </c>
      <c r="BN98" s="4" t="str">
        <f>IF(ISNUMBER(BF98),VLOOKUP(BF98,Percentil!$A$2:$B$122,2,1),"")</f>
        <v/>
      </c>
      <c r="BO98" s="4" t="str">
        <f>IF(ISNUMBER(BG98),VLOOKUP(BG98,Percentil!$A$2:$B$122,2,1),"")</f>
        <v/>
      </c>
      <c r="BP98" s="4" t="str">
        <f>IF(ISNUMBER(BH98),VLOOKUP(BH98,Percentil!$A$2:$B$122,2,1),"")</f>
        <v/>
      </c>
      <c r="BQ98" s="4" t="str">
        <f>IF(AND(ISNUMBER(AJ98),ISNUMBER(DK98)),IF(AJ98-VLOOKUP(BI98,NyFi!$L$2:$V$4,DK98,1)&lt;1,1 &amp; " - " &amp; AJ98+VLOOKUP(BI98,NyFi!$L$2:$V$4,DK98,1),IF(AJ98+VLOOKUP(BI98,NyFi!$L$2:$V$4,DK98,1)&gt;19,AJ98-VLOOKUP(BI98,NyFi!$L$2:$V$4,DK98,1) &amp; " - " &amp; 19,AJ98-VLOOKUP(BI98,NyFi!$L$2:$V$4,DK98,1) &amp; " - " &amp; AJ98+VLOOKUP(BI98,NyFi!$L$2:$V$4,DK98,1))),"")</f>
        <v/>
      </c>
      <c r="BR98" s="4" t="str">
        <f>IF(AND(ISNUMBER(DK98),DK98&lt;8),IF(AND(ISNUMBER(AK98),ISNUMBER(DK98)),IF(AK98-VLOOKUP(BI98,NyGs!$L$2:$V$4,DK98,1)&lt;1,1 &amp; " - " &amp; AK98+VLOOKUP(BI98,NyGs!$L$2:$V$4,DK98,1),IF(AK98+VLOOKUP(BI98,NyGs!$L$2:$V$4,DK98,1)&gt;19,AK98-VLOOKUP(BI98,NyGs!$L$2:$V$4,DK98,1) &amp; " - " &amp; 19,AK98-VLOOKUP(BI98,NyGs!$L$2:$V$4,DK98,1) &amp; " - " &amp; AK98+VLOOKUP(BI98,NyGs!$L$2:$V$4,DK98,1))),""),"")</f>
        <v/>
      </c>
      <c r="BS98" s="4" t="str">
        <f>IF(AND(ISNUMBER(AL98),ISNUMBER(DK98)),IF(AL98-VLOOKUP(BI98,NyRm!$L$2:$V$4,DK98,1)&lt;1,1 &amp; " - " &amp; AL98+VLOOKUP(BI98,NyRm!$L$2:$V$4,DK98,1),IF(AL98+VLOOKUP(BI98,NyRm!$L$2:$V$4,DK98,1)&gt;19,AL98-VLOOKUP(BI98,NyRm!$L$2:$V$4,DK98,1) &amp; " - " &amp; 19,AL98-VLOOKUP(BI98,NyRm!$L$2:$V$4,DK98,1) &amp; " - " &amp; AL98+VLOOKUP(BI98,NyRm!$L$2:$V$4,DK98,1))),"")</f>
        <v/>
      </c>
      <c r="BT98" s="4" t="str">
        <f>IF(AND(ISNUMBER(AM98),ISNUMBER(DK98)),IF(AM98-VLOOKUP(BI98,NyFm!$L$2:$V$4,DK98,1)&lt;1,1 &amp; " - " &amp; AM98+VLOOKUP(BI98,NyFm!$L$2:$V$4,DK98,1),IF(AM98+VLOOKUP(BI98,NyFm!$L$2:$V$4,DK98,1)&gt;19,AM98-VLOOKUP(BI98,NyFm!$L$2:$V$4,DK98,1) &amp; " - " &amp; 19,AM98-VLOOKUP(BI98,NyFm!$L$2:$V$4,DK98,1) &amp; " - " &amp; AM98+VLOOKUP(BI98,NyFm!$L$2:$V$4,DK98,1))),"")</f>
        <v/>
      </c>
      <c r="BU98" s="4" t="str">
        <f>IF(AND(ISNUMBER(DK98),DK98&lt;8),IF(AND(ISNUMBER(AN98),ISNUMBER(DK98)),IF(AN98-VLOOKUP(BI98,NyLi1R!$L$2:$V$4,DK98,1)&lt;1,1 &amp; " - " &amp; AN98+VLOOKUP(BI98,NyLi1R!$L$2:$V$4,DK98,1),IF(AN98+VLOOKUP(BI98,NyLi1R!$L$2:$V$4,DK98,1)&gt;19,AN98-VLOOKUP(BI98,NyLi1R!$L$2:$V$4,DK98,1) &amp; " - " &amp; 19,AN98-VLOOKUP(BI98,NyLi1R!$L$2:$V$4,DK98,1) &amp; " - " &amp; AN98+VLOOKUP(BI98,NyLi1R!$L$2:$V$4,DK98,1))),""),"")</f>
        <v/>
      </c>
      <c r="BV98" s="4" t="str">
        <f>IF(AND(ISNUMBER(DK98),DK98&lt;8),IF(AND(ISNUMBER(AO98),ISNUMBER(DK98)),IF(AO98-VLOOKUP(BI98,NyLi1E!$L$2:$V$4,DK98,1)&lt;1,1 &amp; " - " &amp; AO98+VLOOKUP(BI98,NyLi1E!$L$2:$V$4,DK98,1),IF(AO98+VLOOKUP(BI98,NyLi1E!$L$2:$V$4,DK98,1)&gt;19,AO98-VLOOKUP(BI98,NyLi1E!$L$2:$V$4,DK98,1) &amp; " - " &amp; 19,AO98-VLOOKUP(BI98,NyLi1E!$L$2:$V$4,DK98,1) &amp; " - " &amp; AO98+VLOOKUP(BI98,NyLi1E!$L$2:$V$4,DK98,1))),""),"")</f>
        <v/>
      </c>
      <c r="BW98" s="4" t="str">
        <f>IF(AND(ISNUMBER(DK98),DK98&lt;8),IF(AND(ISNUMBER(AP98),ISNUMBER(DK98)),IF(AP98-VLOOKUP(BI98,NyLi1T!$L$2:$V$4,DK98,1)&lt;1,1 &amp; " - " &amp; AP98+VLOOKUP(BI98,NyLi1T!$L$2:$V$4,DK98,1),IF(AP98+VLOOKUP(BI98,NyLi1T!$L$2:$V$4,DK98,1)&gt;19,AP98-VLOOKUP(BI98,NyLi1T!$L$2:$V$4,DK98,1) &amp; " - " &amp; 19,AP98-VLOOKUP(BI98,NyLi1T!$L$2:$V$4,DK98,1) &amp; " - " &amp; AP98+VLOOKUP(BI98,NyLi1T!$L$2:$V$4,DK98,1))),""),"")</f>
        <v/>
      </c>
      <c r="BX98" s="4" t="str">
        <f>IF(AND(ISNUMBER(DK98),DK98&gt;7),IF(AND(ISNUMBER(AQ98),ISNUMBER(DK98)),IF(AQ98-VLOOKUP(BI98,NyLi2R!$L$2:$V$4,DK98,1)&lt;1,1 &amp; " - " &amp; AQ98+VLOOKUP(BI98,NyLi2R!$L$2:$V$4,DK98,1),IF(AQ98+VLOOKUP(BI98,NyLi2R!$L$2:$V$4,DK98,1)&gt;19,AQ98-VLOOKUP(BI98,NyLi2R!$L$2:$V$4,DK98,1) &amp; " - " &amp; 19,AQ98-VLOOKUP(BI98,NyLi2R!$L$2:$V$4,DK98,1) &amp; " - " &amp; AQ98+VLOOKUP(BI98,NyLi2R!$L$2:$V$4,DK98,1))),""),"")</f>
        <v/>
      </c>
      <c r="BY98" s="4" t="str">
        <f>IF(AND(ISNUMBER(DK98),DK98&gt;7),IF(AND(ISNUMBER(AR98),ISNUMBER(DK98)),IF(AR98-VLOOKUP(BI98,NyLi2E!$L$2:$V$4,DK98,1)&lt;1,1 &amp; " - " &amp; AR98+VLOOKUP(BI98,NyLi2E!$L$2:$V$4,DK98,1),IF(AR98+VLOOKUP(BI98,NyLi2E!$L$2:$V$4,DK98,1)&gt;19,AR98-VLOOKUP(BI98,NyLi2E!$L$2:$V$4,DK98,1) &amp; " - " &amp; 19,AR98-VLOOKUP(BI98,NyLi2E!$L$2:$V$4,DK98,1) &amp; " - " &amp; AR98+VLOOKUP(BI98,NyLi2E!$L$2:$V$4,DK98,1))),""),"")</f>
        <v/>
      </c>
      <c r="BZ98" s="4" t="str">
        <f>IF(AND(ISNUMBER(DK98),DK98&gt;7),IF(AND(ISNUMBER(AS98),ISNUMBER(DK98)),IF(AS98-VLOOKUP(BI98,NyLi2T!$L$2:$V$4,DK98,1)&lt;1,1 &amp; " - " &amp; AS98+VLOOKUP(BI98,NyLi2T!$L$2:$V$4,DK98,1),IF(AS98+VLOOKUP(BI98,NyLi2T!$L$2:$V$4,DK98,1)&gt;19,AS98-VLOOKUP(BI98,NyLi2T!$L$2:$V$4,DK98,1) &amp; " - " &amp; 19,AS98-VLOOKUP(BI98,NyLi2T!$L$2:$V$4,DK98,1) &amp; " - " &amp; AS98+VLOOKUP(BI98,NyLi2T!$L$2:$V$4,DK98,1))),""),"")</f>
        <v/>
      </c>
      <c r="CA98" s="4" t="str">
        <f>IF(AND(ISNUMBER(DK98),DK98&lt;8),IF(AND(ISNUMBER(AT98),ISNUMBER(DK98)),IF(AT98-VLOOKUP(BI98,NySs!$L$2:$V$4,DK98,1)&lt;1,1 &amp; " - " &amp; AT98+VLOOKUP(BI98,NySs!$L$2:$V$4,DK98,1),IF(AT98+VLOOKUP(BI98,NySs!$L$2:$V$4,DK98,1)&gt;19,AT98-VLOOKUP(BI98,NySs!$L$2:$V$4,DK98,1) &amp; " - " &amp; 19,AT98-VLOOKUP(BI98,NySs!$L$2:$V$4,DK98,1) &amp; " - " &amp; AT98+VLOOKUP(BI98,NySs!$L$2:$V$4,DK98,1))),""),"")</f>
        <v/>
      </c>
      <c r="CB98" s="4" t="str">
        <f>IF(AND(ISNUMBER(DK98),DK98&lt;9),IF(AND(ISNUMBER(AU98),ISNUMBER(DK98)),IF(AU98-VLOOKUP(BI98,NyEo!$L$2:$V$4,DK98,1)&lt;1,1 &amp; " - " &amp; AU98+VLOOKUP(BI98,NyEo!$L$2:$V$4,DK98,1),IF(AU98+VLOOKUP(BI98,NyEo!$L$2:$V$4,DK98,1)&gt;19,AU98-VLOOKUP(BI98,NyEo!$L$2:$V$4,DK98,1) &amp; " - " &amp; 19,AU98-VLOOKUP(BI98,NyEo!$L$2:$V$4,DK98,1) &amp; " - " &amp; AU98+VLOOKUP(BI98,NyEo!$L$2:$V$4,DK98,1))),""),"")</f>
        <v/>
      </c>
      <c r="CC98" s="4" t="str">
        <f>IF(AND(ISNUMBER(DK98),DK98&gt;7),IF(AND(ISNUMBER(AV98),ISNUMBER(DK98)),IF(AV98-VLOOKUP(BI98,NyHt!$L$2:$V$4,DK98,1)&lt;1,1 &amp; " - " &amp; AV98+VLOOKUP(BI98,NyHt!$L$2:$V$4,DK98,1),IF(AV98+VLOOKUP(BI98,NyHt!$L$2:$V$4,DK98,1)&gt;19,AV98-VLOOKUP(BI98,NyHt!$L$2:$V$4,DK98,1) &amp; " - " &amp; 19,AV98-VLOOKUP(BI98,NyHt!$L$2:$V$4,DK98,1) &amp; " - " &amp; AV98+VLOOKUP(BI98,NyHt!$L$2:$V$4,DK98,1))),""),"")</f>
        <v/>
      </c>
      <c r="CD98" s="4" t="str">
        <f>IF(AND(ISNUMBER(AW98),ISNUMBER(DK98)),IF(AW98-VLOOKUP(BI98,NySiF!$L$2:$V$4,DK98,1)&lt;1,1 &amp; " - " &amp; AW98+VLOOKUP(BI98,NySiF!$L$2:$V$4,DK98,1),IF(AW98+VLOOKUP(BI98,NySiF!$L$2:$V$4,DK98,1)&gt;19,AW98-VLOOKUP(BI98,NySiF!$L$2:$V$4,DK98,1) &amp; " - " &amp; 19,AW98-VLOOKUP(BI98,NySiF!$L$2:$V$4,DK98,1) &amp; " - " &amp; AW98+VLOOKUP(BI98,NySiF!$L$2:$V$4,DK98,1))),"")</f>
        <v/>
      </c>
      <c r="CE98" s="4" t="str">
        <f>IF(AND(ISNUMBER(AX98),ISNUMBER(DK98)),IF(AX98-VLOOKUP(BI98,NySiB!$L$2:$V$4,DK98,1)&lt;1,1 &amp; " - " &amp; AX98+VLOOKUP(BI98,NySiB!$L$2:$V$4,DK98,1),IF(AX98+VLOOKUP(BI98,NySiB!$L$2:$V$4,DK98,1)&gt;19,AX98-VLOOKUP(BI98,NySiB!$L$2:$V$4,DK98,1) &amp; " - " &amp; 19,AX98-VLOOKUP(BI98,NySiB!$L$2:$V$4,DK98,1) &amp; " - " &amp; AX98+VLOOKUP(BI98,NySiB!$L$2:$V$4,DK98,1))),"")</f>
        <v/>
      </c>
      <c r="CF98" s="4" t="str">
        <f>IF(AND(ISNUMBER(AY98),ISNUMBER(DK98)),IF(AY98-VLOOKUP(BI98,NySiT!$L$2:$V$4,DK98,1)&lt;1,1 &amp; " - " &amp; AY98+VLOOKUP(BI98,NySiT!$L$2:$V$4,DK98,1),IF(AY98+VLOOKUP(BI98,NySiT!$L$2:$V$4,DK98,1)&gt;19,AY98-VLOOKUP(BI98,NySiT!$L$2:$V$4,DK98,1) &amp; " - " &amp; 19,AY98-VLOOKUP(BI98,NySiT!$L$2:$V$4,DK98,1) &amp; " - " &amp; AY98+VLOOKUP(BI98,NySiT!$L$2:$V$4,DK98,1))),"")</f>
        <v/>
      </c>
      <c r="CG98" s="4" t="str">
        <f>IF(AND(ISNUMBER(AZ98),ISNUMBER(DK98)),IF(AZ98-VLOOKUP(BI98,NyVs!$L$2:$V$4,DK98,1)&lt;1,1 &amp; " - " &amp; AZ98+VLOOKUP(BI98,NyVs!$L$2:$V$4,DK98,1),IF(AZ98+VLOOKUP(BI98,NyVs!$L$2:$V$4,DK98,1)&gt;19,AZ98-VLOOKUP(BI98,NyVs!$L$2:$V$4,DK98,1) &amp; " - " &amp; 19,AZ98-VLOOKUP(BI98,NyVs!$L$2:$V$4,DK98,1) &amp; " - " &amp; AZ98+VLOOKUP(BI98,NyVs!$L$2:$V$4,DK98,1))),"")</f>
        <v/>
      </c>
      <c r="CH98" s="4" t="str">
        <f>IF(AND(ISNUMBER(BA98),ISNUMBER(DK98)),IF(BA98-VLOOKUP(BI98,NyPp!$L$2:$V$4,DK98,1)&lt;1,1 &amp; " - " &amp; BA98+VLOOKUP(BI98,NyPp!$L$2:$V$4,DK98,1),IF(BA98+VLOOKUP(BI98,NyPp!$L$2:$V$4,DK98,1)&gt;19,BA98-VLOOKUP(BI98,NyPp!$L$2:$V$4,DK98,1) &amp; " - " &amp; 19,BA98-VLOOKUP(BI98,NyPp!$L$2:$V$4,DK98,1) &amp; " - " &amp; BA98+VLOOKUP(BI98,NyPp!$L$2:$V$4,DK98,1))),"")</f>
        <v/>
      </c>
      <c r="CI98" s="4" t="str">
        <f>IF(AND(ISNUMBER(BB98),ISNUMBER(DK98)),IF(BB98-VLOOKUP(BI98,NyIGS!$L$2:$V$4,DK98,1)&lt;40,40 &amp; " - " &amp; BB98+VLOOKUP(BI98,NyIGS!$L$2:$V$4,DK98,1),IF(BB98+VLOOKUP(BI98,NyIGS!$L$2:$V$4,DK98,1)&gt;160,BB98-VLOOKUP(BI98,NyIGS!$L$2:$V$4,DK98,1) &amp; " - " &amp; 160,BB98-VLOOKUP(BI98,NyIGS!$L$2:$V$4,DK98,1) &amp; " - " &amp; BB98+VLOOKUP(BI98,NyIGS!$L$2:$V$4,DK98,1))),"")</f>
        <v/>
      </c>
      <c r="CJ98" s="4" t="str">
        <f>IF(AND(ISNUMBER(BC98),ISNUMBER(DK98)),IF(BC98-VLOOKUP(BI98,NyIRS!$L$2:$V$4,DK98,1)&lt;40,40 &amp; " - " &amp; BC98+VLOOKUP(BI98,NyIRS!$L$2:$V$4,DK98,1),IF(BC98+VLOOKUP(BI98,NyIRS!$L$2:$V$4,DK98,1)&gt;160,BC98-VLOOKUP(BI98,NyIRS!$L$2:$V$4,DK98,1) &amp; " - " &amp; 160,BC98-VLOOKUP(BI98,NyIRS!$L$2:$V$4,DK98,1) &amp; " - " &amp; BC98+VLOOKUP(BI98,NyIRS!$L$2:$V$4,DK98,1))),"")</f>
        <v/>
      </c>
      <c r="CK98" s="4" t="str">
        <f>IF(AND(ISNUMBER(BD98),ISNUMBER(DK98)),IF(BD98-VLOOKUP(BI98,NyIES!$L$2:$V$4,DK98,1)&lt;40,40 &amp; " - " &amp; BD98+VLOOKUP(BI98,NyIES!$L$2:$V$4,DK98,1),IF(BD98+VLOOKUP(BI98,NyIES!$L$2:$V$4,DK98,1)&gt;160,BD98-VLOOKUP(BI98,NyIES!$L$2:$V$4,DK98,1) &amp; " - " &amp; 160,BD98-VLOOKUP(BI98,NyIES!$L$2:$V$4,DK98,1) &amp; " - " &amp; BD98+VLOOKUP(BI98,NyIES!$L$2:$V$4,DK98,1))),"")</f>
        <v/>
      </c>
      <c r="CL98" s="4" t="str">
        <f>IF(AND(ISNUMBER(BE98),ISNUMBER(DK98)),IF(BE98-VLOOKUP(BI98,NyISI!$L$2:$V$4,DK98,1)&lt;40,40 &amp; " - " &amp; BE98+VLOOKUP(BI98,NyISI!$L$2:$V$4,DK98,1),IF(BE98+VLOOKUP(BI98,NyISI!$L$2:$V$4,DK98,1)&gt;160,BE98-VLOOKUP(BI98,NyISI!$L$2:$V$4,DK98,1) &amp; " - " &amp; 160,BE98-VLOOKUP(BI98,NyISI!$L$2:$V$4,DK98,1) &amp; " - " &amp; BE98+VLOOKUP(BI98,NyISI!$L$2:$V$4,DK98,1))),"")</f>
        <v/>
      </c>
      <c r="CM98" s="4" t="str">
        <f>IF(AND(ISNUMBER(DK98),DK98&lt;8),IF(AND(ISNUMBER(BF98),ISNUMBER(DK98)),IF(BF98-VLOOKUP(BI98,NyISS!$L$2:$V$4,DK98,1)&lt;40,40 &amp; " - " &amp; BF98+VLOOKUP(BI98,NyISS!$L$2:$V$4,DK98,1),IF(BF98+VLOOKUP(BI98,NyISS!$L$2:$V$4,DK98,1)&gt;160,BF98-VLOOKUP(BI98,NyISS!$L$2:$V$4,DK98,1) &amp; " - " &amp; 160,BF98-VLOOKUP(BI98,NyISS!$L$2:$V$4,DK98,1) &amp; " - " &amp; BF98+VLOOKUP(BI98,NyISS!$L$2:$V$4,DK98,1))),""),"")</f>
        <v/>
      </c>
      <c r="CN98" s="4" t="str">
        <f>IF(AND(ISNUMBER(DK98),DK98&gt;7),IF(AND(ISNUMBER(BG98),ISNUMBER(DK98)),IF(BG98-VLOOKUP(BI98,NyISM!$L$2:$V$4,DK98,1)&lt;40,40 &amp; " - " &amp; BG98+VLOOKUP(BI98,NyISM!$L$2:$V$4,DK98,1),IF(BG98+VLOOKUP(BI98,NyISM!$L$2:$V$4,DK98,1)&gt;160,BG98-VLOOKUP(BI98,NyISM!$L$2:$V$4,DK98,1) &amp; " - " &amp; 160,BG98-VLOOKUP(BI98,NyISM!$L$2:$V$4,DK98,1) &amp; " - " &amp; BG98+VLOOKUP(BI98,NyISM!$L$2:$V$4,DK98,1))),""),"")</f>
        <v/>
      </c>
      <c r="CO98" s="4" t="str">
        <f>IF(AND(ISNUMBER(BH98),ISNUMBER(DK98)),IF(BH98-VLOOKUP(BI98,NyIAM!$L$2:$V$4,DK98,1)&lt;40,40 &amp; " - " &amp; BH98+VLOOKUP(BI98,NyIAM!$L$2:$V$4,DK98,1),IF(BH98+VLOOKUP(BI98,NyIAM!$L$2:$V$4,DK98,1)&gt;160,BH98-VLOOKUP(BI98,NyIAM!$L$2:$V$4,DK98,1) &amp; " - " &amp; 160,BH98-VLOOKUP(BI98,NyIAM!$L$2:$V$4,DK98,1) &amp; " - " &amp; BH98+VLOOKUP(BI98,NyIAM!$L$2:$V$4,DK98,1))),"")</f>
        <v/>
      </c>
      <c r="CP98" s="4" t="str">
        <f>IF(AF98="","",IF(AND(ISNUMBER(AF98),ISNUMBER(DK98)),IF(VLOOKUP(AF98,NyOm!$A$2:$K$30,DK98,1)=1,"Onormalt få ord",IF(VLOOKUP(AF98,NyOm!$A$2:$K$30,DK98,1)=2,"Färre antal ord än normalt",IF(VLOOKUP(AF98,NyOm!$A$2:$K$30,DK98,1)=3,"Normalt antal ord","")))))</f>
        <v/>
      </c>
      <c r="CQ98" s="4" t="str">
        <f>IF(AB98="","",IF(AND(ISNUMBER(AB98),ISNUMBER(DK98)),IF(VLOOKUP(AB98,NyPbTid!$A$2:$K$218,DK98,1)=1,"Onormalt lång tidsåtgång",IF(VLOOKUP(AB98,NyPbTid!$A$2:$K$218,DK98,1)=2,"Långsammare än normalt",IF(VLOOKUP(AB98,NyPbTid!$A$2:$K$218,DK98,1)=3,"Normal tidsåtgång","")))))</f>
        <v/>
      </c>
      <c r="CR98" s="4" t="str">
        <f>IF(AC98="","",IF(AND(ISNUMBER(AC98),ISNUMBER(DK98)),IF(VLOOKUP(AC98,NyPbFel!$A$2:$K$18,DK98,1)=1,"Onormalt antal fel",IF(VLOOKUP(AC98,NyPbFel!$A$2:$K$18,DK98,1)=2,"Fler fel än normalt",IF(VLOOKUP(AC98,NyPbFel!$A$2:$K$18,DK98,1)=3,"Normalt antal fel","")))))</f>
        <v/>
      </c>
      <c r="CS98" s="4" t="str">
        <f t="shared" si="28"/>
        <v/>
      </c>
      <c r="CT98" s="4" t="str">
        <f>IF(OR(ISNUMBER(CS98),CS98="0**"),IF(ISNUMBER(CS98),CS98/ABS(CS98)*VLOOKUP(1,SignDiff!$A$3:$K$4,DK98,1),VLOOKUP(1,SignDiff!$A$3:$K$4,DK98,1)),"")</f>
        <v/>
      </c>
      <c r="CU98" s="4" t="str">
        <f>IF(OR(ISNUMBER(CS98),CS98="0**"),IF(ISNUMBER(CS98),CS98/ABS(CS98)*VLOOKUP(1,SignDiff!$A$7:$K$8,DK98,1),VLOOKUP(1,SignDiff!$A$7:$K$8,DK98,1)),"")</f>
        <v/>
      </c>
      <c r="CV98" s="4" t="str">
        <f t="shared" si="29"/>
        <v/>
      </c>
      <c r="CW98" s="4" t="str">
        <f t="shared" si="30"/>
        <v/>
      </c>
      <c r="CX98" s="4" t="str">
        <f>IF(OR(ISNUMBER(CS98),CS98="0**"),IF(CS98="0**",VLOOKUP(0,'IRS-IES'!$A$2:$C$43,2,1),IF(CS98&lt;0,VLOOKUP(ABS(CS98),'IRS-IES'!$A$2:$C$43,2,1),VLOOKUP(ABS(CS98),'IRS-IES'!$A$2:$C$43,3,1))),"")</f>
        <v/>
      </c>
      <c r="CY98" s="4" t="str">
        <f t="shared" si="31"/>
        <v/>
      </c>
      <c r="CZ98" s="4" t="str">
        <f>IF(OR(ISNUMBER(CY98),CY98="0**"),IF(ISNUMBER(CY98),CY98/ABS(CY98)*VLOOKUP(2,SignDiff!$A$3:$K$4,DK98,1),VLOOKUP(2,SignDiff!$A$3:$K$4,DK98,1)),"")</f>
        <v/>
      </c>
      <c r="DA98" s="4" t="str">
        <f>IF(OR(ISNUMBER(CY98),CY98="0**"),IF(ISNUMBER(CY98),CY98/ABS(CY98)*VLOOKUP(2,SignDiff!$A$7:$K$8,DK98,1),VLOOKUP(2,SignDiff!$A$7:$K$8,DK98,1)),"")</f>
        <v/>
      </c>
      <c r="DB98" s="4" t="str">
        <f t="shared" si="32"/>
        <v/>
      </c>
      <c r="DC98" s="4" t="str">
        <f t="shared" si="33"/>
        <v/>
      </c>
      <c r="DD98" s="4" t="str">
        <f>IF(OR(ISNUMBER(CY98),CY98="0**"),IF(CY98="0**",VLOOKUP(0,'ISI-ISS'!$A$2:$C$43,2,1),IF(CY98&lt;0,VLOOKUP(ABS(CY98),'ISI-ISS'!$A$2:$C$43,2,1),VLOOKUP(ABS(CY98),'ISI-ISS'!$A$2:$C$43,3,1))),"")</f>
        <v/>
      </c>
      <c r="DE98" s="4" t="str">
        <f t="shared" si="34"/>
        <v/>
      </c>
      <c r="DF98" s="4" t="str">
        <f>IF(OR(ISNUMBER(DE98),DE98="0**"),IF(ISNUMBER(DE98),DE98/ABS(DE98)*VLOOKUP(2,SignDiff!$A$3:$K$4,DK98,1),VLOOKUP(2,SignDiff!$A$3:$K$4,DK98,1)),"")</f>
        <v/>
      </c>
      <c r="DG98" s="4" t="str">
        <f>IF(OR(ISNUMBER(DE98),DE98="0**"),IF(ISNUMBER(DE98),DE98/ABS(DE98)*VLOOKUP(2,SignDiff!$A$7:$K$8,DK98,1),VLOOKUP(2,SignDiff!$A$7:$K$8,DK98,1)),"")</f>
        <v/>
      </c>
      <c r="DH98" s="4" t="str">
        <f t="shared" si="35"/>
        <v/>
      </c>
      <c r="DI98" s="4" t="str">
        <f t="shared" si="36"/>
        <v/>
      </c>
      <c r="DJ98" s="4" t="str">
        <f>IF(OR(ISNUMBER(DE98),DE98="0**"),IF(DE98="0**",VLOOKUP(0,'ISI-ISM'!$A$2:$C$43,2,1),IF(DE98&lt;0,VLOOKUP(ABS(DE98),'ISI-ISM'!$A$2:$C$43,2,1),VLOOKUP(ABS(DE98),'ISI-ISM'!$A$2:$C$43,3,1))),"")</f>
        <v/>
      </c>
      <c r="DK98" s="4" t="str">
        <f>IF(ISERROR(VLOOKUP(N98,age!$A$2:$C$11,2,1)),"",VLOOKUP(N98,age!$A$2:$C$11,2,1))</f>
        <v/>
      </c>
      <c r="DL98" s="4" t="str">
        <f>IF(ISERROR(VLOOKUP(N98,age!$A$2:$C$11,3,1)),"",VLOOKUP(N98,age!$A$2:$C$11,3,1))</f>
        <v/>
      </c>
      <c r="DM98" s="4">
        <f t="shared" si="23"/>
        <v>0</v>
      </c>
      <c r="DN98" s="4">
        <f t="shared" si="24"/>
        <v>0</v>
      </c>
      <c r="DO98" s="4">
        <f t="shared" si="25"/>
        <v>0</v>
      </c>
      <c r="DP98" s="4">
        <f t="shared" si="26"/>
        <v>0</v>
      </c>
      <c r="DQ98" s="4">
        <f t="shared" si="27"/>
        <v>0</v>
      </c>
      <c r="DR98" s="9" t="str">
        <f t="shared" si="37"/>
        <v/>
      </c>
      <c r="DS98" s="9" t="str">
        <f t="shared" si="38"/>
        <v/>
      </c>
      <c r="DT98" s="9" t="str">
        <f t="shared" si="39"/>
        <v/>
      </c>
      <c r="DU98" s="9" t="str">
        <f t="shared" si="40"/>
        <v/>
      </c>
      <c r="DV98" s="9" t="str">
        <f t="shared" si="41"/>
        <v/>
      </c>
      <c r="DW98" s="9" t="str">
        <f t="shared" si="42"/>
        <v/>
      </c>
      <c r="DX98" s="9" t="str">
        <f t="shared" si="43"/>
        <v/>
      </c>
      <c r="DY98" s="9" t="str">
        <f>IF(AND(ISNUMBER(AJ98),ISNUMBER(DK98)),IF(AJ98-VLOOKUP(BI98,NyFi!$L$2:$V$4,DK98,1)&lt;1,1,AJ98-VLOOKUP(BI98,NyFi!$L$2:$V$4,DK98,1)),"")</f>
        <v/>
      </c>
      <c r="DZ98" s="9" t="str">
        <f>IF(AND(ISNUMBER(DK98),DK98&lt;8),IF(AND(ISNUMBER(AK98),ISNUMBER(DK98)),IF(AK98-VLOOKUP(BI98,NyGs!$L$2:$V$4,DK98,1)&lt;1,1,AK98-VLOOKUP(BI98,NyGs!$L$2:$V$4,DK98,1)),""),"")</f>
        <v/>
      </c>
      <c r="EA98" s="9" t="str">
        <f>IF(AND(ISNUMBER(AL98),ISNUMBER(DK98)),IF(AL98-VLOOKUP(BI98,NyRm!$L$2:$V$4,DK98,1)&lt;1,1,AL98-VLOOKUP(BI98,NyRm!$L$2:$V$4,DK98,1)),"")</f>
        <v/>
      </c>
      <c r="EB98" s="9" t="str">
        <f>IF(AND(ISNUMBER(AM98),ISNUMBER(DK98)),IF(AM98-VLOOKUP(BI98,NyFm!$L$2:$V$4,DK98,1)&lt;1,1,AM98-VLOOKUP(BI98,NyFm!$L$2:$V$4,DK98,1)),"")</f>
        <v/>
      </c>
      <c r="EC98" s="9" t="str">
        <f>IF(AND(ISNUMBER(DK98),DK98&lt;8),IF(AND(ISNUMBER(AN98),ISNUMBER(DK98)),IF(AN98-VLOOKUP(BI98,NyLi1R!$L$2:$V$4,DK98,1)&lt;1,1,AN98-VLOOKUP(BI98,NyLi1R!$L$2:$V$4,DK98,1)),""),"")</f>
        <v/>
      </c>
      <c r="ED98" s="9" t="str">
        <f>IF(AND(ISNUMBER(DK98),DK98&lt;8),IF(AND(ISNUMBER(AO98),ISNUMBER(DK98)),IF(AO98-VLOOKUP(BI98,NyLi1E!$L$2:$V$4,DK98,1)&lt;1,1,AO98-VLOOKUP(BI98,NyLi1E!$L$2:$V$4,DK98,1)),""),"")</f>
        <v/>
      </c>
      <c r="EE98" s="9" t="str">
        <f>IF(AND(ISNUMBER(DK98),DK98&lt;8),IF(AND(ISNUMBER(AP98),ISNUMBER(DK98)),IF(AP98-VLOOKUP(BI98,NyLi1T!$L$2:$V$4,DK98,1)&lt;1,1,AP98-VLOOKUP(BI98,NyLi1T!$L$2:$V$4,DK98,1)),""),"")</f>
        <v/>
      </c>
      <c r="EF98" s="9" t="str">
        <f>IF(AND(ISNUMBER(DK98),DK98&gt;7),IF(AND(ISNUMBER(AQ98),ISNUMBER(DK98)),IF(AQ98-VLOOKUP(BI98,NyLi2R!$L$2:$V$4,DK98,1)&lt;1,1,AQ98-VLOOKUP(BI98,NyLi2R!$L$2:$V$4,DK98,1)),""),"")</f>
        <v/>
      </c>
      <c r="EG98" s="9" t="str">
        <f>IF(AND(ISNUMBER(DK98),DK98&gt;7),IF(AND(ISNUMBER(AR98),ISNUMBER(DK98)),IF(AR98-VLOOKUP(BI98,NyLi2E!$L$2:$V$4,DK98,1)&lt;1,1,AR98-VLOOKUP(BI98,NyLi2E!$L$2:$V$4,DK98,1)),""),"")</f>
        <v/>
      </c>
      <c r="EH98" s="9" t="str">
        <f>IF(AND(ISNUMBER(DK98),DK98&gt;7),IF(AND(ISNUMBER(AS98),ISNUMBER(DK98)),IF(AS98-VLOOKUP(BI98,NyLi2T!$L$2:$V$4,DK98,1)&lt;1,1,AS98-VLOOKUP(BI98,NyLi2T!$L$2:$V$4,DK98,1)),""),"")</f>
        <v/>
      </c>
      <c r="EI98" s="9" t="str">
        <f>IF(AND(ISNUMBER(DK98),DK98&lt;8),IF(AND(ISNUMBER(AT98),ISNUMBER(DK98)),IF(AT98-VLOOKUP(BI98,NySs!$L$2:$V$4,DK98,1)&lt;1,1,AT98-VLOOKUP(BI98,NySs!$L$2:$V$4,DK98,1)),""),"")</f>
        <v/>
      </c>
      <c r="EJ98" s="9" t="str">
        <f>IF(AND(ISNUMBER(DK98),DK98&lt;9),IF(AND(ISNUMBER(AU98),ISNUMBER(DK98)),IF(AU98-VLOOKUP(BI98,NyEo!$L$2:$V$4,DK98,1)&lt;1,1,AU98-VLOOKUP(BI98,NyEo!$L$2:$V$4,DK98,1)),""),"")</f>
        <v/>
      </c>
      <c r="EK98" s="9" t="str">
        <f>IF(AND(ISNUMBER(DK98),DK98&gt;7),IF(AND(ISNUMBER(AV98),ISNUMBER(DK98)),IF(AV98-VLOOKUP(BI98,NyHt!$L$2:$V$4,DK98,1)&lt;1,1,AV98-VLOOKUP(BI98,NyHt!$L$2:$V$4,DK98,1)),""),"")</f>
        <v/>
      </c>
      <c r="EL98" s="9" t="str">
        <f>IF(AND(ISNUMBER(AW98),ISNUMBER(DK98)),IF(AW98-VLOOKUP(BI98,NySiF!$L$2:$V$4,DK98,1)&lt;1,1,AW98-VLOOKUP(BI98,NySiF!$L$2:$V$4,DK98,1)),"")</f>
        <v/>
      </c>
      <c r="EM98" s="9" t="str">
        <f>IF(AND(ISNUMBER(AX98),ISNUMBER(DK98)),IF(AX98-VLOOKUP(BI98,NySiB!$L$2:$V$4,DK98,1)&lt;1,1,AX98-VLOOKUP(BI98,NySiB!$L$2:$V$4,DK98,1)),"")</f>
        <v/>
      </c>
      <c r="EN98" s="9" t="str">
        <f>IF(AND(ISNUMBER(AY98),ISNUMBER(DK98)),IF(AY98-VLOOKUP(BI98,NySiT!$L$2:$V$4,DK98,1)&lt;1,1,AY98-VLOOKUP(BI98,NySiT!$L$2:$V$4,DK98,1)),"")</f>
        <v/>
      </c>
      <c r="EO98" s="9" t="str">
        <f>IF(AND(ISNUMBER(AZ98),ISNUMBER(DK98)),IF(AZ98-VLOOKUP(BI98,NyVs!$L$2:$V$4,DK98,1)&lt;1,1,AZ98-VLOOKUP(BI98,NyVs!$L$2:$V$4,DK98,1)),"")</f>
        <v/>
      </c>
      <c r="EP98" s="9" t="str">
        <f>IF(AND(ISNUMBER(BA98),ISNUMBER(DK98)),IF(BA98-VLOOKUP(BI98,NyPp!$L$2:$V$4,DK98,1)&lt;1,1,BA98-VLOOKUP(BI98,NyPp!$L$2:$V$4,DK98,1)),"")</f>
        <v/>
      </c>
      <c r="EQ98" s="9" t="str">
        <f>IF(AND(ISNUMBER(BB98),ISNUMBER(DK98)),IF(BB98-VLOOKUP(BI98,NyIGS!$L$2:$V$4,DK98,1)&lt;40,40,BB98-VLOOKUP(BI98,NyIGS!$L$2:$V$4,DK98,1)),"")</f>
        <v/>
      </c>
      <c r="ER98" s="9" t="str">
        <f>IF(AND(ISNUMBER(BC98),ISNUMBER(DK98)),IF(BC98-VLOOKUP(BI98,NyIRS!$L$2:$V$4,DK98,1)&lt;40,40,BC98-VLOOKUP(BI98,NyIRS!$L$2:$V$4,DK98,1)),"")</f>
        <v/>
      </c>
      <c r="ES98" s="9" t="str">
        <f>IF(AND(ISNUMBER(BD98),ISNUMBER(DK98)),IF(BD98-VLOOKUP(BI98,NyIES!$L$2:$V$4,DK98,1)&lt;40,40,BD98-VLOOKUP(BI98,NyIES!$L$2:$V$4,DK98,1)),"")</f>
        <v/>
      </c>
      <c r="ET98" s="9" t="str">
        <f>IF(AND(ISNUMBER(BE98),ISNUMBER(DK98)),IF(BE98-VLOOKUP(BI98,NyISI!$L$2:$V$4,DK98,1)&lt;40,40,BE98-VLOOKUP(BI98,NyISI!$L$2:$V$4,DK98,1)),"")</f>
        <v/>
      </c>
      <c r="EU98" s="9" t="str">
        <f>IF(AND(ISNUMBER(DK98),DK98&lt;8),IF(AND(ISNUMBER(BF98),ISNUMBER(DK98)),IF(BF98-VLOOKUP(BI98,NyISS!$L$2:$V$4,DK98,1)&lt;40,40,BF98-VLOOKUP(BI98,NyISS!$L$2:$V$4,DK98,1)),""),"")</f>
        <v/>
      </c>
      <c r="EV98" s="9" t="str">
        <f>IF(AND(ISNUMBER(DK98),DK98&gt;7),IF(AND(ISNUMBER(BG98),ISNUMBER(DK98)),IF(BG98-VLOOKUP(BI98,NyISM!$L$2:$V$4,DK98,1)&lt;40,40,BG98-VLOOKUP(BI98,NyISM!$L$2:$V$4,DK98,1)),""),"")</f>
        <v/>
      </c>
      <c r="EW98" s="9" t="str">
        <f>IF(AND(ISNUMBER(BH98),ISNUMBER(DK98)),IF(BH98-VLOOKUP(BI98,NyIAM!$L$2:$V$4,DK98,1)&lt;40,40,BH98-VLOOKUP(BI98,NyIAM!$L$2:$V$4,DK98,1)),"")</f>
        <v/>
      </c>
      <c r="EX98" s="9" t="str">
        <f>IF(AND(ISNUMBER(AJ98),ISNUMBER(DK98)),IF(AJ98+VLOOKUP(BI98,NyFi!$L$2:$V$4,DK98,1)&gt;19,19,AJ98+VLOOKUP(BI98,NyFi!$L$2:$V$4,DK98,1)),"")</f>
        <v/>
      </c>
      <c r="EY98" s="9" t="str">
        <f>IF(AND(ISNUMBER(DK98),DK98&lt;8),IF(AND(ISNUMBER(AK98),ISNUMBER(DK98)),IF(AK98+VLOOKUP(BI98,NyGs!$L$2:$V$4,DK98,1)&gt;19,19,AK98+VLOOKUP(BI98,NyGs!$L$2:$V$4,DK98,1)),""),"")</f>
        <v/>
      </c>
      <c r="EZ98" s="9" t="str">
        <f>IF(AND(ISNUMBER(AL98),ISNUMBER(DK98)),IF(AL98+VLOOKUP(BI98,NyRm!$L$2:$V$4,DK98,1)&gt;19,19,AL98+VLOOKUP(BI98,NyRm!$L$2:$V$4,DK98,1)),"")</f>
        <v/>
      </c>
      <c r="FA98" s="9" t="str">
        <f>IF(AND(ISNUMBER(AM98),ISNUMBER(DK98)),IF(AM98+VLOOKUP(BI98,NyFm!$L$2:$V$4,DK98,1)&gt;19,19,AM98+VLOOKUP(BI98,NyFm!$L$2:$V$4,DK98,1)),"")</f>
        <v/>
      </c>
      <c r="FB98" s="9" t="str">
        <f>IF(AND(ISNUMBER(DK98),DK98&lt;8),IF(AND(ISNUMBER(AN98),ISNUMBER(DK98)),IF(AN98+VLOOKUP(BI98,NyLi1R!$L$2:$V$4,DK98,1)&gt;19,19,AN98+VLOOKUP(BI98,NyLi1R!$L$2:$V$4,DK98,1)),""),"")</f>
        <v/>
      </c>
      <c r="FC98" s="9" t="str">
        <f>IF(AND(ISNUMBER(DK98),DK98&lt;8),IF(AND(ISNUMBER(AO98),ISNUMBER(DK98)),IF(AO98+VLOOKUP(BI98,NyLi1E!$L$2:$V$4,DK98,1)&gt;19,19,AO98+VLOOKUP(BI98,NyLi1E!$L$2:$V$4,DK98,1)),""),"")</f>
        <v/>
      </c>
      <c r="FD98" s="9" t="str">
        <f>IF(AND(ISNUMBER(DK98),DK98&lt;8),IF(AND(ISNUMBER(AP98),ISNUMBER(DK98)),IF(AP98+VLOOKUP(BI98,NyLi1T!$L$2:$V$4,DK98,1)&gt;19,19,AP98+VLOOKUP(BI98,NyLi1T!$L$2:$V$4,DK98,1)),""),"")</f>
        <v/>
      </c>
      <c r="FE98" s="9" t="str">
        <f>IF(AND(ISNUMBER(DK98),DK98&gt;7),IF(AND(ISNUMBER(AQ98),ISNUMBER(DK98)),IF(AQ98+VLOOKUP(BI98,NyLi2R!$L$2:$V$4,DK98,1)&gt;19,19,AQ98+VLOOKUP(BI98,NyLi2R!$L$2:$V$4,DK98,1)),""),"")</f>
        <v/>
      </c>
      <c r="FF98" s="9" t="str">
        <f>IF(AND(ISNUMBER(DK98),DK98&gt;7),IF(AND(ISNUMBER(AR98),ISNUMBER(DK98)),IF(AR98+VLOOKUP(BI98,NyLi2E!$L$2:$V$4,DK98,1)&gt;19,19,AR98+VLOOKUP(BI98,NyLi2E!$L$2:$V$4,DK98,1)),""),"")</f>
        <v/>
      </c>
      <c r="FG98" s="9" t="str">
        <f>IF(AND(ISNUMBER(DK98),DK98&gt;7),IF(AND(ISNUMBER(AS98),ISNUMBER(DK98)),IF(AS98+VLOOKUP(BI98,NyLi2T!$L$2:$V$4,DK98,1)&gt;19,19,AS98+VLOOKUP(BI98,NyLi2T!$L$2:$V$4,DK98,1)),""),"")</f>
        <v/>
      </c>
      <c r="FH98" s="9" t="str">
        <f>IF(AND(ISNUMBER(DK98),DK98&lt;8),IF(AND(ISNUMBER(AT98),ISNUMBER(DK98)),IF(AT98+VLOOKUP(BI98,NySs!$L$2:$V$4,DK98,1)&gt;19,19,AT98+VLOOKUP(BI98,NySs!$L$2:$V$4,DK98,1)),""),"")</f>
        <v/>
      </c>
      <c r="FI98" s="9" t="str">
        <f>IF(AND(ISNUMBER(DK98),DK98&lt;9),IF(AND(ISNUMBER(AU98),ISNUMBER(DK98)),IF(AU98+VLOOKUP(BI98,NyEo!$L$2:$V$4,DK98,1)&gt;19,19,AU98+VLOOKUP(BI98,NyEo!$L$2:$V$4,DK98,1)),""),"")</f>
        <v/>
      </c>
      <c r="FJ98" s="9" t="str">
        <f>IF(AND(ISNUMBER(DK98),DK98&gt;7),IF(AND(ISNUMBER(AV98),ISNUMBER(DK98)),IF(AV98+VLOOKUP(BI98,NyHt!$L$2:$V$4,DK98,1)&gt;19,19,AV98+VLOOKUP(BI98,NyHt!$L$2:$V$4,DK98,1)),""),"")</f>
        <v/>
      </c>
      <c r="FK98" s="9" t="str">
        <f>IF(AND(ISNUMBER(AW98),ISNUMBER(DK98)),IF(AW98+VLOOKUP(BI98,NySiF!$L$2:$V$4,DK98,1)&gt;19,19,AW98+VLOOKUP(BI98,NySiF!$L$2:$V$4,DK98,1)),"")</f>
        <v/>
      </c>
      <c r="FL98" s="9" t="str">
        <f>IF(AND(ISNUMBER(AX98),ISNUMBER(DK98)),IF(AX98+VLOOKUP(BI98,NySiB!$L$2:$V$4,DK98,1)&gt;19,19,AX98+VLOOKUP(BI98,NySiB!$L$2:$V$4,DK98,1)),"")</f>
        <v/>
      </c>
      <c r="FM98" s="9" t="str">
        <f>IF(AND(ISNUMBER(AY98),ISNUMBER(DK98)),IF(AY98+VLOOKUP(BI98,NySiT!$L$2:$V$4,DK98,1)&gt;19,19,AY98+VLOOKUP(BI98,NySiT!$L$2:$V$4,DK98,1)),"")</f>
        <v/>
      </c>
      <c r="FN98" s="9" t="str">
        <f>IF(AND(ISNUMBER(AZ98),ISNUMBER(DK98)),IF(AZ98+VLOOKUP(BI98,NyVs!$L$2:$V$4,DK98,1)&gt;19,19,AZ98+VLOOKUP(BI98,NyVs!$L$2:$V$4,DK98,1)),"")</f>
        <v/>
      </c>
      <c r="FO98" s="9" t="str">
        <f>IF(AND(ISNUMBER(BA98),ISNUMBER(DK98)),IF(BA98+VLOOKUP(BI98,NyPp!$L$2:$V$4,DK98,1)&gt;19,19,BA98+VLOOKUP(BI98,NyPp!$L$2:$V$4,DK98,1)),"")</f>
        <v/>
      </c>
      <c r="FP98" s="9" t="str">
        <f>IF(AND(ISNUMBER(BB98),ISNUMBER(DK98)),IF(BB98+VLOOKUP(BI98,NyIGS!$L$2:$V$4,DK98,1)&gt;160,160,BB98+VLOOKUP(BI98,NyIGS!$L$2:$V$4,DK98,1)),"")</f>
        <v/>
      </c>
      <c r="FQ98" s="9" t="str">
        <f>IF(AND(ISNUMBER(BC98),ISNUMBER(DK98)),IF(BC98+VLOOKUP(BI98,NyIRS!$L$2:$V$4,DK98,1)&gt;160,160,BC98+VLOOKUP(BI98,NyIRS!$L$2:$V$4,DK98,1)),"")</f>
        <v/>
      </c>
      <c r="FR98" s="9" t="str">
        <f>IF(AND(ISNUMBER(BD98),ISNUMBER(DK98)),IF(BD98+VLOOKUP(BI98,NyIES!$L$2:$V$4,DK98,1)&gt;160,160, BD98+VLOOKUP(BI98,NyIES!$L$2:$V$4,DK98,1)),"")</f>
        <v/>
      </c>
      <c r="FS98" s="9" t="str">
        <f>IF(AND(ISNUMBER(BE98),ISNUMBER(DK98)),IF(BE98+VLOOKUP(BI98,NyISI!$L$2:$V$4,DK98,1)&gt;160,160,BE98+VLOOKUP(BI98,NyISI!$L$2:$V$4,DK98,1)),"")</f>
        <v/>
      </c>
      <c r="FT98" s="9" t="str">
        <f>IF(AND(ISNUMBER(DK98),DK98&lt;8),IF(AND(ISNUMBER(BF98),ISNUMBER(DK98)),IF(BF98+VLOOKUP(BI98,NyISS!$L$2:$V$4,DK98,1)&gt;160,160,BF98+VLOOKUP(BI98,NyISS!$L$2:$V$4,DK98,1)),""),"")</f>
        <v/>
      </c>
      <c r="FU98" s="9" t="str">
        <f>IF(AND(ISNUMBER(DK98),DK98&gt;7),IF(AND(ISNUMBER(BG98),ISNUMBER(DK98)),IF(BG98+VLOOKUP(BI98,NyISM!$L$2:$V$4,DK98,1)&gt;160,160,BG98+VLOOKUP(BI98,NyISM!$L$2:$V$4,DK98,1)),""),"")</f>
        <v/>
      </c>
      <c r="FV98" s="9" t="str">
        <f>IF(AND(ISNUMBER(BH98),ISNUMBER(DK98)),IF(BH98+VLOOKUP(BI98,NyIAM!$L$2:$V$4,DK98,1)&gt;160,160,BH98+VLOOKUP(BI98,NyIAM!$L$2:$V$4,DK98,1)),"")</f>
        <v/>
      </c>
    </row>
    <row r="99" spans="1:178" x14ac:dyDescent="0.2">
      <c r="A99" s="51"/>
      <c r="B99" s="51"/>
      <c r="C99" s="51"/>
      <c r="D99" s="51"/>
      <c r="E99" s="51"/>
      <c r="F99" s="51"/>
      <c r="G99" s="51"/>
      <c r="H99" s="51"/>
      <c r="I99" s="51"/>
      <c r="J99" s="52"/>
      <c r="K99" s="52"/>
      <c r="L99" s="53"/>
      <c r="M99" s="53"/>
      <c r="N99" s="58" t="str">
        <f t="shared" si="22"/>
        <v/>
      </c>
      <c r="O99" s="53"/>
      <c r="P99" s="53"/>
      <c r="Q99" s="53"/>
      <c r="R99" s="53"/>
      <c r="S99" s="53"/>
      <c r="T99" s="53"/>
      <c r="U99" s="53"/>
      <c r="V99" s="53"/>
      <c r="W99" s="53"/>
      <c r="X99" s="53"/>
      <c r="Y99" s="53"/>
      <c r="Z99" s="53"/>
      <c r="AA99" s="53"/>
      <c r="AB99" s="53"/>
      <c r="AC99" s="53"/>
      <c r="AD99" s="53"/>
      <c r="AE99" s="53"/>
      <c r="AF99" s="53"/>
      <c r="AG99" s="53"/>
      <c r="AH99" s="53"/>
      <c r="AI99" s="53"/>
      <c r="AJ99" s="4" t="str">
        <f>IF(O99="","",IF(ISNUMBER(N99),VLOOKUP(O99,NyFi!$A$2:$K$40,DK99),""))</f>
        <v/>
      </c>
      <c r="AK99" s="4" t="str">
        <f>IF(P99="","",IF(AND(ISNUMBER(N99),DK99&lt;8),VLOOKUP(P99,NyGs!$A$2:$G$41,DK99),""))</f>
        <v/>
      </c>
      <c r="AL99" s="4" t="str">
        <f>IF(AA99="","",IF(ISNUMBER(N99),VLOOKUP(AA99,NyRm!$A$2:$K$56,DK99),""))</f>
        <v/>
      </c>
      <c r="AM99" s="4" t="str">
        <f>IF(Z99="","",IF(ISNUMBER(N99),VLOOKUP(Z99,NyFm!$A$2:$K$46,DK99),""))</f>
        <v/>
      </c>
      <c r="AN99" s="4" t="str">
        <f>IF(U99="","",IF(AND(ISNUMBER(N99),DK99&lt;8),VLOOKUP(U99,NyLi1R!$A$2:$G$20,DK99),""))</f>
        <v/>
      </c>
      <c r="AO99" s="4" t="str">
        <f>IF(V99="","",IF(AND(ISNUMBER(N99),DK99&lt;8),VLOOKUP(V99,NyLi1E!$A$2:$G$20,DK99),""))</f>
        <v/>
      </c>
      <c r="AP99" s="4" t="str">
        <f>IF(AND(ISNUMBER(N99),ISNUMBER(AN99),ISNUMBER(AO99),DK99&lt;8),VLOOKUP(AN99+AO99,NyLi1T!$A$2:$G$40,DK99),"")</f>
        <v/>
      </c>
      <c r="AQ99" s="4" t="str">
        <f>IF(W99="","",IF(AND(ISNUMBER(N99),DK99&gt;7),VLOOKUP(W99,NyLi2R!$A$2:$K$20,DK99),""))</f>
        <v/>
      </c>
      <c r="AR99" s="4" t="str">
        <f>IF(X99="","",IF(AND(ISNUMBER(N99),DK99&gt;7),VLOOKUP(X99,NyLi2E!$A$2:$K$20,DK99),""))</f>
        <v/>
      </c>
      <c r="AS99" s="4" t="str">
        <f>IF(AND(ISNUMBER(N99),ISNUMBER(AQ99),ISNUMBER(AR99),DK99&gt;7),VLOOKUP(AQ99+AR99,NyLi2T!$A$2:$K$40,DK99),"")</f>
        <v/>
      </c>
      <c r="AT99" s="4" t="str">
        <f>IF(AE99="","",IF(AND(ISNUMBER(N99),DK99&lt;8),VLOOKUP(AE99,NySs!$A$2:$G$28,DK99),""))</f>
        <v/>
      </c>
      <c r="AU99" s="4" t="str">
        <f>IF(AD99="","",IF(AND(ISNUMBER(N99),DK99&lt;9),VLOOKUP(AD99,NyEo!$A$2:$H$22,DK99),""))</f>
        <v/>
      </c>
      <c r="AV99" s="4" t="str">
        <f>IF(Q99="","",IF(AND(ISNUMBER(N99),DK99&gt;7),VLOOKUP(Q99,NyHt!$A$2:$K$17,DK99),""))</f>
        <v/>
      </c>
      <c r="AW99" s="4" t="str">
        <f>IF(R99="","",IF(ISNUMBER(N99),VLOOKUP(R99,NySiF!$A$2:$K$18,DK99),""))</f>
        <v/>
      </c>
      <c r="AX99" s="4" t="str">
        <f>IF(S99="","",IF(ISNUMBER(N99),VLOOKUP(S99,NySiB!$A$2:$K$16,DK99),""))</f>
        <v/>
      </c>
      <c r="AY99" s="4" t="str">
        <f>IF(T99="","",IF(ISNUMBER(N99),VLOOKUP(T99,NySiT!$A$2:$K$32,DK99),""))</f>
        <v/>
      </c>
      <c r="AZ99" s="4" t="str">
        <f>IF(Y99="","",IF(ISNUMBER(N99),VLOOKUP(Y99,NyVs!$A$2:$K$86,DK99),""))</f>
        <v/>
      </c>
      <c r="BA99" s="4" t="str">
        <f>IF(AI99="","",IF(ISNUMBER(N99),VLOOKUP(AI99,NyPp!$A$2:$K$202,DK99),""))</f>
        <v/>
      </c>
      <c r="BB99" s="4" t="str">
        <f>IF(AND(ISNUMBER(AJ99),ISNUMBER(AK99),ISNUMBER(AL99),ISNUMBER(AM99),DK99&lt;8),IF(COUNTIF(O99,0)+COUNTIF(P99,0)+COUNTIF(AA99,0)+COUNTIF(Z99,0)&gt;1,"",VLOOKUP(AJ99+AK99+AL99+AM99,NyIGS!$A$2:$K$78,DK99)),IF(AND(ISNUMBER(AJ99),ISNUMBER(AL99),ISNUMBER(AM99),ISNUMBER(AS99),DK99&gt;7),IF(COUNTIF(O99,0)+COUNTIF(AA99,0)+COUNTIF(Z99,0)+AND(COUNTIF(W99,0),COUNTIF(X99,0))&gt;1,"",VLOOKUP(AJ99+AL99+AM99+AS99,NyIGS!$A$2:$K$78,DK99)),""))</f>
        <v/>
      </c>
      <c r="BC99" s="4" t="str">
        <f>IF(AND(ISNUMBER(AJ99),ISNUMBER(AN99),ISNUMBER(AT99),DK99&lt;8),IF(COUNTIF(O99,0)+COUNTIF(U99,0)+COUNTIF(AE99,0)&gt;1,"",VLOOKUP(AJ99+AN99+AT99,NyIRS!$A$2:$K$59,DK99)),IF(AND(ISNUMBER(AJ99),ISNUMBER(AQ99),DK99&gt;7),IF(COUNTIF(O99,0)+COUNTIF(W99,0)&gt;1,"",VLOOKUP(AJ99+AQ99,NyIRS!$A$2:$K$59,DK99)),""))</f>
        <v/>
      </c>
      <c r="BD99" s="4" t="str">
        <f>IF(AND(ISNUMBER(AK99),ISNUMBER(AL99),ISNUMBER(AM99),DK99&lt;8),IF(COUNTIF(P99,0)+COUNTIF(AA99,0)+COUNTIF(Z99,0)&gt;1,"",VLOOKUP(AK99+AL99+AM99,NyIES!$A$2:$K$59,DK99)),IF(AND(ISNUMBER(AL99),ISNUMBER(AM99),ISNUMBER(AR99),DK99&gt;7),IF(COUNTIF(AA99,0)+COUNTIF(Z99,0)+COUNTIF(X99,0)&gt;1,"",VLOOKUP(AL99+AM99+AR99,NyIES!$A$2:$K$59,DK99)),""))</f>
        <v/>
      </c>
      <c r="BE99" s="4" t="str">
        <f>IF(AND(ISNUMBER(AJ99),ISNUMBER(AP99),ISNUMBER(AU99),DK99&lt;8),IF(COUNTIF(O99,0)+AND(COUNTIF(U99,0),COUNTIF(V99,0))+COUNTIF(AD99,0)&gt;1,"",VLOOKUP(AJ99+AP99+AU99,NyISI!$A$2:$K$59,DK99)),IF(AND(ISNUMBER(AS99),ISNUMBER(AU99),ISNUMBER(AV99),DK99=8),IF(COUNTIF(AD99,0)+COUNTIF(Q99,0)+AND(COUNTIF(W99,0),COUNTIF(X99,0))&gt;1,"",VLOOKUP(AS99+AU99+AV99,NyISI!$A$2:$K$59,DK99)),IF(AND(ISNUMBER(AS99),ISNUMBER(AV99),DK99&gt;8),IF(COUNTIF(Q99,0)+AND(COUNTIF(W99,0),COUNTIF(X99,0))&gt;1,"",VLOOKUP(AS99+AV99,NyISI!$A$2:$K$59,DK99)),"")))</f>
        <v/>
      </c>
      <c r="BF99" s="4" t="str">
        <f>IF(AND(ISNUMBER(AT99),ISNUMBER(AK99),ISNUMBER(AL99),ISNUMBER(AM99),DK99&lt;8),IF(COUNTIF(P99,0)+COUNTIF(AA99,0)+COUNTIF(Z99,0)+COUNTIF(AE99,0)&gt;1,"",VLOOKUP(AT99+AK99+AL99+AM99,NyISS!$A$2:$G$78,DK99)),"")</f>
        <v/>
      </c>
      <c r="BG99" s="4" t="str">
        <f>IF(AND(ISNUMBER(AJ99),ISNUMBER(AL99),ISNUMBER(AM99),DK99&gt;7),IF(COUNTIF(O99,0)+COUNTIF(AA99,0)+COUNTIF(Z99,0)&gt;1,"",VLOOKUP(AJ99+AL99+AM99,NyISM!$A$2:$K$59,DK99)),"")</f>
        <v/>
      </c>
      <c r="BH99" s="4" t="str">
        <f>IF(AND(ISNUMBER(AY99),ISNUMBER(AZ99)),IF(COUNTIF(T99,0)+COUNTIF(Y99,0)&gt;1,"",VLOOKUP(AY99+AZ99,NyIAM!$A$2:$K$40,DK99)),"")</f>
        <v/>
      </c>
      <c r="BJ99" s="4" t="str">
        <f>IF(ISNUMBER(BB99),VLOOKUP(BB99,Percentil!$A$2:$B$122,2,1),"")</f>
        <v/>
      </c>
      <c r="BK99" s="4" t="str">
        <f>IF(ISNUMBER(BC99),VLOOKUP(BC99,Percentil!$A$2:$B$122,2,1),"")</f>
        <v/>
      </c>
      <c r="BL99" s="4" t="str">
        <f>IF(ISNUMBER(BD99),VLOOKUP(BD99,Percentil!$A$2:$B$122,2,1),"")</f>
        <v/>
      </c>
      <c r="BM99" s="4" t="str">
        <f>IF(ISNUMBER(BE99),VLOOKUP(BE99,Percentil!$A$2:$B$122,2,1),"")</f>
        <v/>
      </c>
      <c r="BN99" s="4" t="str">
        <f>IF(ISNUMBER(BF99),VLOOKUP(BF99,Percentil!$A$2:$B$122,2,1),"")</f>
        <v/>
      </c>
      <c r="BO99" s="4" t="str">
        <f>IF(ISNUMBER(BG99),VLOOKUP(BG99,Percentil!$A$2:$B$122,2,1),"")</f>
        <v/>
      </c>
      <c r="BP99" s="4" t="str">
        <f>IF(ISNUMBER(BH99),VLOOKUP(BH99,Percentil!$A$2:$B$122,2,1),"")</f>
        <v/>
      </c>
      <c r="BQ99" s="4" t="str">
        <f>IF(AND(ISNUMBER(AJ99),ISNUMBER(DK99)),IF(AJ99-VLOOKUP(BI99,NyFi!$L$2:$V$4,DK99,1)&lt;1,1 &amp; " - " &amp; AJ99+VLOOKUP(BI99,NyFi!$L$2:$V$4,DK99,1),IF(AJ99+VLOOKUP(BI99,NyFi!$L$2:$V$4,DK99,1)&gt;19,AJ99-VLOOKUP(BI99,NyFi!$L$2:$V$4,DK99,1) &amp; " - " &amp; 19,AJ99-VLOOKUP(BI99,NyFi!$L$2:$V$4,DK99,1) &amp; " - " &amp; AJ99+VLOOKUP(BI99,NyFi!$L$2:$V$4,DK99,1))),"")</f>
        <v/>
      </c>
      <c r="BR99" s="4" t="str">
        <f>IF(AND(ISNUMBER(DK99),DK99&lt;8),IF(AND(ISNUMBER(AK99),ISNUMBER(DK99)),IF(AK99-VLOOKUP(BI99,NyGs!$L$2:$V$4,DK99,1)&lt;1,1 &amp; " - " &amp; AK99+VLOOKUP(BI99,NyGs!$L$2:$V$4,DK99,1),IF(AK99+VLOOKUP(BI99,NyGs!$L$2:$V$4,DK99,1)&gt;19,AK99-VLOOKUP(BI99,NyGs!$L$2:$V$4,DK99,1) &amp; " - " &amp; 19,AK99-VLOOKUP(BI99,NyGs!$L$2:$V$4,DK99,1) &amp; " - " &amp; AK99+VLOOKUP(BI99,NyGs!$L$2:$V$4,DK99,1))),""),"")</f>
        <v/>
      </c>
      <c r="BS99" s="4" t="str">
        <f>IF(AND(ISNUMBER(AL99),ISNUMBER(DK99)),IF(AL99-VLOOKUP(BI99,NyRm!$L$2:$V$4,DK99,1)&lt;1,1 &amp; " - " &amp; AL99+VLOOKUP(BI99,NyRm!$L$2:$V$4,DK99,1),IF(AL99+VLOOKUP(BI99,NyRm!$L$2:$V$4,DK99,1)&gt;19,AL99-VLOOKUP(BI99,NyRm!$L$2:$V$4,DK99,1) &amp; " - " &amp; 19,AL99-VLOOKUP(BI99,NyRm!$L$2:$V$4,DK99,1) &amp; " - " &amp; AL99+VLOOKUP(BI99,NyRm!$L$2:$V$4,DK99,1))),"")</f>
        <v/>
      </c>
      <c r="BT99" s="4" t="str">
        <f>IF(AND(ISNUMBER(AM99),ISNUMBER(DK99)),IF(AM99-VLOOKUP(BI99,NyFm!$L$2:$V$4,DK99,1)&lt;1,1 &amp; " - " &amp; AM99+VLOOKUP(BI99,NyFm!$L$2:$V$4,DK99,1),IF(AM99+VLOOKUP(BI99,NyFm!$L$2:$V$4,DK99,1)&gt;19,AM99-VLOOKUP(BI99,NyFm!$L$2:$V$4,DK99,1) &amp; " - " &amp; 19,AM99-VLOOKUP(BI99,NyFm!$L$2:$V$4,DK99,1) &amp; " - " &amp; AM99+VLOOKUP(BI99,NyFm!$L$2:$V$4,DK99,1))),"")</f>
        <v/>
      </c>
      <c r="BU99" s="4" t="str">
        <f>IF(AND(ISNUMBER(DK99),DK99&lt;8),IF(AND(ISNUMBER(AN99),ISNUMBER(DK99)),IF(AN99-VLOOKUP(BI99,NyLi1R!$L$2:$V$4,DK99,1)&lt;1,1 &amp; " - " &amp; AN99+VLOOKUP(BI99,NyLi1R!$L$2:$V$4,DK99,1),IF(AN99+VLOOKUP(BI99,NyLi1R!$L$2:$V$4,DK99,1)&gt;19,AN99-VLOOKUP(BI99,NyLi1R!$L$2:$V$4,DK99,1) &amp; " - " &amp; 19,AN99-VLOOKUP(BI99,NyLi1R!$L$2:$V$4,DK99,1) &amp; " - " &amp; AN99+VLOOKUP(BI99,NyLi1R!$L$2:$V$4,DK99,1))),""),"")</f>
        <v/>
      </c>
      <c r="BV99" s="4" t="str">
        <f>IF(AND(ISNUMBER(DK99),DK99&lt;8),IF(AND(ISNUMBER(AO99),ISNUMBER(DK99)),IF(AO99-VLOOKUP(BI99,NyLi1E!$L$2:$V$4,DK99,1)&lt;1,1 &amp; " - " &amp; AO99+VLOOKUP(BI99,NyLi1E!$L$2:$V$4,DK99,1),IF(AO99+VLOOKUP(BI99,NyLi1E!$L$2:$V$4,DK99,1)&gt;19,AO99-VLOOKUP(BI99,NyLi1E!$L$2:$V$4,DK99,1) &amp; " - " &amp; 19,AO99-VLOOKUP(BI99,NyLi1E!$L$2:$V$4,DK99,1) &amp; " - " &amp; AO99+VLOOKUP(BI99,NyLi1E!$L$2:$V$4,DK99,1))),""),"")</f>
        <v/>
      </c>
      <c r="BW99" s="4" t="str">
        <f>IF(AND(ISNUMBER(DK99),DK99&lt;8),IF(AND(ISNUMBER(AP99),ISNUMBER(DK99)),IF(AP99-VLOOKUP(BI99,NyLi1T!$L$2:$V$4,DK99,1)&lt;1,1 &amp; " - " &amp; AP99+VLOOKUP(BI99,NyLi1T!$L$2:$V$4,DK99,1),IF(AP99+VLOOKUP(BI99,NyLi1T!$L$2:$V$4,DK99,1)&gt;19,AP99-VLOOKUP(BI99,NyLi1T!$L$2:$V$4,DK99,1) &amp; " - " &amp; 19,AP99-VLOOKUP(BI99,NyLi1T!$L$2:$V$4,DK99,1) &amp; " - " &amp; AP99+VLOOKUP(BI99,NyLi1T!$L$2:$V$4,DK99,1))),""),"")</f>
        <v/>
      </c>
      <c r="BX99" s="4" t="str">
        <f>IF(AND(ISNUMBER(DK99),DK99&gt;7),IF(AND(ISNUMBER(AQ99),ISNUMBER(DK99)),IF(AQ99-VLOOKUP(BI99,NyLi2R!$L$2:$V$4,DK99,1)&lt;1,1 &amp; " - " &amp; AQ99+VLOOKUP(BI99,NyLi2R!$L$2:$V$4,DK99,1),IF(AQ99+VLOOKUP(BI99,NyLi2R!$L$2:$V$4,DK99,1)&gt;19,AQ99-VLOOKUP(BI99,NyLi2R!$L$2:$V$4,DK99,1) &amp; " - " &amp; 19,AQ99-VLOOKUP(BI99,NyLi2R!$L$2:$V$4,DK99,1) &amp; " - " &amp; AQ99+VLOOKUP(BI99,NyLi2R!$L$2:$V$4,DK99,1))),""),"")</f>
        <v/>
      </c>
      <c r="BY99" s="4" t="str">
        <f>IF(AND(ISNUMBER(DK99),DK99&gt;7),IF(AND(ISNUMBER(AR99),ISNUMBER(DK99)),IF(AR99-VLOOKUP(BI99,NyLi2E!$L$2:$V$4,DK99,1)&lt;1,1 &amp; " - " &amp; AR99+VLOOKUP(BI99,NyLi2E!$L$2:$V$4,DK99,1),IF(AR99+VLOOKUP(BI99,NyLi2E!$L$2:$V$4,DK99,1)&gt;19,AR99-VLOOKUP(BI99,NyLi2E!$L$2:$V$4,DK99,1) &amp; " - " &amp; 19,AR99-VLOOKUP(BI99,NyLi2E!$L$2:$V$4,DK99,1) &amp; " - " &amp; AR99+VLOOKUP(BI99,NyLi2E!$L$2:$V$4,DK99,1))),""),"")</f>
        <v/>
      </c>
      <c r="BZ99" s="4" t="str">
        <f>IF(AND(ISNUMBER(DK99),DK99&gt;7),IF(AND(ISNUMBER(AS99),ISNUMBER(DK99)),IF(AS99-VLOOKUP(BI99,NyLi2T!$L$2:$V$4,DK99,1)&lt;1,1 &amp; " - " &amp; AS99+VLOOKUP(BI99,NyLi2T!$L$2:$V$4,DK99,1),IF(AS99+VLOOKUP(BI99,NyLi2T!$L$2:$V$4,DK99,1)&gt;19,AS99-VLOOKUP(BI99,NyLi2T!$L$2:$V$4,DK99,1) &amp; " - " &amp; 19,AS99-VLOOKUP(BI99,NyLi2T!$L$2:$V$4,DK99,1) &amp; " - " &amp; AS99+VLOOKUP(BI99,NyLi2T!$L$2:$V$4,DK99,1))),""),"")</f>
        <v/>
      </c>
      <c r="CA99" s="4" t="str">
        <f>IF(AND(ISNUMBER(DK99),DK99&lt;8),IF(AND(ISNUMBER(AT99),ISNUMBER(DK99)),IF(AT99-VLOOKUP(BI99,NySs!$L$2:$V$4,DK99,1)&lt;1,1 &amp; " - " &amp; AT99+VLOOKUP(BI99,NySs!$L$2:$V$4,DK99,1),IF(AT99+VLOOKUP(BI99,NySs!$L$2:$V$4,DK99,1)&gt;19,AT99-VLOOKUP(BI99,NySs!$L$2:$V$4,DK99,1) &amp; " - " &amp; 19,AT99-VLOOKUP(BI99,NySs!$L$2:$V$4,DK99,1) &amp; " - " &amp; AT99+VLOOKUP(BI99,NySs!$L$2:$V$4,DK99,1))),""),"")</f>
        <v/>
      </c>
      <c r="CB99" s="4" t="str">
        <f>IF(AND(ISNUMBER(DK99),DK99&lt;9),IF(AND(ISNUMBER(AU99),ISNUMBER(DK99)),IF(AU99-VLOOKUP(BI99,NyEo!$L$2:$V$4,DK99,1)&lt;1,1 &amp; " - " &amp; AU99+VLOOKUP(BI99,NyEo!$L$2:$V$4,DK99,1),IF(AU99+VLOOKUP(BI99,NyEo!$L$2:$V$4,DK99,1)&gt;19,AU99-VLOOKUP(BI99,NyEo!$L$2:$V$4,DK99,1) &amp; " - " &amp; 19,AU99-VLOOKUP(BI99,NyEo!$L$2:$V$4,DK99,1) &amp; " - " &amp; AU99+VLOOKUP(BI99,NyEo!$L$2:$V$4,DK99,1))),""),"")</f>
        <v/>
      </c>
      <c r="CC99" s="4" t="str">
        <f>IF(AND(ISNUMBER(DK99),DK99&gt;7),IF(AND(ISNUMBER(AV99),ISNUMBER(DK99)),IF(AV99-VLOOKUP(BI99,NyHt!$L$2:$V$4,DK99,1)&lt;1,1 &amp; " - " &amp; AV99+VLOOKUP(BI99,NyHt!$L$2:$V$4,DK99,1),IF(AV99+VLOOKUP(BI99,NyHt!$L$2:$V$4,DK99,1)&gt;19,AV99-VLOOKUP(BI99,NyHt!$L$2:$V$4,DK99,1) &amp; " - " &amp; 19,AV99-VLOOKUP(BI99,NyHt!$L$2:$V$4,DK99,1) &amp; " - " &amp; AV99+VLOOKUP(BI99,NyHt!$L$2:$V$4,DK99,1))),""),"")</f>
        <v/>
      </c>
      <c r="CD99" s="4" t="str">
        <f>IF(AND(ISNUMBER(AW99),ISNUMBER(DK99)),IF(AW99-VLOOKUP(BI99,NySiF!$L$2:$V$4,DK99,1)&lt;1,1 &amp; " - " &amp; AW99+VLOOKUP(BI99,NySiF!$L$2:$V$4,DK99,1),IF(AW99+VLOOKUP(BI99,NySiF!$L$2:$V$4,DK99,1)&gt;19,AW99-VLOOKUP(BI99,NySiF!$L$2:$V$4,DK99,1) &amp; " - " &amp; 19,AW99-VLOOKUP(BI99,NySiF!$L$2:$V$4,DK99,1) &amp; " - " &amp; AW99+VLOOKUP(BI99,NySiF!$L$2:$V$4,DK99,1))),"")</f>
        <v/>
      </c>
      <c r="CE99" s="4" t="str">
        <f>IF(AND(ISNUMBER(AX99),ISNUMBER(DK99)),IF(AX99-VLOOKUP(BI99,NySiB!$L$2:$V$4,DK99,1)&lt;1,1 &amp; " - " &amp; AX99+VLOOKUP(BI99,NySiB!$L$2:$V$4,DK99,1),IF(AX99+VLOOKUP(BI99,NySiB!$L$2:$V$4,DK99,1)&gt;19,AX99-VLOOKUP(BI99,NySiB!$L$2:$V$4,DK99,1) &amp; " - " &amp; 19,AX99-VLOOKUP(BI99,NySiB!$L$2:$V$4,DK99,1) &amp; " - " &amp; AX99+VLOOKUP(BI99,NySiB!$L$2:$V$4,DK99,1))),"")</f>
        <v/>
      </c>
      <c r="CF99" s="4" t="str">
        <f>IF(AND(ISNUMBER(AY99),ISNUMBER(DK99)),IF(AY99-VLOOKUP(BI99,NySiT!$L$2:$V$4,DK99,1)&lt;1,1 &amp; " - " &amp; AY99+VLOOKUP(BI99,NySiT!$L$2:$V$4,DK99,1),IF(AY99+VLOOKUP(BI99,NySiT!$L$2:$V$4,DK99,1)&gt;19,AY99-VLOOKUP(BI99,NySiT!$L$2:$V$4,DK99,1) &amp; " - " &amp; 19,AY99-VLOOKUP(BI99,NySiT!$L$2:$V$4,DK99,1) &amp; " - " &amp; AY99+VLOOKUP(BI99,NySiT!$L$2:$V$4,DK99,1))),"")</f>
        <v/>
      </c>
      <c r="CG99" s="4" t="str">
        <f>IF(AND(ISNUMBER(AZ99),ISNUMBER(DK99)),IF(AZ99-VLOOKUP(BI99,NyVs!$L$2:$V$4,DK99,1)&lt;1,1 &amp; " - " &amp; AZ99+VLOOKUP(BI99,NyVs!$L$2:$V$4,DK99,1),IF(AZ99+VLOOKUP(BI99,NyVs!$L$2:$V$4,DK99,1)&gt;19,AZ99-VLOOKUP(BI99,NyVs!$L$2:$V$4,DK99,1) &amp; " - " &amp; 19,AZ99-VLOOKUP(BI99,NyVs!$L$2:$V$4,DK99,1) &amp; " - " &amp; AZ99+VLOOKUP(BI99,NyVs!$L$2:$V$4,DK99,1))),"")</f>
        <v/>
      </c>
      <c r="CH99" s="4" t="str">
        <f>IF(AND(ISNUMBER(BA99),ISNUMBER(DK99)),IF(BA99-VLOOKUP(BI99,NyPp!$L$2:$V$4,DK99,1)&lt;1,1 &amp; " - " &amp; BA99+VLOOKUP(BI99,NyPp!$L$2:$V$4,DK99,1),IF(BA99+VLOOKUP(BI99,NyPp!$L$2:$V$4,DK99,1)&gt;19,BA99-VLOOKUP(BI99,NyPp!$L$2:$V$4,DK99,1) &amp; " - " &amp; 19,BA99-VLOOKUP(BI99,NyPp!$L$2:$V$4,DK99,1) &amp; " - " &amp; BA99+VLOOKUP(BI99,NyPp!$L$2:$V$4,DK99,1))),"")</f>
        <v/>
      </c>
      <c r="CI99" s="4" t="str">
        <f>IF(AND(ISNUMBER(BB99),ISNUMBER(DK99)),IF(BB99-VLOOKUP(BI99,NyIGS!$L$2:$V$4,DK99,1)&lt;40,40 &amp; " - " &amp; BB99+VLOOKUP(BI99,NyIGS!$L$2:$V$4,DK99,1),IF(BB99+VLOOKUP(BI99,NyIGS!$L$2:$V$4,DK99,1)&gt;160,BB99-VLOOKUP(BI99,NyIGS!$L$2:$V$4,DK99,1) &amp; " - " &amp; 160,BB99-VLOOKUP(BI99,NyIGS!$L$2:$V$4,DK99,1) &amp; " - " &amp; BB99+VLOOKUP(BI99,NyIGS!$L$2:$V$4,DK99,1))),"")</f>
        <v/>
      </c>
      <c r="CJ99" s="4" t="str">
        <f>IF(AND(ISNUMBER(BC99),ISNUMBER(DK99)),IF(BC99-VLOOKUP(BI99,NyIRS!$L$2:$V$4,DK99,1)&lt;40,40 &amp; " - " &amp; BC99+VLOOKUP(BI99,NyIRS!$L$2:$V$4,DK99,1),IF(BC99+VLOOKUP(BI99,NyIRS!$L$2:$V$4,DK99,1)&gt;160,BC99-VLOOKUP(BI99,NyIRS!$L$2:$V$4,DK99,1) &amp; " - " &amp; 160,BC99-VLOOKUP(BI99,NyIRS!$L$2:$V$4,DK99,1) &amp; " - " &amp; BC99+VLOOKUP(BI99,NyIRS!$L$2:$V$4,DK99,1))),"")</f>
        <v/>
      </c>
      <c r="CK99" s="4" t="str">
        <f>IF(AND(ISNUMBER(BD99),ISNUMBER(DK99)),IF(BD99-VLOOKUP(BI99,NyIES!$L$2:$V$4,DK99,1)&lt;40,40 &amp; " - " &amp; BD99+VLOOKUP(BI99,NyIES!$L$2:$V$4,DK99,1),IF(BD99+VLOOKUP(BI99,NyIES!$L$2:$V$4,DK99,1)&gt;160,BD99-VLOOKUP(BI99,NyIES!$L$2:$V$4,DK99,1) &amp; " - " &amp; 160,BD99-VLOOKUP(BI99,NyIES!$L$2:$V$4,DK99,1) &amp; " - " &amp; BD99+VLOOKUP(BI99,NyIES!$L$2:$V$4,DK99,1))),"")</f>
        <v/>
      </c>
      <c r="CL99" s="4" t="str">
        <f>IF(AND(ISNUMBER(BE99),ISNUMBER(DK99)),IF(BE99-VLOOKUP(BI99,NyISI!$L$2:$V$4,DK99,1)&lt;40,40 &amp; " - " &amp; BE99+VLOOKUP(BI99,NyISI!$L$2:$V$4,DK99,1),IF(BE99+VLOOKUP(BI99,NyISI!$L$2:$V$4,DK99,1)&gt;160,BE99-VLOOKUP(BI99,NyISI!$L$2:$V$4,DK99,1) &amp; " - " &amp; 160,BE99-VLOOKUP(BI99,NyISI!$L$2:$V$4,DK99,1) &amp; " - " &amp; BE99+VLOOKUP(BI99,NyISI!$L$2:$V$4,DK99,1))),"")</f>
        <v/>
      </c>
      <c r="CM99" s="4" t="str">
        <f>IF(AND(ISNUMBER(DK99),DK99&lt;8),IF(AND(ISNUMBER(BF99),ISNUMBER(DK99)),IF(BF99-VLOOKUP(BI99,NyISS!$L$2:$V$4,DK99,1)&lt;40,40 &amp; " - " &amp; BF99+VLOOKUP(BI99,NyISS!$L$2:$V$4,DK99,1),IF(BF99+VLOOKUP(BI99,NyISS!$L$2:$V$4,DK99,1)&gt;160,BF99-VLOOKUP(BI99,NyISS!$L$2:$V$4,DK99,1) &amp; " - " &amp; 160,BF99-VLOOKUP(BI99,NyISS!$L$2:$V$4,DK99,1) &amp; " - " &amp; BF99+VLOOKUP(BI99,NyISS!$L$2:$V$4,DK99,1))),""),"")</f>
        <v/>
      </c>
      <c r="CN99" s="4" t="str">
        <f>IF(AND(ISNUMBER(DK99),DK99&gt;7),IF(AND(ISNUMBER(BG99),ISNUMBER(DK99)),IF(BG99-VLOOKUP(BI99,NyISM!$L$2:$V$4,DK99,1)&lt;40,40 &amp; " - " &amp; BG99+VLOOKUP(BI99,NyISM!$L$2:$V$4,DK99,1),IF(BG99+VLOOKUP(BI99,NyISM!$L$2:$V$4,DK99,1)&gt;160,BG99-VLOOKUP(BI99,NyISM!$L$2:$V$4,DK99,1) &amp; " - " &amp; 160,BG99-VLOOKUP(BI99,NyISM!$L$2:$V$4,DK99,1) &amp; " - " &amp; BG99+VLOOKUP(BI99,NyISM!$L$2:$V$4,DK99,1))),""),"")</f>
        <v/>
      </c>
      <c r="CO99" s="4" t="str">
        <f>IF(AND(ISNUMBER(BH99),ISNUMBER(DK99)),IF(BH99-VLOOKUP(BI99,NyIAM!$L$2:$V$4,DK99,1)&lt;40,40 &amp; " - " &amp; BH99+VLOOKUP(BI99,NyIAM!$L$2:$V$4,DK99,1),IF(BH99+VLOOKUP(BI99,NyIAM!$L$2:$V$4,DK99,1)&gt;160,BH99-VLOOKUP(BI99,NyIAM!$L$2:$V$4,DK99,1) &amp; " - " &amp; 160,BH99-VLOOKUP(BI99,NyIAM!$L$2:$V$4,DK99,1) &amp; " - " &amp; BH99+VLOOKUP(BI99,NyIAM!$L$2:$V$4,DK99,1))),"")</f>
        <v/>
      </c>
      <c r="CP99" s="4" t="str">
        <f>IF(AF99="","",IF(AND(ISNUMBER(AF99),ISNUMBER(DK99)),IF(VLOOKUP(AF99,NyOm!$A$2:$K$30,DK99,1)=1,"Onormalt få ord",IF(VLOOKUP(AF99,NyOm!$A$2:$K$30,DK99,1)=2,"Färre antal ord än normalt",IF(VLOOKUP(AF99,NyOm!$A$2:$K$30,DK99,1)=3,"Normalt antal ord","")))))</f>
        <v/>
      </c>
      <c r="CQ99" s="4" t="str">
        <f>IF(AB99="","",IF(AND(ISNUMBER(AB99),ISNUMBER(DK99)),IF(VLOOKUP(AB99,NyPbTid!$A$2:$K$218,DK99,1)=1,"Onormalt lång tidsåtgång",IF(VLOOKUP(AB99,NyPbTid!$A$2:$K$218,DK99,1)=2,"Långsammare än normalt",IF(VLOOKUP(AB99,NyPbTid!$A$2:$K$218,DK99,1)=3,"Normal tidsåtgång","")))))</f>
        <v/>
      </c>
      <c r="CR99" s="4" t="str">
        <f>IF(AC99="","",IF(AND(ISNUMBER(AC99),ISNUMBER(DK99)),IF(VLOOKUP(AC99,NyPbFel!$A$2:$K$18,DK99,1)=1,"Onormalt antal fel",IF(VLOOKUP(AC99,NyPbFel!$A$2:$K$18,DK99,1)=2,"Fler fel än normalt",IF(VLOOKUP(AC99,NyPbFel!$A$2:$K$18,DK99,1)=3,"Normalt antal fel","")))))</f>
        <v/>
      </c>
      <c r="CS99" s="4" t="str">
        <f t="shared" si="28"/>
        <v/>
      </c>
      <c r="CT99" s="4" t="str">
        <f>IF(OR(ISNUMBER(CS99),CS99="0**"),IF(ISNUMBER(CS99),CS99/ABS(CS99)*VLOOKUP(1,SignDiff!$A$3:$K$4,DK99,1),VLOOKUP(1,SignDiff!$A$3:$K$4,DK99,1)),"")</f>
        <v/>
      </c>
      <c r="CU99" s="4" t="str">
        <f>IF(OR(ISNUMBER(CS99),CS99="0**"),IF(ISNUMBER(CS99),CS99/ABS(CS99)*VLOOKUP(1,SignDiff!$A$7:$K$8,DK99,1),VLOOKUP(1,SignDiff!$A$7:$K$8,DK99,1)),"")</f>
        <v/>
      </c>
      <c r="CV99" s="4" t="str">
        <f t="shared" si="29"/>
        <v/>
      </c>
      <c r="CW99" s="4" t="str">
        <f t="shared" si="30"/>
        <v/>
      </c>
      <c r="CX99" s="4" t="str">
        <f>IF(OR(ISNUMBER(CS99),CS99="0**"),IF(CS99="0**",VLOOKUP(0,'IRS-IES'!$A$2:$C$43,2,1),IF(CS99&lt;0,VLOOKUP(ABS(CS99),'IRS-IES'!$A$2:$C$43,2,1),VLOOKUP(ABS(CS99),'IRS-IES'!$A$2:$C$43,3,1))),"")</f>
        <v/>
      </c>
      <c r="CY99" s="4" t="str">
        <f t="shared" si="31"/>
        <v/>
      </c>
      <c r="CZ99" s="4" t="str">
        <f>IF(OR(ISNUMBER(CY99),CY99="0**"),IF(ISNUMBER(CY99),CY99/ABS(CY99)*VLOOKUP(2,SignDiff!$A$3:$K$4,DK99,1),VLOOKUP(2,SignDiff!$A$3:$K$4,DK99,1)),"")</f>
        <v/>
      </c>
      <c r="DA99" s="4" t="str">
        <f>IF(OR(ISNUMBER(CY99),CY99="0**"),IF(ISNUMBER(CY99),CY99/ABS(CY99)*VLOOKUP(2,SignDiff!$A$7:$K$8,DK99,1),VLOOKUP(2,SignDiff!$A$7:$K$8,DK99,1)),"")</f>
        <v/>
      </c>
      <c r="DB99" s="4" t="str">
        <f t="shared" si="32"/>
        <v/>
      </c>
      <c r="DC99" s="4" t="str">
        <f t="shared" si="33"/>
        <v/>
      </c>
      <c r="DD99" s="4" t="str">
        <f>IF(OR(ISNUMBER(CY99),CY99="0**"),IF(CY99="0**",VLOOKUP(0,'ISI-ISS'!$A$2:$C$43,2,1),IF(CY99&lt;0,VLOOKUP(ABS(CY99),'ISI-ISS'!$A$2:$C$43,2,1),VLOOKUP(ABS(CY99),'ISI-ISS'!$A$2:$C$43,3,1))),"")</f>
        <v/>
      </c>
      <c r="DE99" s="4" t="str">
        <f t="shared" si="34"/>
        <v/>
      </c>
      <c r="DF99" s="4" t="str">
        <f>IF(OR(ISNUMBER(DE99),DE99="0**"),IF(ISNUMBER(DE99),DE99/ABS(DE99)*VLOOKUP(2,SignDiff!$A$3:$K$4,DK99,1),VLOOKUP(2,SignDiff!$A$3:$K$4,DK99,1)),"")</f>
        <v/>
      </c>
      <c r="DG99" s="4" t="str">
        <f>IF(OR(ISNUMBER(DE99),DE99="0**"),IF(ISNUMBER(DE99),DE99/ABS(DE99)*VLOOKUP(2,SignDiff!$A$7:$K$8,DK99,1),VLOOKUP(2,SignDiff!$A$7:$K$8,DK99,1)),"")</f>
        <v/>
      </c>
      <c r="DH99" s="4" t="str">
        <f t="shared" si="35"/>
        <v/>
      </c>
      <c r="DI99" s="4" t="str">
        <f t="shared" si="36"/>
        <v/>
      </c>
      <c r="DJ99" s="4" t="str">
        <f>IF(OR(ISNUMBER(DE99),DE99="0**"),IF(DE99="0**",VLOOKUP(0,'ISI-ISM'!$A$2:$C$43,2,1),IF(DE99&lt;0,VLOOKUP(ABS(DE99),'ISI-ISM'!$A$2:$C$43,2,1),VLOOKUP(ABS(DE99),'ISI-ISM'!$A$2:$C$43,3,1))),"")</f>
        <v/>
      </c>
      <c r="DK99" s="4" t="str">
        <f>IF(ISERROR(VLOOKUP(N99,age!$A$2:$C$11,2,1)),"",VLOOKUP(N99,age!$A$2:$C$11,2,1))</f>
        <v/>
      </c>
      <c r="DL99" s="4" t="str">
        <f>IF(ISERROR(VLOOKUP(N99,age!$A$2:$C$11,3,1)),"",VLOOKUP(N99,age!$A$2:$C$11,3,1))</f>
        <v/>
      </c>
      <c r="DM99" s="4">
        <f t="shared" si="23"/>
        <v>0</v>
      </c>
      <c r="DN99" s="4">
        <f t="shared" si="24"/>
        <v>0</v>
      </c>
      <c r="DO99" s="4">
        <f t="shared" si="25"/>
        <v>0</v>
      </c>
      <c r="DP99" s="4">
        <f t="shared" si="26"/>
        <v>0</v>
      </c>
      <c r="DQ99" s="4">
        <f t="shared" si="27"/>
        <v>0</v>
      </c>
      <c r="DR99" s="9" t="str">
        <f t="shared" si="37"/>
        <v/>
      </c>
      <c r="DS99" s="9" t="str">
        <f t="shared" si="38"/>
        <v/>
      </c>
      <c r="DT99" s="9" t="str">
        <f t="shared" si="39"/>
        <v/>
      </c>
      <c r="DU99" s="9" t="str">
        <f t="shared" si="40"/>
        <v/>
      </c>
      <c r="DV99" s="9" t="str">
        <f t="shared" si="41"/>
        <v/>
      </c>
      <c r="DW99" s="9" t="str">
        <f t="shared" si="42"/>
        <v/>
      </c>
      <c r="DX99" s="9" t="str">
        <f t="shared" si="43"/>
        <v/>
      </c>
      <c r="DY99" s="9" t="str">
        <f>IF(AND(ISNUMBER(AJ99),ISNUMBER(DK99)),IF(AJ99-VLOOKUP(BI99,NyFi!$L$2:$V$4,DK99,1)&lt;1,1,AJ99-VLOOKUP(BI99,NyFi!$L$2:$V$4,DK99,1)),"")</f>
        <v/>
      </c>
      <c r="DZ99" s="9" t="str">
        <f>IF(AND(ISNUMBER(DK99),DK99&lt;8),IF(AND(ISNUMBER(AK99),ISNUMBER(DK99)),IF(AK99-VLOOKUP(BI99,NyGs!$L$2:$V$4,DK99,1)&lt;1,1,AK99-VLOOKUP(BI99,NyGs!$L$2:$V$4,DK99,1)),""),"")</f>
        <v/>
      </c>
      <c r="EA99" s="9" t="str">
        <f>IF(AND(ISNUMBER(AL99),ISNUMBER(DK99)),IF(AL99-VLOOKUP(BI99,NyRm!$L$2:$V$4,DK99,1)&lt;1,1,AL99-VLOOKUP(BI99,NyRm!$L$2:$V$4,DK99,1)),"")</f>
        <v/>
      </c>
      <c r="EB99" s="9" t="str">
        <f>IF(AND(ISNUMBER(AM99),ISNUMBER(DK99)),IF(AM99-VLOOKUP(BI99,NyFm!$L$2:$V$4,DK99,1)&lt;1,1,AM99-VLOOKUP(BI99,NyFm!$L$2:$V$4,DK99,1)),"")</f>
        <v/>
      </c>
      <c r="EC99" s="9" t="str">
        <f>IF(AND(ISNUMBER(DK99),DK99&lt;8),IF(AND(ISNUMBER(AN99),ISNUMBER(DK99)),IF(AN99-VLOOKUP(BI99,NyLi1R!$L$2:$V$4,DK99,1)&lt;1,1,AN99-VLOOKUP(BI99,NyLi1R!$L$2:$V$4,DK99,1)),""),"")</f>
        <v/>
      </c>
      <c r="ED99" s="9" t="str">
        <f>IF(AND(ISNUMBER(DK99),DK99&lt;8),IF(AND(ISNUMBER(AO99),ISNUMBER(DK99)),IF(AO99-VLOOKUP(BI99,NyLi1E!$L$2:$V$4,DK99,1)&lt;1,1,AO99-VLOOKUP(BI99,NyLi1E!$L$2:$V$4,DK99,1)),""),"")</f>
        <v/>
      </c>
      <c r="EE99" s="9" t="str">
        <f>IF(AND(ISNUMBER(DK99),DK99&lt;8),IF(AND(ISNUMBER(AP99),ISNUMBER(DK99)),IF(AP99-VLOOKUP(BI99,NyLi1T!$L$2:$V$4,DK99,1)&lt;1,1,AP99-VLOOKUP(BI99,NyLi1T!$L$2:$V$4,DK99,1)),""),"")</f>
        <v/>
      </c>
      <c r="EF99" s="9" t="str">
        <f>IF(AND(ISNUMBER(DK99),DK99&gt;7),IF(AND(ISNUMBER(AQ99),ISNUMBER(DK99)),IF(AQ99-VLOOKUP(BI99,NyLi2R!$L$2:$V$4,DK99,1)&lt;1,1,AQ99-VLOOKUP(BI99,NyLi2R!$L$2:$V$4,DK99,1)),""),"")</f>
        <v/>
      </c>
      <c r="EG99" s="9" t="str">
        <f>IF(AND(ISNUMBER(DK99),DK99&gt;7),IF(AND(ISNUMBER(AR99),ISNUMBER(DK99)),IF(AR99-VLOOKUP(BI99,NyLi2E!$L$2:$V$4,DK99,1)&lt;1,1,AR99-VLOOKUP(BI99,NyLi2E!$L$2:$V$4,DK99,1)),""),"")</f>
        <v/>
      </c>
      <c r="EH99" s="9" t="str">
        <f>IF(AND(ISNUMBER(DK99),DK99&gt;7),IF(AND(ISNUMBER(AS99),ISNUMBER(DK99)),IF(AS99-VLOOKUP(BI99,NyLi2T!$L$2:$V$4,DK99,1)&lt;1,1,AS99-VLOOKUP(BI99,NyLi2T!$L$2:$V$4,DK99,1)),""),"")</f>
        <v/>
      </c>
      <c r="EI99" s="9" t="str">
        <f>IF(AND(ISNUMBER(DK99),DK99&lt;8),IF(AND(ISNUMBER(AT99),ISNUMBER(DK99)),IF(AT99-VLOOKUP(BI99,NySs!$L$2:$V$4,DK99,1)&lt;1,1,AT99-VLOOKUP(BI99,NySs!$L$2:$V$4,DK99,1)),""),"")</f>
        <v/>
      </c>
      <c r="EJ99" s="9" t="str">
        <f>IF(AND(ISNUMBER(DK99),DK99&lt;9),IF(AND(ISNUMBER(AU99),ISNUMBER(DK99)),IF(AU99-VLOOKUP(BI99,NyEo!$L$2:$V$4,DK99,1)&lt;1,1,AU99-VLOOKUP(BI99,NyEo!$L$2:$V$4,DK99,1)),""),"")</f>
        <v/>
      </c>
      <c r="EK99" s="9" t="str">
        <f>IF(AND(ISNUMBER(DK99),DK99&gt;7),IF(AND(ISNUMBER(AV99),ISNUMBER(DK99)),IF(AV99-VLOOKUP(BI99,NyHt!$L$2:$V$4,DK99,1)&lt;1,1,AV99-VLOOKUP(BI99,NyHt!$L$2:$V$4,DK99,1)),""),"")</f>
        <v/>
      </c>
      <c r="EL99" s="9" t="str">
        <f>IF(AND(ISNUMBER(AW99),ISNUMBER(DK99)),IF(AW99-VLOOKUP(BI99,NySiF!$L$2:$V$4,DK99,1)&lt;1,1,AW99-VLOOKUP(BI99,NySiF!$L$2:$V$4,DK99,1)),"")</f>
        <v/>
      </c>
      <c r="EM99" s="9" t="str">
        <f>IF(AND(ISNUMBER(AX99),ISNUMBER(DK99)),IF(AX99-VLOOKUP(BI99,NySiB!$L$2:$V$4,DK99,1)&lt;1,1,AX99-VLOOKUP(BI99,NySiB!$L$2:$V$4,DK99,1)),"")</f>
        <v/>
      </c>
      <c r="EN99" s="9" t="str">
        <f>IF(AND(ISNUMBER(AY99),ISNUMBER(DK99)),IF(AY99-VLOOKUP(BI99,NySiT!$L$2:$V$4,DK99,1)&lt;1,1,AY99-VLOOKUP(BI99,NySiT!$L$2:$V$4,DK99,1)),"")</f>
        <v/>
      </c>
      <c r="EO99" s="9" t="str">
        <f>IF(AND(ISNUMBER(AZ99),ISNUMBER(DK99)),IF(AZ99-VLOOKUP(BI99,NyVs!$L$2:$V$4,DK99,1)&lt;1,1,AZ99-VLOOKUP(BI99,NyVs!$L$2:$V$4,DK99,1)),"")</f>
        <v/>
      </c>
      <c r="EP99" s="9" t="str">
        <f>IF(AND(ISNUMBER(BA99),ISNUMBER(DK99)),IF(BA99-VLOOKUP(BI99,NyPp!$L$2:$V$4,DK99,1)&lt;1,1,BA99-VLOOKUP(BI99,NyPp!$L$2:$V$4,DK99,1)),"")</f>
        <v/>
      </c>
      <c r="EQ99" s="9" t="str">
        <f>IF(AND(ISNUMBER(BB99),ISNUMBER(DK99)),IF(BB99-VLOOKUP(BI99,NyIGS!$L$2:$V$4,DK99,1)&lt;40,40,BB99-VLOOKUP(BI99,NyIGS!$L$2:$V$4,DK99,1)),"")</f>
        <v/>
      </c>
      <c r="ER99" s="9" t="str">
        <f>IF(AND(ISNUMBER(BC99),ISNUMBER(DK99)),IF(BC99-VLOOKUP(BI99,NyIRS!$L$2:$V$4,DK99,1)&lt;40,40,BC99-VLOOKUP(BI99,NyIRS!$L$2:$V$4,DK99,1)),"")</f>
        <v/>
      </c>
      <c r="ES99" s="9" t="str">
        <f>IF(AND(ISNUMBER(BD99),ISNUMBER(DK99)),IF(BD99-VLOOKUP(BI99,NyIES!$L$2:$V$4,DK99,1)&lt;40,40,BD99-VLOOKUP(BI99,NyIES!$L$2:$V$4,DK99,1)),"")</f>
        <v/>
      </c>
      <c r="ET99" s="9" t="str">
        <f>IF(AND(ISNUMBER(BE99),ISNUMBER(DK99)),IF(BE99-VLOOKUP(BI99,NyISI!$L$2:$V$4,DK99,1)&lt;40,40,BE99-VLOOKUP(BI99,NyISI!$L$2:$V$4,DK99,1)),"")</f>
        <v/>
      </c>
      <c r="EU99" s="9" t="str">
        <f>IF(AND(ISNUMBER(DK99),DK99&lt;8),IF(AND(ISNUMBER(BF99),ISNUMBER(DK99)),IF(BF99-VLOOKUP(BI99,NyISS!$L$2:$V$4,DK99,1)&lt;40,40,BF99-VLOOKUP(BI99,NyISS!$L$2:$V$4,DK99,1)),""),"")</f>
        <v/>
      </c>
      <c r="EV99" s="9" t="str">
        <f>IF(AND(ISNUMBER(DK99),DK99&gt;7),IF(AND(ISNUMBER(BG99),ISNUMBER(DK99)),IF(BG99-VLOOKUP(BI99,NyISM!$L$2:$V$4,DK99,1)&lt;40,40,BG99-VLOOKUP(BI99,NyISM!$L$2:$V$4,DK99,1)),""),"")</f>
        <v/>
      </c>
      <c r="EW99" s="9" t="str">
        <f>IF(AND(ISNUMBER(BH99),ISNUMBER(DK99)),IF(BH99-VLOOKUP(BI99,NyIAM!$L$2:$V$4,DK99,1)&lt;40,40,BH99-VLOOKUP(BI99,NyIAM!$L$2:$V$4,DK99,1)),"")</f>
        <v/>
      </c>
      <c r="EX99" s="9" t="str">
        <f>IF(AND(ISNUMBER(AJ99),ISNUMBER(DK99)),IF(AJ99+VLOOKUP(BI99,NyFi!$L$2:$V$4,DK99,1)&gt;19,19,AJ99+VLOOKUP(BI99,NyFi!$L$2:$V$4,DK99,1)),"")</f>
        <v/>
      </c>
      <c r="EY99" s="9" t="str">
        <f>IF(AND(ISNUMBER(DK99),DK99&lt;8),IF(AND(ISNUMBER(AK99),ISNUMBER(DK99)),IF(AK99+VLOOKUP(BI99,NyGs!$L$2:$V$4,DK99,1)&gt;19,19,AK99+VLOOKUP(BI99,NyGs!$L$2:$V$4,DK99,1)),""),"")</f>
        <v/>
      </c>
      <c r="EZ99" s="9" t="str">
        <f>IF(AND(ISNUMBER(AL99),ISNUMBER(DK99)),IF(AL99+VLOOKUP(BI99,NyRm!$L$2:$V$4,DK99,1)&gt;19,19,AL99+VLOOKUP(BI99,NyRm!$L$2:$V$4,DK99,1)),"")</f>
        <v/>
      </c>
      <c r="FA99" s="9" t="str">
        <f>IF(AND(ISNUMBER(AM99),ISNUMBER(DK99)),IF(AM99+VLOOKUP(BI99,NyFm!$L$2:$V$4,DK99,1)&gt;19,19,AM99+VLOOKUP(BI99,NyFm!$L$2:$V$4,DK99,1)),"")</f>
        <v/>
      </c>
      <c r="FB99" s="9" t="str">
        <f>IF(AND(ISNUMBER(DK99),DK99&lt;8),IF(AND(ISNUMBER(AN99),ISNUMBER(DK99)),IF(AN99+VLOOKUP(BI99,NyLi1R!$L$2:$V$4,DK99,1)&gt;19,19,AN99+VLOOKUP(BI99,NyLi1R!$L$2:$V$4,DK99,1)),""),"")</f>
        <v/>
      </c>
      <c r="FC99" s="9" t="str">
        <f>IF(AND(ISNUMBER(DK99),DK99&lt;8),IF(AND(ISNUMBER(AO99),ISNUMBER(DK99)),IF(AO99+VLOOKUP(BI99,NyLi1E!$L$2:$V$4,DK99,1)&gt;19,19,AO99+VLOOKUP(BI99,NyLi1E!$L$2:$V$4,DK99,1)),""),"")</f>
        <v/>
      </c>
      <c r="FD99" s="9" t="str">
        <f>IF(AND(ISNUMBER(DK99),DK99&lt;8),IF(AND(ISNUMBER(AP99),ISNUMBER(DK99)),IF(AP99+VLOOKUP(BI99,NyLi1T!$L$2:$V$4,DK99,1)&gt;19,19,AP99+VLOOKUP(BI99,NyLi1T!$L$2:$V$4,DK99,1)),""),"")</f>
        <v/>
      </c>
      <c r="FE99" s="9" t="str">
        <f>IF(AND(ISNUMBER(DK99),DK99&gt;7),IF(AND(ISNUMBER(AQ99),ISNUMBER(DK99)),IF(AQ99+VLOOKUP(BI99,NyLi2R!$L$2:$V$4,DK99,1)&gt;19,19,AQ99+VLOOKUP(BI99,NyLi2R!$L$2:$V$4,DK99,1)),""),"")</f>
        <v/>
      </c>
      <c r="FF99" s="9" t="str">
        <f>IF(AND(ISNUMBER(DK99),DK99&gt;7),IF(AND(ISNUMBER(AR99),ISNUMBER(DK99)),IF(AR99+VLOOKUP(BI99,NyLi2E!$L$2:$V$4,DK99,1)&gt;19,19,AR99+VLOOKUP(BI99,NyLi2E!$L$2:$V$4,DK99,1)),""),"")</f>
        <v/>
      </c>
      <c r="FG99" s="9" t="str">
        <f>IF(AND(ISNUMBER(DK99),DK99&gt;7),IF(AND(ISNUMBER(AS99),ISNUMBER(DK99)),IF(AS99+VLOOKUP(BI99,NyLi2T!$L$2:$V$4,DK99,1)&gt;19,19,AS99+VLOOKUP(BI99,NyLi2T!$L$2:$V$4,DK99,1)),""),"")</f>
        <v/>
      </c>
      <c r="FH99" s="9" t="str">
        <f>IF(AND(ISNUMBER(DK99),DK99&lt;8),IF(AND(ISNUMBER(AT99),ISNUMBER(DK99)),IF(AT99+VLOOKUP(BI99,NySs!$L$2:$V$4,DK99,1)&gt;19,19,AT99+VLOOKUP(BI99,NySs!$L$2:$V$4,DK99,1)),""),"")</f>
        <v/>
      </c>
      <c r="FI99" s="9" t="str">
        <f>IF(AND(ISNUMBER(DK99),DK99&lt;9),IF(AND(ISNUMBER(AU99),ISNUMBER(DK99)),IF(AU99+VLOOKUP(BI99,NyEo!$L$2:$V$4,DK99,1)&gt;19,19,AU99+VLOOKUP(BI99,NyEo!$L$2:$V$4,DK99,1)),""),"")</f>
        <v/>
      </c>
      <c r="FJ99" s="9" t="str">
        <f>IF(AND(ISNUMBER(DK99),DK99&gt;7),IF(AND(ISNUMBER(AV99),ISNUMBER(DK99)),IF(AV99+VLOOKUP(BI99,NyHt!$L$2:$V$4,DK99,1)&gt;19,19,AV99+VLOOKUP(BI99,NyHt!$L$2:$V$4,DK99,1)),""),"")</f>
        <v/>
      </c>
      <c r="FK99" s="9" t="str">
        <f>IF(AND(ISNUMBER(AW99),ISNUMBER(DK99)),IF(AW99+VLOOKUP(BI99,NySiF!$L$2:$V$4,DK99,1)&gt;19,19,AW99+VLOOKUP(BI99,NySiF!$L$2:$V$4,DK99,1)),"")</f>
        <v/>
      </c>
      <c r="FL99" s="9" t="str">
        <f>IF(AND(ISNUMBER(AX99),ISNUMBER(DK99)),IF(AX99+VLOOKUP(BI99,NySiB!$L$2:$V$4,DK99,1)&gt;19,19,AX99+VLOOKUP(BI99,NySiB!$L$2:$V$4,DK99,1)),"")</f>
        <v/>
      </c>
      <c r="FM99" s="9" t="str">
        <f>IF(AND(ISNUMBER(AY99),ISNUMBER(DK99)),IF(AY99+VLOOKUP(BI99,NySiT!$L$2:$V$4,DK99,1)&gt;19,19,AY99+VLOOKUP(BI99,NySiT!$L$2:$V$4,DK99,1)),"")</f>
        <v/>
      </c>
      <c r="FN99" s="9" t="str">
        <f>IF(AND(ISNUMBER(AZ99),ISNUMBER(DK99)),IF(AZ99+VLOOKUP(BI99,NyVs!$L$2:$V$4,DK99,1)&gt;19,19,AZ99+VLOOKUP(BI99,NyVs!$L$2:$V$4,DK99,1)),"")</f>
        <v/>
      </c>
      <c r="FO99" s="9" t="str">
        <f>IF(AND(ISNUMBER(BA99),ISNUMBER(DK99)),IF(BA99+VLOOKUP(BI99,NyPp!$L$2:$V$4,DK99,1)&gt;19,19,BA99+VLOOKUP(BI99,NyPp!$L$2:$V$4,DK99,1)),"")</f>
        <v/>
      </c>
      <c r="FP99" s="9" t="str">
        <f>IF(AND(ISNUMBER(BB99),ISNUMBER(DK99)),IF(BB99+VLOOKUP(BI99,NyIGS!$L$2:$V$4,DK99,1)&gt;160,160,BB99+VLOOKUP(BI99,NyIGS!$L$2:$V$4,DK99,1)),"")</f>
        <v/>
      </c>
      <c r="FQ99" s="9" t="str">
        <f>IF(AND(ISNUMBER(BC99),ISNUMBER(DK99)),IF(BC99+VLOOKUP(BI99,NyIRS!$L$2:$V$4,DK99,1)&gt;160,160,BC99+VLOOKUP(BI99,NyIRS!$L$2:$V$4,DK99,1)),"")</f>
        <v/>
      </c>
      <c r="FR99" s="9" t="str">
        <f>IF(AND(ISNUMBER(BD99),ISNUMBER(DK99)),IF(BD99+VLOOKUP(BI99,NyIES!$L$2:$V$4,DK99,1)&gt;160,160, BD99+VLOOKUP(BI99,NyIES!$L$2:$V$4,DK99,1)),"")</f>
        <v/>
      </c>
      <c r="FS99" s="9" t="str">
        <f>IF(AND(ISNUMBER(BE99),ISNUMBER(DK99)),IF(BE99+VLOOKUP(BI99,NyISI!$L$2:$V$4,DK99,1)&gt;160,160,BE99+VLOOKUP(BI99,NyISI!$L$2:$V$4,DK99,1)),"")</f>
        <v/>
      </c>
      <c r="FT99" s="9" t="str">
        <f>IF(AND(ISNUMBER(DK99),DK99&lt;8),IF(AND(ISNUMBER(BF99),ISNUMBER(DK99)),IF(BF99+VLOOKUP(BI99,NyISS!$L$2:$V$4,DK99,1)&gt;160,160,BF99+VLOOKUP(BI99,NyISS!$L$2:$V$4,DK99,1)),""),"")</f>
        <v/>
      </c>
      <c r="FU99" s="9" t="str">
        <f>IF(AND(ISNUMBER(DK99),DK99&gt;7),IF(AND(ISNUMBER(BG99),ISNUMBER(DK99)),IF(BG99+VLOOKUP(BI99,NyISM!$L$2:$V$4,DK99,1)&gt;160,160,BG99+VLOOKUP(BI99,NyISM!$L$2:$V$4,DK99,1)),""),"")</f>
        <v/>
      </c>
      <c r="FV99" s="9" t="str">
        <f>IF(AND(ISNUMBER(BH99),ISNUMBER(DK99)),IF(BH99+VLOOKUP(BI99,NyIAM!$L$2:$V$4,DK99,1)&gt;160,160,BH99+VLOOKUP(BI99,NyIAM!$L$2:$V$4,DK99,1)),"")</f>
        <v/>
      </c>
    </row>
    <row r="100" spans="1:178" x14ac:dyDescent="0.2">
      <c r="A100" s="51"/>
      <c r="B100" s="51"/>
      <c r="C100" s="51"/>
      <c r="D100" s="51"/>
      <c r="E100" s="51"/>
      <c r="F100" s="51"/>
      <c r="G100" s="51"/>
      <c r="H100" s="51"/>
      <c r="I100" s="51"/>
      <c r="J100" s="52"/>
      <c r="K100" s="52"/>
      <c r="L100" s="53"/>
      <c r="M100" s="53"/>
      <c r="N100" s="58" t="str">
        <f t="shared" si="22"/>
        <v/>
      </c>
      <c r="O100" s="53"/>
      <c r="P100" s="53"/>
      <c r="Q100" s="53"/>
      <c r="R100" s="53"/>
      <c r="S100" s="53"/>
      <c r="T100" s="53"/>
      <c r="U100" s="53"/>
      <c r="V100" s="53"/>
      <c r="W100" s="53"/>
      <c r="X100" s="53"/>
      <c r="Y100" s="53"/>
      <c r="Z100" s="53"/>
      <c r="AA100" s="53"/>
      <c r="AB100" s="53"/>
      <c r="AC100" s="53"/>
      <c r="AD100" s="53"/>
      <c r="AE100" s="53"/>
      <c r="AF100" s="53"/>
      <c r="AG100" s="53"/>
      <c r="AH100" s="53"/>
      <c r="AI100" s="53"/>
      <c r="AJ100" s="4" t="str">
        <f>IF(O100="","",IF(ISNUMBER(N100),VLOOKUP(O100,NyFi!$A$2:$K$40,DK100),""))</f>
        <v/>
      </c>
      <c r="AK100" s="4" t="str">
        <f>IF(P100="","",IF(AND(ISNUMBER(N100),DK100&lt;8),VLOOKUP(P100,NyGs!$A$2:$G$41,DK100),""))</f>
        <v/>
      </c>
      <c r="AL100" s="4" t="str">
        <f>IF(AA100="","",IF(ISNUMBER(N100),VLOOKUP(AA100,NyRm!$A$2:$K$56,DK100),""))</f>
        <v/>
      </c>
      <c r="AM100" s="4" t="str">
        <f>IF(Z100="","",IF(ISNUMBER(N100),VLOOKUP(Z100,NyFm!$A$2:$K$46,DK100),""))</f>
        <v/>
      </c>
      <c r="AN100" s="4" t="str">
        <f>IF(U100="","",IF(AND(ISNUMBER(N100),DK100&lt;8),VLOOKUP(U100,NyLi1R!$A$2:$G$20,DK100),""))</f>
        <v/>
      </c>
      <c r="AO100" s="4" t="str">
        <f>IF(V100="","",IF(AND(ISNUMBER(N100),DK100&lt;8),VLOOKUP(V100,NyLi1E!$A$2:$G$20,DK100),""))</f>
        <v/>
      </c>
      <c r="AP100" s="4" t="str">
        <f>IF(AND(ISNUMBER(N100),ISNUMBER(AN100),ISNUMBER(AO100),DK100&lt;8),VLOOKUP(AN100+AO100,NyLi1T!$A$2:$G$40,DK100),"")</f>
        <v/>
      </c>
      <c r="AQ100" s="4" t="str">
        <f>IF(W100="","",IF(AND(ISNUMBER(N100),DK100&gt;7),VLOOKUP(W100,NyLi2R!$A$2:$K$20,DK100),""))</f>
        <v/>
      </c>
      <c r="AR100" s="4" t="str">
        <f>IF(X100="","",IF(AND(ISNUMBER(N100),DK100&gt;7),VLOOKUP(X100,NyLi2E!$A$2:$K$20,DK100),""))</f>
        <v/>
      </c>
      <c r="AS100" s="4" t="str">
        <f>IF(AND(ISNUMBER(N100),ISNUMBER(AQ100),ISNUMBER(AR100),DK100&gt;7),VLOOKUP(AQ100+AR100,NyLi2T!$A$2:$K$40,DK100),"")</f>
        <v/>
      </c>
      <c r="AT100" s="4" t="str">
        <f>IF(AE100="","",IF(AND(ISNUMBER(N100),DK100&lt;8),VLOOKUP(AE100,NySs!$A$2:$G$28,DK100),""))</f>
        <v/>
      </c>
      <c r="AU100" s="4" t="str">
        <f>IF(AD100="","",IF(AND(ISNUMBER(N100),DK100&lt;9),VLOOKUP(AD100,NyEo!$A$2:$H$22,DK100),""))</f>
        <v/>
      </c>
      <c r="AV100" s="4" t="str">
        <f>IF(Q100="","",IF(AND(ISNUMBER(N100),DK100&gt;7),VLOOKUP(Q100,NyHt!$A$2:$K$17,DK100),""))</f>
        <v/>
      </c>
      <c r="AW100" s="4" t="str">
        <f>IF(R100="","",IF(ISNUMBER(N100),VLOOKUP(R100,NySiF!$A$2:$K$18,DK100),""))</f>
        <v/>
      </c>
      <c r="AX100" s="4" t="str">
        <f>IF(S100="","",IF(ISNUMBER(N100),VLOOKUP(S100,NySiB!$A$2:$K$16,DK100),""))</f>
        <v/>
      </c>
      <c r="AY100" s="4" t="str">
        <f>IF(T100="","",IF(ISNUMBER(N100),VLOOKUP(T100,NySiT!$A$2:$K$32,DK100),""))</f>
        <v/>
      </c>
      <c r="AZ100" s="4" t="str">
        <f>IF(Y100="","",IF(ISNUMBER(N100),VLOOKUP(Y100,NyVs!$A$2:$K$86,DK100),""))</f>
        <v/>
      </c>
      <c r="BA100" s="4" t="str">
        <f>IF(AI100="","",IF(ISNUMBER(N100),VLOOKUP(AI100,NyPp!$A$2:$K$202,DK100),""))</f>
        <v/>
      </c>
      <c r="BB100" s="4" t="str">
        <f>IF(AND(ISNUMBER(AJ100),ISNUMBER(AK100),ISNUMBER(AL100),ISNUMBER(AM100),DK100&lt;8),IF(COUNTIF(O100,0)+COUNTIF(P100,0)+COUNTIF(AA100,0)+COUNTIF(Z100,0)&gt;1,"",VLOOKUP(AJ100+AK100+AL100+AM100,NyIGS!$A$2:$K$78,DK100)),IF(AND(ISNUMBER(AJ100),ISNUMBER(AL100),ISNUMBER(AM100),ISNUMBER(AS100),DK100&gt;7),IF(COUNTIF(O100,0)+COUNTIF(AA100,0)+COUNTIF(Z100,0)+AND(COUNTIF(W100,0),COUNTIF(X100,0))&gt;1,"",VLOOKUP(AJ100+AL100+AM100+AS100,NyIGS!$A$2:$K$78,DK100)),""))</f>
        <v/>
      </c>
      <c r="BC100" s="4" t="str">
        <f>IF(AND(ISNUMBER(AJ100),ISNUMBER(AN100),ISNUMBER(AT100),DK100&lt;8),IF(COUNTIF(O100,0)+COUNTIF(U100,0)+COUNTIF(AE100,0)&gt;1,"",VLOOKUP(AJ100+AN100+AT100,NyIRS!$A$2:$K$59,DK100)),IF(AND(ISNUMBER(AJ100),ISNUMBER(AQ100),DK100&gt;7),IF(COUNTIF(O100,0)+COUNTIF(W100,0)&gt;1,"",VLOOKUP(AJ100+AQ100,NyIRS!$A$2:$K$59,DK100)),""))</f>
        <v/>
      </c>
      <c r="BD100" s="4" t="str">
        <f>IF(AND(ISNUMBER(AK100),ISNUMBER(AL100),ISNUMBER(AM100),DK100&lt;8),IF(COUNTIF(P100,0)+COUNTIF(AA100,0)+COUNTIF(Z100,0)&gt;1,"",VLOOKUP(AK100+AL100+AM100,NyIES!$A$2:$K$59,DK100)),IF(AND(ISNUMBER(AL100),ISNUMBER(AM100),ISNUMBER(AR100),DK100&gt;7),IF(COUNTIF(AA100,0)+COUNTIF(Z100,0)+COUNTIF(X100,0)&gt;1,"",VLOOKUP(AL100+AM100+AR100,NyIES!$A$2:$K$59,DK100)),""))</f>
        <v/>
      </c>
      <c r="BE100" s="4" t="str">
        <f>IF(AND(ISNUMBER(AJ100),ISNUMBER(AP100),ISNUMBER(AU100),DK100&lt;8),IF(COUNTIF(O100,0)+AND(COUNTIF(U100,0),COUNTIF(V100,0))+COUNTIF(AD100,0)&gt;1,"",VLOOKUP(AJ100+AP100+AU100,NyISI!$A$2:$K$59,DK100)),IF(AND(ISNUMBER(AS100),ISNUMBER(AU100),ISNUMBER(AV100),DK100=8),IF(COUNTIF(AD100,0)+COUNTIF(Q100,0)+AND(COUNTIF(W100,0),COUNTIF(X100,0))&gt;1,"",VLOOKUP(AS100+AU100+AV100,NyISI!$A$2:$K$59,DK100)),IF(AND(ISNUMBER(AS100),ISNUMBER(AV100),DK100&gt;8),IF(COUNTIF(Q100,0)+AND(COUNTIF(W100,0),COUNTIF(X100,0))&gt;1,"",VLOOKUP(AS100+AV100,NyISI!$A$2:$K$59,DK100)),"")))</f>
        <v/>
      </c>
      <c r="BF100" s="4" t="str">
        <f>IF(AND(ISNUMBER(AT100),ISNUMBER(AK100),ISNUMBER(AL100),ISNUMBER(AM100),DK100&lt;8),IF(COUNTIF(P100,0)+COUNTIF(AA100,0)+COUNTIF(Z100,0)+COUNTIF(AE100,0)&gt;1,"",VLOOKUP(AT100+AK100+AL100+AM100,NyISS!$A$2:$G$78,DK100)),"")</f>
        <v/>
      </c>
      <c r="BG100" s="4" t="str">
        <f>IF(AND(ISNUMBER(AJ100),ISNUMBER(AL100),ISNUMBER(AM100),DK100&gt;7),IF(COUNTIF(O100,0)+COUNTIF(AA100,0)+COUNTIF(Z100,0)&gt;1,"",VLOOKUP(AJ100+AL100+AM100,NyISM!$A$2:$K$59,DK100)),"")</f>
        <v/>
      </c>
      <c r="BH100" s="4" t="str">
        <f>IF(AND(ISNUMBER(AY100),ISNUMBER(AZ100)),IF(COUNTIF(T100,0)+COUNTIF(Y100,0)&gt;1,"",VLOOKUP(AY100+AZ100,NyIAM!$A$2:$K$40,DK100)),"")</f>
        <v/>
      </c>
      <c r="BJ100" s="4" t="str">
        <f>IF(ISNUMBER(BB100),VLOOKUP(BB100,Percentil!$A$2:$B$122,2,1),"")</f>
        <v/>
      </c>
      <c r="BK100" s="4" t="str">
        <f>IF(ISNUMBER(BC100),VLOOKUP(BC100,Percentil!$A$2:$B$122,2,1),"")</f>
        <v/>
      </c>
      <c r="BL100" s="4" t="str">
        <f>IF(ISNUMBER(BD100),VLOOKUP(BD100,Percentil!$A$2:$B$122,2,1),"")</f>
        <v/>
      </c>
      <c r="BM100" s="4" t="str">
        <f>IF(ISNUMBER(BE100),VLOOKUP(BE100,Percentil!$A$2:$B$122,2,1),"")</f>
        <v/>
      </c>
      <c r="BN100" s="4" t="str">
        <f>IF(ISNUMBER(BF100),VLOOKUP(BF100,Percentil!$A$2:$B$122,2,1),"")</f>
        <v/>
      </c>
      <c r="BO100" s="4" t="str">
        <f>IF(ISNUMBER(BG100),VLOOKUP(BG100,Percentil!$A$2:$B$122,2,1),"")</f>
        <v/>
      </c>
      <c r="BP100" s="4" t="str">
        <f>IF(ISNUMBER(BH100),VLOOKUP(BH100,Percentil!$A$2:$B$122,2,1),"")</f>
        <v/>
      </c>
      <c r="BQ100" s="4" t="str">
        <f>IF(AND(ISNUMBER(AJ100),ISNUMBER(DK100)),IF(AJ100-VLOOKUP(BI100,NyFi!$L$2:$V$4,DK100,1)&lt;1,1 &amp; " - " &amp; AJ100+VLOOKUP(BI100,NyFi!$L$2:$V$4,DK100,1),IF(AJ100+VLOOKUP(BI100,NyFi!$L$2:$V$4,DK100,1)&gt;19,AJ100-VLOOKUP(BI100,NyFi!$L$2:$V$4,DK100,1) &amp; " - " &amp; 19,AJ100-VLOOKUP(BI100,NyFi!$L$2:$V$4,DK100,1) &amp; " - " &amp; AJ100+VLOOKUP(BI100,NyFi!$L$2:$V$4,DK100,1))),"")</f>
        <v/>
      </c>
      <c r="BR100" s="4" t="str">
        <f>IF(AND(ISNUMBER(DK100),DK100&lt;8),IF(AND(ISNUMBER(AK100),ISNUMBER(DK100)),IF(AK100-VLOOKUP(BI100,NyGs!$L$2:$V$4,DK100,1)&lt;1,1 &amp; " - " &amp; AK100+VLOOKUP(BI100,NyGs!$L$2:$V$4,DK100,1),IF(AK100+VLOOKUP(BI100,NyGs!$L$2:$V$4,DK100,1)&gt;19,AK100-VLOOKUP(BI100,NyGs!$L$2:$V$4,DK100,1) &amp; " - " &amp; 19,AK100-VLOOKUP(BI100,NyGs!$L$2:$V$4,DK100,1) &amp; " - " &amp; AK100+VLOOKUP(BI100,NyGs!$L$2:$V$4,DK100,1))),""),"")</f>
        <v/>
      </c>
      <c r="BS100" s="4" t="str">
        <f>IF(AND(ISNUMBER(AL100),ISNUMBER(DK100)),IF(AL100-VLOOKUP(BI100,NyRm!$L$2:$V$4,DK100,1)&lt;1,1 &amp; " - " &amp; AL100+VLOOKUP(BI100,NyRm!$L$2:$V$4,DK100,1),IF(AL100+VLOOKUP(BI100,NyRm!$L$2:$V$4,DK100,1)&gt;19,AL100-VLOOKUP(BI100,NyRm!$L$2:$V$4,DK100,1) &amp; " - " &amp; 19,AL100-VLOOKUP(BI100,NyRm!$L$2:$V$4,DK100,1) &amp; " - " &amp; AL100+VLOOKUP(BI100,NyRm!$L$2:$V$4,DK100,1))),"")</f>
        <v/>
      </c>
      <c r="BT100" s="4" t="str">
        <f>IF(AND(ISNUMBER(AM100),ISNUMBER(DK100)),IF(AM100-VLOOKUP(BI100,NyFm!$L$2:$V$4,DK100,1)&lt;1,1 &amp; " - " &amp; AM100+VLOOKUP(BI100,NyFm!$L$2:$V$4,DK100,1),IF(AM100+VLOOKUP(BI100,NyFm!$L$2:$V$4,DK100,1)&gt;19,AM100-VLOOKUP(BI100,NyFm!$L$2:$V$4,DK100,1) &amp; " - " &amp; 19,AM100-VLOOKUP(BI100,NyFm!$L$2:$V$4,DK100,1) &amp; " - " &amp; AM100+VLOOKUP(BI100,NyFm!$L$2:$V$4,DK100,1))),"")</f>
        <v/>
      </c>
      <c r="BU100" s="4" t="str">
        <f>IF(AND(ISNUMBER(DK100),DK100&lt;8),IF(AND(ISNUMBER(AN100),ISNUMBER(DK100)),IF(AN100-VLOOKUP(BI100,NyLi1R!$L$2:$V$4,DK100,1)&lt;1,1 &amp; " - " &amp; AN100+VLOOKUP(BI100,NyLi1R!$L$2:$V$4,DK100,1),IF(AN100+VLOOKUP(BI100,NyLi1R!$L$2:$V$4,DK100,1)&gt;19,AN100-VLOOKUP(BI100,NyLi1R!$L$2:$V$4,DK100,1) &amp; " - " &amp; 19,AN100-VLOOKUP(BI100,NyLi1R!$L$2:$V$4,DK100,1) &amp; " - " &amp; AN100+VLOOKUP(BI100,NyLi1R!$L$2:$V$4,DK100,1))),""),"")</f>
        <v/>
      </c>
      <c r="BV100" s="4" t="str">
        <f>IF(AND(ISNUMBER(DK100),DK100&lt;8),IF(AND(ISNUMBER(AO100),ISNUMBER(DK100)),IF(AO100-VLOOKUP(BI100,NyLi1E!$L$2:$V$4,DK100,1)&lt;1,1 &amp; " - " &amp; AO100+VLOOKUP(BI100,NyLi1E!$L$2:$V$4,DK100,1),IF(AO100+VLOOKUP(BI100,NyLi1E!$L$2:$V$4,DK100,1)&gt;19,AO100-VLOOKUP(BI100,NyLi1E!$L$2:$V$4,DK100,1) &amp; " - " &amp; 19,AO100-VLOOKUP(BI100,NyLi1E!$L$2:$V$4,DK100,1) &amp; " - " &amp; AO100+VLOOKUP(BI100,NyLi1E!$L$2:$V$4,DK100,1))),""),"")</f>
        <v/>
      </c>
      <c r="BW100" s="4" t="str">
        <f>IF(AND(ISNUMBER(DK100),DK100&lt;8),IF(AND(ISNUMBER(AP100),ISNUMBER(DK100)),IF(AP100-VLOOKUP(BI100,NyLi1T!$L$2:$V$4,DK100,1)&lt;1,1 &amp; " - " &amp; AP100+VLOOKUP(BI100,NyLi1T!$L$2:$V$4,DK100,1),IF(AP100+VLOOKUP(BI100,NyLi1T!$L$2:$V$4,DK100,1)&gt;19,AP100-VLOOKUP(BI100,NyLi1T!$L$2:$V$4,DK100,1) &amp; " - " &amp; 19,AP100-VLOOKUP(BI100,NyLi1T!$L$2:$V$4,DK100,1) &amp; " - " &amp; AP100+VLOOKUP(BI100,NyLi1T!$L$2:$V$4,DK100,1))),""),"")</f>
        <v/>
      </c>
      <c r="BX100" s="4" t="str">
        <f>IF(AND(ISNUMBER(DK100),DK100&gt;7),IF(AND(ISNUMBER(AQ100),ISNUMBER(DK100)),IF(AQ100-VLOOKUP(BI100,NyLi2R!$L$2:$V$4,DK100,1)&lt;1,1 &amp; " - " &amp; AQ100+VLOOKUP(BI100,NyLi2R!$L$2:$V$4,DK100,1),IF(AQ100+VLOOKUP(BI100,NyLi2R!$L$2:$V$4,DK100,1)&gt;19,AQ100-VLOOKUP(BI100,NyLi2R!$L$2:$V$4,DK100,1) &amp; " - " &amp; 19,AQ100-VLOOKUP(BI100,NyLi2R!$L$2:$V$4,DK100,1) &amp; " - " &amp; AQ100+VLOOKUP(BI100,NyLi2R!$L$2:$V$4,DK100,1))),""),"")</f>
        <v/>
      </c>
      <c r="BY100" s="4" t="str">
        <f>IF(AND(ISNUMBER(DK100),DK100&gt;7),IF(AND(ISNUMBER(AR100),ISNUMBER(DK100)),IF(AR100-VLOOKUP(BI100,NyLi2E!$L$2:$V$4,DK100,1)&lt;1,1 &amp; " - " &amp; AR100+VLOOKUP(BI100,NyLi2E!$L$2:$V$4,DK100,1),IF(AR100+VLOOKUP(BI100,NyLi2E!$L$2:$V$4,DK100,1)&gt;19,AR100-VLOOKUP(BI100,NyLi2E!$L$2:$V$4,DK100,1) &amp; " - " &amp; 19,AR100-VLOOKUP(BI100,NyLi2E!$L$2:$V$4,DK100,1) &amp; " - " &amp; AR100+VLOOKUP(BI100,NyLi2E!$L$2:$V$4,DK100,1))),""),"")</f>
        <v/>
      </c>
      <c r="BZ100" s="4" t="str">
        <f>IF(AND(ISNUMBER(DK100),DK100&gt;7),IF(AND(ISNUMBER(AS100),ISNUMBER(DK100)),IF(AS100-VLOOKUP(BI100,NyLi2T!$L$2:$V$4,DK100,1)&lt;1,1 &amp; " - " &amp; AS100+VLOOKUP(BI100,NyLi2T!$L$2:$V$4,DK100,1),IF(AS100+VLOOKUP(BI100,NyLi2T!$L$2:$V$4,DK100,1)&gt;19,AS100-VLOOKUP(BI100,NyLi2T!$L$2:$V$4,DK100,1) &amp; " - " &amp; 19,AS100-VLOOKUP(BI100,NyLi2T!$L$2:$V$4,DK100,1) &amp; " - " &amp; AS100+VLOOKUP(BI100,NyLi2T!$L$2:$V$4,DK100,1))),""),"")</f>
        <v/>
      </c>
      <c r="CA100" s="4" t="str">
        <f>IF(AND(ISNUMBER(DK100),DK100&lt;8),IF(AND(ISNUMBER(AT100),ISNUMBER(DK100)),IF(AT100-VLOOKUP(BI100,NySs!$L$2:$V$4,DK100,1)&lt;1,1 &amp; " - " &amp; AT100+VLOOKUP(BI100,NySs!$L$2:$V$4,DK100,1),IF(AT100+VLOOKUP(BI100,NySs!$L$2:$V$4,DK100,1)&gt;19,AT100-VLOOKUP(BI100,NySs!$L$2:$V$4,DK100,1) &amp; " - " &amp; 19,AT100-VLOOKUP(BI100,NySs!$L$2:$V$4,DK100,1) &amp; " - " &amp; AT100+VLOOKUP(BI100,NySs!$L$2:$V$4,DK100,1))),""),"")</f>
        <v/>
      </c>
      <c r="CB100" s="4" t="str">
        <f>IF(AND(ISNUMBER(DK100),DK100&lt;9),IF(AND(ISNUMBER(AU100),ISNUMBER(DK100)),IF(AU100-VLOOKUP(BI100,NyEo!$L$2:$V$4,DK100,1)&lt;1,1 &amp; " - " &amp; AU100+VLOOKUP(BI100,NyEo!$L$2:$V$4,DK100,1),IF(AU100+VLOOKUP(BI100,NyEo!$L$2:$V$4,DK100,1)&gt;19,AU100-VLOOKUP(BI100,NyEo!$L$2:$V$4,DK100,1) &amp; " - " &amp; 19,AU100-VLOOKUP(BI100,NyEo!$L$2:$V$4,DK100,1) &amp; " - " &amp; AU100+VLOOKUP(BI100,NyEo!$L$2:$V$4,DK100,1))),""),"")</f>
        <v/>
      </c>
      <c r="CC100" s="4" t="str">
        <f>IF(AND(ISNUMBER(DK100),DK100&gt;7),IF(AND(ISNUMBER(AV100),ISNUMBER(DK100)),IF(AV100-VLOOKUP(BI100,NyHt!$L$2:$V$4,DK100,1)&lt;1,1 &amp; " - " &amp; AV100+VLOOKUP(BI100,NyHt!$L$2:$V$4,DK100,1),IF(AV100+VLOOKUP(BI100,NyHt!$L$2:$V$4,DK100,1)&gt;19,AV100-VLOOKUP(BI100,NyHt!$L$2:$V$4,DK100,1) &amp; " - " &amp; 19,AV100-VLOOKUP(BI100,NyHt!$L$2:$V$4,DK100,1) &amp; " - " &amp; AV100+VLOOKUP(BI100,NyHt!$L$2:$V$4,DK100,1))),""),"")</f>
        <v/>
      </c>
      <c r="CD100" s="4" t="str">
        <f>IF(AND(ISNUMBER(AW100),ISNUMBER(DK100)),IF(AW100-VLOOKUP(BI100,NySiF!$L$2:$V$4,DK100,1)&lt;1,1 &amp; " - " &amp; AW100+VLOOKUP(BI100,NySiF!$L$2:$V$4,DK100,1),IF(AW100+VLOOKUP(BI100,NySiF!$L$2:$V$4,DK100,1)&gt;19,AW100-VLOOKUP(BI100,NySiF!$L$2:$V$4,DK100,1) &amp; " - " &amp; 19,AW100-VLOOKUP(BI100,NySiF!$L$2:$V$4,DK100,1) &amp; " - " &amp; AW100+VLOOKUP(BI100,NySiF!$L$2:$V$4,DK100,1))),"")</f>
        <v/>
      </c>
      <c r="CE100" s="4" t="str">
        <f>IF(AND(ISNUMBER(AX100),ISNUMBER(DK100)),IF(AX100-VLOOKUP(BI100,NySiB!$L$2:$V$4,DK100,1)&lt;1,1 &amp; " - " &amp; AX100+VLOOKUP(BI100,NySiB!$L$2:$V$4,DK100,1),IF(AX100+VLOOKUP(BI100,NySiB!$L$2:$V$4,DK100,1)&gt;19,AX100-VLOOKUP(BI100,NySiB!$L$2:$V$4,DK100,1) &amp; " - " &amp; 19,AX100-VLOOKUP(BI100,NySiB!$L$2:$V$4,DK100,1) &amp; " - " &amp; AX100+VLOOKUP(BI100,NySiB!$L$2:$V$4,DK100,1))),"")</f>
        <v/>
      </c>
      <c r="CF100" s="4" t="str">
        <f>IF(AND(ISNUMBER(AY100),ISNUMBER(DK100)),IF(AY100-VLOOKUP(BI100,NySiT!$L$2:$V$4,DK100,1)&lt;1,1 &amp; " - " &amp; AY100+VLOOKUP(BI100,NySiT!$L$2:$V$4,DK100,1),IF(AY100+VLOOKUP(BI100,NySiT!$L$2:$V$4,DK100,1)&gt;19,AY100-VLOOKUP(BI100,NySiT!$L$2:$V$4,DK100,1) &amp; " - " &amp; 19,AY100-VLOOKUP(BI100,NySiT!$L$2:$V$4,DK100,1) &amp; " - " &amp; AY100+VLOOKUP(BI100,NySiT!$L$2:$V$4,DK100,1))),"")</f>
        <v/>
      </c>
      <c r="CG100" s="4" t="str">
        <f>IF(AND(ISNUMBER(AZ100),ISNUMBER(DK100)),IF(AZ100-VLOOKUP(BI100,NyVs!$L$2:$V$4,DK100,1)&lt;1,1 &amp; " - " &amp; AZ100+VLOOKUP(BI100,NyVs!$L$2:$V$4,DK100,1),IF(AZ100+VLOOKUP(BI100,NyVs!$L$2:$V$4,DK100,1)&gt;19,AZ100-VLOOKUP(BI100,NyVs!$L$2:$V$4,DK100,1) &amp; " - " &amp; 19,AZ100-VLOOKUP(BI100,NyVs!$L$2:$V$4,DK100,1) &amp; " - " &amp; AZ100+VLOOKUP(BI100,NyVs!$L$2:$V$4,DK100,1))),"")</f>
        <v/>
      </c>
      <c r="CH100" s="4" t="str">
        <f>IF(AND(ISNUMBER(BA100),ISNUMBER(DK100)),IF(BA100-VLOOKUP(BI100,NyPp!$L$2:$V$4,DK100,1)&lt;1,1 &amp; " - " &amp; BA100+VLOOKUP(BI100,NyPp!$L$2:$V$4,DK100,1),IF(BA100+VLOOKUP(BI100,NyPp!$L$2:$V$4,DK100,1)&gt;19,BA100-VLOOKUP(BI100,NyPp!$L$2:$V$4,DK100,1) &amp; " - " &amp; 19,BA100-VLOOKUP(BI100,NyPp!$L$2:$V$4,DK100,1) &amp; " - " &amp; BA100+VLOOKUP(BI100,NyPp!$L$2:$V$4,DK100,1))),"")</f>
        <v/>
      </c>
      <c r="CI100" s="4" t="str">
        <f>IF(AND(ISNUMBER(BB100),ISNUMBER(DK100)),IF(BB100-VLOOKUP(BI100,NyIGS!$L$2:$V$4,DK100,1)&lt;40,40 &amp; " - " &amp; BB100+VLOOKUP(BI100,NyIGS!$L$2:$V$4,DK100,1),IF(BB100+VLOOKUP(BI100,NyIGS!$L$2:$V$4,DK100,1)&gt;160,BB100-VLOOKUP(BI100,NyIGS!$L$2:$V$4,DK100,1) &amp; " - " &amp; 160,BB100-VLOOKUP(BI100,NyIGS!$L$2:$V$4,DK100,1) &amp; " - " &amp; BB100+VLOOKUP(BI100,NyIGS!$L$2:$V$4,DK100,1))),"")</f>
        <v/>
      </c>
      <c r="CJ100" s="4" t="str">
        <f>IF(AND(ISNUMBER(BC100),ISNUMBER(DK100)),IF(BC100-VLOOKUP(BI100,NyIRS!$L$2:$V$4,DK100,1)&lt;40,40 &amp; " - " &amp; BC100+VLOOKUP(BI100,NyIRS!$L$2:$V$4,DK100,1),IF(BC100+VLOOKUP(BI100,NyIRS!$L$2:$V$4,DK100,1)&gt;160,BC100-VLOOKUP(BI100,NyIRS!$L$2:$V$4,DK100,1) &amp; " - " &amp; 160,BC100-VLOOKUP(BI100,NyIRS!$L$2:$V$4,DK100,1) &amp; " - " &amp; BC100+VLOOKUP(BI100,NyIRS!$L$2:$V$4,DK100,1))),"")</f>
        <v/>
      </c>
      <c r="CK100" s="4" t="str">
        <f>IF(AND(ISNUMBER(BD100),ISNUMBER(DK100)),IF(BD100-VLOOKUP(BI100,NyIES!$L$2:$V$4,DK100,1)&lt;40,40 &amp; " - " &amp; BD100+VLOOKUP(BI100,NyIES!$L$2:$V$4,DK100,1),IF(BD100+VLOOKUP(BI100,NyIES!$L$2:$V$4,DK100,1)&gt;160,BD100-VLOOKUP(BI100,NyIES!$L$2:$V$4,DK100,1) &amp; " - " &amp; 160,BD100-VLOOKUP(BI100,NyIES!$L$2:$V$4,DK100,1) &amp; " - " &amp; BD100+VLOOKUP(BI100,NyIES!$L$2:$V$4,DK100,1))),"")</f>
        <v/>
      </c>
      <c r="CL100" s="4" t="str">
        <f>IF(AND(ISNUMBER(BE100),ISNUMBER(DK100)),IF(BE100-VLOOKUP(BI100,NyISI!$L$2:$V$4,DK100,1)&lt;40,40 &amp; " - " &amp; BE100+VLOOKUP(BI100,NyISI!$L$2:$V$4,DK100,1),IF(BE100+VLOOKUP(BI100,NyISI!$L$2:$V$4,DK100,1)&gt;160,BE100-VLOOKUP(BI100,NyISI!$L$2:$V$4,DK100,1) &amp; " - " &amp; 160,BE100-VLOOKUP(BI100,NyISI!$L$2:$V$4,DK100,1) &amp; " - " &amp; BE100+VLOOKUP(BI100,NyISI!$L$2:$V$4,DK100,1))),"")</f>
        <v/>
      </c>
      <c r="CM100" s="4" t="str">
        <f>IF(AND(ISNUMBER(DK100),DK100&lt;8),IF(AND(ISNUMBER(BF100),ISNUMBER(DK100)),IF(BF100-VLOOKUP(BI100,NyISS!$L$2:$V$4,DK100,1)&lt;40,40 &amp; " - " &amp; BF100+VLOOKUP(BI100,NyISS!$L$2:$V$4,DK100,1),IF(BF100+VLOOKUP(BI100,NyISS!$L$2:$V$4,DK100,1)&gt;160,BF100-VLOOKUP(BI100,NyISS!$L$2:$V$4,DK100,1) &amp; " - " &amp; 160,BF100-VLOOKUP(BI100,NyISS!$L$2:$V$4,DK100,1) &amp; " - " &amp; BF100+VLOOKUP(BI100,NyISS!$L$2:$V$4,DK100,1))),""),"")</f>
        <v/>
      </c>
      <c r="CN100" s="4" t="str">
        <f>IF(AND(ISNUMBER(DK100),DK100&gt;7),IF(AND(ISNUMBER(BG100),ISNUMBER(DK100)),IF(BG100-VLOOKUP(BI100,NyISM!$L$2:$V$4,DK100,1)&lt;40,40 &amp; " - " &amp; BG100+VLOOKUP(BI100,NyISM!$L$2:$V$4,DK100,1),IF(BG100+VLOOKUP(BI100,NyISM!$L$2:$V$4,DK100,1)&gt;160,BG100-VLOOKUP(BI100,NyISM!$L$2:$V$4,DK100,1) &amp; " - " &amp; 160,BG100-VLOOKUP(BI100,NyISM!$L$2:$V$4,DK100,1) &amp; " - " &amp; BG100+VLOOKUP(BI100,NyISM!$L$2:$V$4,DK100,1))),""),"")</f>
        <v/>
      </c>
      <c r="CO100" s="4" t="str">
        <f>IF(AND(ISNUMBER(BH100),ISNUMBER(DK100)),IF(BH100-VLOOKUP(BI100,NyIAM!$L$2:$V$4,DK100,1)&lt;40,40 &amp; " - " &amp; BH100+VLOOKUP(BI100,NyIAM!$L$2:$V$4,DK100,1),IF(BH100+VLOOKUP(BI100,NyIAM!$L$2:$V$4,DK100,1)&gt;160,BH100-VLOOKUP(BI100,NyIAM!$L$2:$V$4,DK100,1) &amp; " - " &amp; 160,BH100-VLOOKUP(BI100,NyIAM!$L$2:$V$4,DK100,1) &amp; " - " &amp; BH100+VLOOKUP(BI100,NyIAM!$L$2:$V$4,DK100,1))),"")</f>
        <v/>
      </c>
      <c r="CP100" s="4" t="str">
        <f>IF(AF100="","",IF(AND(ISNUMBER(AF100),ISNUMBER(DK100)),IF(VLOOKUP(AF100,NyOm!$A$2:$K$30,DK100,1)=1,"Onormalt få ord",IF(VLOOKUP(AF100,NyOm!$A$2:$K$30,DK100,1)=2,"Färre antal ord än normalt",IF(VLOOKUP(AF100,NyOm!$A$2:$K$30,DK100,1)=3,"Normalt antal ord","")))))</f>
        <v/>
      </c>
      <c r="CQ100" s="4" t="str">
        <f>IF(AB100="","",IF(AND(ISNUMBER(AB100),ISNUMBER(DK100)),IF(VLOOKUP(AB100,NyPbTid!$A$2:$K$218,DK100,1)=1,"Onormalt lång tidsåtgång",IF(VLOOKUP(AB100,NyPbTid!$A$2:$K$218,DK100,1)=2,"Långsammare än normalt",IF(VLOOKUP(AB100,NyPbTid!$A$2:$K$218,DK100,1)=3,"Normal tidsåtgång","")))))</f>
        <v/>
      </c>
      <c r="CR100" s="4" t="str">
        <f>IF(AC100="","",IF(AND(ISNUMBER(AC100),ISNUMBER(DK100)),IF(VLOOKUP(AC100,NyPbFel!$A$2:$K$18,DK100,1)=1,"Onormalt antal fel",IF(VLOOKUP(AC100,NyPbFel!$A$2:$K$18,DK100,1)=2,"Fler fel än normalt",IF(VLOOKUP(AC100,NyPbFel!$A$2:$K$18,DK100,1)=3,"Normalt antal fel","")))))</f>
        <v/>
      </c>
      <c r="CS100" s="4" t="str">
        <f t="shared" si="28"/>
        <v/>
      </c>
      <c r="CT100" s="4" t="str">
        <f>IF(OR(ISNUMBER(CS100),CS100="0**"),IF(ISNUMBER(CS100),CS100/ABS(CS100)*VLOOKUP(1,SignDiff!$A$3:$K$4,DK100,1),VLOOKUP(1,SignDiff!$A$3:$K$4,DK100,1)),"")</f>
        <v/>
      </c>
      <c r="CU100" s="4" t="str">
        <f>IF(OR(ISNUMBER(CS100),CS100="0**"),IF(ISNUMBER(CS100),CS100/ABS(CS100)*VLOOKUP(1,SignDiff!$A$7:$K$8,DK100,1),VLOOKUP(1,SignDiff!$A$7:$K$8,DK100,1)),"")</f>
        <v/>
      </c>
      <c r="CV100" s="4" t="str">
        <f t="shared" si="29"/>
        <v/>
      </c>
      <c r="CW100" s="4" t="str">
        <f t="shared" si="30"/>
        <v/>
      </c>
      <c r="CX100" s="4" t="str">
        <f>IF(OR(ISNUMBER(CS100),CS100="0**"),IF(CS100="0**",VLOOKUP(0,'IRS-IES'!$A$2:$C$43,2,1),IF(CS100&lt;0,VLOOKUP(ABS(CS100),'IRS-IES'!$A$2:$C$43,2,1),VLOOKUP(ABS(CS100),'IRS-IES'!$A$2:$C$43,3,1))),"")</f>
        <v/>
      </c>
      <c r="CY100" s="4" t="str">
        <f t="shared" si="31"/>
        <v/>
      </c>
      <c r="CZ100" s="4" t="str">
        <f>IF(OR(ISNUMBER(CY100),CY100="0**"),IF(ISNUMBER(CY100),CY100/ABS(CY100)*VLOOKUP(2,SignDiff!$A$3:$K$4,DK100,1),VLOOKUP(2,SignDiff!$A$3:$K$4,DK100,1)),"")</f>
        <v/>
      </c>
      <c r="DA100" s="4" t="str">
        <f>IF(OR(ISNUMBER(CY100),CY100="0**"),IF(ISNUMBER(CY100),CY100/ABS(CY100)*VLOOKUP(2,SignDiff!$A$7:$K$8,DK100,1),VLOOKUP(2,SignDiff!$A$7:$K$8,DK100,1)),"")</f>
        <v/>
      </c>
      <c r="DB100" s="4" t="str">
        <f t="shared" si="32"/>
        <v/>
      </c>
      <c r="DC100" s="4" t="str">
        <f t="shared" si="33"/>
        <v/>
      </c>
      <c r="DD100" s="4" t="str">
        <f>IF(OR(ISNUMBER(CY100),CY100="0**"),IF(CY100="0**",VLOOKUP(0,'ISI-ISS'!$A$2:$C$43,2,1),IF(CY100&lt;0,VLOOKUP(ABS(CY100),'ISI-ISS'!$A$2:$C$43,2,1),VLOOKUP(ABS(CY100),'ISI-ISS'!$A$2:$C$43,3,1))),"")</f>
        <v/>
      </c>
      <c r="DE100" s="4" t="str">
        <f t="shared" si="34"/>
        <v/>
      </c>
      <c r="DF100" s="4" t="str">
        <f>IF(OR(ISNUMBER(DE100),DE100="0**"),IF(ISNUMBER(DE100),DE100/ABS(DE100)*VLOOKUP(2,SignDiff!$A$3:$K$4,DK100,1),VLOOKUP(2,SignDiff!$A$3:$K$4,DK100,1)),"")</f>
        <v/>
      </c>
      <c r="DG100" s="4" t="str">
        <f>IF(OR(ISNUMBER(DE100),DE100="0**"),IF(ISNUMBER(DE100),DE100/ABS(DE100)*VLOOKUP(2,SignDiff!$A$7:$K$8,DK100,1),VLOOKUP(2,SignDiff!$A$7:$K$8,DK100,1)),"")</f>
        <v/>
      </c>
      <c r="DH100" s="4" t="str">
        <f t="shared" si="35"/>
        <v/>
      </c>
      <c r="DI100" s="4" t="str">
        <f t="shared" si="36"/>
        <v/>
      </c>
      <c r="DJ100" s="4" t="str">
        <f>IF(OR(ISNUMBER(DE100),DE100="0**"),IF(DE100="0**",VLOOKUP(0,'ISI-ISM'!$A$2:$C$43,2,1),IF(DE100&lt;0,VLOOKUP(ABS(DE100),'ISI-ISM'!$A$2:$C$43,2,1),VLOOKUP(ABS(DE100),'ISI-ISM'!$A$2:$C$43,3,1))),"")</f>
        <v/>
      </c>
      <c r="DK100" s="4" t="str">
        <f>IF(ISERROR(VLOOKUP(N100,age!$A$2:$C$11,2,1)),"",VLOOKUP(N100,age!$A$2:$C$11,2,1))</f>
        <v/>
      </c>
      <c r="DL100" s="4" t="str">
        <f>IF(ISERROR(VLOOKUP(N100,age!$A$2:$C$11,3,1)),"",VLOOKUP(N100,age!$A$2:$C$11,3,1))</f>
        <v/>
      </c>
      <c r="DM100" s="4">
        <f t="shared" si="23"/>
        <v>0</v>
      </c>
      <c r="DN100" s="4">
        <f t="shared" si="24"/>
        <v>0</v>
      </c>
      <c r="DO100" s="4">
        <f t="shared" si="25"/>
        <v>0</v>
      </c>
      <c r="DP100" s="4">
        <f t="shared" si="26"/>
        <v>0</v>
      </c>
      <c r="DQ100" s="4">
        <f t="shared" si="27"/>
        <v>0</v>
      </c>
      <c r="DR100" s="9" t="str">
        <f t="shared" si="37"/>
        <v/>
      </c>
      <c r="DS100" s="9" t="str">
        <f t="shared" si="38"/>
        <v/>
      </c>
      <c r="DT100" s="9" t="str">
        <f t="shared" si="39"/>
        <v/>
      </c>
      <c r="DU100" s="9" t="str">
        <f t="shared" si="40"/>
        <v/>
      </c>
      <c r="DV100" s="9" t="str">
        <f t="shared" si="41"/>
        <v/>
      </c>
      <c r="DW100" s="9" t="str">
        <f t="shared" si="42"/>
        <v/>
      </c>
      <c r="DX100" s="9" t="str">
        <f t="shared" si="43"/>
        <v/>
      </c>
      <c r="DY100" s="9" t="str">
        <f>IF(AND(ISNUMBER(AJ100),ISNUMBER(DK100)),IF(AJ100-VLOOKUP(BI100,NyFi!$L$2:$V$4,DK100,1)&lt;1,1,AJ100-VLOOKUP(BI100,NyFi!$L$2:$V$4,DK100,1)),"")</f>
        <v/>
      </c>
      <c r="DZ100" s="9" t="str">
        <f>IF(AND(ISNUMBER(DK100),DK100&lt;8),IF(AND(ISNUMBER(AK100),ISNUMBER(DK100)),IF(AK100-VLOOKUP(BI100,NyGs!$L$2:$V$4,DK100,1)&lt;1,1,AK100-VLOOKUP(BI100,NyGs!$L$2:$V$4,DK100,1)),""),"")</f>
        <v/>
      </c>
      <c r="EA100" s="9" t="str">
        <f>IF(AND(ISNUMBER(AL100),ISNUMBER(DK100)),IF(AL100-VLOOKUP(BI100,NyRm!$L$2:$V$4,DK100,1)&lt;1,1,AL100-VLOOKUP(BI100,NyRm!$L$2:$V$4,DK100,1)),"")</f>
        <v/>
      </c>
      <c r="EB100" s="9" t="str">
        <f>IF(AND(ISNUMBER(AM100),ISNUMBER(DK100)),IF(AM100-VLOOKUP(BI100,NyFm!$L$2:$V$4,DK100,1)&lt;1,1,AM100-VLOOKUP(BI100,NyFm!$L$2:$V$4,DK100,1)),"")</f>
        <v/>
      </c>
      <c r="EC100" s="9" t="str">
        <f>IF(AND(ISNUMBER(DK100),DK100&lt;8),IF(AND(ISNUMBER(AN100),ISNUMBER(DK100)),IF(AN100-VLOOKUP(BI100,NyLi1R!$L$2:$V$4,DK100,1)&lt;1,1,AN100-VLOOKUP(BI100,NyLi1R!$L$2:$V$4,DK100,1)),""),"")</f>
        <v/>
      </c>
      <c r="ED100" s="9" t="str">
        <f>IF(AND(ISNUMBER(DK100),DK100&lt;8),IF(AND(ISNUMBER(AO100),ISNUMBER(DK100)),IF(AO100-VLOOKUP(BI100,NyLi1E!$L$2:$V$4,DK100,1)&lt;1,1,AO100-VLOOKUP(BI100,NyLi1E!$L$2:$V$4,DK100,1)),""),"")</f>
        <v/>
      </c>
      <c r="EE100" s="9" t="str">
        <f>IF(AND(ISNUMBER(DK100),DK100&lt;8),IF(AND(ISNUMBER(AP100),ISNUMBER(DK100)),IF(AP100-VLOOKUP(BI100,NyLi1T!$L$2:$V$4,DK100,1)&lt;1,1,AP100-VLOOKUP(BI100,NyLi1T!$L$2:$V$4,DK100,1)),""),"")</f>
        <v/>
      </c>
      <c r="EF100" s="9" t="str">
        <f>IF(AND(ISNUMBER(DK100),DK100&gt;7),IF(AND(ISNUMBER(AQ100),ISNUMBER(DK100)),IF(AQ100-VLOOKUP(BI100,NyLi2R!$L$2:$V$4,DK100,1)&lt;1,1,AQ100-VLOOKUP(BI100,NyLi2R!$L$2:$V$4,DK100,1)),""),"")</f>
        <v/>
      </c>
      <c r="EG100" s="9" t="str">
        <f>IF(AND(ISNUMBER(DK100),DK100&gt;7),IF(AND(ISNUMBER(AR100),ISNUMBER(DK100)),IF(AR100-VLOOKUP(BI100,NyLi2E!$L$2:$V$4,DK100,1)&lt;1,1,AR100-VLOOKUP(BI100,NyLi2E!$L$2:$V$4,DK100,1)),""),"")</f>
        <v/>
      </c>
      <c r="EH100" s="9" t="str">
        <f>IF(AND(ISNUMBER(DK100),DK100&gt;7),IF(AND(ISNUMBER(AS100),ISNUMBER(DK100)),IF(AS100-VLOOKUP(BI100,NyLi2T!$L$2:$V$4,DK100,1)&lt;1,1,AS100-VLOOKUP(BI100,NyLi2T!$L$2:$V$4,DK100,1)),""),"")</f>
        <v/>
      </c>
      <c r="EI100" s="9" t="str">
        <f>IF(AND(ISNUMBER(DK100),DK100&lt;8),IF(AND(ISNUMBER(AT100),ISNUMBER(DK100)),IF(AT100-VLOOKUP(BI100,NySs!$L$2:$V$4,DK100,1)&lt;1,1,AT100-VLOOKUP(BI100,NySs!$L$2:$V$4,DK100,1)),""),"")</f>
        <v/>
      </c>
      <c r="EJ100" s="9" t="str">
        <f>IF(AND(ISNUMBER(DK100),DK100&lt;9),IF(AND(ISNUMBER(AU100),ISNUMBER(DK100)),IF(AU100-VLOOKUP(BI100,NyEo!$L$2:$V$4,DK100,1)&lt;1,1,AU100-VLOOKUP(BI100,NyEo!$L$2:$V$4,DK100,1)),""),"")</f>
        <v/>
      </c>
      <c r="EK100" s="9" t="str">
        <f>IF(AND(ISNUMBER(DK100),DK100&gt;7),IF(AND(ISNUMBER(AV100),ISNUMBER(DK100)),IF(AV100-VLOOKUP(BI100,NyHt!$L$2:$V$4,DK100,1)&lt;1,1,AV100-VLOOKUP(BI100,NyHt!$L$2:$V$4,DK100,1)),""),"")</f>
        <v/>
      </c>
      <c r="EL100" s="9" t="str">
        <f>IF(AND(ISNUMBER(AW100),ISNUMBER(DK100)),IF(AW100-VLOOKUP(BI100,NySiF!$L$2:$V$4,DK100,1)&lt;1,1,AW100-VLOOKUP(BI100,NySiF!$L$2:$V$4,DK100,1)),"")</f>
        <v/>
      </c>
      <c r="EM100" s="9" t="str">
        <f>IF(AND(ISNUMBER(AX100),ISNUMBER(DK100)),IF(AX100-VLOOKUP(BI100,NySiB!$L$2:$V$4,DK100,1)&lt;1,1,AX100-VLOOKUP(BI100,NySiB!$L$2:$V$4,DK100,1)),"")</f>
        <v/>
      </c>
      <c r="EN100" s="9" t="str">
        <f>IF(AND(ISNUMBER(AY100),ISNUMBER(DK100)),IF(AY100-VLOOKUP(BI100,NySiT!$L$2:$V$4,DK100,1)&lt;1,1,AY100-VLOOKUP(BI100,NySiT!$L$2:$V$4,DK100,1)),"")</f>
        <v/>
      </c>
      <c r="EO100" s="9" t="str">
        <f>IF(AND(ISNUMBER(AZ100),ISNUMBER(DK100)),IF(AZ100-VLOOKUP(BI100,NyVs!$L$2:$V$4,DK100,1)&lt;1,1,AZ100-VLOOKUP(BI100,NyVs!$L$2:$V$4,DK100,1)),"")</f>
        <v/>
      </c>
      <c r="EP100" s="9" t="str">
        <f>IF(AND(ISNUMBER(BA100),ISNUMBER(DK100)),IF(BA100-VLOOKUP(BI100,NyPp!$L$2:$V$4,DK100,1)&lt;1,1,BA100-VLOOKUP(BI100,NyPp!$L$2:$V$4,DK100,1)),"")</f>
        <v/>
      </c>
      <c r="EQ100" s="9" t="str">
        <f>IF(AND(ISNUMBER(BB100),ISNUMBER(DK100)),IF(BB100-VLOOKUP(BI100,NyIGS!$L$2:$V$4,DK100,1)&lt;40,40,BB100-VLOOKUP(BI100,NyIGS!$L$2:$V$4,DK100,1)),"")</f>
        <v/>
      </c>
      <c r="ER100" s="9" t="str">
        <f>IF(AND(ISNUMBER(BC100),ISNUMBER(DK100)),IF(BC100-VLOOKUP(BI100,NyIRS!$L$2:$V$4,DK100,1)&lt;40,40,BC100-VLOOKUP(BI100,NyIRS!$L$2:$V$4,DK100,1)),"")</f>
        <v/>
      </c>
      <c r="ES100" s="9" t="str">
        <f>IF(AND(ISNUMBER(BD100),ISNUMBER(DK100)),IF(BD100-VLOOKUP(BI100,NyIES!$L$2:$V$4,DK100,1)&lt;40,40,BD100-VLOOKUP(BI100,NyIES!$L$2:$V$4,DK100,1)),"")</f>
        <v/>
      </c>
      <c r="ET100" s="9" t="str">
        <f>IF(AND(ISNUMBER(BE100),ISNUMBER(DK100)),IF(BE100-VLOOKUP(BI100,NyISI!$L$2:$V$4,DK100,1)&lt;40,40,BE100-VLOOKUP(BI100,NyISI!$L$2:$V$4,DK100,1)),"")</f>
        <v/>
      </c>
      <c r="EU100" s="9" t="str">
        <f>IF(AND(ISNUMBER(DK100),DK100&lt;8),IF(AND(ISNUMBER(BF100),ISNUMBER(DK100)),IF(BF100-VLOOKUP(BI100,NyISS!$L$2:$V$4,DK100,1)&lt;40,40,BF100-VLOOKUP(BI100,NyISS!$L$2:$V$4,DK100,1)),""),"")</f>
        <v/>
      </c>
      <c r="EV100" s="9" t="str">
        <f>IF(AND(ISNUMBER(DK100),DK100&gt;7),IF(AND(ISNUMBER(BG100),ISNUMBER(DK100)),IF(BG100-VLOOKUP(BI100,NyISM!$L$2:$V$4,DK100,1)&lt;40,40,BG100-VLOOKUP(BI100,NyISM!$L$2:$V$4,DK100,1)),""),"")</f>
        <v/>
      </c>
      <c r="EW100" s="9" t="str">
        <f>IF(AND(ISNUMBER(BH100),ISNUMBER(DK100)),IF(BH100-VLOOKUP(BI100,NyIAM!$L$2:$V$4,DK100,1)&lt;40,40,BH100-VLOOKUP(BI100,NyIAM!$L$2:$V$4,DK100,1)),"")</f>
        <v/>
      </c>
      <c r="EX100" s="9" t="str">
        <f>IF(AND(ISNUMBER(AJ100),ISNUMBER(DK100)),IF(AJ100+VLOOKUP(BI100,NyFi!$L$2:$V$4,DK100,1)&gt;19,19,AJ100+VLOOKUP(BI100,NyFi!$L$2:$V$4,DK100,1)),"")</f>
        <v/>
      </c>
      <c r="EY100" s="9" t="str">
        <f>IF(AND(ISNUMBER(DK100),DK100&lt;8),IF(AND(ISNUMBER(AK100),ISNUMBER(DK100)),IF(AK100+VLOOKUP(BI100,NyGs!$L$2:$V$4,DK100,1)&gt;19,19,AK100+VLOOKUP(BI100,NyGs!$L$2:$V$4,DK100,1)),""),"")</f>
        <v/>
      </c>
      <c r="EZ100" s="9" t="str">
        <f>IF(AND(ISNUMBER(AL100),ISNUMBER(DK100)),IF(AL100+VLOOKUP(BI100,NyRm!$L$2:$V$4,DK100,1)&gt;19,19,AL100+VLOOKUP(BI100,NyRm!$L$2:$V$4,DK100,1)),"")</f>
        <v/>
      </c>
      <c r="FA100" s="9" t="str">
        <f>IF(AND(ISNUMBER(AM100),ISNUMBER(DK100)),IF(AM100+VLOOKUP(BI100,NyFm!$L$2:$V$4,DK100,1)&gt;19,19,AM100+VLOOKUP(BI100,NyFm!$L$2:$V$4,DK100,1)),"")</f>
        <v/>
      </c>
      <c r="FB100" s="9" t="str">
        <f>IF(AND(ISNUMBER(DK100),DK100&lt;8),IF(AND(ISNUMBER(AN100),ISNUMBER(DK100)),IF(AN100+VLOOKUP(BI100,NyLi1R!$L$2:$V$4,DK100,1)&gt;19,19,AN100+VLOOKUP(BI100,NyLi1R!$L$2:$V$4,DK100,1)),""),"")</f>
        <v/>
      </c>
      <c r="FC100" s="9" t="str">
        <f>IF(AND(ISNUMBER(DK100),DK100&lt;8),IF(AND(ISNUMBER(AO100),ISNUMBER(DK100)),IF(AO100+VLOOKUP(BI100,NyLi1E!$L$2:$V$4,DK100,1)&gt;19,19,AO100+VLOOKUP(BI100,NyLi1E!$L$2:$V$4,DK100,1)),""),"")</f>
        <v/>
      </c>
      <c r="FD100" s="9" t="str">
        <f>IF(AND(ISNUMBER(DK100),DK100&lt;8),IF(AND(ISNUMBER(AP100),ISNUMBER(DK100)),IF(AP100+VLOOKUP(BI100,NyLi1T!$L$2:$V$4,DK100,1)&gt;19,19,AP100+VLOOKUP(BI100,NyLi1T!$L$2:$V$4,DK100,1)),""),"")</f>
        <v/>
      </c>
      <c r="FE100" s="9" t="str">
        <f>IF(AND(ISNUMBER(DK100),DK100&gt;7),IF(AND(ISNUMBER(AQ100),ISNUMBER(DK100)),IF(AQ100+VLOOKUP(BI100,NyLi2R!$L$2:$V$4,DK100,1)&gt;19,19,AQ100+VLOOKUP(BI100,NyLi2R!$L$2:$V$4,DK100,1)),""),"")</f>
        <v/>
      </c>
      <c r="FF100" s="9" t="str">
        <f>IF(AND(ISNUMBER(DK100),DK100&gt;7),IF(AND(ISNUMBER(AR100),ISNUMBER(DK100)),IF(AR100+VLOOKUP(BI100,NyLi2E!$L$2:$V$4,DK100,1)&gt;19,19,AR100+VLOOKUP(BI100,NyLi2E!$L$2:$V$4,DK100,1)),""),"")</f>
        <v/>
      </c>
      <c r="FG100" s="9" t="str">
        <f>IF(AND(ISNUMBER(DK100),DK100&gt;7),IF(AND(ISNUMBER(AS100),ISNUMBER(DK100)),IF(AS100+VLOOKUP(BI100,NyLi2T!$L$2:$V$4,DK100,1)&gt;19,19,AS100+VLOOKUP(BI100,NyLi2T!$L$2:$V$4,DK100,1)),""),"")</f>
        <v/>
      </c>
      <c r="FH100" s="9" t="str">
        <f>IF(AND(ISNUMBER(DK100),DK100&lt;8),IF(AND(ISNUMBER(AT100),ISNUMBER(DK100)),IF(AT100+VLOOKUP(BI100,NySs!$L$2:$V$4,DK100,1)&gt;19,19,AT100+VLOOKUP(BI100,NySs!$L$2:$V$4,DK100,1)),""),"")</f>
        <v/>
      </c>
      <c r="FI100" s="9" t="str">
        <f>IF(AND(ISNUMBER(DK100),DK100&lt;9),IF(AND(ISNUMBER(AU100),ISNUMBER(DK100)),IF(AU100+VLOOKUP(BI100,NyEo!$L$2:$V$4,DK100,1)&gt;19,19,AU100+VLOOKUP(BI100,NyEo!$L$2:$V$4,DK100,1)),""),"")</f>
        <v/>
      </c>
      <c r="FJ100" s="9" t="str">
        <f>IF(AND(ISNUMBER(DK100),DK100&gt;7),IF(AND(ISNUMBER(AV100),ISNUMBER(DK100)),IF(AV100+VLOOKUP(BI100,NyHt!$L$2:$V$4,DK100,1)&gt;19,19,AV100+VLOOKUP(BI100,NyHt!$L$2:$V$4,DK100,1)),""),"")</f>
        <v/>
      </c>
      <c r="FK100" s="9" t="str">
        <f>IF(AND(ISNUMBER(AW100),ISNUMBER(DK100)),IF(AW100+VLOOKUP(BI100,NySiF!$L$2:$V$4,DK100,1)&gt;19,19,AW100+VLOOKUP(BI100,NySiF!$L$2:$V$4,DK100,1)),"")</f>
        <v/>
      </c>
      <c r="FL100" s="9" t="str">
        <f>IF(AND(ISNUMBER(AX100),ISNUMBER(DK100)),IF(AX100+VLOOKUP(BI100,NySiB!$L$2:$V$4,DK100,1)&gt;19,19,AX100+VLOOKUP(BI100,NySiB!$L$2:$V$4,DK100,1)),"")</f>
        <v/>
      </c>
      <c r="FM100" s="9" t="str">
        <f>IF(AND(ISNUMBER(AY100),ISNUMBER(DK100)),IF(AY100+VLOOKUP(BI100,NySiT!$L$2:$V$4,DK100,1)&gt;19,19,AY100+VLOOKUP(BI100,NySiT!$L$2:$V$4,DK100,1)),"")</f>
        <v/>
      </c>
      <c r="FN100" s="9" t="str">
        <f>IF(AND(ISNUMBER(AZ100),ISNUMBER(DK100)),IF(AZ100+VLOOKUP(BI100,NyVs!$L$2:$V$4,DK100,1)&gt;19,19,AZ100+VLOOKUP(BI100,NyVs!$L$2:$V$4,DK100,1)),"")</f>
        <v/>
      </c>
      <c r="FO100" s="9" t="str">
        <f>IF(AND(ISNUMBER(BA100),ISNUMBER(DK100)),IF(BA100+VLOOKUP(BI100,NyPp!$L$2:$V$4,DK100,1)&gt;19,19,BA100+VLOOKUP(BI100,NyPp!$L$2:$V$4,DK100,1)),"")</f>
        <v/>
      </c>
      <c r="FP100" s="9" t="str">
        <f>IF(AND(ISNUMBER(BB100),ISNUMBER(DK100)),IF(BB100+VLOOKUP(BI100,NyIGS!$L$2:$V$4,DK100,1)&gt;160,160,BB100+VLOOKUP(BI100,NyIGS!$L$2:$V$4,DK100,1)),"")</f>
        <v/>
      </c>
      <c r="FQ100" s="9" t="str">
        <f>IF(AND(ISNUMBER(BC100),ISNUMBER(DK100)),IF(BC100+VLOOKUP(BI100,NyIRS!$L$2:$V$4,DK100,1)&gt;160,160,BC100+VLOOKUP(BI100,NyIRS!$L$2:$V$4,DK100,1)),"")</f>
        <v/>
      </c>
      <c r="FR100" s="9" t="str">
        <f>IF(AND(ISNUMBER(BD100),ISNUMBER(DK100)),IF(BD100+VLOOKUP(BI100,NyIES!$L$2:$V$4,DK100,1)&gt;160,160, BD100+VLOOKUP(BI100,NyIES!$L$2:$V$4,DK100,1)),"")</f>
        <v/>
      </c>
      <c r="FS100" s="9" t="str">
        <f>IF(AND(ISNUMBER(BE100),ISNUMBER(DK100)),IF(BE100+VLOOKUP(BI100,NyISI!$L$2:$V$4,DK100,1)&gt;160,160,BE100+VLOOKUP(BI100,NyISI!$L$2:$V$4,DK100,1)),"")</f>
        <v/>
      </c>
      <c r="FT100" s="9" t="str">
        <f>IF(AND(ISNUMBER(DK100),DK100&lt;8),IF(AND(ISNUMBER(BF100),ISNUMBER(DK100)),IF(BF100+VLOOKUP(BI100,NyISS!$L$2:$V$4,DK100,1)&gt;160,160,BF100+VLOOKUP(BI100,NyISS!$L$2:$V$4,DK100,1)),""),"")</f>
        <v/>
      </c>
      <c r="FU100" s="9" t="str">
        <f>IF(AND(ISNUMBER(DK100),DK100&gt;7),IF(AND(ISNUMBER(BG100),ISNUMBER(DK100)),IF(BG100+VLOOKUP(BI100,NyISM!$L$2:$V$4,DK100,1)&gt;160,160,BG100+VLOOKUP(BI100,NyISM!$L$2:$V$4,DK100,1)),""),"")</f>
        <v/>
      </c>
      <c r="FV100" s="9" t="str">
        <f>IF(AND(ISNUMBER(BH100),ISNUMBER(DK100)),IF(BH100+VLOOKUP(BI100,NyIAM!$L$2:$V$4,DK100,1)&gt;160,160,BH100+VLOOKUP(BI100,NyIAM!$L$2:$V$4,DK100,1)),"")</f>
        <v/>
      </c>
    </row>
    <row r="101" spans="1:178" x14ac:dyDescent="0.2">
      <c r="A101" s="51"/>
      <c r="B101" s="51"/>
      <c r="C101" s="51"/>
      <c r="D101" s="51"/>
      <c r="E101" s="51"/>
      <c r="F101" s="51"/>
      <c r="G101" s="51"/>
      <c r="H101" s="51"/>
      <c r="I101" s="51"/>
      <c r="J101" s="52"/>
      <c r="K101" s="52"/>
      <c r="L101" s="53"/>
      <c r="M101" s="53"/>
      <c r="N101" s="58" t="str">
        <f t="shared" si="22"/>
        <v/>
      </c>
      <c r="O101" s="53"/>
      <c r="P101" s="53"/>
      <c r="Q101" s="53"/>
      <c r="R101" s="53"/>
      <c r="S101" s="53"/>
      <c r="T101" s="53"/>
      <c r="U101" s="53"/>
      <c r="V101" s="53"/>
      <c r="W101" s="53"/>
      <c r="X101" s="53"/>
      <c r="Y101" s="53"/>
      <c r="Z101" s="53"/>
      <c r="AA101" s="53"/>
      <c r="AB101" s="53"/>
      <c r="AC101" s="53"/>
      <c r="AD101" s="53"/>
      <c r="AE101" s="53"/>
      <c r="AF101" s="53"/>
      <c r="AG101" s="53"/>
      <c r="AH101" s="53"/>
      <c r="AI101" s="53"/>
      <c r="AJ101" s="4" t="str">
        <f>IF(O101="","",IF(ISNUMBER(N101),VLOOKUP(O101,NyFi!$A$2:$K$40,DK101),""))</f>
        <v/>
      </c>
      <c r="AK101" s="4" t="str">
        <f>IF(P101="","",IF(AND(ISNUMBER(N101),DK101&lt;8),VLOOKUP(P101,NyGs!$A$2:$G$41,DK101),""))</f>
        <v/>
      </c>
      <c r="AL101" s="4" t="str">
        <f>IF(AA101="","",IF(ISNUMBER(N101),VLOOKUP(AA101,NyRm!$A$2:$K$56,DK101),""))</f>
        <v/>
      </c>
      <c r="AM101" s="4" t="str">
        <f>IF(Z101="","",IF(ISNUMBER(N101),VLOOKUP(Z101,NyFm!$A$2:$K$46,DK101),""))</f>
        <v/>
      </c>
      <c r="AN101" s="4" t="str">
        <f>IF(U101="","",IF(AND(ISNUMBER(N101),DK101&lt;8),VLOOKUP(U101,NyLi1R!$A$2:$G$20,DK101),""))</f>
        <v/>
      </c>
      <c r="AO101" s="4" t="str">
        <f>IF(V101="","",IF(AND(ISNUMBER(N101),DK101&lt;8),VLOOKUP(V101,NyLi1E!$A$2:$G$20,DK101),""))</f>
        <v/>
      </c>
      <c r="AP101" s="4" t="str">
        <f>IF(AND(ISNUMBER(N101),ISNUMBER(AN101),ISNUMBER(AO101),DK101&lt;8),VLOOKUP(AN101+AO101,NyLi1T!$A$2:$G$40,DK101),"")</f>
        <v/>
      </c>
      <c r="AQ101" s="4" t="str">
        <f>IF(W101="","",IF(AND(ISNUMBER(N101),DK101&gt;7),VLOOKUP(W101,NyLi2R!$A$2:$K$20,DK101),""))</f>
        <v/>
      </c>
      <c r="AR101" s="4" t="str">
        <f>IF(X101="","",IF(AND(ISNUMBER(N101),DK101&gt;7),VLOOKUP(X101,NyLi2E!$A$2:$K$20,DK101),""))</f>
        <v/>
      </c>
      <c r="AS101" s="4" t="str">
        <f>IF(AND(ISNUMBER(N101),ISNUMBER(AQ101),ISNUMBER(AR101),DK101&gt;7),VLOOKUP(AQ101+AR101,NyLi2T!$A$2:$K$40,DK101),"")</f>
        <v/>
      </c>
      <c r="AT101" s="4" t="str">
        <f>IF(AE101="","",IF(AND(ISNUMBER(N101),DK101&lt;8),VLOOKUP(AE101,NySs!$A$2:$G$28,DK101),""))</f>
        <v/>
      </c>
      <c r="AU101" s="4" t="str">
        <f>IF(AD101="","",IF(AND(ISNUMBER(N101),DK101&lt;9),VLOOKUP(AD101,NyEo!$A$2:$H$22,DK101),""))</f>
        <v/>
      </c>
      <c r="AV101" s="4" t="str">
        <f>IF(Q101="","",IF(AND(ISNUMBER(N101),DK101&gt;7),VLOOKUP(Q101,NyHt!$A$2:$K$17,DK101),""))</f>
        <v/>
      </c>
      <c r="AW101" s="4" t="str">
        <f>IF(R101="","",IF(ISNUMBER(N101),VLOOKUP(R101,NySiF!$A$2:$K$18,DK101),""))</f>
        <v/>
      </c>
      <c r="AX101" s="4" t="str">
        <f>IF(S101="","",IF(ISNUMBER(N101),VLOOKUP(S101,NySiB!$A$2:$K$16,DK101),""))</f>
        <v/>
      </c>
      <c r="AY101" s="4" t="str">
        <f>IF(T101="","",IF(ISNUMBER(N101),VLOOKUP(T101,NySiT!$A$2:$K$32,DK101),""))</f>
        <v/>
      </c>
      <c r="AZ101" s="4" t="str">
        <f>IF(Y101="","",IF(ISNUMBER(N101),VLOOKUP(Y101,NyVs!$A$2:$K$86,DK101),""))</f>
        <v/>
      </c>
      <c r="BA101" s="4" t="str">
        <f>IF(AI101="","",IF(ISNUMBER(N101),VLOOKUP(AI101,NyPp!$A$2:$K$202,DK101),""))</f>
        <v/>
      </c>
      <c r="BB101" s="4" t="str">
        <f>IF(AND(ISNUMBER(AJ101),ISNUMBER(AK101),ISNUMBER(AL101),ISNUMBER(AM101),DK101&lt;8),IF(COUNTIF(O101,0)+COUNTIF(P101,0)+COUNTIF(AA101,0)+COUNTIF(Z101,0)&gt;1,"",VLOOKUP(AJ101+AK101+AL101+AM101,NyIGS!$A$2:$K$78,DK101)),IF(AND(ISNUMBER(AJ101),ISNUMBER(AL101),ISNUMBER(AM101),ISNUMBER(AS101),DK101&gt;7),IF(COUNTIF(O101,0)+COUNTIF(AA101,0)+COUNTIF(Z101,0)+AND(COUNTIF(W101,0),COUNTIF(X101,0))&gt;1,"",VLOOKUP(AJ101+AL101+AM101+AS101,NyIGS!$A$2:$K$78,DK101)),""))</f>
        <v/>
      </c>
      <c r="BC101" s="4" t="str">
        <f>IF(AND(ISNUMBER(AJ101),ISNUMBER(AN101),ISNUMBER(AT101),DK101&lt;8),IF(COUNTIF(O101,0)+COUNTIF(U101,0)+COUNTIF(AE101,0)&gt;1,"",VLOOKUP(AJ101+AN101+AT101,NyIRS!$A$2:$K$59,DK101)),IF(AND(ISNUMBER(AJ101),ISNUMBER(AQ101),DK101&gt;7),IF(COUNTIF(O101,0)+COUNTIF(W101,0)&gt;1,"",VLOOKUP(AJ101+AQ101,NyIRS!$A$2:$K$59,DK101)),""))</f>
        <v/>
      </c>
      <c r="BD101" s="4" t="str">
        <f>IF(AND(ISNUMBER(AK101),ISNUMBER(AL101),ISNUMBER(AM101),DK101&lt;8),IF(COUNTIF(P101,0)+COUNTIF(AA101,0)+COUNTIF(Z101,0)&gt;1,"",VLOOKUP(AK101+AL101+AM101,NyIES!$A$2:$K$59,DK101)),IF(AND(ISNUMBER(AL101),ISNUMBER(AM101),ISNUMBER(AR101),DK101&gt;7),IF(COUNTIF(AA101,0)+COUNTIF(Z101,0)+COUNTIF(X101,0)&gt;1,"",VLOOKUP(AL101+AM101+AR101,NyIES!$A$2:$K$59,DK101)),""))</f>
        <v/>
      </c>
      <c r="BE101" s="4" t="str">
        <f>IF(AND(ISNUMBER(AJ101),ISNUMBER(AP101),ISNUMBER(AU101),DK101&lt;8),IF(COUNTIF(O101,0)+AND(COUNTIF(U101,0),COUNTIF(V101,0))+COUNTIF(AD101,0)&gt;1,"",VLOOKUP(AJ101+AP101+AU101,NyISI!$A$2:$K$59,DK101)),IF(AND(ISNUMBER(AS101),ISNUMBER(AU101),ISNUMBER(AV101),DK101=8),IF(COUNTIF(AD101,0)+COUNTIF(Q101,0)+AND(COUNTIF(W101,0),COUNTIF(X101,0))&gt;1,"",VLOOKUP(AS101+AU101+AV101,NyISI!$A$2:$K$59,DK101)),IF(AND(ISNUMBER(AS101),ISNUMBER(AV101),DK101&gt;8),IF(COUNTIF(Q101,0)+AND(COUNTIF(W101,0),COUNTIF(X101,0))&gt;1,"",VLOOKUP(AS101+AV101,NyISI!$A$2:$K$59,DK101)),"")))</f>
        <v/>
      </c>
      <c r="BF101" s="4" t="str">
        <f>IF(AND(ISNUMBER(AT101),ISNUMBER(AK101),ISNUMBER(AL101),ISNUMBER(AM101),DK101&lt;8),IF(COUNTIF(P101,0)+COUNTIF(AA101,0)+COUNTIF(Z101,0)+COUNTIF(AE101,0)&gt;1,"",VLOOKUP(AT101+AK101+AL101+AM101,NyISS!$A$2:$G$78,DK101)),"")</f>
        <v/>
      </c>
      <c r="BG101" s="4" t="str">
        <f>IF(AND(ISNUMBER(AJ101),ISNUMBER(AL101),ISNUMBER(AM101),DK101&gt;7),IF(COUNTIF(O101,0)+COUNTIF(AA101,0)+COUNTIF(Z101,0)&gt;1,"",VLOOKUP(AJ101+AL101+AM101,NyISM!$A$2:$K$59,DK101)),"")</f>
        <v/>
      </c>
      <c r="BH101" s="4" t="str">
        <f>IF(AND(ISNUMBER(AY101),ISNUMBER(AZ101)),IF(COUNTIF(T101,0)+COUNTIF(Y101,0)&gt;1,"",VLOOKUP(AY101+AZ101,NyIAM!$A$2:$K$40,DK101)),"")</f>
        <v/>
      </c>
      <c r="BJ101" s="4" t="str">
        <f>IF(ISNUMBER(BB101),VLOOKUP(BB101,Percentil!$A$2:$B$122,2,1),"")</f>
        <v/>
      </c>
      <c r="BK101" s="4" t="str">
        <f>IF(ISNUMBER(BC101),VLOOKUP(BC101,Percentil!$A$2:$B$122,2,1),"")</f>
        <v/>
      </c>
      <c r="BL101" s="4" t="str">
        <f>IF(ISNUMBER(BD101),VLOOKUP(BD101,Percentil!$A$2:$B$122,2,1),"")</f>
        <v/>
      </c>
      <c r="BM101" s="4" t="str">
        <f>IF(ISNUMBER(BE101),VLOOKUP(BE101,Percentil!$A$2:$B$122,2,1),"")</f>
        <v/>
      </c>
      <c r="BN101" s="4" t="str">
        <f>IF(ISNUMBER(BF101),VLOOKUP(BF101,Percentil!$A$2:$B$122,2,1),"")</f>
        <v/>
      </c>
      <c r="BO101" s="4" t="str">
        <f>IF(ISNUMBER(BG101),VLOOKUP(BG101,Percentil!$A$2:$B$122,2,1),"")</f>
        <v/>
      </c>
      <c r="BP101" s="4" t="str">
        <f>IF(ISNUMBER(BH101),VLOOKUP(BH101,Percentil!$A$2:$B$122,2,1),"")</f>
        <v/>
      </c>
      <c r="BQ101" s="4" t="str">
        <f>IF(AND(ISNUMBER(AJ101),ISNUMBER(DK101)),IF(AJ101-VLOOKUP(BI101,NyFi!$L$2:$V$4,DK101,1)&lt;1,1 &amp; " - " &amp; AJ101+VLOOKUP(BI101,NyFi!$L$2:$V$4,DK101,1),IF(AJ101+VLOOKUP(BI101,NyFi!$L$2:$V$4,DK101,1)&gt;19,AJ101-VLOOKUP(BI101,NyFi!$L$2:$V$4,DK101,1) &amp; " - " &amp; 19,AJ101-VLOOKUP(BI101,NyFi!$L$2:$V$4,DK101,1) &amp; " - " &amp; AJ101+VLOOKUP(BI101,NyFi!$L$2:$V$4,DK101,1))),"")</f>
        <v/>
      </c>
      <c r="BR101" s="4" t="str">
        <f>IF(AND(ISNUMBER(DK101),DK101&lt;8),IF(AND(ISNUMBER(AK101),ISNUMBER(DK101)),IF(AK101-VLOOKUP(BI101,NyGs!$L$2:$V$4,DK101,1)&lt;1,1 &amp; " - " &amp; AK101+VLOOKUP(BI101,NyGs!$L$2:$V$4,DK101,1),IF(AK101+VLOOKUP(BI101,NyGs!$L$2:$V$4,DK101,1)&gt;19,AK101-VLOOKUP(BI101,NyGs!$L$2:$V$4,DK101,1) &amp; " - " &amp; 19,AK101-VLOOKUP(BI101,NyGs!$L$2:$V$4,DK101,1) &amp; " - " &amp; AK101+VLOOKUP(BI101,NyGs!$L$2:$V$4,DK101,1))),""),"")</f>
        <v/>
      </c>
      <c r="BS101" s="4" t="str">
        <f>IF(AND(ISNUMBER(AL101),ISNUMBER(DK101)),IF(AL101-VLOOKUP(BI101,NyRm!$L$2:$V$4,DK101,1)&lt;1,1 &amp; " - " &amp; AL101+VLOOKUP(BI101,NyRm!$L$2:$V$4,DK101,1),IF(AL101+VLOOKUP(BI101,NyRm!$L$2:$V$4,DK101,1)&gt;19,AL101-VLOOKUP(BI101,NyRm!$L$2:$V$4,DK101,1) &amp; " - " &amp; 19,AL101-VLOOKUP(BI101,NyRm!$L$2:$V$4,DK101,1) &amp; " - " &amp; AL101+VLOOKUP(BI101,NyRm!$L$2:$V$4,DK101,1))),"")</f>
        <v/>
      </c>
      <c r="BT101" s="4" t="str">
        <f>IF(AND(ISNUMBER(AM101),ISNUMBER(DK101)),IF(AM101-VLOOKUP(BI101,NyFm!$L$2:$V$4,DK101,1)&lt;1,1 &amp; " - " &amp; AM101+VLOOKUP(BI101,NyFm!$L$2:$V$4,DK101,1),IF(AM101+VLOOKUP(BI101,NyFm!$L$2:$V$4,DK101,1)&gt;19,AM101-VLOOKUP(BI101,NyFm!$L$2:$V$4,DK101,1) &amp; " - " &amp; 19,AM101-VLOOKUP(BI101,NyFm!$L$2:$V$4,DK101,1) &amp; " - " &amp; AM101+VLOOKUP(BI101,NyFm!$L$2:$V$4,DK101,1))),"")</f>
        <v/>
      </c>
      <c r="BU101" s="4" t="str">
        <f>IF(AND(ISNUMBER(DK101),DK101&lt;8),IF(AND(ISNUMBER(AN101),ISNUMBER(DK101)),IF(AN101-VLOOKUP(BI101,NyLi1R!$L$2:$V$4,DK101,1)&lt;1,1 &amp; " - " &amp; AN101+VLOOKUP(BI101,NyLi1R!$L$2:$V$4,DK101,1),IF(AN101+VLOOKUP(BI101,NyLi1R!$L$2:$V$4,DK101,1)&gt;19,AN101-VLOOKUP(BI101,NyLi1R!$L$2:$V$4,DK101,1) &amp; " - " &amp; 19,AN101-VLOOKUP(BI101,NyLi1R!$L$2:$V$4,DK101,1) &amp; " - " &amp; AN101+VLOOKUP(BI101,NyLi1R!$L$2:$V$4,DK101,1))),""),"")</f>
        <v/>
      </c>
      <c r="BV101" s="4" t="str">
        <f>IF(AND(ISNUMBER(DK101),DK101&lt;8),IF(AND(ISNUMBER(AO101),ISNUMBER(DK101)),IF(AO101-VLOOKUP(BI101,NyLi1E!$L$2:$V$4,DK101,1)&lt;1,1 &amp; " - " &amp; AO101+VLOOKUP(BI101,NyLi1E!$L$2:$V$4,DK101,1),IF(AO101+VLOOKUP(BI101,NyLi1E!$L$2:$V$4,DK101,1)&gt;19,AO101-VLOOKUP(BI101,NyLi1E!$L$2:$V$4,DK101,1) &amp; " - " &amp; 19,AO101-VLOOKUP(BI101,NyLi1E!$L$2:$V$4,DK101,1) &amp; " - " &amp; AO101+VLOOKUP(BI101,NyLi1E!$L$2:$V$4,DK101,1))),""),"")</f>
        <v/>
      </c>
      <c r="BW101" s="4" t="str">
        <f>IF(AND(ISNUMBER(DK101),DK101&lt;8),IF(AND(ISNUMBER(AP101),ISNUMBER(DK101)),IF(AP101-VLOOKUP(BI101,NyLi1T!$L$2:$V$4,DK101,1)&lt;1,1 &amp; " - " &amp; AP101+VLOOKUP(BI101,NyLi1T!$L$2:$V$4,DK101,1),IF(AP101+VLOOKUP(BI101,NyLi1T!$L$2:$V$4,DK101,1)&gt;19,AP101-VLOOKUP(BI101,NyLi1T!$L$2:$V$4,DK101,1) &amp; " - " &amp; 19,AP101-VLOOKUP(BI101,NyLi1T!$L$2:$V$4,DK101,1) &amp; " - " &amp; AP101+VLOOKUP(BI101,NyLi1T!$L$2:$V$4,DK101,1))),""),"")</f>
        <v/>
      </c>
      <c r="BX101" s="4" t="str">
        <f>IF(AND(ISNUMBER(DK101),DK101&gt;7),IF(AND(ISNUMBER(AQ101),ISNUMBER(DK101)),IF(AQ101-VLOOKUP(BI101,NyLi2R!$L$2:$V$4,DK101,1)&lt;1,1 &amp; " - " &amp; AQ101+VLOOKUP(BI101,NyLi2R!$L$2:$V$4,DK101,1),IF(AQ101+VLOOKUP(BI101,NyLi2R!$L$2:$V$4,DK101,1)&gt;19,AQ101-VLOOKUP(BI101,NyLi2R!$L$2:$V$4,DK101,1) &amp; " - " &amp; 19,AQ101-VLOOKUP(BI101,NyLi2R!$L$2:$V$4,DK101,1) &amp; " - " &amp; AQ101+VLOOKUP(BI101,NyLi2R!$L$2:$V$4,DK101,1))),""),"")</f>
        <v/>
      </c>
      <c r="BY101" s="4" t="str">
        <f>IF(AND(ISNUMBER(DK101),DK101&gt;7),IF(AND(ISNUMBER(AR101),ISNUMBER(DK101)),IF(AR101-VLOOKUP(BI101,NyLi2E!$L$2:$V$4,DK101,1)&lt;1,1 &amp; " - " &amp; AR101+VLOOKUP(BI101,NyLi2E!$L$2:$V$4,DK101,1),IF(AR101+VLOOKUP(BI101,NyLi2E!$L$2:$V$4,DK101,1)&gt;19,AR101-VLOOKUP(BI101,NyLi2E!$L$2:$V$4,DK101,1) &amp; " - " &amp; 19,AR101-VLOOKUP(BI101,NyLi2E!$L$2:$V$4,DK101,1) &amp; " - " &amp; AR101+VLOOKUP(BI101,NyLi2E!$L$2:$V$4,DK101,1))),""),"")</f>
        <v/>
      </c>
      <c r="BZ101" s="4" t="str">
        <f>IF(AND(ISNUMBER(DK101),DK101&gt;7),IF(AND(ISNUMBER(AS101),ISNUMBER(DK101)),IF(AS101-VLOOKUP(BI101,NyLi2T!$L$2:$V$4,DK101,1)&lt;1,1 &amp; " - " &amp; AS101+VLOOKUP(BI101,NyLi2T!$L$2:$V$4,DK101,1),IF(AS101+VLOOKUP(BI101,NyLi2T!$L$2:$V$4,DK101,1)&gt;19,AS101-VLOOKUP(BI101,NyLi2T!$L$2:$V$4,DK101,1) &amp; " - " &amp; 19,AS101-VLOOKUP(BI101,NyLi2T!$L$2:$V$4,DK101,1) &amp; " - " &amp; AS101+VLOOKUP(BI101,NyLi2T!$L$2:$V$4,DK101,1))),""),"")</f>
        <v/>
      </c>
      <c r="CA101" s="4" t="str">
        <f>IF(AND(ISNUMBER(DK101),DK101&lt;8),IF(AND(ISNUMBER(AT101),ISNUMBER(DK101)),IF(AT101-VLOOKUP(BI101,NySs!$L$2:$V$4,DK101,1)&lt;1,1 &amp; " - " &amp; AT101+VLOOKUP(BI101,NySs!$L$2:$V$4,DK101,1),IF(AT101+VLOOKUP(BI101,NySs!$L$2:$V$4,DK101,1)&gt;19,AT101-VLOOKUP(BI101,NySs!$L$2:$V$4,DK101,1) &amp; " - " &amp; 19,AT101-VLOOKUP(BI101,NySs!$L$2:$V$4,DK101,1) &amp; " - " &amp; AT101+VLOOKUP(BI101,NySs!$L$2:$V$4,DK101,1))),""),"")</f>
        <v/>
      </c>
      <c r="CB101" s="4" t="str">
        <f>IF(AND(ISNUMBER(DK101),DK101&lt;9),IF(AND(ISNUMBER(AU101),ISNUMBER(DK101)),IF(AU101-VLOOKUP(BI101,NyEo!$L$2:$V$4,DK101,1)&lt;1,1 &amp; " - " &amp; AU101+VLOOKUP(BI101,NyEo!$L$2:$V$4,DK101,1),IF(AU101+VLOOKUP(BI101,NyEo!$L$2:$V$4,DK101,1)&gt;19,AU101-VLOOKUP(BI101,NyEo!$L$2:$V$4,DK101,1) &amp; " - " &amp; 19,AU101-VLOOKUP(BI101,NyEo!$L$2:$V$4,DK101,1) &amp; " - " &amp; AU101+VLOOKUP(BI101,NyEo!$L$2:$V$4,DK101,1))),""),"")</f>
        <v/>
      </c>
      <c r="CC101" s="4" t="str">
        <f>IF(AND(ISNUMBER(DK101),DK101&gt;7),IF(AND(ISNUMBER(AV101),ISNUMBER(DK101)),IF(AV101-VLOOKUP(BI101,NyHt!$L$2:$V$4,DK101,1)&lt;1,1 &amp; " - " &amp; AV101+VLOOKUP(BI101,NyHt!$L$2:$V$4,DK101,1),IF(AV101+VLOOKUP(BI101,NyHt!$L$2:$V$4,DK101,1)&gt;19,AV101-VLOOKUP(BI101,NyHt!$L$2:$V$4,DK101,1) &amp; " - " &amp; 19,AV101-VLOOKUP(BI101,NyHt!$L$2:$V$4,DK101,1) &amp; " - " &amp; AV101+VLOOKUP(BI101,NyHt!$L$2:$V$4,DK101,1))),""),"")</f>
        <v/>
      </c>
      <c r="CD101" s="4" t="str">
        <f>IF(AND(ISNUMBER(AW101),ISNUMBER(DK101)),IF(AW101-VLOOKUP(BI101,NySiF!$L$2:$V$4,DK101,1)&lt;1,1 &amp; " - " &amp; AW101+VLOOKUP(BI101,NySiF!$L$2:$V$4,DK101,1),IF(AW101+VLOOKUP(BI101,NySiF!$L$2:$V$4,DK101,1)&gt;19,AW101-VLOOKUP(BI101,NySiF!$L$2:$V$4,DK101,1) &amp; " - " &amp; 19,AW101-VLOOKUP(BI101,NySiF!$L$2:$V$4,DK101,1) &amp; " - " &amp; AW101+VLOOKUP(BI101,NySiF!$L$2:$V$4,DK101,1))),"")</f>
        <v/>
      </c>
      <c r="CE101" s="4" t="str">
        <f>IF(AND(ISNUMBER(AX101),ISNUMBER(DK101)),IF(AX101-VLOOKUP(BI101,NySiB!$L$2:$V$4,DK101,1)&lt;1,1 &amp; " - " &amp; AX101+VLOOKUP(BI101,NySiB!$L$2:$V$4,DK101,1),IF(AX101+VLOOKUP(BI101,NySiB!$L$2:$V$4,DK101,1)&gt;19,AX101-VLOOKUP(BI101,NySiB!$L$2:$V$4,DK101,1) &amp; " - " &amp; 19,AX101-VLOOKUP(BI101,NySiB!$L$2:$V$4,DK101,1) &amp; " - " &amp; AX101+VLOOKUP(BI101,NySiB!$L$2:$V$4,DK101,1))),"")</f>
        <v/>
      </c>
      <c r="CF101" s="4" t="str">
        <f>IF(AND(ISNUMBER(AY101),ISNUMBER(DK101)),IF(AY101-VLOOKUP(BI101,NySiT!$L$2:$V$4,DK101,1)&lt;1,1 &amp; " - " &amp; AY101+VLOOKUP(BI101,NySiT!$L$2:$V$4,DK101,1),IF(AY101+VLOOKUP(BI101,NySiT!$L$2:$V$4,DK101,1)&gt;19,AY101-VLOOKUP(BI101,NySiT!$L$2:$V$4,DK101,1) &amp; " - " &amp; 19,AY101-VLOOKUP(BI101,NySiT!$L$2:$V$4,DK101,1) &amp; " - " &amp; AY101+VLOOKUP(BI101,NySiT!$L$2:$V$4,DK101,1))),"")</f>
        <v/>
      </c>
      <c r="CG101" s="4" t="str">
        <f>IF(AND(ISNUMBER(AZ101),ISNUMBER(DK101)),IF(AZ101-VLOOKUP(BI101,NyVs!$L$2:$V$4,DK101,1)&lt;1,1 &amp; " - " &amp; AZ101+VLOOKUP(BI101,NyVs!$L$2:$V$4,DK101,1),IF(AZ101+VLOOKUP(BI101,NyVs!$L$2:$V$4,DK101,1)&gt;19,AZ101-VLOOKUP(BI101,NyVs!$L$2:$V$4,DK101,1) &amp; " - " &amp; 19,AZ101-VLOOKUP(BI101,NyVs!$L$2:$V$4,DK101,1) &amp; " - " &amp; AZ101+VLOOKUP(BI101,NyVs!$L$2:$V$4,DK101,1))),"")</f>
        <v/>
      </c>
      <c r="CH101" s="4" t="str">
        <f>IF(AND(ISNUMBER(BA101),ISNUMBER(DK101)),IF(BA101-VLOOKUP(BI101,NyPp!$L$2:$V$4,DK101,1)&lt;1,1 &amp; " - " &amp; BA101+VLOOKUP(BI101,NyPp!$L$2:$V$4,DK101,1),IF(BA101+VLOOKUP(BI101,NyPp!$L$2:$V$4,DK101,1)&gt;19,BA101-VLOOKUP(BI101,NyPp!$L$2:$V$4,DK101,1) &amp; " - " &amp; 19,BA101-VLOOKUP(BI101,NyPp!$L$2:$V$4,DK101,1) &amp; " - " &amp; BA101+VLOOKUP(BI101,NyPp!$L$2:$V$4,DK101,1))),"")</f>
        <v/>
      </c>
      <c r="CI101" s="4" t="str">
        <f>IF(AND(ISNUMBER(BB101),ISNUMBER(DK101)),IF(BB101-VLOOKUP(BI101,NyIGS!$L$2:$V$4,DK101,1)&lt;40,40 &amp; " - " &amp; BB101+VLOOKUP(BI101,NyIGS!$L$2:$V$4,DK101,1),IF(BB101+VLOOKUP(BI101,NyIGS!$L$2:$V$4,DK101,1)&gt;160,BB101-VLOOKUP(BI101,NyIGS!$L$2:$V$4,DK101,1) &amp; " - " &amp; 160,BB101-VLOOKUP(BI101,NyIGS!$L$2:$V$4,DK101,1) &amp; " - " &amp; BB101+VLOOKUP(BI101,NyIGS!$L$2:$V$4,DK101,1))),"")</f>
        <v/>
      </c>
      <c r="CJ101" s="4" t="str">
        <f>IF(AND(ISNUMBER(BC101),ISNUMBER(DK101)),IF(BC101-VLOOKUP(BI101,NyIRS!$L$2:$V$4,DK101,1)&lt;40,40 &amp; " - " &amp; BC101+VLOOKUP(BI101,NyIRS!$L$2:$V$4,DK101,1),IF(BC101+VLOOKUP(BI101,NyIRS!$L$2:$V$4,DK101,1)&gt;160,BC101-VLOOKUP(BI101,NyIRS!$L$2:$V$4,DK101,1) &amp; " - " &amp; 160,BC101-VLOOKUP(BI101,NyIRS!$L$2:$V$4,DK101,1) &amp; " - " &amp; BC101+VLOOKUP(BI101,NyIRS!$L$2:$V$4,DK101,1))),"")</f>
        <v/>
      </c>
      <c r="CK101" s="4" t="str">
        <f>IF(AND(ISNUMBER(BD101),ISNUMBER(DK101)),IF(BD101-VLOOKUP(BI101,NyIES!$L$2:$V$4,DK101,1)&lt;40,40 &amp; " - " &amp; BD101+VLOOKUP(BI101,NyIES!$L$2:$V$4,DK101,1),IF(BD101+VLOOKUP(BI101,NyIES!$L$2:$V$4,DK101,1)&gt;160,BD101-VLOOKUP(BI101,NyIES!$L$2:$V$4,DK101,1) &amp; " - " &amp; 160,BD101-VLOOKUP(BI101,NyIES!$L$2:$V$4,DK101,1) &amp; " - " &amp; BD101+VLOOKUP(BI101,NyIES!$L$2:$V$4,DK101,1))),"")</f>
        <v/>
      </c>
      <c r="CL101" s="4" t="str">
        <f>IF(AND(ISNUMBER(BE101),ISNUMBER(DK101)),IF(BE101-VLOOKUP(BI101,NyISI!$L$2:$V$4,DK101,1)&lt;40,40 &amp; " - " &amp; BE101+VLOOKUP(BI101,NyISI!$L$2:$V$4,DK101,1),IF(BE101+VLOOKUP(BI101,NyISI!$L$2:$V$4,DK101,1)&gt;160,BE101-VLOOKUP(BI101,NyISI!$L$2:$V$4,DK101,1) &amp; " - " &amp; 160,BE101-VLOOKUP(BI101,NyISI!$L$2:$V$4,DK101,1) &amp; " - " &amp; BE101+VLOOKUP(BI101,NyISI!$L$2:$V$4,DK101,1))),"")</f>
        <v/>
      </c>
      <c r="CM101" s="4" t="str">
        <f>IF(AND(ISNUMBER(DK101),DK101&lt;8),IF(AND(ISNUMBER(BF101),ISNUMBER(DK101)),IF(BF101-VLOOKUP(BI101,NyISS!$L$2:$V$4,DK101,1)&lt;40,40 &amp; " - " &amp; BF101+VLOOKUP(BI101,NyISS!$L$2:$V$4,DK101,1),IF(BF101+VLOOKUP(BI101,NyISS!$L$2:$V$4,DK101,1)&gt;160,BF101-VLOOKUP(BI101,NyISS!$L$2:$V$4,DK101,1) &amp; " - " &amp; 160,BF101-VLOOKUP(BI101,NyISS!$L$2:$V$4,DK101,1) &amp; " - " &amp; BF101+VLOOKUP(BI101,NyISS!$L$2:$V$4,DK101,1))),""),"")</f>
        <v/>
      </c>
      <c r="CN101" s="4" t="str">
        <f>IF(AND(ISNUMBER(DK101),DK101&gt;7),IF(AND(ISNUMBER(BG101),ISNUMBER(DK101)),IF(BG101-VLOOKUP(BI101,NyISM!$L$2:$V$4,DK101,1)&lt;40,40 &amp; " - " &amp; BG101+VLOOKUP(BI101,NyISM!$L$2:$V$4,DK101,1),IF(BG101+VLOOKUP(BI101,NyISM!$L$2:$V$4,DK101,1)&gt;160,BG101-VLOOKUP(BI101,NyISM!$L$2:$V$4,DK101,1) &amp; " - " &amp; 160,BG101-VLOOKUP(BI101,NyISM!$L$2:$V$4,DK101,1) &amp; " - " &amp; BG101+VLOOKUP(BI101,NyISM!$L$2:$V$4,DK101,1))),""),"")</f>
        <v/>
      </c>
      <c r="CO101" s="4" t="str">
        <f>IF(AND(ISNUMBER(BH101),ISNUMBER(DK101)),IF(BH101-VLOOKUP(BI101,NyIAM!$L$2:$V$4,DK101,1)&lt;40,40 &amp; " - " &amp; BH101+VLOOKUP(BI101,NyIAM!$L$2:$V$4,DK101,1),IF(BH101+VLOOKUP(BI101,NyIAM!$L$2:$V$4,DK101,1)&gt;160,BH101-VLOOKUP(BI101,NyIAM!$L$2:$V$4,DK101,1) &amp; " - " &amp; 160,BH101-VLOOKUP(BI101,NyIAM!$L$2:$V$4,DK101,1) &amp; " - " &amp; BH101+VLOOKUP(BI101,NyIAM!$L$2:$V$4,DK101,1))),"")</f>
        <v/>
      </c>
      <c r="CP101" s="4" t="str">
        <f>IF(AF101="","",IF(AND(ISNUMBER(AF101),ISNUMBER(DK101)),IF(VLOOKUP(AF101,NyOm!$A$2:$K$30,DK101,1)=1,"Onormalt få ord",IF(VLOOKUP(AF101,NyOm!$A$2:$K$30,DK101,1)=2,"Färre antal ord än normalt",IF(VLOOKUP(AF101,NyOm!$A$2:$K$30,DK101,1)=3,"Normalt antal ord","")))))</f>
        <v/>
      </c>
      <c r="CQ101" s="4" t="str">
        <f>IF(AB101="","",IF(AND(ISNUMBER(AB101),ISNUMBER(DK101)),IF(VLOOKUP(AB101,NyPbTid!$A$2:$K$218,DK101,1)=1,"Onormalt lång tidsåtgång",IF(VLOOKUP(AB101,NyPbTid!$A$2:$K$218,DK101,1)=2,"Långsammare än normalt",IF(VLOOKUP(AB101,NyPbTid!$A$2:$K$218,DK101,1)=3,"Normal tidsåtgång","")))))</f>
        <v/>
      </c>
      <c r="CR101" s="4" t="str">
        <f>IF(AC101="","",IF(AND(ISNUMBER(AC101),ISNUMBER(DK101)),IF(VLOOKUP(AC101,NyPbFel!$A$2:$K$18,DK101,1)=1,"Onormalt antal fel",IF(VLOOKUP(AC101,NyPbFel!$A$2:$K$18,DK101,1)=2,"Fler fel än normalt",IF(VLOOKUP(AC101,NyPbFel!$A$2:$K$18,DK101,1)=3,"Normalt antal fel","")))))</f>
        <v/>
      </c>
      <c r="CS101" s="4" t="str">
        <f t="shared" si="28"/>
        <v/>
      </c>
      <c r="CT101" s="4" t="str">
        <f>IF(OR(ISNUMBER(CS101),CS101="0**"),IF(ISNUMBER(CS101),CS101/ABS(CS101)*VLOOKUP(1,SignDiff!$A$3:$K$4,DK101,1),VLOOKUP(1,SignDiff!$A$3:$K$4,DK101,1)),"")</f>
        <v/>
      </c>
      <c r="CU101" s="4" t="str">
        <f>IF(OR(ISNUMBER(CS101),CS101="0**"),IF(ISNUMBER(CS101),CS101/ABS(CS101)*VLOOKUP(1,SignDiff!$A$7:$K$8,DK101,1),VLOOKUP(1,SignDiff!$A$7:$K$8,DK101,1)),"")</f>
        <v/>
      </c>
      <c r="CV101" s="4" t="str">
        <f t="shared" si="29"/>
        <v/>
      </c>
      <c r="CW101" s="4" t="str">
        <f t="shared" si="30"/>
        <v/>
      </c>
      <c r="CX101" s="4" t="str">
        <f>IF(OR(ISNUMBER(CS101),CS101="0**"),IF(CS101="0**",VLOOKUP(0,'IRS-IES'!$A$2:$C$43,2,1),IF(CS101&lt;0,VLOOKUP(ABS(CS101),'IRS-IES'!$A$2:$C$43,2,1),VLOOKUP(ABS(CS101),'IRS-IES'!$A$2:$C$43,3,1))),"")</f>
        <v/>
      </c>
      <c r="CY101" s="4" t="str">
        <f t="shared" si="31"/>
        <v/>
      </c>
      <c r="CZ101" s="4" t="str">
        <f>IF(OR(ISNUMBER(CY101),CY101="0**"),IF(ISNUMBER(CY101),CY101/ABS(CY101)*VLOOKUP(2,SignDiff!$A$3:$K$4,DK101,1),VLOOKUP(2,SignDiff!$A$3:$K$4,DK101,1)),"")</f>
        <v/>
      </c>
      <c r="DA101" s="4" t="str">
        <f>IF(OR(ISNUMBER(CY101),CY101="0**"),IF(ISNUMBER(CY101),CY101/ABS(CY101)*VLOOKUP(2,SignDiff!$A$7:$K$8,DK101,1),VLOOKUP(2,SignDiff!$A$7:$K$8,DK101,1)),"")</f>
        <v/>
      </c>
      <c r="DB101" s="4" t="str">
        <f t="shared" si="32"/>
        <v/>
      </c>
      <c r="DC101" s="4" t="str">
        <f t="shared" si="33"/>
        <v/>
      </c>
      <c r="DD101" s="4" t="str">
        <f>IF(OR(ISNUMBER(CY101),CY101="0**"),IF(CY101="0**",VLOOKUP(0,'ISI-ISS'!$A$2:$C$43,2,1),IF(CY101&lt;0,VLOOKUP(ABS(CY101),'ISI-ISS'!$A$2:$C$43,2,1),VLOOKUP(ABS(CY101),'ISI-ISS'!$A$2:$C$43,3,1))),"")</f>
        <v/>
      </c>
      <c r="DE101" s="4" t="str">
        <f t="shared" si="34"/>
        <v/>
      </c>
      <c r="DF101" s="4" t="str">
        <f>IF(OR(ISNUMBER(DE101),DE101="0**"),IF(ISNUMBER(DE101),DE101/ABS(DE101)*VLOOKUP(2,SignDiff!$A$3:$K$4,DK101,1),VLOOKUP(2,SignDiff!$A$3:$K$4,DK101,1)),"")</f>
        <v/>
      </c>
      <c r="DG101" s="4" t="str">
        <f>IF(OR(ISNUMBER(DE101),DE101="0**"),IF(ISNUMBER(DE101),DE101/ABS(DE101)*VLOOKUP(2,SignDiff!$A$7:$K$8,DK101,1),VLOOKUP(2,SignDiff!$A$7:$K$8,DK101,1)),"")</f>
        <v/>
      </c>
      <c r="DH101" s="4" t="str">
        <f t="shared" si="35"/>
        <v/>
      </c>
      <c r="DI101" s="4" t="str">
        <f t="shared" si="36"/>
        <v/>
      </c>
      <c r="DJ101" s="4" t="str">
        <f>IF(OR(ISNUMBER(DE101),DE101="0**"),IF(DE101="0**",VLOOKUP(0,'ISI-ISM'!$A$2:$C$43,2,1),IF(DE101&lt;0,VLOOKUP(ABS(DE101),'ISI-ISM'!$A$2:$C$43,2,1),VLOOKUP(ABS(DE101),'ISI-ISM'!$A$2:$C$43,3,1))),"")</f>
        <v/>
      </c>
      <c r="DK101" s="4" t="str">
        <f>IF(ISERROR(VLOOKUP(N101,age!$A$2:$C$11,2,1)),"",VLOOKUP(N101,age!$A$2:$C$11,2,1))</f>
        <v/>
      </c>
      <c r="DL101" s="4" t="str">
        <f>IF(ISERROR(VLOOKUP(N101,age!$A$2:$C$11,3,1)),"",VLOOKUP(N101,age!$A$2:$C$11,3,1))</f>
        <v/>
      </c>
      <c r="DM101" s="4">
        <f t="shared" si="23"/>
        <v>0</v>
      </c>
      <c r="DN101" s="4">
        <f t="shared" si="24"/>
        <v>0</v>
      </c>
      <c r="DO101" s="4">
        <f t="shared" si="25"/>
        <v>0</v>
      </c>
      <c r="DP101" s="4">
        <f t="shared" si="26"/>
        <v>0</v>
      </c>
      <c r="DQ101" s="4">
        <f t="shared" si="27"/>
        <v>0</v>
      </c>
      <c r="DR101" s="9" t="str">
        <f t="shared" si="37"/>
        <v/>
      </c>
      <c r="DS101" s="9" t="str">
        <f t="shared" si="38"/>
        <v/>
      </c>
      <c r="DT101" s="9" t="str">
        <f t="shared" si="39"/>
        <v/>
      </c>
      <c r="DU101" s="9" t="str">
        <f t="shared" si="40"/>
        <v/>
      </c>
      <c r="DV101" s="9" t="str">
        <f t="shared" si="41"/>
        <v/>
      </c>
      <c r="DW101" s="9" t="str">
        <f t="shared" si="42"/>
        <v/>
      </c>
      <c r="DX101" s="9" t="str">
        <f t="shared" si="43"/>
        <v/>
      </c>
      <c r="DY101" s="9" t="str">
        <f>IF(AND(ISNUMBER(AJ101),ISNUMBER(DK101)),IF(AJ101-VLOOKUP(BI101,NyFi!$L$2:$V$4,DK101,1)&lt;1,1,AJ101-VLOOKUP(BI101,NyFi!$L$2:$V$4,DK101,1)),"")</f>
        <v/>
      </c>
      <c r="DZ101" s="9" t="str">
        <f>IF(AND(ISNUMBER(DK101),DK101&lt;8),IF(AND(ISNUMBER(AK101),ISNUMBER(DK101)),IF(AK101-VLOOKUP(BI101,NyGs!$L$2:$V$4,DK101,1)&lt;1,1,AK101-VLOOKUP(BI101,NyGs!$L$2:$V$4,DK101,1)),""),"")</f>
        <v/>
      </c>
      <c r="EA101" s="9" t="str">
        <f>IF(AND(ISNUMBER(AL101),ISNUMBER(DK101)),IF(AL101-VLOOKUP(BI101,NyRm!$L$2:$V$4,DK101,1)&lt;1,1,AL101-VLOOKUP(BI101,NyRm!$L$2:$V$4,DK101,1)),"")</f>
        <v/>
      </c>
      <c r="EB101" s="9" t="str">
        <f>IF(AND(ISNUMBER(AM101),ISNUMBER(DK101)),IF(AM101-VLOOKUP(BI101,NyFm!$L$2:$V$4,DK101,1)&lt;1,1,AM101-VLOOKUP(BI101,NyFm!$L$2:$V$4,DK101,1)),"")</f>
        <v/>
      </c>
      <c r="EC101" s="9" t="str">
        <f>IF(AND(ISNUMBER(DK101),DK101&lt;8),IF(AND(ISNUMBER(AN101),ISNUMBER(DK101)),IF(AN101-VLOOKUP(BI101,NyLi1R!$L$2:$V$4,DK101,1)&lt;1,1,AN101-VLOOKUP(BI101,NyLi1R!$L$2:$V$4,DK101,1)),""),"")</f>
        <v/>
      </c>
      <c r="ED101" s="9" t="str">
        <f>IF(AND(ISNUMBER(DK101),DK101&lt;8),IF(AND(ISNUMBER(AO101),ISNUMBER(DK101)),IF(AO101-VLOOKUP(BI101,NyLi1E!$L$2:$V$4,DK101,1)&lt;1,1,AO101-VLOOKUP(BI101,NyLi1E!$L$2:$V$4,DK101,1)),""),"")</f>
        <v/>
      </c>
      <c r="EE101" s="9" t="str">
        <f>IF(AND(ISNUMBER(DK101),DK101&lt;8),IF(AND(ISNUMBER(AP101),ISNUMBER(DK101)),IF(AP101-VLOOKUP(BI101,NyLi1T!$L$2:$V$4,DK101,1)&lt;1,1,AP101-VLOOKUP(BI101,NyLi1T!$L$2:$V$4,DK101,1)),""),"")</f>
        <v/>
      </c>
      <c r="EF101" s="9" t="str">
        <f>IF(AND(ISNUMBER(DK101),DK101&gt;7),IF(AND(ISNUMBER(AQ101),ISNUMBER(DK101)),IF(AQ101-VLOOKUP(BI101,NyLi2R!$L$2:$V$4,DK101,1)&lt;1,1,AQ101-VLOOKUP(BI101,NyLi2R!$L$2:$V$4,DK101,1)),""),"")</f>
        <v/>
      </c>
      <c r="EG101" s="9" t="str">
        <f>IF(AND(ISNUMBER(DK101),DK101&gt;7),IF(AND(ISNUMBER(AR101),ISNUMBER(DK101)),IF(AR101-VLOOKUP(BI101,NyLi2E!$L$2:$V$4,DK101,1)&lt;1,1,AR101-VLOOKUP(BI101,NyLi2E!$L$2:$V$4,DK101,1)),""),"")</f>
        <v/>
      </c>
      <c r="EH101" s="9" t="str">
        <f>IF(AND(ISNUMBER(DK101),DK101&gt;7),IF(AND(ISNUMBER(AS101),ISNUMBER(DK101)),IF(AS101-VLOOKUP(BI101,NyLi2T!$L$2:$V$4,DK101,1)&lt;1,1,AS101-VLOOKUP(BI101,NyLi2T!$L$2:$V$4,DK101,1)),""),"")</f>
        <v/>
      </c>
      <c r="EI101" s="9" t="str">
        <f>IF(AND(ISNUMBER(DK101),DK101&lt;8),IF(AND(ISNUMBER(AT101),ISNUMBER(DK101)),IF(AT101-VLOOKUP(BI101,NySs!$L$2:$V$4,DK101,1)&lt;1,1,AT101-VLOOKUP(BI101,NySs!$L$2:$V$4,DK101,1)),""),"")</f>
        <v/>
      </c>
      <c r="EJ101" s="9" t="str">
        <f>IF(AND(ISNUMBER(DK101),DK101&lt;9),IF(AND(ISNUMBER(AU101),ISNUMBER(DK101)),IF(AU101-VLOOKUP(BI101,NyEo!$L$2:$V$4,DK101,1)&lt;1,1,AU101-VLOOKUP(BI101,NyEo!$L$2:$V$4,DK101,1)),""),"")</f>
        <v/>
      </c>
      <c r="EK101" s="9" t="str">
        <f>IF(AND(ISNUMBER(DK101),DK101&gt;7),IF(AND(ISNUMBER(AV101),ISNUMBER(DK101)),IF(AV101-VLOOKUP(BI101,NyHt!$L$2:$V$4,DK101,1)&lt;1,1,AV101-VLOOKUP(BI101,NyHt!$L$2:$V$4,DK101,1)),""),"")</f>
        <v/>
      </c>
      <c r="EL101" s="9" t="str">
        <f>IF(AND(ISNUMBER(AW101),ISNUMBER(DK101)),IF(AW101-VLOOKUP(BI101,NySiF!$L$2:$V$4,DK101,1)&lt;1,1,AW101-VLOOKUP(BI101,NySiF!$L$2:$V$4,DK101,1)),"")</f>
        <v/>
      </c>
      <c r="EM101" s="9" t="str">
        <f>IF(AND(ISNUMBER(AX101),ISNUMBER(DK101)),IF(AX101-VLOOKUP(BI101,NySiB!$L$2:$V$4,DK101,1)&lt;1,1,AX101-VLOOKUP(BI101,NySiB!$L$2:$V$4,DK101,1)),"")</f>
        <v/>
      </c>
      <c r="EN101" s="9" t="str">
        <f>IF(AND(ISNUMBER(AY101),ISNUMBER(DK101)),IF(AY101-VLOOKUP(BI101,NySiT!$L$2:$V$4,DK101,1)&lt;1,1,AY101-VLOOKUP(BI101,NySiT!$L$2:$V$4,DK101,1)),"")</f>
        <v/>
      </c>
      <c r="EO101" s="9" t="str">
        <f>IF(AND(ISNUMBER(AZ101),ISNUMBER(DK101)),IF(AZ101-VLOOKUP(BI101,NyVs!$L$2:$V$4,DK101,1)&lt;1,1,AZ101-VLOOKUP(BI101,NyVs!$L$2:$V$4,DK101,1)),"")</f>
        <v/>
      </c>
      <c r="EP101" s="9" t="str">
        <f>IF(AND(ISNUMBER(BA101),ISNUMBER(DK101)),IF(BA101-VLOOKUP(BI101,NyPp!$L$2:$V$4,DK101,1)&lt;1,1,BA101-VLOOKUP(BI101,NyPp!$L$2:$V$4,DK101,1)),"")</f>
        <v/>
      </c>
      <c r="EQ101" s="9" t="str">
        <f>IF(AND(ISNUMBER(BB101),ISNUMBER(DK101)),IF(BB101-VLOOKUP(BI101,NyIGS!$L$2:$V$4,DK101,1)&lt;40,40,BB101-VLOOKUP(BI101,NyIGS!$L$2:$V$4,DK101,1)),"")</f>
        <v/>
      </c>
      <c r="ER101" s="9" t="str">
        <f>IF(AND(ISNUMBER(BC101),ISNUMBER(DK101)),IF(BC101-VLOOKUP(BI101,NyIRS!$L$2:$V$4,DK101,1)&lt;40,40,BC101-VLOOKUP(BI101,NyIRS!$L$2:$V$4,DK101,1)),"")</f>
        <v/>
      </c>
      <c r="ES101" s="9" t="str">
        <f>IF(AND(ISNUMBER(BD101),ISNUMBER(DK101)),IF(BD101-VLOOKUP(BI101,NyIES!$L$2:$V$4,DK101,1)&lt;40,40,BD101-VLOOKUP(BI101,NyIES!$L$2:$V$4,DK101,1)),"")</f>
        <v/>
      </c>
      <c r="ET101" s="9" t="str">
        <f>IF(AND(ISNUMBER(BE101),ISNUMBER(DK101)),IF(BE101-VLOOKUP(BI101,NyISI!$L$2:$V$4,DK101,1)&lt;40,40,BE101-VLOOKUP(BI101,NyISI!$L$2:$V$4,DK101,1)),"")</f>
        <v/>
      </c>
      <c r="EU101" s="9" t="str">
        <f>IF(AND(ISNUMBER(DK101),DK101&lt;8),IF(AND(ISNUMBER(BF101),ISNUMBER(DK101)),IF(BF101-VLOOKUP(BI101,NyISS!$L$2:$V$4,DK101,1)&lt;40,40,BF101-VLOOKUP(BI101,NyISS!$L$2:$V$4,DK101,1)),""),"")</f>
        <v/>
      </c>
      <c r="EV101" s="9" t="str">
        <f>IF(AND(ISNUMBER(DK101),DK101&gt;7),IF(AND(ISNUMBER(BG101),ISNUMBER(DK101)),IF(BG101-VLOOKUP(BI101,NyISM!$L$2:$V$4,DK101,1)&lt;40,40,BG101-VLOOKUP(BI101,NyISM!$L$2:$V$4,DK101,1)),""),"")</f>
        <v/>
      </c>
      <c r="EW101" s="9" t="str">
        <f>IF(AND(ISNUMBER(BH101),ISNUMBER(DK101)),IF(BH101-VLOOKUP(BI101,NyIAM!$L$2:$V$4,DK101,1)&lt;40,40,BH101-VLOOKUP(BI101,NyIAM!$L$2:$V$4,DK101,1)),"")</f>
        <v/>
      </c>
      <c r="EX101" s="9" t="str">
        <f>IF(AND(ISNUMBER(AJ101),ISNUMBER(DK101)),IF(AJ101+VLOOKUP(BI101,NyFi!$L$2:$V$4,DK101,1)&gt;19,19,AJ101+VLOOKUP(BI101,NyFi!$L$2:$V$4,DK101,1)),"")</f>
        <v/>
      </c>
      <c r="EY101" s="9" t="str">
        <f>IF(AND(ISNUMBER(DK101),DK101&lt;8),IF(AND(ISNUMBER(AK101),ISNUMBER(DK101)),IF(AK101+VLOOKUP(BI101,NyGs!$L$2:$V$4,DK101,1)&gt;19,19,AK101+VLOOKUP(BI101,NyGs!$L$2:$V$4,DK101,1)),""),"")</f>
        <v/>
      </c>
      <c r="EZ101" s="9" t="str">
        <f>IF(AND(ISNUMBER(AL101),ISNUMBER(DK101)),IF(AL101+VLOOKUP(BI101,NyRm!$L$2:$V$4,DK101,1)&gt;19,19,AL101+VLOOKUP(BI101,NyRm!$L$2:$V$4,DK101,1)),"")</f>
        <v/>
      </c>
      <c r="FA101" s="9" t="str">
        <f>IF(AND(ISNUMBER(AM101),ISNUMBER(DK101)),IF(AM101+VLOOKUP(BI101,NyFm!$L$2:$V$4,DK101,1)&gt;19,19,AM101+VLOOKUP(BI101,NyFm!$L$2:$V$4,DK101,1)),"")</f>
        <v/>
      </c>
      <c r="FB101" s="9" t="str">
        <f>IF(AND(ISNUMBER(DK101),DK101&lt;8),IF(AND(ISNUMBER(AN101),ISNUMBER(DK101)),IF(AN101+VLOOKUP(BI101,NyLi1R!$L$2:$V$4,DK101,1)&gt;19,19,AN101+VLOOKUP(BI101,NyLi1R!$L$2:$V$4,DK101,1)),""),"")</f>
        <v/>
      </c>
      <c r="FC101" s="9" t="str">
        <f>IF(AND(ISNUMBER(DK101),DK101&lt;8),IF(AND(ISNUMBER(AO101),ISNUMBER(DK101)),IF(AO101+VLOOKUP(BI101,NyLi1E!$L$2:$V$4,DK101,1)&gt;19,19,AO101+VLOOKUP(BI101,NyLi1E!$L$2:$V$4,DK101,1)),""),"")</f>
        <v/>
      </c>
      <c r="FD101" s="9" t="str">
        <f>IF(AND(ISNUMBER(DK101),DK101&lt;8),IF(AND(ISNUMBER(AP101),ISNUMBER(DK101)),IF(AP101+VLOOKUP(BI101,NyLi1T!$L$2:$V$4,DK101,1)&gt;19,19,AP101+VLOOKUP(BI101,NyLi1T!$L$2:$V$4,DK101,1)),""),"")</f>
        <v/>
      </c>
      <c r="FE101" s="9" t="str">
        <f>IF(AND(ISNUMBER(DK101),DK101&gt;7),IF(AND(ISNUMBER(AQ101),ISNUMBER(DK101)),IF(AQ101+VLOOKUP(BI101,NyLi2R!$L$2:$V$4,DK101,1)&gt;19,19,AQ101+VLOOKUP(BI101,NyLi2R!$L$2:$V$4,DK101,1)),""),"")</f>
        <v/>
      </c>
      <c r="FF101" s="9" t="str">
        <f>IF(AND(ISNUMBER(DK101),DK101&gt;7),IF(AND(ISNUMBER(AR101),ISNUMBER(DK101)),IF(AR101+VLOOKUP(BI101,NyLi2E!$L$2:$V$4,DK101,1)&gt;19,19,AR101+VLOOKUP(BI101,NyLi2E!$L$2:$V$4,DK101,1)),""),"")</f>
        <v/>
      </c>
      <c r="FG101" s="9" t="str">
        <f>IF(AND(ISNUMBER(DK101),DK101&gt;7),IF(AND(ISNUMBER(AS101),ISNUMBER(DK101)),IF(AS101+VLOOKUP(BI101,NyLi2T!$L$2:$V$4,DK101,1)&gt;19,19,AS101+VLOOKUP(BI101,NyLi2T!$L$2:$V$4,DK101,1)),""),"")</f>
        <v/>
      </c>
      <c r="FH101" s="9" t="str">
        <f>IF(AND(ISNUMBER(DK101),DK101&lt;8),IF(AND(ISNUMBER(AT101),ISNUMBER(DK101)),IF(AT101+VLOOKUP(BI101,NySs!$L$2:$V$4,DK101,1)&gt;19,19,AT101+VLOOKUP(BI101,NySs!$L$2:$V$4,DK101,1)),""),"")</f>
        <v/>
      </c>
      <c r="FI101" s="9" t="str">
        <f>IF(AND(ISNUMBER(DK101),DK101&lt;9),IF(AND(ISNUMBER(AU101),ISNUMBER(DK101)),IF(AU101+VLOOKUP(BI101,NyEo!$L$2:$V$4,DK101,1)&gt;19,19,AU101+VLOOKUP(BI101,NyEo!$L$2:$V$4,DK101,1)),""),"")</f>
        <v/>
      </c>
      <c r="FJ101" s="9" t="str">
        <f>IF(AND(ISNUMBER(DK101),DK101&gt;7),IF(AND(ISNUMBER(AV101),ISNUMBER(DK101)),IF(AV101+VLOOKUP(BI101,NyHt!$L$2:$V$4,DK101,1)&gt;19,19,AV101+VLOOKUP(BI101,NyHt!$L$2:$V$4,DK101,1)),""),"")</f>
        <v/>
      </c>
      <c r="FK101" s="9" t="str">
        <f>IF(AND(ISNUMBER(AW101),ISNUMBER(DK101)),IF(AW101+VLOOKUP(BI101,NySiF!$L$2:$V$4,DK101,1)&gt;19,19,AW101+VLOOKUP(BI101,NySiF!$L$2:$V$4,DK101,1)),"")</f>
        <v/>
      </c>
      <c r="FL101" s="9" t="str">
        <f>IF(AND(ISNUMBER(AX101),ISNUMBER(DK101)),IF(AX101+VLOOKUP(BI101,NySiB!$L$2:$V$4,DK101,1)&gt;19,19,AX101+VLOOKUP(BI101,NySiB!$L$2:$V$4,DK101,1)),"")</f>
        <v/>
      </c>
      <c r="FM101" s="9" t="str">
        <f>IF(AND(ISNUMBER(AY101),ISNUMBER(DK101)),IF(AY101+VLOOKUP(BI101,NySiT!$L$2:$V$4,DK101,1)&gt;19,19,AY101+VLOOKUP(BI101,NySiT!$L$2:$V$4,DK101,1)),"")</f>
        <v/>
      </c>
      <c r="FN101" s="9" t="str">
        <f>IF(AND(ISNUMBER(AZ101),ISNUMBER(DK101)),IF(AZ101+VLOOKUP(BI101,NyVs!$L$2:$V$4,DK101,1)&gt;19,19,AZ101+VLOOKUP(BI101,NyVs!$L$2:$V$4,DK101,1)),"")</f>
        <v/>
      </c>
      <c r="FO101" s="9" t="str">
        <f>IF(AND(ISNUMBER(BA101),ISNUMBER(DK101)),IF(BA101+VLOOKUP(BI101,NyPp!$L$2:$V$4,DK101,1)&gt;19,19,BA101+VLOOKUP(BI101,NyPp!$L$2:$V$4,DK101,1)),"")</f>
        <v/>
      </c>
      <c r="FP101" s="9" t="str">
        <f>IF(AND(ISNUMBER(BB101),ISNUMBER(DK101)),IF(BB101+VLOOKUP(BI101,NyIGS!$L$2:$V$4,DK101,1)&gt;160,160,BB101+VLOOKUP(BI101,NyIGS!$L$2:$V$4,DK101,1)),"")</f>
        <v/>
      </c>
      <c r="FQ101" s="9" t="str">
        <f>IF(AND(ISNUMBER(BC101),ISNUMBER(DK101)),IF(BC101+VLOOKUP(BI101,NyIRS!$L$2:$V$4,DK101,1)&gt;160,160,BC101+VLOOKUP(BI101,NyIRS!$L$2:$V$4,DK101,1)),"")</f>
        <v/>
      </c>
      <c r="FR101" s="9" t="str">
        <f>IF(AND(ISNUMBER(BD101),ISNUMBER(DK101)),IF(BD101+VLOOKUP(BI101,NyIES!$L$2:$V$4,DK101,1)&gt;160,160, BD101+VLOOKUP(BI101,NyIES!$L$2:$V$4,DK101,1)),"")</f>
        <v/>
      </c>
      <c r="FS101" s="9" t="str">
        <f>IF(AND(ISNUMBER(BE101),ISNUMBER(DK101)),IF(BE101+VLOOKUP(BI101,NyISI!$L$2:$V$4,DK101,1)&gt;160,160,BE101+VLOOKUP(BI101,NyISI!$L$2:$V$4,DK101,1)),"")</f>
        <v/>
      </c>
      <c r="FT101" s="9" t="str">
        <f>IF(AND(ISNUMBER(DK101),DK101&lt;8),IF(AND(ISNUMBER(BF101),ISNUMBER(DK101)),IF(BF101+VLOOKUP(BI101,NyISS!$L$2:$V$4,DK101,1)&gt;160,160,BF101+VLOOKUP(BI101,NyISS!$L$2:$V$4,DK101,1)),""),"")</f>
        <v/>
      </c>
      <c r="FU101" s="9" t="str">
        <f>IF(AND(ISNUMBER(DK101),DK101&gt;7),IF(AND(ISNUMBER(BG101),ISNUMBER(DK101)),IF(BG101+VLOOKUP(BI101,NyISM!$L$2:$V$4,DK101,1)&gt;160,160,BG101+VLOOKUP(BI101,NyISM!$L$2:$V$4,DK101,1)),""),"")</f>
        <v/>
      </c>
      <c r="FV101" s="9" t="str">
        <f>IF(AND(ISNUMBER(BH101),ISNUMBER(DK101)),IF(BH101+VLOOKUP(BI101,NyIAM!$L$2:$V$4,DK101,1)&gt;160,160,BH101+VLOOKUP(BI101,NyIAM!$L$2:$V$4,DK101,1)),"")</f>
        <v/>
      </c>
    </row>
    <row r="102" spans="1:178" x14ac:dyDescent="0.2">
      <c r="A102" s="51"/>
      <c r="B102" s="51"/>
      <c r="C102" s="51"/>
      <c r="D102" s="51"/>
      <c r="E102" s="51"/>
      <c r="F102" s="51"/>
      <c r="G102" s="51"/>
      <c r="H102" s="51"/>
      <c r="I102" s="51"/>
      <c r="J102" s="52"/>
      <c r="K102" s="52"/>
      <c r="L102" s="53"/>
      <c r="M102" s="53"/>
      <c r="N102" s="58" t="str">
        <f t="shared" si="22"/>
        <v/>
      </c>
      <c r="O102" s="53"/>
      <c r="P102" s="53"/>
      <c r="Q102" s="53"/>
      <c r="R102" s="53"/>
      <c r="S102" s="53"/>
      <c r="T102" s="53"/>
      <c r="U102" s="53"/>
      <c r="V102" s="53"/>
      <c r="W102" s="53"/>
      <c r="X102" s="53"/>
      <c r="Y102" s="53"/>
      <c r="Z102" s="53"/>
      <c r="AA102" s="53"/>
      <c r="AB102" s="53"/>
      <c r="AC102" s="53"/>
      <c r="AD102" s="53"/>
      <c r="AE102" s="53"/>
      <c r="AF102" s="53"/>
      <c r="AG102" s="53"/>
      <c r="AH102" s="53"/>
      <c r="AI102" s="53"/>
      <c r="AJ102" s="4" t="str">
        <f>IF(O102="","",IF(ISNUMBER(N102),VLOOKUP(O102,NyFi!$A$2:$K$40,DK102),""))</f>
        <v/>
      </c>
      <c r="AK102" s="4" t="str">
        <f>IF(P102="","",IF(AND(ISNUMBER(N102),DK102&lt;8),VLOOKUP(P102,NyGs!$A$2:$G$41,DK102),""))</f>
        <v/>
      </c>
      <c r="AL102" s="4" t="str">
        <f>IF(AA102="","",IF(ISNUMBER(N102),VLOOKUP(AA102,NyRm!$A$2:$K$56,DK102),""))</f>
        <v/>
      </c>
      <c r="AM102" s="4" t="str">
        <f>IF(Z102="","",IF(ISNUMBER(N102),VLOOKUP(Z102,NyFm!$A$2:$K$46,DK102),""))</f>
        <v/>
      </c>
      <c r="AN102" s="4" t="str">
        <f>IF(U102="","",IF(AND(ISNUMBER(N102),DK102&lt;8),VLOOKUP(U102,NyLi1R!$A$2:$G$20,DK102),""))</f>
        <v/>
      </c>
      <c r="AO102" s="4" t="str">
        <f>IF(V102="","",IF(AND(ISNUMBER(N102),DK102&lt;8),VLOOKUP(V102,NyLi1E!$A$2:$G$20,DK102),""))</f>
        <v/>
      </c>
      <c r="AP102" s="4" t="str">
        <f>IF(AND(ISNUMBER(N102),ISNUMBER(AN102),ISNUMBER(AO102),DK102&lt;8),VLOOKUP(AN102+AO102,NyLi1T!$A$2:$G$40,DK102),"")</f>
        <v/>
      </c>
      <c r="AQ102" s="4" t="str">
        <f>IF(W102="","",IF(AND(ISNUMBER(N102),DK102&gt;7),VLOOKUP(W102,NyLi2R!$A$2:$K$20,DK102),""))</f>
        <v/>
      </c>
      <c r="AR102" s="4" t="str">
        <f>IF(X102="","",IF(AND(ISNUMBER(N102),DK102&gt;7),VLOOKUP(X102,NyLi2E!$A$2:$K$20,DK102),""))</f>
        <v/>
      </c>
      <c r="AS102" s="4" t="str">
        <f>IF(AND(ISNUMBER(N102),ISNUMBER(AQ102),ISNUMBER(AR102),DK102&gt;7),VLOOKUP(AQ102+AR102,NyLi2T!$A$2:$K$40,DK102),"")</f>
        <v/>
      </c>
      <c r="AT102" s="4" t="str">
        <f>IF(AE102="","",IF(AND(ISNUMBER(N102),DK102&lt;8),VLOOKUP(AE102,NySs!$A$2:$G$28,DK102),""))</f>
        <v/>
      </c>
      <c r="AU102" s="4" t="str">
        <f>IF(AD102="","",IF(AND(ISNUMBER(N102),DK102&lt;9),VLOOKUP(AD102,NyEo!$A$2:$H$22,DK102),""))</f>
        <v/>
      </c>
      <c r="AV102" s="4" t="str">
        <f>IF(Q102="","",IF(AND(ISNUMBER(N102),DK102&gt;7),VLOOKUP(Q102,NyHt!$A$2:$K$17,DK102),""))</f>
        <v/>
      </c>
      <c r="AW102" s="4" t="str">
        <f>IF(R102="","",IF(ISNUMBER(N102),VLOOKUP(R102,NySiF!$A$2:$K$18,DK102),""))</f>
        <v/>
      </c>
      <c r="AX102" s="4" t="str">
        <f>IF(S102="","",IF(ISNUMBER(N102),VLOOKUP(S102,NySiB!$A$2:$K$16,DK102),""))</f>
        <v/>
      </c>
      <c r="AY102" s="4" t="str">
        <f>IF(T102="","",IF(ISNUMBER(N102),VLOOKUP(T102,NySiT!$A$2:$K$32,DK102),""))</f>
        <v/>
      </c>
      <c r="AZ102" s="4" t="str">
        <f>IF(Y102="","",IF(ISNUMBER(N102),VLOOKUP(Y102,NyVs!$A$2:$K$86,DK102),""))</f>
        <v/>
      </c>
      <c r="BA102" s="4" t="str">
        <f>IF(AI102="","",IF(ISNUMBER(N102),VLOOKUP(AI102,NyPp!$A$2:$K$202,DK102),""))</f>
        <v/>
      </c>
      <c r="BB102" s="4" t="str">
        <f>IF(AND(ISNUMBER(AJ102),ISNUMBER(AK102),ISNUMBER(AL102),ISNUMBER(AM102),DK102&lt;8),IF(COUNTIF(O102,0)+COUNTIF(P102,0)+COUNTIF(AA102,0)+COUNTIF(Z102,0)&gt;1,"",VLOOKUP(AJ102+AK102+AL102+AM102,NyIGS!$A$2:$K$78,DK102)),IF(AND(ISNUMBER(AJ102),ISNUMBER(AL102),ISNUMBER(AM102),ISNUMBER(AS102),DK102&gt;7),IF(COUNTIF(O102,0)+COUNTIF(AA102,0)+COUNTIF(Z102,0)+AND(COUNTIF(W102,0),COUNTIF(X102,0))&gt;1,"",VLOOKUP(AJ102+AL102+AM102+AS102,NyIGS!$A$2:$K$78,DK102)),""))</f>
        <v/>
      </c>
      <c r="BC102" s="4" t="str">
        <f>IF(AND(ISNUMBER(AJ102),ISNUMBER(AN102),ISNUMBER(AT102),DK102&lt;8),IF(COUNTIF(O102,0)+COUNTIF(U102,0)+COUNTIF(AE102,0)&gt;1,"",VLOOKUP(AJ102+AN102+AT102,NyIRS!$A$2:$K$59,DK102)),IF(AND(ISNUMBER(AJ102),ISNUMBER(AQ102),DK102&gt;7),IF(COUNTIF(O102,0)+COUNTIF(W102,0)&gt;1,"",VLOOKUP(AJ102+AQ102,NyIRS!$A$2:$K$59,DK102)),""))</f>
        <v/>
      </c>
      <c r="BD102" s="4" t="str">
        <f>IF(AND(ISNUMBER(AK102),ISNUMBER(AL102),ISNUMBER(AM102),DK102&lt;8),IF(COUNTIF(P102,0)+COUNTIF(AA102,0)+COUNTIF(Z102,0)&gt;1,"",VLOOKUP(AK102+AL102+AM102,NyIES!$A$2:$K$59,DK102)),IF(AND(ISNUMBER(AL102),ISNUMBER(AM102),ISNUMBER(AR102),DK102&gt;7),IF(COUNTIF(AA102,0)+COUNTIF(Z102,0)+COUNTIF(X102,0)&gt;1,"",VLOOKUP(AL102+AM102+AR102,NyIES!$A$2:$K$59,DK102)),""))</f>
        <v/>
      </c>
      <c r="BE102" s="4" t="str">
        <f>IF(AND(ISNUMBER(AJ102),ISNUMBER(AP102),ISNUMBER(AU102),DK102&lt;8),IF(COUNTIF(O102,0)+AND(COUNTIF(U102,0),COUNTIF(V102,0))+COUNTIF(AD102,0)&gt;1,"",VLOOKUP(AJ102+AP102+AU102,NyISI!$A$2:$K$59,DK102)),IF(AND(ISNUMBER(AS102),ISNUMBER(AU102),ISNUMBER(AV102),DK102=8),IF(COUNTIF(AD102,0)+COUNTIF(Q102,0)+AND(COUNTIF(W102,0),COUNTIF(X102,0))&gt;1,"",VLOOKUP(AS102+AU102+AV102,NyISI!$A$2:$K$59,DK102)),IF(AND(ISNUMBER(AS102),ISNUMBER(AV102),DK102&gt;8),IF(COUNTIF(Q102,0)+AND(COUNTIF(W102,0),COUNTIF(X102,0))&gt;1,"",VLOOKUP(AS102+AV102,NyISI!$A$2:$K$59,DK102)),"")))</f>
        <v/>
      </c>
      <c r="BF102" s="4" t="str">
        <f>IF(AND(ISNUMBER(AT102),ISNUMBER(AK102),ISNUMBER(AL102),ISNUMBER(AM102),DK102&lt;8),IF(COUNTIF(P102,0)+COUNTIF(AA102,0)+COUNTIF(Z102,0)+COUNTIF(AE102,0)&gt;1,"",VLOOKUP(AT102+AK102+AL102+AM102,NyISS!$A$2:$G$78,DK102)),"")</f>
        <v/>
      </c>
      <c r="BG102" s="4" t="str">
        <f>IF(AND(ISNUMBER(AJ102),ISNUMBER(AL102),ISNUMBER(AM102),DK102&gt;7),IF(COUNTIF(O102,0)+COUNTIF(AA102,0)+COUNTIF(Z102,0)&gt;1,"",VLOOKUP(AJ102+AL102+AM102,NyISM!$A$2:$K$59,DK102)),"")</f>
        <v/>
      </c>
      <c r="BH102" s="4" t="str">
        <f>IF(AND(ISNUMBER(AY102),ISNUMBER(AZ102)),IF(COUNTIF(T102,0)+COUNTIF(Y102,0)&gt;1,"",VLOOKUP(AY102+AZ102,NyIAM!$A$2:$K$40,DK102)),"")</f>
        <v/>
      </c>
      <c r="BJ102" s="4" t="str">
        <f>IF(ISNUMBER(BB102),VLOOKUP(BB102,Percentil!$A$2:$B$122,2,1),"")</f>
        <v/>
      </c>
      <c r="BK102" s="4" t="str">
        <f>IF(ISNUMBER(BC102),VLOOKUP(BC102,Percentil!$A$2:$B$122,2,1),"")</f>
        <v/>
      </c>
      <c r="BL102" s="4" t="str">
        <f>IF(ISNUMBER(BD102),VLOOKUP(BD102,Percentil!$A$2:$B$122,2,1),"")</f>
        <v/>
      </c>
      <c r="BM102" s="4" t="str">
        <f>IF(ISNUMBER(BE102),VLOOKUP(BE102,Percentil!$A$2:$B$122,2,1),"")</f>
        <v/>
      </c>
      <c r="BN102" s="4" t="str">
        <f>IF(ISNUMBER(BF102),VLOOKUP(BF102,Percentil!$A$2:$B$122,2,1),"")</f>
        <v/>
      </c>
      <c r="BO102" s="4" t="str">
        <f>IF(ISNUMBER(BG102),VLOOKUP(BG102,Percentil!$A$2:$B$122,2,1),"")</f>
        <v/>
      </c>
      <c r="BP102" s="4" t="str">
        <f>IF(ISNUMBER(BH102),VLOOKUP(BH102,Percentil!$A$2:$B$122,2,1),"")</f>
        <v/>
      </c>
      <c r="BQ102" s="4" t="str">
        <f>IF(AND(ISNUMBER(AJ102),ISNUMBER(DK102)),IF(AJ102-VLOOKUP(BI102,NyFi!$L$2:$V$4,DK102,1)&lt;1,1 &amp; " - " &amp; AJ102+VLOOKUP(BI102,NyFi!$L$2:$V$4,DK102,1),IF(AJ102+VLOOKUP(BI102,NyFi!$L$2:$V$4,DK102,1)&gt;19,AJ102-VLOOKUP(BI102,NyFi!$L$2:$V$4,DK102,1) &amp; " - " &amp; 19,AJ102-VLOOKUP(BI102,NyFi!$L$2:$V$4,DK102,1) &amp; " - " &amp; AJ102+VLOOKUP(BI102,NyFi!$L$2:$V$4,DK102,1))),"")</f>
        <v/>
      </c>
      <c r="BR102" s="4" t="str">
        <f>IF(AND(ISNUMBER(DK102),DK102&lt;8),IF(AND(ISNUMBER(AK102),ISNUMBER(DK102)),IF(AK102-VLOOKUP(BI102,NyGs!$L$2:$V$4,DK102,1)&lt;1,1 &amp; " - " &amp; AK102+VLOOKUP(BI102,NyGs!$L$2:$V$4,DK102,1),IF(AK102+VLOOKUP(BI102,NyGs!$L$2:$V$4,DK102,1)&gt;19,AK102-VLOOKUP(BI102,NyGs!$L$2:$V$4,DK102,1) &amp; " - " &amp; 19,AK102-VLOOKUP(BI102,NyGs!$L$2:$V$4,DK102,1) &amp; " - " &amp; AK102+VLOOKUP(BI102,NyGs!$L$2:$V$4,DK102,1))),""),"")</f>
        <v/>
      </c>
      <c r="BS102" s="4" t="str">
        <f>IF(AND(ISNUMBER(AL102),ISNUMBER(DK102)),IF(AL102-VLOOKUP(BI102,NyRm!$L$2:$V$4,DK102,1)&lt;1,1 &amp; " - " &amp; AL102+VLOOKUP(BI102,NyRm!$L$2:$V$4,DK102,1),IF(AL102+VLOOKUP(BI102,NyRm!$L$2:$V$4,DK102,1)&gt;19,AL102-VLOOKUP(BI102,NyRm!$L$2:$V$4,DK102,1) &amp; " - " &amp; 19,AL102-VLOOKUP(BI102,NyRm!$L$2:$V$4,DK102,1) &amp; " - " &amp; AL102+VLOOKUP(BI102,NyRm!$L$2:$V$4,DK102,1))),"")</f>
        <v/>
      </c>
      <c r="BT102" s="4" t="str">
        <f>IF(AND(ISNUMBER(AM102),ISNUMBER(DK102)),IF(AM102-VLOOKUP(BI102,NyFm!$L$2:$V$4,DK102,1)&lt;1,1 &amp; " - " &amp; AM102+VLOOKUP(BI102,NyFm!$L$2:$V$4,DK102,1),IF(AM102+VLOOKUP(BI102,NyFm!$L$2:$V$4,DK102,1)&gt;19,AM102-VLOOKUP(BI102,NyFm!$L$2:$V$4,DK102,1) &amp; " - " &amp; 19,AM102-VLOOKUP(BI102,NyFm!$L$2:$V$4,DK102,1) &amp; " - " &amp; AM102+VLOOKUP(BI102,NyFm!$L$2:$V$4,DK102,1))),"")</f>
        <v/>
      </c>
      <c r="BU102" s="4" t="str">
        <f>IF(AND(ISNUMBER(DK102),DK102&lt;8),IF(AND(ISNUMBER(AN102),ISNUMBER(DK102)),IF(AN102-VLOOKUP(BI102,NyLi1R!$L$2:$V$4,DK102,1)&lt;1,1 &amp; " - " &amp; AN102+VLOOKUP(BI102,NyLi1R!$L$2:$V$4,DK102,1),IF(AN102+VLOOKUP(BI102,NyLi1R!$L$2:$V$4,DK102,1)&gt;19,AN102-VLOOKUP(BI102,NyLi1R!$L$2:$V$4,DK102,1) &amp; " - " &amp; 19,AN102-VLOOKUP(BI102,NyLi1R!$L$2:$V$4,DK102,1) &amp; " - " &amp; AN102+VLOOKUP(BI102,NyLi1R!$L$2:$V$4,DK102,1))),""),"")</f>
        <v/>
      </c>
      <c r="BV102" s="4" t="str">
        <f>IF(AND(ISNUMBER(DK102),DK102&lt;8),IF(AND(ISNUMBER(AO102),ISNUMBER(DK102)),IF(AO102-VLOOKUP(BI102,NyLi1E!$L$2:$V$4,DK102,1)&lt;1,1 &amp; " - " &amp; AO102+VLOOKUP(BI102,NyLi1E!$L$2:$V$4,DK102,1),IF(AO102+VLOOKUP(BI102,NyLi1E!$L$2:$V$4,DK102,1)&gt;19,AO102-VLOOKUP(BI102,NyLi1E!$L$2:$V$4,DK102,1) &amp; " - " &amp; 19,AO102-VLOOKUP(BI102,NyLi1E!$L$2:$V$4,DK102,1) &amp; " - " &amp; AO102+VLOOKUP(BI102,NyLi1E!$L$2:$V$4,DK102,1))),""),"")</f>
        <v/>
      </c>
      <c r="BW102" s="4" t="str">
        <f>IF(AND(ISNUMBER(DK102),DK102&lt;8),IF(AND(ISNUMBER(AP102),ISNUMBER(DK102)),IF(AP102-VLOOKUP(BI102,NyLi1T!$L$2:$V$4,DK102,1)&lt;1,1 &amp; " - " &amp; AP102+VLOOKUP(BI102,NyLi1T!$L$2:$V$4,DK102,1),IF(AP102+VLOOKUP(BI102,NyLi1T!$L$2:$V$4,DK102,1)&gt;19,AP102-VLOOKUP(BI102,NyLi1T!$L$2:$V$4,DK102,1) &amp; " - " &amp; 19,AP102-VLOOKUP(BI102,NyLi1T!$L$2:$V$4,DK102,1) &amp; " - " &amp; AP102+VLOOKUP(BI102,NyLi1T!$L$2:$V$4,DK102,1))),""),"")</f>
        <v/>
      </c>
      <c r="BX102" s="4" t="str">
        <f>IF(AND(ISNUMBER(DK102),DK102&gt;7),IF(AND(ISNUMBER(AQ102),ISNUMBER(DK102)),IF(AQ102-VLOOKUP(BI102,NyLi2R!$L$2:$V$4,DK102,1)&lt;1,1 &amp; " - " &amp; AQ102+VLOOKUP(BI102,NyLi2R!$L$2:$V$4,DK102,1),IF(AQ102+VLOOKUP(BI102,NyLi2R!$L$2:$V$4,DK102,1)&gt;19,AQ102-VLOOKUP(BI102,NyLi2R!$L$2:$V$4,DK102,1) &amp; " - " &amp; 19,AQ102-VLOOKUP(BI102,NyLi2R!$L$2:$V$4,DK102,1) &amp; " - " &amp; AQ102+VLOOKUP(BI102,NyLi2R!$L$2:$V$4,DK102,1))),""),"")</f>
        <v/>
      </c>
      <c r="BY102" s="4" t="str">
        <f>IF(AND(ISNUMBER(DK102),DK102&gt;7),IF(AND(ISNUMBER(AR102),ISNUMBER(DK102)),IF(AR102-VLOOKUP(BI102,NyLi2E!$L$2:$V$4,DK102,1)&lt;1,1 &amp; " - " &amp; AR102+VLOOKUP(BI102,NyLi2E!$L$2:$V$4,DK102,1),IF(AR102+VLOOKUP(BI102,NyLi2E!$L$2:$V$4,DK102,1)&gt;19,AR102-VLOOKUP(BI102,NyLi2E!$L$2:$V$4,DK102,1) &amp; " - " &amp; 19,AR102-VLOOKUP(BI102,NyLi2E!$L$2:$V$4,DK102,1) &amp; " - " &amp; AR102+VLOOKUP(BI102,NyLi2E!$L$2:$V$4,DK102,1))),""),"")</f>
        <v/>
      </c>
      <c r="BZ102" s="4" t="str">
        <f>IF(AND(ISNUMBER(DK102),DK102&gt;7),IF(AND(ISNUMBER(AS102),ISNUMBER(DK102)),IF(AS102-VLOOKUP(BI102,NyLi2T!$L$2:$V$4,DK102,1)&lt;1,1 &amp; " - " &amp; AS102+VLOOKUP(BI102,NyLi2T!$L$2:$V$4,DK102,1),IF(AS102+VLOOKUP(BI102,NyLi2T!$L$2:$V$4,DK102,1)&gt;19,AS102-VLOOKUP(BI102,NyLi2T!$L$2:$V$4,DK102,1) &amp; " - " &amp; 19,AS102-VLOOKUP(BI102,NyLi2T!$L$2:$V$4,DK102,1) &amp; " - " &amp; AS102+VLOOKUP(BI102,NyLi2T!$L$2:$V$4,DK102,1))),""),"")</f>
        <v/>
      </c>
      <c r="CA102" s="4" t="str">
        <f>IF(AND(ISNUMBER(DK102),DK102&lt;8),IF(AND(ISNUMBER(AT102),ISNUMBER(DK102)),IF(AT102-VLOOKUP(BI102,NySs!$L$2:$V$4,DK102,1)&lt;1,1 &amp; " - " &amp; AT102+VLOOKUP(BI102,NySs!$L$2:$V$4,DK102,1),IF(AT102+VLOOKUP(BI102,NySs!$L$2:$V$4,DK102,1)&gt;19,AT102-VLOOKUP(BI102,NySs!$L$2:$V$4,DK102,1) &amp; " - " &amp; 19,AT102-VLOOKUP(BI102,NySs!$L$2:$V$4,DK102,1) &amp; " - " &amp; AT102+VLOOKUP(BI102,NySs!$L$2:$V$4,DK102,1))),""),"")</f>
        <v/>
      </c>
      <c r="CB102" s="4" t="str">
        <f>IF(AND(ISNUMBER(DK102),DK102&lt;9),IF(AND(ISNUMBER(AU102),ISNUMBER(DK102)),IF(AU102-VLOOKUP(BI102,NyEo!$L$2:$V$4,DK102,1)&lt;1,1 &amp; " - " &amp; AU102+VLOOKUP(BI102,NyEo!$L$2:$V$4,DK102,1),IF(AU102+VLOOKUP(BI102,NyEo!$L$2:$V$4,DK102,1)&gt;19,AU102-VLOOKUP(BI102,NyEo!$L$2:$V$4,DK102,1) &amp; " - " &amp; 19,AU102-VLOOKUP(BI102,NyEo!$L$2:$V$4,DK102,1) &amp; " - " &amp; AU102+VLOOKUP(BI102,NyEo!$L$2:$V$4,DK102,1))),""),"")</f>
        <v/>
      </c>
      <c r="CC102" s="4" t="str">
        <f>IF(AND(ISNUMBER(DK102),DK102&gt;7),IF(AND(ISNUMBER(AV102),ISNUMBER(DK102)),IF(AV102-VLOOKUP(BI102,NyHt!$L$2:$V$4,DK102,1)&lt;1,1 &amp; " - " &amp; AV102+VLOOKUP(BI102,NyHt!$L$2:$V$4,DK102,1),IF(AV102+VLOOKUP(BI102,NyHt!$L$2:$V$4,DK102,1)&gt;19,AV102-VLOOKUP(BI102,NyHt!$L$2:$V$4,DK102,1) &amp; " - " &amp; 19,AV102-VLOOKUP(BI102,NyHt!$L$2:$V$4,DK102,1) &amp; " - " &amp; AV102+VLOOKUP(BI102,NyHt!$L$2:$V$4,DK102,1))),""),"")</f>
        <v/>
      </c>
      <c r="CD102" s="4" t="str">
        <f>IF(AND(ISNUMBER(AW102),ISNUMBER(DK102)),IF(AW102-VLOOKUP(BI102,NySiF!$L$2:$V$4,DK102,1)&lt;1,1 &amp; " - " &amp; AW102+VLOOKUP(BI102,NySiF!$L$2:$V$4,DK102,1),IF(AW102+VLOOKUP(BI102,NySiF!$L$2:$V$4,DK102,1)&gt;19,AW102-VLOOKUP(BI102,NySiF!$L$2:$V$4,DK102,1) &amp; " - " &amp; 19,AW102-VLOOKUP(BI102,NySiF!$L$2:$V$4,DK102,1) &amp; " - " &amp; AW102+VLOOKUP(BI102,NySiF!$L$2:$V$4,DK102,1))),"")</f>
        <v/>
      </c>
      <c r="CE102" s="4" t="str">
        <f>IF(AND(ISNUMBER(AX102),ISNUMBER(DK102)),IF(AX102-VLOOKUP(BI102,NySiB!$L$2:$V$4,DK102,1)&lt;1,1 &amp; " - " &amp; AX102+VLOOKUP(BI102,NySiB!$L$2:$V$4,DK102,1),IF(AX102+VLOOKUP(BI102,NySiB!$L$2:$V$4,DK102,1)&gt;19,AX102-VLOOKUP(BI102,NySiB!$L$2:$V$4,DK102,1) &amp; " - " &amp; 19,AX102-VLOOKUP(BI102,NySiB!$L$2:$V$4,DK102,1) &amp; " - " &amp; AX102+VLOOKUP(BI102,NySiB!$L$2:$V$4,DK102,1))),"")</f>
        <v/>
      </c>
      <c r="CF102" s="4" t="str">
        <f>IF(AND(ISNUMBER(AY102),ISNUMBER(DK102)),IF(AY102-VLOOKUP(BI102,NySiT!$L$2:$V$4,DK102,1)&lt;1,1 &amp; " - " &amp; AY102+VLOOKUP(BI102,NySiT!$L$2:$V$4,DK102,1),IF(AY102+VLOOKUP(BI102,NySiT!$L$2:$V$4,DK102,1)&gt;19,AY102-VLOOKUP(BI102,NySiT!$L$2:$V$4,DK102,1) &amp; " - " &amp; 19,AY102-VLOOKUP(BI102,NySiT!$L$2:$V$4,DK102,1) &amp; " - " &amp; AY102+VLOOKUP(BI102,NySiT!$L$2:$V$4,DK102,1))),"")</f>
        <v/>
      </c>
      <c r="CG102" s="4" t="str">
        <f>IF(AND(ISNUMBER(AZ102),ISNUMBER(DK102)),IF(AZ102-VLOOKUP(BI102,NyVs!$L$2:$V$4,DK102,1)&lt;1,1 &amp; " - " &amp; AZ102+VLOOKUP(BI102,NyVs!$L$2:$V$4,DK102,1),IF(AZ102+VLOOKUP(BI102,NyVs!$L$2:$V$4,DK102,1)&gt;19,AZ102-VLOOKUP(BI102,NyVs!$L$2:$V$4,DK102,1) &amp; " - " &amp; 19,AZ102-VLOOKUP(BI102,NyVs!$L$2:$V$4,DK102,1) &amp; " - " &amp; AZ102+VLOOKUP(BI102,NyVs!$L$2:$V$4,DK102,1))),"")</f>
        <v/>
      </c>
      <c r="CH102" s="4" t="str">
        <f>IF(AND(ISNUMBER(BA102),ISNUMBER(DK102)),IF(BA102-VLOOKUP(BI102,NyPp!$L$2:$V$4,DK102,1)&lt;1,1 &amp; " - " &amp; BA102+VLOOKUP(BI102,NyPp!$L$2:$V$4,DK102,1),IF(BA102+VLOOKUP(BI102,NyPp!$L$2:$V$4,DK102,1)&gt;19,BA102-VLOOKUP(BI102,NyPp!$L$2:$V$4,DK102,1) &amp; " - " &amp; 19,BA102-VLOOKUP(BI102,NyPp!$L$2:$V$4,DK102,1) &amp; " - " &amp; BA102+VLOOKUP(BI102,NyPp!$L$2:$V$4,DK102,1))),"")</f>
        <v/>
      </c>
      <c r="CI102" s="4" t="str">
        <f>IF(AND(ISNUMBER(BB102),ISNUMBER(DK102)),IF(BB102-VLOOKUP(BI102,NyIGS!$L$2:$V$4,DK102,1)&lt;40,40 &amp; " - " &amp; BB102+VLOOKUP(BI102,NyIGS!$L$2:$V$4,DK102,1),IF(BB102+VLOOKUP(BI102,NyIGS!$L$2:$V$4,DK102,1)&gt;160,BB102-VLOOKUP(BI102,NyIGS!$L$2:$V$4,DK102,1) &amp; " - " &amp; 160,BB102-VLOOKUP(BI102,NyIGS!$L$2:$V$4,DK102,1) &amp; " - " &amp; BB102+VLOOKUP(BI102,NyIGS!$L$2:$V$4,DK102,1))),"")</f>
        <v/>
      </c>
      <c r="CJ102" s="4" t="str">
        <f>IF(AND(ISNUMBER(BC102),ISNUMBER(DK102)),IF(BC102-VLOOKUP(BI102,NyIRS!$L$2:$V$4,DK102,1)&lt;40,40 &amp; " - " &amp; BC102+VLOOKUP(BI102,NyIRS!$L$2:$V$4,DK102,1),IF(BC102+VLOOKUP(BI102,NyIRS!$L$2:$V$4,DK102,1)&gt;160,BC102-VLOOKUP(BI102,NyIRS!$L$2:$V$4,DK102,1) &amp; " - " &amp; 160,BC102-VLOOKUP(BI102,NyIRS!$L$2:$V$4,DK102,1) &amp; " - " &amp; BC102+VLOOKUP(BI102,NyIRS!$L$2:$V$4,DK102,1))),"")</f>
        <v/>
      </c>
      <c r="CK102" s="4" t="str">
        <f>IF(AND(ISNUMBER(BD102),ISNUMBER(DK102)),IF(BD102-VLOOKUP(BI102,NyIES!$L$2:$V$4,DK102,1)&lt;40,40 &amp; " - " &amp; BD102+VLOOKUP(BI102,NyIES!$L$2:$V$4,DK102,1),IF(BD102+VLOOKUP(BI102,NyIES!$L$2:$V$4,DK102,1)&gt;160,BD102-VLOOKUP(BI102,NyIES!$L$2:$V$4,DK102,1) &amp; " - " &amp; 160,BD102-VLOOKUP(BI102,NyIES!$L$2:$V$4,DK102,1) &amp; " - " &amp; BD102+VLOOKUP(BI102,NyIES!$L$2:$V$4,DK102,1))),"")</f>
        <v/>
      </c>
      <c r="CL102" s="4" t="str">
        <f>IF(AND(ISNUMBER(BE102),ISNUMBER(DK102)),IF(BE102-VLOOKUP(BI102,NyISI!$L$2:$V$4,DK102,1)&lt;40,40 &amp; " - " &amp; BE102+VLOOKUP(BI102,NyISI!$L$2:$V$4,DK102,1),IF(BE102+VLOOKUP(BI102,NyISI!$L$2:$V$4,DK102,1)&gt;160,BE102-VLOOKUP(BI102,NyISI!$L$2:$V$4,DK102,1) &amp; " - " &amp; 160,BE102-VLOOKUP(BI102,NyISI!$L$2:$V$4,DK102,1) &amp; " - " &amp; BE102+VLOOKUP(BI102,NyISI!$L$2:$V$4,DK102,1))),"")</f>
        <v/>
      </c>
      <c r="CM102" s="4" t="str">
        <f>IF(AND(ISNUMBER(DK102),DK102&lt;8),IF(AND(ISNUMBER(BF102),ISNUMBER(DK102)),IF(BF102-VLOOKUP(BI102,NyISS!$L$2:$V$4,DK102,1)&lt;40,40 &amp; " - " &amp; BF102+VLOOKUP(BI102,NyISS!$L$2:$V$4,DK102,1),IF(BF102+VLOOKUP(BI102,NyISS!$L$2:$V$4,DK102,1)&gt;160,BF102-VLOOKUP(BI102,NyISS!$L$2:$V$4,DK102,1) &amp; " - " &amp; 160,BF102-VLOOKUP(BI102,NyISS!$L$2:$V$4,DK102,1) &amp; " - " &amp; BF102+VLOOKUP(BI102,NyISS!$L$2:$V$4,DK102,1))),""),"")</f>
        <v/>
      </c>
      <c r="CN102" s="4" t="str">
        <f>IF(AND(ISNUMBER(DK102),DK102&gt;7),IF(AND(ISNUMBER(BG102),ISNUMBER(DK102)),IF(BG102-VLOOKUP(BI102,NyISM!$L$2:$V$4,DK102,1)&lt;40,40 &amp; " - " &amp; BG102+VLOOKUP(BI102,NyISM!$L$2:$V$4,DK102,1),IF(BG102+VLOOKUP(BI102,NyISM!$L$2:$V$4,DK102,1)&gt;160,BG102-VLOOKUP(BI102,NyISM!$L$2:$V$4,DK102,1) &amp; " - " &amp; 160,BG102-VLOOKUP(BI102,NyISM!$L$2:$V$4,DK102,1) &amp; " - " &amp; BG102+VLOOKUP(BI102,NyISM!$L$2:$V$4,DK102,1))),""),"")</f>
        <v/>
      </c>
      <c r="CO102" s="4" t="str">
        <f>IF(AND(ISNUMBER(BH102),ISNUMBER(DK102)),IF(BH102-VLOOKUP(BI102,NyIAM!$L$2:$V$4,DK102,1)&lt;40,40 &amp; " - " &amp; BH102+VLOOKUP(BI102,NyIAM!$L$2:$V$4,DK102,1),IF(BH102+VLOOKUP(BI102,NyIAM!$L$2:$V$4,DK102,1)&gt;160,BH102-VLOOKUP(BI102,NyIAM!$L$2:$V$4,DK102,1) &amp; " - " &amp; 160,BH102-VLOOKUP(BI102,NyIAM!$L$2:$V$4,DK102,1) &amp; " - " &amp; BH102+VLOOKUP(BI102,NyIAM!$L$2:$V$4,DK102,1))),"")</f>
        <v/>
      </c>
      <c r="CP102" s="4" t="str">
        <f>IF(AF102="","",IF(AND(ISNUMBER(AF102),ISNUMBER(DK102)),IF(VLOOKUP(AF102,NyOm!$A$2:$K$30,DK102,1)=1,"Onormalt få ord",IF(VLOOKUP(AF102,NyOm!$A$2:$K$30,DK102,1)=2,"Färre antal ord än normalt",IF(VLOOKUP(AF102,NyOm!$A$2:$K$30,DK102,1)=3,"Normalt antal ord","")))))</f>
        <v/>
      </c>
      <c r="CQ102" s="4" t="str">
        <f>IF(AB102="","",IF(AND(ISNUMBER(AB102),ISNUMBER(DK102)),IF(VLOOKUP(AB102,NyPbTid!$A$2:$K$218,DK102,1)=1,"Onormalt lång tidsåtgång",IF(VLOOKUP(AB102,NyPbTid!$A$2:$K$218,DK102,1)=2,"Långsammare än normalt",IF(VLOOKUP(AB102,NyPbTid!$A$2:$K$218,DK102,1)=3,"Normal tidsåtgång","")))))</f>
        <v/>
      </c>
      <c r="CR102" s="4" t="str">
        <f>IF(AC102="","",IF(AND(ISNUMBER(AC102),ISNUMBER(DK102)),IF(VLOOKUP(AC102,NyPbFel!$A$2:$K$18,DK102,1)=1,"Onormalt antal fel",IF(VLOOKUP(AC102,NyPbFel!$A$2:$K$18,DK102,1)=2,"Fler fel än normalt",IF(VLOOKUP(AC102,NyPbFel!$A$2:$K$18,DK102,1)=3,"Normalt antal fel","")))))</f>
        <v/>
      </c>
      <c r="CS102" s="4" t="str">
        <f t="shared" si="28"/>
        <v/>
      </c>
      <c r="CT102" s="4" t="str">
        <f>IF(OR(ISNUMBER(CS102),CS102="0**"),IF(ISNUMBER(CS102),CS102/ABS(CS102)*VLOOKUP(1,SignDiff!$A$3:$K$4,DK102,1),VLOOKUP(1,SignDiff!$A$3:$K$4,DK102,1)),"")</f>
        <v/>
      </c>
      <c r="CU102" s="4" t="str">
        <f>IF(OR(ISNUMBER(CS102),CS102="0**"),IF(ISNUMBER(CS102),CS102/ABS(CS102)*VLOOKUP(1,SignDiff!$A$7:$K$8,DK102,1),VLOOKUP(1,SignDiff!$A$7:$K$8,DK102,1)),"")</f>
        <v/>
      </c>
      <c r="CV102" s="4" t="str">
        <f t="shared" si="29"/>
        <v/>
      </c>
      <c r="CW102" s="4" t="str">
        <f t="shared" si="30"/>
        <v/>
      </c>
      <c r="CX102" s="4" t="str">
        <f>IF(OR(ISNUMBER(CS102),CS102="0**"),IF(CS102="0**",VLOOKUP(0,'IRS-IES'!$A$2:$C$43,2,1),IF(CS102&lt;0,VLOOKUP(ABS(CS102),'IRS-IES'!$A$2:$C$43,2,1),VLOOKUP(ABS(CS102),'IRS-IES'!$A$2:$C$43,3,1))),"")</f>
        <v/>
      </c>
      <c r="CY102" s="4" t="str">
        <f t="shared" si="31"/>
        <v/>
      </c>
      <c r="CZ102" s="4" t="str">
        <f>IF(OR(ISNUMBER(CY102),CY102="0**"),IF(ISNUMBER(CY102),CY102/ABS(CY102)*VLOOKUP(2,SignDiff!$A$3:$K$4,DK102,1),VLOOKUP(2,SignDiff!$A$3:$K$4,DK102,1)),"")</f>
        <v/>
      </c>
      <c r="DA102" s="4" t="str">
        <f>IF(OR(ISNUMBER(CY102),CY102="0**"),IF(ISNUMBER(CY102),CY102/ABS(CY102)*VLOOKUP(2,SignDiff!$A$7:$K$8,DK102,1),VLOOKUP(2,SignDiff!$A$7:$K$8,DK102,1)),"")</f>
        <v/>
      </c>
      <c r="DB102" s="4" t="str">
        <f t="shared" si="32"/>
        <v/>
      </c>
      <c r="DC102" s="4" t="str">
        <f t="shared" si="33"/>
        <v/>
      </c>
      <c r="DD102" s="4" t="str">
        <f>IF(OR(ISNUMBER(CY102),CY102="0**"),IF(CY102="0**",VLOOKUP(0,'ISI-ISS'!$A$2:$C$43,2,1),IF(CY102&lt;0,VLOOKUP(ABS(CY102),'ISI-ISS'!$A$2:$C$43,2,1),VLOOKUP(ABS(CY102),'ISI-ISS'!$A$2:$C$43,3,1))),"")</f>
        <v/>
      </c>
      <c r="DE102" s="4" t="str">
        <f t="shared" si="34"/>
        <v/>
      </c>
      <c r="DF102" s="4" t="str">
        <f>IF(OR(ISNUMBER(DE102),DE102="0**"),IF(ISNUMBER(DE102),DE102/ABS(DE102)*VLOOKUP(2,SignDiff!$A$3:$K$4,DK102,1),VLOOKUP(2,SignDiff!$A$3:$K$4,DK102,1)),"")</f>
        <v/>
      </c>
      <c r="DG102" s="4" t="str">
        <f>IF(OR(ISNUMBER(DE102),DE102="0**"),IF(ISNUMBER(DE102),DE102/ABS(DE102)*VLOOKUP(2,SignDiff!$A$7:$K$8,DK102,1),VLOOKUP(2,SignDiff!$A$7:$K$8,DK102,1)),"")</f>
        <v/>
      </c>
      <c r="DH102" s="4" t="str">
        <f t="shared" si="35"/>
        <v/>
      </c>
      <c r="DI102" s="4" t="str">
        <f t="shared" si="36"/>
        <v/>
      </c>
      <c r="DJ102" s="4" t="str">
        <f>IF(OR(ISNUMBER(DE102),DE102="0**"),IF(DE102="0**",VLOOKUP(0,'ISI-ISM'!$A$2:$C$43,2,1),IF(DE102&lt;0,VLOOKUP(ABS(DE102),'ISI-ISM'!$A$2:$C$43,2,1),VLOOKUP(ABS(DE102),'ISI-ISM'!$A$2:$C$43,3,1))),"")</f>
        <v/>
      </c>
      <c r="DK102" s="4" t="str">
        <f>IF(ISERROR(VLOOKUP(N102,age!$A$2:$C$11,2,1)),"",VLOOKUP(N102,age!$A$2:$C$11,2,1))</f>
        <v/>
      </c>
      <c r="DL102" s="4" t="str">
        <f>IF(ISERROR(VLOOKUP(N102,age!$A$2:$C$11,3,1)),"",VLOOKUP(N102,age!$A$2:$C$11,3,1))</f>
        <v/>
      </c>
      <c r="DM102" s="4">
        <f t="shared" si="23"/>
        <v>0</v>
      </c>
      <c r="DN102" s="4">
        <f t="shared" si="24"/>
        <v>0</v>
      </c>
      <c r="DO102" s="4">
        <f t="shared" si="25"/>
        <v>0</v>
      </c>
      <c r="DP102" s="4">
        <f t="shared" si="26"/>
        <v>0</v>
      </c>
      <c r="DQ102" s="4">
        <f t="shared" si="27"/>
        <v>0</v>
      </c>
      <c r="DR102" s="9" t="str">
        <f t="shared" si="37"/>
        <v/>
      </c>
      <c r="DS102" s="9" t="str">
        <f t="shared" si="38"/>
        <v/>
      </c>
      <c r="DT102" s="9" t="str">
        <f t="shared" si="39"/>
        <v/>
      </c>
      <c r="DU102" s="9" t="str">
        <f t="shared" si="40"/>
        <v/>
      </c>
      <c r="DV102" s="9" t="str">
        <f t="shared" si="41"/>
        <v/>
      </c>
      <c r="DW102" s="9" t="str">
        <f t="shared" si="42"/>
        <v/>
      </c>
      <c r="DX102" s="9" t="str">
        <f t="shared" si="43"/>
        <v/>
      </c>
      <c r="DY102" s="9" t="str">
        <f>IF(AND(ISNUMBER(AJ102),ISNUMBER(DK102)),IF(AJ102-VLOOKUP(BI102,NyFi!$L$2:$V$4,DK102,1)&lt;1,1,AJ102-VLOOKUP(BI102,NyFi!$L$2:$V$4,DK102,1)),"")</f>
        <v/>
      </c>
      <c r="DZ102" s="9" t="str">
        <f>IF(AND(ISNUMBER(DK102),DK102&lt;8),IF(AND(ISNUMBER(AK102),ISNUMBER(DK102)),IF(AK102-VLOOKUP(BI102,NyGs!$L$2:$V$4,DK102,1)&lt;1,1,AK102-VLOOKUP(BI102,NyGs!$L$2:$V$4,DK102,1)),""),"")</f>
        <v/>
      </c>
      <c r="EA102" s="9" t="str">
        <f>IF(AND(ISNUMBER(AL102),ISNUMBER(DK102)),IF(AL102-VLOOKUP(BI102,NyRm!$L$2:$V$4,DK102,1)&lt;1,1,AL102-VLOOKUP(BI102,NyRm!$L$2:$V$4,DK102,1)),"")</f>
        <v/>
      </c>
      <c r="EB102" s="9" t="str">
        <f>IF(AND(ISNUMBER(AM102),ISNUMBER(DK102)),IF(AM102-VLOOKUP(BI102,NyFm!$L$2:$V$4,DK102,1)&lt;1,1,AM102-VLOOKUP(BI102,NyFm!$L$2:$V$4,DK102,1)),"")</f>
        <v/>
      </c>
      <c r="EC102" s="9" t="str">
        <f>IF(AND(ISNUMBER(DK102),DK102&lt;8),IF(AND(ISNUMBER(AN102),ISNUMBER(DK102)),IF(AN102-VLOOKUP(BI102,NyLi1R!$L$2:$V$4,DK102,1)&lt;1,1,AN102-VLOOKUP(BI102,NyLi1R!$L$2:$V$4,DK102,1)),""),"")</f>
        <v/>
      </c>
      <c r="ED102" s="9" t="str">
        <f>IF(AND(ISNUMBER(DK102),DK102&lt;8),IF(AND(ISNUMBER(AO102),ISNUMBER(DK102)),IF(AO102-VLOOKUP(BI102,NyLi1E!$L$2:$V$4,DK102,1)&lt;1,1,AO102-VLOOKUP(BI102,NyLi1E!$L$2:$V$4,DK102,1)),""),"")</f>
        <v/>
      </c>
      <c r="EE102" s="9" t="str">
        <f>IF(AND(ISNUMBER(DK102),DK102&lt;8),IF(AND(ISNUMBER(AP102),ISNUMBER(DK102)),IF(AP102-VLOOKUP(BI102,NyLi1T!$L$2:$V$4,DK102,1)&lt;1,1,AP102-VLOOKUP(BI102,NyLi1T!$L$2:$V$4,DK102,1)),""),"")</f>
        <v/>
      </c>
      <c r="EF102" s="9" t="str">
        <f>IF(AND(ISNUMBER(DK102),DK102&gt;7),IF(AND(ISNUMBER(AQ102),ISNUMBER(DK102)),IF(AQ102-VLOOKUP(BI102,NyLi2R!$L$2:$V$4,DK102,1)&lt;1,1,AQ102-VLOOKUP(BI102,NyLi2R!$L$2:$V$4,DK102,1)),""),"")</f>
        <v/>
      </c>
      <c r="EG102" s="9" t="str">
        <f>IF(AND(ISNUMBER(DK102),DK102&gt;7),IF(AND(ISNUMBER(AR102),ISNUMBER(DK102)),IF(AR102-VLOOKUP(BI102,NyLi2E!$L$2:$V$4,DK102,1)&lt;1,1,AR102-VLOOKUP(BI102,NyLi2E!$L$2:$V$4,DK102,1)),""),"")</f>
        <v/>
      </c>
      <c r="EH102" s="9" t="str">
        <f>IF(AND(ISNUMBER(DK102),DK102&gt;7),IF(AND(ISNUMBER(AS102),ISNUMBER(DK102)),IF(AS102-VLOOKUP(BI102,NyLi2T!$L$2:$V$4,DK102,1)&lt;1,1,AS102-VLOOKUP(BI102,NyLi2T!$L$2:$V$4,DK102,1)),""),"")</f>
        <v/>
      </c>
      <c r="EI102" s="9" t="str">
        <f>IF(AND(ISNUMBER(DK102),DK102&lt;8),IF(AND(ISNUMBER(AT102),ISNUMBER(DK102)),IF(AT102-VLOOKUP(BI102,NySs!$L$2:$V$4,DK102,1)&lt;1,1,AT102-VLOOKUP(BI102,NySs!$L$2:$V$4,DK102,1)),""),"")</f>
        <v/>
      </c>
      <c r="EJ102" s="9" t="str">
        <f>IF(AND(ISNUMBER(DK102),DK102&lt;9),IF(AND(ISNUMBER(AU102),ISNUMBER(DK102)),IF(AU102-VLOOKUP(BI102,NyEo!$L$2:$V$4,DK102,1)&lt;1,1,AU102-VLOOKUP(BI102,NyEo!$L$2:$V$4,DK102,1)),""),"")</f>
        <v/>
      </c>
      <c r="EK102" s="9" t="str">
        <f>IF(AND(ISNUMBER(DK102),DK102&gt;7),IF(AND(ISNUMBER(AV102),ISNUMBER(DK102)),IF(AV102-VLOOKUP(BI102,NyHt!$L$2:$V$4,DK102,1)&lt;1,1,AV102-VLOOKUP(BI102,NyHt!$L$2:$V$4,DK102,1)),""),"")</f>
        <v/>
      </c>
      <c r="EL102" s="9" t="str">
        <f>IF(AND(ISNUMBER(AW102),ISNUMBER(DK102)),IF(AW102-VLOOKUP(BI102,NySiF!$L$2:$V$4,DK102,1)&lt;1,1,AW102-VLOOKUP(BI102,NySiF!$L$2:$V$4,DK102,1)),"")</f>
        <v/>
      </c>
      <c r="EM102" s="9" t="str">
        <f>IF(AND(ISNUMBER(AX102),ISNUMBER(DK102)),IF(AX102-VLOOKUP(BI102,NySiB!$L$2:$V$4,DK102,1)&lt;1,1,AX102-VLOOKUP(BI102,NySiB!$L$2:$V$4,DK102,1)),"")</f>
        <v/>
      </c>
      <c r="EN102" s="9" t="str">
        <f>IF(AND(ISNUMBER(AY102),ISNUMBER(DK102)),IF(AY102-VLOOKUP(BI102,NySiT!$L$2:$V$4,DK102,1)&lt;1,1,AY102-VLOOKUP(BI102,NySiT!$L$2:$V$4,DK102,1)),"")</f>
        <v/>
      </c>
      <c r="EO102" s="9" t="str">
        <f>IF(AND(ISNUMBER(AZ102),ISNUMBER(DK102)),IF(AZ102-VLOOKUP(BI102,NyVs!$L$2:$V$4,DK102,1)&lt;1,1,AZ102-VLOOKUP(BI102,NyVs!$L$2:$V$4,DK102,1)),"")</f>
        <v/>
      </c>
      <c r="EP102" s="9" t="str">
        <f>IF(AND(ISNUMBER(BA102),ISNUMBER(DK102)),IF(BA102-VLOOKUP(BI102,NyPp!$L$2:$V$4,DK102,1)&lt;1,1,BA102-VLOOKUP(BI102,NyPp!$L$2:$V$4,DK102,1)),"")</f>
        <v/>
      </c>
      <c r="EQ102" s="9" t="str">
        <f>IF(AND(ISNUMBER(BB102),ISNUMBER(DK102)),IF(BB102-VLOOKUP(BI102,NyIGS!$L$2:$V$4,DK102,1)&lt;40,40,BB102-VLOOKUP(BI102,NyIGS!$L$2:$V$4,DK102,1)),"")</f>
        <v/>
      </c>
      <c r="ER102" s="9" t="str">
        <f>IF(AND(ISNUMBER(BC102),ISNUMBER(DK102)),IF(BC102-VLOOKUP(BI102,NyIRS!$L$2:$V$4,DK102,1)&lt;40,40,BC102-VLOOKUP(BI102,NyIRS!$L$2:$V$4,DK102,1)),"")</f>
        <v/>
      </c>
      <c r="ES102" s="9" t="str">
        <f>IF(AND(ISNUMBER(BD102),ISNUMBER(DK102)),IF(BD102-VLOOKUP(BI102,NyIES!$L$2:$V$4,DK102,1)&lt;40,40,BD102-VLOOKUP(BI102,NyIES!$L$2:$V$4,DK102,1)),"")</f>
        <v/>
      </c>
      <c r="ET102" s="9" t="str">
        <f>IF(AND(ISNUMBER(BE102),ISNUMBER(DK102)),IF(BE102-VLOOKUP(BI102,NyISI!$L$2:$V$4,DK102,1)&lt;40,40,BE102-VLOOKUP(BI102,NyISI!$L$2:$V$4,DK102,1)),"")</f>
        <v/>
      </c>
      <c r="EU102" s="9" t="str">
        <f>IF(AND(ISNUMBER(DK102),DK102&lt;8),IF(AND(ISNUMBER(BF102),ISNUMBER(DK102)),IF(BF102-VLOOKUP(BI102,NyISS!$L$2:$V$4,DK102,1)&lt;40,40,BF102-VLOOKUP(BI102,NyISS!$L$2:$V$4,DK102,1)),""),"")</f>
        <v/>
      </c>
      <c r="EV102" s="9" t="str">
        <f>IF(AND(ISNUMBER(DK102),DK102&gt;7),IF(AND(ISNUMBER(BG102),ISNUMBER(DK102)),IF(BG102-VLOOKUP(BI102,NyISM!$L$2:$V$4,DK102,1)&lt;40,40,BG102-VLOOKUP(BI102,NyISM!$L$2:$V$4,DK102,1)),""),"")</f>
        <v/>
      </c>
      <c r="EW102" s="9" t="str">
        <f>IF(AND(ISNUMBER(BH102),ISNUMBER(DK102)),IF(BH102-VLOOKUP(BI102,NyIAM!$L$2:$V$4,DK102,1)&lt;40,40,BH102-VLOOKUP(BI102,NyIAM!$L$2:$V$4,DK102,1)),"")</f>
        <v/>
      </c>
      <c r="EX102" s="9" t="str">
        <f>IF(AND(ISNUMBER(AJ102),ISNUMBER(DK102)),IF(AJ102+VLOOKUP(BI102,NyFi!$L$2:$V$4,DK102,1)&gt;19,19,AJ102+VLOOKUP(BI102,NyFi!$L$2:$V$4,DK102,1)),"")</f>
        <v/>
      </c>
      <c r="EY102" s="9" t="str">
        <f>IF(AND(ISNUMBER(DK102),DK102&lt;8),IF(AND(ISNUMBER(AK102),ISNUMBER(DK102)),IF(AK102+VLOOKUP(BI102,NyGs!$L$2:$V$4,DK102,1)&gt;19,19,AK102+VLOOKUP(BI102,NyGs!$L$2:$V$4,DK102,1)),""),"")</f>
        <v/>
      </c>
      <c r="EZ102" s="9" t="str">
        <f>IF(AND(ISNUMBER(AL102),ISNUMBER(DK102)),IF(AL102+VLOOKUP(BI102,NyRm!$L$2:$V$4,DK102,1)&gt;19,19,AL102+VLOOKUP(BI102,NyRm!$L$2:$V$4,DK102,1)),"")</f>
        <v/>
      </c>
      <c r="FA102" s="9" t="str">
        <f>IF(AND(ISNUMBER(AM102),ISNUMBER(DK102)),IF(AM102+VLOOKUP(BI102,NyFm!$L$2:$V$4,DK102,1)&gt;19,19,AM102+VLOOKUP(BI102,NyFm!$L$2:$V$4,DK102,1)),"")</f>
        <v/>
      </c>
      <c r="FB102" s="9" t="str">
        <f>IF(AND(ISNUMBER(DK102),DK102&lt;8),IF(AND(ISNUMBER(AN102),ISNUMBER(DK102)),IF(AN102+VLOOKUP(BI102,NyLi1R!$L$2:$V$4,DK102,1)&gt;19,19,AN102+VLOOKUP(BI102,NyLi1R!$L$2:$V$4,DK102,1)),""),"")</f>
        <v/>
      </c>
      <c r="FC102" s="9" t="str">
        <f>IF(AND(ISNUMBER(DK102),DK102&lt;8),IF(AND(ISNUMBER(AO102),ISNUMBER(DK102)),IF(AO102+VLOOKUP(BI102,NyLi1E!$L$2:$V$4,DK102,1)&gt;19,19,AO102+VLOOKUP(BI102,NyLi1E!$L$2:$V$4,DK102,1)),""),"")</f>
        <v/>
      </c>
      <c r="FD102" s="9" t="str">
        <f>IF(AND(ISNUMBER(DK102),DK102&lt;8),IF(AND(ISNUMBER(AP102),ISNUMBER(DK102)),IF(AP102+VLOOKUP(BI102,NyLi1T!$L$2:$V$4,DK102,1)&gt;19,19,AP102+VLOOKUP(BI102,NyLi1T!$L$2:$V$4,DK102,1)),""),"")</f>
        <v/>
      </c>
      <c r="FE102" s="9" t="str">
        <f>IF(AND(ISNUMBER(DK102),DK102&gt;7),IF(AND(ISNUMBER(AQ102),ISNUMBER(DK102)),IF(AQ102+VLOOKUP(BI102,NyLi2R!$L$2:$V$4,DK102,1)&gt;19,19,AQ102+VLOOKUP(BI102,NyLi2R!$L$2:$V$4,DK102,1)),""),"")</f>
        <v/>
      </c>
      <c r="FF102" s="9" t="str">
        <f>IF(AND(ISNUMBER(DK102),DK102&gt;7),IF(AND(ISNUMBER(AR102),ISNUMBER(DK102)),IF(AR102+VLOOKUP(BI102,NyLi2E!$L$2:$V$4,DK102,1)&gt;19,19,AR102+VLOOKUP(BI102,NyLi2E!$L$2:$V$4,DK102,1)),""),"")</f>
        <v/>
      </c>
      <c r="FG102" s="9" t="str">
        <f>IF(AND(ISNUMBER(DK102),DK102&gt;7),IF(AND(ISNUMBER(AS102),ISNUMBER(DK102)),IF(AS102+VLOOKUP(BI102,NyLi2T!$L$2:$V$4,DK102,1)&gt;19,19,AS102+VLOOKUP(BI102,NyLi2T!$L$2:$V$4,DK102,1)),""),"")</f>
        <v/>
      </c>
      <c r="FH102" s="9" t="str">
        <f>IF(AND(ISNUMBER(DK102),DK102&lt;8),IF(AND(ISNUMBER(AT102),ISNUMBER(DK102)),IF(AT102+VLOOKUP(BI102,NySs!$L$2:$V$4,DK102,1)&gt;19,19,AT102+VLOOKUP(BI102,NySs!$L$2:$V$4,DK102,1)),""),"")</f>
        <v/>
      </c>
      <c r="FI102" s="9" t="str">
        <f>IF(AND(ISNUMBER(DK102),DK102&lt;9),IF(AND(ISNUMBER(AU102),ISNUMBER(DK102)),IF(AU102+VLOOKUP(BI102,NyEo!$L$2:$V$4,DK102,1)&gt;19,19,AU102+VLOOKUP(BI102,NyEo!$L$2:$V$4,DK102,1)),""),"")</f>
        <v/>
      </c>
      <c r="FJ102" s="9" t="str">
        <f>IF(AND(ISNUMBER(DK102),DK102&gt;7),IF(AND(ISNUMBER(AV102),ISNUMBER(DK102)),IF(AV102+VLOOKUP(BI102,NyHt!$L$2:$V$4,DK102,1)&gt;19,19,AV102+VLOOKUP(BI102,NyHt!$L$2:$V$4,DK102,1)),""),"")</f>
        <v/>
      </c>
      <c r="FK102" s="9" t="str">
        <f>IF(AND(ISNUMBER(AW102),ISNUMBER(DK102)),IF(AW102+VLOOKUP(BI102,NySiF!$L$2:$V$4,DK102,1)&gt;19,19,AW102+VLOOKUP(BI102,NySiF!$L$2:$V$4,DK102,1)),"")</f>
        <v/>
      </c>
      <c r="FL102" s="9" t="str">
        <f>IF(AND(ISNUMBER(AX102),ISNUMBER(DK102)),IF(AX102+VLOOKUP(BI102,NySiB!$L$2:$V$4,DK102,1)&gt;19,19,AX102+VLOOKUP(BI102,NySiB!$L$2:$V$4,DK102,1)),"")</f>
        <v/>
      </c>
      <c r="FM102" s="9" t="str">
        <f>IF(AND(ISNUMBER(AY102),ISNUMBER(DK102)),IF(AY102+VLOOKUP(BI102,NySiT!$L$2:$V$4,DK102,1)&gt;19,19,AY102+VLOOKUP(BI102,NySiT!$L$2:$V$4,DK102,1)),"")</f>
        <v/>
      </c>
      <c r="FN102" s="9" t="str">
        <f>IF(AND(ISNUMBER(AZ102),ISNUMBER(DK102)),IF(AZ102+VLOOKUP(BI102,NyVs!$L$2:$V$4,DK102,1)&gt;19,19,AZ102+VLOOKUP(BI102,NyVs!$L$2:$V$4,DK102,1)),"")</f>
        <v/>
      </c>
      <c r="FO102" s="9" t="str">
        <f>IF(AND(ISNUMBER(BA102),ISNUMBER(DK102)),IF(BA102+VLOOKUP(BI102,NyPp!$L$2:$V$4,DK102,1)&gt;19,19,BA102+VLOOKUP(BI102,NyPp!$L$2:$V$4,DK102,1)),"")</f>
        <v/>
      </c>
      <c r="FP102" s="9" t="str">
        <f>IF(AND(ISNUMBER(BB102),ISNUMBER(DK102)),IF(BB102+VLOOKUP(BI102,NyIGS!$L$2:$V$4,DK102,1)&gt;160,160,BB102+VLOOKUP(BI102,NyIGS!$L$2:$V$4,DK102,1)),"")</f>
        <v/>
      </c>
      <c r="FQ102" s="9" t="str">
        <f>IF(AND(ISNUMBER(BC102),ISNUMBER(DK102)),IF(BC102+VLOOKUP(BI102,NyIRS!$L$2:$V$4,DK102,1)&gt;160,160,BC102+VLOOKUP(BI102,NyIRS!$L$2:$V$4,DK102,1)),"")</f>
        <v/>
      </c>
      <c r="FR102" s="9" t="str">
        <f>IF(AND(ISNUMBER(BD102),ISNUMBER(DK102)),IF(BD102+VLOOKUP(BI102,NyIES!$L$2:$V$4,DK102,1)&gt;160,160, BD102+VLOOKUP(BI102,NyIES!$L$2:$V$4,DK102,1)),"")</f>
        <v/>
      </c>
      <c r="FS102" s="9" t="str">
        <f>IF(AND(ISNUMBER(BE102),ISNUMBER(DK102)),IF(BE102+VLOOKUP(BI102,NyISI!$L$2:$V$4,DK102,1)&gt;160,160,BE102+VLOOKUP(BI102,NyISI!$L$2:$V$4,DK102,1)),"")</f>
        <v/>
      </c>
      <c r="FT102" s="9" t="str">
        <f>IF(AND(ISNUMBER(DK102),DK102&lt;8),IF(AND(ISNUMBER(BF102),ISNUMBER(DK102)),IF(BF102+VLOOKUP(BI102,NyISS!$L$2:$V$4,DK102,1)&gt;160,160,BF102+VLOOKUP(BI102,NyISS!$L$2:$V$4,DK102,1)),""),"")</f>
        <v/>
      </c>
      <c r="FU102" s="9" t="str">
        <f>IF(AND(ISNUMBER(DK102),DK102&gt;7),IF(AND(ISNUMBER(BG102),ISNUMBER(DK102)),IF(BG102+VLOOKUP(BI102,NyISM!$L$2:$V$4,DK102,1)&gt;160,160,BG102+VLOOKUP(BI102,NyISM!$L$2:$V$4,DK102,1)),""),"")</f>
        <v/>
      </c>
      <c r="FV102" s="9" t="str">
        <f>IF(AND(ISNUMBER(BH102),ISNUMBER(DK102)),IF(BH102+VLOOKUP(BI102,NyIAM!$L$2:$V$4,DK102,1)&gt;160,160,BH102+VLOOKUP(BI102,NyIAM!$L$2:$V$4,DK102,1)),"")</f>
        <v/>
      </c>
    </row>
    <row r="103" spans="1:178" x14ac:dyDescent="0.2">
      <c r="A103" s="51"/>
      <c r="B103" s="51"/>
      <c r="C103" s="51"/>
      <c r="D103" s="51"/>
      <c r="E103" s="51"/>
      <c r="F103" s="51"/>
      <c r="G103" s="51"/>
      <c r="H103" s="51"/>
      <c r="I103" s="51"/>
      <c r="J103" s="52"/>
      <c r="K103" s="52"/>
      <c r="L103" s="53"/>
      <c r="M103" s="53"/>
      <c r="N103" s="58" t="str">
        <f t="shared" si="22"/>
        <v/>
      </c>
      <c r="O103" s="53"/>
      <c r="P103" s="53"/>
      <c r="Q103" s="53"/>
      <c r="R103" s="53"/>
      <c r="S103" s="53"/>
      <c r="T103" s="53"/>
      <c r="U103" s="53"/>
      <c r="V103" s="53"/>
      <c r="W103" s="53"/>
      <c r="X103" s="53"/>
      <c r="Y103" s="53"/>
      <c r="Z103" s="53"/>
      <c r="AA103" s="53"/>
      <c r="AB103" s="53"/>
      <c r="AC103" s="53"/>
      <c r="AD103" s="53"/>
      <c r="AE103" s="53"/>
      <c r="AF103" s="53"/>
      <c r="AG103" s="53"/>
      <c r="AH103" s="53"/>
      <c r="AI103" s="53"/>
      <c r="AJ103" s="4" t="str">
        <f>IF(O103="","",IF(ISNUMBER(N103),VLOOKUP(O103,NyFi!$A$2:$K$40,DK103),""))</f>
        <v/>
      </c>
      <c r="AK103" s="4" t="str">
        <f>IF(P103="","",IF(AND(ISNUMBER(N103),DK103&lt;8),VLOOKUP(P103,NyGs!$A$2:$G$41,DK103),""))</f>
        <v/>
      </c>
      <c r="AL103" s="4" t="str">
        <f>IF(AA103="","",IF(ISNUMBER(N103),VLOOKUP(AA103,NyRm!$A$2:$K$56,DK103),""))</f>
        <v/>
      </c>
      <c r="AM103" s="4" t="str">
        <f>IF(Z103="","",IF(ISNUMBER(N103),VLOOKUP(Z103,NyFm!$A$2:$K$46,DK103),""))</f>
        <v/>
      </c>
      <c r="AN103" s="4" t="str">
        <f>IF(U103="","",IF(AND(ISNUMBER(N103),DK103&lt;8),VLOOKUP(U103,NyLi1R!$A$2:$G$20,DK103),""))</f>
        <v/>
      </c>
      <c r="AO103" s="4" t="str">
        <f>IF(V103="","",IF(AND(ISNUMBER(N103),DK103&lt;8),VLOOKUP(V103,NyLi1E!$A$2:$G$20,DK103),""))</f>
        <v/>
      </c>
      <c r="AP103" s="4" t="str">
        <f>IF(AND(ISNUMBER(N103),ISNUMBER(AN103),ISNUMBER(AO103),DK103&lt;8),VLOOKUP(AN103+AO103,NyLi1T!$A$2:$G$40,DK103),"")</f>
        <v/>
      </c>
      <c r="AQ103" s="4" t="str">
        <f>IF(W103="","",IF(AND(ISNUMBER(N103),DK103&gt;7),VLOOKUP(W103,NyLi2R!$A$2:$K$20,DK103),""))</f>
        <v/>
      </c>
      <c r="AR103" s="4" t="str">
        <f>IF(X103="","",IF(AND(ISNUMBER(N103),DK103&gt;7),VLOOKUP(X103,NyLi2E!$A$2:$K$20,DK103),""))</f>
        <v/>
      </c>
      <c r="AS103" s="4" t="str">
        <f>IF(AND(ISNUMBER(N103),ISNUMBER(AQ103),ISNUMBER(AR103),DK103&gt;7),VLOOKUP(AQ103+AR103,NyLi2T!$A$2:$K$40,DK103),"")</f>
        <v/>
      </c>
      <c r="AT103" s="4" t="str">
        <f>IF(AE103="","",IF(AND(ISNUMBER(N103),DK103&lt;8),VLOOKUP(AE103,NySs!$A$2:$G$28,DK103),""))</f>
        <v/>
      </c>
      <c r="AU103" s="4" t="str">
        <f>IF(AD103="","",IF(AND(ISNUMBER(N103),DK103&lt;9),VLOOKUP(AD103,NyEo!$A$2:$H$22,DK103),""))</f>
        <v/>
      </c>
      <c r="AV103" s="4" t="str">
        <f>IF(Q103="","",IF(AND(ISNUMBER(N103),DK103&gt;7),VLOOKUP(Q103,NyHt!$A$2:$K$17,DK103),""))</f>
        <v/>
      </c>
      <c r="AW103" s="4" t="str">
        <f>IF(R103="","",IF(ISNUMBER(N103),VLOOKUP(R103,NySiF!$A$2:$K$18,DK103),""))</f>
        <v/>
      </c>
      <c r="AX103" s="4" t="str">
        <f>IF(S103="","",IF(ISNUMBER(N103),VLOOKUP(S103,NySiB!$A$2:$K$16,DK103),""))</f>
        <v/>
      </c>
      <c r="AY103" s="4" t="str">
        <f>IF(T103="","",IF(ISNUMBER(N103),VLOOKUP(T103,NySiT!$A$2:$K$32,DK103),""))</f>
        <v/>
      </c>
      <c r="AZ103" s="4" t="str">
        <f>IF(Y103="","",IF(ISNUMBER(N103),VLOOKUP(Y103,NyVs!$A$2:$K$86,DK103),""))</f>
        <v/>
      </c>
      <c r="BA103" s="4" t="str">
        <f>IF(AI103="","",IF(ISNUMBER(N103),VLOOKUP(AI103,NyPp!$A$2:$K$202,DK103),""))</f>
        <v/>
      </c>
      <c r="BB103" s="4" t="str">
        <f>IF(AND(ISNUMBER(AJ103),ISNUMBER(AK103),ISNUMBER(AL103),ISNUMBER(AM103),DK103&lt;8),IF(COUNTIF(O103,0)+COUNTIF(P103,0)+COUNTIF(AA103,0)+COUNTIF(Z103,0)&gt;1,"",VLOOKUP(AJ103+AK103+AL103+AM103,NyIGS!$A$2:$K$78,DK103)),IF(AND(ISNUMBER(AJ103),ISNUMBER(AL103),ISNUMBER(AM103),ISNUMBER(AS103),DK103&gt;7),IF(COUNTIF(O103,0)+COUNTIF(AA103,0)+COUNTIF(Z103,0)+AND(COUNTIF(W103,0),COUNTIF(X103,0))&gt;1,"",VLOOKUP(AJ103+AL103+AM103+AS103,NyIGS!$A$2:$K$78,DK103)),""))</f>
        <v/>
      </c>
      <c r="BC103" s="4" t="str">
        <f>IF(AND(ISNUMBER(AJ103),ISNUMBER(AN103),ISNUMBER(AT103),DK103&lt;8),IF(COUNTIF(O103,0)+COUNTIF(U103,0)+COUNTIF(AE103,0)&gt;1,"",VLOOKUP(AJ103+AN103+AT103,NyIRS!$A$2:$K$59,DK103)),IF(AND(ISNUMBER(AJ103),ISNUMBER(AQ103),DK103&gt;7),IF(COUNTIF(O103,0)+COUNTIF(W103,0)&gt;1,"",VLOOKUP(AJ103+AQ103,NyIRS!$A$2:$K$59,DK103)),""))</f>
        <v/>
      </c>
      <c r="BD103" s="4" t="str">
        <f>IF(AND(ISNUMBER(AK103),ISNUMBER(AL103),ISNUMBER(AM103),DK103&lt;8),IF(COUNTIF(P103,0)+COUNTIF(AA103,0)+COUNTIF(Z103,0)&gt;1,"",VLOOKUP(AK103+AL103+AM103,NyIES!$A$2:$K$59,DK103)),IF(AND(ISNUMBER(AL103),ISNUMBER(AM103),ISNUMBER(AR103),DK103&gt;7),IF(COUNTIF(AA103,0)+COUNTIF(Z103,0)+COUNTIF(X103,0)&gt;1,"",VLOOKUP(AL103+AM103+AR103,NyIES!$A$2:$K$59,DK103)),""))</f>
        <v/>
      </c>
      <c r="BE103" s="4" t="str">
        <f>IF(AND(ISNUMBER(AJ103),ISNUMBER(AP103),ISNUMBER(AU103),DK103&lt;8),IF(COUNTIF(O103,0)+AND(COUNTIF(U103,0),COUNTIF(V103,0))+COUNTIF(AD103,0)&gt;1,"",VLOOKUP(AJ103+AP103+AU103,NyISI!$A$2:$K$59,DK103)),IF(AND(ISNUMBER(AS103),ISNUMBER(AU103),ISNUMBER(AV103),DK103=8),IF(COUNTIF(AD103,0)+COUNTIF(Q103,0)+AND(COUNTIF(W103,0),COUNTIF(X103,0))&gt;1,"",VLOOKUP(AS103+AU103+AV103,NyISI!$A$2:$K$59,DK103)),IF(AND(ISNUMBER(AS103),ISNUMBER(AV103),DK103&gt;8),IF(COUNTIF(Q103,0)+AND(COUNTIF(W103,0),COUNTIF(X103,0))&gt;1,"",VLOOKUP(AS103+AV103,NyISI!$A$2:$K$59,DK103)),"")))</f>
        <v/>
      </c>
      <c r="BF103" s="4" t="str">
        <f>IF(AND(ISNUMBER(AT103),ISNUMBER(AK103),ISNUMBER(AL103),ISNUMBER(AM103),DK103&lt;8),IF(COUNTIF(P103,0)+COUNTIF(AA103,0)+COUNTIF(Z103,0)+COUNTIF(AE103,0)&gt;1,"",VLOOKUP(AT103+AK103+AL103+AM103,NyISS!$A$2:$G$78,DK103)),"")</f>
        <v/>
      </c>
      <c r="BG103" s="4" t="str">
        <f>IF(AND(ISNUMBER(AJ103),ISNUMBER(AL103),ISNUMBER(AM103),DK103&gt;7),IF(COUNTIF(O103,0)+COUNTIF(AA103,0)+COUNTIF(Z103,0)&gt;1,"",VLOOKUP(AJ103+AL103+AM103,NyISM!$A$2:$K$59,DK103)),"")</f>
        <v/>
      </c>
      <c r="BH103" s="4" t="str">
        <f>IF(AND(ISNUMBER(AY103),ISNUMBER(AZ103)),IF(COUNTIF(T103,0)+COUNTIF(Y103,0)&gt;1,"",VLOOKUP(AY103+AZ103,NyIAM!$A$2:$K$40,DK103)),"")</f>
        <v/>
      </c>
      <c r="BJ103" s="4" t="str">
        <f>IF(ISNUMBER(BB103),VLOOKUP(BB103,Percentil!$A$2:$B$122,2,1),"")</f>
        <v/>
      </c>
      <c r="BK103" s="4" t="str">
        <f>IF(ISNUMBER(BC103),VLOOKUP(BC103,Percentil!$A$2:$B$122,2,1),"")</f>
        <v/>
      </c>
      <c r="BL103" s="4" t="str">
        <f>IF(ISNUMBER(BD103),VLOOKUP(BD103,Percentil!$A$2:$B$122,2,1),"")</f>
        <v/>
      </c>
      <c r="BM103" s="4" t="str">
        <f>IF(ISNUMBER(BE103),VLOOKUP(BE103,Percentil!$A$2:$B$122,2,1),"")</f>
        <v/>
      </c>
      <c r="BN103" s="4" t="str">
        <f>IF(ISNUMBER(BF103),VLOOKUP(BF103,Percentil!$A$2:$B$122,2,1),"")</f>
        <v/>
      </c>
      <c r="BO103" s="4" t="str">
        <f>IF(ISNUMBER(BG103),VLOOKUP(BG103,Percentil!$A$2:$B$122,2,1),"")</f>
        <v/>
      </c>
      <c r="BP103" s="4" t="str">
        <f>IF(ISNUMBER(BH103),VLOOKUP(BH103,Percentil!$A$2:$B$122,2,1),"")</f>
        <v/>
      </c>
      <c r="BQ103" s="4" t="str">
        <f>IF(AND(ISNUMBER(AJ103),ISNUMBER(DK103)),IF(AJ103-VLOOKUP(BI103,NyFi!$L$2:$V$4,DK103,1)&lt;1,1 &amp; " - " &amp; AJ103+VLOOKUP(BI103,NyFi!$L$2:$V$4,DK103,1),IF(AJ103+VLOOKUP(BI103,NyFi!$L$2:$V$4,DK103,1)&gt;19,AJ103-VLOOKUP(BI103,NyFi!$L$2:$V$4,DK103,1) &amp; " - " &amp; 19,AJ103-VLOOKUP(BI103,NyFi!$L$2:$V$4,DK103,1) &amp; " - " &amp; AJ103+VLOOKUP(BI103,NyFi!$L$2:$V$4,DK103,1))),"")</f>
        <v/>
      </c>
      <c r="BR103" s="4" t="str">
        <f>IF(AND(ISNUMBER(DK103),DK103&lt;8),IF(AND(ISNUMBER(AK103),ISNUMBER(DK103)),IF(AK103-VLOOKUP(BI103,NyGs!$L$2:$V$4,DK103,1)&lt;1,1 &amp; " - " &amp; AK103+VLOOKUP(BI103,NyGs!$L$2:$V$4,DK103,1),IF(AK103+VLOOKUP(BI103,NyGs!$L$2:$V$4,DK103,1)&gt;19,AK103-VLOOKUP(BI103,NyGs!$L$2:$V$4,DK103,1) &amp; " - " &amp; 19,AK103-VLOOKUP(BI103,NyGs!$L$2:$V$4,DK103,1) &amp; " - " &amp; AK103+VLOOKUP(BI103,NyGs!$L$2:$V$4,DK103,1))),""),"")</f>
        <v/>
      </c>
      <c r="BS103" s="4" t="str">
        <f>IF(AND(ISNUMBER(AL103),ISNUMBER(DK103)),IF(AL103-VLOOKUP(BI103,NyRm!$L$2:$V$4,DK103,1)&lt;1,1 &amp; " - " &amp; AL103+VLOOKUP(BI103,NyRm!$L$2:$V$4,DK103,1),IF(AL103+VLOOKUP(BI103,NyRm!$L$2:$V$4,DK103,1)&gt;19,AL103-VLOOKUP(BI103,NyRm!$L$2:$V$4,DK103,1) &amp; " - " &amp; 19,AL103-VLOOKUP(BI103,NyRm!$L$2:$V$4,DK103,1) &amp; " - " &amp; AL103+VLOOKUP(BI103,NyRm!$L$2:$V$4,DK103,1))),"")</f>
        <v/>
      </c>
      <c r="BT103" s="4" t="str">
        <f>IF(AND(ISNUMBER(AM103),ISNUMBER(DK103)),IF(AM103-VLOOKUP(BI103,NyFm!$L$2:$V$4,DK103,1)&lt;1,1 &amp; " - " &amp; AM103+VLOOKUP(BI103,NyFm!$L$2:$V$4,DK103,1),IF(AM103+VLOOKUP(BI103,NyFm!$L$2:$V$4,DK103,1)&gt;19,AM103-VLOOKUP(BI103,NyFm!$L$2:$V$4,DK103,1) &amp; " - " &amp; 19,AM103-VLOOKUP(BI103,NyFm!$L$2:$V$4,DK103,1) &amp; " - " &amp; AM103+VLOOKUP(BI103,NyFm!$L$2:$V$4,DK103,1))),"")</f>
        <v/>
      </c>
      <c r="BU103" s="4" t="str">
        <f>IF(AND(ISNUMBER(DK103),DK103&lt;8),IF(AND(ISNUMBER(AN103),ISNUMBER(DK103)),IF(AN103-VLOOKUP(BI103,NyLi1R!$L$2:$V$4,DK103,1)&lt;1,1 &amp; " - " &amp; AN103+VLOOKUP(BI103,NyLi1R!$L$2:$V$4,DK103,1),IF(AN103+VLOOKUP(BI103,NyLi1R!$L$2:$V$4,DK103,1)&gt;19,AN103-VLOOKUP(BI103,NyLi1R!$L$2:$V$4,DK103,1) &amp; " - " &amp; 19,AN103-VLOOKUP(BI103,NyLi1R!$L$2:$V$4,DK103,1) &amp; " - " &amp; AN103+VLOOKUP(BI103,NyLi1R!$L$2:$V$4,DK103,1))),""),"")</f>
        <v/>
      </c>
      <c r="BV103" s="4" t="str">
        <f>IF(AND(ISNUMBER(DK103),DK103&lt;8),IF(AND(ISNUMBER(AO103),ISNUMBER(DK103)),IF(AO103-VLOOKUP(BI103,NyLi1E!$L$2:$V$4,DK103,1)&lt;1,1 &amp; " - " &amp; AO103+VLOOKUP(BI103,NyLi1E!$L$2:$V$4,DK103,1),IF(AO103+VLOOKUP(BI103,NyLi1E!$L$2:$V$4,DK103,1)&gt;19,AO103-VLOOKUP(BI103,NyLi1E!$L$2:$V$4,DK103,1) &amp; " - " &amp; 19,AO103-VLOOKUP(BI103,NyLi1E!$L$2:$V$4,DK103,1) &amp; " - " &amp; AO103+VLOOKUP(BI103,NyLi1E!$L$2:$V$4,DK103,1))),""),"")</f>
        <v/>
      </c>
      <c r="BW103" s="4" t="str">
        <f>IF(AND(ISNUMBER(DK103),DK103&lt;8),IF(AND(ISNUMBER(AP103),ISNUMBER(DK103)),IF(AP103-VLOOKUP(BI103,NyLi1T!$L$2:$V$4,DK103,1)&lt;1,1 &amp; " - " &amp; AP103+VLOOKUP(BI103,NyLi1T!$L$2:$V$4,DK103,1),IF(AP103+VLOOKUP(BI103,NyLi1T!$L$2:$V$4,DK103,1)&gt;19,AP103-VLOOKUP(BI103,NyLi1T!$L$2:$V$4,DK103,1) &amp; " - " &amp; 19,AP103-VLOOKUP(BI103,NyLi1T!$L$2:$V$4,DK103,1) &amp; " - " &amp; AP103+VLOOKUP(BI103,NyLi1T!$L$2:$V$4,DK103,1))),""),"")</f>
        <v/>
      </c>
      <c r="BX103" s="4" t="str">
        <f>IF(AND(ISNUMBER(DK103),DK103&gt;7),IF(AND(ISNUMBER(AQ103),ISNUMBER(DK103)),IF(AQ103-VLOOKUP(BI103,NyLi2R!$L$2:$V$4,DK103,1)&lt;1,1 &amp; " - " &amp; AQ103+VLOOKUP(BI103,NyLi2R!$L$2:$V$4,DK103,1),IF(AQ103+VLOOKUP(BI103,NyLi2R!$L$2:$V$4,DK103,1)&gt;19,AQ103-VLOOKUP(BI103,NyLi2R!$L$2:$V$4,DK103,1) &amp; " - " &amp; 19,AQ103-VLOOKUP(BI103,NyLi2R!$L$2:$V$4,DK103,1) &amp; " - " &amp; AQ103+VLOOKUP(BI103,NyLi2R!$L$2:$V$4,DK103,1))),""),"")</f>
        <v/>
      </c>
      <c r="BY103" s="4" t="str">
        <f>IF(AND(ISNUMBER(DK103),DK103&gt;7),IF(AND(ISNUMBER(AR103),ISNUMBER(DK103)),IF(AR103-VLOOKUP(BI103,NyLi2E!$L$2:$V$4,DK103,1)&lt;1,1 &amp; " - " &amp; AR103+VLOOKUP(BI103,NyLi2E!$L$2:$V$4,DK103,1),IF(AR103+VLOOKUP(BI103,NyLi2E!$L$2:$V$4,DK103,1)&gt;19,AR103-VLOOKUP(BI103,NyLi2E!$L$2:$V$4,DK103,1) &amp; " - " &amp; 19,AR103-VLOOKUP(BI103,NyLi2E!$L$2:$V$4,DK103,1) &amp; " - " &amp; AR103+VLOOKUP(BI103,NyLi2E!$L$2:$V$4,DK103,1))),""),"")</f>
        <v/>
      </c>
      <c r="BZ103" s="4" t="str">
        <f>IF(AND(ISNUMBER(DK103),DK103&gt;7),IF(AND(ISNUMBER(AS103),ISNUMBER(DK103)),IF(AS103-VLOOKUP(BI103,NyLi2T!$L$2:$V$4,DK103,1)&lt;1,1 &amp; " - " &amp; AS103+VLOOKUP(BI103,NyLi2T!$L$2:$V$4,DK103,1),IF(AS103+VLOOKUP(BI103,NyLi2T!$L$2:$V$4,DK103,1)&gt;19,AS103-VLOOKUP(BI103,NyLi2T!$L$2:$V$4,DK103,1) &amp; " - " &amp; 19,AS103-VLOOKUP(BI103,NyLi2T!$L$2:$V$4,DK103,1) &amp; " - " &amp; AS103+VLOOKUP(BI103,NyLi2T!$L$2:$V$4,DK103,1))),""),"")</f>
        <v/>
      </c>
      <c r="CA103" s="4" t="str">
        <f>IF(AND(ISNUMBER(DK103),DK103&lt;8),IF(AND(ISNUMBER(AT103),ISNUMBER(DK103)),IF(AT103-VLOOKUP(BI103,NySs!$L$2:$V$4,DK103,1)&lt;1,1 &amp; " - " &amp; AT103+VLOOKUP(BI103,NySs!$L$2:$V$4,DK103,1),IF(AT103+VLOOKUP(BI103,NySs!$L$2:$V$4,DK103,1)&gt;19,AT103-VLOOKUP(BI103,NySs!$L$2:$V$4,DK103,1) &amp; " - " &amp; 19,AT103-VLOOKUP(BI103,NySs!$L$2:$V$4,DK103,1) &amp; " - " &amp; AT103+VLOOKUP(BI103,NySs!$L$2:$V$4,DK103,1))),""),"")</f>
        <v/>
      </c>
      <c r="CB103" s="4" t="str">
        <f>IF(AND(ISNUMBER(DK103),DK103&lt;9),IF(AND(ISNUMBER(AU103),ISNUMBER(DK103)),IF(AU103-VLOOKUP(BI103,NyEo!$L$2:$V$4,DK103,1)&lt;1,1 &amp; " - " &amp; AU103+VLOOKUP(BI103,NyEo!$L$2:$V$4,DK103,1),IF(AU103+VLOOKUP(BI103,NyEo!$L$2:$V$4,DK103,1)&gt;19,AU103-VLOOKUP(BI103,NyEo!$L$2:$V$4,DK103,1) &amp; " - " &amp; 19,AU103-VLOOKUP(BI103,NyEo!$L$2:$V$4,DK103,1) &amp; " - " &amp; AU103+VLOOKUP(BI103,NyEo!$L$2:$V$4,DK103,1))),""),"")</f>
        <v/>
      </c>
      <c r="CC103" s="4" t="str">
        <f>IF(AND(ISNUMBER(DK103),DK103&gt;7),IF(AND(ISNUMBER(AV103),ISNUMBER(DK103)),IF(AV103-VLOOKUP(BI103,NyHt!$L$2:$V$4,DK103,1)&lt;1,1 &amp; " - " &amp; AV103+VLOOKUP(BI103,NyHt!$L$2:$V$4,DK103,1),IF(AV103+VLOOKUP(BI103,NyHt!$L$2:$V$4,DK103,1)&gt;19,AV103-VLOOKUP(BI103,NyHt!$L$2:$V$4,DK103,1) &amp; " - " &amp; 19,AV103-VLOOKUP(BI103,NyHt!$L$2:$V$4,DK103,1) &amp; " - " &amp; AV103+VLOOKUP(BI103,NyHt!$L$2:$V$4,DK103,1))),""),"")</f>
        <v/>
      </c>
      <c r="CD103" s="4" t="str">
        <f>IF(AND(ISNUMBER(AW103),ISNUMBER(DK103)),IF(AW103-VLOOKUP(BI103,NySiF!$L$2:$V$4,DK103,1)&lt;1,1 &amp; " - " &amp; AW103+VLOOKUP(BI103,NySiF!$L$2:$V$4,DK103,1),IF(AW103+VLOOKUP(BI103,NySiF!$L$2:$V$4,DK103,1)&gt;19,AW103-VLOOKUP(BI103,NySiF!$L$2:$V$4,DK103,1) &amp; " - " &amp; 19,AW103-VLOOKUP(BI103,NySiF!$L$2:$V$4,DK103,1) &amp; " - " &amp; AW103+VLOOKUP(BI103,NySiF!$L$2:$V$4,DK103,1))),"")</f>
        <v/>
      </c>
      <c r="CE103" s="4" t="str">
        <f>IF(AND(ISNUMBER(AX103),ISNUMBER(DK103)),IF(AX103-VLOOKUP(BI103,NySiB!$L$2:$V$4,DK103,1)&lt;1,1 &amp; " - " &amp; AX103+VLOOKUP(BI103,NySiB!$L$2:$V$4,DK103,1),IF(AX103+VLOOKUP(BI103,NySiB!$L$2:$V$4,DK103,1)&gt;19,AX103-VLOOKUP(BI103,NySiB!$L$2:$V$4,DK103,1) &amp; " - " &amp; 19,AX103-VLOOKUP(BI103,NySiB!$L$2:$V$4,DK103,1) &amp; " - " &amp; AX103+VLOOKUP(BI103,NySiB!$L$2:$V$4,DK103,1))),"")</f>
        <v/>
      </c>
      <c r="CF103" s="4" t="str">
        <f>IF(AND(ISNUMBER(AY103),ISNUMBER(DK103)),IF(AY103-VLOOKUP(BI103,NySiT!$L$2:$V$4,DK103,1)&lt;1,1 &amp; " - " &amp; AY103+VLOOKUP(BI103,NySiT!$L$2:$V$4,DK103,1),IF(AY103+VLOOKUP(BI103,NySiT!$L$2:$V$4,DK103,1)&gt;19,AY103-VLOOKUP(BI103,NySiT!$L$2:$V$4,DK103,1) &amp; " - " &amp; 19,AY103-VLOOKUP(BI103,NySiT!$L$2:$V$4,DK103,1) &amp; " - " &amp; AY103+VLOOKUP(BI103,NySiT!$L$2:$V$4,DK103,1))),"")</f>
        <v/>
      </c>
      <c r="CG103" s="4" t="str">
        <f>IF(AND(ISNUMBER(AZ103),ISNUMBER(DK103)),IF(AZ103-VLOOKUP(BI103,NyVs!$L$2:$V$4,DK103,1)&lt;1,1 &amp; " - " &amp; AZ103+VLOOKUP(BI103,NyVs!$L$2:$V$4,DK103,1),IF(AZ103+VLOOKUP(BI103,NyVs!$L$2:$V$4,DK103,1)&gt;19,AZ103-VLOOKUP(BI103,NyVs!$L$2:$V$4,DK103,1) &amp; " - " &amp; 19,AZ103-VLOOKUP(BI103,NyVs!$L$2:$V$4,DK103,1) &amp; " - " &amp; AZ103+VLOOKUP(BI103,NyVs!$L$2:$V$4,DK103,1))),"")</f>
        <v/>
      </c>
      <c r="CH103" s="4" t="str">
        <f>IF(AND(ISNUMBER(BA103),ISNUMBER(DK103)),IF(BA103-VLOOKUP(BI103,NyPp!$L$2:$V$4,DK103,1)&lt;1,1 &amp; " - " &amp; BA103+VLOOKUP(BI103,NyPp!$L$2:$V$4,DK103,1),IF(BA103+VLOOKUP(BI103,NyPp!$L$2:$V$4,DK103,1)&gt;19,BA103-VLOOKUP(BI103,NyPp!$L$2:$V$4,DK103,1) &amp; " - " &amp; 19,BA103-VLOOKUP(BI103,NyPp!$L$2:$V$4,DK103,1) &amp; " - " &amp; BA103+VLOOKUP(BI103,NyPp!$L$2:$V$4,DK103,1))),"")</f>
        <v/>
      </c>
      <c r="CI103" s="4" t="str">
        <f>IF(AND(ISNUMBER(BB103),ISNUMBER(DK103)),IF(BB103-VLOOKUP(BI103,NyIGS!$L$2:$V$4,DK103,1)&lt;40,40 &amp; " - " &amp; BB103+VLOOKUP(BI103,NyIGS!$L$2:$V$4,DK103,1),IF(BB103+VLOOKUP(BI103,NyIGS!$L$2:$V$4,DK103,1)&gt;160,BB103-VLOOKUP(BI103,NyIGS!$L$2:$V$4,DK103,1) &amp; " - " &amp; 160,BB103-VLOOKUP(BI103,NyIGS!$L$2:$V$4,DK103,1) &amp; " - " &amp; BB103+VLOOKUP(BI103,NyIGS!$L$2:$V$4,DK103,1))),"")</f>
        <v/>
      </c>
      <c r="CJ103" s="4" t="str">
        <f>IF(AND(ISNUMBER(BC103),ISNUMBER(DK103)),IF(BC103-VLOOKUP(BI103,NyIRS!$L$2:$V$4,DK103,1)&lt;40,40 &amp; " - " &amp; BC103+VLOOKUP(BI103,NyIRS!$L$2:$V$4,DK103,1),IF(BC103+VLOOKUP(BI103,NyIRS!$L$2:$V$4,DK103,1)&gt;160,BC103-VLOOKUP(BI103,NyIRS!$L$2:$V$4,DK103,1) &amp; " - " &amp; 160,BC103-VLOOKUP(BI103,NyIRS!$L$2:$V$4,DK103,1) &amp; " - " &amp; BC103+VLOOKUP(BI103,NyIRS!$L$2:$V$4,DK103,1))),"")</f>
        <v/>
      </c>
      <c r="CK103" s="4" t="str">
        <f>IF(AND(ISNUMBER(BD103),ISNUMBER(DK103)),IF(BD103-VLOOKUP(BI103,NyIES!$L$2:$V$4,DK103,1)&lt;40,40 &amp; " - " &amp; BD103+VLOOKUP(BI103,NyIES!$L$2:$V$4,DK103,1),IF(BD103+VLOOKUP(BI103,NyIES!$L$2:$V$4,DK103,1)&gt;160,BD103-VLOOKUP(BI103,NyIES!$L$2:$V$4,DK103,1) &amp; " - " &amp; 160,BD103-VLOOKUP(BI103,NyIES!$L$2:$V$4,DK103,1) &amp; " - " &amp; BD103+VLOOKUP(BI103,NyIES!$L$2:$V$4,DK103,1))),"")</f>
        <v/>
      </c>
      <c r="CL103" s="4" t="str">
        <f>IF(AND(ISNUMBER(BE103),ISNUMBER(DK103)),IF(BE103-VLOOKUP(BI103,NyISI!$L$2:$V$4,DK103,1)&lt;40,40 &amp; " - " &amp; BE103+VLOOKUP(BI103,NyISI!$L$2:$V$4,DK103,1),IF(BE103+VLOOKUP(BI103,NyISI!$L$2:$V$4,DK103,1)&gt;160,BE103-VLOOKUP(BI103,NyISI!$L$2:$V$4,DK103,1) &amp; " - " &amp; 160,BE103-VLOOKUP(BI103,NyISI!$L$2:$V$4,DK103,1) &amp; " - " &amp; BE103+VLOOKUP(BI103,NyISI!$L$2:$V$4,DK103,1))),"")</f>
        <v/>
      </c>
      <c r="CM103" s="4" t="str">
        <f>IF(AND(ISNUMBER(DK103),DK103&lt;8),IF(AND(ISNUMBER(BF103),ISNUMBER(DK103)),IF(BF103-VLOOKUP(BI103,NyISS!$L$2:$V$4,DK103,1)&lt;40,40 &amp; " - " &amp; BF103+VLOOKUP(BI103,NyISS!$L$2:$V$4,DK103,1),IF(BF103+VLOOKUP(BI103,NyISS!$L$2:$V$4,DK103,1)&gt;160,BF103-VLOOKUP(BI103,NyISS!$L$2:$V$4,DK103,1) &amp; " - " &amp; 160,BF103-VLOOKUP(BI103,NyISS!$L$2:$V$4,DK103,1) &amp; " - " &amp; BF103+VLOOKUP(BI103,NyISS!$L$2:$V$4,DK103,1))),""),"")</f>
        <v/>
      </c>
      <c r="CN103" s="4" t="str">
        <f>IF(AND(ISNUMBER(DK103),DK103&gt;7),IF(AND(ISNUMBER(BG103),ISNUMBER(DK103)),IF(BG103-VLOOKUP(BI103,NyISM!$L$2:$V$4,DK103,1)&lt;40,40 &amp; " - " &amp; BG103+VLOOKUP(BI103,NyISM!$L$2:$V$4,DK103,1),IF(BG103+VLOOKUP(BI103,NyISM!$L$2:$V$4,DK103,1)&gt;160,BG103-VLOOKUP(BI103,NyISM!$L$2:$V$4,DK103,1) &amp; " - " &amp; 160,BG103-VLOOKUP(BI103,NyISM!$L$2:$V$4,DK103,1) &amp; " - " &amp; BG103+VLOOKUP(BI103,NyISM!$L$2:$V$4,DK103,1))),""),"")</f>
        <v/>
      </c>
      <c r="CO103" s="4" t="str">
        <f>IF(AND(ISNUMBER(BH103),ISNUMBER(DK103)),IF(BH103-VLOOKUP(BI103,NyIAM!$L$2:$V$4,DK103,1)&lt;40,40 &amp; " - " &amp; BH103+VLOOKUP(BI103,NyIAM!$L$2:$V$4,DK103,1),IF(BH103+VLOOKUP(BI103,NyIAM!$L$2:$V$4,DK103,1)&gt;160,BH103-VLOOKUP(BI103,NyIAM!$L$2:$V$4,DK103,1) &amp; " - " &amp; 160,BH103-VLOOKUP(BI103,NyIAM!$L$2:$V$4,DK103,1) &amp; " - " &amp; BH103+VLOOKUP(BI103,NyIAM!$L$2:$V$4,DK103,1))),"")</f>
        <v/>
      </c>
      <c r="CP103" s="4" t="str">
        <f>IF(AF103="","",IF(AND(ISNUMBER(AF103),ISNUMBER(DK103)),IF(VLOOKUP(AF103,NyOm!$A$2:$K$30,DK103,1)=1,"Onormalt få ord",IF(VLOOKUP(AF103,NyOm!$A$2:$K$30,DK103,1)=2,"Färre antal ord än normalt",IF(VLOOKUP(AF103,NyOm!$A$2:$K$30,DK103,1)=3,"Normalt antal ord","")))))</f>
        <v/>
      </c>
      <c r="CQ103" s="4" t="str">
        <f>IF(AB103="","",IF(AND(ISNUMBER(AB103),ISNUMBER(DK103)),IF(VLOOKUP(AB103,NyPbTid!$A$2:$K$218,DK103,1)=1,"Onormalt lång tidsåtgång",IF(VLOOKUP(AB103,NyPbTid!$A$2:$K$218,DK103,1)=2,"Långsammare än normalt",IF(VLOOKUP(AB103,NyPbTid!$A$2:$K$218,DK103,1)=3,"Normal tidsåtgång","")))))</f>
        <v/>
      </c>
      <c r="CR103" s="4" t="str">
        <f>IF(AC103="","",IF(AND(ISNUMBER(AC103),ISNUMBER(DK103)),IF(VLOOKUP(AC103,NyPbFel!$A$2:$K$18,DK103,1)=1,"Onormalt antal fel",IF(VLOOKUP(AC103,NyPbFel!$A$2:$K$18,DK103,1)=2,"Fler fel än normalt",IF(VLOOKUP(AC103,NyPbFel!$A$2:$K$18,DK103,1)=3,"Normalt antal fel","")))))</f>
        <v/>
      </c>
      <c r="CS103" s="4" t="str">
        <f t="shared" si="28"/>
        <v/>
      </c>
      <c r="CT103" s="4" t="str">
        <f>IF(OR(ISNUMBER(CS103),CS103="0**"),IF(ISNUMBER(CS103),CS103/ABS(CS103)*VLOOKUP(1,SignDiff!$A$3:$K$4,DK103,1),VLOOKUP(1,SignDiff!$A$3:$K$4,DK103,1)),"")</f>
        <v/>
      </c>
      <c r="CU103" s="4" t="str">
        <f>IF(OR(ISNUMBER(CS103),CS103="0**"),IF(ISNUMBER(CS103),CS103/ABS(CS103)*VLOOKUP(1,SignDiff!$A$7:$K$8,DK103,1),VLOOKUP(1,SignDiff!$A$7:$K$8,DK103,1)),"")</f>
        <v/>
      </c>
      <c r="CV103" s="4" t="str">
        <f t="shared" si="29"/>
        <v/>
      </c>
      <c r="CW103" s="4" t="str">
        <f t="shared" si="30"/>
        <v/>
      </c>
      <c r="CX103" s="4" t="str">
        <f>IF(OR(ISNUMBER(CS103),CS103="0**"),IF(CS103="0**",VLOOKUP(0,'IRS-IES'!$A$2:$C$43,2,1),IF(CS103&lt;0,VLOOKUP(ABS(CS103),'IRS-IES'!$A$2:$C$43,2,1),VLOOKUP(ABS(CS103),'IRS-IES'!$A$2:$C$43,3,1))),"")</f>
        <v/>
      </c>
      <c r="CY103" s="4" t="str">
        <f t="shared" si="31"/>
        <v/>
      </c>
      <c r="CZ103" s="4" t="str">
        <f>IF(OR(ISNUMBER(CY103),CY103="0**"),IF(ISNUMBER(CY103),CY103/ABS(CY103)*VLOOKUP(2,SignDiff!$A$3:$K$4,DK103,1),VLOOKUP(2,SignDiff!$A$3:$K$4,DK103,1)),"")</f>
        <v/>
      </c>
      <c r="DA103" s="4" t="str">
        <f>IF(OR(ISNUMBER(CY103),CY103="0**"),IF(ISNUMBER(CY103),CY103/ABS(CY103)*VLOOKUP(2,SignDiff!$A$7:$K$8,DK103,1),VLOOKUP(2,SignDiff!$A$7:$K$8,DK103,1)),"")</f>
        <v/>
      </c>
      <c r="DB103" s="4" t="str">
        <f t="shared" si="32"/>
        <v/>
      </c>
      <c r="DC103" s="4" t="str">
        <f t="shared" si="33"/>
        <v/>
      </c>
      <c r="DD103" s="4" t="str">
        <f>IF(OR(ISNUMBER(CY103),CY103="0**"),IF(CY103="0**",VLOOKUP(0,'ISI-ISS'!$A$2:$C$43,2,1),IF(CY103&lt;0,VLOOKUP(ABS(CY103),'ISI-ISS'!$A$2:$C$43,2,1),VLOOKUP(ABS(CY103),'ISI-ISS'!$A$2:$C$43,3,1))),"")</f>
        <v/>
      </c>
      <c r="DE103" s="4" t="str">
        <f t="shared" si="34"/>
        <v/>
      </c>
      <c r="DF103" s="4" t="str">
        <f>IF(OR(ISNUMBER(DE103),DE103="0**"),IF(ISNUMBER(DE103),DE103/ABS(DE103)*VLOOKUP(2,SignDiff!$A$3:$K$4,DK103,1),VLOOKUP(2,SignDiff!$A$3:$K$4,DK103,1)),"")</f>
        <v/>
      </c>
      <c r="DG103" s="4" t="str">
        <f>IF(OR(ISNUMBER(DE103),DE103="0**"),IF(ISNUMBER(DE103),DE103/ABS(DE103)*VLOOKUP(2,SignDiff!$A$7:$K$8,DK103,1),VLOOKUP(2,SignDiff!$A$7:$K$8,DK103,1)),"")</f>
        <v/>
      </c>
      <c r="DH103" s="4" t="str">
        <f t="shared" si="35"/>
        <v/>
      </c>
      <c r="DI103" s="4" t="str">
        <f t="shared" si="36"/>
        <v/>
      </c>
      <c r="DJ103" s="4" t="str">
        <f>IF(OR(ISNUMBER(DE103),DE103="0**"),IF(DE103="0**",VLOOKUP(0,'ISI-ISM'!$A$2:$C$43,2,1),IF(DE103&lt;0,VLOOKUP(ABS(DE103),'ISI-ISM'!$A$2:$C$43,2,1),VLOOKUP(ABS(DE103),'ISI-ISM'!$A$2:$C$43,3,1))),"")</f>
        <v/>
      </c>
      <c r="DK103" s="4" t="str">
        <f>IF(ISERROR(VLOOKUP(N103,age!$A$2:$C$11,2,1)),"",VLOOKUP(N103,age!$A$2:$C$11,2,1))</f>
        <v/>
      </c>
      <c r="DL103" s="4" t="str">
        <f>IF(ISERROR(VLOOKUP(N103,age!$A$2:$C$11,3,1)),"",VLOOKUP(N103,age!$A$2:$C$11,3,1))</f>
        <v/>
      </c>
      <c r="DM103" s="4">
        <f t="shared" si="23"/>
        <v>0</v>
      </c>
      <c r="DN103" s="4">
        <f t="shared" si="24"/>
        <v>0</v>
      </c>
      <c r="DO103" s="4">
        <f t="shared" si="25"/>
        <v>0</v>
      </c>
      <c r="DP103" s="4">
        <f t="shared" si="26"/>
        <v>0</v>
      </c>
      <c r="DQ103" s="4">
        <f t="shared" si="27"/>
        <v>0</v>
      </c>
      <c r="DR103" s="9" t="str">
        <f t="shared" si="37"/>
        <v/>
      </c>
      <c r="DS103" s="9" t="str">
        <f t="shared" si="38"/>
        <v/>
      </c>
      <c r="DT103" s="9" t="str">
        <f t="shared" si="39"/>
        <v/>
      </c>
      <c r="DU103" s="9" t="str">
        <f t="shared" si="40"/>
        <v/>
      </c>
      <c r="DV103" s="9" t="str">
        <f t="shared" si="41"/>
        <v/>
      </c>
      <c r="DW103" s="9" t="str">
        <f t="shared" si="42"/>
        <v/>
      </c>
      <c r="DX103" s="9" t="str">
        <f t="shared" si="43"/>
        <v/>
      </c>
      <c r="DY103" s="9" t="str">
        <f>IF(AND(ISNUMBER(AJ103),ISNUMBER(DK103)),IF(AJ103-VLOOKUP(BI103,NyFi!$L$2:$V$4,DK103,1)&lt;1,1,AJ103-VLOOKUP(BI103,NyFi!$L$2:$V$4,DK103,1)),"")</f>
        <v/>
      </c>
      <c r="DZ103" s="9" t="str">
        <f>IF(AND(ISNUMBER(DK103),DK103&lt;8),IF(AND(ISNUMBER(AK103),ISNUMBER(DK103)),IF(AK103-VLOOKUP(BI103,NyGs!$L$2:$V$4,DK103,1)&lt;1,1,AK103-VLOOKUP(BI103,NyGs!$L$2:$V$4,DK103,1)),""),"")</f>
        <v/>
      </c>
      <c r="EA103" s="9" t="str">
        <f>IF(AND(ISNUMBER(AL103),ISNUMBER(DK103)),IF(AL103-VLOOKUP(BI103,NyRm!$L$2:$V$4,DK103,1)&lt;1,1,AL103-VLOOKUP(BI103,NyRm!$L$2:$V$4,DK103,1)),"")</f>
        <v/>
      </c>
      <c r="EB103" s="9" t="str">
        <f>IF(AND(ISNUMBER(AM103),ISNUMBER(DK103)),IF(AM103-VLOOKUP(BI103,NyFm!$L$2:$V$4,DK103,1)&lt;1,1,AM103-VLOOKUP(BI103,NyFm!$L$2:$V$4,DK103,1)),"")</f>
        <v/>
      </c>
      <c r="EC103" s="9" t="str">
        <f>IF(AND(ISNUMBER(DK103),DK103&lt;8),IF(AND(ISNUMBER(AN103),ISNUMBER(DK103)),IF(AN103-VLOOKUP(BI103,NyLi1R!$L$2:$V$4,DK103,1)&lt;1,1,AN103-VLOOKUP(BI103,NyLi1R!$L$2:$V$4,DK103,1)),""),"")</f>
        <v/>
      </c>
      <c r="ED103" s="9" t="str">
        <f>IF(AND(ISNUMBER(DK103),DK103&lt;8),IF(AND(ISNUMBER(AO103),ISNUMBER(DK103)),IF(AO103-VLOOKUP(BI103,NyLi1E!$L$2:$V$4,DK103,1)&lt;1,1,AO103-VLOOKUP(BI103,NyLi1E!$L$2:$V$4,DK103,1)),""),"")</f>
        <v/>
      </c>
      <c r="EE103" s="9" t="str">
        <f>IF(AND(ISNUMBER(DK103),DK103&lt;8),IF(AND(ISNUMBER(AP103),ISNUMBER(DK103)),IF(AP103-VLOOKUP(BI103,NyLi1T!$L$2:$V$4,DK103,1)&lt;1,1,AP103-VLOOKUP(BI103,NyLi1T!$L$2:$V$4,DK103,1)),""),"")</f>
        <v/>
      </c>
      <c r="EF103" s="9" t="str">
        <f>IF(AND(ISNUMBER(DK103),DK103&gt;7),IF(AND(ISNUMBER(AQ103),ISNUMBER(DK103)),IF(AQ103-VLOOKUP(BI103,NyLi2R!$L$2:$V$4,DK103,1)&lt;1,1,AQ103-VLOOKUP(BI103,NyLi2R!$L$2:$V$4,DK103,1)),""),"")</f>
        <v/>
      </c>
      <c r="EG103" s="9" t="str">
        <f>IF(AND(ISNUMBER(DK103),DK103&gt;7),IF(AND(ISNUMBER(AR103),ISNUMBER(DK103)),IF(AR103-VLOOKUP(BI103,NyLi2E!$L$2:$V$4,DK103,1)&lt;1,1,AR103-VLOOKUP(BI103,NyLi2E!$L$2:$V$4,DK103,1)),""),"")</f>
        <v/>
      </c>
      <c r="EH103" s="9" t="str">
        <f>IF(AND(ISNUMBER(DK103),DK103&gt;7),IF(AND(ISNUMBER(AS103),ISNUMBER(DK103)),IF(AS103-VLOOKUP(BI103,NyLi2T!$L$2:$V$4,DK103,1)&lt;1,1,AS103-VLOOKUP(BI103,NyLi2T!$L$2:$V$4,DK103,1)),""),"")</f>
        <v/>
      </c>
      <c r="EI103" s="9" t="str">
        <f>IF(AND(ISNUMBER(DK103),DK103&lt;8),IF(AND(ISNUMBER(AT103),ISNUMBER(DK103)),IF(AT103-VLOOKUP(BI103,NySs!$L$2:$V$4,DK103,1)&lt;1,1,AT103-VLOOKUP(BI103,NySs!$L$2:$V$4,DK103,1)),""),"")</f>
        <v/>
      </c>
      <c r="EJ103" s="9" t="str">
        <f>IF(AND(ISNUMBER(DK103),DK103&lt;9),IF(AND(ISNUMBER(AU103),ISNUMBER(DK103)),IF(AU103-VLOOKUP(BI103,NyEo!$L$2:$V$4,DK103,1)&lt;1,1,AU103-VLOOKUP(BI103,NyEo!$L$2:$V$4,DK103,1)),""),"")</f>
        <v/>
      </c>
      <c r="EK103" s="9" t="str">
        <f>IF(AND(ISNUMBER(DK103),DK103&gt;7),IF(AND(ISNUMBER(AV103),ISNUMBER(DK103)),IF(AV103-VLOOKUP(BI103,NyHt!$L$2:$V$4,DK103,1)&lt;1,1,AV103-VLOOKUP(BI103,NyHt!$L$2:$V$4,DK103,1)),""),"")</f>
        <v/>
      </c>
      <c r="EL103" s="9" t="str">
        <f>IF(AND(ISNUMBER(AW103),ISNUMBER(DK103)),IF(AW103-VLOOKUP(BI103,NySiF!$L$2:$V$4,DK103,1)&lt;1,1,AW103-VLOOKUP(BI103,NySiF!$L$2:$V$4,DK103,1)),"")</f>
        <v/>
      </c>
      <c r="EM103" s="9" t="str">
        <f>IF(AND(ISNUMBER(AX103),ISNUMBER(DK103)),IF(AX103-VLOOKUP(BI103,NySiB!$L$2:$V$4,DK103,1)&lt;1,1,AX103-VLOOKUP(BI103,NySiB!$L$2:$V$4,DK103,1)),"")</f>
        <v/>
      </c>
      <c r="EN103" s="9" t="str">
        <f>IF(AND(ISNUMBER(AY103),ISNUMBER(DK103)),IF(AY103-VLOOKUP(BI103,NySiT!$L$2:$V$4,DK103,1)&lt;1,1,AY103-VLOOKUP(BI103,NySiT!$L$2:$V$4,DK103,1)),"")</f>
        <v/>
      </c>
      <c r="EO103" s="9" t="str">
        <f>IF(AND(ISNUMBER(AZ103),ISNUMBER(DK103)),IF(AZ103-VLOOKUP(BI103,NyVs!$L$2:$V$4,DK103,1)&lt;1,1,AZ103-VLOOKUP(BI103,NyVs!$L$2:$V$4,DK103,1)),"")</f>
        <v/>
      </c>
      <c r="EP103" s="9" t="str">
        <f>IF(AND(ISNUMBER(BA103),ISNUMBER(DK103)),IF(BA103-VLOOKUP(BI103,NyPp!$L$2:$V$4,DK103,1)&lt;1,1,BA103-VLOOKUP(BI103,NyPp!$L$2:$V$4,DK103,1)),"")</f>
        <v/>
      </c>
      <c r="EQ103" s="9" t="str">
        <f>IF(AND(ISNUMBER(BB103),ISNUMBER(DK103)),IF(BB103-VLOOKUP(BI103,NyIGS!$L$2:$V$4,DK103,1)&lt;40,40,BB103-VLOOKUP(BI103,NyIGS!$L$2:$V$4,DK103,1)),"")</f>
        <v/>
      </c>
      <c r="ER103" s="9" t="str">
        <f>IF(AND(ISNUMBER(BC103),ISNUMBER(DK103)),IF(BC103-VLOOKUP(BI103,NyIRS!$L$2:$V$4,DK103,1)&lt;40,40,BC103-VLOOKUP(BI103,NyIRS!$L$2:$V$4,DK103,1)),"")</f>
        <v/>
      </c>
      <c r="ES103" s="9" t="str">
        <f>IF(AND(ISNUMBER(BD103),ISNUMBER(DK103)),IF(BD103-VLOOKUP(BI103,NyIES!$L$2:$V$4,DK103,1)&lt;40,40,BD103-VLOOKUP(BI103,NyIES!$L$2:$V$4,DK103,1)),"")</f>
        <v/>
      </c>
      <c r="ET103" s="9" t="str">
        <f>IF(AND(ISNUMBER(BE103),ISNUMBER(DK103)),IF(BE103-VLOOKUP(BI103,NyISI!$L$2:$V$4,DK103,1)&lt;40,40,BE103-VLOOKUP(BI103,NyISI!$L$2:$V$4,DK103,1)),"")</f>
        <v/>
      </c>
      <c r="EU103" s="9" t="str">
        <f>IF(AND(ISNUMBER(DK103),DK103&lt;8),IF(AND(ISNUMBER(BF103),ISNUMBER(DK103)),IF(BF103-VLOOKUP(BI103,NyISS!$L$2:$V$4,DK103,1)&lt;40,40,BF103-VLOOKUP(BI103,NyISS!$L$2:$V$4,DK103,1)),""),"")</f>
        <v/>
      </c>
      <c r="EV103" s="9" t="str">
        <f>IF(AND(ISNUMBER(DK103),DK103&gt;7),IF(AND(ISNUMBER(BG103),ISNUMBER(DK103)),IF(BG103-VLOOKUP(BI103,NyISM!$L$2:$V$4,DK103,1)&lt;40,40,BG103-VLOOKUP(BI103,NyISM!$L$2:$V$4,DK103,1)),""),"")</f>
        <v/>
      </c>
      <c r="EW103" s="9" t="str">
        <f>IF(AND(ISNUMBER(BH103),ISNUMBER(DK103)),IF(BH103-VLOOKUP(BI103,NyIAM!$L$2:$V$4,DK103,1)&lt;40,40,BH103-VLOOKUP(BI103,NyIAM!$L$2:$V$4,DK103,1)),"")</f>
        <v/>
      </c>
      <c r="EX103" s="9" t="str">
        <f>IF(AND(ISNUMBER(AJ103),ISNUMBER(DK103)),IF(AJ103+VLOOKUP(BI103,NyFi!$L$2:$V$4,DK103,1)&gt;19,19,AJ103+VLOOKUP(BI103,NyFi!$L$2:$V$4,DK103,1)),"")</f>
        <v/>
      </c>
      <c r="EY103" s="9" t="str">
        <f>IF(AND(ISNUMBER(DK103),DK103&lt;8),IF(AND(ISNUMBER(AK103),ISNUMBER(DK103)),IF(AK103+VLOOKUP(BI103,NyGs!$L$2:$V$4,DK103,1)&gt;19,19,AK103+VLOOKUP(BI103,NyGs!$L$2:$V$4,DK103,1)),""),"")</f>
        <v/>
      </c>
      <c r="EZ103" s="9" t="str">
        <f>IF(AND(ISNUMBER(AL103),ISNUMBER(DK103)),IF(AL103+VLOOKUP(BI103,NyRm!$L$2:$V$4,DK103,1)&gt;19,19,AL103+VLOOKUP(BI103,NyRm!$L$2:$V$4,DK103,1)),"")</f>
        <v/>
      </c>
      <c r="FA103" s="9" t="str">
        <f>IF(AND(ISNUMBER(AM103),ISNUMBER(DK103)),IF(AM103+VLOOKUP(BI103,NyFm!$L$2:$V$4,DK103,1)&gt;19,19,AM103+VLOOKUP(BI103,NyFm!$L$2:$V$4,DK103,1)),"")</f>
        <v/>
      </c>
      <c r="FB103" s="9" t="str">
        <f>IF(AND(ISNUMBER(DK103),DK103&lt;8),IF(AND(ISNUMBER(AN103),ISNUMBER(DK103)),IF(AN103+VLOOKUP(BI103,NyLi1R!$L$2:$V$4,DK103,1)&gt;19,19,AN103+VLOOKUP(BI103,NyLi1R!$L$2:$V$4,DK103,1)),""),"")</f>
        <v/>
      </c>
      <c r="FC103" s="9" t="str">
        <f>IF(AND(ISNUMBER(DK103),DK103&lt;8),IF(AND(ISNUMBER(AO103),ISNUMBER(DK103)),IF(AO103+VLOOKUP(BI103,NyLi1E!$L$2:$V$4,DK103,1)&gt;19,19,AO103+VLOOKUP(BI103,NyLi1E!$L$2:$V$4,DK103,1)),""),"")</f>
        <v/>
      </c>
      <c r="FD103" s="9" t="str">
        <f>IF(AND(ISNUMBER(DK103),DK103&lt;8),IF(AND(ISNUMBER(AP103),ISNUMBER(DK103)),IF(AP103+VLOOKUP(BI103,NyLi1T!$L$2:$V$4,DK103,1)&gt;19,19,AP103+VLOOKUP(BI103,NyLi1T!$L$2:$V$4,DK103,1)),""),"")</f>
        <v/>
      </c>
      <c r="FE103" s="9" t="str">
        <f>IF(AND(ISNUMBER(DK103),DK103&gt;7),IF(AND(ISNUMBER(AQ103),ISNUMBER(DK103)),IF(AQ103+VLOOKUP(BI103,NyLi2R!$L$2:$V$4,DK103,1)&gt;19,19,AQ103+VLOOKUP(BI103,NyLi2R!$L$2:$V$4,DK103,1)),""),"")</f>
        <v/>
      </c>
      <c r="FF103" s="9" t="str">
        <f>IF(AND(ISNUMBER(DK103),DK103&gt;7),IF(AND(ISNUMBER(AR103),ISNUMBER(DK103)),IF(AR103+VLOOKUP(BI103,NyLi2E!$L$2:$V$4,DK103,1)&gt;19,19,AR103+VLOOKUP(BI103,NyLi2E!$L$2:$V$4,DK103,1)),""),"")</f>
        <v/>
      </c>
      <c r="FG103" s="9" t="str">
        <f>IF(AND(ISNUMBER(DK103),DK103&gt;7),IF(AND(ISNUMBER(AS103),ISNUMBER(DK103)),IF(AS103+VLOOKUP(BI103,NyLi2T!$L$2:$V$4,DK103,1)&gt;19,19,AS103+VLOOKUP(BI103,NyLi2T!$L$2:$V$4,DK103,1)),""),"")</f>
        <v/>
      </c>
      <c r="FH103" s="9" t="str">
        <f>IF(AND(ISNUMBER(DK103),DK103&lt;8),IF(AND(ISNUMBER(AT103),ISNUMBER(DK103)),IF(AT103+VLOOKUP(BI103,NySs!$L$2:$V$4,DK103,1)&gt;19,19,AT103+VLOOKUP(BI103,NySs!$L$2:$V$4,DK103,1)),""),"")</f>
        <v/>
      </c>
      <c r="FI103" s="9" t="str">
        <f>IF(AND(ISNUMBER(DK103),DK103&lt;9),IF(AND(ISNUMBER(AU103),ISNUMBER(DK103)),IF(AU103+VLOOKUP(BI103,NyEo!$L$2:$V$4,DK103,1)&gt;19,19,AU103+VLOOKUP(BI103,NyEo!$L$2:$V$4,DK103,1)),""),"")</f>
        <v/>
      </c>
      <c r="FJ103" s="9" t="str">
        <f>IF(AND(ISNUMBER(DK103),DK103&gt;7),IF(AND(ISNUMBER(AV103),ISNUMBER(DK103)),IF(AV103+VLOOKUP(BI103,NyHt!$L$2:$V$4,DK103,1)&gt;19,19,AV103+VLOOKUP(BI103,NyHt!$L$2:$V$4,DK103,1)),""),"")</f>
        <v/>
      </c>
      <c r="FK103" s="9" t="str">
        <f>IF(AND(ISNUMBER(AW103),ISNUMBER(DK103)),IF(AW103+VLOOKUP(BI103,NySiF!$L$2:$V$4,DK103,1)&gt;19,19,AW103+VLOOKUP(BI103,NySiF!$L$2:$V$4,DK103,1)),"")</f>
        <v/>
      </c>
      <c r="FL103" s="9" t="str">
        <f>IF(AND(ISNUMBER(AX103),ISNUMBER(DK103)),IF(AX103+VLOOKUP(BI103,NySiB!$L$2:$V$4,DK103,1)&gt;19,19,AX103+VLOOKUP(BI103,NySiB!$L$2:$V$4,DK103,1)),"")</f>
        <v/>
      </c>
      <c r="FM103" s="9" t="str">
        <f>IF(AND(ISNUMBER(AY103),ISNUMBER(DK103)),IF(AY103+VLOOKUP(BI103,NySiT!$L$2:$V$4,DK103,1)&gt;19,19,AY103+VLOOKUP(BI103,NySiT!$L$2:$V$4,DK103,1)),"")</f>
        <v/>
      </c>
      <c r="FN103" s="9" t="str">
        <f>IF(AND(ISNUMBER(AZ103),ISNUMBER(DK103)),IF(AZ103+VLOOKUP(BI103,NyVs!$L$2:$V$4,DK103,1)&gt;19,19,AZ103+VLOOKUP(BI103,NyVs!$L$2:$V$4,DK103,1)),"")</f>
        <v/>
      </c>
      <c r="FO103" s="9" t="str">
        <f>IF(AND(ISNUMBER(BA103),ISNUMBER(DK103)),IF(BA103+VLOOKUP(BI103,NyPp!$L$2:$V$4,DK103,1)&gt;19,19,BA103+VLOOKUP(BI103,NyPp!$L$2:$V$4,DK103,1)),"")</f>
        <v/>
      </c>
      <c r="FP103" s="9" t="str">
        <f>IF(AND(ISNUMBER(BB103),ISNUMBER(DK103)),IF(BB103+VLOOKUP(BI103,NyIGS!$L$2:$V$4,DK103,1)&gt;160,160,BB103+VLOOKUP(BI103,NyIGS!$L$2:$V$4,DK103,1)),"")</f>
        <v/>
      </c>
      <c r="FQ103" s="9" t="str">
        <f>IF(AND(ISNUMBER(BC103),ISNUMBER(DK103)),IF(BC103+VLOOKUP(BI103,NyIRS!$L$2:$V$4,DK103,1)&gt;160,160,BC103+VLOOKUP(BI103,NyIRS!$L$2:$V$4,DK103,1)),"")</f>
        <v/>
      </c>
      <c r="FR103" s="9" t="str">
        <f>IF(AND(ISNUMBER(BD103),ISNUMBER(DK103)),IF(BD103+VLOOKUP(BI103,NyIES!$L$2:$V$4,DK103,1)&gt;160,160, BD103+VLOOKUP(BI103,NyIES!$L$2:$V$4,DK103,1)),"")</f>
        <v/>
      </c>
      <c r="FS103" s="9" t="str">
        <f>IF(AND(ISNUMBER(BE103),ISNUMBER(DK103)),IF(BE103+VLOOKUP(BI103,NyISI!$L$2:$V$4,DK103,1)&gt;160,160,BE103+VLOOKUP(BI103,NyISI!$L$2:$V$4,DK103,1)),"")</f>
        <v/>
      </c>
      <c r="FT103" s="9" t="str">
        <f>IF(AND(ISNUMBER(DK103),DK103&lt;8),IF(AND(ISNUMBER(BF103),ISNUMBER(DK103)),IF(BF103+VLOOKUP(BI103,NyISS!$L$2:$V$4,DK103,1)&gt;160,160,BF103+VLOOKUP(BI103,NyISS!$L$2:$V$4,DK103,1)),""),"")</f>
        <v/>
      </c>
      <c r="FU103" s="9" t="str">
        <f>IF(AND(ISNUMBER(DK103),DK103&gt;7),IF(AND(ISNUMBER(BG103),ISNUMBER(DK103)),IF(BG103+VLOOKUP(BI103,NyISM!$L$2:$V$4,DK103,1)&gt;160,160,BG103+VLOOKUP(BI103,NyISM!$L$2:$V$4,DK103,1)),""),"")</f>
        <v/>
      </c>
      <c r="FV103" s="9" t="str">
        <f>IF(AND(ISNUMBER(BH103),ISNUMBER(DK103)),IF(BH103+VLOOKUP(BI103,NyIAM!$L$2:$V$4,DK103,1)&gt;160,160,BH103+VLOOKUP(BI103,NyIAM!$L$2:$V$4,DK103,1)),"")</f>
        <v/>
      </c>
    </row>
    <row r="104" spans="1:178" x14ac:dyDescent="0.2">
      <c r="A104" s="51"/>
      <c r="B104" s="51"/>
      <c r="C104" s="51"/>
      <c r="D104" s="51"/>
      <c r="E104" s="51"/>
      <c r="F104" s="51"/>
      <c r="G104" s="51"/>
      <c r="H104" s="51"/>
      <c r="I104" s="51"/>
      <c r="J104" s="52"/>
      <c r="K104" s="52"/>
      <c r="L104" s="53"/>
      <c r="M104" s="53"/>
      <c r="N104" s="58" t="str">
        <f t="shared" si="22"/>
        <v/>
      </c>
      <c r="O104" s="53"/>
      <c r="P104" s="53"/>
      <c r="Q104" s="53"/>
      <c r="R104" s="53"/>
      <c r="S104" s="53"/>
      <c r="T104" s="53"/>
      <c r="U104" s="53"/>
      <c r="V104" s="53"/>
      <c r="W104" s="53"/>
      <c r="X104" s="53"/>
      <c r="Y104" s="53"/>
      <c r="Z104" s="53"/>
      <c r="AA104" s="53"/>
      <c r="AB104" s="53"/>
      <c r="AC104" s="53"/>
      <c r="AD104" s="53"/>
      <c r="AE104" s="53"/>
      <c r="AF104" s="53"/>
      <c r="AG104" s="53"/>
      <c r="AH104" s="53"/>
      <c r="AI104" s="53"/>
      <c r="AJ104" s="4" t="str">
        <f>IF(O104="","",IF(ISNUMBER(N104),VLOOKUP(O104,NyFi!$A$2:$K$40,DK104),""))</f>
        <v/>
      </c>
      <c r="AK104" s="4" t="str">
        <f>IF(P104="","",IF(AND(ISNUMBER(N104),DK104&lt;8),VLOOKUP(P104,NyGs!$A$2:$G$41,DK104),""))</f>
        <v/>
      </c>
      <c r="AL104" s="4" t="str">
        <f>IF(AA104="","",IF(ISNUMBER(N104),VLOOKUP(AA104,NyRm!$A$2:$K$56,DK104),""))</f>
        <v/>
      </c>
      <c r="AM104" s="4" t="str">
        <f>IF(Z104="","",IF(ISNUMBER(N104),VLOOKUP(Z104,NyFm!$A$2:$K$46,DK104),""))</f>
        <v/>
      </c>
      <c r="AN104" s="4" t="str">
        <f>IF(U104="","",IF(AND(ISNUMBER(N104),DK104&lt;8),VLOOKUP(U104,NyLi1R!$A$2:$G$20,DK104),""))</f>
        <v/>
      </c>
      <c r="AO104" s="4" t="str">
        <f>IF(V104="","",IF(AND(ISNUMBER(N104),DK104&lt;8),VLOOKUP(V104,NyLi1E!$A$2:$G$20,DK104),""))</f>
        <v/>
      </c>
      <c r="AP104" s="4" t="str">
        <f>IF(AND(ISNUMBER(N104),ISNUMBER(AN104),ISNUMBER(AO104),DK104&lt;8),VLOOKUP(AN104+AO104,NyLi1T!$A$2:$G$40,DK104),"")</f>
        <v/>
      </c>
      <c r="AQ104" s="4" t="str">
        <f>IF(W104="","",IF(AND(ISNUMBER(N104),DK104&gt;7),VLOOKUP(W104,NyLi2R!$A$2:$K$20,DK104),""))</f>
        <v/>
      </c>
      <c r="AR104" s="4" t="str">
        <f>IF(X104="","",IF(AND(ISNUMBER(N104),DK104&gt;7),VLOOKUP(X104,NyLi2E!$A$2:$K$20,DK104),""))</f>
        <v/>
      </c>
      <c r="AS104" s="4" t="str">
        <f>IF(AND(ISNUMBER(N104),ISNUMBER(AQ104),ISNUMBER(AR104),DK104&gt;7),VLOOKUP(AQ104+AR104,NyLi2T!$A$2:$K$40,DK104),"")</f>
        <v/>
      </c>
      <c r="AT104" s="4" t="str">
        <f>IF(AE104="","",IF(AND(ISNUMBER(N104),DK104&lt;8),VLOOKUP(AE104,NySs!$A$2:$G$28,DK104),""))</f>
        <v/>
      </c>
      <c r="AU104" s="4" t="str">
        <f>IF(AD104="","",IF(AND(ISNUMBER(N104),DK104&lt;9),VLOOKUP(AD104,NyEo!$A$2:$H$22,DK104),""))</f>
        <v/>
      </c>
      <c r="AV104" s="4" t="str">
        <f>IF(Q104="","",IF(AND(ISNUMBER(N104),DK104&gt;7),VLOOKUP(Q104,NyHt!$A$2:$K$17,DK104),""))</f>
        <v/>
      </c>
      <c r="AW104" s="4" t="str">
        <f>IF(R104="","",IF(ISNUMBER(N104),VLOOKUP(R104,NySiF!$A$2:$K$18,DK104),""))</f>
        <v/>
      </c>
      <c r="AX104" s="4" t="str">
        <f>IF(S104="","",IF(ISNUMBER(N104),VLOOKUP(S104,NySiB!$A$2:$K$16,DK104),""))</f>
        <v/>
      </c>
      <c r="AY104" s="4" t="str">
        <f>IF(T104="","",IF(ISNUMBER(N104),VLOOKUP(T104,NySiT!$A$2:$K$32,DK104),""))</f>
        <v/>
      </c>
      <c r="AZ104" s="4" t="str">
        <f>IF(Y104="","",IF(ISNUMBER(N104),VLOOKUP(Y104,NyVs!$A$2:$K$86,DK104),""))</f>
        <v/>
      </c>
      <c r="BA104" s="4" t="str">
        <f>IF(AI104="","",IF(ISNUMBER(N104),VLOOKUP(AI104,NyPp!$A$2:$K$202,DK104),""))</f>
        <v/>
      </c>
      <c r="BB104" s="4" t="str">
        <f>IF(AND(ISNUMBER(AJ104),ISNUMBER(AK104),ISNUMBER(AL104),ISNUMBER(AM104),DK104&lt;8),IF(COUNTIF(O104,0)+COUNTIF(P104,0)+COUNTIF(AA104,0)+COUNTIF(Z104,0)&gt;1,"",VLOOKUP(AJ104+AK104+AL104+AM104,NyIGS!$A$2:$K$78,DK104)),IF(AND(ISNUMBER(AJ104),ISNUMBER(AL104),ISNUMBER(AM104),ISNUMBER(AS104),DK104&gt;7),IF(COUNTIF(O104,0)+COUNTIF(AA104,0)+COUNTIF(Z104,0)+AND(COUNTIF(W104,0),COUNTIF(X104,0))&gt;1,"",VLOOKUP(AJ104+AL104+AM104+AS104,NyIGS!$A$2:$K$78,DK104)),""))</f>
        <v/>
      </c>
      <c r="BC104" s="4" t="str">
        <f>IF(AND(ISNUMBER(AJ104),ISNUMBER(AN104),ISNUMBER(AT104),DK104&lt;8),IF(COUNTIF(O104,0)+COUNTIF(U104,0)+COUNTIF(AE104,0)&gt;1,"",VLOOKUP(AJ104+AN104+AT104,NyIRS!$A$2:$K$59,DK104)),IF(AND(ISNUMBER(AJ104),ISNUMBER(AQ104),DK104&gt;7),IF(COUNTIF(O104,0)+COUNTIF(W104,0)&gt;1,"",VLOOKUP(AJ104+AQ104,NyIRS!$A$2:$K$59,DK104)),""))</f>
        <v/>
      </c>
      <c r="BD104" s="4" t="str">
        <f>IF(AND(ISNUMBER(AK104),ISNUMBER(AL104),ISNUMBER(AM104),DK104&lt;8),IF(COUNTIF(P104,0)+COUNTIF(AA104,0)+COUNTIF(Z104,0)&gt;1,"",VLOOKUP(AK104+AL104+AM104,NyIES!$A$2:$K$59,DK104)),IF(AND(ISNUMBER(AL104),ISNUMBER(AM104),ISNUMBER(AR104),DK104&gt;7),IF(COUNTIF(AA104,0)+COUNTIF(Z104,0)+COUNTIF(X104,0)&gt;1,"",VLOOKUP(AL104+AM104+AR104,NyIES!$A$2:$K$59,DK104)),""))</f>
        <v/>
      </c>
      <c r="BE104" s="4" t="str">
        <f>IF(AND(ISNUMBER(AJ104),ISNUMBER(AP104),ISNUMBER(AU104),DK104&lt;8),IF(COUNTIF(O104,0)+AND(COUNTIF(U104,0),COUNTIF(V104,0))+COUNTIF(AD104,0)&gt;1,"",VLOOKUP(AJ104+AP104+AU104,NyISI!$A$2:$K$59,DK104)),IF(AND(ISNUMBER(AS104),ISNUMBER(AU104),ISNUMBER(AV104),DK104=8),IF(COUNTIF(AD104,0)+COUNTIF(Q104,0)+AND(COUNTIF(W104,0),COUNTIF(X104,0))&gt;1,"",VLOOKUP(AS104+AU104+AV104,NyISI!$A$2:$K$59,DK104)),IF(AND(ISNUMBER(AS104),ISNUMBER(AV104),DK104&gt;8),IF(COUNTIF(Q104,0)+AND(COUNTIF(W104,0),COUNTIF(X104,0))&gt;1,"",VLOOKUP(AS104+AV104,NyISI!$A$2:$K$59,DK104)),"")))</f>
        <v/>
      </c>
      <c r="BF104" s="4" t="str">
        <f>IF(AND(ISNUMBER(AT104),ISNUMBER(AK104),ISNUMBER(AL104),ISNUMBER(AM104),DK104&lt;8),IF(COUNTIF(P104,0)+COUNTIF(AA104,0)+COUNTIF(Z104,0)+COUNTIF(AE104,0)&gt;1,"",VLOOKUP(AT104+AK104+AL104+AM104,NyISS!$A$2:$G$78,DK104)),"")</f>
        <v/>
      </c>
      <c r="BG104" s="4" t="str">
        <f>IF(AND(ISNUMBER(AJ104),ISNUMBER(AL104),ISNUMBER(AM104),DK104&gt;7),IF(COUNTIF(O104,0)+COUNTIF(AA104,0)+COUNTIF(Z104,0)&gt;1,"",VLOOKUP(AJ104+AL104+AM104,NyISM!$A$2:$K$59,DK104)),"")</f>
        <v/>
      </c>
      <c r="BH104" s="4" t="str">
        <f>IF(AND(ISNUMBER(AY104),ISNUMBER(AZ104)),IF(COUNTIF(T104,0)+COUNTIF(Y104,0)&gt;1,"",VLOOKUP(AY104+AZ104,NyIAM!$A$2:$K$40,DK104)),"")</f>
        <v/>
      </c>
      <c r="BJ104" s="4" t="str">
        <f>IF(ISNUMBER(BB104),VLOOKUP(BB104,Percentil!$A$2:$B$122,2,1),"")</f>
        <v/>
      </c>
      <c r="BK104" s="4" t="str">
        <f>IF(ISNUMBER(BC104),VLOOKUP(BC104,Percentil!$A$2:$B$122,2,1),"")</f>
        <v/>
      </c>
      <c r="BL104" s="4" t="str">
        <f>IF(ISNUMBER(BD104),VLOOKUP(BD104,Percentil!$A$2:$B$122,2,1),"")</f>
        <v/>
      </c>
      <c r="BM104" s="4" t="str">
        <f>IF(ISNUMBER(BE104),VLOOKUP(BE104,Percentil!$A$2:$B$122,2,1),"")</f>
        <v/>
      </c>
      <c r="BN104" s="4" t="str">
        <f>IF(ISNUMBER(BF104),VLOOKUP(BF104,Percentil!$A$2:$B$122,2,1),"")</f>
        <v/>
      </c>
      <c r="BO104" s="4" t="str">
        <f>IF(ISNUMBER(BG104),VLOOKUP(BG104,Percentil!$A$2:$B$122,2,1),"")</f>
        <v/>
      </c>
      <c r="BP104" s="4" t="str">
        <f>IF(ISNUMBER(BH104),VLOOKUP(BH104,Percentil!$A$2:$B$122,2,1),"")</f>
        <v/>
      </c>
      <c r="BQ104" s="4" t="str">
        <f>IF(AND(ISNUMBER(AJ104),ISNUMBER(DK104)),IF(AJ104-VLOOKUP(BI104,NyFi!$L$2:$V$4,DK104,1)&lt;1,1 &amp; " - " &amp; AJ104+VLOOKUP(BI104,NyFi!$L$2:$V$4,DK104,1),IF(AJ104+VLOOKUP(BI104,NyFi!$L$2:$V$4,DK104,1)&gt;19,AJ104-VLOOKUP(BI104,NyFi!$L$2:$V$4,DK104,1) &amp; " - " &amp; 19,AJ104-VLOOKUP(BI104,NyFi!$L$2:$V$4,DK104,1) &amp; " - " &amp; AJ104+VLOOKUP(BI104,NyFi!$L$2:$V$4,DK104,1))),"")</f>
        <v/>
      </c>
      <c r="BR104" s="4" t="str">
        <f>IF(AND(ISNUMBER(DK104),DK104&lt;8),IF(AND(ISNUMBER(AK104),ISNUMBER(DK104)),IF(AK104-VLOOKUP(BI104,NyGs!$L$2:$V$4,DK104,1)&lt;1,1 &amp; " - " &amp; AK104+VLOOKUP(BI104,NyGs!$L$2:$V$4,DK104,1),IF(AK104+VLOOKUP(BI104,NyGs!$L$2:$V$4,DK104,1)&gt;19,AK104-VLOOKUP(BI104,NyGs!$L$2:$V$4,DK104,1) &amp; " - " &amp; 19,AK104-VLOOKUP(BI104,NyGs!$L$2:$V$4,DK104,1) &amp; " - " &amp; AK104+VLOOKUP(BI104,NyGs!$L$2:$V$4,DK104,1))),""),"")</f>
        <v/>
      </c>
      <c r="BS104" s="4" t="str">
        <f>IF(AND(ISNUMBER(AL104),ISNUMBER(DK104)),IF(AL104-VLOOKUP(BI104,NyRm!$L$2:$V$4,DK104,1)&lt;1,1 &amp; " - " &amp; AL104+VLOOKUP(BI104,NyRm!$L$2:$V$4,DK104,1),IF(AL104+VLOOKUP(BI104,NyRm!$L$2:$V$4,DK104,1)&gt;19,AL104-VLOOKUP(BI104,NyRm!$L$2:$V$4,DK104,1) &amp; " - " &amp; 19,AL104-VLOOKUP(BI104,NyRm!$L$2:$V$4,DK104,1) &amp; " - " &amp; AL104+VLOOKUP(BI104,NyRm!$L$2:$V$4,DK104,1))),"")</f>
        <v/>
      </c>
      <c r="BT104" s="4" t="str">
        <f>IF(AND(ISNUMBER(AM104),ISNUMBER(DK104)),IF(AM104-VLOOKUP(BI104,NyFm!$L$2:$V$4,DK104,1)&lt;1,1 &amp; " - " &amp; AM104+VLOOKUP(BI104,NyFm!$L$2:$V$4,DK104,1),IF(AM104+VLOOKUP(BI104,NyFm!$L$2:$V$4,DK104,1)&gt;19,AM104-VLOOKUP(BI104,NyFm!$L$2:$V$4,DK104,1) &amp; " - " &amp; 19,AM104-VLOOKUP(BI104,NyFm!$L$2:$V$4,DK104,1) &amp; " - " &amp; AM104+VLOOKUP(BI104,NyFm!$L$2:$V$4,DK104,1))),"")</f>
        <v/>
      </c>
      <c r="BU104" s="4" t="str">
        <f>IF(AND(ISNUMBER(DK104),DK104&lt;8),IF(AND(ISNUMBER(AN104),ISNUMBER(DK104)),IF(AN104-VLOOKUP(BI104,NyLi1R!$L$2:$V$4,DK104,1)&lt;1,1 &amp; " - " &amp; AN104+VLOOKUP(BI104,NyLi1R!$L$2:$V$4,DK104,1),IF(AN104+VLOOKUP(BI104,NyLi1R!$L$2:$V$4,DK104,1)&gt;19,AN104-VLOOKUP(BI104,NyLi1R!$L$2:$V$4,DK104,1) &amp; " - " &amp; 19,AN104-VLOOKUP(BI104,NyLi1R!$L$2:$V$4,DK104,1) &amp; " - " &amp; AN104+VLOOKUP(BI104,NyLi1R!$L$2:$V$4,DK104,1))),""),"")</f>
        <v/>
      </c>
      <c r="BV104" s="4" t="str">
        <f>IF(AND(ISNUMBER(DK104),DK104&lt;8),IF(AND(ISNUMBER(AO104),ISNUMBER(DK104)),IF(AO104-VLOOKUP(BI104,NyLi1E!$L$2:$V$4,DK104,1)&lt;1,1 &amp; " - " &amp; AO104+VLOOKUP(BI104,NyLi1E!$L$2:$V$4,DK104,1),IF(AO104+VLOOKUP(BI104,NyLi1E!$L$2:$V$4,DK104,1)&gt;19,AO104-VLOOKUP(BI104,NyLi1E!$L$2:$V$4,DK104,1) &amp; " - " &amp; 19,AO104-VLOOKUP(BI104,NyLi1E!$L$2:$V$4,DK104,1) &amp; " - " &amp; AO104+VLOOKUP(BI104,NyLi1E!$L$2:$V$4,DK104,1))),""),"")</f>
        <v/>
      </c>
      <c r="BW104" s="4" t="str">
        <f>IF(AND(ISNUMBER(DK104),DK104&lt;8),IF(AND(ISNUMBER(AP104),ISNUMBER(DK104)),IF(AP104-VLOOKUP(BI104,NyLi1T!$L$2:$V$4,DK104,1)&lt;1,1 &amp; " - " &amp; AP104+VLOOKUP(BI104,NyLi1T!$L$2:$V$4,DK104,1),IF(AP104+VLOOKUP(BI104,NyLi1T!$L$2:$V$4,DK104,1)&gt;19,AP104-VLOOKUP(BI104,NyLi1T!$L$2:$V$4,DK104,1) &amp; " - " &amp; 19,AP104-VLOOKUP(BI104,NyLi1T!$L$2:$V$4,DK104,1) &amp; " - " &amp; AP104+VLOOKUP(BI104,NyLi1T!$L$2:$V$4,DK104,1))),""),"")</f>
        <v/>
      </c>
      <c r="BX104" s="4" t="str">
        <f>IF(AND(ISNUMBER(DK104),DK104&gt;7),IF(AND(ISNUMBER(AQ104),ISNUMBER(DK104)),IF(AQ104-VLOOKUP(BI104,NyLi2R!$L$2:$V$4,DK104,1)&lt;1,1 &amp; " - " &amp; AQ104+VLOOKUP(BI104,NyLi2R!$L$2:$V$4,DK104,1),IF(AQ104+VLOOKUP(BI104,NyLi2R!$L$2:$V$4,DK104,1)&gt;19,AQ104-VLOOKUP(BI104,NyLi2R!$L$2:$V$4,DK104,1) &amp; " - " &amp; 19,AQ104-VLOOKUP(BI104,NyLi2R!$L$2:$V$4,DK104,1) &amp; " - " &amp; AQ104+VLOOKUP(BI104,NyLi2R!$L$2:$V$4,DK104,1))),""),"")</f>
        <v/>
      </c>
      <c r="BY104" s="4" t="str">
        <f>IF(AND(ISNUMBER(DK104),DK104&gt;7),IF(AND(ISNUMBER(AR104),ISNUMBER(DK104)),IF(AR104-VLOOKUP(BI104,NyLi2E!$L$2:$V$4,DK104,1)&lt;1,1 &amp; " - " &amp; AR104+VLOOKUP(BI104,NyLi2E!$L$2:$V$4,DK104,1),IF(AR104+VLOOKUP(BI104,NyLi2E!$L$2:$V$4,DK104,1)&gt;19,AR104-VLOOKUP(BI104,NyLi2E!$L$2:$V$4,DK104,1) &amp; " - " &amp; 19,AR104-VLOOKUP(BI104,NyLi2E!$L$2:$V$4,DK104,1) &amp; " - " &amp; AR104+VLOOKUP(BI104,NyLi2E!$L$2:$V$4,DK104,1))),""),"")</f>
        <v/>
      </c>
      <c r="BZ104" s="4" t="str">
        <f>IF(AND(ISNUMBER(DK104),DK104&gt;7),IF(AND(ISNUMBER(AS104),ISNUMBER(DK104)),IF(AS104-VLOOKUP(BI104,NyLi2T!$L$2:$V$4,DK104,1)&lt;1,1 &amp; " - " &amp; AS104+VLOOKUP(BI104,NyLi2T!$L$2:$V$4,DK104,1),IF(AS104+VLOOKUP(BI104,NyLi2T!$L$2:$V$4,DK104,1)&gt;19,AS104-VLOOKUP(BI104,NyLi2T!$L$2:$V$4,DK104,1) &amp; " - " &amp; 19,AS104-VLOOKUP(BI104,NyLi2T!$L$2:$V$4,DK104,1) &amp; " - " &amp; AS104+VLOOKUP(BI104,NyLi2T!$L$2:$V$4,DK104,1))),""),"")</f>
        <v/>
      </c>
      <c r="CA104" s="4" t="str">
        <f>IF(AND(ISNUMBER(DK104),DK104&lt;8),IF(AND(ISNUMBER(AT104),ISNUMBER(DK104)),IF(AT104-VLOOKUP(BI104,NySs!$L$2:$V$4,DK104,1)&lt;1,1 &amp; " - " &amp; AT104+VLOOKUP(BI104,NySs!$L$2:$V$4,DK104,1),IF(AT104+VLOOKUP(BI104,NySs!$L$2:$V$4,DK104,1)&gt;19,AT104-VLOOKUP(BI104,NySs!$L$2:$V$4,DK104,1) &amp; " - " &amp; 19,AT104-VLOOKUP(BI104,NySs!$L$2:$V$4,DK104,1) &amp; " - " &amp; AT104+VLOOKUP(BI104,NySs!$L$2:$V$4,DK104,1))),""),"")</f>
        <v/>
      </c>
      <c r="CB104" s="4" t="str">
        <f>IF(AND(ISNUMBER(DK104),DK104&lt;9),IF(AND(ISNUMBER(AU104),ISNUMBER(DK104)),IF(AU104-VLOOKUP(BI104,NyEo!$L$2:$V$4,DK104,1)&lt;1,1 &amp; " - " &amp; AU104+VLOOKUP(BI104,NyEo!$L$2:$V$4,DK104,1),IF(AU104+VLOOKUP(BI104,NyEo!$L$2:$V$4,DK104,1)&gt;19,AU104-VLOOKUP(BI104,NyEo!$L$2:$V$4,DK104,1) &amp; " - " &amp; 19,AU104-VLOOKUP(BI104,NyEo!$L$2:$V$4,DK104,1) &amp; " - " &amp; AU104+VLOOKUP(BI104,NyEo!$L$2:$V$4,DK104,1))),""),"")</f>
        <v/>
      </c>
      <c r="CC104" s="4" t="str">
        <f>IF(AND(ISNUMBER(DK104),DK104&gt;7),IF(AND(ISNUMBER(AV104),ISNUMBER(DK104)),IF(AV104-VLOOKUP(BI104,NyHt!$L$2:$V$4,DK104,1)&lt;1,1 &amp; " - " &amp; AV104+VLOOKUP(BI104,NyHt!$L$2:$V$4,DK104,1),IF(AV104+VLOOKUP(BI104,NyHt!$L$2:$V$4,DK104,1)&gt;19,AV104-VLOOKUP(BI104,NyHt!$L$2:$V$4,DK104,1) &amp; " - " &amp; 19,AV104-VLOOKUP(BI104,NyHt!$L$2:$V$4,DK104,1) &amp; " - " &amp; AV104+VLOOKUP(BI104,NyHt!$L$2:$V$4,DK104,1))),""),"")</f>
        <v/>
      </c>
      <c r="CD104" s="4" t="str">
        <f>IF(AND(ISNUMBER(AW104),ISNUMBER(DK104)),IF(AW104-VLOOKUP(BI104,NySiF!$L$2:$V$4,DK104,1)&lt;1,1 &amp; " - " &amp; AW104+VLOOKUP(BI104,NySiF!$L$2:$V$4,DK104,1),IF(AW104+VLOOKUP(BI104,NySiF!$L$2:$V$4,DK104,1)&gt;19,AW104-VLOOKUP(BI104,NySiF!$L$2:$V$4,DK104,1) &amp; " - " &amp; 19,AW104-VLOOKUP(BI104,NySiF!$L$2:$V$4,DK104,1) &amp; " - " &amp; AW104+VLOOKUP(BI104,NySiF!$L$2:$V$4,DK104,1))),"")</f>
        <v/>
      </c>
      <c r="CE104" s="4" t="str">
        <f>IF(AND(ISNUMBER(AX104),ISNUMBER(DK104)),IF(AX104-VLOOKUP(BI104,NySiB!$L$2:$V$4,DK104,1)&lt;1,1 &amp; " - " &amp; AX104+VLOOKUP(BI104,NySiB!$L$2:$V$4,DK104,1),IF(AX104+VLOOKUP(BI104,NySiB!$L$2:$V$4,DK104,1)&gt;19,AX104-VLOOKUP(BI104,NySiB!$L$2:$V$4,DK104,1) &amp; " - " &amp; 19,AX104-VLOOKUP(BI104,NySiB!$L$2:$V$4,DK104,1) &amp; " - " &amp; AX104+VLOOKUP(BI104,NySiB!$L$2:$V$4,DK104,1))),"")</f>
        <v/>
      </c>
      <c r="CF104" s="4" t="str">
        <f>IF(AND(ISNUMBER(AY104),ISNUMBER(DK104)),IF(AY104-VLOOKUP(BI104,NySiT!$L$2:$V$4,DK104,1)&lt;1,1 &amp; " - " &amp; AY104+VLOOKUP(BI104,NySiT!$L$2:$V$4,DK104,1),IF(AY104+VLOOKUP(BI104,NySiT!$L$2:$V$4,DK104,1)&gt;19,AY104-VLOOKUP(BI104,NySiT!$L$2:$V$4,DK104,1) &amp; " - " &amp; 19,AY104-VLOOKUP(BI104,NySiT!$L$2:$V$4,DK104,1) &amp; " - " &amp; AY104+VLOOKUP(BI104,NySiT!$L$2:$V$4,DK104,1))),"")</f>
        <v/>
      </c>
      <c r="CG104" s="4" t="str">
        <f>IF(AND(ISNUMBER(AZ104),ISNUMBER(DK104)),IF(AZ104-VLOOKUP(BI104,NyVs!$L$2:$V$4,DK104,1)&lt;1,1 &amp; " - " &amp; AZ104+VLOOKUP(BI104,NyVs!$L$2:$V$4,DK104,1),IF(AZ104+VLOOKUP(BI104,NyVs!$L$2:$V$4,DK104,1)&gt;19,AZ104-VLOOKUP(BI104,NyVs!$L$2:$V$4,DK104,1) &amp; " - " &amp; 19,AZ104-VLOOKUP(BI104,NyVs!$L$2:$V$4,DK104,1) &amp; " - " &amp; AZ104+VLOOKUP(BI104,NyVs!$L$2:$V$4,DK104,1))),"")</f>
        <v/>
      </c>
      <c r="CH104" s="4" t="str">
        <f>IF(AND(ISNUMBER(BA104),ISNUMBER(DK104)),IF(BA104-VLOOKUP(BI104,NyPp!$L$2:$V$4,DK104,1)&lt;1,1 &amp; " - " &amp; BA104+VLOOKUP(BI104,NyPp!$L$2:$V$4,DK104,1),IF(BA104+VLOOKUP(BI104,NyPp!$L$2:$V$4,DK104,1)&gt;19,BA104-VLOOKUP(BI104,NyPp!$L$2:$V$4,DK104,1) &amp; " - " &amp; 19,BA104-VLOOKUP(BI104,NyPp!$L$2:$V$4,DK104,1) &amp; " - " &amp; BA104+VLOOKUP(BI104,NyPp!$L$2:$V$4,DK104,1))),"")</f>
        <v/>
      </c>
      <c r="CI104" s="4" t="str">
        <f>IF(AND(ISNUMBER(BB104),ISNUMBER(DK104)),IF(BB104-VLOOKUP(BI104,NyIGS!$L$2:$V$4,DK104,1)&lt;40,40 &amp; " - " &amp; BB104+VLOOKUP(BI104,NyIGS!$L$2:$V$4,DK104,1),IF(BB104+VLOOKUP(BI104,NyIGS!$L$2:$V$4,DK104,1)&gt;160,BB104-VLOOKUP(BI104,NyIGS!$L$2:$V$4,DK104,1) &amp; " - " &amp; 160,BB104-VLOOKUP(BI104,NyIGS!$L$2:$V$4,DK104,1) &amp; " - " &amp; BB104+VLOOKUP(BI104,NyIGS!$L$2:$V$4,DK104,1))),"")</f>
        <v/>
      </c>
      <c r="CJ104" s="4" t="str">
        <f>IF(AND(ISNUMBER(BC104),ISNUMBER(DK104)),IF(BC104-VLOOKUP(BI104,NyIRS!$L$2:$V$4,DK104,1)&lt;40,40 &amp; " - " &amp; BC104+VLOOKUP(BI104,NyIRS!$L$2:$V$4,DK104,1),IF(BC104+VLOOKUP(BI104,NyIRS!$L$2:$V$4,DK104,1)&gt;160,BC104-VLOOKUP(BI104,NyIRS!$L$2:$V$4,DK104,1) &amp; " - " &amp; 160,BC104-VLOOKUP(BI104,NyIRS!$L$2:$V$4,DK104,1) &amp; " - " &amp; BC104+VLOOKUP(BI104,NyIRS!$L$2:$V$4,DK104,1))),"")</f>
        <v/>
      </c>
      <c r="CK104" s="4" t="str">
        <f>IF(AND(ISNUMBER(BD104),ISNUMBER(DK104)),IF(BD104-VLOOKUP(BI104,NyIES!$L$2:$V$4,DK104,1)&lt;40,40 &amp; " - " &amp; BD104+VLOOKUP(BI104,NyIES!$L$2:$V$4,DK104,1),IF(BD104+VLOOKUP(BI104,NyIES!$L$2:$V$4,DK104,1)&gt;160,BD104-VLOOKUP(BI104,NyIES!$L$2:$V$4,DK104,1) &amp; " - " &amp; 160,BD104-VLOOKUP(BI104,NyIES!$L$2:$V$4,DK104,1) &amp; " - " &amp; BD104+VLOOKUP(BI104,NyIES!$L$2:$V$4,DK104,1))),"")</f>
        <v/>
      </c>
      <c r="CL104" s="4" t="str">
        <f>IF(AND(ISNUMBER(BE104),ISNUMBER(DK104)),IF(BE104-VLOOKUP(BI104,NyISI!$L$2:$V$4,DK104,1)&lt;40,40 &amp; " - " &amp; BE104+VLOOKUP(BI104,NyISI!$L$2:$V$4,DK104,1),IF(BE104+VLOOKUP(BI104,NyISI!$L$2:$V$4,DK104,1)&gt;160,BE104-VLOOKUP(BI104,NyISI!$L$2:$V$4,DK104,1) &amp; " - " &amp; 160,BE104-VLOOKUP(BI104,NyISI!$L$2:$V$4,DK104,1) &amp; " - " &amp; BE104+VLOOKUP(BI104,NyISI!$L$2:$V$4,DK104,1))),"")</f>
        <v/>
      </c>
      <c r="CM104" s="4" t="str">
        <f>IF(AND(ISNUMBER(DK104),DK104&lt;8),IF(AND(ISNUMBER(BF104),ISNUMBER(DK104)),IF(BF104-VLOOKUP(BI104,NyISS!$L$2:$V$4,DK104,1)&lt;40,40 &amp; " - " &amp; BF104+VLOOKUP(BI104,NyISS!$L$2:$V$4,DK104,1),IF(BF104+VLOOKUP(BI104,NyISS!$L$2:$V$4,DK104,1)&gt;160,BF104-VLOOKUP(BI104,NyISS!$L$2:$V$4,DK104,1) &amp; " - " &amp; 160,BF104-VLOOKUP(BI104,NyISS!$L$2:$V$4,DK104,1) &amp; " - " &amp; BF104+VLOOKUP(BI104,NyISS!$L$2:$V$4,DK104,1))),""),"")</f>
        <v/>
      </c>
      <c r="CN104" s="4" t="str">
        <f>IF(AND(ISNUMBER(DK104),DK104&gt;7),IF(AND(ISNUMBER(BG104),ISNUMBER(DK104)),IF(BG104-VLOOKUP(BI104,NyISM!$L$2:$V$4,DK104,1)&lt;40,40 &amp; " - " &amp; BG104+VLOOKUP(BI104,NyISM!$L$2:$V$4,DK104,1),IF(BG104+VLOOKUP(BI104,NyISM!$L$2:$V$4,DK104,1)&gt;160,BG104-VLOOKUP(BI104,NyISM!$L$2:$V$4,DK104,1) &amp; " - " &amp; 160,BG104-VLOOKUP(BI104,NyISM!$L$2:$V$4,DK104,1) &amp; " - " &amp; BG104+VLOOKUP(BI104,NyISM!$L$2:$V$4,DK104,1))),""),"")</f>
        <v/>
      </c>
      <c r="CO104" s="4" t="str">
        <f>IF(AND(ISNUMBER(BH104),ISNUMBER(DK104)),IF(BH104-VLOOKUP(BI104,NyIAM!$L$2:$V$4,DK104,1)&lt;40,40 &amp; " - " &amp; BH104+VLOOKUP(BI104,NyIAM!$L$2:$V$4,DK104,1),IF(BH104+VLOOKUP(BI104,NyIAM!$L$2:$V$4,DK104,1)&gt;160,BH104-VLOOKUP(BI104,NyIAM!$L$2:$V$4,DK104,1) &amp; " - " &amp; 160,BH104-VLOOKUP(BI104,NyIAM!$L$2:$V$4,DK104,1) &amp; " - " &amp; BH104+VLOOKUP(BI104,NyIAM!$L$2:$V$4,DK104,1))),"")</f>
        <v/>
      </c>
      <c r="CP104" s="4" t="str">
        <f>IF(AF104="","",IF(AND(ISNUMBER(AF104),ISNUMBER(DK104)),IF(VLOOKUP(AF104,NyOm!$A$2:$K$30,DK104,1)=1,"Onormalt få ord",IF(VLOOKUP(AF104,NyOm!$A$2:$K$30,DK104,1)=2,"Färre antal ord än normalt",IF(VLOOKUP(AF104,NyOm!$A$2:$K$30,DK104,1)=3,"Normalt antal ord","")))))</f>
        <v/>
      </c>
      <c r="CQ104" s="4" t="str">
        <f>IF(AB104="","",IF(AND(ISNUMBER(AB104),ISNUMBER(DK104)),IF(VLOOKUP(AB104,NyPbTid!$A$2:$K$218,DK104,1)=1,"Onormalt lång tidsåtgång",IF(VLOOKUP(AB104,NyPbTid!$A$2:$K$218,DK104,1)=2,"Långsammare än normalt",IF(VLOOKUP(AB104,NyPbTid!$A$2:$K$218,DK104,1)=3,"Normal tidsåtgång","")))))</f>
        <v/>
      </c>
      <c r="CR104" s="4" t="str">
        <f>IF(AC104="","",IF(AND(ISNUMBER(AC104),ISNUMBER(DK104)),IF(VLOOKUP(AC104,NyPbFel!$A$2:$K$18,DK104,1)=1,"Onormalt antal fel",IF(VLOOKUP(AC104,NyPbFel!$A$2:$K$18,DK104,1)=2,"Fler fel än normalt",IF(VLOOKUP(AC104,NyPbFel!$A$2:$K$18,DK104,1)=3,"Normalt antal fel","")))))</f>
        <v/>
      </c>
      <c r="CS104" s="4" t="str">
        <f t="shared" si="28"/>
        <v/>
      </c>
      <c r="CT104" s="4" t="str">
        <f>IF(OR(ISNUMBER(CS104),CS104="0**"),IF(ISNUMBER(CS104),CS104/ABS(CS104)*VLOOKUP(1,SignDiff!$A$3:$K$4,DK104,1),VLOOKUP(1,SignDiff!$A$3:$K$4,DK104,1)),"")</f>
        <v/>
      </c>
      <c r="CU104" s="4" t="str">
        <f>IF(OR(ISNUMBER(CS104),CS104="0**"),IF(ISNUMBER(CS104),CS104/ABS(CS104)*VLOOKUP(1,SignDiff!$A$7:$K$8,DK104,1),VLOOKUP(1,SignDiff!$A$7:$K$8,DK104,1)),"")</f>
        <v/>
      </c>
      <c r="CV104" s="4" t="str">
        <f t="shared" si="29"/>
        <v/>
      </c>
      <c r="CW104" s="4" t="str">
        <f t="shared" si="30"/>
        <v/>
      </c>
      <c r="CX104" s="4" t="str">
        <f>IF(OR(ISNUMBER(CS104),CS104="0**"),IF(CS104="0**",VLOOKUP(0,'IRS-IES'!$A$2:$C$43,2,1),IF(CS104&lt;0,VLOOKUP(ABS(CS104),'IRS-IES'!$A$2:$C$43,2,1),VLOOKUP(ABS(CS104),'IRS-IES'!$A$2:$C$43,3,1))),"")</f>
        <v/>
      </c>
      <c r="CY104" s="4" t="str">
        <f t="shared" si="31"/>
        <v/>
      </c>
      <c r="CZ104" s="4" t="str">
        <f>IF(OR(ISNUMBER(CY104),CY104="0**"),IF(ISNUMBER(CY104),CY104/ABS(CY104)*VLOOKUP(2,SignDiff!$A$3:$K$4,DK104,1),VLOOKUP(2,SignDiff!$A$3:$K$4,DK104,1)),"")</f>
        <v/>
      </c>
      <c r="DA104" s="4" t="str">
        <f>IF(OR(ISNUMBER(CY104),CY104="0**"),IF(ISNUMBER(CY104),CY104/ABS(CY104)*VLOOKUP(2,SignDiff!$A$7:$K$8,DK104,1),VLOOKUP(2,SignDiff!$A$7:$K$8,DK104,1)),"")</f>
        <v/>
      </c>
      <c r="DB104" s="4" t="str">
        <f t="shared" si="32"/>
        <v/>
      </c>
      <c r="DC104" s="4" t="str">
        <f t="shared" si="33"/>
        <v/>
      </c>
      <c r="DD104" s="4" t="str">
        <f>IF(OR(ISNUMBER(CY104),CY104="0**"),IF(CY104="0**",VLOOKUP(0,'ISI-ISS'!$A$2:$C$43,2,1),IF(CY104&lt;0,VLOOKUP(ABS(CY104),'ISI-ISS'!$A$2:$C$43,2,1),VLOOKUP(ABS(CY104),'ISI-ISS'!$A$2:$C$43,3,1))),"")</f>
        <v/>
      </c>
      <c r="DE104" s="4" t="str">
        <f t="shared" si="34"/>
        <v/>
      </c>
      <c r="DF104" s="4" t="str">
        <f>IF(OR(ISNUMBER(DE104),DE104="0**"),IF(ISNUMBER(DE104),DE104/ABS(DE104)*VLOOKUP(2,SignDiff!$A$3:$K$4,DK104,1),VLOOKUP(2,SignDiff!$A$3:$K$4,DK104,1)),"")</f>
        <v/>
      </c>
      <c r="DG104" s="4" t="str">
        <f>IF(OR(ISNUMBER(DE104),DE104="0**"),IF(ISNUMBER(DE104),DE104/ABS(DE104)*VLOOKUP(2,SignDiff!$A$7:$K$8,DK104,1),VLOOKUP(2,SignDiff!$A$7:$K$8,DK104,1)),"")</f>
        <v/>
      </c>
      <c r="DH104" s="4" t="str">
        <f t="shared" si="35"/>
        <v/>
      </c>
      <c r="DI104" s="4" t="str">
        <f t="shared" si="36"/>
        <v/>
      </c>
      <c r="DJ104" s="4" t="str">
        <f>IF(OR(ISNUMBER(DE104),DE104="0**"),IF(DE104="0**",VLOOKUP(0,'ISI-ISM'!$A$2:$C$43,2,1),IF(DE104&lt;0,VLOOKUP(ABS(DE104),'ISI-ISM'!$A$2:$C$43,2,1),VLOOKUP(ABS(DE104),'ISI-ISM'!$A$2:$C$43,3,1))),"")</f>
        <v/>
      </c>
      <c r="DK104" s="4" t="str">
        <f>IF(ISERROR(VLOOKUP(N104,age!$A$2:$C$11,2,1)),"",VLOOKUP(N104,age!$A$2:$C$11,2,1))</f>
        <v/>
      </c>
      <c r="DL104" s="4" t="str">
        <f>IF(ISERROR(VLOOKUP(N104,age!$A$2:$C$11,3,1)),"",VLOOKUP(N104,age!$A$2:$C$11,3,1))</f>
        <v/>
      </c>
      <c r="DM104" s="4">
        <f t="shared" si="23"/>
        <v>0</v>
      </c>
      <c r="DN104" s="4">
        <f t="shared" si="24"/>
        <v>0</v>
      </c>
      <c r="DO104" s="4">
        <f t="shared" si="25"/>
        <v>0</v>
      </c>
      <c r="DP104" s="4">
        <f t="shared" si="26"/>
        <v>0</v>
      </c>
      <c r="DQ104" s="4">
        <f t="shared" si="27"/>
        <v>0</v>
      </c>
      <c r="DR104" s="9" t="str">
        <f t="shared" si="37"/>
        <v/>
      </c>
      <c r="DS104" s="9" t="str">
        <f t="shared" si="38"/>
        <v/>
      </c>
      <c r="DT104" s="9" t="str">
        <f t="shared" si="39"/>
        <v/>
      </c>
      <c r="DU104" s="9" t="str">
        <f t="shared" si="40"/>
        <v/>
      </c>
      <c r="DV104" s="9" t="str">
        <f t="shared" si="41"/>
        <v/>
      </c>
      <c r="DW104" s="9" t="str">
        <f t="shared" si="42"/>
        <v/>
      </c>
      <c r="DX104" s="9" t="str">
        <f t="shared" si="43"/>
        <v/>
      </c>
      <c r="DY104" s="9" t="str">
        <f>IF(AND(ISNUMBER(AJ104),ISNUMBER(DK104)),IF(AJ104-VLOOKUP(BI104,NyFi!$L$2:$V$4,DK104,1)&lt;1,1,AJ104-VLOOKUP(BI104,NyFi!$L$2:$V$4,DK104,1)),"")</f>
        <v/>
      </c>
      <c r="DZ104" s="9" t="str">
        <f>IF(AND(ISNUMBER(DK104),DK104&lt;8),IF(AND(ISNUMBER(AK104),ISNUMBER(DK104)),IF(AK104-VLOOKUP(BI104,NyGs!$L$2:$V$4,DK104,1)&lt;1,1,AK104-VLOOKUP(BI104,NyGs!$L$2:$V$4,DK104,1)),""),"")</f>
        <v/>
      </c>
      <c r="EA104" s="9" t="str">
        <f>IF(AND(ISNUMBER(AL104),ISNUMBER(DK104)),IF(AL104-VLOOKUP(BI104,NyRm!$L$2:$V$4,DK104,1)&lt;1,1,AL104-VLOOKUP(BI104,NyRm!$L$2:$V$4,DK104,1)),"")</f>
        <v/>
      </c>
      <c r="EB104" s="9" t="str">
        <f>IF(AND(ISNUMBER(AM104),ISNUMBER(DK104)),IF(AM104-VLOOKUP(BI104,NyFm!$L$2:$V$4,DK104,1)&lt;1,1,AM104-VLOOKUP(BI104,NyFm!$L$2:$V$4,DK104,1)),"")</f>
        <v/>
      </c>
      <c r="EC104" s="9" t="str">
        <f>IF(AND(ISNUMBER(DK104),DK104&lt;8),IF(AND(ISNUMBER(AN104),ISNUMBER(DK104)),IF(AN104-VLOOKUP(BI104,NyLi1R!$L$2:$V$4,DK104,1)&lt;1,1,AN104-VLOOKUP(BI104,NyLi1R!$L$2:$V$4,DK104,1)),""),"")</f>
        <v/>
      </c>
      <c r="ED104" s="9" t="str">
        <f>IF(AND(ISNUMBER(DK104),DK104&lt;8),IF(AND(ISNUMBER(AO104),ISNUMBER(DK104)),IF(AO104-VLOOKUP(BI104,NyLi1E!$L$2:$V$4,DK104,1)&lt;1,1,AO104-VLOOKUP(BI104,NyLi1E!$L$2:$V$4,DK104,1)),""),"")</f>
        <v/>
      </c>
      <c r="EE104" s="9" t="str">
        <f>IF(AND(ISNUMBER(DK104),DK104&lt;8),IF(AND(ISNUMBER(AP104),ISNUMBER(DK104)),IF(AP104-VLOOKUP(BI104,NyLi1T!$L$2:$V$4,DK104,1)&lt;1,1,AP104-VLOOKUP(BI104,NyLi1T!$L$2:$V$4,DK104,1)),""),"")</f>
        <v/>
      </c>
      <c r="EF104" s="9" t="str">
        <f>IF(AND(ISNUMBER(DK104),DK104&gt;7),IF(AND(ISNUMBER(AQ104),ISNUMBER(DK104)),IF(AQ104-VLOOKUP(BI104,NyLi2R!$L$2:$V$4,DK104,1)&lt;1,1,AQ104-VLOOKUP(BI104,NyLi2R!$L$2:$V$4,DK104,1)),""),"")</f>
        <v/>
      </c>
      <c r="EG104" s="9" t="str">
        <f>IF(AND(ISNUMBER(DK104),DK104&gt;7),IF(AND(ISNUMBER(AR104),ISNUMBER(DK104)),IF(AR104-VLOOKUP(BI104,NyLi2E!$L$2:$V$4,DK104,1)&lt;1,1,AR104-VLOOKUP(BI104,NyLi2E!$L$2:$V$4,DK104,1)),""),"")</f>
        <v/>
      </c>
      <c r="EH104" s="9" t="str">
        <f>IF(AND(ISNUMBER(DK104),DK104&gt;7),IF(AND(ISNUMBER(AS104),ISNUMBER(DK104)),IF(AS104-VLOOKUP(BI104,NyLi2T!$L$2:$V$4,DK104,1)&lt;1,1,AS104-VLOOKUP(BI104,NyLi2T!$L$2:$V$4,DK104,1)),""),"")</f>
        <v/>
      </c>
      <c r="EI104" s="9" t="str">
        <f>IF(AND(ISNUMBER(DK104),DK104&lt;8),IF(AND(ISNUMBER(AT104),ISNUMBER(DK104)),IF(AT104-VLOOKUP(BI104,NySs!$L$2:$V$4,DK104,1)&lt;1,1,AT104-VLOOKUP(BI104,NySs!$L$2:$V$4,DK104,1)),""),"")</f>
        <v/>
      </c>
      <c r="EJ104" s="9" t="str">
        <f>IF(AND(ISNUMBER(DK104),DK104&lt;9),IF(AND(ISNUMBER(AU104),ISNUMBER(DK104)),IF(AU104-VLOOKUP(BI104,NyEo!$L$2:$V$4,DK104,1)&lt;1,1,AU104-VLOOKUP(BI104,NyEo!$L$2:$V$4,DK104,1)),""),"")</f>
        <v/>
      </c>
      <c r="EK104" s="9" t="str">
        <f>IF(AND(ISNUMBER(DK104),DK104&gt;7),IF(AND(ISNUMBER(AV104),ISNUMBER(DK104)),IF(AV104-VLOOKUP(BI104,NyHt!$L$2:$V$4,DK104,1)&lt;1,1,AV104-VLOOKUP(BI104,NyHt!$L$2:$V$4,DK104,1)),""),"")</f>
        <v/>
      </c>
      <c r="EL104" s="9" t="str">
        <f>IF(AND(ISNUMBER(AW104),ISNUMBER(DK104)),IF(AW104-VLOOKUP(BI104,NySiF!$L$2:$V$4,DK104,1)&lt;1,1,AW104-VLOOKUP(BI104,NySiF!$L$2:$V$4,DK104,1)),"")</f>
        <v/>
      </c>
      <c r="EM104" s="9" t="str">
        <f>IF(AND(ISNUMBER(AX104),ISNUMBER(DK104)),IF(AX104-VLOOKUP(BI104,NySiB!$L$2:$V$4,DK104,1)&lt;1,1,AX104-VLOOKUP(BI104,NySiB!$L$2:$V$4,DK104,1)),"")</f>
        <v/>
      </c>
      <c r="EN104" s="9" t="str">
        <f>IF(AND(ISNUMBER(AY104),ISNUMBER(DK104)),IF(AY104-VLOOKUP(BI104,NySiT!$L$2:$V$4,DK104,1)&lt;1,1,AY104-VLOOKUP(BI104,NySiT!$L$2:$V$4,DK104,1)),"")</f>
        <v/>
      </c>
      <c r="EO104" s="9" t="str">
        <f>IF(AND(ISNUMBER(AZ104),ISNUMBER(DK104)),IF(AZ104-VLOOKUP(BI104,NyVs!$L$2:$V$4,DK104,1)&lt;1,1,AZ104-VLOOKUP(BI104,NyVs!$L$2:$V$4,DK104,1)),"")</f>
        <v/>
      </c>
      <c r="EP104" s="9" t="str">
        <f>IF(AND(ISNUMBER(BA104),ISNUMBER(DK104)),IF(BA104-VLOOKUP(BI104,NyPp!$L$2:$V$4,DK104,1)&lt;1,1,BA104-VLOOKUP(BI104,NyPp!$L$2:$V$4,DK104,1)),"")</f>
        <v/>
      </c>
      <c r="EQ104" s="9" t="str">
        <f>IF(AND(ISNUMBER(BB104),ISNUMBER(DK104)),IF(BB104-VLOOKUP(BI104,NyIGS!$L$2:$V$4,DK104,1)&lt;40,40,BB104-VLOOKUP(BI104,NyIGS!$L$2:$V$4,DK104,1)),"")</f>
        <v/>
      </c>
      <c r="ER104" s="9" t="str">
        <f>IF(AND(ISNUMBER(BC104),ISNUMBER(DK104)),IF(BC104-VLOOKUP(BI104,NyIRS!$L$2:$V$4,DK104,1)&lt;40,40,BC104-VLOOKUP(BI104,NyIRS!$L$2:$V$4,DK104,1)),"")</f>
        <v/>
      </c>
      <c r="ES104" s="9" t="str">
        <f>IF(AND(ISNUMBER(BD104),ISNUMBER(DK104)),IF(BD104-VLOOKUP(BI104,NyIES!$L$2:$V$4,DK104,1)&lt;40,40,BD104-VLOOKUP(BI104,NyIES!$L$2:$V$4,DK104,1)),"")</f>
        <v/>
      </c>
      <c r="ET104" s="9" t="str">
        <f>IF(AND(ISNUMBER(BE104),ISNUMBER(DK104)),IF(BE104-VLOOKUP(BI104,NyISI!$L$2:$V$4,DK104,1)&lt;40,40,BE104-VLOOKUP(BI104,NyISI!$L$2:$V$4,DK104,1)),"")</f>
        <v/>
      </c>
      <c r="EU104" s="9" t="str">
        <f>IF(AND(ISNUMBER(DK104),DK104&lt;8),IF(AND(ISNUMBER(BF104),ISNUMBER(DK104)),IF(BF104-VLOOKUP(BI104,NyISS!$L$2:$V$4,DK104,1)&lt;40,40,BF104-VLOOKUP(BI104,NyISS!$L$2:$V$4,DK104,1)),""),"")</f>
        <v/>
      </c>
      <c r="EV104" s="9" t="str">
        <f>IF(AND(ISNUMBER(DK104),DK104&gt;7),IF(AND(ISNUMBER(BG104),ISNUMBER(DK104)),IF(BG104-VLOOKUP(BI104,NyISM!$L$2:$V$4,DK104,1)&lt;40,40,BG104-VLOOKUP(BI104,NyISM!$L$2:$V$4,DK104,1)),""),"")</f>
        <v/>
      </c>
      <c r="EW104" s="9" t="str">
        <f>IF(AND(ISNUMBER(BH104),ISNUMBER(DK104)),IF(BH104-VLOOKUP(BI104,NyIAM!$L$2:$V$4,DK104,1)&lt;40,40,BH104-VLOOKUP(BI104,NyIAM!$L$2:$V$4,DK104,1)),"")</f>
        <v/>
      </c>
      <c r="EX104" s="9" t="str">
        <f>IF(AND(ISNUMBER(AJ104),ISNUMBER(DK104)),IF(AJ104+VLOOKUP(BI104,NyFi!$L$2:$V$4,DK104,1)&gt;19,19,AJ104+VLOOKUP(BI104,NyFi!$L$2:$V$4,DK104,1)),"")</f>
        <v/>
      </c>
      <c r="EY104" s="9" t="str">
        <f>IF(AND(ISNUMBER(DK104),DK104&lt;8),IF(AND(ISNUMBER(AK104),ISNUMBER(DK104)),IF(AK104+VLOOKUP(BI104,NyGs!$L$2:$V$4,DK104,1)&gt;19,19,AK104+VLOOKUP(BI104,NyGs!$L$2:$V$4,DK104,1)),""),"")</f>
        <v/>
      </c>
      <c r="EZ104" s="9" t="str">
        <f>IF(AND(ISNUMBER(AL104),ISNUMBER(DK104)),IF(AL104+VLOOKUP(BI104,NyRm!$L$2:$V$4,DK104,1)&gt;19,19,AL104+VLOOKUP(BI104,NyRm!$L$2:$V$4,DK104,1)),"")</f>
        <v/>
      </c>
      <c r="FA104" s="9" t="str">
        <f>IF(AND(ISNUMBER(AM104),ISNUMBER(DK104)),IF(AM104+VLOOKUP(BI104,NyFm!$L$2:$V$4,DK104,1)&gt;19,19,AM104+VLOOKUP(BI104,NyFm!$L$2:$V$4,DK104,1)),"")</f>
        <v/>
      </c>
      <c r="FB104" s="9" t="str">
        <f>IF(AND(ISNUMBER(DK104),DK104&lt;8),IF(AND(ISNUMBER(AN104),ISNUMBER(DK104)),IF(AN104+VLOOKUP(BI104,NyLi1R!$L$2:$V$4,DK104,1)&gt;19,19,AN104+VLOOKUP(BI104,NyLi1R!$L$2:$V$4,DK104,1)),""),"")</f>
        <v/>
      </c>
      <c r="FC104" s="9" t="str">
        <f>IF(AND(ISNUMBER(DK104),DK104&lt;8),IF(AND(ISNUMBER(AO104),ISNUMBER(DK104)),IF(AO104+VLOOKUP(BI104,NyLi1E!$L$2:$V$4,DK104,1)&gt;19,19,AO104+VLOOKUP(BI104,NyLi1E!$L$2:$V$4,DK104,1)),""),"")</f>
        <v/>
      </c>
      <c r="FD104" s="9" t="str">
        <f>IF(AND(ISNUMBER(DK104),DK104&lt;8),IF(AND(ISNUMBER(AP104),ISNUMBER(DK104)),IF(AP104+VLOOKUP(BI104,NyLi1T!$L$2:$V$4,DK104,1)&gt;19,19,AP104+VLOOKUP(BI104,NyLi1T!$L$2:$V$4,DK104,1)),""),"")</f>
        <v/>
      </c>
      <c r="FE104" s="9" t="str">
        <f>IF(AND(ISNUMBER(DK104),DK104&gt;7),IF(AND(ISNUMBER(AQ104),ISNUMBER(DK104)),IF(AQ104+VLOOKUP(BI104,NyLi2R!$L$2:$V$4,DK104,1)&gt;19,19,AQ104+VLOOKUP(BI104,NyLi2R!$L$2:$V$4,DK104,1)),""),"")</f>
        <v/>
      </c>
      <c r="FF104" s="9" t="str">
        <f>IF(AND(ISNUMBER(DK104),DK104&gt;7),IF(AND(ISNUMBER(AR104),ISNUMBER(DK104)),IF(AR104+VLOOKUP(BI104,NyLi2E!$L$2:$V$4,DK104,1)&gt;19,19,AR104+VLOOKUP(BI104,NyLi2E!$L$2:$V$4,DK104,1)),""),"")</f>
        <v/>
      </c>
      <c r="FG104" s="9" t="str">
        <f>IF(AND(ISNUMBER(DK104),DK104&gt;7),IF(AND(ISNUMBER(AS104),ISNUMBER(DK104)),IF(AS104+VLOOKUP(BI104,NyLi2T!$L$2:$V$4,DK104,1)&gt;19,19,AS104+VLOOKUP(BI104,NyLi2T!$L$2:$V$4,DK104,1)),""),"")</f>
        <v/>
      </c>
      <c r="FH104" s="9" t="str">
        <f>IF(AND(ISNUMBER(DK104),DK104&lt;8),IF(AND(ISNUMBER(AT104),ISNUMBER(DK104)),IF(AT104+VLOOKUP(BI104,NySs!$L$2:$V$4,DK104,1)&gt;19,19,AT104+VLOOKUP(BI104,NySs!$L$2:$V$4,DK104,1)),""),"")</f>
        <v/>
      </c>
      <c r="FI104" s="9" t="str">
        <f>IF(AND(ISNUMBER(DK104),DK104&lt;9),IF(AND(ISNUMBER(AU104),ISNUMBER(DK104)),IF(AU104+VLOOKUP(BI104,NyEo!$L$2:$V$4,DK104,1)&gt;19,19,AU104+VLOOKUP(BI104,NyEo!$L$2:$V$4,DK104,1)),""),"")</f>
        <v/>
      </c>
      <c r="FJ104" s="9" t="str">
        <f>IF(AND(ISNUMBER(DK104),DK104&gt;7),IF(AND(ISNUMBER(AV104),ISNUMBER(DK104)),IF(AV104+VLOOKUP(BI104,NyHt!$L$2:$V$4,DK104,1)&gt;19,19,AV104+VLOOKUP(BI104,NyHt!$L$2:$V$4,DK104,1)),""),"")</f>
        <v/>
      </c>
      <c r="FK104" s="9" t="str">
        <f>IF(AND(ISNUMBER(AW104),ISNUMBER(DK104)),IF(AW104+VLOOKUP(BI104,NySiF!$L$2:$V$4,DK104,1)&gt;19,19,AW104+VLOOKUP(BI104,NySiF!$L$2:$V$4,DK104,1)),"")</f>
        <v/>
      </c>
      <c r="FL104" s="9" t="str">
        <f>IF(AND(ISNUMBER(AX104),ISNUMBER(DK104)),IF(AX104+VLOOKUP(BI104,NySiB!$L$2:$V$4,DK104,1)&gt;19,19,AX104+VLOOKUP(BI104,NySiB!$L$2:$V$4,DK104,1)),"")</f>
        <v/>
      </c>
      <c r="FM104" s="9" t="str">
        <f>IF(AND(ISNUMBER(AY104),ISNUMBER(DK104)),IF(AY104+VLOOKUP(BI104,NySiT!$L$2:$V$4,DK104,1)&gt;19,19,AY104+VLOOKUP(BI104,NySiT!$L$2:$V$4,DK104,1)),"")</f>
        <v/>
      </c>
      <c r="FN104" s="9" t="str">
        <f>IF(AND(ISNUMBER(AZ104),ISNUMBER(DK104)),IF(AZ104+VLOOKUP(BI104,NyVs!$L$2:$V$4,DK104,1)&gt;19,19,AZ104+VLOOKUP(BI104,NyVs!$L$2:$V$4,DK104,1)),"")</f>
        <v/>
      </c>
      <c r="FO104" s="9" t="str">
        <f>IF(AND(ISNUMBER(BA104),ISNUMBER(DK104)),IF(BA104+VLOOKUP(BI104,NyPp!$L$2:$V$4,DK104,1)&gt;19,19,BA104+VLOOKUP(BI104,NyPp!$L$2:$V$4,DK104,1)),"")</f>
        <v/>
      </c>
      <c r="FP104" s="9" t="str">
        <f>IF(AND(ISNUMBER(BB104),ISNUMBER(DK104)),IF(BB104+VLOOKUP(BI104,NyIGS!$L$2:$V$4,DK104,1)&gt;160,160,BB104+VLOOKUP(BI104,NyIGS!$L$2:$V$4,DK104,1)),"")</f>
        <v/>
      </c>
      <c r="FQ104" s="9" t="str">
        <f>IF(AND(ISNUMBER(BC104),ISNUMBER(DK104)),IF(BC104+VLOOKUP(BI104,NyIRS!$L$2:$V$4,DK104,1)&gt;160,160,BC104+VLOOKUP(BI104,NyIRS!$L$2:$V$4,DK104,1)),"")</f>
        <v/>
      </c>
      <c r="FR104" s="9" t="str">
        <f>IF(AND(ISNUMBER(BD104),ISNUMBER(DK104)),IF(BD104+VLOOKUP(BI104,NyIES!$L$2:$V$4,DK104,1)&gt;160,160, BD104+VLOOKUP(BI104,NyIES!$L$2:$V$4,DK104,1)),"")</f>
        <v/>
      </c>
      <c r="FS104" s="9" t="str">
        <f>IF(AND(ISNUMBER(BE104),ISNUMBER(DK104)),IF(BE104+VLOOKUP(BI104,NyISI!$L$2:$V$4,DK104,1)&gt;160,160,BE104+VLOOKUP(BI104,NyISI!$L$2:$V$4,DK104,1)),"")</f>
        <v/>
      </c>
      <c r="FT104" s="9" t="str">
        <f>IF(AND(ISNUMBER(DK104),DK104&lt;8),IF(AND(ISNUMBER(BF104),ISNUMBER(DK104)),IF(BF104+VLOOKUP(BI104,NyISS!$L$2:$V$4,DK104,1)&gt;160,160,BF104+VLOOKUP(BI104,NyISS!$L$2:$V$4,DK104,1)),""),"")</f>
        <v/>
      </c>
      <c r="FU104" s="9" t="str">
        <f>IF(AND(ISNUMBER(DK104),DK104&gt;7),IF(AND(ISNUMBER(BG104),ISNUMBER(DK104)),IF(BG104+VLOOKUP(BI104,NyISM!$L$2:$V$4,DK104,1)&gt;160,160,BG104+VLOOKUP(BI104,NyISM!$L$2:$V$4,DK104,1)),""),"")</f>
        <v/>
      </c>
      <c r="FV104" s="9" t="str">
        <f>IF(AND(ISNUMBER(BH104),ISNUMBER(DK104)),IF(BH104+VLOOKUP(BI104,NyIAM!$L$2:$V$4,DK104,1)&gt;160,160,BH104+VLOOKUP(BI104,NyIAM!$L$2:$V$4,DK104,1)),"")</f>
        <v/>
      </c>
    </row>
    <row r="105" spans="1:178" x14ac:dyDescent="0.2">
      <c r="A105" s="51"/>
      <c r="B105" s="51"/>
      <c r="C105" s="51"/>
      <c r="D105" s="51"/>
      <c r="E105" s="51"/>
      <c r="F105" s="51"/>
      <c r="G105" s="51"/>
      <c r="H105" s="51"/>
      <c r="I105" s="51"/>
      <c r="J105" s="52"/>
      <c r="K105" s="52"/>
      <c r="L105" s="53"/>
      <c r="M105" s="53"/>
      <c r="N105" s="58" t="str">
        <f t="shared" si="22"/>
        <v/>
      </c>
      <c r="O105" s="53"/>
      <c r="P105" s="53"/>
      <c r="Q105" s="53"/>
      <c r="R105" s="53"/>
      <c r="S105" s="53"/>
      <c r="T105" s="53"/>
      <c r="U105" s="53"/>
      <c r="V105" s="53"/>
      <c r="W105" s="53"/>
      <c r="X105" s="53"/>
      <c r="Y105" s="53"/>
      <c r="Z105" s="53"/>
      <c r="AA105" s="53"/>
      <c r="AB105" s="53"/>
      <c r="AC105" s="53"/>
      <c r="AD105" s="53"/>
      <c r="AE105" s="53"/>
      <c r="AF105" s="53"/>
      <c r="AG105" s="53"/>
      <c r="AH105" s="53"/>
      <c r="AI105" s="53"/>
      <c r="AJ105" s="4" t="str">
        <f>IF(O105="","",IF(ISNUMBER(N105),VLOOKUP(O105,NyFi!$A$2:$K$40,DK105),""))</f>
        <v/>
      </c>
      <c r="AK105" s="4" t="str">
        <f>IF(P105="","",IF(AND(ISNUMBER(N105),DK105&lt;8),VLOOKUP(P105,NyGs!$A$2:$G$41,DK105),""))</f>
        <v/>
      </c>
      <c r="AL105" s="4" t="str">
        <f>IF(AA105="","",IF(ISNUMBER(N105),VLOOKUP(AA105,NyRm!$A$2:$K$56,DK105),""))</f>
        <v/>
      </c>
      <c r="AM105" s="4" t="str">
        <f>IF(Z105="","",IF(ISNUMBER(N105),VLOOKUP(Z105,NyFm!$A$2:$K$46,DK105),""))</f>
        <v/>
      </c>
      <c r="AN105" s="4" t="str">
        <f>IF(U105="","",IF(AND(ISNUMBER(N105),DK105&lt;8),VLOOKUP(U105,NyLi1R!$A$2:$G$20,DK105),""))</f>
        <v/>
      </c>
      <c r="AO105" s="4" t="str">
        <f>IF(V105="","",IF(AND(ISNUMBER(N105),DK105&lt;8),VLOOKUP(V105,NyLi1E!$A$2:$G$20,DK105),""))</f>
        <v/>
      </c>
      <c r="AP105" s="4" t="str">
        <f>IF(AND(ISNUMBER(N105),ISNUMBER(AN105),ISNUMBER(AO105),DK105&lt;8),VLOOKUP(AN105+AO105,NyLi1T!$A$2:$G$40,DK105),"")</f>
        <v/>
      </c>
      <c r="AQ105" s="4" t="str">
        <f>IF(W105="","",IF(AND(ISNUMBER(N105),DK105&gt;7),VLOOKUP(W105,NyLi2R!$A$2:$K$20,DK105),""))</f>
        <v/>
      </c>
      <c r="AR105" s="4" t="str">
        <f>IF(X105="","",IF(AND(ISNUMBER(N105),DK105&gt;7),VLOOKUP(X105,NyLi2E!$A$2:$K$20,DK105),""))</f>
        <v/>
      </c>
      <c r="AS105" s="4" t="str">
        <f>IF(AND(ISNUMBER(N105),ISNUMBER(AQ105),ISNUMBER(AR105),DK105&gt;7),VLOOKUP(AQ105+AR105,NyLi2T!$A$2:$K$40,DK105),"")</f>
        <v/>
      </c>
      <c r="AT105" s="4" t="str">
        <f>IF(AE105="","",IF(AND(ISNUMBER(N105),DK105&lt;8),VLOOKUP(AE105,NySs!$A$2:$G$28,DK105),""))</f>
        <v/>
      </c>
      <c r="AU105" s="4" t="str">
        <f>IF(AD105="","",IF(AND(ISNUMBER(N105),DK105&lt;9),VLOOKUP(AD105,NyEo!$A$2:$H$22,DK105),""))</f>
        <v/>
      </c>
      <c r="AV105" s="4" t="str">
        <f>IF(Q105="","",IF(AND(ISNUMBER(N105),DK105&gt;7),VLOOKUP(Q105,NyHt!$A$2:$K$17,DK105),""))</f>
        <v/>
      </c>
      <c r="AW105" s="4" t="str">
        <f>IF(R105="","",IF(ISNUMBER(N105),VLOOKUP(R105,NySiF!$A$2:$K$18,DK105),""))</f>
        <v/>
      </c>
      <c r="AX105" s="4" t="str">
        <f>IF(S105="","",IF(ISNUMBER(N105),VLOOKUP(S105,NySiB!$A$2:$K$16,DK105),""))</f>
        <v/>
      </c>
      <c r="AY105" s="4" t="str">
        <f>IF(T105="","",IF(ISNUMBER(N105),VLOOKUP(T105,NySiT!$A$2:$K$32,DK105),""))</f>
        <v/>
      </c>
      <c r="AZ105" s="4" t="str">
        <f>IF(Y105="","",IF(ISNUMBER(N105),VLOOKUP(Y105,NyVs!$A$2:$K$86,DK105),""))</f>
        <v/>
      </c>
      <c r="BA105" s="4" t="str">
        <f>IF(AI105="","",IF(ISNUMBER(N105),VLOOKUP(AI105,NyPp!$A$2:$K$202,DK105),""))</f>
        <v/>
      </c>
      <c r="BB105" s="4" t="str">
        <f>IF(AND(ISNUMBER(AJ105),ISNUMBER(AK105),ISNUMBER(AL105),ISNUMBER(AM105),DK105&lt;8),IF(COUNTIF(O105,0)+COUNTIF(P105,0)+COUNTIF(AA105,0)+COUNTIF(Z105,0)&gt;1,"",VLOOKUP(AJ105+AK105+AL105+AM105,NyIGS!$A$2:$K$78,DK105)),IF(AND(ISNUMBER(AJ105),ISNUMBER(AL105),ISNUMBER(AM105),ISNUMBER(AS105),DK105&gt;7),IF(COUNTIF(O105,0)+COUNTIF(AA105,0)+COUNTIF(Z105,0)+AND(COUNTIF(W105,0),COUNTIF(X105,0))&gt;1,"",VLOOKUP(AJ105+AL105+AM105+AS105,NyIGS!$A$2:$K$78,DK105)),""))</f>
        <v/>
      </c>
      <c r="BC105" s="4" t="str">
        <f>IF(AND(ISNUMBER(AJ105),ISNUMBER(AN105),ISNUMBER(AT105),DK105&lt;8),IF(COUNTIF(O105,0)+COUNTIF(U105,0)+COUNTIF(AE105,0)&gt;1,"",VLOOKUP(AJ105+AN105+AT105,NyIRS!$A$2:$K$59,DK105)),IF(AND(ISNUMBER(AJ105),ISNUMBER(AQ105),DK105&gt;7),IF(COUNTIF(O105,0)+COUNTIF(W105,0)&gt;1,"",VLOOKUP(AJ105+AQ105,NyIRS!$A$2:$K$59,DK105)),""))</f>
        <v/>
      </c>
      <c r="BD105" s="4" t="str">
        <f>IF(AND(ISNUMBER(AK105),ISNUMBER(AL105),ISNUMBER(AM105),DK105&lt;8),IF(COUNTIF(P105,0)+COUNTIF(AA105,0)+COUNTIF(Z105,0)&gt;1,"",VLOOKUP(AK105+AL105+AM105,NyIES!$A$2:$K$59,DK105)),IF(AND(ISNUMBER(AL105),ISNUMBER(AM105),ISNUMBER(AR105),DK105&gt;7),IF(COUNTIF(AA105,0)+COUNTIF(Z105,0)+COUNTIF(X105,0)&gt;1,"",VLOOKUP(AL105+AM105+AR105,NyIES!$A$2:$K$59,DK105)),""))</f>
        <v/>
      </c>
      <c r="BE105" s="4" t="str">
        <f>IF(AND(ISNUMBER(AJ105),ISNUMBER(AP105),ISNUMBER(AU105),DK105&lt;8),IF(COUNTIF(O105,0)+AND(COUNTIF(U105,0),COUNTIF(V105,0))+COUNTIF(AD105,0)&gt;1,"",VLOOKUP(AJ105+AP105+AU105,NyISI!$A$2:$K$59,DK105)),IF(AND(ISNUMBER(AS105),ISNUMBER(AU105),ISNUMBER(AV105),DK105=8),IF(COUNTIF(AD105,0)+COUNTIF(Q105,0)+AND(COUNTIF(W105,0),COUNTIF(X105,0))&gt;1,"",VLOOKUP(AS105+AU105+AV105,NyISI!$A$2:$K$59,DK105)),IF(AND(ISNUMBER(AS105),ISNUMBER(AV105),DK105&gt;8),IF(COUNTIF(Q105,0)+AND(COUNTIF(W105,0),COUNTIF(X105,0))&gt;1,"",VLOOKUP(AS105+AV105,NyISI!$A$2:$K$59,DK105)),"")))</f>
        <v/>
      </c>
      <c r="BF105" s="4" t="str">
        <f>IF(AND(ISNUMBER(AT105),ISNUMBER(AK105),ISNUMBER(AL105),ISNUMBER(AM105),DK105&lt;8),IF(COUNTIF(P105,0)+COUNTIF(AA105,0)+COUNTIF(Z105,0)+COUNTIF(AE105,0)&gt;1,"",VLOOKUP(AT105+AK105+AL105+AM105,NyISS!$A$2:$G$78,DK105)),"")</f>
        <v/>
      </c>
      <c r="BG105" s="4" t="str">
        <f>IF(AND(ISNUMBER(AJ105),ISNUMBER(AL105),ISNUMBER(AM105),DK105&gt;7),IF(COUNTIF(O105,0)+COUNTIF(AA105,0)+COUNTIF(Z105,0)&gt;1,"",VLOOKUP(AJ105+AL105+AM105,NyISM!$A$2:$K$59,DK105)),"")</f>
        <v/>
      </c>
      <c r="BH105" s="4" t="str">
        <f>IF(AND(ISNUMBER(AY105),ISNUMBER(AZ105)),IF(COUNTIF(T105,0)+COUNTIF(Y105,0)&gt;1,"",VLOOKUP(AY105+AZ105,NyIAM!$A$2:$K$40,DK105)),"")</f>
        <v/>
      </c>
      <c r="BJ105" s="4" t="str">
        <f>IF(ISNUMBER(BB105),VLOOKUP(BB105,Percentil!$A$2:$B$122,2,1),"")</f>
        <v/>
      </c>
      <c r="BK105" s="4" t="str">
        <f>IF(ISNUMBER(BC105),VLOOKUP(BC105,Percentil!$A$2:$B$122,2,1),"")</f>
        <v/>
      </c>
      <c r="BL105" s="4" t="str">
        <f>IF(ISNUMBER(BD105),VLOOKUP(BD105,Percentil!$A$2:$B$122,2,1),"")</f>
        <v/>
      </c>
      <c r="BM105" s="4" t="str">
        <f>IF(ISNUMBER(BE105),VLOOKUP(BE105,Percentil!$A$2:$B$122,2,1),"")</f>
        <v/>
      </c>
      <c r="BN105" s="4" t="str">
        <f>IF(ISNUMBER(BF105),VLOOKUP(BF105,Percentil!$A$2:$B$122,2,1),"")</f>
        <v/>
      </c>
      <c r="BO105" s="4" t="str">
        <f>IF(ISNUMBER(BG105),VLOOKUP(BG105,Percentil!$A$2:$B$122,2,1),"")</f>
        <v/>
      </c>
      <c r="BP105" s="4" t="str">
        <f>IF(ISNUMBER(BH105),VLOOKUP(BH105,Percentil!$A$2:$B$122,2,1),"")</f>
        <v/>
      </c>
      <c r="BQ105" s="4" t="str">
        <f>IF(AND(ISNUMBER(AJ105),ISNUMBER(DK105)),IF(AJ105-VLOOKUP(BI105,NyFi!$L$2:$V$4,DK105,1)&lt;1,1 &amp; " - " &amp; AJ105+VLOOKUP(BI105,NyFi!$L$2:$V$4,DK105,1),IF(AJ105+VLOOKUP(BI105,NyFi!$L$2:$V$4,DK105,1)&gt;19,AJ105-VLOOKUP(BI105,NyFi!$L$2:$V$4,DK105,1) &amp; " - " &amp; 19,AJ105-VLOOKUP(BI105,NyFi!$L$2:$V$4,DK105,1) &amp; " - " &amp; AJ105+VLOOKUP(BI105,NyFi!$L$2:$V$4,DK105,1))),"")</f>
        <v/>
      </c>
      <c r="BR105" s="4" t="str">
        <f>IF(AND(ISNUMBER(DK105),DK105&lt;8),IF(AND(ISNUMBER(AK105),ISNUMBER(DK105)),IF(AK105-VLOOKUP(BI105,NyGs!$L$2:$V$4,DK105,1)&lt;1,1 &amp; " - " &amp; AK105+VLOOKUP(BI105,NyGs!$L$2:$V$4,DK105,1),IF(AK105+VLOOKUP(BI105,NyGs!$L$2:$V$4,DK105,1)&gt;19,AK105-VLOOKUP(BI105,NyGs!$L$2:$V$4,DK105,1) &amp; " - " &amp; 19,AK105-VLOOKUP(BI105,NyGs!$L$2:$V$4,DK105,1) &amp; " - " &amp; AK105+VLOOKUP(BI105,NyGs!$L$2:$V$4,DK105,1))),""),"")</f>
        <v/>
      </c>
      <c r="BS105" s="4" t="str">
        <f>IF(AND(ISNUMBER(AL105),ISNUMBER(DK105)),IF(AL105-VLOOKUP(BI105,NyRm!$L$2:$V$4,DK105,1)&lt;1,1 &amp; " - " &amp; AL105+VLOOKUP(BI105,NyRm!$L$2:$V$4,DK105,1),IF(AL105+VLOOKUP(BI105,NyRm!$L$2:$V$4,DK105,1)&gt;19,AL105-VLOOKUP(BI105,NyRm!$L$2:$V$4,DK105,1) &amp; " - " &amp; 19,AL105-VLOOKUP(BI105,NyRm!$L$2:$V$4,DK105,1) &amp; " - " &amp; AL105+VLOOKUP(BI105,NyRm!$L$2:$V$4,DK105,1))),"")</f>
        <v/>
      </c>
      <c r="BT105" s="4" t="str">
        <f>IF(AND(ISNUMBER(AM105),ISNUMBER(DK105)),IF(AM105-VLOOKUP(BI105,NyFm!$L$2:$V$4,DK105,1)&lt;1,1 &amp; " - " &amp; AM105+VLOOKUP(BI105,NyFm!$L$2:$V$4,DK105,1),IF(AM105+VLOOKUP(BI105,NyFm!$L$2:$V$4,DK105,1)&gt;19,AM105-VLOOKUP(BI105,NyFm!$L$2:$V$4,DK105,1) &amp; " - " &amp; 19,AM105-VLOOKUP(BI105,NyFm!$L$2:$V$4,DK105,1) &amp; " - " &amp; AM105+VLOOKUP(BI105,NyFm!$L$2:$V$4,DK105,1))),"")</f>
        <v/>
      </c>
      <c r="BU105" s="4" t="str">
        <f>IF(AND(ISNUMBER(DK105),DK105&lt;8),IF(AND(ISNUMBER(AN105),ISNUMBER(DK105)),IF(AN105-VLOOKUP(BI105,NyLi1R!$L$2:$V$4,DK105,1)&lt;1,1 &amp; " - " &amp; AN105+VLOOKUP(BI105,NyLi1R!$L$2:$V$4,DK105,1),IF(AN105+VLOOKUP(BI105,NyLi1R!$L$2:$V$4,DK105,1)&gt;19,AN105-VLOOKUP(BI105,NyLi1R!$L$2:$V$4,DK105,1) &amp; " - " &amp; 19,AN105-VLOOKUP(BI105,NyLi1R!$L$2:$V$4,DK105,1) &amp; " - " &amp; AN105+VLOOKUP(BI105,NyLi1R!$L$2:$V$4,DK105,1))),""),"")</f>
        <v/>
      </c>
      <c r="BV105" s="4" t="str">
        <f>IF(AND(ISNUMBER(DK105),DK105&lt;8),IF(AND(ISNUMBER(AO105),ISNUMBER(DK105)),IF(AO105-VLOOKUP(BI105,NyLi1E!$L$2:$V$4,DK105,1)&lt;1,1 &amp; " - " &amp; AO105+VLOOKUP(BI105,NyLi1E!$L$2:$V$4,DK105,1),IF(AO105+VLOOKUP(BI105,NyLi1E!$L$2:$V$4,DK105,1)&gt;19,AO105-VLOOKUP(BI105,NyLi1E!$L$2:$V$4,DK105,1) &amp; " - " &amp; 19,AO105-VLOOKUP(BI105,NyLi1E!$L$2:$V$4,DK105,1) &amp; " - " &amp; AO105+VLOOKUP(BI105,NyLi1E!$L$2:$V$4,DK105,1))),""),"")</f>
        <v/>
      </c>
      <c r="BW105" s="4" t="str">
        <f>IF(AND(ISNUMBER(DK105),DK105&lt;8),IF(AND(ISNUMBER(AP105),ISNUMBER(DK105)),IF(AP105-VLOOKUP(BI105,NyLi1T!$L$2:$V$4,DK105,1)&lt;1,1 &amp; " - " &amp; AP105+VLOOKUP(BI105,NyLi1T!$L$2:$V$4,DK105,1),IF(AP105+VLOOKUP(BI105,NyLi1T!$L$2:$V$4,DK105,1)&gt;19,AP105-VLOOKUP(BI105,NyLi1T!$L$2:$V$4,DK105,1) &amp; " - " &amp; 19,AP105-VLOOKUP(BI105,NyLi1T!$L$2:$V$4,DK105,1) &amp; " - " &amp; AP105+VLOOKUP(BI105,NyLi1T!$L$2:$V$4,DK105,1))),""),"")</f>
        <v/>
      </c>
      <c r="BX105" s="4" t="str">
        <f>IF(AND(ISNUMBER(DK105),DK105&gt;7),IF(AND(ISNUMBER(AQ105),ISNUMBER(DK105)),IF(AQ105-VLOOKUP(BI105,NyLi2R!$L$2:$V$4,DK105,1)&lt;1,1 &amp; " - " &amp; AQ105+VLOOKUP(BI105,NyLi2R!$L$2:$V$4,DK105,1),IF(AQ105+VLOOKUP(BI105,NyLi2R!$L$2:$V$4,DK105,1)&gt;19,AQ105-VLOOKUP(BI105,NyLi2R!$L$2:$V$4,DK105,1) &amp; " - " &amp; 19,AQ105-VLOOKUP(BI105,NyLi2R!$L$2:$V$4,DK105,1) &amp; " - " &amp; AQ105+VLOOKUP(BI105,NyLi2R!$L$2:$V$4,DK105,1))),""),"")</f>
        <v/>
      </c>
      <c r="BY105" s="4" t="str">
        <f>IF(AND(ISNUMBER(DK105),DK105&gt;7),IF(AND(ISNUMBER(AR105),ISNUMBER(DK105)),IF(AR105-VLOOKUP(BI105,NyLi2E!$L$2:$V$4,DK105,1)&lt;1,1 &amp; " - " &amp; AR105+VLOOKUP(BI105,NyLi2E!$L$2:$V$4,DK105,1),IF(AR105+VLOOKUP(BI105,NyLi2E!$L$2:$V$4,DK105,1)&gt;19,AR105-VLOOKUP(BI105,NyLi2E!$L$2:$V$4,DK105,1) &amp; " - " &amp; 19,AR105-VLOOKUP(BI105,NyLi2E!$L$2:$V$4,DK105,1) &amp; " - " &amp; AR105+VLOOKUP(BI105,NyLi2E!$L$2:$V$4,DK105,1))),""),"")</f>
        <v/>
      </c>
      <c r="BZ105" s="4" t="str">
        <f>IF(AND(ISNUMBER(DK105),DK105&gt;7),IF(AND(ISNUMBER(AS105),ISNUMBER(DK105)),IF(AS105-VLOOKUP(BI105,NyLi2T!$L$2:$V$4,DK105,1)&lt;1,1 &amp; " - " &amp; AS105+VLOOKUP(BI105,NyLi2T!$L$2:$V$4,DK105,1),IF(AS105+VLOOKUP(BI105,NyLi2T!$L$2:$V$4,DK105,1)&gt;19,AS105-VLOOKUP(BI105,NyLi2T!$L$2:$V$4,DK105,1) &amp; " - " &amp; 19,AS105-VLOOKUP(BI105,NyLi2T!$L$2:$V$4,DK105,1) &amp; " - " &amp; AS105+VLOOKUP(BI105,NyLi2T!$L$2:$V$4,DK105,1))),""),"")</f>
        <v/>
      </c>
      <c r="CA105" s="4" t="str">
        <f>IF(AND(ISNUMBER(DK105),DK105&lt;8),IF(AND(ISNUMBER(AT105),ISNUMBER(DK105)),IF(AT105-VLOOKUP(BI105,NySs!$L$2:$V$4,DK105,1)&lt;1,1 &amp; " - " &amp; AT105+VLOOKUP(BI105,NySs!$L$2:$V$4,DK105,1),IF(AT105+VLOOKUP(BI105,NySs!$L$2:$V$4,DK105,1)&gt;19,AT105-VLOOKUP(BI105,NySs!$L$2:$V$4,DK105,1) &amp; " - " &amp; 19,AT105-VLOOKUP(BI105,NySs!$L$2:$V$4,DK105,1) &amp; " - " &amp; AT105+VLOOKUP(BI105,NySs!$L$2:$V$4,DK105,1))),""),"")</f>
        <v/>
      </c>
      <c r="CB105" s="4" t="str">
        <f>IF(AND(ISNUMBER(DK105),DK105&lt;9),IF(AND(ISNUMBER(AU105),ISNUMBER(DK105)),IF(AU105-VLOOKUP(BI105,NyEo!$L$2:$V$4,DK105,1)&lt;1,1 &amp; " - " &amp; AU105+VLOOKUP(BI105,NyEo!$L$2:$V$4,DK105,1),IF(AU105+VLOOKUP(BI105,NyEo!$L$2:$V$4,DK105,1)&gt;19,AU105-VLOOKUP(BI105,NyEo!$L$2:$V$4,DK105,1) &amp; " - " &amp; 19,AU105-VLOOKUP(BI105,NyEo!$L$2:$V$4,DK105,1) &amp; " - " &amp; AU105+VLOOKUP(BI105,NyEo!$L$2:$V$4,DK105,1))),""),"")</f>
        <v/>
      </c>
      <c r="CC105" s="4" t="str">
        <f>IF(AND(ISNUMBER(DK105),DK105&gt;7),IF(AND(ISNUMBER(AV105),ISNUMBER(DK105)),IF(AV105-VLOOKUP(BI105,NyHt!$L$2:$V$4,DK105,1)&lt;1,1 &amp; " - " &amp; AV105+VLOOKUP(BI105,NyHt!$L$2:$V$4,DK105,1),IF(AV105+VLOOKUP(BI105,NyHt!$L$2:$V$4,DK105,1)&gt;19,AV105-VLOOKUP(BI105,NyHt!$L$2:$V$4,DK105,1) &amp; " - " &amp; 19,AV105-VLOOKUP(BI105,NyHt!$L$2:$V$4,DK105,1) &amp; " - " &amp; AV105+VLOOKUP(BI105,NyHt!$L$2:$V$4,DK105,1))),""),"")</f>
        <v/>
      </c>
      <c r="CD105" s="4" t="str">
        <f>IF(AND(ISNUMBER(AW105),ISNUMBER(DK105)),IF(AW105-VLOOKUP(BI105,NySiF!$L$2:$V$4,DK105,1)&lt;1,1 &amp; " - " &amp; AW105+VLOOKUP(BI105,NySiF!$L$2:$V$4,DK105,1),IF(AW105+VLOOKUP(BI105,NySiF!$L$2:$V$4,DK105,1)&gt;19,AW105-VLOOKUP(BI105,NySiF!$L$2:$V$4,DK105,1) &amp; " - " &amp; 19,AW105-VLOOKUP(BI105,NySiF!$L$2:$V$4,DK105,1) &amp; " - " &amp; AW105+VLOOKUP(BI105,NySiF!$L$2:$V$4,DK105,1))),"")</f>
        <v/>
      </c>
      <c r="CE105" s="4" t="str">
        <f>IF(AND(ISNUMBER(AX105),ISNUMBER(DK105)),IF(AX105-VLOOKUP(BI105,NySiB!$L$2:$V$4,DK105,1)&lt;1,1 &amp; " - " &amp; AX105+VLOOKUP(BI105,NySiB!$L$2:$V$4,DK105,1),IF(AX105+VLOOKUP(BI105,NySiB!$L$2:$V$4,DK105,1)&gt;19,AX105-VLOOKUP(BI105,NySiB!$L$2:$V$4,DK105,1) &amp; " - " &amp; 19,AX105-VLOOKUP(BI105,NySiB!$L$2:$V$4,DK105,1) &amp; " - " &amp; AX105+VLOOKUP(BI105,NySiB!$L$2:$V$4,DK105,1))),"")</f>
        <v/>
      </c>
      <c r="CF105" s="4" t="str">
        <f>IF(AND(ISNUMBER(AY105),ISNUMBER(DK105)),IF(AY105-VLOOKUP(BI105,NySiT!$L$2:$V$4,DK105,1)&lt;1,1 &amp; " - " &amp; AY105+VLOOKUP(BI105,NySiT!$L$2:$V$4,DK105,1),IF(AY105+VLOOKUP(BI105,NySiT!$L$2:$V$4,DK105,1)&gt;19,AY105-VLOOKUP(BI105,NySiT!$L$2:$V$4,DK105,1) &amp; " - " &amp; 19,AY105-VLOOKUP(BI105,NySiT!$L$2:$V$4,DK105,1) &amp; " - " &amp; AY105+VLOOKUP(BI105,NySiT!$L$2:$V$4,DK105,1))),"")</f>
        <v/>
      </c>
      <c r="CG105" s="4" t="str">
        <f>IF(AND(ISNUMBER(AZ105),ISNUMBER(DK105)),IF(AZ105-VLOOKUP(BI105,NyVs!$L$2:$V$4,DK105,1)&lt;1,1 &amp; " - " &amp; AZ105+VLOOKUP(BI105,NyVs!$L$2:$V$4,DK105,1),IF(AZ105+VLOOKUP(BI105,NyVs!$L$2:$V$4,DK105,1)&gt;19,AZ105-VLOOKUP(BI105,NyVs!$L$2:$V$4,DK105,1) &amp; " - " &amp; 19,AZ105-VLOOKUP(BI105,NyVs!$L$2:$V$4,DK105,1) &amp; " - " &amp; AZ105+VLOOKUP(BI105,NyVs!$L$2:$V$4,DK105,1))),"")</f>
        <v/>
      </c>
      <c r="CH105" s="4" t="str">
        <f>IF(AND(ISNUMBER(BA105),ISNUMBER(DK105)),IF(BA105-VLOOKUP(BI105,NyPp!$L$2:$V$4,DK105,1)&lt;1,1 &amp; " - " &amp; BA105+VLOOKUP(BI105,NyPp!$L$2:$V$4,DK105,1),IF(BA105+VLOOKUP(BI105,NyPp!$L$2:$V$4,DK105,1)&gt;19,BA105-VLOOKUP(BI105,NyPp!$L$2:$V$4,DK105,1) &amp; " - " &amp; 19,BA105-VLOOKUP(BI105,NyPp!$L$2:$V$4,DK105,1) &amp; " - " &amp; BA105+VLOOKUP(BI105,NyPp!$L$2:$V$4,DK105,1))),"")</f>
        <v/>
      </c>
      <c r="CI105" s="4" t="str">
        <f>IF(AND(ISNUMBER(BB105),ISNUMBER(DK105)),IF(BB105-VLOOKUP(BI105,NyIGS!$L$2:$V$4,DK105,1)&lt;40,40 &amp; " - " &amp; BB105+VLOOKUP(BI105,NyIGS!$L$2:$V$4,DK105,1),IF(BB105+VLOOKUP(BI105,NyIGS!$L$2:$V$4,DK105,1)&gt;160,BB105-VLOOKUP(BI105,NyIGS!$L$2:$V$4,DK105,1) &amp; " - " &amp; 160,BB105-VLOOKUP(BI105,NyIGS!$L$2:$V$4,DK105,1) &amp; " - " &amp; BB105+VLOOKUP(BI105,NyIGS!$L$2:$V$4,DK105,1))),"")</f>
        <v/>
      </c>
      <c r="CJ105" s="4" t="str">
        <f>IF(AND(ISNUMBER(BC105),ISNUMBER(DK105)),IF(BC105-VLOOKUP(BI105,NyIRS!$L$2:$V$4,DK105,1)&lt;40,40 &amp; " - " &amp; BC105+VLOOKUP(BI105,NyIRS!$L$2:$V$4,DK105,1),IF(BC105+VLOOKUP(BI105,NyIRS!$L$2:$V$4,DK105,1)&gt;160,BC105-VLOOKUP(BI105,NyIRS!$L$2:$V$4,DK105,1) &amp; " - " &amp; 160,BC105-VLOOKUP(BI105,NyIRS!$L$2:$V$4,DK105,1) &amp; " - " &amp; BC105+VLOOKUP(BI105,NyIRS!$L$2:$V$4,DK105,1))),"")</f>
        <v/>
      </c>
      <c r="CK105" s="4" t="str">
        <f>IF(AND(ISNUMBER(BD105),ISNUMBER(DK105)),IF(BD105-VLOOKUP(BI105,NyIES!$L$2:$V$4,DK105,1)&lt;40,40 &amp; " - " &amp; BD105+VLOOKUP(BI105,NyIES!$L$2:$V$4,DK105,1),IF(BD105+VLOOKUP(BI105,NyIES!$L$2:$V$4,DK105,1)&gt;160,BD105-VLOOKUP(BI105,NyIES!$L$2:$V$4,DK105,1) &amp; " - " &amp; 160,BD105-VLOOKUP(BI105,NyIES!$L$2:$V$4,DK105,1) &amp; " - " &amp; BD105+VLOOKUP(BI105,NyIES!$L$2:$V$4,DK105,1))),"")</f>
        <v/>
      </c>
      <c r="CL105" s="4" t="str">
        <f>IF(AND(ISNUMBER(BE105),ISNUMBER(DK105)),IF(BE105-VLOOKUP(BI105,NyISI!$L$2:$V$4,DK105,1)&lt;40,40 &amp; " - " &amp; BE105+VLOOKUP(BI105,NyISI!$L$2:$V$4,DK105,1),IF(BE105+VLOOKUP(BI105,NyISI!$L$2:$V$4,DK105,1)&gt;160,BE105-VLOOKUP(BI105,NyISI!$L$2:$V$4,DK105,1) &amp; " - " &amp; 160,BE105-VLOOKUP(BI105,NyISI!$L$2:$V$4,DK105,1) &amp; " - " &amp; BE105+VLOOKUP(BI105,NyISI!$L$2:$V$4,DK105,1))),"")</f>
        <v/>
      </c>
      <c r="CM105" s="4" t="str">
        <f>IF(AND(ISNUMBER(DK105),DK105&lt;8),IF(AND(ISNUMBER(BF105),ISNUMBER(DK105)),IF(BF105-VLOOKUP(BI105,NyISS!$L$2:$V$4,DK105,1)&lt;40,40 &amp; " - " &amp; BF105+VLOOKUP(BI105,NyISS!$L$2:$V$4,DK105,1),IF(BF105+VLOOKUP(BI105,NyISS!$L$2:$V$4,DK105,1)&gt;160,BF105-VLOOKUP(BI105,NyISS!$L$2:$V$4,DK105,1) &amp; " - " &amp; 160,BF105-VLOOKUP(BI105,NyISS!$L$2:$V$4,DK105,1) &amp; " - " &amp; BF105+VLOOKUP(BI105,NyISS!$L$2:$V$4,DK105,1))),""),"")</f>
        <v/>
      </c>
      <c r="CN105" s="4" t="str">
        <f>IF(AND(ISNUMBER(DK105),DK105&gt;7),IF(AND(ISNUMBER(BG105),ISNUMBER(DK105)),IF(BG105-VLOOKUP(BI105,NyISM!$L$2:$V$4,DK105,1)&lt;40,40 &amp; " - " &amp; BG105+VLOOKUP(BI105,NyISM!$L$2:$V$4,DK105,1),IF(BG105+VLOOKUP(BI105,NyISM!$L$2:$V$4,DK105,1)&gt;160,BG105-VLOOKUP(BI105,NyISM!$L$2:$V$4,DK105,1) &amp; " - " &amp; 160,BG105-VLOOKUP(BI105,NyISM!$L$2:$V$4,DK105,1) &amp; " - " &amp; BG105+VLOOKUP(BI105,NyISM!$L$2:$V$4,DK105,1))),""),"")</f>
        <v/>
      </c>
      <c r="CO105" s="4" t="str">
        <f>IF(AND(ISNUMBER(BH105),ISNUMBER(DK105)),IF(BH105-VLOOKUP(BI105,NyIAM!$L$2:$V$4,DK105,1)&lt;40,40 &amp; " - " &amp; BH105+VLOOKUP(BI105,NyIAM!$L$2:$V$4,DK105,1),IF(BH105+VLOOKUP(BI105,NyIAM!$L$2:$V$4,DK105,1)&gt;160,BH105-VLOOKUP(BI105,NyIAM!$L$2:$V$4,DK105,1) &amp; " - " &amp; 160,BH105-VLOOKUP(BI105,NyIAM!$L$2:$V$4,DK105,1) &amp; " - " &amp; BH105+VLOOKUP(BI105,NyIAM!$L$2:$V$4,DK105,1))),"")</f>
        <v/>
      </c>
      <c r="CP105" s="4" t="str">
        <f>IF(AF105="","",IF(AND(ISNUMBER(AF105),ISNUMBER(DK105)),IF(VLOOKUP(AF105,NyOm!$A$2:$K$30,DK105,1)=1,"Onormalt få ord",IF(VLOOKUP(AF105,NyOm!$A$2:$K$30,DK105,1)=2,"Färre antal ord än normalt",IF(VLOOKUP(AF105,NyOm!$A$2:$K$30,DK105,1)=3,"Normalt antal ord","")))))</f>
        <v/>
      </c>
      <c r="CQ105" s="4" t="str">
        <f>IF(AB105="","",IF(AND(ISNUMBER(AB105),ISNUMBER(DK105)),IF(VLOOKUP(AB105,NyPbTid!$A$2:$K$218,DK105,1)=1,"Onormalt lång tidsåtgång",IF(VLOOKUP(AB105,NyPbTid!$A$2:$K$218,DK105,1)=2,"Långsammare än normalt",IF(VLOOKUP(AB105,NyPbTid!$A$2:$K$218,DK105,1)=3,"Normal tidsåtgång","")))))</f>
        <v/>
      </c>
      <c r="CR105" s="4" t="str">
        <f>IF(AC105="","",IF(AND(ISNUMBER(AC105),ISNUMBER(DK105)),IF(VLOOKUP(AC105,NyPbFel!$A$2:$K$18,DK105,1)=1,"Onormalt antal fel",IF(VLOOKUP(AC105,NyPbFel!$A$2:$K$18,DK105,1)=2,"Fler fel än normalt",IF(VLOOKUP(AC105,NyPbFel!$A$2:$K$18,DK105,1)=3,"Normalt antal fel","")))))</f>
        <v/>
      </c>
      <c r="CS105" s="4" t="str">
        <f t="shared" si="28"/>
        <v/>
      </c>
      <c r="CT105" s="4" t="str">
        <f>IF(OR(ISNUMBER(CS105),CS105="0**"),IF(ISNUMBER(CS105),CS105/ABS(CS105)*VLOOKUP(1,SignDiff!$A$3:$K$4,DK105,1),VLOOKUP(1,SignDiff!$A$3:$K$4,DK105,1)),"")</f>
        <v/>
      </c>
      <c r="CU105" s="4" t="str">
        <f>IF(OR(ISNUMBER(CS105),CS105="0**"),IF(ISNUMBER(CS105),CS105/ABS(CS105)*VLOOKUP(1,SignDiff!$A$7:$K$8,DK105,1),VLOOKUP(1,SignDiff!$A$7:$K$8,DK105,1)),"")</f>
        <v/>
      </c>
      <c r="CV105" s="4" t="str">
        <f t="shared" si="29"/>
        <v/>
      </c>
      <c r="CW105" s="4" t="str">
        <f t="shared" si="30"/>
        <v/>
      </c>
      <c r="CX105" s="4" t="str">
        <f>IF(OR(ISNUMBER(CS105),CS105="0**"),IF(CS105="0**",VLOOKUP(0,'IRS-IES'!$A$2:$C$43,2,1),IF(CS105&lt;0,VLOOKUP(ABS(CS105),'IRS-IES'!$A$2:$C$43,2,1),VLOOKUP(ABS(CS105),'IRS-IES'!$A$2:$C$43,3,1))),"")</f>
        <v/>
      </c>
      <c r="CY105" s="4" t="str">
        <f t="shared" si="31"/>
        <v/>
      </c>
      <c r="CZ105" s="4" t="str">
        <f>IF(OR(ISNUMBER(CY105),CY105="0**"),IF(ISNUMBER(CY105),CY105/ABS(CY105)*VLOOKUP(2,SignDiff!$A$3:$K$4,DK105,1),VLOOKUP(2,SignDiff!$A$3:$K$4,DK105,1)),"")</f>
        <v/>
      </c>
      <c r="DA105" s="4" t="str">
        <f>IF(OR(ISNUMBER(CY105),CY105="0**"),IF(ISNUMBER(CY105),CY105/ABS(CY105)*VLOOKUP(2,SignDiff!$A$7:$K$8,DK105,1),VLOOKUP(2,SignDiff!$A$7:$K$8,DK105,1)),"")</f>
        <v/>
      </c>
      <c r="DB105" s="4" t="str">
        <f t="shared" si="32"/>
        <v/>
      </c>
      <c r="DC105" s="4" t="str">
        <f t="shared" si="33"/>
        <v/>
      </c>
      <c r="DD105" s="4" t="str">
        <f>IF(OR(ISNUMBER(CY105),CY105="0**"),IF(CY105="0**",VLOOKUP(0,'ISI-ISS'!$A$2:$C$43,2,1),IF(CY105&lt;0,VLOOKUP(ABS(CY105),'ISI-ISS'!$A$2:$C$43,2,1),VLOOKUP(ABS(CY105),'ISI-ISS'!$A$2:$C$43,3,1))),"")</f>
        <v/>
      </c>
      <c r="DE105" s="4" t="str">
        <f t="shared" si="34"/>
        <v/>
      </c>
      <c r="DF105" s="4" t="str">
        <f>IF(OR(ISNUMBER(DE105),DE105="0**"),IF(ISNUMBER(DE105),DE105/ABS(DE105)*VLOOKUP(2,SignDiff!$A$3:$K$4,DK105,1),VLOOKUP(2,SignDiff!$A$3:$K$4,DK105,1)),"")</f>
        <v/>
      </c>
      <c r="DG105" s="4" t="str">
        <f>IF(OR(ISNUMBER(DE105),DE105="0**"),IF(ISNUMBER(DE105),DE105/ABS(DE105)*VLOOKUP(2,SignDiff!$A$7:$K$8,DK105,1),VLOOKUP(2,SignDiff!$A$7:$K$8,DK105,1)),"")</f>
        <v/>
      </c>
      <c r="DH105" s="4" t="str">
        <f t="shared" si="35"/>
        <v/>
      </c>
      <c r="DI105" s="4" t="str">
        <f t="shared" si="36"/>
        <v/>
      </c>
      <c r="DJ105" s="4" t="str">
        <f>IF(OR(ISNUMBER(DE105),DE105="0**"),IF(DE105="0**",VLOOKUP(0,'ISI-ISM'!$A$2:$C$43,2,1),IF(DE105&lt;0,VLOOKUP(ABS(DE105),'ISI-ISM'!$A$2:$C$43,2,1),VLOOKUP(ABS(DE105),'ISI-ISM'!$A$2:$C$43,3,1))),"")</f>
        <v/>
      </c>
      <c r="DK105" s="4" t="str">
        <f>IF(ISERROR(VLOOKUP(N105,age!$A$2:$C$11,2,1)),"",VLOOKUP(N105,age!$A$2:$C$11,2,1))</f>
        <v/>
      </c>
      <c r="DL105" s="4" t="str">
        <f>IF(ISERROR(VLOOKUP(N105,age!$A$2:$C$11,3,1)),"",VLOOKUP(N105,age!$A$2:$C$11,3,1))</f>
        <v/>
      </c>
      <c r="DM105" s="4">
        <f t="shared" si="23"/>
        <v>0</v>
      </c>
      <c r="DN105" s="4">
        <f t="shared" si="24"/>
        <v>0</v>
      </c>
      <c r="DO105" s="4">
        <f t="shared" si="25"/>
        <v>0</v>
      </c>
      <c r="DP105" s="4">
        <f t="shared" si="26"/>
        <v>0</v>
      </c>
      <c r="DQ105" s="4">
        <f t="shared" si="27"/>
        <v>0</v>
      </c>
      <c r="DR105" s="9" t="str">
        <f t="shared" si="37"/>
        <v/>
      </c>
      <c r="DS105" s="9" t="str">
        <f t="shared" si="38"/>
        <v/>
      </c>
      <c r="DT105" s="9" t="str">
        <f t="shared" si="39"/>
        <v/>
      </c>
      <c r="DU105" s="9" t="str">
        <f t="shared" si="40"/>
        <v/>
      </c>
      <c r="DV105" s="9" t="str">
        <f t="shared" si="41"/>
        <v/>
      </c>
      <c r="DW105" s="9" t="str">
        <f t="shared" si="42"/>
        <v/>
      </c>
      <c r="DX105" s="9" t="str">
        <f t="shared" si="43"/>
        <v/>
      </c>
      <c r="DY105" s="9" t="str">
        <f>IF(AND(ISNUMBER(AJ105),ISNUMBER(DK105)),IF(AJ105-VLOOKUP(BI105,NyFi!$L$2:$V$4,DK105,1)&lt;1,1,AJ105-VLOOKUP(BI105,NyFi!$L$2:$V$4,DK105,1)),"")</f>
        <v/>
      </c>
      <c r="DZ105" s="9" t="str">
        <f>IF(AND(ISNUMBER(DK105),DK105&lt;8),IF(AND(ISNUMBER(AK105),ISNUMBER(DK105)),IF(AK105-VLOOKUP(BI105,NyGs!$L$2:$V$4,DK105,1)&lt;1,1,AK105-VLOOKUP(BI105,NyGs!$L$2:$V$4,DK105,1)),""),"")</f>
        <v/>
      </c>
      <c r="EA105" s="9" t="str">
        <f>IF(AND(ISNUMBER(AL105),ISNUMBER(DK105)),IF(AL105-VLOOKUP(BI105,NyRm!$L$2:$V$4,DK105,1)&lt;1,1,AL105-VLOOKUP(BI105,NyRm!$L$2:$V$4,DK105,1)),"")</f>
        <v/>
      </c>
      <c r="EB105" s="9" t="str">
        <f>IF(AND(ISNUMBER(AM105),ISNUMBER(DK105)),IF(AM105-VLOOKUP(BI105,NyFm!$L$2:$V$4,DK105,1)&lt;1,1,AM105-VLOOKUP(BI105,NyFm!$L$2:$V$4,DK105,1)),"")</f>
        <v/>
      </c>
      <c r="EC105" s="9" t="str">
        <f>IF(AND(ISNUMBER(DK105),DK105&lt;8),IF(AND(ISNUMBER(AN105),ISNUMBER(DK105)),IF(AN105-VLOOKUP(BI105,NyLi1R!$L$2:$V$4,DK105,1)&lt;1,1,AN105-VLOOKUP(BI105,NyLi1R!$L$2:$V$4,DK105,1)),""),"")</f>
        <v/>
      </c>
      <c r="ED105" s="9" t="str">
        <f>IF(AND(ISNUMBER(DK105),DK105&lt;8),IF(AND(ISNUMBER(AO105),ISNUMBER(DK105)),IF(AO105-VLOOKUP(BI105,NyLi1E!$L$2:$V$4,DK105,1)&lt;1,1,AO105-VLOOKUP(BI105,NyLi1E!$L$2:$V$4,DK105,1)),""),"")</f>
        <v/>
      </c>
      <c r="EE105" s="9" t="str">
        <f>IF(AND(ISNUMBER(DK105),DK105&lt;8),IF(AND(ISNUMBER(AP105),ISNUMBER(DK105)),IF(AP105-VLOOKUP(BI105,NyLi1T!$L$2:$V$4,DK105,1)&lt;1,1,AP105-VLOOKUP(BI105,NyLi1T!$L$2:$V$4,DK105,1)),""),"")</f>
        <v/>
      </c>
      <c r="EF105" s="9" t="str">
        <f>IF(AND(ISNUMBER(DK105),DK105&gt;7),IF(AND(ISNUMBER(AQ105),ISNUMBER(DK105)),IF(AQ105-VLOOKUP(BI105,NyLi2R!$L$2:$V$4,DK105,1)&lt;1,1,AQ105-VLOOKUP(BI105,NyLi2R!$L$2:$V$4,DK105,1)),""),"")</f>
        <v/>
      </c>
      <c r="EG105" s="9" t="str">
        <f>IF(AND(ISNUMBER(DK105),DK105&gt;7),IF(AND(ISNUMBER(AR105),ISNUMBER(DK105)),IF(AR105-VLOOKUP(BI105,NyLi2E!$L$2:$V$4,DK105,1)&lt;1,1,AR105-VLOOKUP(BI105,NyLi2E!$L$2:$V$4,DK105,1)),""),"")</f>
        <v/>
      </c>
      <c r="EH105" s="9" t="str">
        <f>IF(AND(ISNUMBER(DK105),DK105&gt;7),IF(AND(ISNUMBER(AS105),ISNUMBER(DK105)),IF(AS105-VLOOKUP(BI105,NyLi2T!$L$2:$V$4,DK105,1)&lt;1,1,AS105-VLOOKUP(BI105,NyLi2T!$L$2:$V$4,DK105,1)),""),"")</f>
        <v/>
      </c>
      <c r="EI105" s="9" t="str">
        <f>IF(AND(ISNUMBER(DK105),DK105&lt;8),IF(AND(ISNUMBER(AT105),ISNUMBER(DK105)),IF(AT105-VLOOKUP(BI105,NySs!$L$2:$V$4,DK105,1)&lt;1,1,AT105-VLOOKUP(BI105,NySs!$L$2:$V$4,DK105,1)),""),"")</f>
        <v/>
      </c>
      <c r="EJ105" s="9" t="str">
        <f>IF(AND(ISNUMBER(DK105),DK105&lt;9),IF(AND(ISNUMBER(AU105),ISNUMBER(DK105)),IF(AU105-VLOOKUP(BI105,NyEo!$L$2:$V$4,DK105,1)&lt;1,1,AU105-VLOOKUP(BI105,NyEo!$L$2:$V$4,DK105,1)),""),"")</f>
        <v/>
      </c>
      <c r="EK105" s="9" t="str">
        <f>IF(AND(ISNUMBER(DK105),DK105&gt;7),IF(AND(ISNUMBER(AV105),ISNUMBER(DK105)),IF(AV105-VLOOKUP(BI105,NyHt!$L$2:$V$4,DK105,1)&lt;1,1,AV105-VLOOKUP(BI105,NyHt!$L$2:$V$4,DK105,1)),""),"")</f>
        <v/>
      </c>
      <c r="EL105" s="9" t="str">
        <f>IF(AND(ISNUMBER(AW105),ISNUMBER(DK105)),IF(AW105-VLOOKUP(BI105,NySiF!$L$2:$V$4,DK105,1)&lt;1,1,AW105-VLOOKUP(BI105,NySiF!$L$2:$V$4,DK105,1)),"")</f>
        <v/>
      </c>
      <c r="EM105" s="9" t="str">
        <f>IF(AND(ISNUMBER(AX105),ISNUMBER(DK105)),IF(AX105-VLOOKUP(BI105,NySiB!$L$2:$V$4,DK105,1)&lt;1,1,AX105-VLOOKUP(BI105,NySiB!$L$2:$V$4,DK105,1)),"")</f>
        <v/>
      </c>
      <c r="EN105" s="9" t="str">
        <f>IF(AND(ISNUMBER(AY105),ISNUMBER(DK105)),IF(AY105-VLOOKUP(BI105,NySiT!$L$2:$V$4,DK105,1)&lt;1,1,AY105-VLOOKUP(BI105,NySiT!$L$2:$V$4,DK105,1)),"")</f>
        <v/>
      </c>
      <c r="EO105" s="9" t="str">
        <f>IF(AND(ISNUMBER(AZ105),ISNUMBER(DK105)),IF(AZ105-VLOOKUP(BI105,NyVs!$L$2:$V$4,DK105,1)&lt;1,1,AZ105-VLOOKUP(BI105,NyVs!$L$2:$V$4,DK105,1)),"")</f>
        <v/>
      </c>
      <c r="EP105" s="9" t="str">
        <f>IF(AND(ISNUMBER(BA105),ISNUMBER(DK105)),IF(BA105-VLOOKUP(BI105,NyPp!$L$2:$V$4,DK105,1)&lt;1,1,BA105-VLOOKUP(BI105,NyPp!$L$2:$V$4,DK105,1)),"")</f>
        <v/>
      </c>
      <c r="EQ105" s="9" t="str">
        <f>IF(AND(ISNUMBER(BB105),ISNUMBER(DK105)),IF(BB105-VLOOKUP(BI105,NyIGS!$L$2:$V$4,DK105,1)&lt;40,40,BB105-VLOOKUP(BI105,NyIGS!$L$2:$V$4,DK105,1)),"")</f>
        <v/>
      </c>
      <c r="ER105" s="9" t="str">
        <f>IF(AND(ISNUMBER(BC105),ISNUMBER(DK105)),IF(BC105-VLOOKUP(BI105,NyIRS!$L$2:$V$4,DK105,1)&lt;40,40,BC105-VLOOKUP(BI105,NyIRS!$L$2:$V$4,DK105,1)),"")</f>
        <v/>
      </c>
      <c r="ES105" s="9" t="str">
        <f>IF(AND(ISNUMBER(BD105),ISNUMBER(DK105)),IF(BD105-VLOOKUP(BI105,NyIES!$L$2:$V$4,DK105,1)&lt;40,40,BD105-VLOOKUP(BI105,NyIES!$L$2:$V$4,DK105,1)),"")</f>
        <v/>
      </c>
      <c r="ET105" s="9" t="str">
        <f>IF(AND(ISNUMBER(BE105),ISNUMBER(DK105)),IF(BE105-VLOOKUP(BI105,NyISI!$L$2:$V$4,DK105,1)&lt;40,40,BE105-VLOOKUP(BI105,NyISI!$L$2:$V$4,DK105,1)),"")</f>
        <v/>
      </c>
      <c r="EU105" s="9" t="str">
        <f>IF(AND(ISNUMBER(DK105),DK105&lt;8),IF(AND(ISNUMBER(BF105),ISNUMBER(DK105)),IF(BF105-VLOOKUP(BI105,NyISS!$L$2:$V$4,DK105,1)&lt;40,40,BF105-VLOOKUP(BI105,NyISS!$L$2:$V$4,DK105,1)),""),"")</f>
        <v/>
      </c>
      <c r="EV105" s="9" t="str">
        <f>IF(AND(ISNUMBER(DK105),DK105&gt;7),IF(AND(ISNUMBER(BG105),ISNUMBER(DK105)),IF(BG105-VLOOKUP(BI105,NyISM!$L$2:$V$4,DK105,1)&lt;40,40,BG105-VLOOKUP(BI105,NyISM!$L$2:$V$4,DK105,1)),""),"")</f>
        <v/>
      </c>
      <c r="EW105" s="9" t="str">
        <f>IF(AND(ISNUMBER(BH105),ISNUMBER(DK105)),IF(BH105-VLOOKUP(BI105,NyIAM!$L$2:$V$4,DK105,1)&lt;40,40,BH105-VLOOKUP(BI105,NyIAM!$L$2:$V$4,DK105,1)),"")</f>
        <v/>
      </c>
      <c r="EX105" s="9" t="str">
        <f>IF(AND(ISNUMBER(AJ105),ISNUMBER(DK105)),IF(AJ105+VLOOKUP(BI105,NyFi!$L$2:$V$4,DK105,1)&gt;19,19,AJ105+VLOOKUP(BI105,NyFi!$L$2:$V$4,DK105,1)),"")</f>
        <v/>
      </c>
      <c r="EY105" s="9" t="str">
        <f>IF(AND(ISNUMBER(DK105),DK105&lt;8),IF(AND(ISNUMBER(AK105),ISNUMBER(DK105)),IF(AK105+VLOOKUP(BI105,NyGs!$L$2:$V$4,DK105,1)&gt;19,19,AK105+VLOOKUP(BI105,NyGs!$L$2:$V$4,DK105,1)),""),"")</f>
        <v/>
      </c>
      <c r="EZ105" s="9" t="str">
        <f>IF(AND(ISNUMBER(AL105),ISNUMBER(DK105)),IF(AL105+VLOOKUP(BI105,NyRm!$L$2:$V$4,DK105,1)&gt;19,19,AL105+VLOOKUP(BI105,NyRm!$L$2:$V$4,DK105,1)),"")</f>
        <v/>
      </c>
      <c r="FA105" s="9" t="str">
        <f>IF(AND(ISNUMBER(AM105),ISNUMBER(DK105)),IF(AM105+VLOOKUP(BI105,NyFm!$L$2:$V$4,DK105,1)&gt;19,19,AM105+VLOOKUP(BI105,NyFm!$L$2:$V$4,DK105,1)),"")</f>
        <v/>
      </c>
      <c r="FB105" s="9" t="str">
        <f>IF(AND(ISNUMBER(DK105),DK105&lt;8),IF(AND(ISNUMBER(AN105),ISNUMBER(DK105)),IF(AN105+VLOOKUP(BI105,NyLi1R!$L$2:$V$4,DK105,1)&gt;19,19,AN105+VLOOKUP(BI105,NyLi1R!$L$2:$V$4,DK105,1)),""),"")</f>
        <v/>
      </c>
      <c r="FC105" s="9" t="str">
        <f>IF(AND(ISNUMBER(DK105),DK105&lt;8),IF(AND(ISNUMBER(AO105),ISNUMBER(DK105)),IF(AO105+VLOOKUP(BI105,NyLi1E!$L$2:$V$4,DK105,1)&gt;19,19,AO105+VLOOKUP(BI105,NyLi1E!$L$2:$V$4,DK105,1)),""),"")</f>
        <v/>
      </c>
      <c r="FD105" s="9" t="str">
        <f>IF(AND(ISNUMBER(DK105),DK105&lt;8),IF(AND(ISNUMBER(AP105),ISNUMBER(DK105)),IF(AP105+VLOOKUP(BI105,NyLi1T!$L$2:$V$4,DK105,1)&gt;19,19,AP105+VLOOKUP(BI105,NyLi1T!$L$2:$V$4,DK105,1)),""),"")</f>
        <v/>
      </c>
      <c r="FE105" s="9" t="str">
        <f>IF(AND(ISNUMBER(DK105),DK105&gt;7),IF(AND(ISNUMBER(AQ105),ISNUMBER(DK105)),IF(AQ105+VLOOKUP(BI105,NyLi2R!$L$2:$V$4,DK105,1)&gt;19,19,AQ105+VLOOKUP(BI105,NyLi2R!$L$2:$V$4,DK105,1)),""),"")</f>
        <v/>
      </c>
      <c r="FF105" s="9" t="str">
        <f>IF(AND(ISNUMBER(DK105),DK105&gt;7),IF(AND(ISNUMBER(AR105),ISNUMBER(DK105)),IF(AR105+VLOOKUP(BI105,NyLi2E!$L$2:$V$4,DK105,1)&gt;19,19,AR105+VLOOKUP(BI105,NyLi2E!$L$2:$V$4,DK105,1)),""),"")</f>
        <v/>
      </c>
      <c r="FG105" s="9" t="str">
        <f>IF(AND(ISNUMBER(DK105),DK105&gt;7),IF(AND(ISNUMBER(AS105),ISNUMBER(DK105)),IF(AS105+VLOOKUP(BI105,NyLi2T!$L$2:$V$4,DK105,1)&gt;19,19,AS105+VLOOKUP(BI105,NyLi2T!$L$2:$V$4,DK105,1)),""),"")</f>
        <v/>
      </c>
      <c r="FH105" s="9" t="str">
        <f>IF(AND(ISNUMBER(DK105),DK105&lt;8),IF(AND(ISNUMBER(AT105),ISNUMBER(DK105)),IF(AT105+VLOOKUP(BI105,NySs!$L$2:$V$4,DK105,1)&gt;19,19,AT105+VLOOKUP(BI105,NySs!$L$2:$V$4,DK105,1)),""),"")</f>
        <v/>
      </c>
      <c r="FI105" s="9" t="str">
        <f>IF(AND(ISNUMBER(DK105),DK105&lt;9),IF(AND(ISNUMBER(AU105),ISNUMBER(DK105)),IF(AU105+VLOOKUP(BI105,NyEo!$L$2:$V$4,DK105,1)&gt;19,19,AU105+VLOOKUP(BI105,NyEo!$L$2:$V$4,DK105,1)),""),"")</f>
        <v/>
      </c>
      <c r="FJ105" s="9" t="str">
        <f>IF(AND(ISNUMBER(DK105),DK105&gt;7),IF(AND(ISNUMBER(AV105),ISNUMBER(DK105)),IF(AV105+VLOOKUP(BI105,NyHt!$L$2:$V$4,DK105,1)&gt;19,19,AV105+VLOOKUP(BI105,NyHt!$L$2:$V$4,DK105,1)),""),"")</f>
        <v/>
      </c>
      <c r="FK105" s="9" t="str">
        <f>IF(AND(ISNUMBER(AW105),ISNUMBER(DK105)),IF(AW105+VLOOKUP(BI105,NySiF!$L$2:$V$4,DK105,1)&gt;19,19,AW105+VLOOKUP(BI105,NySiF!$L$2:$V$4,DK105,1)),"")</f>
        <v/>
      </c>
      <c r="FL105" s="9" t="str">
        <f>IF(AND(ISNUMBER(AX105),ISNUMBER(DK105)),IF(AX105+VLOOKUP(BI105,NySiB!$L$2:$V$4,DK105,1)&gt;19,19,AX105+VLOOKUP(BI105,NySiB!$L$2:$V$4,DK105,1)),"")</f>
        <v/>
      </c>
      <c r="FM105" s="9" t="str">
        <f>IF(AND(ISNUMBER(AY105),ISNUMBER(DK105)),IF(AY105+VLOOKUP(BI105,NySiT!$L$2:$V$4,DK105,1)&gt;19,19,AY105+VLOOKUP(BI105,NySiT!$L$2:$V$4,DK105,1)),"")</f>
        <v/>
      </c>
      <c r="FN105" s="9" t="str">
        <f>IF(AND(ISNUMBER(AZ105),ISNUMBER(DK105)),IF(AZ105+VLOOKUP(BI105,NyVs!$L$2:$V$4,DK105,1)&gt;19,19,AZ105+VLOOKUP(BI105,NyVs!$L$2:$V$4,DK105,1)),"")</f>
        <v/>
      </c>
      <c r="FO105" s="9" t="str">
        <f>IF(AND(ISNUMBER(BA105),ISNUMBER(DK105)),IF(BA105+VLOOKUP(BI105,NyPp!$L$2:$V$4,DK105,1)&gt;19,19,BA105+VLOOKUP(BI105,NyPp!$L$2:$V$4,DK105,1)),"")</f>
        <v/>
      </c>
      <c r="FP105" s="9" t="str">
        <f>IF(AND(ISNUMBER(BB105),ISNUMBER(DK105)),IF(BB105+VLOOKUP(BI105,NyIGS!$L$2:$V$4,DK105,1)&gt;160,160,BB105+VLOOKUP(BI105,NyIGS!$L$2:$V$4,DK105,1)),"")</f>
        <v/>
      </c>
      <c r="FQ105" s="9" t="str">
        <f>IF(AND(ISNUMBER(BC105),ISNUMBER(DK105)),IF(BC105+VLOOKUP(BI105,NyIRS!$L$2:$V$4,DK105,1)&gt;160,160,BC105+VLOOKUP(BI105,NyIRS!$L$2:$V$4,DK105,1)),"")</f>
        <v/>
      </c>
      <c r="FR105" s="9" t="str">
        <f>IF(AND(ISNUMBER(BD105),ISNUMBER(DK105)),IF(BD105+VLOOKUP(BI105,NyIES!$L$2:$V$4,DK105,1)&gt;160,160, BD105+VLOOKUP(BI105,NyIES!$L$2:$V$4,DK105,1)),"")</f>
        <v/>
      </c>
      <c r="FS105" s="9" t="str">
        <f>IF(AND(ISNUMBER(BE105),ISNUMBER(DK105)),IF(BE105+VLOOKUP(BI105,NyISI!$L$2:$V$4,DK105,1)&gt;160,160,BE105+VLOOKUP(BI105,NyISI!$L$2:$V$4,DK105,1)),"")</f>
        <v/>
      </c>
      <c r="FT105" s="9" t="str">
        <f>IF(AND(ISNUMBER(DK105),DK105&lt;8),IF(AND(ISNUMBER(BF105),ISNUMBER(DK105)),IF(BF105+VLOOKUP(BI105,NyISS!$L$2:$V$4,DK105,1)&gt;160,160,BF105+VLOOKUP(BI105,NyISS!$L$2:$V$4,DK105,1)),""),"")</f>
        <v/>
      </c>
      <c r="FU105" s="9" t="str">
        <f>IF(AND(ISNUMBER(DK105),DK105&gt;7),IF(AND(ISNUMBER(BG105),ISNUMBER(DK105)),IF(BG105+VLOOKUP(BI105,NyISM!$L$2:$V$4,DK105,1)&gt;160,160,BG105+VLOOKUP(BI105,NyISM!$L$2:$V$4,DK105,1)),""),"")</f>
        <v/>
      </c>
      <c r="FV105" s="9" t="str">
        <f>IF(AND(ISNUMBER(BH105),ISNUMBER(DK105)),IF(BH105+VLOOKUP(BI105,NyIAM!$L$2:$V$4,DK105,1)&gt;160,160,BH105+VLOOKUP(BI105,NyIAM!$L$2:$V$4,DK105,1)),"")</f>
        <v/>
      </c>
    </row>
    <row r="106" spans="1:178" x14ac:dyDescent="0.2">
      <c r="A106" s="51"/>
      <c r="B106" s="51"/>
      <c r="C106" s="51"/>
      <c r="D106" s="51"/>
      <c r="E106" s="51"/>
      <c r="F106" s="51"/>
      <c r="G106" s="51"/>
      <c r="H106" s="51"/>
      <c r="I106" s="51"/>
      <c r="J106" s="52"/>
      <c r="K106" s="52"/>
      <c r="L106" s="53"/>
      <c r="M106" s="53"/>
      <c r="N106" s="58" t="str">
        <f t="shared" si="22"/>
        <v/>
      </c>
      <c r="O106" s="53"/>
      <c r="P106" s="53"/>
      <c r="Q106" s="53"/>
      <c r="R106" s="53"/>
      <c r="S106" s="53"/>
      <c r="T106" s="53"/>
      <c r="U106" s="53"/>
      <c r="V106" s="53"/>
      <c r="W106" s="53"/>
      <c r="X106" s="53"/>
      <c r="Y106" s="53"/>
      <c r="Z106" s="53"/>
      <c r="AA106" s="53"/>
      <c r="AB106" s="53"/>
      <c r="AC106" s="53"/>
      <c r="AD106" s="53"/>
      <c r="AE106" s="53"/>
      <c r="AF106" s="53"/>
      <c r="AG106" s="53"/>
      <c r="AH106" s="53"/>
      <c r="AI106" s="53"/>
      <c r="AJ106" s="4" t="str">
        <f>IF(O106="","",IF(ISNUMBER(N106),VLOOKUP(O106,NyFi!$A$2:$K$40,DK106),""))</f>
        <v/>
      </c>
      <c r="AK106" s="4" t="str">
        <f>IF(P106="","",IF(AND(ISNUMBER(N106),DK106&lt;8),VLOOKUP(P106,NyGs!$A$2:$G$41,DK106),""))</f>
        <v/>
      </c>
      <c r="AL106" s="4" t="str">
        <f>IF(AA106="","",IF(ISNUMBER(N106),VLOOKUP(AA106,NyRm!$A$2:$K$56,DK106),""))</f>
        <v/>
      </c>
      <c r="AM106" s="4" t="str">
        <f>IF(Z106="","",IF(ISNUMBER(N106),VLOOKUP(Z106,NyFm!$A$2:$K$46,DK106),""))</f>
        <v/>
      </c>
      <c r="AN106" s="4" t="str">
        <f>IF(U106="","",IF(AND(ISNUMBER(N106),DK106&lt;8),VLOOKUP(U106,NyLi1R!$A$2:$G$20,DK106),""))</f>
        <v/>
      </c>
      <c r="AO106" s="4" t="str">
        <f>IF(V106="","",IF(AND(ISNUMBER(N106),DK106&lt;8),VLOOKUP(V106,NyLi1E!$A$2:$G$20,DK106),""))</f>
        <v/>
      </c>
      <c r="AP106" s="4" t="str">
        <f>IF(AND(ISNUMBER(N106),ISNUMBER(AN106),ISNUMBER(AO106),DK106&lt;8),VLOOKUP(AN106+AO106,NyLi1T!$A$2:$G$40,DK106),"")</f>
        <v/>
      </c>
      <c r="AQ106" s="4" t="str">
        <f>IF(W106="","",IF(AND(ISNUMBER(N106),DK106&gt;7),VLOOKUP(W106,NyLi2R!$A$2:$K$20,DK106),""))</f>
        <v/>
      </c>
      <c r="AR106" s="4" t="str">
        <f>IF(X106="","",IF(AND(ISNUMBER(N106),DK106&gt;7),VLOOKUP(X106,NyLi2E!$A$2:$K$20,DK106),""))</f>
        <v/>
      </c>
      <c r="AS106" s="4" t="str">
        <f>IF(AND(ISNUMBER(N106),ISNUMBER(AQ106),ISNUMBER(AR106),DK106&gt;7),VLOOKUP(AQ106+AR106,NyLi2T!$A$2:$K$40,DK106),"")</f>
        <v/>
      </c>
      <c r="AT106" s="4" t="str">
        <f>IF(AE106="","",IF(AND(ISNUMBER(N106),DK106&lt;8),VLOOKUP(AE106,NySs!$A$2:$G$28,DK106),""))</f>
        <v/>
      </c>
      <c r="AU106" s="4" t="str">
        <f>IF(AD106="","",IF(AND(ISNUMBER(N106),DK106&lt;9),VLOOKUP(AD106,NyEo!$A$2:$H$22,DK106),""))</f>
        <v/>
      </c>
      <c r="AV106" s="4" t="str">
        <f>IF(Q106="","",IF(AND(ISNUMBER(N106),DK106&gt;7),VLOOKUP(Q106,NyHt!$A$2:$K$17,DK106),""))</f>
        <v/>
      </c>
      <c r="AW106" s="4" t="str">
        <f>IF(R106="","",IF(ISNUMBER(N106),VLOOKUP(R106,NySiF!$A$2:$K$18,DK106),""))</f>
        <v/>
      </c>
      <c r="AX106" s="4" t="str">
        <f>IF(S106="","",IF(ISNUMBER(N106),VLOOKUP(S106,NySiB!$A$2:$K$16,DK106),""))</f>
        <v/>
      </c>
      <c r="AY106" s="4" t="str">
        <f>IF(T106="","",IF(ISNUMBER(N106),VLOOKUP(T106,NySiT!$A$2:$K$32,DK106),""))</f>
        <v/>
      </c>
      <c r="AZ106" s="4" t="str">
        <f>IF(Y106="","",IF(ISNUMBER(N106),VLOOKUP(Y106,NyVs!$A$2:$K$86,DK106),""))</f>
        <v/>
      </c>
      <c r="BA106" s="4" t="str">
        <f>IF(AI106="","",IF(ISNUMBER(N106),VLOOKUP(AI106,NyPp!$A$2:$K$202,DK106),""))</f>
        <v/>
      </c>
      <c r="BB106" s="4" t="str">
        <f>IF(AND(ISNUMBER(AJ106),ISNUMBER(AK106),ISNUMBER(AL106),ISNUMBER(AM106),DK106&lt;8),IF(COUNTIF(O106,0)+COUNTIF(P106,0)+COUNTIF(AA106,0)+COUNTIF(Z106,0)&gt;1,"",VLOOKUP(AJ106+AK106+AL106+AM106,NyIGS!$A$2:$K$78,DK106)),IF(AND(ISNUMBER(AJ106),ISNUMBER(AL106),ISNUMBER(AM106),ISNUMBER(AS106),DK106&gt;7),IF(COUNTIF(O106,0)+COUNTIF(AA106,0)+COUNTIF(Z106,0)+AND(COUNTIF(W106,0),COUNTIF(X106,0))&gt;1,"",VLOOKUP(AJ106+AL106+AM106+AS106,NyIGS!$A$2:$K$78,DK106)),""))</f>
        <v/>
      </c>
      <c r="BC106" s="4" t="str">
        <f>IF(AND(ISNUMBER(AJ106),ISNUMBER(AN106),ISNUMBER(AT106),DK106&lt;8),IF(COUNTIF(O106,0)+COUNTIF(U106,0)+COUNTIF(AE106,0)&gt;1,"",VLOOKUP(AJ106+AN106+AT106,NyIRS!$A$2:$K$59,DK106)),IF(AND(ISNUMBER(AJ106),ISNUMBER(AQ106),DK106&gt;7),IF(COUNTIF(O106,0)+COUNTIF(W106,0)&gt;1,"",VLOOKUP(AJ106+AQ106,NyIRS!$A$2:$K$59,DK106)),""))</f>
        <v/>
      </c>
      <c r="BD106" s="4" t="str">
        <f>IF(AND(ISNUMBER(AK106),ISNUMBER(AL106),ISNUMBER(AM106),DK106&lt;8),IF(COUNTIF(P106,0)+COUNTIF(AA106,0)+COUNTIF(Z106,0)&gt;1,"",VLOOKUP(AK106+AL106+AM106,NyIES!$A$2:$K$59,DK106)),IF(AND(ISNUMBER(AL106),ISNUMBER(AM106),ISNUMBER(AR106),DK106&gt;7),IF(COUNTIF(AA106,0)+COUNTIF(Z106,0)+COUNTIF(X106,0)&gt;1,"",VLOOKUP(AL106+AM106+AR106,NyIES!$A$2:$K$59,DK106)),""))</f>
        <v/>
      </c>
      <c r="BE106" s="4" t="str">
        <f>IF(AND(ISNUMBER(AJ106),ISNUMBER(AP106),ISNUMBER(AU106),DK106&lt;8),IF(COUNTIF(O106,0)+AND(COUNTIF(U106,0),COUNTIF(V106,0))+COUNTIF(AD106,0)&gt;1,"",VLOOKUP(AJ106+AP106+AU106,NyISI!$A$2:$K$59,DK106)),IF(AND(ISNUMBER(AS106),ISNUMBER(AU106),ISNUMBER(AV106),DK106=8),IF(COUNTIF(AD106,0)+COUNTIF(Q106,0)+AND(COUNTIF(W106,0),COUNTIF(X106,0))&gt;1,"",VLOOKUP(AS106+AU106+AV106,NyISI!$A$2:$K$59,DK106)),IF(AND(ISNUMBER(AS106),ISNUMBER(AV106),DK106&gt;8),IF(COUNTIF(Q106,0)+AND(COUNTIF(W106,0),COUNTIF(X106,0))&gt;1,"",VLOOKUP(AS106+AV106,NyISI!$A$2:$K$59,DK106)),"")))</f>
        <v/>
      </c>
      <c r="BF106" s="4" t="str">
        <f>IF(AND(ISNUMBER(AT106),ISNUMBER(AK106),ISNUMBER(AL106),ISNUMBER(AM106),DK106&lt;8),IF(COUNTIF(P106,0)+COUNTIF(AA106,0)+COUNTIF(Z106,0)+COUNTIF(AE106,0)&gt;1,"",VLOOKUP(AT106+AK106+AL106+AM106,NyISS!$A$2:$G$78,DK106)),"")</f>
        <v/>
      </c>
      <c r="BG106" s="4" t="str">
        <f>IF(AND(ISNUMBER(AJ106),ISNUMBER(AL106),ISNUMBER(AM106),DK106&gt;7),IF(COUNTIF(O106,0)+COUNTIF(AA106,0)+COUNTIF(Z106,0)&gt;1,"",VLOOKUP(AJ106+AL106+AM106,NyISM!$A$2:$K$59,DK106)),"")</f>
        <v/>
      </c>
      <c r="BH106" s="4" t="str">
        <f>IF(AND(ISNUMBER(AY106),ISNUMBER(AZ106)),IF(COUNTIF(T106,0)+COUNTIF(Y106,0)&gt;1,"",VLOOKUP(AY106+AZ106,NyIAM!$A$2:$K$40,DK106)),"")</f>
        <v/>
      </c>
      <c r="BJ106" s="4" t="str">
        <f>IF(ISNUMBER(BB106),VLOOKUP(BB106,Percentil!$A$2:$B$122,2,1),"")</f>
        <v/>
      </c>
      <c r="BK106" s="4" t="str">
        <f>IF(ISNUMBER(BC106),VLOOKUP(BC106,Percentil!$A$2:$B$122,2,1),"")</f>
        <v/>
      </c>
      <c r="BL106" s="4" t="str">
        <f>IF(ISNUMBER(BD106),VLOOKUP(BD106,Percentil!$A$2:$B$122,2,1),"")</f>
        <v/>
      </c>
      <c r="BM106" s="4" t="str">
        <f>IF(ISNUMBER(BE106),VLOOKUP(BE106,Percentil!$A$2:$B$122,2,1),"")</f>
        <v/>
      </c>
      <c r="BN106" s="4" t="str">
        <f>IF(ISNUMBER(BF106),VLOOKUP(BF106,Percentil!$A$2:$B$122,2,1),"")</f>
        <v/>
      </c>
      <c r="BO106" s="4" t="str">
        <f>IF(ISNUMBER(BG106),VLOOKUP(BG106,Percentil!$A$2:$B$122,2,1),"")</f>
        <v/>
      </c>
      <c r="BP106" s="4" t="str">
        <f>IF(ISNUMBER(BH106),VLOOKUP(BH106,Percentil!$A$2:$B$122,2,1),"")</f>
        <v/>
      </c>
      <c r="BQ106" s="4" t="str">
        <f>IF(AND(ISNUMBER(AJ106),ISNUMBER(DK106)),IF(AJ106-VLOOKUP(BI106,NyFi!$L$2:$V$4,DK106,1)&lt;1,1 &amp; " - " &amp; AJ106+VLOOKUP(BI106,NyFi!$L$2:$V$4,DK106,1),IF(AJ106+VLOOKUP(BI106,NyFi!$L$2:$V$4,DK106,1)&gt;19,AJ106-VLOOKUP(BI106,NyFi!$L$2:$V$4,DK106,1) &amp; " - " &amp; 19,AJ106-VLOOKUP(BI106,NyFi!$L$2:$V$4,DK106,1) &amp; " - " &amp; AJ106+VLOOKUP(BI106,NyFi!$L$2:$V$4,DK106,1))),"")</f>
        <v/>
      </c>
      <c r="BR106" s="4" t="str">
        <f>IF(AND(ISNUMBER(DK106),DK106&lt;8),IF(AND(ISNUMBER(AK106),ISNUMBER(DK106)),IF(AK106-VLOOKUP(BI106,NyGs!$L$2:$V$4,DK106,1)&lt;1,1 &amp; " - " &amp; AK106+VLOOKUP(BI106,NyGs!$L$2:$V$4,DK106,1),IF(AK106+VLOOKUP(BI106,NyGs!$L$2:$V$4,DK106,1)&gt;19,AK106-VLOOKUP(BI106,NyGs!$L$2:$V$4,DK106,1) &amp; " - " &amp; 19,AK106-VLOOKUP(BI106,NyGs!$L$2:$V$4,DK106,1) &amp; " - " &amp; AK106+VLOOKUP(BI106,NyGs!$L$2:$V$4,DK106,1))),""),"")</f>
        <v/>
      </c>
      <c r="BS106" s="4" t="str">
        <f>IF(AND(ISNUMBER(AL106),ISNUMBER(DK106)),IF(AL106-VLOOKUP(BI106,NyRm!$L$2:$V$4,DK106,1)&lt;1,1 &amp; " - " &amp; AL106+VLOOKUP(BI106,NyRm!$L$2:$V$4,DK106,1),IF(AL106+VLOOKUP(BI106,NyRm!$L$2:$V$4,DK106,1)&gt;19,AL106-VLOOKUP(BI106,NyRm!$L$2:$V$4,DK106,1) &amp; " - " &amp; 19,AL106-VLOOKUP(BI106,NyRm!$L$2:$V$4,DK106,1) &amp; " - " &amp; AL106+VLOOKUP(BI106,NyRm!$L$2:$V$4,DK106,1))),"")</f>
        <v/>
      </c>
      <c r="BT106" s="4" t="str">
        <f>IF(AND(ISNUMBER(AM106),ISNUMBER(DK106)),IF(AM106-VLOOKUP(BI106,NyFm!$L$2:$V$4,DK106,1)&lt;1,1 &amp; " - " &amp; AM106+VLOOKUP(BI106,NyFm!$L$2:$V$4,DK106,1),IF(AM106+VLOOKUP(BI106,NyFm!$L$2:$V$4,DK106,1)&gt;19,AM106-VLOOKUP(BI106,NyFm!$L$2:$V$4,DK106,1) &amp; " - " &amp; 19,AM106-VLOOKUP(BI106,NyFm!$L$2:$V$4,DK106,1) &amp; " - " &amp; AM106+VLOOKUP(BI106,NyFm!$L$2:$V$4,DK106,1))),"")</f>
        <v/>
      </c>
      <c r="BU106" s="4" t="str">
        <f>IF(AND(ISNUMBER(DK106),DK106&lt;8),IF(AND(ISNUMBER(AN106),ISNUMBER(DK106)),IF(AN106-VLOOKUP(BI106,NyLi1R!$L$2:$V$4,DK106,1)&lt;1,1 &amp; " - " &amp; AN106+VLOOKUP(BI106,NyLi1R!$L$2:$V$4,DK106,1),IF(AN106+VLOOKUP(BI106,NyLi1R!$L$2:$V$4,DK106,1)&gt;19,AN106-VLOOKUP(BI106,NyLi1R!$L$2:$V$4,DK106,1) &amp; " - " &amp; 19,AN106-VLOOKUP(BI106,NyLi1R!$L$2:$V$4,DK106,1) &amp; " - " &amp; AN106+VLOOKUP(BI106,NyLi1R!$L$2:$V$4,DK106,1))),""),"")</f>
        <v/>
      </c>
      <c r="BV106" s="4" t="str">
        <f>IF(AND(ISNUMBER(DK106),DK106&lt;8),IF(AND(ISNUMBER(AO106),ISNUMBER(DK106)),IF(AO106-VLOOKUP(BI106,NyLi1E!$L$2:$V$4,DK106,1)&lt;1,1 &amp; " - " &amp; AO106+VLOOKUP(BI106,NyLi1E!$L$2:$V$4,DK106,1),IF(AO106+VLOOKUP(BI106,NyLi1E!$L$2:$V$4,DK106,1)&gt;19,AO106-VLOOKUP(BI106,NyLi1E!$L$2:$V$4,DK106,1) &amp; " - " &amp; 19,AO106-VLOOKUP(BI106,NyLi1E!$L$2:$V$4,DK106,1) &amp; " - " &amp; AO106+VLOOKUP(BI106,NyLi1E!$L$2:$V$4,DK106,1))),""),"")</f>
        <v/>
      </c>
      <c r="BW106" s="4" t="str">
        <f>IF(AND(ISNUMBER(DK106),DK106&lt;8),IF(AND(ISNUMBER(AP106),ISNUMBER(DK106)),IF(AP106-VLOOKUP(BI106,NyLi1T!$L$2:$V$4,DK106,1)&lt;1,1 &amp; " - " &amp; AP106+VLOOKUP(BI106,NyLi1T!$L$2:$V$4,DK106,1),IF(AP106+VLOOKUP(BI106,NyLi1T!$L$2:$V$4,DK106,1)&gt;19,AP106-VLOOKUP(BI106,NyLi1T!$L$2:$V$4,DK106,1) &amp; " - " &amp; 19,AP106-VLOOKUP(BI106,NyLi1T!$L$2:$V$4,DK106,1) &amp; " - " &amp; AP106+VLOOKUP(BI106,NyLi1T!$L$2:$V$4,DK106,1))),""),"")</f>
        <v/>
      </c>
      <c r="BX106" s="4" t="str">
        <f>IF(AND(ISNUMBER(DK106),DK106&gt;7),IF(AND(ISNUMBER(AQ106),ISNUMBER(DK106)),IF(AQ106-VLOOKUP(BI106,NyLi2R!$L$2:$V$4,DK106,1)&lt;1,1 &amp; " - " &amp; AQ106+VLOOKUP(BI106,NyLi2R!$L$2:$V$4,DK106,1),IF(AQ106+VLOOKUP(BI106,NyLi2R!$L$2:$V$4,DK106,1)&gt;19,AQ106-VLOOKUP(BI106,NyLi2R!$L$2:$V$4,DK106,1) &amp; " - " &amp; 19,AQ106-VLOOKUP(BI106,NyLi2R!$L$2:$V$4,DK106,1) &amp; " - " &amp; AQ106+VLOOKUP(BI106,NyLi2R!$L$2:$V$4,DK106,1))),""),"")</f>
        <v/>
      </c>
      <c r="BY106" s="4" t="str">
        <f>IF(AND(ISNUMBER(DK106),DK106&gt;7),IF(AND(ISNUMBER(AR106),ISNUMBER(DK106)),IF(AR106-VLOOKUP(BI106,NyLi2E!$L$2:$V$4,DK106,1)&lt;1,1 &amp; " - " &amp; AR106+VLOOKUP(BI106,NyLi2E!$L$2:$V$4,DK106,1),IF(AR106+VLOOKUP(BI106,NyLi2E!$L$2:$V$4,DK106,1)&gt;19,AR106-VLOOKUP(BI106,NyLi2E!$L$2:$V$4,DK106,1) &amp; " - " &amp; 19,AR106-VLOOKUP(BI106,NyLi2E!$L$2:$V$4,DK106,1) &amp; " - " &amp; AR106+VLOOKUP(BI106,NyLi2E!$L$2:$V$4,DK106,1))),""),"")</f>
        <v/>
      </c>
      <c r="BZ106" s="4" t="str">
        <f>IF(AND(ISNUMBER(DK106),DK106&gt;7),IF(AND(ISNUMBER(AS106),ISNUMBER(DK106)),IF(AS106-VLOOKUP(BI106,NyLi2T!$L$2:$V$4,DK106,1)&lt;1,1 &amp; " - " &amp; AS106+VLOOKUP(BI106,NyLi2T!$L$2:$V$4,DK106,1),IF(AS106+VLOOKUP(BI106,NyLi2T!$L$2:$V$4,DK106,1)&gt;19,AS106-VLOOKUP(BI106,NyLi2T!$L$2:$V$4,DK106,1) &amp; " - " &amp; 19,AS106-VLOOKUP(BI106,NyLi2T!$L$2:$V$4,DK106,1) &amp; " - " &amp; AS106+VLOOKUP(BI106,NyLi2T!$L$2:$V$4,DK106,1))),""),"")</f>
        <v/>
      </c>
      <c r="CA106" s="4" t="str">
        <f>IF(AND(ISNUMBER(DK106),DK106&lt;8),IF(AND(ISNUMBER(AT106),ISNUMBER(DK106)),IF(AT106-VLOOKUP(BI106,NySs!$L$2:$V$4,DK106,1)&lt;1,1 &amp; " - " &amp; AT106+VLOOKUP(BI106,NySs!$L$2:$V$4,DK106,1),IF(AT106+VLOOKUP(BI106,NySs!$L$2:$V$4,DK106,1)&gt;19,AT106-VLOOKUP(BI106,NySs!$L$2:$V$4,DK106,1) &amp; " - " &amp; 19,AT106-VLOOKUP(BI106,NySs!$L$2:$V$4,DK106,1) &amp; " - " &amp; AT106+VLOOKUP(BI106,NySs!$L$2:$V$4,DK106,1))),""),"")</f>
        <v/>
      </c>
      <c r="CB106" s="4" t="str">
        <f>IF(AND(ISNUMBER(DK106),DK106&lt;9),IF(AND(ISNUMBER(AU106),ISNUMBER(DK106)),IF(AU106-VLOOKUP(BI106,NyEo!$L$2:$V$4,DK106,1)&lt;1,1 &amp; " - " &amp; AU106+VLOOKUP(BI106,NyEo!$L$2:$V$4,DK106,1),IF(AU106+VLOOKUP(BI106,NyEo!$L$2:$V$4,DK106,1)&gt;19,AU106-VLOOKUP(BI106,NyEo!$L$2:$V$4,DK106,1) &amp; " - " &amp; 19,AU106-VLOOKUP(BI106,NyEo!$L$2:$V$4,DK106,1) &amp; " - " &amp; AU106+VLOOKUP(BI106,NyEo!$L$2:$V$4,DK106,1))),""),"")</f>
        <v/>
      </c>
      <c r="CC106" s="4" t="str">
        <f>IF(AND(ISNUMBER(DK106),DK106&gt;7),IF(AND(ISNUMBER(AV106),ISNUMBER(DK106)),IF(AV106-VLOOKUP(BI106,NyHt!$L$2:$V$4,DK106,1)&lt;1,1 &amp; " - " &amp; AV106+VLOOKUP(BI106,NyHt!$L$2:$V$4,DK106,1),IF(AV106+VLOOKUP(BI106,NyHt!$L$2:$V$4,DK106,1)&gt;19,AV106-VLOOKUP(BI106,NyHt!$L$2:$V$4,DK106,1) &amp; " - " &amp; 19,AV106-VLOOKUP(BI106,NyHt!$L$2:$V$4,DK106,1) &amp; " - " &amp; AV106+VLOOKUP(BI106,NyHt!$L$2:$V$4,DK106,1))),""),"")</f>
        <v/>
      </c>
      <c r="CD106" s="4" t="str">
        <f>IF(AND(ISNUMBER(AW106),ISNUMBER(DK106)),IF(AW106-VLOOKUP(BI106,NySiF!$L$2:$V$4,DK106,1)&lt;1,1 &amp; " - " &amp; AW106+VLOOKUP(BI106,NySiF!$L$2:$V$4,DK106,1),IF(AW106+VLOOKUP(BI106,NySiF!$L$2:$V$4,DK106,1)&gt;19,AW106-VLOOKUP(BI106,NySiF!$L$2:$V$4,DK106,1) &amp; " - " &amp; 19,AW106-VLOOKUP(BI106,NySiF!$L$2:$V$4,DK106,1) &amp; " - " &amp; AW106+VLOOKUP(BI106,NySiF!$L$2:$V$4,DK106,1))),"")</f>
        <v/>
      </c>
      <c r="CE106" s="4" t="str">
        <f>IF(AND(ISNUMBER(AX106),ISNUMBER(DK106)),IF(AX106-VLOOKUP(BI106,NySiB!$L$2:$V$4,DK106,1)&lt;1,1 &amp; " - " &amp; AX106+VLOOKUP(BI106,NySiB!$L$2:$V$4,DK106,1),IF(AX106+VLOOKUP(BI106,NySiB!$L$2:$V$4,DK106,1)&gt;19,AX106-VLOOKUP(BI106,NySiB!$L$2:$V$4,DK106,1) &amp; " - " &amp; 19,AX106-VLOOKUP(BI106,NySiB!$L$2:$V$4,DK106,1) &amp; " - " &amp; AX106+VLOOKUP(BI106,NySiB!$L$2:$V$4,DK106,1))),"")</f>
        <v/>
      </c>
      <c r="CF106" s="4" t="str">
        <f>IF(AND(ISNUMBER(AY106),ISNUMBER(DK106)),IF(AY106-VLOOKUP(BI106,NySiT!$L$2:$V$4,DK106,1)&lt;1,1 &amp; " - " &amp; AY106+VLOOKUP(BI106,NySiT!$L$2:$V$4,DK106,1),IF(AY106+VLOOKUP(BI106,NySiT!$L$2:$V$4,DK106,1)&gt;19,AY106-VLOOKUP(BI106,NySiT!$L$2:$V$4,DK106,1) &amp; " - " &amp; 19,AY106-VLOOKUP(BI106,NySiT!$L$2:$V$4,DK106,1) &amp; " - " &amp; AY106+VLOOKUP(BI106,NySiT!$L$2:$V$4,DK106,1))),"")</f>
        <v/>
      </c>
      <c r="CG106" s="4" t="str">
        <f>IF(AND(ISNUMBER(AZ106),ISNUMBER(DK106)),IF(AZ106-VLOOKUP(BI106,NyVs!$L$2:$V$4,DK106,1)&lt;1,1 &amp; " - " &amp; AZ106+VLOOKUP(BI106,NyVs!$L$2:$V$4,DK106,1),IF(AZ106+VLOOKUP(BI106,NyVs!$L$2:$V$4,DK106,1)&gt;19,AZ106-VLOOKUP(BI106,NyVs!$L$2:$V$4,DK106,1) &amp; " - " &amp; 19,AZ106-VLOOKUP(BI106,NyVs!$L$2:$V$4,DK106,1) &amp; " - " &amp; AZ106+VLOOKUP(BI106,NyVs!$L$2:$V$4,DK106,1))),"")</f>
        <v/>
      </c>
      <c r="CH106" s="4" t="str">
        <f>IF(AND(ISNUMBER(BA106),ISNUMBER(DK106)),IF(BA106-VLOOKUP(BI106,NyPp!$L$2:$V$4,DK106,1)&lt;1,1 &amp; " - " &amp; BA106+VLOOKUP(BI106,NyPp!$L$2:$V$4,DK106,1),IF(BA106+VLOOKUP(BI106,NyPp!$L$2:$V$4,DK106,1)&gt;19,BA106-VLOOKUP(BI106,NyPp!$L$2:$V$4,DK106,1) &amp; " - " &amp; 19,BA106-VLOOKUP(BI106,NyPp!$L$2:$V$4,DK106,1) &amp; " - " &amp; BA106+VLOOKUP(BI106,NyPp!$L$2:$V$4,DK106,1))),"")</f>
        <v/>
      </c>
      <c r="CI106" s="4" t="str">
        <f>IF(AND(ISNUMBER(BB106),ISNUMBER(DK106)),IF(BB106-VLOOKUP(BI106,NyIGS!$L$2:$V$4,DK106,1)&lt;40,40 &amp; " - " &amp; BB106+VLOOKUP(BI106,NyIGS!$L$2:$V$4,DK106,1),IF(BB106+VLOOKUP(BI106,NyIGS!$L$2:$V$4,DK106,1)&gt;160,BB106-VLOOKUP(BI106,NyIGS!$L$2:$V$4,DK106,1) &amp; " - " &amp; 160,BB106-VLOOKUP(BI106,NyIGS!$L$2:$V$4,DK106,1) &amp; " - " &amp; BB106+VLOOKUP(BI106,NyIGS!$L$2:$V$4,DK106,1))),"")</f>
        <v/>
      </c>
      <c r="CJ106" s="4" t="str">
        <f>IF(AND(ISNUMBER(BC106),ISNUMBER(DK106)),IF(BC106-VLOOKUP(BI106,NyIRS!$L$2:$V$4,DK106,1)&lt;40,40 &amp; " - " &amp; BC106+VLOOKUP(BI106,NyIRS!$L$2:$V$4,DK106,1),IF(BC106+VLOOKUP(BI106,NyIRS!$L$2:$V$4,DK106,1)&gt;160,BC106-VLOOKUP(BI106,NyIRS!$L$2:$V$4,DK106,1) &amp; " - " &amp; 160,BC106-VLOOKUP(BI106,NyIRS!$L$2:$V$4,DK106,1) &amp; " - " &amp; BC106+VLOOKUP(BI106,NyIRS!$L$2:$V$4,DK106,1))),"")</f>
        <v/>
      </c>
      <c r="CK106" s="4" t="str">
        <f>IF(AND(ISNUMBER(BD106),ISNUMBER(DK106)),IF(BD106-VLOOKUP(BI106,NyIES!$L$2:$V$4,DK106,1)&lt;40,40 &amp; " - " &amp; BD106+VLOOKUP(BI106,NyIES!$L$2:$V$4,DK106,1),IF(BD106+VLOOKUP(BI106,NyIES!$L$2:$V$4,DK106,1)&gt;160,BD106-VLOOKUP(BI106,NyIES!$L$2:$V$4,DK106,1) &amp; " - " &amp; 160,BD106-VLOOKUP(BI106,NyIES!$L$2:$V$4,DK106,1) &amp; " - " &amp; BD106+VLOOKUP(BI106,NyIES!$L$2:$V$4,DK106,1))),"")</f>
        <v/>
      </c>
      <c r="CL106" s="4" t="str">
        <f>IF(AND(ISNUMBER(BE106),ISNUMBER(DK106)),IF(BE106-VLOOKUP(BI106,NyISI!$L$2:$V$4,DK106,1)&lt;40,40 &amp; " - " &amp; BE106+VLOOKUP(BI106,NyISI!$L$2:$V$4,DK106,1),IF(BE106+VLOOKUP(BI106,NyISI!$L$2:$V$4,DK106,1)&gt;160,BE106-VLOOKUP(BI106,NyISI!$L$2:$V$4,DK106,1) &amp; " - " &amp; 160,BE106-VLOOKUP(BI106,NyISI!$L$2:$V$4,DK106,1) &amp; " - " &amp; BE106+VLOOKUP(BI106,NyISI!$L$2:$V$4,DK106,1))),"")</f>
        <v/>
      </c>
      <c r="CM106" s="4" t="str">
        <f>IF(AND(ISNUMBER(DK106),DK106&lt;8),IF(AND(ISNUMBER(BF106),ISNUMBER(DK106)),IF(BF106-VLOOKUP(BI106,NyISS!$L$2:$V$4,DK106,1)&lt;40,40 &amp; " - " &amp; BF106+VLOOKUP(BI106,NyISS!$L$2:$V$4,DK106,1),IF(BF106+VLOOKUP(BI106,NyISS!$L$2:$V$4,DK106,1)&gt;160,BF106-VLOOKUP(BI106,NyISS!$L$2:$V$4,DK106,1) &amp; " - " &amp; 160,BF106-VLOOKUP(BI106,NyISS!$L$2:$V$4,DK106,1) &amp; " - " &amp; BF106+VLOOKUP(BI106,NyISS!$L$2:$V$4,DK106,1))),""),"")</f>
        <v/>
      </c>
      <c r="CN106" s="4" t="str">
        <f>IF(AND(ISNUMBER(DK106),DK106&gt;7),IF(AND(ISNUMBER(BG106),ISNUMBER(DK106)),IF(BG106-VLOOKUP(BI106,NyISM!$L$2:$V$4,DK106,1)&lt;40,40 &amp; " - " &amp; BG106+VLOOKUP(BI106,NyISM!$L$2:$V$4,DK106,1),IF(BG106+VLOOKUP(BI106,NyISM!$L$2:$V$4,DK106,1)&gt;160,BG106-VLOOKUP(BI106,NyISM!$L$2:$V$4,DK106,1) &amp; " - " &amp; 160,BG106-VLOOKUP(BI106,NyISM!$L$2:$V$4,DK106,1) &amp; " - " &amp; BG106+VLOOKUP(BI106,NyISM!$L$2:$V$4,DK106,1))),""),"")</f>
        <v/>
      </c>
      <c r="CO106" s="4" t="str">
        <f>IF(AND(ISNUMBER(BH106),ISNUMBER(DK106)),IF(BH106-VLOOKUP(BI106,NyIAM!$L$2:$V$4,DK106,1)&lt;40,40 &amp; " - " &amp; BH106+VLOOKUP(BI106,NyIAM!$L$2:$V$4,DK106,1),IF(BH106+VLOOKUP(BI106,NyIAM!$L$2:$V$4,DK106,1)&gt;160,BH106-VLOOKUP(BI106,NyIAM!$L$2:$V$4,DK106,1) &amp; " - " &amp; 160,BH106-VLOOKUP(BI106,NyIAM!$L$2:$V$4,DK106,1) &amp; " - " &amp; BH106+VLOOKUP(BI106,NyIAM!$L$2:$V$4,DK106,1))),"")</f>
        <v/>
      </c>
      <c r="CP106" s="4" t="str">
        <f>IF(AF106="","",IF(AND(ISNUMBER(AF106),ISNUMBER(DK106)),IF(VLOOKUP(AF106,NyOm!$A$2:$K$30,DK106,1)=1,"Onormalt få ord",IF(VLOOKUP(AF106,NyOm!$A$2:$K$30,DK106,1)=2,"Färre antal ord än normalt",IF(VLOOKUP(AF106,NyOm!$A$2:$K$30,DK106,1)=3,"Normalt antal ord","")))))</f>
        <v/>
      </c>
      <c r="CQ106" s="4" t="str">
        <f>IF(AB106="","",IF(AND(ISNUMBER(AB106),ISNUMBER(DK106)),IF(VLOOKUP(AB106,NyPbTid!$A$2:$K$218,DK106,1)=1,"Onormalt lång tidsåtgång",IF(VLOOKUP(AB106,NyPbTid!$A$2:$K$218,DK106,1)=2,"Långsammare än normalt",IF(VLOOKUP(AB106,NyPbTid!$A$2:$K$218,DK106,1)=3,"Normal tidsåtgång","")))))</f>
        <v/>
      </c>
      <c r="CR106" s="4" t="str">
        <f>IF(AC106="","",IF(AND(ISNUMBER(AC106),ISNUMBER(DK106)),IF(VLOOKUP(AC106,NyPbFel!$A$2:$K$18,DK106,1)=1,"Onormalt antal fel",IF(VLOOKUP(AC106,NyPbFel!$A$2:$K$18,DK106,1)=2,"Fler fel än normalt",IF(VLOOKUP(AC106,NyPbFel!$A$2:$K$18,DK106,1)=3,"Normalt antal fel","")))))</f>
        <v/>
      </c>
      <c r="CS106" s="4" t="str">
        <f t="shared" si="28"/>
        <v/>
      </c>
      <c r="CT106" s="4" t="str">
        <f>IF(OR(ISNUMBER(CS106),CS106="0**"),IF(ISNUMBER(CS106),CS106/ABS(CS106)*VLOOKUP(1,SignDiff!$A$3:$K$4,DK106,1),VLOOKUP(1,SignDiff!$A$3:$K$4,DK106,1)),"")</f>
        <v/>
      </c>
      <c r="CU106" s="4" t="str">
        <f>IF(OR(ISNUMBER(CS106),CS106="0**"),IF(ISNUMBER(CS106),CS106/ABS(CS106)*VLOOKUP(1,SignDiff!$A$7:$K$8,DK106,1),VLOOKUP(1,SignDiff!$A$7:$K$8,DK106,1)),"")</f>
        <v/>
      </c>
      <c r="CV106" s="4" t="str">
        <f t="shared" si="29"/>
        <v/>
      </c>
      <c r="CW106" s="4" t="str">
        <f t="shared" si="30"/>
        <v/>
      </c>
      <c r="CX106" s="4" t="str">
        <f>IF(OR(ISNUMBER(CS106),CS106="0**"),IF(CS106="0**",VLOOKUP(0,'IRS-IES'!$A$2:$C$43,2,1),IF(CS106&lt;0,VLOOKUP(ABS(CS106),'IRS-IES'!$A$2:$C$43,2,1),VLOOKUP(ABS(CS106),'IRS-IES'!$A$2:$C$43,3,1))),"")</f>
        <v/>
      </c>
      <c r="CY106" s="4" t="str">
        <f t="shared" si="31"/>
        <v/>
      </c>
      <c r="CZ106" s="4" t="str">
        <f>IF(OR(ISNUMBER(CY106),CY106="0**"),IF(ISNUMBER(CY106),CY106/ABS(CY106)*VLOOKUP(2,SignDiff!$A$3:$K$4,DK106,1),VLOOKUP(2,SignDiff!$A$3:$K$4,DK106,1)),"")</f>
        <v/>
      </c>
      <c r="DA106" s="4" t="str">
        <f>IF(OR(ISNUMBER(CY106),CY106="0**"),IF(ISNUMBER(CY106),CY106/ABS(CY106)*VLOOKUP(2,SignDiff!$A$7:$K$8,DK106,1),VLOOKUP(2,SignDiff!$A$7:$K$8,DK106,1)),"")</f>
        <v/>
      </c>
      <c r="DB106" s="4" t="str">
        <f t="shared" si="32"/>
        <v/>
      </c>
      <c r="DC106" s="4" t="str">
        <f t="shared" si="33"/>
        <v/>
      </c>
      <c r="DD106" s="4" t="str">
        <f>IF(OR(ISNUMBER(CY106),CY106="0**"),IF(CY106="0**",VLOOKUP(0,'ISI-ISS'!$A$2:$C$43,2,1),IF(CY106&lt;0,VLOOKUP(ABS(CY106),'ISI-ISS'!$A$2:$C$43,2,1),VLOOKUP(ABS(CY106),'ISI-ISS'!$A$2:$C$43,3,1))),"")</f>
        <v/>
      </c>
      <c r="DE106" s="4" t="str">
        <f t="shared" si="34"/>
        <v/>
      </c>
      <c r="DF106" s="4" t="str">
        <f>IF(OR(ISNUMBER(DE106),DE106="0**"),IF(ISNUMBER(DE106),DE106/ABS(DE106)*VLOOKUP(2,SignDiff!$A$3:$K$4,DK106,1),VLOOKUP(2,SignDiff!$A$3:$K$4,DK106,1)),"")</f>
        <v/>
      </c>
      <c r="DG106" s="4" t="str">
        <f>IF(OR(ISNUMBER(DE106),DE106="0**"),IF(ISNUMBER(DE106),DE106/ABS(DE106)*VLOOKUP(2,SignDiff!$A$7:$K$8,DK106,1),VLOOKUP(2,SignDiff!$A$7:$K$8,DK106,1)),"")</f>
        <v/>
      </c>
      <c r="DH106" s="4" t="str">
        <f t="shared" si="35"/>
        <v/>
      </c>
      <c r="DI106" s="4" t="str">
        <f t="shared" si="36"/>
        <v/>
      </c>
      <c r="DJ106" s="4" t="str">
        <f>IF(OR(ISNUMBER(DE106),DE106="0**"),IF(DE106="0**",VLOOKUP(0,'ISI-ISM'!$A$2:$C$43,2,1),IF(DE106&lt;0,VLOOKUP(ABS(DE106),'ISI-ISM'!$A$2:$C$43,2,1),VLOOKUP(ABS(DE106),'ISI-ISM'!$A$2:$C$43,3,1))),"")</f>
        <v/>
      </c>
      <c r="DK106" s="4" t="str">
        <f>IF(ISERROR(VLOOKUP(N106,age!$A$2:$C$11,2,1)),"",VLOOKUP(N106,age!$A$2:$C$11,2,1))</f>
        <v/>
      </c>
      <c r="DL106" s="4" t="str">
        <f>IF(ISERROR(VLOOKUP(N106,age!$A$2:$C$11,3,1)),"",VLOOKUP(N106,age!$A$2:$C$11,3,1))</f>
        <v/>
      </c>
      <c r="DM106" s="4">
        <f t="shared" si="23"/>
        <v>0</v>
      </c>
      <c r="DN106" s="4">
        <f t="shared" si="24"/>
        <v>0</v>
      </c>
      <c r="DO106" s="4">
        <f t="shared" si="25"/>
        <v>0</v>
      </c>
      <c r="DP106" s="4">
        <f t="shared" si="26"/>
        <v>0</v>
      </c>
      <c r="DQ106" s="4">
        <f t="shared" si="27"/>
        <v>0</v>
      </c>
      <c r="DR106" s="9" t="str">
        <f t="shared" si="37"/>
        <v/>
      </c>
      <c r="DS106" s="9" t="str">
        <f t="shared" si="38"/>
        <v/>
      </c>
      <c r="DT106" s="9" t="str">
        <f t="shared" si="39"/>
        <v/>
      </c>
      <c r="DU106" s="9" t="str">
        <f t="shared" si="40"/>
        <v/>
      </c>
      <c r="DV106" s="9" t="str">
        <f t="shared" si="41"/>
        <v/>
      </c>
      <c r="DW106" s="9" t="str">
        <f t="shared" si="42"/>
        <v/>
      </c>
      <c r="DX106" s="9" t="str">
        <f t="shared" si="43"/>
        <v/>
      </c>
      <c r="DY106" s="9" t="str">
        <f>IF(AND(ISNUMBER(AJ106),ISNUMBER(DK106)),IF(AJ106-VLOOKUP(BI106,NyFi!$L$2:$V$4,DK106,1)&lt;1,1,AJ106-VLOOKUP(BI106,NyFi!$L$2:$V$4,DK106,1)),"")</f>
        <v/>
      </c>
      <c r="DZ106" s="9" t="str">
        <f>IF(AND(ISNUMBER(DK106),DK106&lt;8),IF(AND(ISNUMBER(AK106),ISNUMBER(DK106)),IF(AK106-VLOOKUP(BI106,NyGs!$L$2:$V$4,DK106,1)&lt;1,1,AK106-VLOOKUP(BI106,NyGs!$L$2:$V$4,DK106,1)),""),"")</f>
        <v/>
      </c>
      <c r="EA106" s="9" t="str">
        <f>IF(AND(ISNUMBER(AL106),ISNUMBER(DK106)),IF(AL106-VLOOKUP(BI106,NyRm!$L$2:$V$4,DK106,1)&lt;1,1,AL106-VLOOKUP(BI106,NyRm!$L$2:$V$4,DK106,1)),"")</f>
        <v/>
      </c>
      <c r="EB106" s="9" t="str">
        <f>IF(AND(ISNUMBER(AM106),ISNUMBER(DK106)),IF(AM106-VLOOKUP(BI106,NyFm!$L$2:$V$4,DK106,1)&lt;1,1,AM106-VLOOKUP(BI106,NyFm!$L$2:$V$4,DK106,1)),"")</f>
        <v/>
      </c>
      <c r="EC106" s="9" t="str">
        <f>IF(AND(ISNUMBER(DK106),DK106&lt;8),IF(AND(ISNUMBER(AN106),ISNUMBER(DK106)),IF(AN106-VLOOKUP(BI106,NyLi1R!$L$2:$V$4,DK106,1)&lt;1,1,AN106-VLOOKUP(BI106,NyLi1R!$L$2:$V$4,DK106,1)),""),"")</f>
        <v/>
      </c>
      <c r="ED106" s="9" t="str">
        <f>IF(AND(ISNUMBER(DK106),DK106&lt;8),IF(AND(ISNUMBER(AO106),ISNUMBER(DK106)),IF(AO106-VLOOKUP(BI106,NyLi1E!$L$2:$V$4,DK106,1)&lt;1,1,AO106-VLOOKUP(BI106,NyLi1E!$L$2:$V$4,DK106,1)),""),"")</f>
        <v/>
      </c>
      <c r="EE106" s="9" t="str">
        <f>IF(AND(ISNUMBER(DK106),DK106&lt;8),IF(AND(ISNUMBER(AP106),ISNUMBER(DK106)),IF(AP106-VLOOKUP(BI106,NyLi1T!$L$2:$V$4,DK106,1)&lt;1,1,AP106-VLOOKUP(BI106,NyLi1T!$L$2:$V$4,DK106,1)),""),"")</f>
        <v/>
      </c>
      <c r="EF106" s="9" t="str">
        <f>IF(AND(ISNUMBER(DK106),DK106&gt;7),IF(AND(ISNUMBER(AQ106),ISNUMBER(DK106)),IF(AQ106-VLOOKUP(BI106,NyLi2R!$L$2:$V$4,DK106,1)&lt;1,1,AQ106-VLOOKUP(BI106,NyLi2R!$L$2:$V$4,DK106,1)),""),"")</f>
        <v/>
      </c>
      <c r="EG106" s="9" t="str">
        <f>IF(AND(ISNUMBER(DK106),DK106&gt;7),IF(AND(ISNUMBER(AR106),ISNUMBER(DK106)),IF(AR106-VLOOKUP(BI106,NyLi2E!$L$2:$V$4,DK106,1)&lt;1,1,AR106-VLOOKUP(BI106,NyLi2E!$L$2:$V$4,DK106,1)),""),"")</f>
        <v/>
      </c>
      <c r="EH106" s="9" t="str">
        <f>IF(AND(ISNUMBER(DK106),DK106&gt;7),IF(AND(ISNUMBER(AS106),ISNUMBER(DK106)),IF(AS106-VLOOKUP(BI106,NyLi2T!$L$2:$V$4,DK106,1)&lt;1,1,AS106-VLOOKUP(BI106,NyLi2T!$L$2:$V$4,DK106,1)),""),"")</f>
        <v/>
      </c>
      <c r="EI106" s="9" t="str">
        <f>IF(AND(ISNUMBER(DK106),DK106&lt;8),IF(AND(ISNUMBER(AT106),ISNUMBER(DK106)),IF(AT106-VLOOKUP(BI106,NySs!$L$2:$V$4,DK106,1)&lt;1,1,AT106-VLOOKUP(BI106,NySs!$L$2:$V$4,DK106,1)),""),"")</f>
        <v/>
      </c>
      <c r="EJ106" s="9" t="str">
        <f>IF(AND(ISNUMBER(DK106),DK106&lt;9),IF(AND(ISNUMBER(AU106),ISNUMBER(DK106)),IF(AU106-VLOOKUP(BI106,NyEo!$L$2:$V$4,DK106,1)&lt;1,1,AU106-VLOOKUP(BI106,NyEo!$L$2:$V$4,DK106,1)),""),"")</f>
        <v/>
      </c>
      <c r="EK106" s="9" t="str">
        <f>IF(AND(ISNUMBER(DK106),DK106&gt;7),IF(AND(ISNUMBER(AV106),ISNUMBER(DK106)),IF(AV106-VLOOKUP(BI106,NyHt!$L$2:$V$4,DK106,1)&lt;1,1,AV106-VLOOKUP(BI106,NyHt!$L$2:$V$4,DK106,1)),""),"")</f>
        <v/>
      </c>
      <c r="EL106" s="9" t="str">
        <f>IF(AND(ISNUMBER(AW106),ISNUMBER(DK106)),IF(AW106-VLOOKUP(BI106,NySiF!$L$2:$V$4,DK106,1)&lt;1,1,AW106-VLOOKUP(BI106,NySiF!$L$2:$V$4,DK106,1)),"")</f>
        <v/>
      </c>
      <c r="EM106" s="9" t="str">
        <f>IF(AND(ISNUMBER(AX106),ISNUMBER(DK106)),IF(AX106-VLOOKUP(BI106,NySiB!$L$2:$V$4,DK106,1)&lt;1,1,AX106-VLOOKUP(BI106,NySiB!$L$2:$V$4,DK106,1)),"")</f>
        <v/>
      </c>
      <c r="EN106" s="9" t="str">
        <f>IF(AND(ISNUMBER(AY106),ISNUMBER(DK106)),IF(AY106-VLOOKUP(BI106,NySiT!$L$2:$V$4,DK106,1)&lt;1,1,AY106-VLOOKUP(BI106,NySiT!$L$2:$V$4,DK106,1)),"")</f>
        <v/>
      </c>
      <c r="EO106" s="9" t="str">
        <f>IF(AND(ISNUMBER(AZ106),ISNUMBER(DK106)),IF(AZ106-VLOOKUP(BI106,NyVs!$L$2:$V$4,DK106,1)&lt;1,1,AZ106-VLOOKUP(BI106,NyVs!$L$2:$V$4,DK106,1)),"")</f>
        <v/>
      </c>
      <c r="EP106" s="9" t="str">
        <f>IF(AND(ISNUMBER(BA106),ISNUMBER(DK106)),IF(BA106-VLOOKUP(BI106,NyPp!$L$2:$V$4,DK106,1)&lt;1,1,BA106-VLOOKUP(BI106,NyPp!$L$2:$V$4,DK106,1)),"")</f>
        <v/>
      </c>
      <c r="EQ106" s="9" t="str">
        <f>IF(AND(ISNUMBER(BB106),ISNUMBER(DK106)),IF(BB106-VLOOKUP(BI106,NyIGS!$L$2:$V$4,DK106,1)&lt;40,40,BB106-VLOOKUP(BI106,NyIGS!$L$2:$V$4,DK106,1)),"")</f>
        <v/>
      </c>
      <c r="ER106" s="9" t="str">
        <f>IF(AND(ISNUMBER(BC106),ISNUMBER(DK106)),IF(BC106-VLOOKUP(BI106,NyIRS!$L$2:$V$4,DK106,1)&lt;40,40,BC106-VLOOKUP(BI106,NyIRS!$L$2:$V$4,DK106,1)),"")</f>
        <v/>
      </c>
      <c r="ES106" s="9" t="str">
        <f>IF(AND(ISNUMBER(BD106),ISNUMBER(DK106)),IF(BD106-VLOOKUP(BI106,NyIES!$L$2:$V$4,DK106,1)&lt;40,40,BD106-VLOOKUP(BI106,NyIES!$L$2:$V$4,DK106,1)),"")</f>
        <v/>
      </c>
      <c r="ET106" s="9" t="str">
        <f>IF(AND(ISNUMBER(BE106),ISNUMBER(DK106)),IF(BE106-VLOOKUP(BI106,NyISI!$L$2:$V$4,DK106,1)&lt;40,40,BE106-VLOOKUP(BI106,NyISI!$L$2:$V$4,DK106,1)),"")</f>
        <v/>
      </c>
      <c r="EU106" s="9" t="str">
        <f>IF(AND(ISNUMBER(DK106),DK106&lt;8),IF(AND(ISNUMBER(BF106),ISNUMBER(DK106)),IF(BF106-VLOOKUP(BI106,NyISS!$L$2:$V$4,DK106,1)&lt;40,40,BF106-VLOOKUP(BI106,NyISS!$L$2:$V$4,DK106,1)),""),"")</f>
        <v/>
      </c>
      <c r="EV106" s="9" t="str">
        <f>IF(AND(ISNUMBER(DK106),DK106&gt;7),IF(AND(ISNUMBER(BG106),ISNUMBER(DK106)),IF(BG106-VLOOKUP(BI106,NyISM!$L$2:$V$4,DK106,1)&lt;40,40,BG106-VLOOKUP(BI106,NyISM!$L$2:$V$4,DK106,1)),""),"")</f>
        <v/>
      </c>
      <c r="EW106" s="9" t="str">
        <f>IF(AND(ISNUMBER(BH106),ISNUMBER(DK106)),IF(BH106-VLOOKUP(BI106,NyIAM!$L$2:$V$4,DK106,1)&lt;40,40,BH106-VLOOKUP(BI106,NyIAM!$L$2:$V$4,DK106,1)),"")</f>
        <v/>
      </c>
      <c r="EX106" s="9" t="str">
        <f>IF(AND(ISNUMBER(AJ106),ISNUMBER(DK106)),IF(AJ106+VLOOKUP(BI106,NyFi!$L$2:$V$4,DK106,1)&gt;19,19,AJ106+VLOOKUP(BI106,NyFi!$L$2:$V$4,DK106,1)),"")</f>
        <v/>
      </c>
      <c r="EY106" s="9" t="str">
        <f>IF(AND(ISNUMBER(DK106),DK106&lt;8),IF(AND(ISNUMBER(AK106),ISNUMBER(DK106)),IF(AK106+VLOOKUP(BI106,NyGs!$L$2:$V$4,DK106,1)&gt;19,19,AK106+VLOOKUP(BI106,NyGs!$L$2:$V$4,DK106,1)),""),"")</f>
        <v/>
      </c>
      <c r="EZ106" s="9" t="str">
        <f>IF(AND(ISNUMBER(AL106),ISNUMBER(DK106)),IF(AL106+VLOOKUP(BI106,NyRm!$L$2:$V$4,DK106,1)&gt;19,19,AL106+VLOOKUP(BI106,NyRm!$L$2:$V$4,DK106,1)),"")</f>
        <v/>
      </c>
      <c r="FA106" s="9" t="str">
        <f>IF(AND(ISNUMBER(AM106),ISNUMBER(DK106)),IF(AM106+VLOOKUP(BI106,NyFm!$L$2:$V$4,DK106,1)&gt;19,19,AM106+VLOOKUP(BI106,NyFm!$L$2:$V$4,DK106,1)),"")</f>
        <v/>
      </c>
      <c r="FB106" s="9" t="str">
        <f>IF(AND(ISNUMBER(DK106),DK106&lt;8),IF(AND(ISNUMBER(AN106),ISNUMBER(DK106)),IF(AN106+VLOOKUP(BI106,NyLi1R!$L$2:$V$4,DK106,1)&gt;19,19,AN106+VLOOKUP(BI106,NyLi1R!$L$2:$V$4,DK106,1)),""),"")</f>
        <v/>
      </c>
      <c r="FC106" s="9" t="str">
        <f>IF(AND(ISNUMBER(DK106),DK106&lt;8),IF(AND(ISNUMBER(AO106),ISNUMBER(DK106)),IF(AO106+VLOOKUP(BI106,NyLi1E!$L$2:$V$4,DK106,1)&gt;19,19,AO106+VLOOKUP(BI106,NyLi1E!$L$2:$V$4,DK106,1)),""),"")</f>
        <v/>
      </c>
      <c r="FD106" s="9" t="str">
        <f>IF(AND(ISNUMBER(DK106),DK106&lt;8),IF(AND(ISNUMBER(AP106),ISNUMBER(DK106)),IF(AP106+VLOOKUP(BI106,NyLi1T!$L$2:$V$4,DK106,1)&gt;19,19,AP106+VLOOKUP(BI106,NyLi1T!$L$2:$V$4,DK106,1)),""),"")</f>
        <v/>
      </c>
      <c r="FE106" s="9" t="str">
        <f>IF(AND(ISNUMBER(DK106),DK106&gt;7),IF(AND(ISNUMBER(AQ106),ISNUMBER(DK106)),IF(AQ106+VLOOKUP(BI106,NyLi2R!$L$2:$V$4,DK106,1)&gt;19,19,AQ106+VLOOKUP(BI106,NyLi2R!$L$2:$V$4,DK106,1)),""),"")</f>
        <v/>
      </c>
      <c r="FF106" s="9" t="str">
        <f>IF(AND(ISNUMBER(DK106),DK106&gt;7),IF(AND(ISNUMBER(AR106),ISNUMBER(DK106)),IF(AR106+VLOOKUP(BI106,NyLi2E!$L$2:$V$4,DK106,1)&gt;19,19,AR106+VLOOKUP(BI106,NyLi2E!$L$2:$V$4,DK106,1)),""),"")</f>
        <v/>
      </c>
      <c r="FG106" s="9" t="str">
        <f>IF(AND(ISNUMBER(DK106),DK106&gt;7),IF(AND(ISNUMBER(AS106),ISNUMBER(DK106)),IF(AS106+VLOOKUP(BI106,NyLi2T!$L$2:$V$4,DK106,1)&gt;19,19,AS106+VLOOKUP(BI106,NyLi2T!$L$2:$V$4,DK106,1)),""),"")</f>
        <v/>
      </c>
      <c r="FH106" s="9" t="str">
        <f>IF(AND(ISNUMBER(DK106),DK106&lt;8),IF(AND(ISNUMBER(AT106),ISNUMBER(DK106)),IF(AT106+VLOOKUP(BI106,NySs!$L$2:$V$4,DK106,1)&gt;19,19,AT106+VLOOKUP(BI106,NySs!$L$2:$V$4,DK106,1)),""),"")</f>
        <v/>
      </c>
      <c r="FI106" s="9" t="str">
        <f>IF(AND(ISNUMBER(DK106),DK106&lt;9),IF(AND(ISNUMBER(AU106),ISNUMBER(DK106)),IF(AU106+VLOOKUP(BI106,NyEo!$L$2:$V$4,DK106,1)&gt;19,19,AU106+VLOOKUP(BI106,NyEo!$L$2:$V$4,DK106,1)),""),"")</f>
        <v/>
      </c>
      <c r="FJ106" s="9" t="str">
        <f>IF(AND(ISNUMBER(DK106),DK106&gt;7),IF(AND(ISNUMBER(AV106),ISNUMBER(DK106)),IF(AV106+VLOOKUP(BI106,NyHt!$L$2:$V$4,DK106,1)&gt;19,19,AV106+VLOOKUP(BI106,NyHt!$L$2:$V$4,DK106,1)),""),"")</f>
        <v/>
      </c>
      <c r="FK106" s="9" t="str">
        <f>IF(AND(ISNUMBER(AW106),ISNUMBER(DK106)),IF(AW106+VLOOKUP(BI106,NySiF!$L$2:$V$4,DK106,1)&gt;19,19,AW106+VLOOKUP(BI106,NySiF!$L$2:$V$4,DK106,1)),"")</f>
        <v/>
      </c>
      <c r="FL106" s="9" t="str">
        <f>IF(AND(ISNUMBER(AX106),ISNUMBER(DK106)),IF(AX106+VLOOKUP(BI106,NySiB!$L$2:$V$4,DK106,1)&gt;19,19,AX106+VLOOKUP(BI106,NySiB!$L$2:$V$4,DK106,1)),"")</f>
        <v/>
      </c>
      <c r="FM106" s="9" t="str">
        <f>IF(AND(ISNUMBER(AY106),ISNUMBER(DK106)),IF(AY106+VLOOKUP(BI106,NySiT!$L$2:$V$4,DK106,1)&gt;19,19,AY106+VLOOKUP(BI106,NySiT!$L$2:$V$4,DK106,1)),"")</f>
        <v/>
      </c>
      <c r="FN106" s="9" t="str">
        <f>IF(AND(ISNUMBER(AZ106),ISNUMBER(DK106)),IF(AZ106+VLOOKUP(BI106,NyVs!$L$2:$V$4,DK106,1)&gt;19,19,AZ106+VLOOKUP(BI106,NyVs!$L$2:$V$4,DK106,1)),"")</f>
        <v/>
      </c>
      <c r="FO106" s="9" t="str">
        <f>IF(AND(ISNUMBER(BA106),ISNUMBER(DK106)),IF(BA106+VLOOKUP(BI106,NyPp!$L$2:$V$4,DK106,1)&gt;19,19,BA106+VLOOKUP(BI106,NyPp!$L$2:$V$4,DK106,1)),"")</f>
        <v/>
      </c>
      <c r="FP106" s="9" t="str">
        <f>IF(AND(ISNUMBER(BB106),ISNUMBER(DK106)),IF(BB106+VLOOKUP(BI106,NyIGS!$L$2:$V$4,DK106,1)&gt;160,160,BB106+VLOOKUP(BI106,NyIGS!$L$2:$V$4,DK106,1)),"")</f>
        <v/>
      </c>
      <c r="FQ106" s="9" t="str">
        <f>IF(AND(ISNUMBER(BC106),ISNUMBER(DK106)),IF(BC106+VLOOKUP(BI106,NyIRS!$L$2:$V$4,DK106,1)&gt;160,160,BC106+VLOOKUP(BI106,NyIRS!$L$2:$V$4,DK106,1)),"")</f>
        <v/>
      </c>
      <c r="FR106" s="9" t="str">
        <f>IF(AND(ISNUMBER(BD106),ISNUMBER(DK106)),IF(BD106+VLOOKUP(BI106,NyIES!$L$2:$V$4,DK106,1)&gt;160,160, BD106+VLOOKUP(BI106,NyIES!$L$2:$V$4,DK106,1)),"")</f>
        <v/>
      </c>
      <c r="FS106" s="9" t="str">
        <f>IF(AND(ISNUMBER(BE106),ISNUMBER(DK106)),IF(BE106+VLOOKUP(BI106,NyISI!$L$2:$V$4,DK106,1)&gt;160,160,BE106+VLOOKUP(BI106,NyISI!$L$2:$V$4,DK106,1)),"")</f>
        <v/>
      </c>
      <c r="FT106" s="9" t="str">
        <f>IF(AND(ISNUMBER(DK106),DK106&lt;8),IF(AND(ISNUMBER(BF106),ISNUMBER(DK106)),IF(BF106+VLOOKUP(BI106,NyISS!$L$2:$V$4,DK106,1)&gt;160,160,BF106+VLOOKUP(BI106,NyISS!$L$2:$V$4,DK106,1)),""),"")</f>
        <v/>
      </c>
      <c r="FU106" s="9" t="str">
        <f>IF(AND(ISNUMBER(DK106),DK106&gt;7),IF(AND(ISNUMBER(BG106),ISNUMBER(DK106)),IF(BG106+VLOOKUP(BI106,NyISM!$L$2:$V$4,DK106,1)&gt;160,160,BG106+VLOOKUP(BI106,NyISM!$L$2:$V$4,DK106,1)),""),"")</f>
        <v/>
      </c>
      <c r="FV106" s="9" t="str">
        <f>IF(AND(ISNUMBER(BH106),ISNUMBER(DK106)),IF(BH106+VLOOKUP(BI106,NyIAM!$L$2:$V$4,DK106,1)&gt;160,160,BH106+VLOOKUP(BI106,NyIAM!$L$2:$V$4,DK106,1)),"")</f>
        <v/>
      </c>
    </row>
    <row r="107" spans="1:178" x14ac:dyDescent="0.2">
      <c r="A107" s="51"/>
      <c r="B107" s="51"/>
      <c r="C107" s="51"/>
      <c r="D107" s="51"/>
      <c r="E107" s="51"/>
      <c r="F107" s="51"/>
      <c r="G107" s="51"/>
      <c r="H107" s="51"/>
      <c r="I107" s="51"/>
      <c r="J107" s="52"/>
      <c r="K107" s="52"/>
      <c r="L107" s="53"/>
      <c r="M107" s="53"/>
      <c r="N107" s="58" t="str">
        <f t="shared" si="22"/>
        <v/>
      </c>
      <c r="O107" s="53"/>
      <c r="P107" s="53"/>
      <c r="Q107" s="53"/>
      <c r="R107" s="53"/>
      <c r="S107" s="53"/>
      <c r="T107" s="53"/>
      <c r="U107" s="53"/>
      <c r="V107" s="53"/>
      <c r="W107" s="53"/>
      <c r="X107" s="53"/>
      <c r="Y107" s="53"/>
      <c r="Z107" s="53"/>
      <c r="AA107" s="53"/>
      <c r="AB107" s="53"/>
      <c r="AC107" s="53"/>
      <c r="AD107" s="53"/>
      <c r="AE107" s="53"/>
      <c r="AF107" s="53"/>
      <c r="AG107" s="53"/>
      <c r="AH107" s="53"/>
      <c r="AI107" s="53"/>
      <c r="AJ107" s="4" t="str">
        <f>IF(O107="","",IF(ISNUMBER(N107),VLOOKUP(O107,NyFi!$A$2:$K$40,DK107),""))</f>
        <v/>
      </c>
      <c r="AK107" s="4" t="str">
        <f>IF(P107="","",IF(AND(ISNUMBER(N107),DK107&lt;8),VLOOKUP(P107,NyGs!$A$2:$G$41,DK107),""))</f>
        <v/>
      </c>
      <c r="AL107" s="4" t="str">
        <f>IF(AA107="","",IF(ISNUMBER(N107),VLOOKUP(AA107,NyRm!$A$2:$K$56,DK107),""))</f>
        <v/>
      </c>
      <c r="AM107" s="4" t="str">
        <f>IF(Z107="","",IF(ISNUMBER(N107),VLOOKUP(Z107,NyFm!$A$2:$K$46,DK107),""))</f>
        <v/>
      </c>
      <c r="AN107" s="4" t="str">
        <f>IF(U107="","",IF(AND(ISNUMBER(N107),DK107&lt;8),VLOOKUP(U107,NyLi1R!$A$2:$G$20,DK107),""))</f>
        <v/>
      </c>
      <c r="AO107" s="4" t="str">
        <f>IF(V107="","",IF(AND(ISNUMBER(N107),DK107&lt;8),VLOOKUP(V107,NyLi1E!$A$2:$G$20,DK107),""))</f>
        <v/>
      </c>
      <c r="AP107" s="4" t="str">
        <f>IF(AND(ISNUMBER(N107),ISNUMBER(AN107),ISNUMBER(AO107),DK107&lt;8),VLOOKUP(AN107+AO107,NyLi1T!$A$2:$G$40,DK107),"")</f>
        <v/>
      </c>
      <c r="AQ107" s="4" t="str">
        <f>IF(W107="","",IF(AND(ISNUMBER(N107),DK107&gt;7),VLOOKUP(W107,NyLi2R!$A$2:$K$20,DK107),""))</f>
        <v/>
      </c>
      <c r="AR107" s="4" t="str">
        <f>IF(X107="","",IF(AND(ISNUMBER(N107),DK107&gt;7),VLOOKUP(X107,NyLi2E!$A$2:$K$20,DK107),""))</f>
        <v/>
      </c>
      <c r="AS107" s="4" t="str">
        <f>IF(AND(ISNUMBER(N107),ISNUMBER(AQ107),ISNUMBER(AR107),DK107&gt;7),VLOOKUP(AQ107+AR107,NyLi2T!$A$2:$K$40,DK107),"")</f>
        <v/>
      </c>
      <c r="AT107" s="4" t="str">
        <f>IF(AE107="","",IF(AND(ISNUMBER(N107),DK107&lt;8),VLOOKUP(AE107,NySs!$A$2:$G$28,DK107),""))</f>
        <v/>
      </c>
      <c r="AU107" s="4" t="str">
        <f>IF(AD107="","",IF(AND(ISNUMBER(N107),DK107&lt;9),VLOOKUP(AD107,NyEo!$A$2:$H$22,DK107),""))</f>
        <v/>
      </c>
      <c r="AV107" s="4" t="str">
        <f>IF(Q107="","",IF(AND(ISNUMBER(N107),DK107&gt;7),VLOOKUP(Q107,NyHt!$A$2:$K$17,DK107),""))</f>
        <v/>
      </c>
      <c r="AW107" s="4" t="str">
        <f>IF(R107="","",IF(ISNUMBER(N107),VLOOKUP(R107,NySiF!$A$2:$K$18,DK107),""))</f>
        <v/>
      </c>
      <c r="AX107" s="4" t="str">
        <f>IF(S107="","",IF(ISNUMBER(N107),VLOOKUP(S107,NySiB!$A$2:$K$16,DK107),""))</f>
        <v/>
      </c>
      <c r="AY107" s="4" t="str">
        <f>IF(T107="","",IF(ISNUMBER(N107),VLOOKUP(T107,NySiT!$A$2:$K$32,DK107),""))</f>
        <v/>
      </c>
      <c r="AZ107" s="4" t="str">
        <f>IF(Y107="","",IF(ISNUMBER(N107),VLOOKUP(Y107,NyVs!$A$2:$K$86,DK107),""))</f>
        <v/>
      </c>
      <c r="BA107" s="4" t="str">
        <f>IF(AI107="","",IF(ISNUMBER(N107),VLOOKUP(AI107,NyPp!$A$2:$K$202,DK107),""))</f>
        <v/>
      </c>
      <c r="BB107" s="4" t="str">
        <f>IF(AND(ISNUMBER(AJ107),ISNUMBER(AK107),ISNUMBER(AL107),ISNUMBER(AM107),DK107&lt;8),IF(COUNTIF(O107,0)+COUNTIF(P107,0)+COUNTIF(AA107,0)+COUNTIF(Z107,0)&gt;1,"",VLOOKUP(AJ107+AK107+AL107+AM107,NyIGS!$A$2:$K$78,DK107)),IF(AND(ISNUMBER(AJ107),ISNUMBER(AL107),ISNUMBER(AM107),ISNUMBER(AS107),DK107&gt;7),IF(COUNTIF(O107,0)+COUNTIF(AA107,0)+COUNTIF(Z107,0)+AND(COUNTIF(W107,0),COUNTIF(X107,0))&gt;1,"",VLOOKUP(AJ107+AL107+AM107+AS107,NyIGS!$A$2:$K$78,DK107)),""))</f>
        <v/>
      </c>
      <c r="BC107" s="4" t="str">
        <f>IF(AND(ISNUMBER(AJ107),ISNUMBER(AN107),ISNUMBER(AT107),DK107&lt;8),IF(COUNTIF(O107,0)+COUNTIF(U107,0)+COUNTIF(AE107,0)&gt;1,"",VLOOKUP(AJ107+AN107+AT107,NyIRS!$A$2:$K$59,DK107)),IF(AND(ISNUMBER(AJ107),ISNUMBER(AQ107),DK107&gt;7),IF(COUNTIF(O107,0)+COUNTIF(W107,0)&gt;1,"",VLOOKUP(AJ107+AQ107,NyIRS!$A$2:$K$59,DK107)),""))</f>
        <v/>
      </c>
      <c r="BD107" s="4" t="str">
        <f>IF(AND(ISNUMBER(AK107),ISNUMBER(AL107),ISNUMBER(AM107),DK107&lt;8),IF(COUNTIF(P107,0)+COUNTIF(AA107,0)+COUNTIF(Z107,0)&gt;1,"",VLOOKUP(AK107+AL107+AM107,NyIES!$A$2:$K$59,DK107)),IF(AND(ISNUMBER(AL107),ISNUMBER(AM107),ISNUMBER(AR107),DK107&gt;7),IF(COUNTIF(AA107,0)+COUNTIF(Z107,0)+COUNTIF(X107,0)&gt;1,"",VLOOKUP(AL107+AM107+AR107,NyIES!$A$2:$K$59,DK107)),""))</f>
        <v/>
      </c>
      <c r="BE107" s="4" t="str">
        <f>IF(AND(ISNUMBER(AJ107),ISNUMBER(AP107),ISNUMBER(AU107),DK107&lt;8),IF(COUNTIF(O107,0)+AND(COUNTIF(U107,0),COUNTIF(V107,0))+COUNTIF(AD107,0)&gt;1,"",VLOOKUP(AJ107+AP107+AU107,NyISI!$A$2:$K$59,DK107)),IF(AND(ISNUMBER(AS107),ISNUMBER(AU107),ISNUMBER(AV107),DK107=8),IF(COUNTIF(AD107,0)+COUNTIF(Q107,0)+AND(COUNTIF(W107,0),COUNTIF(X107,0))&gt;1,"",VLOOKUP(AS107+AU107+AV107,NyISI!$A$2:$K$59,DK107)),IF(AND(ISNUMBER(AS107),ISNUMBER(AV107),DK107&gt;8),IF(COUNTIF(Q107,0)+AND(COUNTIF(W107,0),COUNTIF(X107,0))&gt;1,"",VLOOKUP(AS107+AV107,NyISI!$A$2:$K$59,DK107)),"")))</f>
        <v/>
      </c>
      <c r="BF107" s="4" t="str">
        <f>IF(AND(ISNUMBER(AT107),ISNUMBER(AK107),ISNUMBER(AL107),ISNUMBER(AM107),DK107&lt;8),IF(COUNTIF(P107,0)+COUNTIF(AA107,0)+COUNTIF(Z107,0)+COUNTIF(AE107,0)&gt;1,"",VLOOKUP(AT107+AK107+AL107+AM107,NyISS!$A$2:$G$78,DK107)),"")</f>
        <v/>
      </c>
      <c r="BG107" s="4" t="str">
        <f>IF(AND(ISNUMBER(AJ107),ISNUMBER(AL107),ISNUMBER(AM107),DK107&gt;7),IF(COUNTIF(O107,0)+COUNTIF(AA107,0)+COUNTIF(Z107,0)&gt;1,"",VLOOKUP(AJ107+AL107+AM107,NyISM!$A$2:$K$59,DK107)),"")</f>
        <v/>
      </c>
      <c r="BH107" s="4" t="str">
        <f>IF(AND(ISNUMBER(AY107),ISNUMBER(AZ107)),IF(COUNTIF(T107,0)+COUNTIF(Y107,0)&gt;1,"",VLOOKUP(AY107+AZ107,NyIAM!$A$2:$K$40,DK107)),"")</f>
        <v/>
      </c>
      <c r="BJ107" s="4" t="str">
        <f>IF(ISNUMBER(BB107),VLOOKUP(BB107,Percentil!$A$2:$B$122,2,1),"")</f>
        <v/>
      </c>
      <c r="BK107" s="4" t="str">
        <f>IF(ISNUMBER(BC107),VLOOKUP(BC107,Percentil!$A$2:$B$122,2,1),"")</f>
        <v/>
      </c>
      <c r="BL107" s="4" t="str">
        <f>IF(ISNUMBER(BD107),VLOOKUP(BD107,Percentil!$A$2:$B$122,2,1),"")</f>
        <v/>
      </c>
      <c r="BM107" s="4" t="str">
        <f>IF(ISNUMBER(BE107),VLOOKUP(BE107,Percentil!$A$2:$B$122,2,1),"")</f>
        <v/>
      </c>
      <c r="BN107" s="4" t="str">
        <f>IF(ISNUMBER(BF107),VLOOKUP(BF107,Percentil!$A$2:$B$122,2,1),"")</f>
        <v/>
      </c>
      <c r="BO107" s="4" t="str">
        <f>IF(ISNUMBER(BG107),VLOOKUP(BG107,Percentil!$A$2:$B$122,2,1),"")</f>
        <v/>
      </c>
      <c r="BP107" s="4" t="str">
        <f>IF(ISNUMBER(BH107),VLOOKUP(BH107,Percentil!$A$2:$B$122,2,1),"")</f>
        <v/>
      </c>
      <c r="BQ107" s="4" t="str">
        <f>IF(AND(ISNUMBER(AJ107),ISNUMBER(DK107)),IF(AJ107-VLOOKUP(BI107,NyFi!$L$2:$V$4,DK107,1)&lt;1,1 &amp; " - " &amp; AJ107+VLOOKUP(BI107,NyFi!$L$2:$V$4,DK107,1),IF(AJ107+VLOOKUP(BI107,NyFi!$L$2:$V$4,DK107,1)&gt;19,AJ107-VLOOKUP(BI107,NyFi!$L$2:$V$4,DK107,1) &amp; " - " &amp; 19,AJ107-VLOOKUP(BI107,NyFi!$L$2:$V$4,DK107,1) &amp; " - " &amp; AJ107+VLOOKUP(BI107,NyFi!$L$2:$V$4,DK107,1))),"")</f>
        <v/>
      </c>
      <c r="BR107" s="4" t="str">
        <f>IF(AND(ISNUMBER(DK107),DK107&lt;8),IF(AND(ISNUMBER(AK107),ISNUMBER(DK107)),IF(AK107-VLOOKUP(BI107,NyGs!$L$2:$V$4,DK107,1)&lt;1,1 &amp; " - " &amp; AK107+VLOOKUP(BI107,NyGs!$L$2:$V$4,DK107,1),IF(AK107+VLOOKUP(BI107,NyGs!$L$2:$V$4,DK107,1)&gt;19,AK107-VLOOKUP(BI107,NyGs!$L$2:$V$4,DK107,1) &amp; " - " &amp; 19,AK107-VLOOKUP(BI107,NyGs!$L$2:$V$4,DK107,1) &amp; " - " &amp; AK107+VLOOKUP(BI107,NyGs!$L$2:$V$4,DK107,1))),""),"")</f>
        <v/>
      </c>
      <c r="BS107" s="4" t="str">
        <f>IF(AND(ISNUMBER(AL107),ISNUMBER(DK107)),IF(AL107-VLOOKUP(BI107,NyRm!$L$2:$V$4,DK107,1)&lt;1,1 &amp; " - " &amp; AL107+VLOOKUP(BI107,NyRm!$L$2:$V$4,DK107,1),IF(AL107+VLOOKUP(BI107,NyRm!$L$2:$V$4,DK107,1)&gt;19,AL107-VLOOKUP(BI107,NyRm!$L$2:$V$4,DK107,1) &amp; " - " &amp; 19,AL107-VLOOKUP(BI107,NyRm!$L$2:$V$4,DK107,1) &amp; " - " &amp; AL107+VLOOKUP(BI107,NyRm!$L$2:$V$4,DK107,1))),"")</f>
        <v/>
      </c>
      <c r="BT107" s="4" t="str">
        <f>IF(AND(ISNUMBER(AM107),ISNUMBER(DK107)),IF(AM107-VLOOKUP(BI107,NyFm!$L$2:$V$4,DK107,1)&lt;1,1 &amp; " - " &amp; AM107+VLOOKUP(BI107,NyFm!$L$2:$V$4,DK107,1),IF(AM107+VLOOKUP(BI107,NyFm!$L$2:$V$4,DK107,1)&gt;19,AM107-VLOOKUP(BI107,NyFm!$L$2:$V$4,DK107,1) &amp; " - " &amp; 19,AM107-VLOOKUP(BI107,NyFm!$L$2:$V$4,DK107,1) &amp; " - " &amp; AM107+VLOOKUP(BI107,NyFm!$L$2:$V$4,DK107,1))),"")</f>
        <v/>
      </c>
      <c r="BU107" s="4" t="str">
        <f>IF(AND(ISNUMBER(DK107),DK107&lt;8),IF(AND(ISNUMBER(AN107),ISNUMBER(DK107)),IF(AN107-VLOOKUP(BI107,NyLi1R!$L$2:$V$4,DK107,1)&lt;1,1 &amp; " - " &amp; AN107+VLOOKUP(BI107,NyLi1R!$L$2:$V$4,DK107,1),IF(AN107+VLOOKUP(BI107,NyLi1R!$L$2:$V$4,DK107,1)&gt;19,AN107-VLOOKUP(BI107,NyLi1R!$L$2:$V$4,DK107,1) &amp; " - " &amp; 19,AN107-VLOOKUP(BI107,NyLi1R!$L$2:$V$4,DK107,1) &amp; " - " &amp; AN107+VLOOKUP(BI107,NyLi1R!$L$2:$V$4,DK107,1))),""),"")</f>
        <v/>
      </c>
      <c r="BV107" s="4" t="str">
        <f>IF(AND(ISNUMBER(DK107),DK107&lt;8),IF(AND(ISNUMBER(AO107),ISNUMBER(DK107)),IF(AO107-VLOOKUP(BI107,NyLi1E!$L$2:$V$4,DK107,1)&lt;1,1 &amp; " - " &amp; AO107+VLOOKUP(BI107,NyLi1E!$L$2:$V$4,DK107,1),IF(AO107+VLOOKUP(BI107,NyLi1E!$L$2:$V$4,DK107,1)&gt;19,AO107-VLOOKUP(BI107,NyLi1E!$L$2:$V$4,DK107,1) &amp; " - " &amp; 19,AO107-VLOOKUP(BI107,NyLi1E!$L$2:$V$4,DK107,1) &amp; " - " &amp; AO107+VLOOKUP(BI107,NyLi1E!$L$2:$V$4,DK107,1))),""),"")</f>
        <v/>
      </c>
      <c r="BW107" s="4" t="str">
        <f>IF(AND(ISNUMBER(DK107),DK107&lt;8),IF(AND(ISNUMBER(AP107),ISNUMBER(DK107)),IF(AP107-VLOOKUP(BI107,NyLi1T!$L$2:$V$4,DK107,1)&lt;1,1 &amp; " - " &amp; AP107+VLOOKUP(BI107,NyLi1T!$L$2:$V$4,DK107,1),IF(AP107+VLOOKUP(BI107,NyLi1T!$L$2:$V$4,DK107,1)&gt;19,AP107-VLOOKUP(BI107,NyLi1T!$L$2:$V$4,DK107,1) &amp; " - " &amp; 19,AP107-VLOOKUP(BI107,NyLi1T!$L$2:$V$4,DK107,1) &amp; " - " &amp; AP107+VLOOKUP(BI107,NyLi1T!$L$2:$V$4,DK107,1))),""),"")</f>
        <v/>
      </c>
      <c r="BX107" s="4" t="str">
        <f>IF(AND(ISNUMBER(DK107),DK107&gt;7),IF(AND(ISNUMBER(AQ107),ISNUMBER(DK107)),IF(AQ107-VLOOKUP(BI107,NyLi2R!$L$2:$V$4,DK107,1)&lt;1,1 &amp; " - " &amp; AQ107+VLOOKUP(BI107,NyLi2R!$L$2:$V$4,DK107,1),IF(AQ107+VLOOKUP(BI107,NyLi2R!$L$2:$V$4,DK107,1)&gt;19,AQ107-VLOOKUP(BI107,NyLi2R!$L$2:$V$4,DK107,1) &amp; " - " &amp; 19,AQ107-VLOOKUP(BI107,NyLi2R!$L$2:$V$4,DK107,1) &amp; " - " &amp; AQ107+VLOOKUP(BI107,NyLi2R!$L$2:$V$4,DK107,1))),""),"")</f>
        <v/>
      </c>
      <c r="BY107" s="4" t="str">
        <f>IF(AND(ISNUMBER(DK107),DK107&gt;7),IF(AND(ISNUMBER(AR107),ISNUMBER(DK107)),IF(AR107-VLOOKUP(BI107,NyLi2E!$L$2:$V$4,DK107,1)&lt;1,1 &amp; " - " &amp; AR107+VLOOKUP(BI107,NyLi2E!$L$2:$V$4,DK107,1),IF(AR107+VLOOKUP(BI107,NyLi2E!$L$2:$V$4,DK107,1)&gt;19,AR107-VLOOKUP(BI107,NyLi2E!$L$2:$V$4,DK107,1) &amp; " - " &amp; 19,AR107-VLOOKUP(BI107,NyLi2E!$L$2:$V$4,DK107,1) &amp; " - " &amp; AR107+VLOOKUP(BI107,NyLi2E!$L$2:$V$4,DK107,1))),""),"")</f>
        <v/>
      </c>
      <c r="BZ107" s="4" t="str">
        <f>IF(AND(ISNUMBER(DK107),DK107&gt;7),IF(AND(ISNUMBER(AS107),ISNUMBER(DK107)),IF(AS107-VLOOKUP(BI107,NyLi2T!$L$2:$V$4,DK107,1)&lt;1,1 &amp; " - " &amp; AS107+VLOOKUP(BI107,NyLi2T!$L$2:$V$4,DK107,1),IF(AS107+VLOOKUP(BI107,NyLi2T!$L$2:$V$4,DK107,1)&gt;19,AS107-VLOOKUP(BI107,NyLi2T!$L$2:$V$4,DK107,1) &amp; " - " &amp; 19,AS107-VLOOKUP(BI107,NyLi2T!$L$2:$V$4,DK107,1) &amp; " - " &amp; AS107+VLOOKUP(BI107,NyLi2T!$L$2:$V$4,DK107,1))),""),"")</f>
        <v/>
      </c>
      <c r="CA107" s="4" t="str">
        <f>IF(AND(ISNUMBER(DK107),DK107&lt;8),IF(AND(ISNUMBER(AT107),ISNUMBER(DK107)),IF(AT107-VLOOKUP(BI107,NySs!$L$2:$V$4,DK107,1)&lt;1,1 &amp; " - " &amp; AT107+VLOOKUP(BI107,NySs!$L$2:$V$4,DK107,1),IF(AT107+VLOOKUP(BI107,NySs!$L$2:$V$4,DK107,1)&gt;19,AT107-VLOOKUP(BI107,NySs!$L$2:$V$4,DK107,1) &amp; " - " &amp; 19,AT107-VLOOKUP(BI107,NySs!$L$2:$V$4,DK107,1) &amp; " - " &amp; AT107+VLOOKUP(BI107,NySs!$L$2:$V$4,DK107,1))),""),"")</f>
        <v/>
      </c>
      <c r="CB107" s="4" t="str">
        <f>IF(AND(ISNUMBER(DK107),DK107&lt;9),IF(AND(ISNUMBER(AU107),ISNUMBER(DK107)),IF(AU107-VLOOKUP(BI107,NyEo!$L$2:$V$4,DK107,1)&lt;1,1 &amp; " - " &amp; AU107+VLOOKUP(BI107,NyEo!$L$2:$V$4,DK107,1),IF(AU107+VLOOKUP(BI107,NyEo!$L$2:$V$4,DK107,1)&gt;19,AU107-VLOOKUP(BI107,NyEo!$L$2:$V$4,DK107,1) &amp; " - " &amp; 19,AU107-VLOOKUP(BI107,NyEo!$L$2:$V$4,DK107,1) &amp; " - " &amp; AU107+VLOOKUP(BI107,NyEo!$L$2:$V$4,DK107,1))),""),"")</f>
        <v/>
      </c>
      <c r="CC107" s="4" t="str">
        <f>IF(AND(ISNUMBER(DK107),DK107&gt;7),IF(AND(ISNUMBER(AV107),ISNUMBER(DK107)),IF(AV107-VLOOKUP(BI107,NyHt!$L$2:$V$4,DK107,1)&lt;1,1 &amp; " - " &amp; AV107+VLOOKUP(BI107,NyHt!$L$2:$V$4,DK107,1),IF(AV107+VLOOKUP(BI107,NyHt!$L$2:$V$4,DK107,1)&gt;19,AV107-VLOOKUP(BI107,NyHt!$L$2:$V$4,DK107,1) &amp; " - " &amp; 19,AV107-VLOOKUP(BI107,NyHt!$L$2:$V$4,DK107,1) &amp; " - " &amp; AV107+VLOOKUP(BI107,NyHt!$L$2:$V$4,DK107,1))),""),"")</f>
        <v/>
      </c>
      <c r="CD107" s="4" t="str">
        <f>IF(AND(ISNUMBER(AW107),ISNUMBER(DK107)),IF(AW107-VLOOKUP(BI107,NySiF!$L$2:$V$4,DK107,1)&lt;1,1 &amp; " - " &amp; AW107+VLOOKUP(BI107,NySiF!$L$2:$V$4,DK107,1),IF(AW107+VLOOKUP(BI107,NySiF!$L$2:$V$4,DK107,1)&gt;19,AW107-VLOOKUP(BI107,NySiF!$L$2:$V$4,DK107,1) &amp; " - " &amp; 19,AW107-VLOOKUP(BI107,NySiF!$L$2:$V$4,DK107,1) &amp; " - " &amp; AW107+VLOOKUP(BI107,NySiF!$L$2:$V$4,DK107,1))),"")</f>
        <v/>
      </c>
      <c r="CE107" s="4" t="str">
        <f>IF(AND(ISNUMBER(AX107),ISNUMBER(DK107)),IF(AX107-VLOOKUP(BI107,NySiB!$L$2:$V$4,DK107,1)&lt;1,1 &amp; " - " &amp; AX107+VLOOKUP(BI107,NySiB!$L$2:$V$4,DK107,1),IF(AX107+VLOOKUP(BI107,NySiB!$L$2:$V$4,DK107,1)&gt;19,AX107-VLOOKUP(BI107,NySiB!$L$2:$V$4,DK107,1) &amp; " - " &amp; 19,AX107-VLOOKUP(BI107,NySiB!$L$2:$V$4,DK107,1) &amp; " - " &amp; AX107+VLOOKUP(BI107,NySiB!$L$2:$V$4,DK107,1))),"")</f>
        <v/>
      </c>
      <c r="CF107" s="4" t="str">
        <f>IF(AND(ISNUMBER(AY107),ISNUMBER(DK107)),IF(AY107-VLOOKUP(BI107,NySiT!$L$2:$V$4,DK107,1)&lt;1,1 &amp; " - " &amp; AY107+VLOOKUP(BI107,NySiT!$L$2:$V$4,DK107,1),IF(AY107+VLOOKUP(BI107,NySiT!$L$2:$V$4,DK107,1)&gt;19,AY107-VLOOKUP(BI107,NySiT!$L$2:$V$4,DK107,1) &amp; " - " &amp; 19,AY107-VLOOKUP(BI107,NySiT!$L$2:$V$4,DK107,1) &amp; " - " &amp; AY107+VLOOKUP(BI107,NySiT!$L$2:$V$4,DK107,1))),"")</f>
        <v/>
      </c>
      <c r="CG107" s="4" t="str">
        <f>IF(AND(ISNUMBER(AZ107),ISNUMBER(DK107)),IF(AZ107-VLOOKUP(BI107,NyVs!$L$2:$V$4,DK107,1)&lt;1,1 &amp; " - " &amp; AZ107+VLOOKUP(BI107,NyVs!$L$2:$V$4,DK107,1),IF(AZ107+VLOOKUP(BI107,NyVs!$L$2:$V$4,DK107,1)&gt;19,AZ107-VLOOKUP(BI107,NyVs!$L$2:$V$4,DK107,1) &amp; " - " &amp; 19,AZ107-VLOOKUP(BI107,NyVs!$L$2:$V$4,DK107,1) &amp; " - " &amp; AZ107+VLOOKUP(BI107,NyVs!$L$2:$V$4,DK107,1))),"")</f>
        <v/>
      </c>
      <c r="CH107" s="4" t="str">
        <f>IF(AND(ISNUMBER(BA107),ISNUMBER(DK107)),IF(BA107-VLOOKUP(BI107,NyPp!$L$2:$V$4,DK107,1)&lt;1,1 &amp; " - " &amp; BA107+VLOOKUP(BI107,NyPp!$L$2:$V$4,DK107,1),IF(BA107+VLOOKUP(BI107,NyPp!$L$2:$V$4,DK107,1)&gt;19,BA107-VLOOKUP(BI107,NyPp!$L$2:$V$4,DK107,1) &amp; " - " &amp; 19,BA107-VLOOKUP(BI107,NyPp!$L$2:$V$4,DK107,1) &amp; " - " &amp; BA107+VLOOKUP(BI107,NyPp!$L$2:$V$4,DK107,1))),"")</f>
        <v/>
      </c>
      <c r="CI107" s="4" t="str">
        <f>IF(AND(ISNUMBER(BB107),ISNUMBER(DK107)),IF(BB107-VLOOKUP(BI107,NyIGS!$L$2:$V$4,DK107,1)&lt;40,40 &amp; " - " &amp; BB107+VLOOKUP(BI107,NyIGS!$L$2:$V$4,DK107,1),IF(BB107+VLOOKUP(BI107,NyIGS!$L$2:$V$4,DK107,1)&gt;160,BB107-VLOOKUP(BI107,NyIGS!$L$2:$V$4,DK107,1) &amp; " - " &amp; 160,BB107-VLOOKUP(BI107,NyIGS!$L$2:$V$4,DK107,1) &amp; " - " &amp; BB107+VLOOKUP(BI107,NyIGS!$L$2:$V$4,DK107,1))),"")</f>
        <v/>
      </c>
      <c r="CJ107" s="4" t="str">
        <f>IF(AND(ISNUMBER(BC107),ISNUMBER(DK107)),IF(BC107-VLOOKUP(BI107,NyIRS!$L$2:$V$4,DK107,1)&lt;40,40 &amp; " - " &amp; BC107+VLOOKUP(BI107,NyIRS!$L$2:$V$4,DK107,1),IF(BC107+VLOOKUP(BI107,NyIRS!$L$2:$V$4,DK107,1)&gt;160,BC107-VLOOKUP(BI107,NyIRS!$L$2:$V$4,DK107,1) &amp; " - " &amp; 160,BC107-VLOOKUP(BI107,NyIRS!$L$2:$V$4,DK107,1) &amp; " - " &amp; BC107+VLOOKUP(BI107,NyIRS!$L$2:$V$4,DK107,1))),"")</f>
        <v/>
      </c>
      <c r="CK107" s="4" t="str">
        <f>IF(AND(ISNUMBER(BD107),ISNUMBER(DK107)),IF(BD107-VLOOKUP(BI107,NyIES!$L$2:$V$4,DK107,1)&lt;40,40 &amp; " - " &amp; BD107+VLOOKUP(BI107,NyIES!$L$2:$V$4,DK107,1),IF(BD107+VLOOKUP(BI107,NyIES!$L$2:$V$4,DK107,1)&gt;160,BD107-VLOOKUP(BI107,NyIES!$L$2:$V$4,DK107,1) &amp; " - " &amp; 160,BD107-VLOOKUP(BI107,NyIES!$L$2:$V$4,DK107,1) &amp; " - " &amp; BD107+VLOOKUP(BI107,NyIES!$L$2:$V$4,DK107,1))),"")</f>
        <v/>
      </c>
      <c r="CL107" s="4" t="str">
        <f>IF(AND(ISNUMBER(BE107),ISNUMBER(DK107)),IF(BE107-VLOOKUP(BI107,NyISI!$L$2:$V$4,DK107,1)&lt;40,40 &amp; " - " &amp; BE107+VLOOKUP(BI107,NyISI!$L$2:$V$4,DK107,1),IF(BE107+VLOOKUP(BI107,NyISI!$L$2:$V$4,DK107,1)&gt;160,BE107-VLOOKUP(BI107,NyISI!$L$2:$V$4,DK107,1) &amp; " - " &amp; 160,BE107-VLOOKUP(BI107,NyISI!$L$2:$V$4,DK107,1) &amp; " - " &amp; BE107+VLOOKUP(BI107,NyISI!$L$2:$V$4,DK107,1))),"")</f>
        <v/>
      </c>
      <c r="CM107" s="4" t="str">
        <f>IF(AND(ISNUMBER(DK107),DK107&lt;8),IF(AND(ISNUMBER(BF107),ISNUMBER(DK107)),IF(BF107-VLOOKUP(BI107,NyISS!$L$2:$V$4,DK107,1)&lt;40,40 &amp; " - " &amp; BF107+VLOOKUP(BI107,NyISS!$L$2:$V$4,DK107,1),IF(BF107+VLOOKUP(BI107,NyISS!$L$2:$V$4,DK107,1)&gt;160,BF107-VLOOKUP(BI107,NyISS!$L$2:$V$4,DK107,1) &amp; " - " &amp; 160,BF107-VLOOKUP(BI107,NyISS!$L$2:$V$4,DK107,1) &amp; " - " &amp; BF107+VLOOKUP(BI107,NyISS!$L$2:$V$4,DK107,1))),""),"")</f>
        <v/>
      </c>
      <c r="CN107" s="4" t="str">
        <f>IF(AND(ISNUMBER(DK107),DK107&gt;7),IF(AND(ISNUMBER(BG107),ISNUMBER(DK107)),IF(BG107-VLOOKUP(BI107,NyISM!$L$2:$V$4,DK107,1)&lt;40,40 &amp; " - " &amp; BG107+VLOOKUP(BI107,NyISM!$L$2:$V$4,DK107,1),IF(BG107+VLOOKUP(BI107,NyISM!$L$2:$V$4,DK107,1)&gt;160,BG107-VLOOKUP(BI107,NyISM!$L$2:$V$4,DK107,1) &amp; " - " &amp; 160,BG107-VLOOKUP(BI107,NyISM!$L$2:$V$4,DK107,1) &amp; " - " &amp; BG107+VLOOKUP(BI107,NyISM!$L$2:$V$4,DK107,1))),""),"")</f>
        <v/>
      </c>
      <c r="CO107" s="4" t="str">
        <f>IF(AND(ISNUMBER(BH107),ISNUMBER(DK107)),IF(BH107-VLOOKUP(BI107,NyIAM!$L$2:$V$4,DK107,1)&lt;40,40 &amp; " - " &amp; BH107+VLOOKUP(BI107,NyIAM!$L$2:$V$4,DK107,1),IF(BH107+VLOOKUP(BI107,NyIAM!$L$2:$V$4,DK107,1)&gt;160,BH107-VLOOKUP(BI107,NyIAM!$L$2:$V$4,DK107,1) &amp; " - " &amp; 160,BH107-VLOOKUP(BI107,NyIAM!$L$2:$V$4,DK107,1) &amp; " - " &amp; BH107+VLOOKUP(BI107,NyIAM!$L$2:$V$4,DK107,1))),"")</f>
        <v/>
      </c>
      <c r="CP107" s="4" t="str">
        <f>IF(AF107="","",IF(AND(ISNUMBER(AF107),ISNUMBER(DK107)),IF(VLOOKUP(AF107,NyOm!$A$2:$K$30,DK107,1)=1,"Onormalt få ord",IF(VLOOKUP(AF107,NyOm!$A$2:$K$30,DK107,1)=2,"Färre antal ord än normalt",IF(VLOOKUP(AF107,NyOm!$A$2:$K$30,DK107,1)=3,"Normalt antal ord","")))))</f>
        <v/>
      </c>
      <c r="CQ107" s="4" t="str">
        <f>IF(AB107="","",IF(AND(ISNUMBER(AB107),ISNUMBER(DK107)),IF(VLOOKUP(AB107,NyPbTid!$A$2:$K$218,DK107,1)=1,"Onormalt lång tidsåtgång",IF(VLOOKUP(AB107,NyPbTid!$A$2:$K$218,DK107,1)=2,"Långsammare än normalt",IF(VLOOKUP(AB107,NyPbTid!$A$2:$K$218,DK107,1)=3,"Normal tidsåtgång","")))))</f>
        <v/>
      </c>
      <c r="CR107" s="4" t="str">
        <f>IF(AC107="","",IF(AND(ISNUMBER(AC107),ISNUMBER(DK107)),IF(VLOOKUP(AC107,NyPbFel!$A$2:$K$18,DK107,1)=1,"Onormalt antal fel",IF(VLOOKUP(AC107,NyPbFel!$A$2:$K$18,DK107,1)=2,"Fler fel än normalt",IF(VLOOKUP(AC107,NyPbFel!$A$2:$K$18,DK107,1)=3,"Normalt antal fel","")))))</f>
        <v/>
      </c>
      <c r="CS107" s="4" t="str">
        <f t="shared" si="28"/>
        <v/>
      </c>
      <c r="CT107" s="4" t="str">
        <f>IF(OR(ISNUMBER(CS107),CS107="0**"),IF(ISNUMBER(CS107),CS107/ABS(CS107)*VLOOKUP(1,SignDiff!$A$3:$K$4,DK107,1),VLOOKUP(1,SignDiff!$A$3:$K$4,DK107,1)),"")</f>
        <v/>
      </c>
      <c r="CU107" s="4" t="str">
        <f>IF(OR(ISNUMBER(CS107),CS107="0**"),IF(ISNUMBER(CS107),CS107/ABS(CS107)*VLOOKUP(1,SignDiff!$A$7:$K$8,DK107,1),VLOOKUP(1,SignDiff!$A$7:$K$8,DK107,1)),"")</f>
        <v/>
      </c>
      <c r="CV107" s="4" t="str">
        <f t="shared" si="29"/>
        <v/>
      </c>
      <c r="CW107" s="4" t="str">
        <f t="shared" si="30"/>
        <v/>
      </c>
      <c r="CX107" s="4" t="str">
        <f>IF(OR(ISNUMBER(CS107),CS107="0**"),IF(CS107="0**",VLOOKUP(0,'IRS-IES'!$A$2:$C$43,2,1),IF(CS107&lt;0,VLOOKUP(ABS(CS107),'IRS-IES'!$A$2:$C$43,2,1),VLOOKUP(ABS(CS107),'IRS-IES'!$A$2:$C$43,3,1))),"")</f>
        <v/>
      </c>
      <c r="CY107" s="4" t="str">
        <f t="shared" si="31"/>
        <v/>
      </c>
      <c r="CZ107" s="4" t="str">
        <f>IF(OR(ISNUMBER(CY107),CY107="0**"),IF(ISNUMBER(CY107),CY107/ABS(CY107)*VLOOKUP(2,SignDiff!$A$3:$K$4,DK107,1),VLOOKUP(2,SignDiff!$A$3:$K$4,DK107,1)),"")</f>
        <v/>
      </c>
      <c r="DA107" s="4" t="str">
        <f>IF(OR(ISNUMBER(CY107),CY107="0**"),IF(ISNUMBER(CY107),CY107/ABS(CY107)*VLOOKUP(2,SignDiff!$A$7:$K$8,DK107,1),VLOOKUP(2,SignDiff!$A$7:$K$8,DK107,1)),"")</f>
        <v/>
      </c>
      <c r="DB107" s="4" t="str">
        <f t="shared" si="32"/>
        <v/>
      </c>
      <c r="DC107" s="4" t="str">
        <f t="shared" si="33"/>
        <v/>
      </c>
      <c r="DD107" s="4" t="str">
        <f>IF(OR(ISNUMBER(CY107),CY107="0**"),IF(CY107="0**",VLOOKUP(0,'ISI-ISS'!$A$2:$C$43,2,1),IF(CY107&lt;0,VLOOKUP(ABS(CY107),'ISI-ISS'!$A$2:$C$43,2,1),VLOOKUP(ABS(CY107),'ISI-ISS'!$A$2:$C$43,3,1))),"")</f>
        <v/>
      </c>
      <c r="DE107" s="4" t="str">
        <f t="shared" si="34"/>
        <v/>
      </c>
      <c r="DF107" s="4" t="str">
        <f>IF(OR(ISNUMBER(DE107),DE107="0**"),IF(ISNUMBER(DE107),DE107/ABS(DE107)*VLOOKUP(2,SignDiff!$A$3:$K$4,DK107,1),VLOOKUP(2,SignDiff!$A$3:$K$4,DK107,1)),"")</f>
        <v/>
      </c>
      <c r="DG107" s="4" t="str">
        <f>IF(OR(ISNUMBER(DE107),DE107="0**"),IF(ISNUMBER(DE107),DE107/ABS(DE107)*VLOOKUP(2,SignDiff!$A$7:$K$8,DK107,1),VLOOKUP(2,SignDiff!$A$7:$K$8,DK107,1)),"")</f>
        <v/>
      </c>
      <c r="DH107" s="4" t="str">
        <f t="shared" si="35"/>
        <v/>
      </c>
      <c r="DI107" s="4" t="str">
        <f t="shared" si="36"/>
        <v/>
      </c>
      <c r="DJ107" s="4" t="str">
        <f>IF(OR(ISNUMBER(DE107),DE107="0**"),IF(DE107="0**",VLOOKUP(0,'ISI-ISM'!$A$2:$C$43,2,1),IF(DE107&lt;0,VLOOKUP(ABS(DE107),'ISI-ISM'!$A$2:$C$43,2,1),VLOOKUP(ABS(DE107),'ISI-ISM'!$A$2:$C$43,3,1))),"")</f>
        <v/>
      </c>
      <c r="DK107" s="4" t="str">
        <f>IF(ISERROR(VLOOKUP(N107,age!$A$2:$C$11,2,1)),"",VLOOKUP(N107,age!$A$2:$C$11,2,1))</f>
        <v/>
      </c>
      <c r="DL107" s="4" t="str">
        <f>IF(ISERROR(VLOOKUP(N107,age!$A$2:$C$11,3,1)),"",VLOOKUP(N107,age!$A$2:$C$11,3,1))</f>
        <v/>
      </c>
      <c r="DM107" s="4">
        <f t="shared" si="23"/>
        <v>0</v>
      </c>
      <c r="DN107" s="4">
        <f t="shared" si="24"/>
        <v>0</v>
      </c>
      <c r="DO107" s="4">
        <f t="shared" si="25"/>
        <v>0</v>
      </c>
      <c r="DP107" s="4">
        <f t="shared" si="26"/>
        <v>0</v>
      </c>
      <c r="DQ107" s="4">
        <f t="shared" si="27"/>
        <v>0</v>
      </c>
      <c r="DR107" s="9" t="str">
        <f t="shared" si="37"/>
        <v/>
      </c>
      <c r="DS107" s="9" t="str">
        <f t="shared" si="38"/>
        <v/>
      </c>
      <c r="DT107" s="9" t="str">
        <f t="shared" si="39"/>
        <v/>
      </c>
      <c r="DU107" s="9" t="str">
        <f t="shared" si="40"/>
        <v/>
      </c>
      <c r="DV107" s="9" t="str">
        <f t="shared" si="41"/>
        <v/>
      </c>
      <c r="DW107" s="9" t="str">
        <f t="shared" si="42"/>
        <v/>
      </c>
      <c r="DX107" s="9" t="str">
        <f t="shared" si="43"/>
        <v/>
      </c>
      <c r="DY107" s="9" t="str">
        <f>IF(AND(ISNUMBER(AJ107),ISNUMBER(DK107)),IF(AJ107-VLOOKUP(BI107,NyFi!$L$2:$V$4,DK107,1)&lt;1,1,AJ107-VLOOKUP(BI107,NyFi!$L$2:$V$4,DK107,1)),"")</f>
        <v/>
      </c>
      <c r="DZ107" s="9" t="str">
        <f>IF(AND(ISNUMBER(DK107),DK107&lt;8),IF(AND(ISNUMBER(AK107),ISNUMBER(DK107)),IF(AK107-VLOOKUP(BI107,NyGs!$L$2:$V$4,DK107,1)&lt;1,1,AK107-VLOOKUP(BI107,NyGs!$L$2:$V$4,DK107,1)),""),"")</f>
        <v/>
      </c>
      <c r="EA107" s="9" t="str">
        <f>IF(AND(ISNUMBER(AL107),ISNUMBER(DK107)),IF(AL107-VLOOKUP(BI107,NyRm!$L$2:$V$4,DK107,1)&lt;1,1,AL107-VLOOKUP(BI107,NyRm!$L$2:$V$4,DK107,1)),"")</f>
        <v/>
      </c>
      <c r="EB107" s="9" t="str">
        <f>IF(AND(ISNUMBER(AM107),ISNUMBER(DK107)),IF(AM107-VLOOKUP(BI107,NyFm!$L$2:$V$4,DK107,1)&lt;1,1,AM107-VLOOKUP(BI107,NyFm!$L$2:$V$4,DK107,1)),"")</f>
        <v/>
      </c>
      <c r="EC107" s="9" t="str">
        <f>IF(AND(ISNUMBER(DK107),DK107&lt;8),IF(AND(ISNUMBER(AN107),ISNUMBER(DK107)),IF(AN107-VLOOKUP(BI107,NyLi1R!$L$2:$V$4,DK107,1)&lt;1,1,AN107-VLOOKUP(BI107,NyLi1R!$L$2:$V$4,DK107,1)),""),"")</f>
        <v/>
      </c>
      <c r="ED107" s="9" t="str">
        <f>IF(AND(ISNUMBER(DK107),DK107&lt;8),IF(AND(ISNUMBER(AO107),ISNUMBER(DK107)),IF(AO107-VLOOKUP(BI107,NyLi1E!$L$2:$V$4,DK107,1)&lt;1,1,AO107-VLOOKUP(BI107,NyLi1E!$L$2:$V$4,DK107,1)),""),"")</f>
        <v/>
      </c>
      <c r="EE107" s="9" t="str">
        <f>IF(AND(ISNUMBER(DK107),DK107&lt;8),IF(AND(ISNUMBER(AP107),ISNUMBER(DK107)),IF(AP107-VLOOKUP(BI107,NyLi1T!$L$2:$V$4,DK107,1)&lt;1,1,AP107-VLOOKUP(BI107,NyLi1T!$L$2:$V$4,DK107,1)),""),"")</f>
        <v/>
      </c>
      <c r="EF107" s="9" t="str">
        <f>IF(AND(ISNUMBER(DK107),DK107&gt;7),IF(AND(ISNUMBER(AQ107),ISNUMBER(DK107)),IF(AQ107-VLOOKUP(BI107,NyLi2R!$L$2:$V$4,DK107,1)&lt;1,1,AQ107-VLOOKUP(BI107,NyLi2R!$L$2:$V$4,DK107,1)),""),"")</f>
        <v/>
      </c>
      <c r="EG107" s="9" t="str">
        <f>IF(AND(ISNUMBER(DK107),DK107&gt;7),IF(AND(ISNUMBER(AR107),ISNUMBER(DK107)),IF(AR107-VLOOKUP(BI107,NyLi2E!$L$2:$V$4,DK107,1)&lt;1,1,AR107-VLOOKUP(BI107,NyLi2E!$L$2:$V$4,DK107,1)),""),"")</f>
        <v/>
      </c>
      <c r="EH107" s="9" t="str">
        <f>IF(AND(ISNUMBER(DK107),DK107&gt;7),IF(AND(ISNUMBER(AS107),ISNUMBER(DK107)),IF(AS107-VLOOKUP(BI107,NyLi2T!$L$2:$V$4,DK107,1)&lt;1,1,AS107-VLOOKUP(BI107,NyLi2T!$L$2:$V$4,DK107,1)),""),"")</f>
        <v/>
      </c>
      <c r="EI107" s="9" t="str">
        <f>IF(AND(ISNUMBER(DK107),DK107&lt;8),IF(AND(ISNUMBER(AT107),ISNUMBER(DK107)),IF(AT107-VLOOKUP(BI107,NySs!$L$2:$V$4,DK107,1)&lt;1,1,AT107-VLOOKUP(BI107,NySs!$L$2:$V$4,DK107,1)),""),"")</f>
        <v/>
      </c>
      <c r="EJ107" s="9" t="str">
        <f>IF(AND(ISNUMBER(DK107),DK107&lt;9),IF(AND(ISNUMBER(AU107),ISNUMBER(DK107)),IF(AU107-VLOOKUP(BI107,NyEo!$L$2:$V$4,DK107,1)&lt;1,1,AU107-VLOOKUP(BI107,NyEo!$L$2:$V$4,DK107,1)),""),"")</f>
        <v/>
      </c>
      <c r="EK107" s="9" t="str">
        <f>IF(AND(ISNUMBER(DK107),DK107&gt;7),IF(AND(ISNUMBER(AV107),ISNUMBER(DK107)),IF(AV107-VLOOKUP(BI107,NyHt!$L$2:$V$4,DK107,1)&lt;1,1,AV107-VLOOKUP(BI107,NyHt!$L$2:$V$4,DK107,1)),""),"")</f>
        <v/>
      </c>
      <c r="EL107" s="9" t="str">
        <f>IF(AND(ISNUMBER(AW107),ISNUMBER(DK107)),IF(AW107-VLOOKUP(BI107,NySiF!$L$2:$V$4,DK107,1)&lt;1,1,AW107-VLOOKUP(BI107,NySiF!$L$2:$V$4,DK107,1)),"")</f>
        <v/>
      </c>
      <c r="EM107" s="9" t="str">
        <f>IF(AND(ISNUMBER(AX107),ISNUMBER(DK107)),IF(AX107-VLOOKUP(BI107,NySiB!$L$2:$V$4,DK107,1)&lt;1,1,AX107-VLOOKUP(BI107,NySiB!$L$2:$V$4,DK107,1)),"")</f>
        <v/>
      </c>
      <c r="EN107" s="9" t="str">
        <f>IF(AND(ISNUMBER(AY107),ISNUMBER(DK107)),IF(AY107-VLOOKUP(BI107,NySiT!$L$2:$V$4,DK107,1)&lt;1,1,AY107-VLOOKUP(BI107,NySiT!$L$2:$V$4,DK107,1)),"")</f>
        <v/>
      </c>
      <c r="EO107" s="9" t="str">
        <f>IF(AND(ISNUMBER(AZ107),ISNUMBER(DK107)),IF(AZ107-VLOOKUP(BI107,NyVs!$L$2:$V$4,DK107,1)&lt;1,1,AZ107-VLOOKUP(BI107,NyVs!$L$2:$V$4,DK107,1)),"")</f>
        <v/>
      </c>
      <c r="EP107" s="9" t="str">
        <f>IF(AND(ISNUMBER(BA107),ISNUMBER(DK107)),IF(BA107-VLOOKUP(BI107,NyPp!$L$2:$V$4,DK107,1)&lt;1,1,BA107-VLOOKUP(BI107,NyPp!$L$2:$V$4,DK107,1)),"")</f>
        <v/>
      </c>
      <c r="EQ107" s="9" t="str">
        <f>IF(AND(ISNUMBER(BB107),ISNUMBER(DK107)),IF(BB107-VLOOKUP(BI107,NyIGS!$L$2:$V$4,DK107,1)&lt;40,40,BB107-VLOOKUP(BI107,NyIGS!$L$2:$V$4,DK107,1)),"")</f>
        <v/>
      </c>
      <c r="ER107" s="9" t="str">
        <f>IF(AND(ISNUMBER(BC107),ISNUMBER(DK107)),IF(BC107-VLOOKUP(BI107,NyIRS!$L$2:$V$4,DK107,1)&lt;40,40,BC107-VLOOKUP(BI107,NyIRS!$L$2:$V$4,DK107,1)),"")</f>
        <v/>
      </c>
      <c r="ES107" s="9" t="str">
        <f>IF(AND(ISNUMBER(BD107),ISNUMBER(DK107)),IF(BD107-VLOOKUP(BI107,NyIES!$L$2:$V$4,DK107,1)&lt;40,40,BD107-VLOOKUP(BI107,NyIES!$L$2:$V$4,DK107,1)),"")</f>
        <v/>
      </c>
      <c r="ET107" s="9" t="str">
        <f>IF(AND(ISNUMBER(BE107),ISNUMBER(DK107)),IF(BE107-VLOOKUP(BI107,NyISI!$L$2:$V$4,DK107,1)&lt;40,40,BE107-VLOOKUP(BI107,NyISI!$L$2:$V$4,DK107,1)),"")</f>
        <v/>
      </c>
      <c r="EU107" s="9" t="str">
        <f>IF(AND(ISNUMBER(DK107),DK107&lt;8),IF(AND(ISNUMBER(BF107),ISNUMBER(DK107)),IF(BF107-VLOOKUP(BI107,NyISS!$L$2:$V$4,DK107,1)&lt;40,40,BF107-VLOOKUP(BI107,NyISS!$L$2:$V$4,DK107,1)),""),"")</f>
        <v/>
      </c>
      <c r="EV107" s="9" t="str">
        <f>IF(AND(ISNUMBER(DK107),DK107&gt;7),IF(AND(ISNUMBER(BG107),ISNUMBER(DK107)),IF(BG107-VLOOKUP(BI107,NyISM!$L$2:$V$4,DK107,1)&lt;40,40,BG107-VLOOKUP(BI107,NyISM!$L$2:$V$4,DK107,1)),""),"")</f>
        <v/>
      </c>
      <c r="EW107" s="9" t="str">
        <f>IF(AND(ISNUMBER(BH107),ISNUMBER(DK107)),IF(BH107-VLOOKUP(BI107,NyIAM!$L$2:$V$4,DK107,1)&lt;40,40,BH107-VLOOKUP(BI107,NyIAM!$L$2:$V$4,DK107,1)),"")</f>
        <v/>
      </c>
      <c r="EX107" s="9" t="str">
        <f>IF(AND(ISNUMBER(AJ107),ISNUMBER(DK107)),IF(AJ107+VLOOKUP(BI107,NyFi!$L$2:$V$4,DK107,1)&gt;19,19,AJ107+VLOOKUP(BI107,NyFi!$L$2:$V$4,DK107,1)),"")</f>
        <v/>
      </c>
      <c r="EY107" s="9" t="str">
        <f>IF(AND(ISNUMBER(DK107),DK107&lt;8),IF(AND(ISNUMBER(AK107),ISNUMBER(DK107)),IF(AK107+VLOOKUP(BI107,NyGs!$L$2:$V$4,DK107,1)&gt;19,19,AK107+VLOOKUP(BI107,NyGs!$L$2:$V$4,DK107,1)),""),"")</f>
        <v/>
      </c>
      <c r="EZ107" s="9" t="str">
        <f>IF(AND(ISNUMBER(AL107),ISNUMBER(DK107)),IF(AL107+VLOOKUP(BI107,NyRm!$L$2:$V$4,DK107,1)&gt;19,19,AL107+VLOOKUP(BI107,NyRm!$L$2:$V$4,DK107,1)),"")</f>
        <v/>
      </c>
      <c r="FA107" s="9" t="str">
        <f>IF(AND(ISNUMBER(AM107),ISNUMBER(DK107)),IF(AM107+VLOOKUP(BI107,NyFm!$L$2:$V$4,DK107,1)&gt;19,19,AM107+VLOOKUP(BI107,NyFm!$L$2:$V$4,DK107,1)),"")</f>
        <v/>
      </c>
      <c r="FB107" s="9" t="str">
        <f>IF(AND(ISNUMBER(DK107),DK107&lt;8),IF(AND(ISNUMBER(AN107),ISNUMBER(DK107)),IF(AN107+VLOOKUP(BI107,NyLi1R!$L$2:$V$4,DK107,1)&gt;19,19,AN107+VLOOKUP(BI107,NyLi1R!$L$2:$V$4,DK107,1)),""),"")</f>
        <v/>
      </c>
      <c r="FC107" s="9" t="str">
        <f>IF(AND(ISNUMBER(DK107),DK107&lt;8),IF(AND(ISNUMBER(AO107),ISNUMBER(DK107)),IF(AO107+VLOOKUP(BI107,NyLi1E!$L$2:$V$4,DK107,1)&gt;19,19,AO107+VLOOKUP(BI107,NyLi1E!$L$2:$V$4,DK107,1)),""),"")</f>
        <v/>
      </c>
      <c r="FD107" s="9" t="str">
        <f>IF(AND(ISNUMBER(DK107),DK107&lt;8),IF(AND(ISNUMBER(AP107),ISNUMBER(DK107)),IF(AP107+VLOOKUP(BI107,NyLi1T!$L$2:$V$4,DK107,1)&gt;19,19,AP107+VLOOKUP(BI107,NyLi1T!$L$2:$V$4,DK107,1)),""),"")</f>
        <v/>
      </c>
      <c r="FE107" s="9" t="str">
        <f>IF(AND(ISNUMBER(DK107),DK107&gt;7),IF(AND(ISNUMBER(AQ107),ISNUMBER(DK107)),IF(AQ107+VLOOKUP(BI107,NyLi2R!$L$2:$V$4,DK107,1)&gt;19,19,AQ107+VLOOKUP(BI107,NyLi2R!$L$2:$V$4,DK107,1)),""),"")</f>
        <v/>
      </c>
      <c r="FF107" s="9" t="str">
        <f>IF(AND(ISNUMBER(DK107),DK107&gt;7),IF(AND(ISNUMBER(AR107),ISNUMBER(DK107)),IF(AR107+VLOOKUP(BI107,NyLi2E!$L$2:$V$4,DK107,1)&gt;19,19,AR107+VLOOKUP(BI107,NyLi2E!$L$2:$V$4,DK107,1)),""),"")</f>
        <v/>
      </c>
      <c r="FG107" s="9" t="str">
        <f>IF(AND(ISNUMBER(DK107),DK107&gt;7),IF(AND(ISNUMBER(AS107),ISNUMBER(DK107)),IF(AS107+VLOOKUP(BI107,NyLi2T!$L$2:$V$4,DK107,1)&gt;19,19,AS107+VLOOKUP(BI107,NyLi2T!$L$2:$V$4,DK107,1)),""),"")</f>
        <v/>
      </c>
      <c r="FH107" s="9" t="str">
        <f>IF(AND(ISNUMBER(DK107),DK107&lt;8),IF(AND(ISNUMBER(AT107),ISNUMBER(DK107)),IF(AT107+VLOOKUP(BI107,NySs!$L$2:$V$4,DK107,1)&gt;19,19,AT107+VLOOKUP(BI107,NySs!$L$2:$V$4,DK107,1)),""),"")</f>
        <v/>
      </c>
      <c r="FI107" s="9" t="str">
        <f>IF(AND(ISNUMBER(DK107),DK107&lt;9),IF(AND(ISNUMBER(AU107),ISNUMBER(DK107)),IF(AU107+VLOOKUP(BI107,NyEo!$L$2:$V$4,DK107,1)&gt;19,19,AU107+VLOOKUP(BI107,NyEo!$L$2:$V$4,DK107,1)),""),"")</f>
        <v/>
      </c>
      <c r="FJ107" s="9" t="str">
        <f>IF(AND(ISNUMBER(DK107),DK107&gt;7),IF(AND(ISNUMBER(AV107),ISNUMBER(DK107)),IF(AV107+VLOOKUP(BI107,NyHt!$L$2:$V$4,DK107,1)&gt;19,19,AV107+VLOOKUP(BI107,NyHt!$L$2:$V$4,DK107,1)),""),"")</f>
        <v/>
      </c>
      <c r="FK107" s="9" t="str">
        <f>IF(AND(ISNUMBER(AW107),ISNUMBER(DK107)),IF(AW107+VLOOKUP(BI107,NySiF!$L$2:$V$4,DK107,1)&gt;19,19,AW107+VLOOKUP(BI107,NySiF!$L$2:$V$4,DK107,1)),"")</f>
        <v/>
      </c>
      <c r="FL107" s="9" t="str">
        <f>IF(AND(ISNUMBER(AX107),ISNUMBER(DK107)),IF(AX107+VLOOKUP(BI107,NySiB!$L$2:$V$4,DK107,1)&gt;19,19,AX107+VLOOKUP(BI107,NySiB!$L$2:$V$4,DK107,1)),"")</f>
        <v/>
      </c>
      <c r="FM107" s="9" t="str">
        <f>IF(AND(ISNUMBER(AY107),ISNUMBER(DK107)),IF(AY107+VLOOKUP(BI107,NySiT!$L$2:$V$4,DK107,1)&gt;19,19,AY107+VLOOKUP(BI107,NySiT!$L$2:$V$4,DK107,1)),"")</f>
        <v/>
      </c>
      <c r="FN107" s="9" t="str">
        <f>IF(AND(ISNUMBER(AZ107),ISNUMBER(DK107)),IF(AZ107+VLOOKUP(BI107,NyVs!$L$2:$V$4,DK107,1)&gt;19,19,AZ107+VLOOKUP(BI107,NyVs!$L$2:$V$4,DK107,1)),"")</f>
        <v/>
      </c>
      <c r="FO107" s="9" t="str">
        <f>IF(AND(ISNUMBER(BA107),ISNUMBER(DK107)),IF(BA107+VLOOKUP(BI107,NyPp!$L$2:$V$4,DK107,1)&gt;19,19,BA107+VLOOKUP(BI107,NyPp!$L$2:$V$4,DK107,1)),"")</f>
        <v/>
      </c>
      <c r="FP107" s="9" t="str">
        <f>IF(AND(ISNUMBER(BB107),ISNUMBER(DK107)),IF(BB107+VLOOKUP(BI107,NyIGS!$L$2:$V$4,DK107,1)&gt;160,160,BB107+VLOOKUP(BI107,NyIGS!$L$2:$V$4,DK107,1)),"")</f>
        <v/>
      </c>
      <c r="FQ107" s="9" t="str">
        <f>IF(AND(ISNUMBER(BC107),ISNUMBER(DK107)),IF(BC107+VLOOKUP(BI107,NyIRS!$L$2:$V$4,DK107,1)&gt;160,160,BC107+VLOOKUP(BI107,NyIRS!$L$2:$V$4,DK107,1)),"")</f>
        <v/>
      </c>
      <c r="FR107" s="9" t="str">
        <f>IF(AND(ISNUMBER(BD107),ISNUMBER(DK107)),IF(BD107+VLOOKUP(BI107,NyIES!$L$2:$V$4,DK107,1)&gt;160,160, BD107+VLOOKUP(BI107,NyIES!$L$2:$V$4,DK107,1)),"")</f>
        <v/>
      </c>
      <c r="FS107" s="9" t="str">
        <f>IF(AND(ISNUMBER(BE107),ISNUMBER(DK107)),IF(BE107+VLOOKUP(BI107,NyISI!$L$2:$V$4,DK107,1)&gt;160,160,BE107+VLOOKUP(BI107,NyISI!$L$2:$V$4,DK107,1)),"")</f>
        <v/>
      </c>
      <c r="FT107" s="9" t="str">
        <f>IF(AND(ISNUMBER(DK107),DK107&lt;8),IF(AND(ISNUMBER(BF107),ISNUMBER(DK107)),IF(BF107+VLOOKUP(BI107,NyISS!$L$2:$V$4,DK107,1)&gt;160,160,BF107+VLOOKUP(BI107,NyISS!$L$2:$V$4,DK107,1)),""),"")</f>
        <v/>
      </c>
      <c r="FU107" s="9" t="str">
        <f>IF(AND(ISNUMBER(DK107),DK107&gt;7),IF(AND(ISNUMBER(BG107),ISNUMBER(DK107)),IF(BG107+VLOOKUP(BI107,NyISM!$L$2:$V$4,DK107,1)&gt;160,160,BG107+VLOOKUP(BI107,NyISM!$L$2:$V$4,DK107,1)),""),"")</f>
        <v/>
      </c>
      <c r="FV107" s="9" t="str">
        <f>IF(AND(ISNUMBER(BH107),ISNUMBER(DK107)),IF(BH107+VLOOKUP(BI107,NyIAM!$L$2:$V$4,DK107,1)&gt;160,160,BH107+VLOOKUP(BI107,NyIAM!$L$2:$V$4,DK107,1)),"")</f>
        <v/>
      </c>
    </row>
    <row r="108" spans="1:178" x14ac:dyDescent="0.2">
      <c r="A108" s="51"/>
      <c r="B108" s="51"/>
      <c r="C108" s="51"/>
      <c r="D108" s="51"/>
      <c r="E108" s="51"/>
      <c r="F108" s="51"/>
      <c r="G108" s="51"/>
      <c r="H108" s="51"/>
      <c r="I108" s="51"/>
      <c r="J108" s="52"/>
      <c r="K108" s="52"/>
      <c r="L108" s="53"/>
      <c r="M108" s="53"/>
      <c r="N108" s="58" t="str">
        <f t="shared" si="22"/>
        <v/>
      </c>
      <c r="O108" s="53"/>
      <c r="P108" s="53"/>
      <c r="Q108" s="53"/>
      <c r="R108" s="53"/>
      <c r="S108" s="53"/>
      <c r="T108" s="53"/>
      <c r="U108" s="53"/>
      <c r="V108" s="53"/>
      <c r="W108" s="53"/>
      <c r="X108" s="53"/>
      <c r="Y108" s="53"/>
      <c r="Z108" s="53"/>
      <c r="AA108" s="53"/>
      <c r="AB108" s="53"/>
      <c r="AC108" s="53"/>
      <c r="AD108" s="53"/>
      <c r="AE108" s="53"/>
      <c r="AF108" s="53"/>
      <c r="AG108" s="53"/>
      <c r="AH108" s="53"/>
      <c r="AI108" s="53"/>
      <c r="AJ108" s="4" t="str">
        <f>IF(O108="","",IF(ISNUMBER(N108),VLOOKUP(O108,NyFi!$A$2:$K$40,DK108),""))</f>
        <v/>
      </c>
      <c r="AK108" s="4" t="str">
        <f>IF(P108="","",IF(AND(ISNUMBER(N108),DK108&lt;8),VLOOKUP(P108,NyGs!$A$2:$G$41,DK108),""))</f>
        <v/>
      </c>
      <c r="AL108" s="4" t="str">
        <f>IF(AA108="","",IF(ISNUMBER(N108),VLOOKUP(AA108,NyRm!$A$2:$K$56,DK108),""))</f>
        <v/>
      </c>
      <c r="AM108" s="4" t="str">
        <f>IF(Z108="","",IF(ISNUMBER(N108),VLOOKUP(Z108,NyFm!$A$2:$K$46,DK108),""))</f>
        <v/>
      </c>
      <c r="AN108" s="4" t="str">
        <f>IF(U108="","",IF(AND(ISNUMBER(N108),DK108&lt;8),VLOOKUP(U108,NyLi1R!$A$2:$G$20,DK108),""))</f>
        <v/>
      </c>
      <c r="AO108" s="4" t="str">
        <f>IF(V108="","",IF(AND(ISNUMBER(N108),DK108&lt;8),VLOOKUP(V108,NyLi1E!$A$2:$G$20,DK108),""))</f>
        <v/>
      </c>
      <c r="AP108" s="4" t="str">
        <f>IF(AND(ISNUMBER(N108),ISNUMBER(AN108),ISNUMBER(AO108),DK108&lt;8),VLOOKUP(AN108+AO108,NyLi1T!$A$2:$G$40,DK108),"")</f>
        <v/>
      </c>
      <c r="AQ108" s="4" t="str">
        <f>IF(W108="","",IF(AND(ISNUMBER(N108),DK108&gt;7),VLOOKUP(W108,NyLi2R!$A$2:$K$20,DK108),""))</f>
        <v/>
      </c>
      <c r="AR108" s="4" t="str">
        <f>IF(X108="","",IF(AND(ISNUMBER(N108),DK108&gt;7),VLOOKUP(X108,NyLi2E!$A$2:$K$20,DK108),""))</f>
        <v/>
      </c>
      <c r="AS108" s="4" t="str">
        <f>IF(AND(ISNUMBER(N108),ISNUMBER(AQ108),ISNUMBER(AR108),DK108&gt;7),VLOOKUP(AQ108+AR108,NyLi2T!$A$2:$K$40,DK108),"")</f>
        <v/>
      </c>
      <c r="AT108" s="4" t="str">
        <f>IF(AE108="","",IF(AND(ISNUMBER(N108),DK108&lt;8),VLOOKUP(AE108,NySs!$A$2:$G$28,DK108),""))</f>
        <v/>
      </c>
      <c r="AU108" s="4" t="str">
        <f>IF(AD108="","",IF(AND(ISNUMBER(N108),DK108&lt;9),VLOOKUP(AD108,NyEo!$A$2:$H$22,DK108),""))</f>
        <v/>
      </c>
      <c r="AV108" s="4" t="str">
        <f>IF(Q108="","",IF(AND(ISNUMBER(N108),DK108&gt;7),VLOOKUP(Q108,NyHt!$A$2:$K$17,DK108),""))</f>
        <v/>
      </c>
      <c r="AW108" s="4" t="str">
        <f>IF(R108="","",IF(ISNUMBER(N108),VLOOKUP(R108,NySiF!$A$2:$K$18,DK108),""))</f>
        <v/>
      </c>
      <c r="AX108" s="4" t="str">
        <f>IF(S108="","",IF(ISNUMBER(N108),VLOOKUP(S108,NySiB!$A$2:$K$16,DK108),""))</f>
        <v/>
      </c>
      <c r="AY108" s="4" t="str">
        <f>IF(T108="","",IF(ISNUMBER(N108),VLOOKUP(T108,NySiT!$A$2:$K$32,DK108),""))</f>
        <v/>
      </c>
      <c r="AZ108" s="4" t="str">
        <f>IF(Y108="","",IF(ISNUMBER(N108),VLOOKUP(Y108,NyVs!$A$2:$K$86,DK108),""))</f>
        <v/>
      </c>
      <c r="BA108" s="4" t="str">
        <f>IF(AI108="","",IF(ISNUMBER(N108),VLOOKUP(AI108,NyPp!$A$2:$K$202,DK108),""))</f>
        <v/>
      </c>
      <c r="BB108" s="4" t="str">
        <f>IF(AND(ISNUMBER(AJ108),ISNUMBER(AK108),ISNUMBER(AL108),ISNUMBER(AM108),DK108&lt;8),IF(COUNTIF(O108,0)+COUNTIF(P108,0)+COUNTIF(AA108,0)+COUNTIF(Z108,0)&gt;1,"",VLOOKUP(AJ108+AK108+AL108+AM108,NyIGS!$A$2:$K$78,DK108)),IF(AND(ISNUMBER(AJ108),ISNUMBER(AL108),ISNUMBER(AM108),ISNUMBER(AS108),DK108&gt;7),IF(COUNTIF(O108,0)+COUNTIF(AA108,0)+COUNTIF(Z108,0)+AND(COUNTIF(W108,0),COUNTIF(X108,0))&gt;1,"",VLOOKUP(AJ108+AL108+AM108+AS108,NyIGS!$A$2:$K$78,DK108)),""))</f>
        <v/>
      </c>
      <c r="BC108" s="4" t="str">
        <f>IF(AND(ISNUMBER(AJ108),ISNUMBER(AN108),ISNUMBER(AT108),DK108&lt;8),IF(COUNTIF(O108,0)+COUNTIF(U108,0)+COUNTIF(AE108,0)&gt;1,"",VLOOKUP(AJ108+AN108+AT108,NyIRS!$A$2:$K$59,DK108)),IF(AND(ISNUMBER(AJ108),ISNUMBER(AQ108),DK108&gt;7),IF(COUNTIF(O108,0)+COUNTIF(W108,0)&gt;1,"",VLOOKUP(AJ108+AQ108,NyIRS!$A$2:$K$59,DK108)),""))</f>
        <v/>
      </c>
      <c r="BD108" s="4" t="str">
        <f>IF(AND(ISNUMBER(AK108),ISNUMBER(AL108),ISNUMBER(AM108),DK108&lt;8),IF(COUNTIF(P108,0)+COUNTIF(AA108,0)+COUNTIF(Z108,0)&gt;1,"",VLOOKUP(AK108+AL108+AM108,NyIES!$A$2:$K$59,DK108)),IF(AND(ISNUMBER(AL108),ISNUMBER(AM108),ISNUMBER(AR108),DK108&gt;7),IF(COUNTIF(AA108,0)+COUNTIF(Z108,0)+COUNTIF(X108,0)&gt;1,"",VLOOKUP(AL108+AM108+AR108,NyIES!$A$2:$K$59,DK108)),""))</f>
        <v/>
      </c>
      <c r="BE108" s="4" t="str">
        <f>IF(AND(ISNUMBER(AJ108),ISNUMBER(AP108),ISNUMBER(AU108),DK108&lt;8),IF(COUNTIF(O108,0)+AND(COUNTIF(U108,0),COUNTIF(V108,0))+COUNTIF(AD108,0)&gt;1,"",VLOOKUP(AJ108+AP108+AU108,NyISI!$A$2:$K$59,DK108)),IF(AND(ISNUMBER(AS108),ISNUMBER(AU108),ISNUMBER(AV108),DK108=8),IF(COUNTIF(AD108,0)+COUNTIF(Q108,0)+AND(COUNTIF(W108,0),COUNTIF(X108,0))&gt;1,"",VLOOKUP(AS108+AU108+AV108,NyISI!$A$2:$K$59,DK108)),IF(AND(ISNUMBER(AS108),ISNUMBER(AV108),DK108&gt;8),IF(COUNTIF(Q108,0)+AND(COUNTIF(W108,0),COUNTIF(X108,0))&gt;1,"",VLOOKUP(AS108+AV108,NyISI!$A$2:$K$59,DK108)),"")))</f>
        <v/>
      </c>
      <c r="BF108" s="4" t="str">
        <f>IF(AND(ISNUMBER(AT108),ISNUMBER(AK108),ISNUMBER(AL108),ISNUMBER(AM108),DK108&lt;8),IF(COUNTIF(P108,0)+COUNTIF(AA108,0)+COUNTIF(Z108,0)+COUNTIF(AE108,0)&gt;1,"",VLOOKUP(AT108+AK108+AL108+AM108,NyISS!$A$2:$G$78,DK108)),"")</f>
        <v/>
      </c>
      <c r="BG108" s="4" t="str">
        <f>IF(AND(ISNUMBER(AJ108),ISNUMBER(AL108),ISNUMBER(AM108),DK108&gt;7),IF(COUNTIF(O108,0)+COUNTIF(AA108,0)+COUNTIF(Z108,0)&gt;1,"",VLOOKUP(AJ108+AL108+AM108,NyISM!$A$2:$K$59,DK108)),"")</f>
        <v/>
      </c>
      <c r="BH108" s="4" t="str">
        <f>IF(AND(ISNUMBER(AY108),ISNUMBER(AZ108)),IF(COUNTIF(T108,0)+COUNTIF(Y108,0)&gt;1,"",VLOOKUP(AY108+AZ108,NyIAM!$A$2:$K$40,DK108)),"")</f>
        <v/>
      </c>
      <c r="BJ108" s="4" t="str">
        <f>IF(ISNUMBER(BB108),VLOOKUP(BB108,Percentil!$A$2:$B$122,2,1),"")</f>
        <v/>
      </c>
      <c r="BK108" s="4" t="str">
        <f>IF(ISNUMBER(BC108),VLOOKUP(BC108,Percentil!$A$2:$B$122,2,1),"")</f>
        <v/>
      </c>
      <c r="BL108" s="4" t="str">
        <f>IF(ISNUMBER(BD108),VLOOKUP(BD108,Percentil!$A$2:$B$122,2,1),"")</f>
        <v/>
      </c>
      <c r="BM108" s="4" t="str">
        <f>IF(ISNUMBER(BE108),VLOOKUP(BE108,Percentil!$A$2:$B$122,2,1),"")</f>
        <v/>
      </c>
      <c r="BN108" s="4" t="str">
        <f>IF(ISNUMBER(BF108),VLOOKUP(BF108,Percentil!$A$2:$B$122,2,1),"")</f>
        <v/>
      </c>
      <c r="BO108" s="4" t="str">
        <f>IF(ISNUMBER(BG108),VLOOKUP(BG108,Percentil!$A$2:$B$122,2,1),"")</f>
        <v/>
      </c>
      <c r="BP108" s="4" t="str">
        <f>IF(ISNUMBER(BH108),VLOOKUP(BH108,Percentil!$A$2:$B$122,2,1),"")</f>
        <v/>
      </c>
      <c r="BQ108" s="4" t="str">
        <f>IF(AND(ISNUMBER(AJ108),ISNUMBER(DK108)),IF(AJ108-VLOOKUP(BI108,NyFi!$L$2:$V$4,DK108,1)&lt;1,1 &amp; " - " &amp; AJ108+VLOOKUP(BI108,NyFi!$L$2:$V$4,DK108,1),IF(AJ108+VLOOKUP(BI108,NyFi!$L$2:$V$4,DK108,1)&gt;19,AJ108-VLOOKUP(BI108,NyFi!$L$2:$V$4,DK108,1) &amp; " - " &amp; 19,AJ108-VLOOKUP(BI108,NyFi!$L$2:$V$4,DK108,1) &amp; " - " &amp; AJ108+VLOOKUP(BI108,NyFi!$L$2:$V$4,DK108,1))),"")</f>
        <v/>
      </c>
      <c r="BR108" s="4" t="str">
        <f>IF(AND(ISNUMBER(DK108),DK108&lt;8),IF(AND(ISNUMBER(AK108),ISNUMBER(DK108)),IF(AK108-VLOOKUP(BI108,NyGs!$L$2:$V$4,DK108,1)&lt;1,1 &amp; " - " &amp; AK108+VLOOKUP(BI108,NyGs!$L$2:$V$4,DK108,1),IF(AK108+VLOOKUP(BI108,NyGs!$L$2:$V$4,DK108,1)&gt;19,AK108-VLOOKUP(BI108,NyGs!$L$2:$V$4,DK108,1) &amp; " - " &amp; 19,AK108-VLOOKUP(BI108,NyGs!$L$2:$V$4,DK108,1) &amp; " - " &amp; AK108+VLOOKUP(BI108,NyGs!$L$2:$V$4,DK108,1))),""),"")</f>
        <v/>
      </c>
      <c r="BS108" s="4" t="str">
        <f>IF(AND(ISNUMBER(AL108),ISNUMBER(DK108)),IF(AL108-VLOOKUP(BI108,NyRm!$L$2:$V$4,DK108,1)&lt;1,1 &amp; " - " &amp; AL108+VLOOKUP(BI108,NyRm!$L$2:$V$4,DK108,1),IF(AL108+VLOOKUP(BI108,NyRm!$L$2:$V$4,DK108,1)&gt;19,AL108-VLOOKUP(BI108,NyRm!$L$2:$V$4,DK108,1) &amp; " - " &amp; 19,AL108-VLOOKUP(BI108,NyRm!$L$2:$V$4,DK108,1) &amp; " - " &amp; AL108+VLOOKUP(BI108,NyRm!$L$2:$V$4,DK108,1))),"")</f>
        <v/>
      </c>
      <c r="BT108" s="4" t="str">
        <f>IF(AND(ISNUMBER(AM108),ISNUMBER(DK108)),IF(AM108-VLOOKUP(BI108,NyFm!$L$2:$V$4,DK108,1)&lt;1,1 &amp; " - " &amp; AM108+VLOOKUP(BI108,NyFm!$L$2:$V$4,DK108,1),IF(AM108+VLOOKUP(BI108,NyFm!$L$2:$V$4,DK108,1)&gt;19,AM108-VLOOKUP(BI108,NyFm!$L$2:$V$4,DK108,1) &amp; " - " &amp; 19,AM108-VLOOKUP(BI108,NyFm!$L$2:$V$4,DK108,1) &amp; " - " &amp; AM108+VLOOKUP(BI108,NyFm!$L$2:$V$4,DK108,1))),"")</f>
        <v/>
      </c>
      <c r="BU108" s="4" t="str">
        <f>IF(AND(ISNUMBER(DK108),DK108&lt;8),IF(AND(ISNUMBER(AN108),ISNUMBER(DK108)),IF(AN108-VLOOKUP(BI108,NyLi1R!$L$2:$V$4,DK108,1)&lt;1,1 &amp; " - " &amp; AN108+VLOOKUP(BI108,NyLi1R!$L$2:$V$4,DK108,1),IF(AN108+VLOOKUP(BI108,NyLi1R!$L$2:$V$4,DK108,1)&gt;19,AN108-VLOOKUP(BI108,NyLi1R!$L$2:$V$4,DK108,1) &amp; " - " &amp; 19,AN108-VLOOKUP(BI108,NyLi1R!$L$2:$V$4,DK108,1) &amp; " - " &amp; AN108+VLOOKUP(BI108,NyLi1R!$L$2:$V$4,DK108,1))),""),"")</f>
        <v/>
      </c>
      <c r="BV108" s="4" t="str">
        <f>IF(AND(ISNUMBER(DK108),DK108&lt;8),IF(AND(ISNUMBER(AO108),ISNUMBER(DK108)),IF(AO108-VLOOKUP(BI108,NyLi1E!$L$2:$V$4,DK108,1)&lt;1,1 &amp; " - " &amp; AO108+VLOOKUP(BI108,NyLi1E!$L$2:$V$4,DK108,1),IF(AO108+VLOOKUP(BI108,NyLi1E!$L$2:$V$4,DK108,1)&gt;19,AO108-VLOOKUP(BI108,NyLi1E!$L$2:$V$4,DK108,1) &amp; " - " &amp; 19,AO108-VLOOKUP(BI108,NyLi1E!$L$2:$V$4,DK108,1) &amp; " - " &amp; AO108+VLOOKUP(BI108,NyLi1E!$L$2:$V$4,DK108,1))),""),"")</f>
        <v/>
      </c>
      <c r="BW108" s="4" t="str">
        <f>IF(AND(ISNUMBER(DK108),DK108&lt;8),IF(AND(ISNUMBER(AP108),ISNUMBER(DK108)),IF(AP108-VLOOKUP(BI108,NyLi1T!$L$2:$V$4,DK108,1)&lt;1,1 &amp; " - " &amp; AP108+VLOOKUP(BI108,NyLi1T!$L$2:$V$4,DK108,1),IF(AP108+VLOOKUP(BI108,NyLi1T!$L$2:$V$4,DK108,1)&gt;19,AP108-VLOOKUP(BI108,NyLi1T!$L$2:$V$4,DK108,1) &amp; " - " &amp; 19,AP108-VLOOKUP(BI108,NyLi1T!$L$2:$V$4,DK108,1) &amp; " - " &amp; AP108+VLOOKUP(BI108,NyLi1T!$L$2:$V$4,DK108,1))),""),"")</f>
        <v/>
      </c>
      <c r="BX108" s="4" t="str">
        <f>IF(AND(ISNUMBER(DK108),DK108&gt;7),IF(AND(ISNUMBER(AQ108),ISNUMBER(DK108)),IF(AQ108-VLOOKUP(BI108,NyLi2R!$L$2:$V$4,DK108,1)&lt;1,1 &amp; " - " &amp; AQ108+VLOOKUP(BI108,NyLi2R!$L$2:$V$4,DK108,1),IF(AQ108+VLOOKUP(BI108,NyLi2R!$L$2:$V$4,DK108,1)&gt;19,AQ108-VLOOKUP(BI108,NyLi2R!$L$2:$V$4,DK108,1) &amp; " - " &amp; 19,AQ108-VLOOKUP(BI108,NyLi2R!$L$2:$V$4,DK108,1) &amp; " - " &amp; AQ108+VLOOKUP(BI108,NyLi2R!$L$2:$V$4,DK108,1))),""),"")</f>
        <v/>
      </c>
      <c r="BY108" s="4" t="str">
        <f>IF(AND(ISNUMBER(DK108),DK108&gt;7),IF(AND(ISNUMBER(AR108),ISNUMBER(DK108)),IF(AR108-VLOOKUP(BI108,NyLi2E!$L$2:$V$4,DK108,1)&lt;1,1 &amp; " - " &amp; AR108+VLOOKUP(BI108,NyLi2E!$L$2:$V$4,DK108,1),IF(AR108+VLOOKUP(BI108,NyLi2E!$L$2:$V$4,DK108,1)&gt;19,AR108-VLOOKUP(BI108,NyLi2E!$L$2:$V$4,DK108,1) &amp; " - " &amp; 19,AR108-VLOOKUP(BI108,NyLi2E!$L$2:$V$4,DK108,1) &amp; " - " &amp; AR108+VLOOKUP(BI108,NyLi2E!$L$2:$V$4,DK108,1))),""),"")</f>
        <v/>
      </c>
      <c r="BZ108" s="4" t="str">
        <f>IF(AND(ISNUMBER(DK108),DK108&gt;7),IF(AND(ISNUMBER(AS108),ISNUMBER(DK108)),IF(AS108-VLOOKUP(BI108,NyLi2T!$L$2:$V$4,DK108,1)&lt;1,1 &amp; " - " &amp; AS108+VLOOKUP(BI108,NyLi2T!$L$2:$V$4,DK108,1),IF(AS108+VLOOKUP(BI108,NyLi2T!$L$2:$V$4,DK108,1)&gt;19,AS108-VLOOKUP(BI108,NyLi2T!$L$2:$V$4,DK108,1) &amp; " - " &amp; 19,AS108-VLOOKUP(BI108,NyLi2T!$L$2:$V$4,DK108,1) &amp; " - " &amp; AS108+VLOOKUP(BI108,NyLi2T!$L$2:$V$4,DK108,1))),""),"")</f>
        <v/>
      </c>
      <c r="CA108" s="4" t="str">
        <f>IF(AND(ISNUMBER(DK108),DK108&lt;8),IF(AND(ISNUMBER(AT108),ISNUMBER(DK108)),IF(AT108-VLOOKUP(BI108,NySs!$L$2:$V$4,DK108,1)&lt;1,1 &amp; " - " &amp; AT108+VLOOKUP(BI108,NySs!$L$2:$V$4,DK108,1),IF(AT108+VLOOKUP(BI108,NySs!$L$2:$V$4,DK108,1)&gt;19,AT108-VLOOKUP(BI108,NySs!$L$2:$V$4,DK108,1) &amp; " - " &amp; 19,AT108-VLOOKUP(BI108,NySs!$L$2:$V$4,DK108,1) &amp; " - " &amp; AT108+VLOOKUP(BI108,NySs!$L$2:$V$4,DK108,1))),""),"")</f>
        <v/>
      </c>
      <c r="CB108" s="4" t="str">
        <f>IF(AND(ISNUMBER(DK108),DK108&lt;9),IF(AND(ISNUMBER(AU108),ISNUMBER(DK108)),IF(AU108-VLOOKUP(BI108,NyEo!$L$2:$V$4,DK108,1)&lt;1,1 &amp; " - " &amp; AU108+VLOOKUP(BI108,NyEo!$L$2:$V$4,DK108,1),IF(AU108+VLOOKUP(BI108,NyEo!$L$2:$V$4,DK108,1)&gt;19,AU108-VLOOKUP(BI108,NyEo!$L$2:$V$4,DK108,1) &amp; " - " &amp; 19,AU108-VLOOKUP(BI108,NyEo!$L$2:$V$4,DK108,1) &amp; " - " &amp; AU108+VLOOKUP(BI108,NyEo!$L$2:$V$4,DK108,1))),""),"")</f>
        <v/>
      </c>
      <c r="CC108" s="4" t="str">
        <f>IF(AND(ISNUMBER(DK108),DK108&gt;7),IF(AND(ISNUMBER(AV108),ISNUMBER(DK108)),IF(AV108-VLOOKUP(BI108,NyHt!$L$2:$V$4,DK108,1)&lt;1,1 &amp; " - " &amp; AV108+VLOOKUP(BI108,NyHt!$L$2:$V$4,DK108,1),IF(AV108+VLOOKUP(BI108,NyHt!$L$2:$V$4,DK108,1)&gt;19,AV108-VLOOKUP(BI108,NyHt!$L$2:$V$4,DK108,1) &amp; " - " &amp; 19,AV108-VLOOKUP(BI108,NyHt!$L$2:$V$4,DK108,1) &amp; " - " &amp; AV108+VLOOKUP(BI108,NyHt!$L$2:$V$4,DK108,1))),""),"")</f>
        <v/>
      </c>
      <c r="CD108" s="4" t="str">
        <f>IF(AND(ISNUMBER(AW108),ISNUMBER(DK108)),IF(AW108-VLOOKUP(BI108,NySiF!$L$2:$V$4,DK108,1)&lt;1,1 &amp; " - " &amp; AW108+VLOOKUP(BI108,NySiF!$L$2:$V$4,DK108,1),IF(AW108+VLOOKUP(BI108,NySiF!$L$2:$V$4,DK108,1)&gt;19,AW108-VLOOKUP(BI108,NySiF!$L$2:$V$4,DK108,1) &amp; " - " &amp; 19,AW108-VLOOKUP(BI108,NySiF!$L$2:$V$4,DK108,1) &amp; " - " &amp; AW108+VLOOKUP(BI108,NySiF!$L$2:$V$4,DK108,1))),"")</f>
        <v/>
      </c>
      <c r="CE108" s="4" t="str">
        <f>IF(AND(ISNUMBER(AX108),ISNUMBER(DK108)),IF(AX108-VLOOKUP(BI108,NySiB!$L$2:$V$4,DK108,1)&lt;1,1 &amp; " - " &amp; AX108+VLOOKUP(BI108,NySiB!$L$2:$V$4,DK108,1),IF(AX108+VLOOKUP(BI108,NySiB!$L$2:$V$4,DK108,1)&gt;19,AX108-VLOOKUP(BI108,NySiB!$L$2:$V$4,DK108,1) &amp; " - " &amp; 19,AX108-VLOOKUP(BI108,NySiB!$L$2:$V$4,DK108,1) &amp; " - " &amp; AX108+VLOOKUP(BI108,NySiB!$L$2:$V$4,DK108,1))),"")</f>
        <v/>
      </c>
      <c r="CF108" s="4" t="str">
        <f>IF(AND(ISNUMBER(AY108),ISNUMBER(DK108)),IF(AY108-VLOOKUP(BI108,NySiT!$L$2:$V$4,DK108,1)&lt;1,1 &amp; " - " &amp; AY108+VLOOKUP(BI108,NySiT!$L$2:$V$4,DK108,1),IF(AY108+VLOOKUP(BI108,NySiT!$L$2:$V$4,DK108,1)&gt;19,AY108-VLOOKUP(BI108,NySiT!$L$2:$V$4,DK108,1) &amp; " - " &amp; 19,AY108-VLOOKUP(BI108,NySiT!$L$2:$V$4,DK108,1) &amp; " - " &amp; AY108+VLOOKUP(BI108,NySiT!$L$2:$V$4,DK108,1))),"")</f>
        <v/>
      </c>
      <c r="CG108" s="4" t="str">
        <f>IF(AND(ISNUMBER(AZ108),ISNUMBER(DK108)),IF(AZ108-VLOOKUP(BI108,NyVs!$L$2:$V$4,DK108,1)&lt;1,1 &amp; " - " &amp; AZ108+VLOOKUP(BI108,NyVs!$L$2:$V$4,DK108,1),IF(AZ108+VLOOKUP(BI108,NyVs!$L$2:$V$4,DK108,1)&gt;19,AZ108-VLOOKUP(BI108,NyVs!$L$2:$V$4,DK108,1) &amp; " - " &amp; 19,AZ108-VLOOKUP(BI108,NyVs!$L$2:$V$4,DK108,1) &amp; " - " &amp; AZ108+VLOOKUP(BI108,NyVs!$L$2:$V$4,DK108,1))),"")</f>
        <v/>
      </c>
      <c r="CH108" s="4" t="str">
        <f>IF(AND(ISNUMBER(BA108),ISNUMBER(DK108)),IF(BA108-VLOOKUP(BI108,NyPp!$L$2:$V$4,DK108,1)&lt;1,1 &amp; " - " &amp; BA108+VLOOKUP(BI108,NyPp!$L$2:$V$4,DK108,1),IF(BA108+VLOOKUP(BI108,NyPp!$L$2:$V$4,DK108,1)&gt;19,BA108-VLOOKUP(BI108,NyPp!$L$2:$V$4,DK108,1) &amp; " - " &amp; 19,BA108-VLOOKUP(BI108,NyPp!$L$2:$V$4,DK108,1) &amp; " - " &amp; BA108+VLOOKUP(BI108,NyPp!$L$2:$V$4,DK108,1))),"")</f>
        <v/>
      </c>
      <c r="CI108" s="4" t="str">
        <f>IF(AND(ISNUMBER(BB108),ISNUMBER(DK108)),IF(BB108-VLOOKUP(BI108,NyIGS!$L$2:$V$4,DK108,1)&lt;40,40 &amp; " - " &amp; BB108+VLOOKUP(BI108,NyIGS!$L$2:$V$4,DK108,1),IF(BB108+VLOOKUP(BI108,NyIGS!$L$2:$V$4,DK108,1)&gt;160,BB108-VLOOKUP(BI108,NyIGS!$L$2:$V$4,DK108,1) &amp; " - " &amp; 160,BB108-VLOOKUP(BI108,NyIGS!$L$2:$V$4,DK108,1) &amp; " - " &amp; BB108+VLOOKUP(BI108,NyIGS!$L$2:$V$4,DK108,1))),"")</f>
        <v/>
      </c>
      <c r="CJ108" s="4" t="str">
        <f>IF(AND(ISNUMBER(BC108),ISNUMBER(DK108)),IF(BC108-VLOOKUP(BI108,NyIRS!$L$2:$V$4,DK108,1)&lt;40,40 &amp; " - " &amp; BC108+VLOOKUP(BI108,NyIRS!$L$2:$V$4,DK108,1),IF(BC108+VLOOKUP(BI108,NyIRS!$L$2:$V$4,DK108,1)&gt;160,BC108-VLOOKUP(BI108,NyIRS!$L$2:$V$4,DK108,1) &amp; " - " &amp; 160,BC108-VLOOKUP(BI108,NyIRS!$L$2:$V$4,DK108,1) &amp; " - " &amp; BC108+VLOOKUP(BI108,NyIRS!$L$2:$V$4,DK108,1))),"")</f>
        <v/>
      </c>
      <c r="CK108" s="4" t="str">
        <f>IF(AND(ISNUMBER(BD108),ISNUMBER(DK108)),IF(BD108-VLOOKUP(BI108,NyIES!$L$2:$V$4,DK108,1)&lt;40,40 &amp; " - " &amp; BD108+VLOOKUP(BI108,NyIES!$L$2:$V$4,DK108,1),IF(BD108+VLOOKUP(BI108,NyIES!$L$2:$V$4,DK108,1)&gt;160,BD108-VLOOKUP(BI108,NyIES!$L$2:$V$4,DK108,1) &amp; " - " &amp; 160,BD108-VLOOKUP(BI108,NyIES!$L$2:$V$4,DK108,1) &amp; " - " &amp; BD108+VLOOKUP(BI108,NyIES!$L$2:$V$4,DK108,1))),"")</f>
        <v/>
      </c>
      <c r="CL108" s="4" t="str">
        <f>IF(AND(ISNUMBER(BE108),ISNUMBER(DK108)),IF(BE108-VLOOKUP(BI108,NyISI!$L$2:$V$4,DK108,1)&lt;40,40 &amp; " - " &amp; BE108+VLOOKUP(BI108,NyISI!$L$2:$V$4,DK108,1),IF(BE108+VLOOKUP(BI108,NyISI!$L$2:$V$4,DK108,1)&gt;160,BE108-VLOOKUP(BI108,NyISI!$L$2:$V$4,DK108,1) &amp; " - " &amp; 160,BE108-VLOOKUP(BI108,NyISI!$L$2:$V$4,DK108,1) &amp; " - " &amp; BE108+VLOOKUP(BI108,NyISI!$L$2:$V$4,DK108,1))),"")</f>
        <v/>
      </c>
      <c r="CM108" s="4" t="str">
        <f>IF(AND(ISNUMBER(DK108),DK108&lt;8),IF(AND(ISNUMBER(BF108),ISNUMBER(DK108)),IF(BF108-VLOOKUP(BI108,NyISS!$L$2:$V$4,DK108,1)&lt;40,40 &amp; " - " &amp; BF108+VLOOKUP(BI108,NyISS!$L$2:$V$4,DK108,1),IF(BF108+VLOOKUP(BI108,NyISS!$L$2:$V$4,DK108,1)&gt;160,BF108-VLOOKUP(BI108,NyISS!$L$2:$V$4,DK108,1) &amp; " - " &amp; 160,BF108-VLOOKUP(BI108,NyISS!$L$2:$V$4,DK108,1) &amp; " - " &amp; BF108+VLOOKUP(BI108,NyISS!$L$2:$V$4,DK108,1))),""),"")</f>
        <v/>
      </c>
      <c r="CN108" s="4" t="str">
        <f>IF(AND(ISNUMBER(DK108),DK108&gt;7),IF(AND(ISNUMBER(BG108),ISNUMBER(DK108)),IF(BG108-VLOOKUP(BI108,NyISM!$L$2:$V$4,DK108,1)&lt;40,40 &amp; " - " &amp; BG108+VLOOKUP(BI108,NyISM!$L$2:$V$4,DK108,1),IF(BG108+VLOOKUP(BI108,NyISM!$L$2:$V$4,DK108,1)&gt;160,BG108-VLOOKUP(BI108,NyISM!$L$2:$V$4,DK108,1) &amp; " - " &amp; 160,BG108-VLOOKUP(BI108,NyISM!$L$2:$V$4,DK108,1) &amp; " - " &amp; BG108+VLOOKUP(BI108,NyISM!$L$2:$V$4,DK108,1))),""),"")</f>
        <v/>
      </c>
      <c r="CO108" s="4" t="str">
        <f>IF(AND(ISNUMBER(BH108),ISNUMBER(DK108)),IF(BH108-VLOOKUP(BI108,NyIAM!$L$2:$V$4,DK108,1)&lt;40,40 &amp; " - " &amp; BH108+VLOOKUP(BI108,NyIAM!$L$2:$V$4,DK108,1),IF(BH108+VLOOKUP(BI108,NyIAM!$L$2:$V$4,DK108,1)&gt;160,BH108-VLOOKUP(BI108,NyIAM!$L$2:$V$4,DK108,1) &amp; " - " &amp; 160,BH108-VLOOKUP(BI108,NyIAM!$L$2:$V$4,DK108,1) &amp; " - " &amp; BH108+VLOOKUP(BI108,NyIAM!$L$2:$V$4,DK108,1))),"")</f>
        <v/>
      </c>
      <c r="CP108" s="4" t="str">
        <f>IF(AF108="","",IF(AND(ISNUMBER(AF108),ISNUMBER(DK108)),IF(VLOOKUP(AF108,NyOm!$A$2:$K$30,DK108,1)=1,"Onormalt få ord",IF(VLOOKUP(AF108,NyOm!$A$2:$K$30,DK108,1)=2,"Färre antal ord än normalt",IF(VLOOKUP(AF108,NyOm!$A$2:$K$30,DK108,1)=3,"Normalt antal ord","")))))</f>
        <v/>
      </c>
      <c r="CQ108" s="4" t="str">
        <f>IF(AB108="","",IF(AND(ISNUMBER(AB108),ISNUMBER(DK108)),IF(VLOOKUP(AB108,NyPbTid!$A$2:$K$218,DK108,1)=1,"Onormalt lång tidsåtgång",IF(VLOOKUP(AB108,NyPbTid!$A$2:$K$218,DK108,1)=2,"Långsammare än normalt",IF(VLOOKUP(AB108,NyPbTid!$A$2:$K$218,DK108,1)=3,"Normal tidsåtgång","")))))</f>
        <v/>
      </c>
      <c r="CR108" s="4" t="str">
        <f>IF(AC108="","",IF(AND(ISNUMBER(AC108),ISNUMBER(DK108)),IF(VLOOKUP(AC108,NyPbFel!$A$2:$K$18,DK108,1)=1,"Onormalt antal fel",IF(VLOOKUP(AC108,NyPbFel!$A$2:$K$18,DK108,1)=2,"Fler fel än normalt",IF(VLOOKUP(AC108,NyPbFel!$A$2:$K$18,DK108,1)=3,"Normalt antal fel","")))))</f>
        <v/>
      </c>
      <c r="CS108" s="4" t="str">
        <f t="shared" si="28"/>
        <v/>
      </c>
      <c r="CT108" s="4" t="str">
        <f>IF(OR(ISNUMBER(CS108),CS108="0**"),IF(ISNUMBER(CS108),CS108/ABS(CS108)*VLOOKUP(1,SignDiff!$A$3:$K$4,DK108,1),VLOOKUP(1,SignDiff!$A$3:$K$4,DK108,1)),"")</f>
        <v/>
      </c>
      <c r="CU108" s="4" t="str">
        <f>IF(OR(ISNUMBER(CS108),CS108="0**"),IF(ISNUMBER(CS108),CS108/ABS(CS108)*VLOOKUP(1,SignDiff!$A$7:$K$8,DK108,1),VLOOKUP(1,SignDiff!$A$7:$K$8,DK108,1)),"")</f>
        <v/>
      </c>
      <c r="CV108" s="4" t="str">
        <f t="shared" si="29"/>
        <v/>
      </c>
      <c r="CW108" s="4" t="str">
        <f t="shared" si="30"/>
        <v/>
      </c>
      <c r="CX108" s="4" t="str">
        <f>IF(OR(ISNUMBER(CS108),CS108="0**"),IF(CS108="0**",VLOOKUP(0,'IRS-IES'!$A$2:$C$43,2,1),IF(CS108&lt;0,VLOOKUP(ABS(CS108),'IRS-IES'!$A$2:$C$43,2,1),VLOOKUP(ABS(CS108),'IRS-IES'!$A$2:$C$43,3,1))),"")</f>
        <v/>
      </c>
      <c r="CY108" s="4" t="str">
        <f t="shared" si="31"/>
        <v/>
      </c>
      <c r="CZ108" s="4" t="str">
        <f>IF(OR(ISNUMBER(CY108),CY108="0**"),IF(ISNUMBER(CY108),CY108/ABS(CY108)*VLOOKUP(2,SignDiff!$A$3:$K$4,DK108,1),VLOOKUP(2,SignDiff!$A$3:$K$4,DK108,1)),"")</f>
        <v/>
      </c>
      <c r="DA108" s="4" t="str">
        <f>IF(OR(ISNUMBER(CY108),CY108="0**"),IF(ISNUMBER(CY108),CY108/ABS(CY108)*VLOOKUP(2,SignDiff!$A$7:$K$8,DK108,1),VLOOKUP(2,SignDiff!$A$7:$K$8,DK108,1)),"")</f>
        <v/>
      </c>
      <c r="DB108" s="4" t="str">
        <f t="shared" si="32"/>
        <v/>
      </c>
      <c r="DC108" s="4" t="str">
        <f t="shared" si="33"/>
        <v/>
      </c>
      <c r="DD108" s="4" t="str">
        <f>IF(OR(ISNUMBER(CY108),CY108="0**"),IF(CY108="0**",VLOOKUP(0,'ISI-ISS'!$A$2:$C$43,2,1),IF(CY108&lt;0,VLOOKUP(ABS(CY108),'ISI-ISS'!$A$2:$C$43,2,1),VLOOKUP(ABS(CY108),'ISI-ISS'!$A$2:$C$43,3,1))),"")</f>
        <v/>
      </c>
      <c r="DE108" s="4" t="str">
        <f t="shared" si="34"/>
        <v/>
      </c>
      <c r="DF108" s="4" t="str">
        <f>IF(OR(ISNUMBER(DE108),DE108="0**"),IF(ISNUMBER(DE108),DE108/ABS(DE108)*VLOOKUP(2,SignDiff!$A$3:$K$4,DK108,1),VLOOKUP(2,SignDiff!$A$3:$K$4,DK108,1)),"")</f>
        <v/>
      </c>
      <c r="DG108" s="4" t="str">
        <f>IF(OR(ISNUMBER(DE108),DE108="0**"),IF(ISNUMBER(DE108),DE108/ABS(DE108)*VLOOKUP(2,SignDiff!$A$7:$K$8,DK108,1),VLOOKUP(2,SignDiff!$A$7:$K$8,DK108,1)),"")</f>
        <v/>
      </c>
      <c r="DH108" s="4" t="str">
        <f t="shared" si="35"/>
        <v/>
      </c>
      <c r="DI108" s="4" t="str">
        <f t="shared" si="36"/>
        <v/>
      </c>
      <c r="DJ108" s="4" t="str">
        <f>IF(OR(ISNUMBER(DE108),DE108="0**"),IF(DE108="0**",VLOOKUP(0,'ISI-ISM'!$A$2:$C$43,2,1),IF(DE108&lt;0,VLOOKUP(ABS(DE108),'ISI-ISM'!$A$2:$C$43,2,1),VLOOKUP(ABS(DE108),'ISI-ISM'!$A$2:$C$43,3,1))),"")</f>
        <v/>
      </c>
      <c r="DK108" s="4" t="str">
        <f>IF(ISERROR(VLOOKUP(N108,age!$A$2:$C$11,2,1)),"",VLOOKUP(N108,age!$A$2:$C$11,2,1))</f>
        <v/>
      </c>
      <c r="DL108" s="4" t="str">
        <f>IF(ISERROR(VLOOKUP(N108,age!$A$2:$C$11,3,1)),"",VLOOKUP(N108,age!$A$2:$C$11,3,1))</f>
        <v/>
      </c>
      <c r="DM108" s="4">
        <f t="shared" si="23"/>
        <v>0</v>
      </c>
      <c r="DN108" s="4">
        <f t="shared" si="24"/>
        <v>0</v>
      </c>
      <c r="DO108" s="4">
        <f t="shared" si="25"/>
        <v>0</v>
      </c>
      <c r="DP108" s="4">
        <f t="shared" si="26"/>
        <v>0</v>
      </c>
      <c r="DQ108" s="4">
        <f t="shared" si="27"/>
        <v>0</v>
      </c>
      <c r="DR108" s="9" t="str">
        <f t="shared" si="37"/>
        <v/>
      </c>
      <c r="DS108" s="9" t="str">
        <f t="shared" si="38"/>
        <v/>
      </c>
      <c r="DT108" s="9" t="str">
        <f t="shared" si="39"/>
        <v/>
      </c>
      <c r="DU108" s="9" t="str">
        <f t="shared" si="40"/>
        <v/>
      </c>
      <c r="DV108" s="9" t="str">
        <f t="shared" si="41"/>
        <v/>
      </c>
      <c r="DW108" s="9" t="str">
        <f t="shared" si="42"/>
        <v/>
      </c>
      <c r="DX108" s="9" t="str">
        <f t="shared" si="43"/>
        <v/>
      </c>
      <c r="DY108" s="9" t="str">
        <f>IF(AND(ISNUMBER(AJ108),ISNUMBER(DK108)),IF(AJ108-VLOOKUP(BI108,NyFi!$L$2:$V$4,DK108,1)&lt;1,1,AJ108-VLOOKUP(BI108,NyFi!$L$2:$V$4,DK108,1)),"")</f>
        <v/>
      </c>
      <c r="DZ108" s="9" t="str">
        <f>IF(AND(ISNUMBER(DK108),DK108&lt;8),IF(AND(ISNUMBER(AK108),ISNUMBER(DK108)),IF(AK108-VLOOKUP(BI108,NyGs!$L$2:$V$4,DK108,1)&lt;1,1,AK108-VLOOKUP(BI108,NyGs!$L$2:$V$4,DK108,1)),""),"")</f>
        <v/>
      </c>
      <c r="EA108" s="9" t="str">
        <f>IF(AND(ISNUMBER(AL108),ISNUMBER(DK108)),IF(AL108-VLOOKUP(BI108,NyRm!$L$2:$V$4,DK108,1)&lt;1,1,AL108-VLOOKUP(BI108,NyRm!$L$2:$V$4,DK108,1)),"")</f>
        <v/>
      </c>
      <c r="EB108" s="9" t="str">
        <f>IF(AND(ISNUMBER(AM108),ISNUMBER(DK108)),IF(AM108-VLOOKUP(BI108,NyFm!$L$2:$V$4,DK108,1)&lt;1,1,AM108-VLOOKUP(BI108,NyFm!$L$2:$V$4,DK108,1)),"")</f>
        <v/>
      </c>
      <c r="EC108" s="9" t="str">
        <f>IF(AND(ISNUMBER(DK108),DK108&lt;8),IF(AND(ISNUMBER(AN108),ISNUMBER(DK108)),IF(AN108-VLOOKUP(BI108,NyLi1R!$L$2:$V$4,DK108,1)&lt;1,1,AN108-VLOOKUP(BI108,NyLi1R!$L$2:$V$4,DK108,1)),""),"")</f>
        <v/>
      </c>
      <c r="ED108" s="9" t="str">
        <f>IF(AND(ISNUMBER(DK108),DK108&lt;8),IF(AND(ISNUMBER(AO108),ISNUMBER(DK108)),IF(AO108-VLOOKUP(BI108,NyLi1E!$L$2:$V$4,DK108,1)&lt;1,1,AO108-VLOOKUP(BI108,NyLi1E!$L$2:$V$4,DK108,1)),""),"")</f>
        <v/>
      </c>
      <c r="EE108" s="9" t="str">
        <f>IF(AND(ISNUMBER(DK108),DK108&lt;8),IF(AND(ISNUMBER(AP108),ISNUMBER(DK108)),IF(AP108-VLOOKUP(BI108,NyLi1T!$L$2:$V$4,DK108,1)&lt;1,1,AP108-VLOOKUP(BI108,NyLi1T!$L$2:$V$4,DK108,1)),""),"")</f>
        <v/>
      </c>
      <c r="EF108" s="9" t="str">
        <f>IF(AND(ISNUMBER(DK108),DK108&gt;7),IF(AND(ISNUMBER(AQ108),ISNUMBER(DK108)),IF(AQ108-VLOOKUP(BI108,NyLi2R!$L$2:$V$4,DK108,1)&lt;1,1,AQ108-VLOOKUP(BI108,NyLi2R!$L$2:$V$4,DK108,1)),""),"")</f>
        <v/>
      </c>
      <c r="EG108" s="9" t="str">
        <f>IF(AND(ISNUMBER(DK108),DK108&gt;7),IF(AND(ISNUMBER(AR108),ISNUMBER(DK108)),IF(AR108-VLOOKUP(BI108,NyLi2E!$L$2:$V$4,DK108,1)&lt;1,1,AR108-VLOOKUP(BI108,NyLi2E!$L$2:$V$4,DK108,1)),""),"")</f>
        <v/>
      </c>
      <c r="EH108" s="9" t="str">
        <f>IF(AND(ISNUMBER(DK108),DK108&gt;7),IF(AND(ISNUMBER(AS108),ISNUMBER(DK108)),IF(AS108-VLOOKUP(BI108,NyLi2T!$L$2:$V$4,DK108,1)&lt;1,1,AS108-VLOOKUP(BI108,NyLi2T!$L$2:$V$4,DK108,1)),""),"")</f>
        <v/>
      </c>
      <c r="EI108" s="9" t="str">
        <f>IF(AND(ISNUMBER(DK108),DK108&lt;8),IF(AND(ISNUMBER(AT108),ISNUMBER(DK108)),IF(AT108-VLOOKUP(BI108,NySs!$L$2:$V$4,DK108,1)&lt;1,1,AT108-VLOOKUP(BI108,NySs!$L$2:$V$4,DK108,1)),""),"")</f>
        <v/>
      </c>
      <c r="EJ108" s="9" t="str">
        <f>IF(AND(ISNUMBER(DK108),DK108&lt;9),IF(AND(ISNUMBER(AU108),ISNUMBER(DK108)),IF(AU108-VLOOKUP(BI108,NyEo!$L$2:$V$4,DK108,1)&lt;1,1,AU108-VLOOKUP(BI108,NyEo!$L$2:$V$4,DK108,1)),""),"")</f>
        <v/>
      </c>
      <c r="EK108" s="9" t="str">
        <f>IF(AND(ISNUMBER(DK108),DK108&gt;7),IF(AND(ISNUMBER(AV108),ISNUMBER(DK108)),IF(AV108-VLOOKUP(BI108,NyHt!$L$2:$V$4,DK108,1)&lt;1,1,AV108-VLOOKUP(BI108,NyHt!$L$2:$V$4,DK108,1)),""),"")</f>
        <v/>
      </c>
      <c r="EL108" s="9" t="str">
        <f>IF(AND(ISNUMBER(AW108),ISNUMBER(DK108)),IF(AW108-VLOOKUP(BI108,NySiF!$L$2:$V$4,DK108,1)&lt;1,1,AW108-VLOOKUP(BI108,NySiF!$L$2:$V$4,DK108,1)),"")</f>
        <v/>
      </c>
      <c r="EM108" s="9" t="str">
        <f>IF(AND(ISNUMBER(AX108),ISNUMBER(DK108)),IF(AX108-VLOOKUP(BI108,NySiB!$L$2:$V$4,DK108,1)&lt;1,1,AX108-VLOOKUP(BI108,NySiB!$L$2:$V$4,DK108,1)),"")</f>
        <v/>
      </c>
      <c r="EN108" s="9" t="str">
        <f>IF(AND(ISNUMBER(AY108),ISNUMBER(DK108)),IF(AY108-VLOOKUP(BI108,NySiT!$L$2:$V$4,DK108,1)&lt;1,1,AY108-VLOOKUP(BI108,NySiT!$L$2:$V$4,DK108,1)),"")</f>
        <v/>
      </c>
      <c r="EO108" s="9" t="str">
        <f>IF(AND(ISNUMBER(AZ108),ISNUMBER(DK108)),IF(AZ108-VLOOKUP(BI108,NyVs!$L$2:$V$4,DK108,1)&lt;1,1,AZ108-VLOOKUP(BI108,NyVs!$L$2:$V$4,DK108,1)),"")</f>
        <v/>
      </c>
      <c r="EP108" s="9" t="str">
        <f>IF(AND(ISNUMBER(BA108),ISNUMBER(DK108)),IF(BA108-VLOOKUP(BI108,NyPp!$L$2:$V$4,DK108,1)&lt;1,1,BA108-VLOOKUP(BI108,NyPp!$L$2:$V$4,DK108,1)),"")</f>
        <v/>
      </c>
      <c r="EQ108" s="9" t="str">
        <f>IF(AND(ISNUMBER(BB108),ISNUMBER(DK108)),IF(BB108-VLOOKUP(BI108,NyIGS!$L$2:$V$4,DK108,1)&lt;40,40,BB108-VLOOKUP(BI108,NyIGS!$L$2:$V$4,DK108,1)),"")</f>
        <v/>
      </c>
      <c r="ER108" s="9" t="str">
        <f>IF(AND(ISNUMBER(BC108),ISNUMBER(DK108)),IF(BC108-VLOOKUP(BI108,NyIRS!$L$2:$V$4,DK108,1)&lt;40,40,BC108-VLOOKUP(BI108,NyIRS!$L$2:$V$4,DK108,1)),"")</f>
        <v/>
      </c>
      <c r="ES108" s="9" t="str">
        <f>IF(AND(ISNUMBER(BD108),ISNUMBER(DK108)),IF(BD108-VLOOKUP(BI108,NyIES!$L$2:$V$4,DK108,1)&lt;40,40,BD108-VLOOKUP(BI108,NyIES!$L$2:$V$4,DK108,1)),"")</f>
        <v/>
      </c>
      <c r="ET108" s="9" t="str">
        <f>IF(AND(ISNUMBER(BE108),ISNUMBER(DK108)),IF(BE108-VLOOKUP(BI108,NyISI!$L$2:$V$4,DK108,1)&lt;40,40,BE108-VLOOKUP(BI108,NyISI!$L$2:$V$4,DK108,1)),"")</f>
        <v/>
      </c>
      <c r="EU108" s="9" t="str">
        <f>IF(AND(ISNUMBER(DK108),DK108&lt;8),IF(AND(ISNUMBER(BF108),ISNUMBER(DK108)),IF(BF108-VLOOKUP(BI108,NyISS!$L$2:$V$4,DK108,1)&lt;40,40,BF108-VLOOKUP(BI108,NyISS!$L$2:$V$4,DK108,1)),""),"")</f>
        <v/>
      </c>
      <c r="EV108" s="9" t="str">
        <f>IF(AND(ISNUMBER(DK108),DK108&gt;7),IF(AND(ISNUMBER(BG108),ISNUMBER(DK108)),IF(BG108-VLOOKUP(BI108,NyISM!$L$2:$V$4,DK108,1)&lt;40,40,BG108-VLOOKUP(BI108,NyISM!$L$2:$V$4,DK108,1)),""),"")</f>
        <v/>
      </c>
      <c r="EW108" s="9" t="str">
        <f>IF(AND(ISNUMBER(BH108),ISNUMBER(DK108)),IF(BH108-VLOOKUP(BI108,NyIAM!$L$2:$V$4,DK108,1)&lt;40,40,BH108-VLOOKUP(BI108,NyIAM!$L$2:$V$4,DK108,1)),"")</f>
        <v/>
      </c>
      <c r="EX108" s="9" t="str">
        <f>IF(AND(ISNUMBER(AJ108),ISNUMBER(DK108)),IF(AJ108+VLOOKUP(BI108,NyFi!$L$2:$V$4,DK108,1)&gt;19,19,AJ108+VLOOKUP(BI108,NyFi!$L$2:$V$4,DK108,1)),"")</f>
        <v/>
      </c>
      <c r="EY108" s="9" t="str">
        <f>IF(AND(ISNUMBER(DK108),DK108&lt;8),IF(AND(ISNUMBER(AK108),ISNUMBER(DK108)),IF(AK108+VLOOKUP(BI108,NyGs!$L$2:$V$4,DK108,1)&gt;19,19,AK108+VLOOKUP(BI108,NyGs!$L$2:$V$4,DK108,1)),""),"")</f>
        <v/>
      </c>
      <c r="EZ108" s="9" t="str">
        <f>IF(AND(ISNUMBER(AL108),ISNUMBER(DK108)),IF(AL108+VLOOKUP(BI108,NyRm!$L$2:$V$4,DK108,1)&gt;19,19,AL108+VLOOKUP(BI108,NyRm!$L$2:$V$4,DK108,1)),"")</f>
        <v/>
      </c>
      <c r="FA108" s="9" t="str">
        <f>IF(AND(ISNUMBER(AM108),ISNUMBER(DK108)),IF(AM108+VLOOKUP(BI108,NyFm!$L$2:$V$4,DK108,1)&gt;19,19,AM108+VLOOKUP(BI108,NyFm!$L$2:$V$4,DK108,1)),"")</f>
        <v/>
      </c>
      <c r="FB108" s="9" t="str">
        <f>IF(AND(ISNUMBER(DK108),DK108&lt;8),IF(AND(ISNUMBER(AN108),ISNUMBER(DK108)),IF(AN108+VLOOKUP(BI108,NyLi1R!$L$2:$V$4,DK108,1)&gt;19,19,AN108+VLOOKUP(BI108,NyLi1R!$L$2:$V$4,DK108,1)),""),"")</f>
        <v/>
      </c>
      <c r="FC108" s="9" t="str">
        <f>IF(AND(ISNUMBER(DK108),DK108&lt;8),IF(AND(ISNUMBER(AO108),ISNUMBER(DK108)),IF(AO108+VLOOKUP(BI108,NyLi1E!$L$2:$V$4,DK108,1)&gt;19,19,AO108+VLOOKUP(BI108,NyLi1E!$L$2:$V$4,DK108,1)),""),"")</f>
        <v/>
      </c>
      <c r="FD108" s="9" t="str">
        <f>IF(AND(ISNUMBER(DK108),DK108&lt;8),IF(AND(ISNUMBER(AP108),ISNUMBER(DK108)),IF(AP108+VLOOKUP(BI108,NyLi1T!$L$2:$V$4,DK108,1)&gt;19,19,AP108+VLOOKUP(BI108,NyLi1T!$L$2:$V$4,DK108,1)),""),"")</f>
        <v/>
      </c>
      <c r="FE108" s="9" t="str">
        <f>IF(AND(ISNUMBER(DK108),DK108&gt;7),IF(AND(ISNUMBER(AQ108),ISNUMBER(DK108)),IF(AQ108+VLOOKUP(BI108,NyLi2R!$L$2:$V$4,DK108,1)&gt;19,19,AQ108+VLOOKUP(BI108,NyLi2R!$L$2:$V$4,DK108,1)),""),"")</f>
        <v/>
      </c>
      <c r="FF108" s="9" t="str">
        <f>IF(AND(ISNUMBER(DK108),DK108&gt;7),IF(AND(ISNUMBER(AR108),ISNUMBER(DK108)),IF(AR108+VLOOKUP(BI108,NyLi2E!$L$2:$V$4,DK108,1)&gt;19,19,AR108+VLOOKUP(BI108,NyLi2E!$L$2:$V$4,DK108,1)),""),"")</f>
        <v/>
      </c>
      <c r="FG108" s="9" t="str">
        <f>IF(AND(ISNUMBER(DK108),DK108&gt;7),IF(AND(ISNUMBER(AS108),ISNUMBER(DK108)),IF(AS108+VLOOKUP(BI108,NyLi2T!$L$2:$V$4,DK108,1)&gt;19,19,AS108+VLOOKUP(BI108,NyLi2T!$L$2:$V$4,DK108,1)),""),"")</f>
        <v/>
      </c>
      <c r="FH108" s="9" t="str">
        <f>IF(AND(ISNUMBER(DK108),DK108&lt;8),IF(AND(ISNUMBER(AT108),ISNUMBER(DK108)),IF(AT108+VLOOKUP(BI108,NySs!$L$2:$V$4,DK108,1)&gt;19,19,AT108+VLOOKUP(BI108,NySs!$L$2:$V$4,DK108,1)),""),"")</f>
        <v/>
      </c>
      <c r="FI108" s="9" t="str">
        <f>IF(AND(ISNUMBER(DK108),DK108&lt;9),IF(AND(ISNUMBER(AU108),ISNUMBER(DK108)),IF(AU108+VLOOKUP(BI108,NyEo!$L$2:$V$4,DK108,1)&gt;19,19,AU108+VLOOKUP(BI108,NyEo!$L$2:$V$4,DK108,1)),""),"")</f>
        <v/>
      </c>
      <c r="FJ108" s="9" t="str">
        <f>IF(AND(ISNUMBER(DK108),DK108&gt;7),IF(AND(ISNUMBER(AV108),ISNUMBER(DK108)),IF(AV108+VLOOKUP(BI108,NyHt!$L$2:$V$4,DK108,1)&gt;19,19,AV108+VLOOKUP(BI108,NyHt!$L$2:$V$4,DK108,1)),""),"")</f>
        <v/>
      </c>
      <c r="FK108" s="9" t="str">
        <f>IF(AND(ISNUMBER(AW108),ISNUMBER(DK108)),IF(AW108+VLOOKUP(BI108,NySiF!$L$2:$V$4,DK108,1)&gt;19,19,AW108+VLOOKUP(BI108,NySiF!$L$2:$V$4,DK108,1)),"")</f>
        <v/>
      </c>
      <c r="FL108" s="9" t="str">
        <f>IF(AND(ISNUMBER(AX108),ISNUMBER(DK108)),IF(AX108+VLOOKUP(BI108,NySiB!$L$2:$V$4,DK108,1)&gt;19,19,AX108+VLOOKUP(BI108,NySiB!$L$2:$V$4,DK108,1)),"")</f>
        <v/>
      </c>
      <c r="FM108" s="9" t="str">
        <f>IF(AND(ISNUMBER(AY108),ISNUMBER(DK108)),IF(AY108+VLOOKUP(BI108,NySiT!$L$2:$V$4,DK108,1)&gt;19,19,AY108+VLOOKUP(BI108,NySiT!$L$2:$V$4,DK108,1)),"")</f>
        <v/>
      </c>
      <c r="FN108" s="9" t="str">
        <f>IF(AND(ISNUMBER(AZ108),ISNUMBER(DK108)),IF(AZ108+VLOOKUP(BI108,NyVs!$L$2:$V$4,DK108,1)&gt;19,19,AZ108+VLOOKUP(BI108,NyVs!$L$2:$V$4,DK108,1)),"")</f>
        <v/>
      </c>
      <c r="FO108" s="9" t="str">
        <f>IF(AND(ISNUMBER(BA108),ISNUMBER(DK108)),IF(BA108+VLOOKUP(BI108,NyPp!$L$2:$V$4,DK108,1)&gt;19,19,BA108+VLOOKUP(BI108,NyPp!$L$2:$V$4,DK108,1)),"")</f>
        <v/>
      </c>
      <c r="FP108" s="9" t="str">
        <f>IF(AND(ISNUMBER(BB108),ISNUMBER(DK108)),IF(BB108+VLOOKUP(BI108,NyIGS!$L$2:$V$4,DK108,1)&gt;160,160,BB108+VLOOKUP(BI108,NyIGS!$L$2:$V$4,DK108,1)),"")</f>
        <v/>
      </c>
      <c r="FQ108" s="9" t="str">
        <f>IF(AND(ISNUMBER(BC108),ISNUMBER(DK108)),IF(BC108+VLOOKUP(BI108,NyIRS!$L$2:$V$4,DK108,1)&gt;160,160,BC108+VLOOKUP(BI108,NyIRS!$L$2:$V$4,DK108,1)),"")</f>
        <v/>
      </c>
      <c r="FR108" s="9" t="str">
        <f>IF(AND(ISNUMBER(BD108),ISNUMBER(DK108)),IF(BD108+VLOOKUP(BI108,NyIES!$L$2:$V$4,DK108,1)&gt;160,160, BD108+VLOOKUP(BI108,NyIES!$L$2:$V$4,DK108,1)),"")</f>
        <v/>
      </c>
      <c r="FS108" s="9" t="str">
        <f>IF(AND(ISNUMBER(BE108),ISNUMBER(DK108)),IF(BE108+VLOOKUP(BI108,NyISI!$L$2:$V$4,DK108,1)&gt;160,160,BE108+VLOOKUP(BI108,NyISI!$L$2:$V$4,DK108,1)),"")</f>
        <v/>
      </c>
      <c r="FT108" s="9" t="str">
        <f>IF(AND(ISNUMBER(DK108),DK108&lt;8),IF(AND(ISNUMBER(BF108),ISNUMBER(DK108)),IF(BF108+VLOOKUP(BI108,NyISS!$L$2:$V$4,DK108,1)&gt;160,160,BF108+VLOOKUP(BI108,NyISS!$L$2:$V$4,DK108,1)),""),"")</f>
        <v/>
      </c>
      <c r="FU108" s="9" t="str">
        <f>IF(AND(ISNUMBER(DK108),DK108&gt;7),IF(AND(ISNUMBER(BG108),ISNUMBER(DK108)),IF(BG108+VLOOKUP(BI108,NyISM!$L$2:$V$4,DK108,1)&gt;160,160,BG108+VLOOKUP(BI108,NyISM!$L$2:$V$4,DK108,1)),""),"")</f>
        <v/>
      </c>
      <c r="FV108" s="9" t="str">
        <f>IF(AND(ISNUMBER(BH108),ISNUMBER(DK108)),IF(BH108+VLOOKUP(BI108,NyIAM!$L$2:$V$4,DK108,1)&gt;160,160,BH108+VLOOKUP(BI108,NyIAM!$L$2:$V$4,DK108,1)),"")</f>
        <v/>
      </c>
    </row>
    <row r="109" spans="1:178" x14ac:dyDescent="0.2">
      <c r="A109" s="51"/>
      <c r="B109" s="51"/>
      <c r="C109" s="51"/>
      <c r="D109" s="51"/>
      <c r="E109" s="51"/>
      <c r="F109" s="51"/>
      <c r="G109" s="51"/>
      <c r="H109" s="51"/>
      <c r="I109" s="51"/>
      <c r="J109" s="52"/>
      <c r="K109" s="52"/>
      <c r="L109" s="53"/>
      <c r="M109" s="53"/>
      <c r="N109" s="58" t="str">
        <f t="shared" si="22"/>
        <v/>
      </c>
      <c r="O109" s="53"/>
      <c r="P109" s="53"/>
      <c r="Q109" s="53"/>
      <c r="R109" s="53"/>
      <c r="S109" s="53"/>
      <c r="T109" s="53"/>
      <c r="U109" s="53"/>
      <c r="V109" s="53"/>
      <c r="W109" s="53"/>
      <c r="X109" s="53"/>
      <c r="Y109" s="53"/>
      <c r="Z109" s="53"/>
      <c r="AA109" s="53"/>
      <c r="AB109" s="53"/>
      <c r="AC109" s="53"/>
      <c r="AD109" s="53"/>
      <c r="AE109" s="53"/>
      <c r="AF109" s="53"/>
      <c r="AG109" s="53"/>
      <c r="AH109" s="53"/>
      <c r="AI109" s="53"/>
      <c r="AJ109" s="4" t="str">
        <f>IF(O109="","",IF(ISNUMBER(N109),VLOOKUP(O109,NyFi!$A$2:$K$40,DK109),""))</f>
        <v/>
      </c>
      <c r="AK109" s="4" t="str">
        <f>IF(P109="","",IF(AND(ISNUMBER(N109),DK109&lt;8),VLOOKUP(P109,NyGs!$A$2:$G$41,DK109),""))</f>
        <v/>
      </c>
      <c r="AL109" s="4" t="str">
        <f>IF(AA109="","",IF(ISNUMBER(N109),VLOOKUP(AA109,NyRm!$A$2:$K$56,DK109),""))</f>
        <v/>
      </c>
      <c r="AM109" s="4" t="str">
        <f>IF(Z109="","",IF(ISNUMBER(N109),VLOOKUP(Z109,NyFm!$A$2:$K$46,DK109),""))</f>
        <v/>
      </c>
      <c r="AN109" s="4" t="str">
        <f>IF(U109="","",IF(AND(ISNUMBER(N109),DK109&lt;8),VLOOKUP(U109,NyLi1R!$A$2:$G$20,DK109),""))</f>
        <v/>
      </c>
      <c r="AO109" s="4" t="str">
        <f>IF(V109="","",IF(AND(ISNUMBER(N109),DK109&lt;8),VLOOKUP(V109,NyLi1E!$A$2:$G$20,DK109),""))</f>
        <v/>
      </c>
      <c r="AP109" s="4" t="str">
        <f>IF(AND(ISNUMBER(N109),ISNUMBER(AN109),ISNUMBER(AO109),DK109&lt;8),VLOOKUP(AN109+AO109,NyLi1T!$A$2:$G$40,DK109),"")</f>
        <v/>
      </c>
      <c r="AQ109" s="4" t="str">
        <f>IF(W109="","",IF(AND(ISNUMBER(N109),DK109&gt;7),VLOOKUP(W109,NyLi2R!$A$2:$K$20,DK109),""))</f>
        <v/>
      </c>
      <c r="AR109" s="4" t="str">
        <f>IF(X109="","",IF(AND(ISNUMBER(N109),DK109&gt;7),VLOOKUP(X109,NyLi2E!$A$2:$K$20,DK109),""))</f>
        <v/>
      </c>
      <c r="AS109" s="4" t="str">
        <f>IF(AND(ISNUMBER(N109),ISNUMBER(AQ109),ISNUMBER(AR109),DK109&gt;7),VLOOKUP(AQ109+AR109,NyLi2T!$A$2:$K$40,DK109),"")</f>
        <v/>
      </c>
      <c r="AT109" s="4" t="str">
        <f>IF(AE109="","",IF(AND(ISNUMBER(N109),DK109&lt;8),VLOOKUP(AE109,NySs!$A$2:$G$28,DK109),""))</f>
        <v/>
      </c>
      <c r="AU109" s="4" t="str">
        <f>IF(AD109="","",IF(AND(ISNUMBER(N109),DK109&lt;9),VLOOKUP(AD109,NyEo!$A$2:$H$22,DK109),""))</f>
        <v/>
      </c>
      <c r="AV109" s="4" t="str">
        <f>IF(Q109="","",IF(AND(ISNUMBER(N109),DK109&gt;7),VLOOKUP(Q109,NyHt!$A$2:$K$17,DK109),""))</f>
        <v/>
      </c>
      <c r="AW109" s="4" t="str">
        <f>IF(R109="","",IF(ISNUMBER(N109),VLOOKUP(R109,NySiF!$A$2:$K$18,DK109),""))</f>
        <v/>
      </c>
      <c r="AX109" s="4" t="str">
        <f>IF(S109="","",IF(ISNUMBER(N109),VLOOKUP(S109,NySiB!$A$2:$K$16,DK109),""))</f>
        <v/>
      </c>
      <c r="AY109" s="4" t="str">
        <f>IF(T109="","",IF(ISNUMBER(N109),VLOOKUP(T109,NySiT!$A$2:$K$32,DK109),""))</f>
        <v/>
      </c>
      <c r="AZ109" s="4" t="str">
        <f>IF(Y109="","",IF(ISNUMBER(N109),VLOOKUP(Y109,NyVs!$A$2:$K$86,DK109),""))</f>
        <v/>
      </c>
      <c r="BA109" s="4" t="str">
        <f>IF(AI109="","",IF(ISNUMBER(N109),VLOOKUP(AI109,NyPp!$A$2:$K$202,DK109),""))</f>
        <v/>
      </c>
      <c r="BB109" s="4" t="str">
        <f>IF(AND(ISNUMBER(AJ109),ISNUMBER(AK109),ISNUMBER(AL109),ISNUMBER(AM109),DK109&lt;8),IF(COUNTIF(O109,0)+COUNTIF(P109,0)+COUNTIF(AA109,0)+COUNTIF(Z109,0)&gt;1,"",VLOOKUP(AJ109+AK109+AL109+AM109,NyIGS!$A$2:$K$78,DK109)),IF(AND(ISNUMBER(AJ109),ISNUMBER(AL109),ISNUMBER(AM109),ISNUMBER(AS109),DK109&gt;7),IF(COUNTIF(O109,0)+COUNTIF(AA109,0)+COUNTIF(Z109,0)+AND(COUNTIF(W109,0),COUNTIF(X109,0))&gt;1,"",VLOOKUP(AJ109+AL109+AM109+AS109,NyIGS!$A$2:$K$78,DK109)),""))</f>
        <v/>
      </c>
      <c r="BC109" s="4" t="str">
        <f>IF(AND(ISNUMBER(AJ109),ISNUMBER(AN109),ISNUMBER(AT109),DK109&lt;8),IF(COUNTIF(O109,0)+COUNTIF(U109,0)+COUNTIF(AE109,0)&gt;1,"",VLOOKUP(AJ109+AN109+AT109,NyIRS!$A$2:$K$59,DK109)),IF(AND(ISNUMBER(AJ109),ISNUMBER(AQ109),DK109&gt;7),IF(COUNTIF(O109,0)+COUNTIF(W109,0)&gt;1,"",VLOOKUP(AJ109+AQ109,NyIRS!$A$2:$K$59,DK109)),""))</f>
        <v/>
      </c>
      <c r="BD109" s="4" t="str">
        <f>IF(AND(ISNUMBER(AK109),ISNUMBER(AL109),ISNUMBER(AM109),DK109&lt;8),IF(COUNTIF(P109,0)+COUNTIF(AA109,0)+COUNTIF(Z109,0)&gt;1,"",VLOOKUP(AK109+AL109+AM109,NyIES!$A$2:$K$59,DK109)),IF(AND(ISNUMBER(AL109),ISNUMBER(AM109),ISNUMBER(AR109),DK109&gt;7),IF(COUNTIF(AA109,0)+COUNTIF(Z109,0)+COUNTIF(X109,0)&gt;1,"",VLOOKUP(AL109+AM109+AR109,NyIES!$A$2:$K$59,DK109)),""))</f>
        <v/>
      </c>
      <c r="BE109" s="4" t="str">
        <f>IF(AND(ISNUMBER(AJ109),ISNUMBER(AP109),ISNUMBER(AU109),DK109&lt;8),IF(COUNTIF(O109,0)+AND(COUNTIF(U109,0),COUNTIF(V109,0))+COUNTIF(AD109,0)&gt;1,"",VLOOKUP(AJ109+AP109+AU109,NyISI!$A$2:$K$59,DK109)),IF(AND(ISNUMBER(AS109),ISNUMBER(AU109),ISNUMBER(AV109),DK109=8),IF(COUNTIF(AD109,0)+COUNTIF(Q109,0)+AND(COUNTIF(W109,0),COUNTIF(X109,0))&gt;1,"",VLOOKUP(AS109+AU109+AV109,NyISI!$A$2:$K$59,DK109)),IF(AND(ISNUMBER(AS109),ISNUMBER(AV109),DK109&gt;8),IF(COUNTIF(Q109,0)+AND(COUNTIF(W109,0),COUNTIF(X109,0))&gt;1,"",VLOOKUP(AS109+AV109,NyISI!$A$2:$K$59,DK109)),"")))</f>
        <v/>
      </c>
      <c r="BF109" s="4" t="str">
        <f>IF(AND(ISNUMBER(AT109),ISNUMBER(AK109),ISNUMBER(AL109),ISNUMBER(AM109),DK109&lt;8),IF(COUNTIF(P109,0)+COUNTIF(AA109,0)+COUNTIF(Z109,0)+COUNTIF(AE109,0)&gt;1,"",VLOOKUP(AT109+AK109+AL109+AM109,NyISS!$A$2:$G$78,DK109)),"")</f>
        <v/>
      </c>
      <c r="BG109" s="4" t="str">
        <f>IF(AND(ISNUMBER(AJ109),ISNUMBER(AL109),ISNUMBER(AM109),DK109&gt;7),IF(COUNTIF(O109,0)+COUNTIF(AA109,0)+COUNTIF(Z109,0)&gt;1,"",VLOOKUP(AJ109+AL109+AM109,NyISM!$A$2:$K$59,DK109)),"")</f>
        <v/>
      </c>
      <c r="BH109" s="4" t="str">
        <f>IF(AND(ISNUMBER(AY109),ISNUMBER(AZ109)),IF(COUNTIF(T109,0)+COUNTIF(Y109,0)&gt;1,"",VLOOKUP(AY109+AZ109,NyIAM!$A$2:$K$40,DK109)),"")</f>
        <v/>
      </c>
      <c r="BJ109" s="4" t="str">
        <f>IF(ISNUMBER(BB109),VLOOKUP(BB109,Percentil!$A$2:$B$122,2,1),"")</f>
        <v/>
      </c>
      <c r="BK109" s="4" t="str">
        <f>IF(ISNUMBER(BC109),VLOOKUP(BC109,Percentil!$A$2:$B$122,2,1),"")</f>
        <v/>
      </c>
      <c r="BL109" s="4" t="str">
        <f>IF(ISNUMBER(BD109),VLOOKUP(BD109,Percentil!$A$2:$B$122,2,1),"")</f>
        <v/>
      </c>
      <c r="BM109" s="4" t="str">
        <f>IF(ISNUMBER(BE109),VLOOKUP(BE109,Percentil!$A$2:$B$122,2,1),"")</f>
        <v/>
      </c>
      <c r="BN109" s="4" t="str">
        <f>IF(ISNUMBER(BF109),VLOOKUP(BF109,Percentil!$A$2:$B$122,2,1),"")</f>
        <v/>
      </c>
      <c r="BO109" s="4" t="str">
        <f>IF(ISNUMBER(BG109),VLOOKUP(BG109,Percentil!$A$2:$B$122,2,1),"")</f>
        <v/>
      </c>
      <c r="BP109" s="4" t="str">
        <f>IF(ISNUMBER(BH109),VLOOKUP(BH109,Percentil!$A$2:$B$122,2,1),"")</f>
        <v/>
      </c>
      <c r="BQ109" s="4" t="str">
        <f>IF(AND(ISNUMBER(AJ109),ISNUMBER(DK109)),IF(AJ109-VLOOKUP(BI109,NyFi!$L$2:$V$4,DK109,1)&lt;1,1 &amp; " - " &amp; AJ109+VLOOKUP(BI109,NyFi!$L$2:$V$4,DK109,1),IF(AJ109+VLOOKUP(BI109,NyFi!$L$2:$V$4,DK109,1)&gt;19,AJ109-VLOOKUP(BI109,NyFi!$L$2:$V$4,DK109,1) &amp; " - " &amp; 19,AJ109-VLOOKUP(BI109,NyFi!$L$2:$V$4,DK109,1) &amp; " - " &amp; AJ109+VLOOKUP(BI109,NyFi!$L$2:$V$4,DK109,1))),"")</f>
        <v/>
      </c>
      <c r="BR109" s="4" t="str">
        <f>IF(AND(ISNUMBER(DK109),DK109&lt;8),IF(AND(ISNUMBER(AK109),ISNUMBER(DK109)),IF(AK109-VLOOKUP(BI109,NyGs!$L$2:$V$4,DK109,1)&lt;1,1 &amp; " - " &amp; AK109+VLOOKUP(BI109,NyGs!$L$2:$V$4,DK109,1),IF(AK109+VLOOKUP(BI109,NyGs!$L$2:$V$4,DK109,1)&gt;19,AK109-VLOOKUP(BI109,NyGs!$L$2:$V$4,DK109,1) &amp; " - " &amp; 19,AK109-VLOOKUP(BI109,NyGs!$L$2:$V$4,DK109,1) &amp; " - " &amp; AK109+VLOOKUP(BI109,NyGs!$L$2:$V$4,DK109,1))),""),"")</f>
        <v/>
      </c>
      <c r="BS109" s="4" t="str">
        <f>IF(AND(ISNUMBER(AL109),ISNUMBER(DK109)),IF(AL109-VLOOKUP(BI109,NyRm!$L$2:$V$4,DK109,1)&lt;1,1 &amp; " - " &amp; AL109+VLOOKUP(BI109,NyRm!$L$2:$V$4,DK109,1),IF(AL109+VLOOKUP(BI109,NyRm!$L$2:$V$4,DK109,1)&gt;19,AL109-VLOOKUP(BI109,NyRm!$L$2:$V$4,DK109,1) &amp; " - " &amp; 19,AL109-VLOOKUP(BI109,NyRm!$L$2:$V$4,DK109,1) &amp; " - " &amp; AL109+VLOOKUP(BI109,NyRm!$L$2:$V$4,DK109,1))),"")</f>
        <v/>
      </c>
      <c r="BT109" s="4" t="str">
        <f>IF(AND(ISNUMBER(AM109),ISNUMBER(DK109)),IF(AM109-VLOOKUP(BI109,NyFm!$L$2:$V$4,DK109,1)&lt;1,1 &amp; " - " &amp; AM109+VLOOKUP(BI109,NyFm!$L$2:$V$4,DK109,1),IF(AM109+VLOOKUP(BI109,NyFm!$L$2:$V$4,DK109,1)&gt;19,AM109-VLOOKUP(BI109,NyFm!$L$2:$V$4,DK109,1) &amp; " - " &amp; 19,AM109-VLOOKUP(BI109,NyFm!$L$2:$V$4,DK109,1) &amp; " - " &amp; AM109+VLOOKUP(BI109,NyFm!$L$2:$V$4,DK109,1))),"")</f>
        <v/>
      </c>
      <c r="BU109" s="4" t="str">
        <f>IF(AND(ISNUMBER(DK109),DK109&lt;8),IF(AND(ISNUMBER(AN109),ISNUMBER(DK109)),IF(AN109-VLOOKUP(BI109,NyLi1R!$L$2:$V$4,DK109,1)&lt;1,1 &amp; " - " &amp; AN109+VLOOKUP(BI109,NyLi1R!$L$2:$V$4,DK109,1),IF(AN109+VLOOKUP(BI109,NyLi1R!$L$2:$V$4,DK109,1)&gt;19,AN109-VLOOKUP(BI109,NyLi1R!$L$2:$V$4,DK109,1) &amp; " - " &amp; 19,AN109-VLOOKUP(BI109,NyLi1R!$L$2:$V$4,DK109,1) &amp; " - " &amp; AN109+VLOOKUP(BI109,NyLi1R!$L$2:$V$4,DK109,1))),""),"")</f>
        <v/>
      </c>
      <c r="BV109" s="4" t="str">
        <f>IF(AND(ISNUMBER(DK109),DK109&lt;8),IF(AND(ISNUMBER(AO109),ISNUMBER(DK109)),IF(AO109-VLOOKUP(BI109,NyLi1E!$L$2:$V$4,DK109,1)&lt;1,1 &amp; " - " &amp; AO109+VLOOKUP(BI109,NyLi1E!$L$2:$V$4,DK109,1),IF(AO109+VLOOKUP(BI109,NyLi1E!$L$2:$V$4,DK109,1)&gt;19,AO109-VLOOKUP(BI109,NyLi1E!$L$2:$V$4,DK109,1) &amp; " - " &amp; 19,AO109-VLOOKUP(BI109,NyLi1E!$L$2:$V$4,DK109,1) &amp; " - " &amp; AO109+VLOOKUP(BI109,NyLi1E!$L$2:$V$4,DK109,1))),""),"")</f>
        <v/>
      </c>
      <c r="BW109" s="4" t="str">
        <f>IF(AND(ISNUMBER(DK109),DK109&lt;8),IF(AND(ISNUMBER(AP109),ISNUMBER(DK109)),IF(AP109-VLOOKUP(BI109,NyLi1T!$L$2:$V$4,DK109,1)&lt;1,1 &amp; " - " &amp; AP109+VLOOKUP(BI109,NyLi1T!$L$2:$V$4,DK109,1),IF(AP109+VLOOKUP(BI109,NyLi1T!$L$2:$V$4,DK109,1)&gt;19,AP109-VLOOKUP(BI109,NyLi1T!$L$2:$V$4,DK109,1) &amp; " - " &amp; 19,AP109-VLOOKUP(BI109,NyLi1T!$L$2:$V$4,DK109,1) &amp; " - " &amp; AP109+VLOOKUP(BI109,NyLi1T!$L$2:$V$4,DK109,1))),""),"")</f>
        <v/>
      </c>
      <c r="BX109" s="4" t="str">
        <f>IF(AND(ISNUMBER(DK109),DK109&gt;7),IF(AND(ISNUMBER(AQ109),ISNUMBER(DK109)),IF(AQ109-VLOOKUP(BI109,NyLi2R!$L$2:$V$4,DK109,1)&lt;1,1 &amp; " - " &amp; AQ109+VLOOKUP(BI109,NyLi2R!$L$2:$V$4,DK109,1),IF(AQ109+VLOOKUP(BI109,NyLi2R!$L$2:$V$4,DK109,1)&gt;19,AQ109-VLOOKUP(BI109,NyLi2R!$L$2:$V$4,DK109,1) &amp; " - " &amp; 19,AQ109-VLOOKUP(BI109,NyLi2R!$L$2:$V$4,DK109,1) &amp; " - " &amp; AQ109+VLOOKUP(BI109,NyLi2R!$L$2:$V$4,DK109,1))),""),"")</f>
        <v/>
      </c>
      <c r="BY109" s="4" t="str">
        <f>IF(AND(ISNUMBER(DK109),DK109&gt;7),IF(AND(ISNUMBER(AR109),ISNUMBER(DK109)),IF(AR109-VLOOKUP(BI109,NyLi2E!$L$2:$V$4,DK109,1)&lt;1,1 &amp; " - " &amp; AR109+VLOOKUP(BI109,NyLi2E!$L$2:$V$4,DK109,1),IF(AR109+VLOOKUP(BI109,NyLi2E!$L$2:$V$4,DK109,1)&gt;19,AR109-VLOOKUP(BI109,NyLi2E!$L$2:$V$4,DK109,1) &amp; " - " &amp; 19,AR109-VLOOKUP(BI109,NyLi2E!$L$2:$V$4,DK109,1) &amp; " - " &amp; AR109+VLOOKUP(BI109,NyLi2E!$L$2:$V$4,DK109,1))),""),"")</f>
        <v/>
      </c>
      <c r="BZ109" s="4" t="str">
        <f>IF(AND(ISNUMBER(DK109),DK109&gt;7),IF(AND(ISNUMBER(AS109),ISNUMBER(DK109)),IF(AS109-VLOOKUP(BI109,NyLi2T!$L$2:$V$4,DK109,1)&lt;1,1 &amp; " - " &amp; AS109+VLOOKUP(BI109,NyLi2T!$L$2:$V$4,DK109,1),IF(AS109+VLOOKUP(BI109,NyLi2T!$L$2:$V$4,DK109,1)&gt;19,AS109-VLOOKUP(BI109,NyLi2T!$L$2:$V$4,DK109,1) &amp; " - " &amp; 19,AS109-VLOOKUP(BI109,NyLi2T!$L$2:$V$4,DK109,1) &amp; " - " &amp; AS109+VLOOKUP(BI109,NyLi2T!$L$2:$V$4,DK109,1))),""),"")</f>
        <v/>
      </c>
      <c r="CA109" s="4" t="str">
        <f>IF(AND(ISNUMBER(DK109),DK109&lt;8),IF(AND(ISNUMBER(AT109),ISNUMBER(DK109)),IF(AT109-VLOOKUP(BI109,NySs!$L$2:$V$4,DK109,1)&lt;1,1 &amp; " - " &amp; AT109+VLOOKUP(BI109,NySs!$L$2:$V$4,DK109,1),IF(AT109+VLOOKUP(BI109,NySs!$L$2:$V$4,DK109,1)&gt;19,AT109-VLOOKUP(BI109,NySs!$L$2:$V$4,DK109,1) &amp; " - " &amp; 19,AT109-VLOOKUP(BI109,NySs!$L$2:$V$4,DK109,1) &amp; " - " &amp; AT109+VLOOKUP(BI109,NySs!$L$2:$V$4,DK109,1))),""),"")</f>
        <v/>
      </c>
      <c r="CB109" s="4" t="str">
        <f>IF(AND(ISNUMBER(DK109),DK109&lt;9),IF(AND(ISNUMBER(AU109),ISNUMBER(DK109)),IF(AU109-VLOOKUP(BI109,NyEo!$L$2:$V$4,DK109,1)&lt;1,1 &amp; " - " &amp; AU109+VLOOKUP(BI109,NyEo!$L$2:$V$4,DK109,1),IF(AU109+VLOOKUP(BI109,NyEo!$L$2:$V$4,DK109,1)&gt;19,AU109-VLOOKUP(BI109,NyEo!$L$2:$V$4,DK109,1) &amp; " - " &amp; 19,AU109-VLOOKUP(BI109,NyEo!$L$2:$V$4,DK109,1) &amp; " - " &amp; AU109+VLOOKUP(BI109,NyEo!$L$2:$V$4,DK109,1))),""),"")</f>
        <v/>
      </c>
      <c r="CC109" s="4" t="str">
        <f>IF(AND(ISNUMBER(DK109),DK109&gt;7),IF(AND(ISNUMBER(AV109),ISNUMBER(DK109)),IF(AV109-VLOOKUP(BI109,NyHt!$L$2:$V$4,DK109,1)&lt;1,1 &amp; " - " &amp; AV109+VLOOKUP(BI109,NyHt!$L$2:$V$4,DK109,1),IF(AV109+VLOOKUP(BI109,NyHt!$L$2:$V$4,DK109,1)&gt;19,AV109-VLOOKUP(BI109,NyHt!$L$2:$V$4,DK109,1) &amp; " - " &amp; 19,AV109-VLOOKUP(BI109,NyHt!$L$2:$V$4,DK109,1) &amp; " - " &amp; AV109+VLOOKUP(BI109,NyHt!$L$2:$V$4,DK109,1))),""),"")</f>
        <v/>
      </c>
      <c r="CD109" s="4" t="str">
        <f>IF(AND(ISNUMBER(AW109),ISNUMBER(DK109)),IF(AW109-VLOOKUP(BI109,NySiF!$L$2:$V$4,DK109,1)&lt;1,1 &amp; " - " &amp; AW109+VLOOKUP(BI109,NySiF!$L$2:$V$4,DK109,1),IF(AW109+VLOOKUP(BI109,NySiF!$L$2:$V$4,DK109,1)&gt;19,AW109-VLOOKUP(BI109,NySiF!$L$2:$V$4,DK109,1) &amp; " - " &amp; 19,AW109-VLOOKUP(BI109,NySiF!$L$2:$V$4,DK109,1) &amp; " - " &amp; AW109+VLOOKUP(BI109,NySiF!$L$2:$V$4,DK109,1))),"")</f>
        <v/>
      </c>
      <c r="CE109" s="4" t="str">
        <f>IF(AND(ISNUMBER(AX109),ISNUMBER(DK109)),IF(AX109-VLOOKUP(BI109,NySiB!$L$2:$V$4,DK109,1)&lt;1,1 &amp; " - " &amp; AX109+VLOOKUP(BI109,NySiB!$L$2:$V$4,DK109,1),IF(AX109+VLOOKUP(BI109,NySiB!$L$2:$V$4,DK109,1)&gt;19,AX109-VLOOKUP(BI109,NySiB!$L$2:$V$4,DK109,1) &amp; " - " &amp; 19,AX109-VLOOKUP(BI109,NySiB!$L$2:$V$4,DK109,1) &amp; " - " &amp; AX109+VLOOKUP(BI109,NySiB!$L$2:$V$4,DK109,1))),"")</f>
        <v/>
      </c>
      <c r="CF109" s="4" t="str">
        <f>IF(AND(ISNUMBER(AY109),ISNUMBER(DK109)),IF(AY109-VLOOKUP(BI109,NySiT!$L$2:$V$4,DK109,1)&lt;1,1 &amp; " - " &amp; AY109+VLOOKUP(BI109,NySiT!$L$2:$V$4,DK109,1),IF(AY109+VLOOKUP(BI109,NySiT!$L$2:$V$4,DK109,1)&gt;19,AY109-VLOOKUP(BI109,NySiT!$L$2:$V$4,DK109,1) &amp; " - " &amp; 19,AY109-VLOOKUP(BI109,NySiT!$L$2:$V$4,DK109,1) &amp; " - " &amp; AY109+VLOOKUP(BI109,NySiT!$L$2:$V$4,DK109,1))),"")</f>
        <v/>
      </c>
      <c r="CG109" s="4" t="str">
        <f>IF(AND(ISNUMBER(AZ109),ISNUMBER(DK109)),IF(AZ109-VLOOKUP(BI109,NyVs!$L$2:$V$4,DK109,1)&lt;1,1 &amp; " - " &amp; AZ109+VLOOKUP(BI109,NyVs!$L$2:$V$4,DK109,1),IF(AZ109+VLOOKUP(BI109,NyVs!$L$2:$V$4,DK109,1)&gt;19,AZ109-VLOOKUP(BI109,NyVs!$L$2:$V$4,DK109,1) &amp; " - " &amp; 19,AZ109-VLOOKUP(BI109,NyVs!$L$2:$V$4,DK109,1) &amp; " - " &amp; AZ109+VLOOKUP(BI109,NyVs!$L$2:$V$4,DK109,1))),"")</f>
        <v/>
      </c>
      <c r="CH109" s="4" t="str">
        <f>IF(AND(ISNUMBER(BA109),ISNUMBER(DK109)),IF(BA109-VLOOKUP(BI109,NyPp!$L$2:$V$4,DK109,1)&lt;1,1 &amp; " - " &amp; BA109+VLOOKUP(BI109,NyPp!$L$2:$V$4,DK109,1),IF(BA109+VLOOKUP(BI109,NyPp!$L$2:$V$4,DK109,1)&gt;19,BA109-VLOOKUP(BI109,NyPp!$L$2:$V$4,DK109,1) &amp; " - " &amp; 19,BA109-VLOOKUP(BI109,NyPp!$L$2:$V$4,DK109,1) &amp; " - " &amp; BA109+VLOOKUP(BI109,NyPp!$L$2:$V$4,DK109,1))),"")</f>
        <v/>
      </c>
      <c r="CI109" s="4" t="str">
        <f>IF(AND(ISNUMBER(BB109),ISNUMBER(DK109)),IF(BB109-VLOOKUP(BI109,NyIGS!$L$2:$V$4,DK109,1)&lt;40,40 &amp; " - " &amp; BB109+VLOOKUP(BI109,NyIGS!$L$2:$V$4,DK109,1),IF(BB109+VLOOKUP(BI109,NyIGS!$L$2:$V$4,DK109,1)&gt;160,BB109-VLOOKUP(BI109,NyIGS!$L$2:$V$4,DK109,1) &amp; " - " &amp; 160,BB109-VLOOKUP(BI109,NyIGS!$L$2:$V$4,DK109,1) &amp; " - " &amp; BB109+VLOOKUP(BI109,NyIGS!$L$2:$V$4,DK109,1))),"")</f>
        <v/>
      </c>
      <c r="CJ109" s="4" t="str">
        <f>IF(AND(ISNUMBER(BC109),ISNUMBER(DK109)),IF(BC109-VLOOKUP(BI109,NyIRS!$L$2:$V$4,DK109,1)&lt;40,40 &amp; " - " &amp; BC109+VLOOKUP(BI109,NyIRS!$L$2:$V$4,DK109,1),IF(BC109+VLOOKUP(BI109,NyIRS!$L$2:$V$4,DK109,1)&gt;160,BC109-VLOOKUP(BI109,NyIRS!$L$2:$V$4,DK109,1) &amp; " - " &amp; 160,BC109-VLOOKUP(BI109,NyIRS!$L$2:$V$4,DK109,1) &amp; " - " &amp; BC109+VLOOKUP(BI109,NyIRS!$L$2:$V$4,DK109,1))),"")</f>
        <v/>
      </c>
      <c r="CK109" s="4" t="str">
        <f>IF(AND(ISNUMBER(BD109),ISNUMBER(DK109)),IF(BD109-VLOOKUP(BI109,NyIES!$L$2:$V$4,DK109,1)&lt;40,40 &amp; " - " &amp; BD109+VLOOKUP(BI109,NyIES!$L$2:$V$4,DK109,1),IF(BD109+VLOOKUP(BI109,NyIES!$L$2:$V$4,DK109,1)&gt;160,BD109-VLOOKUP(BI109,NyIES!$L$2:$V$4,DK109,1) &amp; " - " &amp; 160,BD109-VLOOKUP(BI109,NyIES!$L$2:$V$4,DK109,1) &amp; " - " &amp; BD109+VLOOKUP(BI109,NyIES!$L$2:$V$4,DK109,1))),"")</f>
        <v/>
      </c>
      <c r="CL109" s="4" t="str">
        <f>IF(AND(ISNUMBER(BE109),ISNUMBER(DK109)),IF(BE109-VLOOKUP(BI109,NyISI!$L$2:$V$4,DK109,1)&lt;40,40 &amp; " - " &amp; BE109+VLOOKUP(BI109,NyISI!$L$2:$V$4,DK109,1),IF(BE109+VLOOKUP(BI109,NyISI!$L$2:$V$4,DK109,1)&gt;160,BE109-VLOOKUP(BI109,NyISI!$L$2:$V$4,DK109,1) &amp; " - " &amp; 160,BE109-VLOOKUP(BI109,NyISI!$L$2:$V$4,DK109,1) &amp; " - " &amp; BE109+VLOOKUP(BI109,NyISI!$L$2:$V$4,DK109,1))),"")</f>
        <v/>
      </c>
      <c r="CM109" s="4" t="str">
        <f>IF(AND(ISNUMBER(DK109),DK109&lt;8),IF(AND(ISNUMBER(BF109),ISNUMBER(DK109)),IF(BF109-VLOOKUP(BI109,NyISS!$L$2:$V$4,DK109,1)&lt;40,40 &amp; " - " &amp; BF109+VLOOKUP(BI109,NyISS!$L$2:$V$4,DK109,1),IF(BF109+VLOOKUP(BI109,NyISS!$L$2:$V$4,DK109,1)&gt;160,BF109-VLOOKUP(BI109,NyISS!$L$2:$V$4,DK109,1) &amp; " - " &amp; 160,BF109-VLOOKUP(BI109,NyISS!$L$2:$V$4,DK109,1) &amp; " - " &amp; BF109+VLOOKUP(BI109,NyISS!$L$2:$V$4,DK109,1))),""),"")</f>
        <v/>
      </c>
      <c r="CN109" s="4" t="str">
        <f>IF(AND(ISNUMBER(DK109),DK109&gt;7),IF(AND(ISNUMBER(BG109),ISNUMBER(DK109)),IF(BG109-VLOOKUP(BI109,NyISM!$L$2:$V$4,DK109,1)&lt;40,40 &amp; " - " &amp; BG109+VLOOKUP(BI109,NyISM!$L$2:$V$4,DK109,1),IF(BG109+VLOOKUP(BI109,NyISM!$L$2:$V$4,DK109,1)&gt;160,BG109-VLOOKUP(BI109,NyISM!$L$2:$V$4,DK109,1) &amp; " - " &amp; 160,BG109-VLOOKUP(BI109,NyISM!$L$2:$V$4,DK109,1) &amp; " - " &amp; BG109+VLOOKUP(BI109,NyISM!$L$2:$V$4,DK109,1))),""),"")</f>
        <v/>
      </c>
      <c r="CO109" s="4" t="str">
        <f>IF(AND(ISNUMBER(BH109),ISNUMBER(DK109)),IF(BH109-VLOOKUP(BI109,NyIAM!$L$2:$V$4,DK109,1)&lt;40,40 &amp; " - " &amp; BH109+VLOOKUP(BI109,NyIAM!$L$2:$V$4,DK109,1),IF(BH109+VLOOKUP(BI109,NyIAM!$L$2:$V$4,DK109,1)&gt;160,BH109-VLOOKUP(BI109,NyIAM!$L$2:$V$4,DK109,1) &amp; " - " &amp; 160,BH109-VLOOKUP(BI109,NyIAM!$L$2:$V$4,DK109,1) &amp; " - " &amp; BH109+VLOOKUP(BI109,NyIAM!$L$2:$V$4,DK109,1))),"")</f>
        <v/>
      </c>
      <c r="CP109" s="4" t="str">
        <f>IF(AF109="","",IF(AND(ISNUMBER(AF109),ISNUMBER(DK109)),IF(VLOOKUP(AF109,NyOm!$A$2:$K$30,DK109,1)=1,"Onormalt få ord",IF(VLOOKUP(AF109,NyOm!$A$2:$K$30,DK109,1)=2,"Färre antal ord än normalt",IF(VLOOKUP(AF109,NyOm!$A$2:$K$30,DK109,1)=3,"Normalt antal ord","")))))</f>
        <v/>
      </c>
      <c r="CQ109" s="4" t="str">
        <f>IF(AB109="","",IF(AND(ISNUMBER(AB109),ISNUMBER(DK109)),IF(VLOOKUP(AB109,NyPbTid!$A$2:$K$218,DK109,1)=1,"Onormalt lång tidsåtgång",IF(VLOOKUP(AB109,NyPbTid!$A$2:$K$218,DK109,1)=2,"Långsammare än normalt",IF(VLOOKUP(AB109,NyPbTid!$A$2:$K$218,DK109,1)=3,"Normal tidsåtgång","")))))</f>
        <v/>
      </c>
      <c r="CR109" s="4" t="str">
        <f>IF(AC109="","",IF(AND(ISNUMBER(AC109),ISNUMBER(DK109)),IF(VLOOKUP(AC109,NyPbFel!$A$2:$K$18,DK109,1)=1,"Onormalt antal fel",IF(VLOOKUP(AC109,NyPbFel!$A$2:$K$18,DK109,1)=2,"Fler fel än normalt",IF(VLOOKUP(AC109,NyPbFel!$A$2:$K$18,DK109,1)=3,"Normalt antal fel","")))))</f>
        <v/>
      </c>
      <c r="CS109" s="4" t="str">
        <f t="shared" si="28"/>
        <v/>
      </c>
      <c r="CT109" s="4" t="str">
        <f>IF(OR(ISNUMBER(CS109),CS109="0**"),IF(ISNUMBER(CS109),CS109/ABS(CS109)*VLOOKUP(1,SignDiff!$A$3:$K$4,DK109,1),VLOOKUP(1,SignDiff!$A$3:$K$4,DK109,1)),"")</f>
        <v/>
      </c>
      <c r="CU109" s="4" t="str">
        <f>IF(OR(ISNUMBER(CS109),CS109="0**"),IF(ISNUMBER(CS109),CS109/ABS(CS109)*VLOOKUP(1,SignDiff!$A$7:$K$8,DK109,1),VLOOKUP(1,SignDiff!$A$7:$K$8,DK109,1)),"")</f>
        <v/>
      </c>
      <c r="CV109" s="4" t="str">
        <f t="shared" si="29"/>
        <v/>
      </c>
      <c r="CW109" s="4" t="str">
        <f t="shared" si="30"/>
        <v/>
      </c>
      <c r="CX109" s="4" t="str">
        <f>IF(OR(ISNUMBER(CS109),CS109="0**"),IF(CS109="0**",VLOOKUP(0,'IRS-IES'!$A$2:$C$43,2,1),IF(CS109&lt;0,VLOOKUP(ABS(CS109),'IRS-IES'!$A$2:$C$43,2,1),VLOOKUP(ABS(CS109),'IRS-IES'!$A$2:$C$43,3,1))),"")</f>
        <v/>
      </c>
      <c r="CY109" s="4" t="str">
        <f t="shared" si="31"/>
        <v/>
      </c>
      <c r="CZ109" s="4" t="str">
        <f>IF(OR(ISNUMBER(CY109),CY109="0**"),IF(ISNUMBER(CY109),CY109/ABS(CY109)*VLOOKUP(2,SignDiff!$A$3:$K$4,DK109,1),VLOOKUP(2,SignDiff!$A$3:$K$4,DK109,1)),"")</f>
        <v/>
      </c>
      <c r="DA109" s="4" t="str">
        <f>IF(OR(ISNUMBER(CY109),CY109="0**"),IF(ISNUMBER(CY109),CY109/ABS(CY109)*VLOOKUP(2,SignDiff!$A$7:$K$8,DK109,1),VLOOKUP(2,SignDiff!$A$7:$K$8,DK109,1)),"")</f>
        <v/>
      </c>
      <c r="DB109" s="4" t="str">
        <f t="shared" si="32"/>
        <v/>
      </c>
      <c r="DC109" s="4" t="str">
        <f t="shared" si="33"/>
        <v/>
      </c>
      <c r="DD109" s="4" t="str">
        <f>IF(OR(ISNUMBER(CY109),CY109="0**"),IF(CY109="0**",VLOOKUP(0,'ISI-ISS'!$A$2:$C$43,2,1),IF(CY109&lt;0,VLOOKUP(ABS(CY109),'ISI-ISS'!$A$2:$C$43,2,1),VLOOKUP(ABS(CY109),'ISI-ISS'!$A$2:$C$43,3,1))),"")</f>
        <v/>
      </c>
      <c r="DE109" s="4" t="str">
        <f t="shared" si="34"/>
        <v/>
      </c>
      <c r="DF109" s="4" t="str">
        <f>IF(OR(ISNUMBER(DE109),DE109="0**"),IF(ISNUMBER(DE109),DE109/ABS(DE109)*VLOOKUP(2,SignDiff!$A$3:$K$4,DK109,1),VLOOKUP(2,SignDiff!$A$3:$K$4,DK109,1)),"")</f>
        <v/>
      </c>
      <c r="DG109" s="4" t="str">
        <f>IF(OR(ISNUMBER(DE109),DE109="0**"),IF(ISNUMBER(DE109),DE109/ABS(DE109)*VLOOKUP(2,SignDiff!$A$7:$K$8,DK109,1),VLOOKUP(2,SignDiff!$A$7:$K$8,DK109,1)),"")</f>
        <v/>
      </c>
      <c r="DH109" s="4" t="str">
        <f t="shared" si="35"/>
        <v/>
      </c>
      <c r="DI109" s="4" t="str">
        <f t="shared" si="36"/>
        <v/>
      </c>
      <c r="DJ109" s="4" t="str">
        <f>IF(OR(ISNUMBER(DE109),DE109="0**"),IF(DE109="0**",VLOOKUP(0,'ISI-ISM'!$A$2:$C$43,2,1),IF(DE109&lt;0,VLOOKUP(ABS(DE109),'ISI-ISM'!$A$2:$C$43,2,1),VLOOKUP(ABS(DE109),'ISI-ISM'!$A$2:$C$43,3,1))),"")</f>
        <v/>
      </c>
      <c r="DK109" s="4" t="str">
        <f>IF(ISERROR(VLOOKUP(N109,age!$A$2:$C$11,2,1)),"",VLOOKUP(N109,age!$A$2:$C$11,2,1))</f>
        <v/>
      </c>
      <c r="DL109" s="4" t="str">
        <f>IF(ISERROR(VLOOKUP(N109,age!$A$2:$C$11,3,1)),"",VLOOKUP(N109,age!$A$2:$C$11,3,1))</f>
        <v/>
      </c>
      <c r="DM109" s="4">
        <f t="shared" si="23"/>
        <v>0</v>
      </c>
      <c r="DN109" s="4">
        <f t="shared" si="24"/>
        <v>0</v>
      </c>
      <c r="DO109" s="4">
        <f t="shared" si="25"/>
        <v>0</v>
      </c>
      <c r="DP109" s="4">
        <f t="shared" si="26"/>
        <v>0</v>
      </c>
      <c r="DQ109" s="4">
        <f t="shared" si="27"/>
        <v>0</v>
      </c>
      <c r="DR109" s="9" t="str">
        <f t="shared" si="37"/>
        <v/>
      </c>
      <c r="DS109" s="9" t="str">
        <f t="shared" si="38"/>
        <v/>
      </c>
      <c r="DT109" s="9" t="str">
        <f t="shared" si="39"/>
        <v/>
      </c>
      <c r="DU109" s="9" t="str">
        <f t="shared" si="40"/>
        <v/>
      </c>
      <c r="DV109" s="9" t="str">
        <f t="shared" si="41"/>
        <v/>
      </c>
      <c r="DW109" s="9" t="str">
        <f t="shared" si="42"/>
        <v/>
      </c>
      <c r="DX109" s="9" t="str">
        <f t="shared" si="43"/>
        <v/>
      </c>
      <c r="DY109" s="9" t="str">
        <f>IF(AND(ISNUMBER(AJ109),ISNUMBER(DK109)),IF(AJ109-VLOOKUP(BI109,NyFi!$L$2:$V$4,DK109,1)&lt;1,1,AJ109-VLOOKUP(BI109,NyFi!$L$2:$V$4,DK109,1)),"")</f>
        <v/>
      </c>
      <c r="DZ109" s="9" t="str">
        <f>IF(AND(ISNUMBER(DK109),DK109&lt;8),IF(AND(ISNUMBER(AK109),ISNUMBER(DK109)),IF(AK109-VLOOKUP(BI109,NyGs!$L$2:$V$4,DK109,1)&lt;1,1,AK109-VLOOKUP(BI109,NyGs!$L$2:$V$4,DK109,1)),""),"")</f>
        <v/>
      </c>
      <c r="EA109" s="9" t="str">
        <f>IF(AND(ISNUMBER(AL109),ISNUMBER(DK109)),IF(AL109-VLOOKUP(BI109,NyRm!$L$2:$V$4,DK109,1)&lt;1,1,AL109-VLOOKUP(BI109,NyRm!$L$2:$V$4,DK109,1)),"")</f>
        <v/>
      </c>
      <c r="EB109" s="9" t="str">
        <f>IF(AND(ISNUMBER(AM109),ISNUMBER(DK109)),IF(AM109-VLOOKUP(BI109,NyFm!$L$2:$V$4,DK109,1)&lt;1,1,AM109-VLOOKUP(BI109,NyFm!$L$2:$V$4,DK109,1)),"")</f>
        <v/>
      </c>
      <c r="EC109" s="9" t="str">
        <f>IF(AND(ISNUMBER(DK109),DK109&lt;8),IF(AND(ISNUMBER(AN109),ISNUMBER(DK109)),IF(AN109-VLOOKUP(BI109,NyLi1R!$L$2:$V$4,DK109,1)&lt;1,1,AN109-VLOOKUP(BI109,NyLi1R!$L$2:$V$4,DK109,1)),""),"")</f>
        <v/>
      </c>
      <c r="ED109" s="9" t="str">
        <f>IF(AND(ISNUMBER(DK109),DK109&lt;8),IF(AND(ISNUMBER(AO109),ISNUMBER(DK109)),IF(AO109-VLOOKUP(BI109,NyLi1E!$L$2:$V$4,DK109,1)&lt;1,1,AO109-VLOOKUP(BI109,NyLi1E!$L$2:$V$4,DK109,1)),""),"")</f>
        <v/>
      </c>
      <c r="EE109" s="9" t="str">
        <f>IF(AND(ISNUMBER(DK109),DK109&lt;8),IF(AND(ISNUMBER(AP109),ISNUMBER(DK109)),IF(AP109-VLOOKUP(BI109,NyLi1T!$L$2:$V$4,DK109,1)&lt;1,1,AP109-VLOOKUP(BI109,NyLi1T!$L$2:$V$4,DK109,1)),""),"")</f>
        <v/>
      </c>
      <c r="EF109" s="9" t="str">
        <f>IF(AND(ISNUMBER(DK109),DK109&gt;7),IF(AND(ISNUMBER(AQ109),ISNUMBER(DK109)),IF(AQ109-VLOOKUP(BI109,NyLi2R!$L$2:$V$4,DK109,1)&lt;1,1,AQ109-VLOOKUP(BI109,NyLi2R!$L$2:$V$4,DK109,1)),""),"")</f>
        <v/>
      </c>
      <c r="EG109" s="9" t="str">
        <f>IF(AND(ISNUMBER(DK109),DK109&gt;7),IF(AND(ISNUMBER(AR109),ISNUMBER(DK109)),IF(AR109-VLOOKUP(BI109,NyLi2E!$L$2:$V$4,DK109,1)&lt;1,1,AR109-VLOOKUP(BI109,NyLi2E!$L$2:$V$4,DK109,1)),""),"")</f>
        <v/>
      </c>
      <c r="EH109" s="9" t="str">
        <f>IF(AND(ISNUMBER(DK109),DK109&gt;7),IF(AND(ISNUMBER(AS109),ISNUMBER(DK109)),IF(AS109-VLOOKUP(BI109,NyLi2T!$L$2:$V$4,DK109,1)&lt;1,1,AS109-VLOOKUP(BI109,NyLi2T!$L$2:$V$4,DK109,1)),""),"")</f>
        <v/>
      </c>
      <c r="EI109" s="9" t="str">
        <f>IF(AND(ISNUMBER(DK109),DK109&lt;8),IF(AND(ISNUMBER(AT109),ISNUMBER(DK109)),IF(AT109-VLOOKUP(BI109,NySs!$L$2:$V$4,DK109,1)&lt;1,1,AT109-VLOOKUP(BI109,NySs!$L$2:$V$4,DK109,1)),""),"")</f>
        <v/>
      </c>
      <c r="EJ109" s="9" t="str">
        <f>IF(AND(ISNUMBER(DK109),DK109&lt;9),IF(AND(ISNUMBER(AU109),ISNUMBER(DK109)),IF(AU109-VLOOKUP(BI109,NyEo!$L$2:$V$4,DK109,1)&lt;1,1,AU109-VLOOKUP(BI109,NyEo!$L$2:$V$4,DK109,1)),""),"")</f>
        <v/>
      </c>
      <c r="EK109" s="9" t="str">
        <f>IF(AND(ISNUMBER(DK109),DK109&gt;7),IF(AND(ISNUMBER(AV109),ISNUMBER(DK109)),IF(AV109-VLOOKUP(BI109,NyHt!$L$2:$V$4,DK109,1)&lt;1,1,AV109-VLOOKUP(BI109,NyHt!$L$2:$V$4,DK109,1)),""),"")</f>
        <v/>
      </c>
      <c r="EL109" s="9" t="str">
        <f>IF(AND(ISNUMBER(AW109),ISNUMBER(DK109)),IF(AW109-VLOOKUP(BI109,NySiF!$L$2:$V$4,DK109,1)&lt;1,1,AW109-VLOOKUP(BI109,NySiF!$L$2:$V$4,DK109,1)),"")</f>
        <v/>
      </c>
      <c r="EM109" s="9" t="str">
        <f>IF(AND(ISNUMBER(AX109),ISNUMBER(DK109)),IF(AX109-VLOOKUP(BI109,NySiB!$L$2:$V$4,DK109,1)&lt;1,1,AX109-VLOOKUP(BI109,NySiB!$L$2:$V$4,DK109,1)),"")</f>
        <v/>
      </c>
      <c r="EN109" s="9" t="str">
        <f>IF(AND(ISNUMBER(AY109),ISNUMBER(DK109)),IF(AY109-VLOOKUP(BI109,NySiT!$L$2:$V$4,DK109,1)&lt;1,1,AY109-VLOOKUP(BI109,NySiT!$L$2:$V$4,DK109,1)),"")</f>
        <v/>
      </c>
      <c r="EO109" s="9" t="str">
        <f>IF(AND(ISNUMBER(AZ109),ISNUMBER(DK109)),IF(AZ109-VLOOKUP(BI109,NyVs!$L$2:$V$4,DK109,1)&lt;1,1,AZ109-VLOOKUP(BI109,NyVs!$L$2:$V$4,DK109,1)),"")</f>
        <v/>
      </c>
      <c r="EP109" s="9" t="str">
        <f>IF(AND(ISNUMBER(BA109),ISNUMBER(DK109)),IF(BA109-VLOOKUP(BI109,NyPp!$L$2:$V$4,DK109,1)&lt;1,1,BA109-VLOOKUP(BI109,NyPp!$L$2:$V$4,DK109,1)),"")</f>
        <v/>
      </c>
      <c r="EQ109" s="9" t="str">
        <f>IF(AND(ISNUMBER(BB109),ISNUMBER(DK109)),IF(BB109-VLOOKUP(BI109,NyIGS!$L$2:$V$4,DK109,1)&lt;40,40,BB109-VLOOKUP(BI109,NyIGS!$L$2:$V$4,DK109,1)),"")</f>
        <v/>
      </c>
      <c r="ER109" s="9" t="str">
        <f>IF(AND(ISNUMBER(BC109),ISNUMBER(DK109)),IF(BC109-VLOOKUP(BI109,NyIRS!$L$2:$V$4,DK109,1)&lt;40,40,BC109-VLOOKUP(BI109,NyIRS!$L$2:$V$4,DK109,1)),"")</f>
        <v/>
      </c>
      <c r="ES109" s="9" t="str">
        <f>IF(AND(ISNUMBER(BD109),ISNUMBER(DK109)),IF(BD109-VLOOKUP(BI109,NyIES!$L$2:$V$4,DK109,1)&lt;40,40,BD109-VLOOKUP(BI109,NyIES!$L$2:$V$4,DK109,1)),"")</f>
        <v/>
      </c>
      <c r="ET109" s="9" t="str">
        <f>IF(AND(ISNUMBER(BE109),ISNUMBER(DK109)),IF(BE109-VLOOKUP(BI109,NyISI!$L$2:$V$4,DK109,1)&lt;40,40,BE109-VLOOKUP(BI109,NyISI!$L$2:$V$4,DK109,1)),"")</f>
        <v/>
      </c>
      <c r="EU109" s="9" t="str">
        <f>IF(AND(ISNUMBER(DK109),DK109&lt;8),IF(AND(ISNUMBER(BF109),ISNUMBER(DK109)),IF(BF109-VLOOKUP(BI109,NyISS!$L$2:$V$4,DK109,1)&lt;40,40,BF109-VLOOKUP(BI109,NyISS!$L$2:$V$4,DK109,1)),""),"")</f>
        <v/>
      </c>
      <c r="EV109" s="9" t="str">
        <f>IF(AND(ISNUMBER(DK109),DK109&gt;7),IF(AND(ISNUMBER(BG109),ISNUMBER(DK109)),IF(BG109-VLOOKUP(BI109,NyISM!$L$2:$V$4,DK109,1)&lt;40,40,BG109-VLOOKUP(BI109,NyISM!$L$2:$V$4,DK109,1)),""),"")</f>
        <v/>
      </c>
      <c r="EW109" s="9" t="str">
        <f>IF(AND(ISNUMBER(BH109),ISNUMBER(DK109)),IF(BH109-VLOOKUP(BI109,NyIAM!$L$2:$V$4,DK109,1)&lt;40,40,BH109-VLOOKUP(BI109,NyIAM!$L$2:$V$4,DK109,1)),"")</f>
        <v/>
      </c>
      <c r="EX109" s="9" t="str">
        <f>IF(AND(ISNUMBER(AJ109),ISNUMBER(DK109)),IF(AJ109+VLOOKUP(BI109,NyFi!$L$2:$V$4,DK109,1)&gt;19,19,AJ109+VLOOKUP(BI109,NyFi!$L$2:$V$4,DK109,1)),"")</f>
        <v/>
      </c>
      <c r="EY109" s="9" t="str">
        <f>IF(AND(ISNUMBER(DK109),DK109&lt;8),IF(AND(ISNUMBER(AK109),ISNUMBER(DK109)),IF(AK109+VLOOKUP(BI109,NyGs!$L$2:$V$4,DK109,1)&gt;19,19,AK109+VLOOKUP(BI109,NyGs!$L$2:$V$4,DK109,1)),""),"")</f>
        <v/>
      </c>
      <c r="EZ109" s="9" t="str">
        <f>IF(AND(ISNUMBER(AL109),ISNUMBER(DK109)),IF(AL109+VLOOKUP(BI109,NyRm!$L$2:$V$4,DK109,1)&gt;19,19,AL109+VLOOKUP(BI109,NyRm!$L$2:$V$4,DK109,1)),"")</f>
        <v/>
      </c>
      <c r="FA109" s="9" t="str">
        <f>IF(AND(ISNUMBER(AM109),ISNUMBER(DK109)),IF(AM109+VLOOKUP(BI109,NyFm!$L$2:$V$4,DK109,1)&gt;19,19,AM109+VLOOKUP(BI109,NyFm!$L$2:$V$4,DK109,1)),"")</f>
        <v/>
      </c>
      <c r="FB109" s="9" t="str">
        <f>IF(AND(ISNUMBER(DK109),DK109&lt;8),IF(AND(ISNUMBER(AN109),ISNUMBER(DK109)),IF(AN109+VLOOKUP(BI109,NyLi1R!$L$2:$V$4,DK109,1)&gt;19,19,AN109+VLOOKUP(BI109,NyLi1R!$L$2:$V$4,DK109,1)),""),"")</f>
        <v/>
      </c>
      <c r="FC109" s="9" t="str">
        <f>IF(AND(ISNUMBER(DK109),DK109&lt;8),IF(AND(ISNUMBER(AO109),ISNUMBER(DK109)),IF(AO109+VLOOKUP(BI109,NyLi1E!$L$2:$V$4,DK109,1)&gt;19,19,AO109+VLOOKUP(BI109,NyLi1E!$L$2:$V$4,DK109,1)),""),"")</f>
        <v/>
      </c>
      <c r="FD109" s="9" t="str">
        <f>IF(AND(ISNUMBER(DK109),DK109&lt;8),IF(AND(ISNUMBER(AP109),ISNUMBER(DK109)),IF(AP109+VLOOKUP(BI109,NyLi1T!$L$2:$V$4,DK109,1)&gt;19,19,AP109+VLOOKUP(BI109,NyLi1T!$L$2:$V$4,DK109,1)),""),"")</f>
        <v/>
      </c>
      <c r="FE109" s="9" t="str">
        <f>IF(AND(ISNUMBER(DK109),DK109&gt;7),IF(AND(ISNUMBER(AQ109),ISNUMBER(DK109)),IF(AQ109+VLOOKUP(BI109,NyLi2R!$L$2:$V$4,DK109,1)&gt;19,19,AQ109+VLOOKUP(BI109,NyLi2R!$L$2:$V$4,DK109,1)),""),"")</f>
        <v/>
      </c>
      <c r="FF109" s="9" t="str">
        <f>IF(AND(ISNUMBER(DK109),DK109&gt;7),IF(AND(ISNUMBER(AR109),ISNUMBER(DK109)),IF(AR109+VLOOKUP(BI109,NyLi2E!$L$2:$V$4,DK109,1)&gt;19,19,AR109+VLOOKUP(BI109,NyLi2E!$L$2:$V$4,DK109,1)),""),"")</f>
        <v/>
      </c>
      <c r="FG109" s="9" t="str">
        <f>IF(AND(ISNUMBER(DK109),DK109&gt;7),IF(AND(ISNUMBER(AS109),ISNUMBER(DK109)),IF(AS109+VLOOKUP(BI109,NyLi2T!$L$2:$V$4,DK109,1)&gt;19,19,AS109+VLOOKUP(BI109,NyLi2T!$L$2:$V$4,DK109,1)),""),"")</f>
        <v/>
      </c>
      <c r="FH109" s="9" t="str">
        <f>IF(AND(ISNUMBER(DK109),DK109&lt;8),IF(AND(ISNUMBER(AT109),ISNUMBER(DK109)),IF(AT109+VLOOKUP(BI109,NySs!$L$2:$V$4,DK109,1)&gt;19,19,AT109+VLOOKUP(BI109,NySs!$L$2:$V$4,DK109,1)),""),"")</f>
        <v/>
      </c>
      <c r="FI109" s="9" t="str">
        <f>IF(AND(ISNUMBER(DK109),DK109&lt;9),IF(AND(ISNUMBER(AU109),ISNUMBER(DK109)),IF(AU109+VLOOKUP(BI109,NyEo!$L$2:$V$4,DK109,1)&gt;19,19,AU109+VLOOKUP(BI109,NyEo!$L$2:$V$4,DK109,1)),""),"")</f>
        <v/>
      </c>
      <c r="FJ109" s="9" t="str">
        <f>IF(AND(ISNUMBER(DK109),DK109&gt;7),IF(AND(ISNUMBER(AV109),ISNUMBER(DK109)),IF(AV109+VLOOKUP(BI109,NyHt!$L$2:$V$4,DK109,1)&gt;19,19,AV109+VLOOKUP(BI109,NyHt!$L$2:$V$4,DK109,1)),""),"")</f>
        <v/>
      </c>
      <c r="FK109" s="9" t="str">
        <f>IF(AND(ISNUMBER(AW109),ISNUMBER(DK109)),IF(AW109+VLOOKUP(BI109,NySiF!$L$2:$V$4,DK109,1)&gt;19,19,AW109+VLOOKUP(BI109,NySiF!$L$2:$V$4,DK109,1)),"")</f>
        <v/>
      </c>
      <c r="FL109" s="9" t="str">
        <f>IF(AND(ISNUMBER(AX109),ISNUMBER(DK109)),IF(AX109+VLOOKUP(BI109,NySiB!$L$2:$V$4,DK109,1)&gt;19,19,AX109+VLOOKUP(BI109,NySiB!$L$2:$V$4,DK109,1)),"")</f>
        <v/>
      </c>
      <c r="FM109" s="9" t="str">
        <f>IF(AND(ISNUMBER(AY109),ISNUMBER(DK109)),IF(AY109+VLOOKUP(BI109,NySiT!$L$2:$V$4,DK109,1)&gt;19,19,AY109+VLOOKUP(BI109,NySiT!$L$2:$V$4,DK109,1)),"")</f>
        <v/>
      </c>
      <c r="FN109" s="9" t="str">
        <f>IF(AND(ISNUMBER(AZ109),ISNUMBER(DK109)),IF(AZ109+VLOOKUP(BI109,NyVs!$L$2:$V$4,DK109,1)&gt;19,19,AZ109+VLOOKUP(BI109,NyVs!$L$2:$V$4,DK109,1)),"")</f>
        <v/>
      </c>
      <c r="FO109" s="9" t="str">
        <f>IF(AND(ISNUMBER(BA109),ISNUMBER(DK109)),IF(BA109+VLOOKUP(BI109,NyPp!$L$2:$V$4,DK109,1)&gt;19,19,BA109+VLOOKUP(BI109,NyPp!$L$2:$V$4,DK109,1)),"")</f>
        <v/>
      </c>
      <c r="FP109" s="9" t="str">
        <f>IF(AND(ISNUMBER(BB109),ISNUMBER(DK109)),IF(BB109+VLOOKUP(BI109,NyIGS!$L$2:$V$4,DK109,1)&gt;160,160,BB109+VLOOKUP(BI109,NyIGS!$L$2:$V$4,DK109,1)),"")</f>
        <v/>
      </c>
      <c r="FQ109" s="9" t="str">
        <f>IF(AND(ISNUMBER(BC109),ISNUMBER(DK109)),IF(BC109+VLOOKUP(BI109,NyIRS!$L$2:$V$4,DK109,1)&gt;160,160,BC109+VLOOKUP(BI109,NyIRS!$L$2:$V$4,DK109,1)),"")</f>
        <v/>
      </c>
      <c r="FR109" s="9" t="str">
        <f>IF(AND(ISNUMBER(BD109),ISNUMBER(DK109)),IF(BD109+VLOOKUP(BI109,NyIES!$L$2:$V$4,DK109,1)&gt;160,160, BD109+VLOOKUP(BI109,NyIES!$L$2:$V$4,DK109,1)),"")</f>
        <v/>
      </c>
      <c r="FS109" s="9" t="str">
        <f>IF(AND(ISNUMBER(BE109),ISNUMBER(DK109)),IF(BE109+VLOOKUP(BI109,NyISI!$L$2:$V$4,DK109,1)&gt;160,160,BE109+VLOOKUP(BI109,NyISI!$L$2:$V$4,DK109,1)),"")</f>
        <v/>
      </c>
      <c r="FT109" s="9" t="str">
        <f>IF(AND(ISNUMBER(DK109),DK109&lt;8),IF(AND(ISNUMBER(BF109),ISNUMBER(DK109)),IF(BF109+VLOOKUP(BI109,NyISS!$L$2:$V$4,DK109,1)&gt;160,160,BF109+VLOOKUP(BI109,NyISS!$L$2:$V$4,DK109,1)),""),"")</f>
        <v/>
      </c>
      <c r="FU109" s="9" t="str">
        <f>IF(AND(ISNUMBER(DK109),DK109&gt;7),IF(AND(ISNUMBER(BG109),ISNUMBER(DK109)),IF(BG109+VLOOKUP(BI109,NyISM!$L$2:$V$4,DK109,1)&gt;160,160,BG109+VLOOKUP(BI109,NyISM!$L$2:$V$4,DK109,1)),""),"")</f>
        <v/>
      </c>
      <c r="FV109" s="9" t="str">
        <f>IF(AND(ISNUMBER(BH109),ISNUMBER(DK109)),IF(BH109+VLOOKUP(BI109,NyIAM!$L$2:$V$4,DK109,1)&gt;160,160,BH109+VLOOKUP(BI109,NyIAM!$L$2:$V$4,DK109,1)),"")</f>
        <v/>
      </c>
    </row>
    <row r="110" spans="1:178" x14ac:dyDescent="0.2">
      <c r="A110" s="51"/>
      <c r="B110" s="51"/>
      <c r="C110" s="51"/>
      <c r="D110" s="51"/>
      <c r="E110" s="51"/>
      <c r="F110" s="51"/>
      <c r="G110" s="51"/>
      <c r="H110" s="51"/>
      <c r="I110" s="51"/>
      <c r="J110" s="52"/>
      <c r="K110" s="52"/>
      <c r="L110" s="53"/>
      <c r="M110" s="53"/>
      <c r="N110" s="58" t="str">
        <f t="shared" si="22"/>
        <v/>
      </c>
      <c r="O110" s="53"/>
      <c r="P110" s="53"/>
      <c r="Q110" s="53"/>
      <c r="R110" s="53"/>
      <c r="S110" s="53"/>
      <c r="T110" s="53"/>
      <c r="U110" s="53"/>
      <c r="V110" s="53"/>
      <c r="W110" s="53"/>
      <c r="X110" s="53"/>
      <c r="Y110" s="53"/>
      <c r="Z110" s="53"/>
      <c r="AA110" s="53"/>
      <c r="AB110" s="53"/>
      <c r="AC110" s="53"/>
      <c r="AD110" s="53"/>
      <c r="AE110" s="53"/>
      <c r="AF110" s="53"/>
      <c r="AG110" s="53"/>
      <c r="AH110" s="53"/>
      <c r="AI110" s="53"/>
      <c r="AJ110" s="4" t="str">
        <f>IF(O110="","",IF(ISNUMBER(N110),VLOOKUP(O110,NyFi!$A$2:$K$40,DK110),""))</f>
        <v/>
      </c>
      <c r="AK110" s="4" t="str">
        <f>IF(P110="","",IF(AND(ISNUMBER(N110),DK110&lt;8),VLOOKUP(P110,NyGs!$A$2:$G$41,DK110),""))</f>
        <v/>
      </c>
      <c r="AL110" s="4" t="str">
        <f>IF(AA110="","",IF(ISNUMBER(N110),VLOOKUP(AA110,NyRm!$A$2:$K$56,DK110),""))</f>
        <v/>
      </c>
      <c r="AM110" s="4" t="str">
        <f>IF(Z110="","",IF(ISNUMBER(N110),VLOOKUP(Z110,NyFm!$A$2:$K$46,DK110),""))</f>
        <v/>
      </c>
      <c r="AN110" s="4" t="str">
        <f>IF(U110="","",IF(AND(ISNUMBER(N110),DK110&lt;8),VLOOKUP(U110,NyLi1R!$A$2:$G$20,DK110),""))</f>
        <v/>
      </c>
      <c r="AO110" s="4" t="str">
        <f>IF(V110="","",IF(AND(ISNUMBER(N110),DK110&lt;8),VLOOKUP(V110,NyLi1E!$A$2:$G$20,DK110),""))</f>
        <v/>
      </c>
      <c r="AP110" s="4" t="str">
        <f>IF(AND(ISNUMBER(N110),ISNUMBER(AN110),ISNUMBER(AO110),DK110&lt;8),VLOOKUP(AN110+AO110,NyLi1T!$A$2:$G$40,DK110),"")</f>
        <v/>
      </c>
      <c r="AQ110" s="4" t="str">
        <f>IF(W110="","",IF(AND(ISNUMBER(N110),DK110&gt;7),VLOOKUP(W110,NyLi2R!$A$2:$K$20,DK110),""))</f>
        <v/>
      </c>
      <c r="AR110" s="4" t="str">
        <f>IF(X110="","",IF(AND(ISNUMBER(N110),DK110&gt;7),VLOOKUP(X110,NyLi2E!$A$2:$K$20,DK110),""))</f>
        <v/>
      </c>
      <c r="AS110" s="4" t="str">
        <f>IF(AND(ISNUMBER(N110),ISNUMBER(AQ110),ISNUMBER(AR110),DK110&gt;7),VLOOKUP(AQ110+AR110,NyLi2T!$A$2:$K$40,DK110),"")</f>
        <v/>
      </c>
      <c r="AT110" s="4" t="str">
        <f>IF(AE110="","",IF(AND(ISNUMBER(N110),DK110&lt;8),VLOOKUP(AE110,NySs!$A$2:$G$28,DK110),""))</f>
        <v/>
      </c>
      <c r="AU110" s="4" t="str">
        <f>IF(AD110="","",IF(AND(ISNUMBER(N110),DK110&lt;9),VLOOKUP(AD110,NyEo!$A$2:$H$22,DK110),""))</f>
        <v/>
      </c>
      <c r="AV110" s="4" t="str">
        <f>IF(Q110="","",IF(AND(ISNUMBER(N110),DK110&gt;7),VLOOKUP(Q110,NyHt!$A$2:$K$17,DK110),""))</f>
        <v/>
      </c>
      <c r="AW110" s="4" t="str">
        <f>IF(R110="","",IF(ISNUMBER(N110),VLOOKUP(R110,NySiF!$A$2:$K$18,DK110),""))</f>
        <v/>
      </c>
      <c r="AX110" s="4" t="str">
        <f>IF(S110="","",IF(ISNUMBER(N110),VLOOKUP(S110,NySiB!$A$2:$K$16,DK110),""))</f>
        <v/>
      </c>
      <c r="AY110" s="4" t="str">
        <f>IF(T110="","",IF(ISNUMBER(N110),VLOOKUP(T110,NySiT!$A$2:$K$32,DK110),""))</f>
        <v/>
      </c>
      <c r="AZ110" s="4" t="str">
        <f>IF(Y110="","",IF(ISNUMBER(N110),VLOOKUP(Y110,NyVs!$A$2:$K$86,DK110),""))</f>
        <v/>
      </c>
      <c r="BA110" s="4" t="str">
        <f>IF(AI110="","",IF(ISNUMBER(N110),VLOOKUP(AI110,NyPp!$A$2:$K$202,DK110),""))</f>
        <v/>
      </c>
      <c r="BB110" s="4" t="str">
        <f>IF(AND(ISNUMBER(AJ110),ISNUMBER(AK110),ISNUMBER(AL110),ISNUMBER(AM110),DK110&lt;8),IF(COUNTIF(O110,0)+COUNTIF(P110,0)+COUNTIF(AA110,0)+COUNTIF(Z110,0)&gt;1,"",VLOOKUP(AJ110+AK110+AL110+AM110,NyIGS!$A$2:$K$78,DK110)),IF(AND(ISNUMBER(AJ110),ISNUMBER(AL110),ISNUMBER(AM110),ISNUMBER(AS110),DK110&gt;7),IF(COUNTIF(O110,0)+COUNTIF(AA110,0)+COUNTIF(Z110,0)+AND(COUNTIF(W110,0),COUNTIF(X110,0))&gt;1,"",VLOOKUP(AJ110+AL110+AM110+AS110,NyIGS!$A$2:$K$78,DK110)),""))</f>
        <v/>
      </c>
      <c r="BC110" s="4" t="str">
        <f>IF(AND(ISNUMBER(AJ110),ISNUMBER(AN110),ISNUMBER(AT110),DK110&lt;8),IF(COUNTIF(O110,0)+COUNTIF(U110,0)+COUNTIF(AE110,0)&gt;1,"",VLOOKUP(AJ110+AN110+AT110,NyIRS!$A$2:$K$59,DK110)),IF(AND(ISNUMBER(AJ110),ISNUMBER(AQ110),DK110&gt;7),IF(COUNTIF(O110,0)+COUNTIF(W110,0)&gt;1,"",VLOOKUP(AJ110+AQ110,NyIRS!$A$2:$K$59,DK110)),""))</f>
        <v/>
      </c>
      <c r="BD110" s="4" t="str">
        <f>IF(AND(ISNUMBER(AK110),ISNUMBER(AL110),ISNUMBER(AM110),DK110&lt;8),IF(COUNTIF(P110,0)+COUNTIF(AA110,0)+COUNTIF(Z110,0)&gt;1,"",VLOOKUP(AK110+AL110+AM110,NyIES!$A$2:$K$59,DK110)),IF(AND(ISNUMBER(AL110),ISNUMBER(AM110),ISNUMBER(AR110),DK110&gt;7),IF(COUNTIF(AA110,0)+COUNTIF(Z110,0)+COUNTIF(X110,0)&gt;1,"",VLOOKUP(AL110+AM110+AR110,NyIES!$A$2:$K$59,DK110)),""))</f>
        <v/>
      </c>
      <c r="BE110" s="4" t="str">
        <f>IF(AND(ISNUMBER(AJ110),ISNUMBER(AP110),ISNUMBER(AU110),DK110&lt;8),IF(COUNTIF(O110,0)+AND(COUNTIF(U110,0),COUNTIF(V110,0))+COUNTIF(AD110,0)&gt;1,"",VLOOKUP(AJ110+AP110+AU110,NyISI!$A$2:$K$59,DK110)),IF(AND(ISNUMBER(AS110),ISNUMBER(AU110),ISNUMBER(AV110),DK110=8),IF(COUNTIF(AD110,0)+COUNTIF(Q110,0)+AND(COUNTIF(W110,0),COUNTIF(X110,0))&gt;1,"",VLOOKUP(AS110+AU110+AV110,NyISI!$A$2:$K$59,DK110)),IF(AND(ISNUMBER(AS110),ISNUMBER(AV110),DK110&gt;8),IF(COUNTIF(Q110,0)+AND(COUNTIF(W110,0),COUNTIF(X110,0))&gt;1,"",VLOOKUP(AS110+AV110,NyISI!$A$2:$K$59,DK110)),"")))</f>
        <v/>
      </c>
      <c r="BF110" s="4" t="str">
        <f>IF(AND(ISNUMBER(AT110),ISNUMBER(AK110),ISNUMBER(AL110),ISNUMBER(AM110),DK110&lt;8),IF(COUNTIF(P110,0)+COUNTIF(AA110,0)+COUNTIF(Z110,0)+COUNTIF(AE110,0)&gt;1,"",VLOOKUP(AT110+AK110+AL110+AM110,NyISS!$A$2:$G$78,DK110)),"")</f>
        <v/>
      </c>
      <c r="BG110" s="4" t="str">
        <f>IF(AND(ISNUMBER(AJ110),ISNUMBER(AL110),ISNUMBER(AM110),DK110&gt;7),IF(COUNTIF(O110,0)+COUNTIF(AA110,0)+COUNTIF(Z110,0)&gt;1,"",VLOOKUP(AJ110+AL110+AM110,NyISM!$A$2:$K$59,DK110)),"")</f>
        <v/>
      </c>
      <c r="BH110" s="4" t="str">
        <f>IF(AND(ISNUMBER(AY110),ISNUMBER(AZ110)),IF(COUNTIF(T110,0)+COUNTIF(Y110,0)&gt;1,"",VLOOKUP(AY110+AZ110,NyIAM!$A$2:$K$40,DK110)),"")</f>
        <v/>
      </c>
      <c r="BJ110" s="4" t="str">
        <f>IF(ISNUMBER(BB110),VLOOKUP(BB110,Percentil!$A$2:$B$122,2,1),"")</f>
        <v/>
      </c>
      <c r="BK110" s="4" t="str">
        <f>IF(ISNUMBER(BC110),VLOOKUP(BC110,Percentil!$A$2:$B$122,2,1),"")</f>
        <v/>
      </c>
      <c r="BL110" s="4" t="str">
        <f>IF(ISNUMBER(BD110),VLOOKUP(BD110,Percentil!$A$2:$B$122,2,1),"")</f>
        <v/>
      </c>
      <c r="BM110" s="4" t="str">
        <f>IF(ISNUMBER(BE110),VLOOKUP(BE110,Percentil!$A$2:$B$122,2,1),"")</f>
        <v/>
      </c>
      <c r="BN110" s="4" t="str">
        <f>IF(ISNUMBER(BF110),VLOOKUP(BF110,Percentil!$A$2:$B$122,2,1),"")</f>
        <v/>
      </c>
      <c r="BO110" s="4" t="str">
        <f>IF(ISNUMBER(BG110),VLOOKUP(BG110,Percentil!$A$2:$B$122,2,1),"")</f>
        <v/>
      </c>
      <c r="BP110" s="4" t="str">
        <f>IF(ISNUMBER(BH110),VLOOKUP(BH110,Percentil!$A$2:$B$122,2,1),"")</f>
        <v/>
      </c>
      <c r="BQ110" s="4" t="str">
        <f>IF(AND(ISNUMBER(AJ110),ISNUMBER(DK110)),IF(AJ110-VLOOKUP(BI110,NyFi!$L$2:$V$4,DK110,1)&lt;1,1 &amp; " - " &amp; AJ110+VLOOKUP(BI110,NyFi!$L$2:$V$4,DK110,1),IF(AJ110+VLOOKUP(BI110,NyFi!$L$2:$V$4,DK110,1)&gt;19,AJ110-VLOOKUP(BI110,NyFi!$L$2:$V$4,DK110,1) &amp; " - " &amp; 19,AJ110-VLOOKUP(BI110,NyFi!$L$2:$V$4,DK110,1) &amp; " - " &amp; AJ110+VLOOKUP(BI110,NyFi!$L$2:$V$4,DK110,1))),"")</f>
        <v/>
      </c>
      <c r="BR110" s="4" t="str">
        <f>IF(AND(ISNUMBER(DK110),DK110&lt;8),IF(AND(ISNUMBER(AK110),ISNUMBER(DK110)),IF(AK110-VLOOKUP(BI110,NyGs!$L$2:$V$4,DK110,1)&lt;1,1 &amp; " - " &amp; AK110+VLOOKUP(BI110,NyGs!$L$2:$V$4,DK110,1),IF(AK110+VLOOKUP(BI110,NyGs!$L$2:$V$4,DK110,1)&gt;19,AK110-VLOOKUP(BI110,NyGs!$L$2:$V$4,DK110,1) &amp; " - " &amp; 19,AK110-VLOOKUP(BI110,NyGs!$L$2:$V$4,DK110,1) &amp; " - " &amp; AK110+VLOOKUP(BI110,NyGs!$L$2:$V$4,DK110,1))),""),"")</f>
        <v/>
      </c>
      <c r="BS110" s="4" t="str">
        <f>IF(AND(ISNUMBER(AL110),ISNUMBER(DK110)),IF(AL110-VLOOKUP(BI110,NyRm!$L$2:$V$4,DK110,1)&lt;1,1 &amp; " - " &amp; AL110+VLOOKUP(BI110,NyRm!$L$2:$V$4,DK110,1),IF(AL110+VLOOKUP(BI110,NyRm!$L$2:$V$4,DK110,1)&gt;19,AL110-VLOOKUP(BI110,NyRm!$L$2:$V$4,DK110,1) &amp; " - " &amp; 19,AL110-VLOOKUP(BI110,NyRm!$L$2:$V$4,DK110,1) &amp; " - " &amp; AL110+VLOOKUP(BI110,NyRm!$L$2:$V$4,DK110,1))),"")</f>
        <v/>
      </c>
      <c r="BT110" s="4" t="str">
        <f>IF(AND(ISNUMBER(AM110),ISNUMBER(DK110)),IF(AM110-VLOOKUP(BI110,NyFm!$L$2:$V$4,DK110,1)&lt;1,1 &amp; " - " &amp; AM110+VLOOKUP(BI110,NyFm!$L$2:$V$4,DK110,1),IF(AM110+VLOOKUP(BI110,NyFm!$L$2:$V$4,DK110,1)&gt;19,AM110-VLOOKUP(BI110,NyFm!$L$2:$V$4,DK110,1) &amp; " - " &amp; 19,AM110-VLOOKUP(BI110,NyFm!$L$2:$V$4,DK110,1) &amp; " - " &amp; AM110+VLOOKUP(BI110,NyFm!$L$2:$V$4,DK110,1))),"")</f>
        <v/>
      </c>
      <c r="BU110" s="4" t="str">
        <f>IF(AND(ISNUMBER(DK110),DK110&lt;8),IF(AND(ISNUMBER(AN110),ISNUMBER(DK110)),IF(AN110-VLOOKUP(BI110,NyLi1R!$L$2:$V$4,DK110,1)&lt;1,1 &amp; " - " &amp; AN110+VLOOKUP(BI110,NyLi1R!$L$2:$V$4,DK110,1),IF(AN110+VLOOKUP(BI110,NyLi1R!$L$2:$V$4,DK110,1)&gt;19,AN110-VLOOKUP(BI110,NyLi1R!$L$2:$V$4,DK110,1) &amp; " - " &amp; 19,AN110-VLOOKUP(BI110,NyLi1R!$L$2:$V$4,DK110,1) &amp; " - " &amp; AN110+VLOOKUP(BI110,NyLi1R!$L$2:$V$4,DK110,1))),""),"")</f>
        <v/>
      </c>
      <c r="BV110" s="4" t="str">
        <f>IF(AND(ISNUMBER(DK110),DK110&lt;8),IF(AND(ISNUMBER(AO110),ISNUMBER(DK110)),IF(AO110-VLOOKUP(BI110,NyLi1E!$L$2:$V$4,DK110,1)&lt;1,1 &amp; " - " &amp; AO110+VLOOKUP(BI110,NyLi1E!$L$2:$V$4,DK110,1),IF(AO110+VLOOKUP(BI110,NyLi1E!$L$2:$V$4,DK110,1)&gt;19,AO110-VLOOKUP(BI110,NyLi1E!$L$2:$V$4,DK110,1) &amp; " - " &amp; 19,AO110-VLOOKUP(BI110,NyLi1E!$L$2:$V$4,DK110,1) &amp; " - " &amp; AO110+VLOOKUP(BI110,NyLi1E!$L$2:$V$4,DK110,1))),""),"")</f>
        <v/>
      </c>
      <c r="BW110" s="4" t="str">
        <f>IF(AND(ISNUMBER(DK110),DK110&lt;8),IF(AND(ISNUMBER(AP110),ISNUMBER(DK110)),IF(AP110-VLOOKUP(BI110,NyLi1T!$L$2:$V$4,DK110,1)&lt;1,1 &amp; " - " &amp; AP110+VLOOKUP(BI110,NyLi1T!$L$2:$V$4,DK110,1),IF(AP110+VLOOKUP(BI110,NyLi1T!$L$2:$V$4,DK110,1)&gt;19,AP110-VLOOKUP(BI110,NyLi1T!$L$2:$V$4,DK110,1) &amp; " - " &amp; 19,AP110-VLOOKUP(BI110,NyLi1T!$L$2:$V$4,DK110,1) &amp; " - " &amp; AP110+VLOOKUP(BI110,NyLi1T!$L$2:$V$4,DK110,1))),""),"")</f>
        <v/>
      </c>
      <c r="BX110" s="4" t="str">
        <f>IF(AND(ISNUMBER(DK110),DK110&gt;7),IF(AND(ISNUMBER(AQ110),ISNUMBER(DK110)),IF(AQ110-VLOOKUP(BI110,NyLi2R!$L$2:$V$4,DK110,1)&lt;1,1 &amp; " - " &amp; AQ110+VLOOKUP(BI110,NyLi2R!$L$2:$V$4,DK110,1),IF(AQ110+VLOOKUP(BI110,NyLi2R!$L$2:$V$4,DK110,1)&gt;19,AQ110-VLOOKUP(BI110,NyLi2R!$L$2:$V$4,DK110,1) &amp; " - " &amp; 19,AQ110-VLOOKUP(BI110,NyLi2R!$L$2:$V$4,DK110,1) &amp; " - " &amp; AQ110+VLOOKUP(BI110,NyLi2R!$L$2:$V$4,DK110,1))),""),"")</f>
        <v/>
      </c>
      <c r="BY110" s="4" t="str">
        <f>IF(AND(ISNUMBER(DK110),DK110&gt;7),IF(AND(ISNUMBER(AR110),ISNUMBER(DK110)),IF(AR110-VLOOKUP(BI110,NyLi2E!$L$2:$V$4,DK110,1)&lt;1,1 &amp; " - " &amp; AR110+VLOOKUP(BI110,NyLi2E!$L$2:$V$4,DK110,1),IF(AR110+VLOOKUP(BI110,NyLi2E!$L$2:$V$4,DK110,1)&gt;19,AR110-VLOOKUP(BI110,NyLi2E!$L$2:$V$4,DK110,1) &amp; " - " &amp; 19,AR110-VLOOKUP(BI110,NyLi2E!$L$2:$V$4,DK110,1) &amp; " - " &amp; AR110+VLOOKUP(BI110,NyLi2E!$L$2:$V$4,DK110,1))),""),"")</f>
        <v/>
      </c>
      <c r="BZ110" s="4" t="str">
        <f>IF(AND(ISNUMBER(DK110),DK110&gt;7),IF(AND(ISNUMBER(AS110),ISNUMBER(DK110)),IF(AS110-VLOOKUP(BI110,NyLi2T!$L$2:$V$4,DK110,1)&lt;1,1 &amp; " - " &amp; AS110+VLOOKUP(BI110,NyLi2T!$L$2:$V$4,DK110,1),IF(AS110+VLOOKUP(BI110,NyLi2T!$L$2:$V$4,DK110,1)&gt;19,AS110-VLOOKUP(BI110,NyLi2T!$L$2:$V$4,DK110,1) &amp; " - " &amp; 19,AS110-VLOOKUP(BI110,NyLi2T!$L$2:$V$4,DK110,1) &amp; " - " &amp; AS110+VLOOKUP(BI110,NyLi2T!$L$2:$V$4,DK110,1))),""),"")</f>
        <v/>
      </c>
      <c r="CA110" s="4" t="str">
        <f>IF(AND(ISNUMBER(DK110),DK110&lt;8),IF(AND(ISNUMBER(AT110),ISNUMBER(DK110)),IF(AT110-VLOOKUP(BI110,NySs!$L$2:$V$4,DK110,1)&lt;1,1 &amp; " - " &amp; AT110+VLOOKUP(BI110,NySs!$L$2:$V$4,DK110,1),IF(AT110+VLOOKUP(BI110,NySs!$L$2:$V$4,DK110,1)&gt;19,AT110-VLOOKUP(BI110,NySs!$L$2:$V$4,DK110,1) &amp; " - " &amp; 19,AT110-VLOOKUP(BI110,NySs!$L$2:$V$4,DK110,1) &amp; " - " &amp; AT110+VLOOKUP(BI110,NySs!$L$2:$V$4,DK110,1))),""),"")</f>
        <v/>
      </c>
      <c r="CB110" s="4" t="str">
        <f>IF(AND(ISNUMBER(DK110),DK110&lt;9),IF(AND(ISNUMBER(AU110),ISNUMBER(DK110)),IF(AU110-VLOOKUP(BI110,NyEo!$L$2:$V$4,DK110,1)&lt;1,1 &amp; " - " &amp; AU110+VLOOKUP(BI110,NyEo!$L$2:$V$4,DK110,1),IF(AU110+VLOOKUP(BI110,NyEo!$L$2:$V$4,DK110,1)&gt;19,AU110-VLOOKUP(BI110,NyEo!$L$2:$V$4,DK110,1) &amp; " - " &amp; 19,AU110-VLOOKUP(BI110,NyEo!$L$2:$V$4,DK110,1) &amp; " - " &amp; AU110+VLOOKUP(BI110,NyEo!$L$2:$V$4,DK110,1))),""),"")</f>
        <v/>
      </c>
      <c r="CC110" s="4" t="str">
        <f>IF(AND(ISNUMBER(DK110),DK110&gt;7),IF(AND(ISNUMBER(AV110),ISNUMBER(DK110)),IF(AV110-VLOOKUP(BI110,NyHt!$L$2:$V$4,DK110,1)&lt;1,1 &amp; " - " &amp; AV110+VLOOKUP(BI110,NyHt!$L$2:$V$4,DK110,1),IF(AV110+VLOOKUP(BI110,NyHt!$L$2:$V$4,DK110,1)&gt;19,AV110-VLOOKUP(BI110,NyHt!$L$2:$V$4,DK110,1) &amp; " - " &amp; 19,AV110-VLOOKUP(BI110,NyHt!$L$2:$V$4,DK110,1) &amp; " - " &amp; AV110+VLOOKUP(BI110,NyHt!$L$2:$V$4,DK110,1))),""),"")</f>
        <v/>
      </c>
      <c r="CD110" s="4" t="str">
        <f>IF(AND(ISNUMBER(AW110),ISNUMBER(DK110)),IF(AW110-VLOOKUP(BI110,NySiF!$L$2:$V$4,DK110,1)&lt;1,1 &amp; " - " &amp; AW110+VLOOKUP(BI110,NySiF!$L$2:$V$4,DK110,1),IF(AW110+VLOOKUP(BI110,NySiF!$L$2:$V$4,DK110,1)&gt;19,AW110-VLOOKUP(BI110,NySiF!$L$2:$V$4,DK110,1) &amp; " - " &amp; 19,AW110-VLOOKUP(BI110,NySiF!$L$2:$V$4,DK110,1) &amp; " - " &amp; AW110+VLOOKUP(BI110,NySiF!$L$2:$V$4,DK110,1))),"")</f>
        <v/>
      </c>
      <c r="CE110" s="4" t="str">
        <f>IF(AND(ISNUMBER(AX110),ISNUMBER(DK110)),IF(AX110-VLOOKUP(BI110,NySiB!$L$2:$V$4,DK110,1)&lt;1,1 &amp; " - " &amp; AX110+VLOOKUP(BI110,NySiB!$L$2:$V$4,DK110,1),IF(AX110+VLOOKUP(BI110,NySiB!$L$2:$V$4,DK110,1)&gt;19,AX110-VLOOKUP(BI110,NySiB!$L$2:$V$4,DK110,1) &amp; " - " &amp; 19,AX110-VLOOKUP(BI110,NySiB!$L$2:$V$4,DK110,1) &amp; " - " &amp; AX110+VLOOKUP(BI110,NySiB!$L$2:$V$4,DK110,1))),"")</f>
        <v/>
      </c>
      <c r="CF110" s="4" t="str">
        <f>IF(AND(ISNUMBER(AY110),ISNUMBER(DK110)),IF(AY110-VLOOKUP(BI110,NySiT!$L$2:$V$4,DK110,1)&lt;1,1 &amp; " - " &amp; AY110+VLOOKUP(BI110,NySiT!$L$2:$V$4,DK110,1),IF(AY110+VLOOKUP(BI110,NySiT!$L$2:$V$4,DK110,1)&gt;19,AY110-VLOOKUP(BI110,NySiT!$L$2:$V$4,DK110,1) &amp; " - " &amp; 19,AY110-VLOOKUP(BI110,NySiT!$L$2:$V$4,DK110,1) &amp; " - " &amp; AY110+VLOOKUP(BI110,NySiT!$L$2:$V$4,DK110,1))),"")</f>
        <v/>
      </c>
      <c r="CG110" s="4" t="str">
        <f>IF(AND(ISNUMBER(AZ110),ISNUMBER(DK110)),IF(AZ110-VLOOKUP(BI110,NyVs!$L$2:$V$4,DK110,1)&lt;1,1 &amp; " - " &amp; AZ110+VLOOKUP(BI110,NyVs!$L$2:$V$4,DK110,1),IF(AZ110+VLOOKUP(BI110,NyVs!$L$2:$V$4,DK110,1)&gt;19,AZ110-VLOOKUP(BI110,NyVs!$L$2:$V$4,DK110,1) &amp; " - " &amp; 19,AZ110-VLOOKUP(BI110,NyVs!$L$2:$V$4,DK110,1) &amp; " - " &amp; AZ110+VLOOKUP(BI110,NyVs!$L$2:$V$4,DK110,1))),"")</f>
        <v/>
      </c>
      <c r="CH110" s="4" t="str">
        <f>IF(AND(ISNUMBER(BA110),ISNUMBER(DK110)),IF(BA110-VLOOKUP(BI110,NyPp!$L$2:$V$4,DK110,1)&lt;1,1 &amp; " - " &amp; BA110+VLOOKUP(BI110,NyPp!$L$2:$V$4,DK110,1),IF(BA110+VLOOKUP(BI110,NyPp!$L$2:$V$4,DK110,1)&gt;19,BA110-VLOOKUP(BI110,NyPp!$L$2:$V$4,DK110,1) &amp; " - " &amp; 19,BA110-VLOOKUP(BI110,NyPp!$L$2:$V$4,DK110,1) &amp; " - " &amp; BA110+VLOOKUP(BI110,NyPp!$L$2:$V$4,DK110,1))),"")</f>
        <v/>
      </c>
      <c r="CI110" s="4" t="str">
        <f>IF(AND(ISNUMBER(BB110),ISNUMBER(DK110)),IF(BB110-VLOOKUP(BI110,NyIGS!$L$2:$V$4,DK110,1)&lt;40,40 &amp; " - " &amp; BB110+VLOOKUP(BI110,NyIGS!$L$2:$V$4,DK110,1),IF(BB110+VLOOKUP(BI110,NyIGS!$L$2:$V$4,DK110,1)&gt;160,BB110-VLOOKUP(BI110,NyIGS!$L$2:$V$4,DK110,1) &amp; " - " &amp; 160,BB110-VLOOKUP(BI110,NyIGS!$L$2:$V$4,DK110,1) &amp; " - " &amp; BB110+VLOOKUP(BI110,NyIGS!$L$2:$V$4,DK110,1))),"")</f>
        <v/>
      </c>
      <c r="CJ110" s="4" t="str">
        <f>IF(AND(ISNUMBER(BC110),ISNUMBER(DK110)),IF(BC110-VLOOKUP(BI110,NyIRS!$L$2:$V$4,DK110,1)&lt;40,40 &amp; " - " &amp; BC110+VLOOKUP(BI110,NyIRS!$L$2:$V$4,DK110,1),IF(BC110+VLOOKUP(BI110,NyIRS!$L$2:$V$4,DK110,1)&gt;160,BC110-VLOOKUP(BI110,NyIRS!$L$2:$V$4,DK110,1) &amp; " - " &amp; 160,BC110-VLOOKUP(BI110,NyIRS!$L$2:$V$4,DK110,1) &amp; " - " &amp; BC110+VLOOKUP(BI110,NyIRS!$L$2:$V$4,DK110,1))),"")</f>
        <v/>
      </c>
      <c r="CK110" s="4" t="str">
        <f>IF(AND(ISNUMBER(BD110),ISNUMBER(DK110)),IF(BD110-VLOOKUP(BI110,NyIES!$L$2:$V$4,DK110,1)&lt;40,40 &amp; " - " &amp; BD110+VLOOKUP(BI110,NyIES!$L$2:$V$4,DK110,1),IF(BD110+VLOOKUP(BI110,NyIES!$L$2:$V$4,DK110,1)&gt;160,BD110-VLOOKUP(BI110,NyIES!$L$2:$V$4,DK110,1) &amp; " - " &amp; 160,BD110-VLOOKUP(BI110,NyIES!$L$2:$V$4,DK110,1) &amp; " - " &amp; BD110+VLOOKUP(BI110,NyIES!$L$2:$V$4,DK110,1))),"")</f>
        <v/>
      </c>
      <c r="CL110" s="4" t="str">
        <f>IF(AND(ISNUMBER(BE110),ISNUMBER(DK110)),IF(BE110-VLOOKUP(BI110,NyISI!$L$2:$V$4,DK110,1)&lt;40,40 &amp; " - " &amp; BE110+VLOOKUP(BI110,NyISI!$L$2:$V$4,DK110,1),IF(BE110+VLOOKUP(BI110,NyISI!$L$2:$V$4,DK110,1)&gt;160,BE110-VLOOKUP(BI110,NyISI!$L$2:$V$4,DK110,1) &amp; " - " &amp; 160,BE110-VLOOKUP(BI110,NyISI!$L$2:$V$4,DK110,1) &amp; " - " &amp; BE110+VLOOKUP(BI110,NyISI!$L$2:$V$4,DK110,1))),"")</f>
        <v/>
      </c>
      <c r="CM110" s="4" t="str">
        <f>IF(AND(ISNUMBER(DK110),DK110&lt;8),IF(AND(ISNUMBER(BF110),ISNUMBER(DK110)),IF(BF110-VLOOKUP(BI110,NyISS!$L$2:$V$4,DK110,1)&lt;40,40 &amp; " - " &amp; BF110+VLOOKUP(BI110,NyISS!$L$2:$V$4,DK110,1),IF(BF110+VLOOKUP(BI110,NyISS!$L$2:$V$4,DK110,1)&gt;160,BF110-VLOOKUP(BI110,NyISS!$L$2:$V$4,DK110,1) &amp; " - " &amp; 160,BF110-VLOOKUP(BI110,NyISS!$L$2:$V$4,DK110,1) &amp; " - " &amp; BF110+VLOOKUP(BI110,NyISS!$L$2:$V$4,DK110,1))),""),"")</f>
        <v/>
      </c>
      <c r="CN110" s="4" t="str">
        <f>IF(AND(ISNUMBER(DK110),DK110&gt;7),IF(AND(ISNUMBER(BG110),ISNUMBER(DK110)),IF(BG110-VLOOKUP(BI110,NyISM!$L$2:$V$4,DK110,1)&lt;40,40 &amp; " - " &amp; BG110+VLOOKUP(BI110,NyISM!$L$2:$V$4,DK110,1),IF(BG110+VLOOKUP(BI110,NyISM!$L$2:$V$4,DK110,1)&gt;160,BG110-VLOOKUP(BI110,NyISM!$L$2:$V$4,DK110,1) &amp; " - " &amp; 160,BG110-VLOOKUP(BI110,NyISM!$L$2:$V$4,DK110,1) &amp; " - " &amp; BG110+VLOOKUP(BI110,NyISM!$L$2:$V$4,DK110,1))),""),"")</f>
        <v/>
      </c>
      <c r="CO110" s="4" t="str">
        <f>IF(AND(ISNUMBER(BH110),ISNUMBER(DK110)),IF(BH110-VLOOKUP(BI110,NyIAM!$L$2:$V$4,DK110,1)&lt;40,40 &amp; " - " &amp; BH110+VLOOKUP(BI110,NyIAM!$L$2:$V$4,DK110,1),IF(BH110+VLOOKUP(BI110,NyIAM!$L$2:$V$4,DK110,1)&gt;160,BH110-VLOOKUP(BI110,NyIAM!$L$2:$V$4,DK110,1) &amp; " - " &amp; 160,BH110-VLOOKUP(BI110,NyIAM!$L$2:$V$4,DK110,1) &amp; " - " &amp; BH110+VLOOKUP(BI110,NyIAM!$L$2:$V$4,DK110,1))),"")</f>
        <v/>
      </c>
      <c r="CP110" s="4" t="str">
        <f>IF(AF110="","",IF(AND(ISNUMBER(AF110),ISNUMBER(DK110)),IF(VLOOKUP(AF110,NyOm!$A$2:$K$30,DK110,1)=1,"Onormalt få ord",IF(VLOOKUP(AF110,NyOm!$A$2:$K$30,DK110,1)=2,"Färre antal ord än normalt",IF(VLOOKUP(AF110,NyOm!$A$2:$K$30,DK110,1)=3,"Normalt antal ord","")))))</f>
        <v/>
      </c>
      <c r="CQ110" s="4" t="str">
        <f>IF(AB110="","",IF(AND(ISNUMBER(AB110),ISNUMBER(DK110)),IF(VLOOKUP(AB110,NyPbTid!$A$2:$K$218,DK110,1)=1,"Onormalt lång tidsåtgång",IF(VLOOKUP(AB110,NyPbTid!$A$2:$K$218,DK110,1)=2,"Långsammare än normalt",IF(VLOOKUP(AB110,NyPbTid!$A$2:$K$218,DK110,1)=3,"Normal tidsåtgång","")))))</f>
        <v/>
      </c>
      <c r="CR110" s="4" t="str">
        <f>IF(AC110="","",IF(AND(ISNUMBER(AC110),ISNUMBER(DK110)),IF(VLOOKUP(AC110,NyPbFel!$A$2:$K$18,DK110,1)=1,"Onormalt antal fel",IF(VLOOKUP(AC110,NyPbFel!$A$2:$K$18,DK110,1)=2,"Fler fel än normalt",IF(VLOOKUP(AC110,NyPbFel!$A$2:$K$18,DK110,1)=3,"Normalt antal fel","")))))</f>
        <v/>
      </c>
      <c r="CS110" s="4" t="str">
        <f t="shared" si="28"/>
        <v/>
      </c>
      <c r="CT110" s="4" t="str">
        <f>IF(OR(ISNUMBER(CS110),CS110="0**"),IF(ISNUMBER(CS110),CS110/ABS(CS110)*VLOOKUP(1,SignDiff!$A$3:$K$4,DK110,1),VLOOKUP(1,SignDiff!$A$3:$K$4,DK110,1)),"")</f>
        <v/>
      </c>
      <c r="CU110" s="4" t="str">
        <f>IF(OR(ISNUMBER(CS110),CS110="0**"),IF(ISNUMBER(CS110),CS110/ABS(CS110)*VLOOKUP(1,SignDiff!$A$7:$K$8,DK110,1),VLOOKUP(1,SignDiff!$A$7:$K$8,DK110,1)),"")</f>
        <v/>
      </c>
      <c r="CV110" s="4" t="str">
        <f t="shared" si="29"/>
        <v/>
      </c>
      <c r="CW110" s="4" t="str">
        <f t="shared" si="30"/>
        <v/>
      </c>
      <c r="CX110" s="4" t="str">
        <f>IF(OR(ISNUMBER(CS110),CS110="0**"),IF(CS110="0**",VLOOKUP(0,'IRS-IES'!$A$2:$C$43,2,1),IF(CS110&lt;0,VLOOKUP(ABS(CS110),'IRS-IES'!$A$2:$C$43,2,1),VLOOKUP(ABS(CS110),'IRS-IES'!$A$2:$C$43,3,1))),"")</f>
        <v/>
      </c>
      <c r="CY110" s="4" t="str">
        <f t="shared" si="31"/>
        <v/>
      </c>
      <c r="CZ110" s="4" t="str">
        <f>IF(OR(ISNUMBER(CY110),CY110="0**"),IF(ISNUMBER(CY110),CY110/ABS(CY110)*VLOOKUP(2,SignDiff!$A$3:$K$4,DK110,1),VLOOKUP(2,SignDiff!$A$3:$K$4,DK110,1)),"")</f>
        <v/>
      </c>
      <c r="DA110" s="4" t="str">
        <f>IF(OR(ISNUMBER(CY110),CY110="0**"),IF(ISNUMBER(CY110),CY110/ABS(CY110)*VLOOKUP(2,SignDiff!$A$7:$K$8,DK110,1),VLOOKUP(2,SignDiff!$A$7:$K$8,DK110,1)),"")</f>
        <v/>
      </c>
      <c r="DB110" s="4" t="str">
        <f t="shared" si="32"/>
        <v/>
      </c>
      <c r="DC110" s="4" t="str">
        <f t="shared" si="33"/>
        <v/>
      </c>
      <c r="DD110" s="4" t="str">
        <f>IF(OR(ISNUMBER(CY110),CY110="0**"),IF(CY110="0**",VLOOKUP(0,'ISI-ISS'!$A$2:$C$43,2,1),IF(CY110&lt;0,VLOOKUP(ABS(CY110),'ISI-ISS'!$A$2:$C$43,2,1),VLOOKUP(ABS(CY110),'ISI-ISS'!$A$2:$C$43,3,1))),"")</f>
        <v/>
      </c>
      <c r="DE110" s="4" t="str">
        <f t="shared" si="34"/>
        <v/>
      </c>
      <c r="DF110" s="4" t="str">
        <f>IF(OR(ISNUMBER(DE110),DE110="0**"),IF(ISNUMBER(DE110),DE110/ABS(DE110)*VLOOKUP(2,SignDiff!$A$3:$K$4,DK110,1),VLOOKUP(2,SignDiff!$A$3:$K$4,DK110,1)),"")</f>
        <v/>
      </c>
      <c r="DG110" s="4" t="str">
        <f>IF(OR(ISNUMBER(DE110),DE110="0**"),IF(ISNUMBER(DE110),DE110/ABS(DE110)*VLOOKUP(2,SignDiff!$A$7:$K$8,DK110,1),VLOOKUP(2,SignDiff!$A$7:$K$8,DK110,1)),"")</f>
        <v/>
      </c>
      <c r="DH110" s="4" t="str">
        <f t="shared" si="35"/>
        <v/>
      </c>
      <c r="DI110" s="4" t="str">
        <f t="shared" si="36"/>
        <v/>
      </c>
      <c r="DJ110" s="4" t="str">
        <f>IF(OR(ISNUMBER(DE110),DE110="0**"),IF(DE110="0**",VLOOKUP(0,'ISI-ISM'!$A$2:$C$43,2,1),IF(DE110&lt;0,VLOOKUP(ABS(DE110),'ISI-ISM'!$A$2:$C$43,2,1),VLOOKUP(ABS(DE110),'ISI-ISM'!$A$2:$C$43,3,1))),"")</f>
        <v/>
      </c>
      <c r="DK110" s="4" t="str">
        <f>IF(ISERROR(VLOOKUP(N110,age!$A$2:$C$11,2,1)),"",VLOOKUP(N110,age!$A$2:$C$11,2,1))</f>
        <v/>
      </c>
      <c r="DL110" s="4" t="str">
        <f>IF(ISERROR(VLOOKUP(N110,age!$A$2:$C$11,3,1)),"",VLOOKUP(N110,age!$A$2:$C$11,3,1))</f>
        <v/>
      </c>
      <c r="DM110" s="4">
        <f t="shared" si="23"/>
        <v>0</v>
      </c>
      <c r="DN110" s="4">
        <f t="shared" si="24"/>
        <v>0</v>
      </c>
      <c r="DO110" s="4">
        <f t="shared" si="25"/>
        <v>0</v>
      </c>
      <c r="DP110" s="4">
        <f t="shared" si="26"/>
        <v>0</v>
      </c>
      <c r="DQ110" s="4">
        <f t="shared" si="27"/>
        <v>0</v>
      </c>
      <c r="DR110" s="9" t="str">
        <f t="shared" si="37"/>
        <v/>
      </c>
      <c r="DS110" s="9" t="str">
        <f t="shared" si="38"/>
        <v/>
      </c>
      <c r="DT110" s="9" t="str">
        <f t="shared" si="39"/>
        <v/>
      </c>
      <c r="DU110" s="9" t="str">
        <f t="shared" si="40"/>
        <v/>
      </c>
      <c r="DV110" s="9" t="str">
        <f t="shared" si="41"/>
        <v/>
      </c>
      <c r="DW110" s="9" t="str">
        <f t="shared" si="42"/>
        <v/>
      </c>
      <c r="DX110" s="9" t="str">
        <f t="shared" si="43"/>
        <v/>
      </c>
      <c r="DY110" s="9" t="str">
        <f>IF(AND(ISNUMBER(AJ110),ISNUMBER(DK110)),IF(AJ110-VLOOKUP(BI110,NyFi!$L$2:$V$4,DK110,1)&lt;1,1,AJ110-VLOOKUP(BI110,NyFi!$L$2:$V$4,DK110,1)),"")</f>
        <v/>
      </c>
      <c r="DZ110" s="9" t="str">
        <f>IF(AND(ISNUMBER(DK110),DK110&lt;8),IF(AND(ISNUMBER(AK110),ISNUMBER(DK110)),IF(AK110-VLOOKUP(BI110,NyGs!$L$2:$V$4,DK110,1)&lt;1,1,AK110-VLOOKUP(BI110,NyGs!$L$2:$V$4,DK110,1)),""),"")</f>
        <v/>
      </c>
      <c r="EA110" s="9" t="str">
        <f>IF(AND(ISNUMBER(AL110),ISNUMBER(DK110)),IF(AL110-VLOOKUP(BI110,NyRm!$L$2:$V$4,DK110,1)&lt;1,1,AL110-VLOOKUP(BI110,NyRm!$L$2:$V$4,DK110,1)),"")</f>
        <v/>
      </c>
      <c r="EB110" s="9" t="str">
        <f>IF(AND(ISNUMBER(AM110),ISNUMBER(DK110)),IF(AM110-VLOOKUP(BI110,NyFm!$L$2:$V$4,DK110,1)&lt;1,1,AM110-VLOOKUP(BI110,NyFm!$L$2:$V$4,DK110,1)),"")</f>
        <v/>
      </c>
      <c r="EC110" s="9" t="str">
        <f>IF(AND(ISNUMBER(DK110),DK110&lt;8),IF(AND(ISNUMBER(AN110),ISNUMBER(DK110)),IF(AN110-VLOOKUP(BI110,NyLi1R!$L$2:$V$4,DK110,1)&lt;1,1,AN110-VLOOKUP(BI110,NyLi1R!$L$2:$V$4,DK110,1)),""),"")</f>
        <v/>
      </c>
      <c r="ED110" s="9" t="str">
        <f>IF(AND(ISNUMBER(DK110),DK110&lt;8),IF(AND(ISNUMBER(AO110),ISNUMBER(DK110)),IF(AO110-VLOOKUP(BI110,NyLi1E!$L$2:$V$4,DK110,1)&lt;1,1,AO110-VLOOKUP(BI110,NyLi1E!$L$2:$V$4,DK110,1)),""),"")</f>
        <v/>
      </c>
      <c r="EE110" s="9" t="str">
        <f>IF(AND(ISNUMBER(DK110),DK110&lt;8),IF(AND(ISNUMBER(AP110),ISNUMBER(DK110)),IF(AP110-VLOOKUP(BI110,NyLi1T!$L$2:$V$4,DK110,1)&lt;1,1,AP110-VLOOKUP(BI110,NyLi1T!$L$2:$V$4,DK110,1)),""),"")</f>
        <v/>
      </c>
      <c r="EF110" s="9" t="str">
        <f>IF(AND(ISNUMBER(DK110),DK110&gt;7),IF(AND(ISNUMBER(AQ110),ISNUMBER(DK110)),IF(AQ110-VLOOKUP(BI110,NyLi2R!$L$2:$V$4,DK110,1)&lt;1,1,AQ110-VLOOKUP(BI110,NyLi2R!$L$2:$V$4,DK110,1)),""),"")</f>
        <v/>
      </c>
      <c r="EG110" s="9" t="str">
        <f>IF(AND(ISNUMBER(DK110),DK110&gt;7),IF(AND(ISNUMBER(AR110),ISNUMBER(DK110)),IF(AR110-VLOOKUP(BI110,NyLi2E!$L$2:$V$4,DK110,1)&lt;1,1,AR110-VLOOKUP(BI110,NyLi2E!$L$2:$V$4,DK110,1)),""),"")</f>
        <v/>
      </c>
      <c r="EH110" s="9" t="str">
        <f>IF(AND(ISNUMBER(DK110),DK110&gt;7),IF(AND(ISNUMBER(AS110),ISNUMBER(DK110)),IF(AS110-VLOOKUP(BI110,NyLi2T!$L$2:$V$4,DK110,1)&lt;1,1,AS110-VLOOKUP(BI110,NyLi2T!$L$2:$V$4,DK110,1)),""),"")</f>
        <v/>
      </c>
      <c r="EI110" s="9" t="str">
        <f>IF(AND(ISNUMBER(DK110),DK110&lt;8),IF(AND(ISNUMBER(AT110),ISNUMBER(DK110)),IF(AT110-VLOOKUP(BI110,NySs!$L$2:$V$4,DK110,1)&lt;1,1,AT110-VLOOKUP(BI110,NySs!$L$2:$V$4,DK110,1)),""),"")</f>
        <v/>
      </c>
      <c r="EJ110" s="9" t="str">
        <f>IF(AND(ISNUMBER(DK110),DK110&lt;9),IF(AND(ISNUMBER(AU110),ISNUMBER(DK110)),IF(AU110-VLOOKUP(BI110,NyEo!$L$2:$V$4,DK110,1)&lt;1,1,AU110-VLOOKUP(BI110,NyEo!$L$2:$V$4,DK110,1)),""),"")</f>
        <v/>
      </c>
      <c r="EK110" s="9" t="str">
        <f>IF(AND(ISNUMBER(DK110),DK110&gt;7),IF(AND(ISNUMBER(AV110),ISNUMBER(DK110)),IF(AV110-VLOOKUP(BI110,NyHt!$L$2:$V$4,DK110,1)&lt;1,1,AV110-VLOOKUP(BI110,NyHt!$L$2:$V$4,DK110,1)),""),"")</f>
        <v/>
      </c>
      <c r="EL110" s="9" t="str">
        <f>IF(AND(ISNUMBER(AW110),ISNUMBER(DK110)),IF(AW110-VLOOKUP(BI110,NySiF!$L$2:$V$4,DK110,1)&lt;1,1,AW110-VLOOKUP(BI110,NySiF!$L$2:$V$4,DK110,1)),"")</f>
        <v/>
      </c>
      <c r="EM110" s="9" t="str">
        <f>IF(AND(ISNUMBER(AX110),ISNUMBER(DK110)),IF(AX110-VLOOKUP(BI110,NySiB!$L$2:$V$4,DK110,1)&lt;1,1,AX110-VLOOKUP(BI110,NySiB!$L$2:$V$4,DK110,1)),"")</f>
        <v/>
      </c>
      <c r="EN110" s="9" t="str">
        <f>IF(AND(ISNUMBER(AY110),ISNUMBER(DK110)),IF(AY110-VLOOKUP(BI110,NySiT!$L$2:$V$4,DK110,1)&lt;1,1,AY110-VLOOKUP(BI110,NySiT!$L$2:$V$4,DK110,1)),"")</f>
        <v/>
      </c>
      <c r="EO110" s="9" t="str">
        <f>IF(AND(ISNUMBER(AZ110),ISNUMBER(DK110)),IF(AZ110-VLOOKUP(BI110,NyVs!$L$2:$V$4,DK110,1)&lt;1,1,AZ110-VLOOKUP(BI110,NyVs!$L$2:$V$4,DK110,1)),"")</f>
        <v/>
      </c>
      <c r="EP110" s="9" t="str">
        <f>IF(AND(ISNUMBER(BA110),ISNUMBER(DK110)),IF(BA110-VLOOKUP(BI110,NyPp!$L$2:$V$4,DK110,1)&lt;1,1,BA110-VLOOKUP(BI110,NyPp!$L$2:$V$4,DK110,1)),"")</f>
        <v/>
      </c>
      <c r="EQ110" s="9" t="str">
        <f>IF(AND(ISNUMBER(BB110),ISNUMBER(DK110)),IF(BB110-VLOOKUP(BI110,NyIGS!$L$2:$V$4,DK110,1)&lt;40,40,BB110-VLOOKUP(BI110,NyIGS!$L$2:$V$4,DK110,1)),"")</f>
        <v/>
      </c>
      <c r="ER110" s="9" t="str">
        <f>IF(AND(ISNUMBER(BC110),ISNUMBER(DK110)),IF(BC110-VLOOKUP(BI110,NyIRS!$L$2:$V$4,DK110,1)&lt;40,40,BC110-VLOOKUP(BI110,NyIRS!$L$2:$V$4,DK110,1)),"")</f>
        <v/>
      </c>
      <c r="ES110" s="9" t="str">
        <f>IF(AND(ISNUMBER(BD110),ISNUMBER(DK110)),IF(BD110-VLOOKUP(BI110,NyIES!$L$2:$V$4,DK110,1)&lt;40,40,BD110-VLOOKUP(BI110,NyIES!$L$2:$V$4,DK110,1)),"")</f>
        <v/>
      </c>
      <c r="ET110" s="9" t="str">
        <f>IF(AND(ISNUMBER(BE110),ISNUMBER(DK110)),IF(BE110-VLOOKUP(BI110,NyISI!$L$2:$V$4,DK110,1)&lt;40,40,BE110-VLOOKUP(BI110,NyISI!$L$2:$V$4,DK110,1)),"")</f>
        <v/>
      </c>
      <c r="EU110" s="9" t="str">
        <f>IF(AND(ISNUMBER(DK110),DK110&lt;8),IF(AND(ISNUMBER(BF110),ISNUMBER(DK110)),IF(BF110-VLOOKUP(BI110,NyISS!$L$2:$V$4,DK110,1)&lt;40,40,BF110-VLOOKUP(BI110,NyISS!$L$2:$V$4,DK110,1)),""),"")</f>
        <v/>
      </c>
      <c r="EV110" s="9" t="str">
        <f>IF(AND(ISNUMBER(DK110),DK110&gt;7),IF(AND(ISNUMBER(BG110),ISNUMBER(DK110)),IF(BG110-VLOOKUP(BI110,NyISM!$L$2:$V$4,DK110,1)&lt;40,40,BG110-VLOOKUP(BI110,NyISM!$L$2:$V$4,DK110,1)),""),"")</f>
        <v/>
      </c>
      <c r="EW110" s="9" t="str">
        <f>IF(AND(ISNUMBER(BH110),ISNUMBER(DK110)),IF(BH110-VLOOKUP(BI110,NyIAM!$L$2:$V$4,DK110,1)&lt;40,40,BH110-VLOOKUP(BI110,NyIAM!$L$2:$V$4,DK110,1)),"")</f>
        <v/>
      </c>
      <c r="EX110" s="9" t="str">
        <f>IF(AND(ISNUMBER(AJ110),ISNUMBER(DK110)),IF(AJ110+VLOOKUP(BI110,NyFi!$L$2:$V$4,DK110,1)&gt;19,19,AJ110+VLOOKUP(BI110,NyFi!$L$2:$V$4,DK110,1)),"")</f>
        <v/>
      </c>
      <c r="EY110" s="9" t="str">
        <f>IF(AND(ISNUMBER(DK110),DK110&lt;8),IF(AND(ISNUMBER(AK110),ISNUMBER(DK110)),IF(AK110+VLOOKUP(BI110,NyGs!$L$2:$V$4,DK110,1)&gt;19,19,AK110+VLOOKUP(BI110,NyGs!$L$2:$V$4,DK110,1)),""),"")</f>
        <v/>
      </c>
      <c r="EZ110" s="9" t="str">
        <f>IF(AND(ISNUMBER(AL110),ISNUMBER(DK110)),IF(AL110+VLOOKUP(BI110,NyRm!$L$2:$V$4,DK110,1)&gt;19,19,AL110+VLOOKUP(BI110,NyRm!$L$2:$V$4,DK110,1)),"")</f>
        <v/>
      </c>
      <c r="FA110" s="9" t="str">
        <f>IF(AND(ISNUMBER(AM110),ISNUMBER(DK110)),IF(AM110+VLOOKUP(BI110,NyFm!$L$2:$V$4,DK110,1)&gt;19,19,AM110+VLOOKUP(BI110,NyFm!$L$2:$V$4,DK110,1)),"")</f>
        <v/>
      </c>
      <c r="FB110" s="9" t="str">
        <f>IF(AND(ISNUMBER(DK110),DK110&lt;8),IF(AND(ISNUMBER(AN110),ISNUMBER(DK110)),IF(AN110+VLOOKUP(BI110,NyLi1R!$L$2:$V$4,DK110,1)&gt;19,19,AN110+VLOOKUP(BI110,NyLi1R!$L$2:$V$4,DK110,1)),""),"")</f>
        <v/>
      </c>
      <c r="FC110" s="9" t="str">
        <f>IF(AND(ISNUMBER(DK110),DK110&lt;8),IF(AND(ISNUMBER(AO110),ISNUMBER(DK110)),IF(AO110+VLOOKUP(BI110,NyLi1E!$L$2:$V$4,DK110,1)&gt;19,19,AO110+VLOOKUP(BI110,NyLi1E!$L$2:$V$4,DK110,1)),""),"")</f>
        <v/>
      </c>
      <c r="FD110" s="9" t="str">
        <f>IF(AND(ISNUMBER(DK110),DK110&lt;8),IF(AND(ISNUMBER(AP110),ISNUMBER(DK110)),IF(AP110+VLOOKUP(BI110,NyLi1T!$L$2:$V$4,DK110,1)&gt;19,19,AP110+VLOOKUP(BI110,NyLi1T!$L$2:$V$4,DK110,1)),""),"")</f>
        <v/>
      </c>
      <c r="FE110" s="9" t="str">
        <f>IF(AND(ISNUMBER(DK110),DK110&gt;7),IF(AND(ISNUMBER(AQ110),ISNUMBER(DK110)),IF(AQ110+VLOOKUP(BI110,NyLi2R!$L$2:$V$4,DK110,1)&gt;19,19,AQ110+VLOOKUP(BI110,NyLi2R!$L$2:$V$4,DK110,1)),""),"")</f>
        <v/>
      </c>
      <c r="FF110" s="9" t="str">
        <f>IF(AND(ISNUMBER(DK110),DK110&gt;7),IF(AND(ISNUMBER(AR110),ISNUMBER(DK110)),IF(AR110+VLOOKUP(BI110,NyLi2E!$L$2:$V$4,DK110,1)&gt;19,19,AR110+VLOOKUP(BI110,NyLi2E!$L$2:$V$4,DK110,1)),""),"")</f>
        <v/>
      </c>
      <c r="FG110" s="9" t="str">
        <f>IF(AND(ISNUMBER(DK110),DK110&gt;7),IF(AND(ISNUMBER(AS110),ISNUMBER(DK110)),IF(AS110+VLOOKUP(BI110,NyLi2T!$L$2:$V$4,DK110,1)&gt;19,19,AS110+VLOOKUP(BI110,NyLi2T!$L$2:$V$4,DK110,1)),""),"")</f>
        <v/>
      </c>
      <c r="FH110" s="9" t="str">
        <f>IF(AND(ISNUMBER(DK110),DK110&lt;8),IF(AND(ISNUMBER(AT110),ISNUMBER(DK110)),IF(AT110+VLOOKUP(BI110,NySs!$L$2:$V$4,DK110,1)&gt;19,19,AT110+VLOOKUP(BI110,NySs!$L$2:$V$4,DK110,1)),""),"")</f>
        <v/>
      </c>
      <c r="FI110" s="9" t="str">
        <f>IF(AND(ISNUMBER(DK110),DK110&lt;9),IF(AND(ISNUMBER(AU110),ISNUMBER(DK110)),IF(AU110+VLOOKUP(BI110,NyEo!$L$2:$V$4,DK110,1)&gt;19,19,AU110+VLOOKUP(BI110,NyEo!$L$2:$V$4,DK110,1)),""),"")</f>
        <v/>
      </c>
      <c r="FJ110" s="9" t="str">
        <f>IF(AND(ISNUMBER(DK110),DK110&gt;7),IF(AND(ISNUMBER(AV110),ISNUMBER(DK110)),IF(AV110+VLOOKUP(BI110,NyHt!$L$2:$V$4,DK110,1)&gt;19,19,AV110+VLOOKUP(BI110,NyHt!$L$2:$V$4,DK110,1)),""),"")</f>
        <v/>
      </c>
      <c r="FK110" s="9" t="str">
        <f>IF(AND(ISNUMBER(AW110),ISNUMBER(DK110)),IF(AW110+VLOOKUP(BI110,NySiF!$L$2:$V$4,DK110,1)&gt;19,19,AW110+VLOOKUP(BI110,NySiF!$L$2:$V$4,DK110,1)),"")</f>
        <v/>
      </c>
      <c r="FL110" s="9" t="str">
        <f>IF(AND(ISNUMBER(AX110),ISNUMBER(DK110)),IF(AX110+VLOOKUP(BI110,NySiB!$L$2:$V$4,DK110,1)&gt;19,19,AX110+VLOOKUP(BI110,NySiB!$L$2:$V$4,DK110,1)),"")</f>
        <v/>
      </c>
      <c r="FM110" s="9" t="str">
        <f>IF(AND(ISNUMBER(AY110),ISNUMBER(DK110)),IF(AY110+VLOOKUP(BI110,NySiT!$L$2:$V$4,DK110,1)&gt;19,19,AY110+VLOOKUP(BI110,NySiT!$L$2:$V$4,DK110,1)),"")</f>
        <v/>
      </c>
      <c r="FN110" s="9" t="str">
        <f>IF(AND(ISNUMBER(AZ110),ISNUMBER(DK110)),IF(AZ110+VLOOKUP(BI110,NyVs!$L$2:$V$4,DK110,1)&gt;19,19,AZ110+VLOOKUP(BI110,NyVs!$L$2:$V$4,DK110,1)),"")</f>
        <v/>
      </c>
      <c r="FO110" s="9" t="str">
        <f>IF(AND(ISNUMBER(BA110),ISNUMBER(DK110)),IF(BA110+VLOOKUP(BI110,NyPp!$L$2:$V$4,DK110,1)&gt;19,19,BA110+VLOOKUP(BI110,NyPp!$L$2:$V$4,DK110,1)),"")</f>
        <v/>
      </c>
      <c r="FP110" s="9" t="str">
        <f>IF(AND(ISNUMBER(BB110),ISNUMBER(DK110)),IF(BB110+VLOOKUP(BI110,NyIGS!$L$2:$V$4,DK110,1)&gt;160,160,BB110+VLOOKUP(BI110,NyIGS!$L$2:$V$4,DK110,1)),"")</f>
        <v/>
      </c>
      <c r="FQ110" s="9" t="str">
        <f>IF(AND(ISNUMBER(BC110),ISNUMBER(DK110)),IF(BC110+VLOOKUP(BI110,NyIRS!$L$2:$V$4,DK110,1)&gt;160,160,BC110+VLOOKUP(BI110,NyIRS!$L$2:$V$4,DK110,1)),"")</f>
        <v/>
      </c>
      <c r="FR110" s="9" t="str">
        <f>IF(AND(ISNUMBER(BD110),ISNUMBER(DK110)),IF(BD110+VLOOKUP(BI110,NyIES!$L$2:$V$4,DK110,1)&gt;160,160, BD110+VLOOKUP(BI110,NyIES!$L$2:$V$4,DK110,1)),"")</f>
        <v/>
      </c>
      <c r="FS110" s="9" t="str">
        <f>IF(AND(ISNUMBER(BE110),ISNUMBER(DK110)),IF(BE110+VLOOKUP(BI110,NyISI!$L$2:$V$4,DK110,1)&gt;160,160,BE110+VLOOKUP(BI110,NyISI!$L$2:$V$4,DK110,1)),"")</f>
        <v/>
      </c>
      <c r="FT110" s="9" t="str">
        <f>IF(AND(ISNUMBER(DK110),DK110&lt;8),IF(AND(ISNUMBER(BF110),ISNUMBER(DK110)),IF(BF110+VLOOKUP(BI110,NyISS!$L$2:$V$4,DK110,1)&gt;160,160,BF110+VLOOKUP(BI110,NyISS!$L$2:$V$4,DK110,1)),""),"")</f>
        <v/>
      </c>
      <c r="FU110" s="9" t="str">
        <f>IF(AND(ISNUMBER(DK110),DK110&gt;7),IF(AND(ISNUMBER(BG110),ISNUMBER(DK110)),IF(BG110+VLOOKUP(BI110,NyISM!$L$2:$V$4,DK110,1)&gt;160,160,BG110+VLOOKUP(BI110,NyISM!$L$2:$V$4,DK110,1)),""),"")</f>
        <v/>
      </c>
      <c r="FV110" s="9" t="str">
        <f>IF(AND(ISNUMBER(BH110),ISNUMBER(DK110)),IF(BH110+VLOOKUP(BI110,NyIAM!$L$2:$V$4,DK110,1)&gt;160,160,BH110+VLOOKUP(BI110,NyIAM!$L$2:$V$4,DK110,1)),"")</f>
        <v/>
      </c>
    </row>
    <row r="111" spans="1:178" x14ac:dyDescent="0.2">
      <c r="A111" s="51"/>
      <c r="B111" s="51"/>
      <c r="C111" s="51"/>
      <c r="D111" s="51"/>
      <c r="E111" s="51"/>
      <c r="F111" s="51"/>
      <c r="G111" s="51"/>
      <c r="H111" s="51"/>
      <c r="I111" s="51"/>
      <c r="J111" s="52"/>
      <c r="K111" s="52"/>
      <c r="L111" s="53"/>
      <c r="M111" s="53"/>
      <c r="N111" s="58" t="str">
        <f t="shared" si="22"/>
        <v/>
      </c>
      <c r="O111" s="53"/>
      <c r="P111" s="53"/>
      <c r="Q111" s="53"/>
      <c r="R111" s="53"/>
      <c r="S111" s="53"/>
      <c r="T111" s="53"/>
      <c r="U111" s="53"/>
      <c r="V111" s="53"/>
      <c r="W111" s="53"/>
      <c r="X111" s="53"/>
      <c r="Y111" s="53"/>
      <c r="Z111" s="53"/>
      <c r="AA111" s="53"/>
      <c r="AB111" s="53"/>
      <c r="AC111" s="53"/>
      <c r="AD111" s="53"/>
      <c r="AE111" s="53"/>
      <c r="AF111" s="53"/>
      <c r="AG111" s="53"/>
      <c r="AH111" s="53"/>
      <c r="AI111" s="53"/>
      <c r="AJ111" s="4" t="str">
        <f>IF(O111="","",IF(ISNUMBER(N111),VLOOKUP(O111,NyFi!$A$2:$K$40,DK111),""))</f>
        <v/>
      </c>
      <c r="AK111" s="4" t="str">
        <f>IF(P111="","",IF(AND(ISNUMBER(N111),DK111&lt;8),VLOOKUP(P111,NyGs!$A$2:$G$41,DK111),""))</f>
        <v/>
      </c>
      <c r="AL111" s="4" t="str">
        <f>IF(AA111="","",IF(ISNUMBER(N111),VLOOKUP(AA111,NyRm!$A$2:$K$56,DK111),""))</f>
        <v/>
      </c>
      <c r="AM111" s="4" t="str">
        <f>IF(Z111="","",IF(ISNUMBER(N111),VLOOKUP(Z111,NyFm!$A$2:$K$46,DK111),""))</f>
        <v/>
      </c>
      <c r="AN111" s="4" t="str">
        <f>IF(U111="","",IF(AND(ISNUMBER(N111),DK111&lt;8),VLOOKUP(U111,NyLi1R!$A$2:$G$20,DK111),""))</f>
        <v/>
      </c>
      <c r="AO111" s="4" t="str">
        <f>IF(V111="","",IF(AND(ISNUMBER(N111),DK111&lt;8),VLOOKUP(V111,NyLi1E!$A$2:$G$20,DK111),""))</f>
        <v/>
      </c>
      <c r="AP111" s="4" t="str">
        <f>IF(AND(ISNUMBER(N111),ISNUMBER(AN111),ISNUMBER(AO111),DK111&lt;8),VLOOKUP(AN111+AO111,NyLi1T!$A$2:$G$40,DK111),"")</f>
        <v/>
      </c>
      <c r="AQ111" s="4" t="str">
        <f>IF(W111="","",IF(AND(ISNUMBER(N111),DK111&gt;7),VLOOKUP(W111,NyLi2R!$A$2:$K$20,DK111),""))</f>
        <v/>
      </c>
      <c r="AR111" s="4" t="str">
        <f>IF(X111="","",IF(AND(ISNUMBER(N111),DK111&gt;7),VLOOKUP(X111,NyLi2E!$A$2:$K$20,DK111),""))</f>
        <v/>
      </c>
      <c r="AS111" s="4" t="str">
        <f>IF(AND(ISNUMBER(N111),ISNUMBER(AQ111),ISNUMBER(AR111),DK111&gt;7),VLOOKUP(AQ111+AR111,NyLi2T!$A$2:$K$40,DK111),"")</f>
        <v/>
      </c>
      <c r="AT111" s="4" t="str">
        <f>IF(AE111="","",IF(AND(ISNUMBER(N111),DK111&lt;8),VLOOKUP(AE111,NySs!$A$2:$G$28,DK111),""))</f>
        <v/>
      </c>
      <c r="AU111" s="4" t="str">
        <f>IF(AD111="","",IF(AND(ISNUMBER(N111),DK111&lt;9),VLOOKUP(AD111,NyEo!$A$2:$H$22,DK111),""))</f>
        <v/>
      </c>
      <c r="AV111" s="4" t="str">
        <f>IF(Q111="","",IF(AND(ISNUMBER(N111),DK111&gt;7),VLOOKUP(Q111,NyHt!$A$2:$K$17,DK111),""))</f>
        <v/>
      </c>
      <c r="AW111" s="4" t="str">
        <f>IF(R111="","",IF(ISNUMBER(N111),VLOOKUP(R111,NySiF!$A$2:$K$18,DK111),""))</f>
        <v/>
      </c>
      <c r="AX111" s="4" t="str">
        <f>IF(S111="","",IF(ISNUMBER(N111),VLOOKUP(S111,NySiB!$A$2:$K$16,DK111),""))</f>
        <v/>
      </c>
      <c r="AY111" s="4" t="str">
        <f>IF(T111="","",IF(ISNUMBER(N111),VLOOKUP(T111,NySiT!$A$2:$K$32,DK111),""))</f>
        <v/>
      </c>
      <c r="AZ111" s="4" t="str">
        <f>IF(Y111="","",IF(ISNUMBER(N111),VLOOKUP(Y111,NyVs!$A$2:$K$86,DK111),""))</f>
        <v/>
      </c>
      <c r="BA111" s="4" t="str">
        <f>IF(AI111="","",IF(ISNUMBER(N111),VLOOKUP(AI111,NyPp!$A$2:$K$202,DK111),""))</f>
        <v/>
      </c>
      <c r="BB111" s="4" t="str">
        <f>IF(AND(ISNUMBER(AJ111),ISNUMBER(AK111),ISNUMBER(AL111),ISNUMBER(AM111),DK111&lt;8),IF(COUNTIF(O111,0)+COUNTIF(P111,0)+COUNTIF(AA111,0)+COUNTIF(Z111,0)&gt;1,"",VLOOKUP(AJ111+AK111+AL111+AM111,NyIGS!$A$2:$K$78,DK111)),IF(AND(ISNUMBER(AJ111),ISNUMBER(AL111),ISNUMBER(AM111),ISNUMBER(AS111),DK111&gt;7),IF(COUNTIF(O111,0)+COUNTIF(AA111,0)+COUNTIF(Z111,0)+AND(COUNTIF(W111,0),COUNTIF(X111,0))&gt;1,"",VLOOKUP(AJ111+AL111+AM111+AS111,NyIGS!$A$2:$K$78,DK111)),""))</f>
        <v/>
      </c>
      <c r="BC111" s="4" t="str">
        <f>IF(AND(ISNUMBER(AJ111),ISNUMBER(AN111),ISNUMBER(AT111),DK111&lt;8),IF(COUNTIF(O111,0)+COUNTIF(U111,0)+COUNTIF(AE111,0)&gt;1,"",VLOOKUP(AJ111+AN111+AT111,NyIRS!$A$2:$K$59,DK111)),IF(AND(ISNUMBER(AJ111),ISNUMBER(AQ111),DK111&gt;7),IF(COUNTIF(O111,0)+COUNTIF(W111,0)&gt;1,"",VLOOKUP(AJ111+AQ111,NyIRS!$A$2:$K$59,DK111)),""))</f>
        <v/>
      </c>
      <c r="BD111" s="4" t="str">
        <f>IF(AND(ISNUMBER(AK111),ISNUMBER(AL111),ISNUMBER(AM111),DK111&lt;8),IF(COUNTIF(P111,0)+COUNTIF(AA111,0)+COUNTIF(Z111,0)&gt;1,"",VLOOKUP(AK111+AL111+AM111,NyIES!$A$2:$K$59,DK111)),IF(AND(ISNUMBER(AL111),ISNUMBER(AM111),ISNUMBER(AR111),DK111&gt;7),IF(COUNTIF(AA111,0)+COUNTIF(Z111,0)+COUNTIF(X111,0)&gt;1,"",VLOOKUP(AL111+AM111+AR111,NyIES!$A$2:$K$59,DK111)),""))</f>
        <v/>
      </c>
      <c r="BE111" s="4" t="str">
        <f>IF(AND(ISNUMBER(AJ111),ISNUMBER(AP111),ISNUMBER(AU111),DK111&lt;8),IF(COUNTIF(O111,0)+AND(COUNTIF(U111,0),COUNTIF(V111,0))+COUNTIF(AD111,0)&gt;1,"",VLOOKUP(AJ111+AP111+AU111,NyISI!$A$2:$K$59,DK111)),IF(AND(ISNUMBER(AS111),ISNUMBER(AU111),ISNUMBER(AV111),DK111=8),IF(COUNTIF(AD111,0)+COUNTIF(Q111,0)+AND(COUNTIF(W111,0),COUNTIF(X111,0))&gt;1,"",VLOOKUP(AS111+AU111+AV111,NyISI!$A$2:$K$59,DK111)),IF(AND(ISNUMBER(AS111),ISNUMBER(AV111),DK111&gt;8),IF(COUNTIF(Q111,0)+AND(COUNTIF(W111,0),COUNTIF(X111,0))&gt;1,"",VLOOKUP(AS111+AV111,NyISI!$A$2:$K$59,DK111)),"")))</f>
        <v/>
      </c>
      <c r="BF111" s="4" t="str">
        <f>IF(AND(ISNUMBER(AT111),ISNUMBER(AK111),ISNUMBER(AL111),ISNUMBER(AM111),DK111&lt;8),IF(COUNTIF(P111,0)+COUNTIF(AA111,0)+COUNTIF(Z111,0)+COUNTIF(AE111,0)&gt;1,"",VLOOKUP(AT111+AK111+AL111+AM111,NyISS!$A$2:$G$78,DK111)),"")</f>
        <v/>
      </c>
      <c r="BG111" s="4" t="str">
        <f>IF(AND(ISNUMBER(AJ111),ISNUMBER(AL111),ISNUMBER(AM111),DK111&gt;7),IF(COUNTIF(O111,0)+COUNTIF(AA111,0)+COUNTIF(Z111,0)&gt;1,"",VLOOKUP(AJ111+AL111+AM111,NyISM!$A$2:$K$59,DK111)),"")</f>
        <v/>
      </c>
      <c r="BH111" s="4" t="str">
        <f>IF(AND(ISNUMBER(AY111),ISNUMBER(AZ111)),IF(COUNTIF(T111,0)+COUNTIF(Y111,0)&gt;1,"",VLOOKUP(AY111+AZ111,NyIAM!$A$2:$K$40,DK111)),"")</f>
        <v/>
      </c>
      <c r="BJ111" s="4" t="str">
        <f>IF(ISNUMBER(BB111),VLOOKUP(BB111,Percentil!$A$2:$B$122,2,1),"")</f>
        <v/>
      </c>
      <c r="BK111" s="4" t="str">
        <f>IF(ISNUMBER(BC111),VLOOKUP(BC111,Percentil!$A$2:$B$122,2,1),"")</f>
        <v/>
      </c>
      <c r="BL111" s="4" t="str">
        <f>IF(ISNUMBER(BD111),VLOOKUP(BD111,Percentil!$A$2:$B$122,2,1),"")</f>
        <v/>
      </c>
      <c r="BM111" s="4" t="str">
        <f>IF(ISNUMBER(BE111),VLOOKUP(BE111,Percentil!$A$2:$B$122,2,1),"")</f>
        <v/>
      </c>
      <c r="BN111" s="4" t="str">
        <f>IF(ISNUMBER(BF111),VLOOKUP(BF111,Percentil!$A$2:$B$122,2,1),"")</f>
        <v/>
      </c>
      <c r="BO111" s="4" t="str">
        <f>IF(ISNUMBER(BG111),VLOOKUP(BG111,Percentil!$A$2:$B$122,2,1),"")</f>
        <v/>
      </c>
      <c r="BP111" s="4" t="str">
        <f>IF(ISNUMBER(BH111),VLOOKUP(BH111,Percentil!$A$2:$B$122,2,1),"")</f>
        <v/>
      </c>
      <c r="BQ111" s="4" t="str">
        <f>IF(AND(ISNUMBER(AJ111),ISNUMBER(DK111)),IF(AJ111-VLOOKUP(BI111,NyFi!$L$2:$V$4,DK111,1)&lt;1,1 &amp; " - " &amp; AJ111+VLOOKUP(BI111,NyFi!$L$2:$V$4,DK111,1),IF(AJ111+VLOOKUP(BI111,NyFi!$L$2:$V$4,DK111,1)&gt;19,AJ111-VLOOKUP(BI111,NyFi!$L$2:$V$4,DK111,1) &amp; " - " &amp; 19,AJ111-VLOOKUP(BI111,NyFi!$L$2:$V$4,DK111,1) &amp; " - " &amp; AJ111+VLOOKUP(BI111,NyFi!$L$2:$V$4,DK111,1))),"")</f>
        <v/>
      </c>
      <c r="BR111" s="4" t="str">
        <f>IF(AND(ISNUMBER(DK111),DK111&lt;8),IF(AND(ISNUMBER(AK111),ISNUMBER(DK111)),IF(AK111-VLOOKUP(BI111,NyGs!$L$2:$V$4,DK111,1)&lt;1,1 &amp; " - " &amp; AK111+VLOOKUP(BI111,NyGs!$L$2:$V$4,DK111,1),IF(AK111+VLOOKUP(BI111,NyGs!$L$2:$V$4,DK111,1)&gt;19,AK111-VLOOKUP(BI111,NyGs!$L$2:$V$4,DK111,1) &amp; " - " &amp; 19,AK111-VLOOKUP(BI111,NyGs!$L$2:$V$4,DK111,1) &amp; " - " &amp; AK111+VLOOKUP(BI111,NyGs!$L$2:$V$4,DK111,1))),""),"")</f>
        <v/>
      </c>
      <c r="BS111" s="4" t="str">
        <f>IF(AND(ISNUMBER(AL111),ISNUMBER(DK111)),IF(AL111-VLOOKUP(BI111,NyRm!$L$2:$V$4,DK111,1)&lt;1,1 &amp; " - " &amp; AL111+VLOOKUP(BI111,NyRm!$L$2:$V$4,DK111,1),IF(AL111+VLOOKUP(BI111,NyRm!$L$2:$V$4,DK111,1)&gt;19,AL111-VLOOKUP(BI111,NyRm!$L$2:$V$4,DK111,1) &amp; " - " &amp; 19,AL111-VLOOKUP(BI111,NyRm!$L$2:$V$4,DK111,1) &amp; " - " &amp; AL111+VLOOKUP(BI111,NyRm!$L$2:$V$4,DK111,1))),"")</f>
        <v/>
      </c>
      <c r="BT111" s="4" t="str">
        <f>IF(AND(ISNUMBER(AM111),ISNUMBER(DK111)),IF(AM111-VLOOKUP(BI111,NyFm!$L$2:$V$4,DK111,1)&lt;1,1 &amp; " - " &amp; AM111+VLOOKUP(BI111,NyFm!$L$2:$V$4,DK111,1),IF(AM111+VLOOKUP(BI111,NyFm!$L$2:$V$4,DK111,1)&gt;19,AM111-VLOOKUP(BI111,NyFm!$L$2:$V$4,DK111,1) &amp; " - " &amp; 19,AM111-VLOOKUP(BI111,NyFm!$L$2:$V$4,DK111,1) &amp; " - " &amp; AM111+VLOOKUP(BI111,NyFm!$L$2:$V$4,DK111,1))),"")</f>
        <v/>
      </c>
      <c r="BU111" s="4" t="str">
        <f>IF(AND(ISNUMBER(DK111),DK111&lt;8),IF(AND(ISNUMBER(AN111),ISNUMBER(DK111)),IF(AN111-VLOOKUP(BI111,NyLi1R!$L$2:$V$4,DK111,1)&lt;1,1 &amp; " - " &amp; AN111+VLOOKUP(BI111,NyLi1R!$L$2:$V$4,DK111,1),IF(AN111+VLOOKUP(BI111,NyLi1R!$L$2:$V$4,DK111,1)&gt;19,AN111-VLOOKUP(BI111,NyLi1R!$L$2:$V$4,DK111,1) &amp; " - " &amp; 19,AN111-VLOOKUP(BI111,NyLi1R!$L$2:$V$4,DK111,1) &amp; " - " &amp; AN111+VLOOKUP(BI111,NyLi1R!$L$2:$V$4,DK111,1))),""),"")</f>
        <v/>
      </c>
      <c r="BV111" s="4" t="str">
        <f>IF(AND(ISNUMBER(DK111),DK111&lt;8),IF(AND(ISNUMBER(AO111),ISNUMBER(DK111)),IF(AO111-VLOOKUP(BI111,NyLi1E!$L$2:$V$4,DK111,1)&lt;1,1 &amp; " - " &amp; AO111+VLOOKUP(BI111,NyLi1E!$L$2:$V$4,DK111,1),IF(AO111+VLOOKUP(BI111,NyLi1E!$L$2:$V$4,DK111,1)&gt;19,AO111-VLOOKUP(BI111,NyLi1E!$L$2:$V$4,DK111,1) &amp; " - " &amp; 19,AO111-VLOOKUP(BI111,NyLi1E!$L$2:$V$4,DK111,1) &amp; " - " &amp; AO111+VLOOKUP(BI111,NyLi1E!$L$2:$V$4,DK111,1))),""),"")</f>
        <v/>
      </c>
      <c r="BW111" s="4" t="str">
        <f>IF(AND(ISNUMBER(DK111),DK111&lt;8),IF(AND(ISNUMBER(AP111),ISNUMBER(DK111)),IF(AP111-VLOOKUP(BI111,NyLi1T!$L$2:$V$4,DK111,1)&lt;1,1 &amp; " - " &amp; AP111+VLOOKUP(BI111,NyLi1T!$L$2:$V$4,DK111,1),IF(AP111+VLOOKUP(BI111,NyLi1T!$L$2:$V$4,DK111,1)&gt;19,AP111-VLOOKUP(BI111,NyLi1T!$L$2:$V$4,DK111,1) &amp; " - " &amp; 19,AP111-VLOOKUP(BI111,NyLi1T!$L$2:$V$4,DK111,1) &amp; " - " &amp; AP111+VLOOKUP(BI111,NyLi1T!$L$2:$V$4,DK111,1))),""),"")</f>
        <v/>
      </c>
      <c r="BX111" s="4" t="str">
        <f>IF(AND(ISNUMBER(DK111),DK111&gt;7),IF(AND(ISNUMBER(AQ111),ISNUMBER(DK111)),IF(AQ111-VLOOKUP(BI111,NyLi2R!$L$2:$V$4,DK111,1)&lt;1,1 &amp; " - " &amp; AQ111+VLOOKUP(BI111,NyLi2R!$L$2:$V$4,DK111,1),IF(AQ111+VLOOKUP(BI111,NyLi2R!$L$2:$V$4,DK111,1)&gt;19,AQ111-VLOOKUP(BI111,NyLi2R!$L$2:$V$4,DK111,1) &amp; " - " &amp; 19,AQ111-VLOOKUP(BI111,NyLi2R!$L$2:$V$4,DK111,1) &amp; " - " &amp; AQ111+VLOOKUP(BI111,NyLi2R!$L$2:$V$4,DK111,1))),""),"")</f>
        <v/>
      </c>
      <c r="BY111" s="4" t="str">
        <f>IF(AND(ISNUMBER(DK111),DK111&gt;7),IF(AND(ISNUMBER(AR111),ISNUMBER(DK111)),IF(AR111-VLOOKUP(BI111,NyLi2E!$L$2:$V$4,DK111,1)&lt;1,1 &amp; " - " &amp; AR111+VLOOKUP(BI111,NyLi2E!$L$2:$V$4,DK111,1),IF(AR111+VLOOKUP(BI111,NyLi2E!$L$2:$V$4,DK111,1)&gt;19,AR111-VLOOKUP(BI111,NyLi2E!$L$2:$V$4,DK111,1) &amp; " - " &amp; 19,AR111-VLOOKUP(BI111,NyLi2E!$L$2:$V$4,DK111,1) &amp; " - " &amp; AR111+VLOOKUP(BI111,NyLi2E!$L$2:$V$4,DK111,1))),""),"")</f>
        <v/>
      </c>
      <c r="BZ111" s="4" t="str">
        <f>IF(AND(ISNUMBER(DK111),DK111&gt;7),IF(AND(ISNUMBER(AS111),ISNUMBER(DK111)),IF(AS111-VLOOKUP(BI111,NyLi2T!$L$2:$V$4,DK111,1)&lt;1,1 &amp; " - " &amp; AS111+VLOOKUP(BI111,NyLi2T!$L$2:$V$4,DK111,1),IF(AS111+VLOOKUP(BI111,NyLi2T!$L$2:$V$4,DK111,1)&gt;19,AS111-VLOOKUP(BI111,NyLi2T!$L$2:$V$4,DK111,1) &amp; " - " &amp; 19,AS111-VLOOKUP(BI111,NyLi2T!$L$2:$V$4,DK111,1) &amp; " - " &amp; AS111+VLOOKUP(BI111,NyLi2T!$L$2:$V$4,DK111,1))),""),"")</f>
        <v/>
      </c>
      <c r="CA111" s="4" t="str">
        <f>IF(AND(ISNUMBER(DK111),DK111&lt;8),IF(AND(ISNUMBER(AT111),ISNUMBER(DK111)),IF(AT111-VLOOKUP(BI111,NySs!$L$2:$V$4,DK111,1)&lt;1,1 &amp; " - " &amp; AT111+VLOOKUP(BI111,NySs!$L$2:$V$4,DK111,1),IF(AT111+VLOOKUP(BI111,NySs!$L$2:$V$4,DK111,1)&gt;19,AT111-VLOOKUP(BI111,NySs!$L$2:$V$4,DK111,1) &amp; " - " &amp; 19,AT111-VLOOKUP(BI111,NySs!$L$2:$V$4,DK111,1) &amp; " - " &amp; AT111+VLOOKUP(BI111,NySs!$L$2:$V$4,DK111,1))),""),"")</f>
        <v/>
      </c>
      <c r="CB111" s="4" t="str">
        <f>IF(AND(ISNUMBER(DK111),DK111&lt;9),IF(AND(ISNUMBER(AU111),ISNUMBER(DK111)),IF(AU111-VLOOKUP(BI111,NyEo!$L$2:$V$4,DK111,1)&lt;1,1 &amp; " - " &amp; AU111+VLOOKUP(BI111,NyEo!$L$2:$V$4,DK111,1),IF(AU111+VLOOKUP(BI111,NyEo!$L$2:$V$4,DK111,1)&gt;19,AU111-VLOOKUP(BI111,NyEo!$L$2:$V$4,DK111,1) &amp; " - " &amp; 19,AU111-VLOOKUP(BI111,NyEo!$L$2:$V$4,DK111,1) &amp; " - " &amp; AU111+VLOOKUP(BI111,NyEo!$L$2:$V$4,DK111,1))),""),"")</f>
        <v/>
      </c>
      <c r="CC111" s="4" t="str">
        <f>IF(AND(ISNUMBER(DK111),DK111&gt;7),IF(AND(ISNUMBER(AV111),ISNUMBER(DK111)),IF(AV111-VLOOKUP(BI111,NyHt!$L$2:$V$4,DK111,1)&lt;1,1 &amp; " - " &amp; AV111+VLOOKUP(BI111,NyHt!$L$2:$V$4,DK111,1),IF(AV111+VLOOKUP(BI111,NyHt!$L$2:$V$4,DK111,1)&gt;19,AV111-VLOOKUP(BI111,NyHt!$L$2:$V$4,DK111,1) &amp; " - " &amp; 19,AV111-VLOOKUP(BI111,NyHt!$L$2:$V$4,DK111,1) &amp; " - " &amp; AV111+VLOOKUP(BI111,NyHt!$L$2:$V$4,DK111,1))),""),"")</f>
        <v/>
      </c>
      <c r="CD111" s="4" t="str">
        <f>IF(AND(ISNUMBER(AW111),ISNUMBER(DK111)),IF(AW111-VLOOKUP(BI111,NySiF!$L$2:$V$4,DK111,1)&lt;1,1 &amp; " - " &amp; AW111+VLOOKUP(BI111,NySiF!$L$2:$V$4,DK111,1),IF(AW111+VLOOKUP(BI111,NySiF!$L$2:$V$4,DK111,1)&gt;19,AW111-VLOOKUP(BI111,NySiF!$L$2:$V$4,DK111,1) &amp; " - " &amp; 19,AW111-VLOOKUP(BI111,NySiF!$L$2:$V$4,DK111,1) &amp; " - " &amp; AW111+VLOOKUP(BI111,NySiF!$L$2:$V$4,DK111,1))),"")</f>
        <v/>
      </c>
      <c r="CE111" s="4" t="str">
        <f>IF(AND(ISNUMBER(AX111),ISNUMBER(DK111)),IF(AX111-VLOOKUP(BI111,NySiB!$L$2:$V$4,DK111,1)&lt;1,1 &amp; " - " &amp; AX111+VLOOKUP(BI111,NySiB!$L$2:$V$4,DK111,1),IF(AX111+VLOOKUP(BI111,NySiB!$L$2:$V$4,DK111,1)&gt;19,AX111-VLOOKUP(BI111,NySiB!$L$2:$V$4,DK111,1) &amp; " - " &amp; 19,AX111-VLOOKUP(BI111,NySiB!$L$2:$V$4,DK111,1) &amp; " - " &amp; AX111+VLOOKUP(BI111,NySiB!$L$2:$V$4,DK111,1))),"")</f>
        <v/>
      </c>
      <c r="CF111" s="4" t="str">
        <f>IF(AND(ISNUMBER(AY111),ISNUMBER(DK111)),IF(AY111-VLOOKUP(BI111,NySiT!$L$2:$V$4,DK111,1)&lt;1,1 &amp; " - " &amp; AY111+VLOOKUP(BI111,NySiT!$L$2:$V$4,DK111,1),IF(AY111+VLOOKUP(BI111,NySiT!$L$2:$V$4,DK111,1)&gt;19,AY111-VLOOKUP(BI111,NySiT!$L$2:$V$4,DK111,1) &amp; " - " &amp; 19,AY111-VLOOKUP(BI111,NySiT!$L$2:$V$4,DK111,1) &amp; " - " &amp; AY111+VLOOKUP(BI111,NySiT!$L$2:$V$4,DK111,1))),"")</f>
        <v/>
      </c>
      <c r="CG111" s="4" t="str">
        <f>IF(AND(ISNUMBER(AZ111),ISNUMBER(DK111)),IF(AZ111-VLOOKUP(BI111,NyVs!$L$2:$V$4,DK111,1)&lt;1,1 &amp; " - " &amp; AZ111+VLOOKUP(BI111,NyVs!$L$2:$V$4,DK111,1),IF(AZ111+VLOOKUP(BI111,NyVs!$L$2:$V$4,DK111,1)&gt;19,AZ111-VLOOKUP(BI111,NyVs!$L$2:$V$4,DK111,1) &amp; " - " &amp; 19,AZ111-VLOOKUP(BI111,NyVs!$L$2:$V$4,DK111,1) &amp; " - " &amp; AZ111+VLOOKUP(BI111,NyVs!$L$2:$V$4,DK111,1))),"")</f>
        <v/>
      </c>
      <c r="CH111" s="4" t="str">
        <f>IF(AND(ISNUMBER(BA111),ISNUMBER(DK111)),IF(BA111-VLOOKUP(BI111,NyPp!$L$2:$V$4,DK111,1)&lt;1,1 &amp; " - " &amp; BA111+VLOOKUP(BI111,NyPp!$L$2:$V$4,DK111,1),IF(BA111+VLOOKUP(BI111,NyPp!$L$2:$V$4,DK111,1)&gt;19,BA111-VLOOKUP(BI111,NyPp!$L$2:$V$4,DK111,1) &amp; " - " &amp; 19,BA111-VLOOKUP(BI111,NyPp!$L$2:$V$4,DK111,1) &amp; " - " &amp; BA111+VLOOKUP(BI111,NyPp!$L$2:$V$4,DK111,1))),"")</f>
        <v/>
      </c>
      <c r="CI111" s="4" t="str">
        <f>IF(AND(ISNUMBER(BB111),ISNUMBER(DK111)),IF(BB111-VLOOKUP(BI111,NyIGS!$L$2:$V$4,DK111,1)&lt;40,40 &amp; " - " &amp; BB111+VLOOKUP(BI111,NyIGS!$L$2:$V$4,DK111,1),IF(BB111+VLOOKUP(BI111,NyIGS!$L$2:$V$4,DK111,1)&gt;160,BB111-VLOOKUP(BI111,NyIGS!$L$2:$V$4,DK111,1) &amp; " - " &amp; 160,BB111-VLOOKUP(BI111,NyIGS!$L$2:$V$4,DK111,1) &amp; " - " &amp; BB111+VLOOKUP(BI111,NyIGS!$L$2:$V$4,DK111,1))),"")</f>
        <v/>
      </c>
      <c r="CJ111" s="4" t="str">
        <f>IF(AND(ISNUMBER(BC111),ISNUMBER(DK111)),IF(BC111-VLOOKUP(BI111,NyIRS!$L$2:$V$4,DK111,1)&lt;40,40 &amp; " - " &amp; BC111+VLOOKUP(BI111,NyIRS!$L$2:$V$4,DK111,1),IF(BC111+VLOOKUP(BI111,NyIRS!$L$2:$V$4,DK111,1)&gt;160,BC111-VLOOKUP(BI111,NyIRS!$L$2:$V$4,DK111,1) &amp; " - " &amp; 160,BC111-VLOOKUP(BI111,NyIRS!$L$2:$V$4,DK111,1) &amp; " - " &amp; BC111+VLOOKUP(BI111,NyIRS!$L$2:$V$4,DK111,1))),"")</f>
        <v/>
      </c>
      <c r="CK111" s="4" t="str">
        <f>IF(AND(ISNUMBER(BD111),ISNUMBER(DK111)),IF(BD111-VLOOKUP(BI111,NyIES!$L$2:$V$4,DK111,1)&lt;40,40 &amp; " - " &amp; BD111+VLOOKUP(BI111,NyIES!$L$2:$V$4,DK111,1),IF(BD111+VLOOKUP(BI111,NyIES!$L$2:$V$4,DK111,1)&gt;160,BD111-VLOOKUP(BI111,NyIES!$L$2:$V$4,DK111,1) &amp; " - " &amp; 160,BD111-VLOOKUP(BI111,NyIES!$L$2:$V$4,DK111,1) &amp; " - " &amp; BD111+VLOOKUP(BI111,NyIES!$L$2:$V$4,DK111,1))),"")</f>
        <v/>
      </c>
      <c r="CL111" s="4" t="str">
        <f>IF(AND(ISNUMBER(BE111),ISNUMBER(DK111)),IF(BE111-VLOOKUP(BI111,NyISI!$L$2:$V$4,DK111,1)&lt;40,40 &amp; " - " &amp; BE111+VLOOKUP(BI111,NyISI!$L$2:$V$4,DK111,1),IF(BE111+VLOOKUP(BI111,NyISI!$L$2:$V$4,DK111,1)&gt;160,BE111-VLOOKUP(BI111,NyISI!$L$2:$V$4,DK111,1) &amp; " - " &amp; 160,BE111-VLOOKUP(BI111,NyISI!$L$2:$V$4,DK111,1) &amp; " - " &amp; BE111+VLOOKUP(BI111,NyISI!$L$2:$V$4,DK111,1))),"")</f>
        <v/>
      </c>
      <c r="CM111" s="4" t="str">
        <f>IF(AND(ISNUMBER(DK111),DK111&lt;8),IF(AND(ISNUMBER(BF111),ISNUMBER(DK111)),IF(BF111-VLOOKUP(BI111,NyISS!$L$2:$V$4,DK111,1)&lt;40,40 &amp; " - " &amp; BF111+VLOOKUP(BI111,NyISS!$L$2:$V$4,DK111,1),IF(BF111+VLOOKUP(BI111,NyISS!$L$2:$V$4,DK111,1)&gt;160,BF111-VLOOKUP(BI111,NyISS!$L$2:$V$4,DK111,1) &amp; " - " &amp; 160,BF111-VLOOKUP(BI111,NyISS!$L$2:$V$4,DK111,1) &amp; " - " &amp; BF111+VLOOKUP(BI111,NyISS!$L$2:$V$4,DK111,1))),""),"")</f>
        <v/>
      </c>
      <c r="CN111" s="4" t="str">
        <f>IF(AND(ISNUMBER(DK111),DK111&gt;7),IF(AND(ISNUMBER(BG111),ISNUMBER(DK111)),IF(BG111-VLOOKUP(BI111,NyISM!$L$2:$V$4,DK111,1)&lt;40,40 &amp; " - " &amp; BG111+VLOOKUP(BI111,NyISM!$L$2:$V$4,DK111,1),IF(BG111+VLOOKUP(BI111,NyISM!$L$2:$V$4,DK111,1)&gt;160,BG111-VLOOKUP(BI111,NyISM!$L$2:$V$4,DK111,1) &amp; " - " &amp; 160,BG111-VLOOKUP(BI111,NyISM!$L$2:$V$4,DK111,1) &amp; " - " &amp; BG111+VLOOKUP(BI111,NyISM!$L$2:$V$4,DK111,1))),""),"")</f>
        <v/>
      </c>
      <c r="CO111" s="4" t="str">
        <f>IF(AND(ISNUMBER(BH111),ISNUMBER(DK111)),IF(BH111-VLOOKUP(BI111,NyIAM!$L$2:$V$4,DK111,1)&lt;40,40 &amp; " - " &amp; BH111+VLOOKUP(BI111,NyIAM!$L$2:$V$4,DK111,1),IF(BH111+VLOOKUP(BI111,NyIAM!$L$2:$V$4,DK111,1)&gt;160,BH111-VLOOKUP(BI111,NyIAM!$L$2:$V$4,DK111,1) &amp; " - " &amp; 160,BH111-VLOOKUP(BI111,NyIAM!$L$2:$V$4,DK111,1) &amp; " - " &amp; BH111+VLOOKUP(BI111,NyIAM!$L$2:$V$4,DK111,1))),"")</f>
        <v/>
      </c>
      <c r="CP111" s="4" t="str">
        <f>IF(AF111="","",IF(AND(ISNUMBER(AF111),ISNUMBER(DK111)),IF(VLOOKUP(AF111,NyOm!$A$2:$K$30,DK111,1)=1,"Onormalt få ord",IF(VLOOKUP(AF111,NyOm!$A$2:$K$30,DK111,1)=2,"Färre antal ord än normalt",IF(VLOOKUP(AF111,NyOm!$A$2:$K$30,DK111,1)=3,"Normalt antal ord","")))))</f>
        <v/>
      </c>
      <c r="CQ111" s="4" t="str">
        <f>IF(AB111="","",IF(AND(ISNUMBER(AB111),ISNUMBER(DK111)),IF(VLOOKUP(AB111,NyPbTid!$A$2:$K$218,DK111,1)=1,"Onormalt lång tidsåtgång",IF(VLOOKUP(AB111,NyPbTid!$A$2:$K$218,DK111,1)=2,"Långsammare än normalt",IF(VLOOKUP(AB111,NyPbTid!$A$2:$K$218,DK111,1)=3,"Normal tidsåtgång","")))))</f>
        <v/>
      </c>
      <c r="CR111" s="4" t="str">
        <f>IF(AC111="","",IF(AND(ISNUMBER(AC111),ISNUMBER(DK111)),IF(VLOOKUP(AC111,NyPbFel!$A$2:$K$18,DK111,1)=1,"Onormalt antal fel",IF(VLOOKUP(AC111,NyPbFel!$A$2:$K$18,DK111,1)=2,"Fler fel än normalt",IF(VLOOKUP(AC111,NyPbFel!$A$2:$K$18,DK111,1)=3,"Normalt antal fel","")))))</f>
        <v/>
      </c>
      <c r="CS111" s="4" t="str">
        <f t="shared" si="28"/>
        <v/>
      </c>
      <c r="CT111" s="4" t="str">
        <f>IF(OR(ISNUMBER(CS111),CS111="0**"),IF(ISNUMBER(CS111),CS111/ABS(CS111)*VLOOKUP(1,SignDiff!$A$3:$K$4,DK111,1),VLOOKUP(1,SignDiff!$A$3:$K$4,DK111,1)),"")</f>
        <v/>
      </c>
      <c r="CU111" s="4" t="str">
        <f>IF(OR(ISNUMBER(CS111),CS111="0**"),IF(ISNUMBER(CS111),CS111/ABS(CS111)*VLOOKUP(1,SignDiff!$A$7:$K$8,DK111,1),VLOOKUP(1,SignDiff!$A$7:$K$8,DK111,1)),"")</f>
        <v/>
      </c>
      <c r="CV111" s="4" t="str">
        <f t="shared" si="29"/>
        <v/>
      </c>
      <c r="CW111" s="4" t="str">
        <f t="shared" si="30"/>
        <v/>
      </c>
      <c r="CX111" s="4" t="str">
        <f>IF(OR(ISNUMBER(CS111),CS111="0**"),IF(CS111="0**",VLOOKUP(0,'IRS-IES'!$A$2:$C$43,2,1),IF(CS111&lt;0,VLOOKUP(ABS(CS111),'IRS-IES'!$A$2:$C$43,2,1),VLOOKUP(ABS(CS111),'IRS-IES'!$A$2:$C$43,3,1))),"")</f>
        <v/>
      </c>
      <c r="CY111" s="4" t="str">
        <f t="shared" si="31"/>
        <v/>
      </c>
      <c r="CZ111" s="4" t="str">
        <f>IF(OR(ISNUMBER(CY111),CY111="0**"),IF(ISNUMBER(CY111),CY111/ABS(CY111)*VLOOKUP(2,SignDiff!$A$3:$K$4,DK111,1),VLOOKUP(2,SignDiff!$A$3:$K$4,DK111,1)),"")</f>
        <v/>
      </c>
      <c r="DA111" s="4" t="str">
        <f>IF(OR(ISNUMBER(CY111),CY111="0**"),IF(ISNUMBER(CY111),CY111/ABS(CY111)*VLOOKUP(2,SignDiff!$A$7:$K$8,DK111,1),VLOOKUP(2,SignDiff!$A$7:$K$8,DK111,1)),"")</f>
        <v/>
      </c>
      <c r="DB111" s="4" t="str">
        <f t="shared" si="32"/>
        <v/>
      </c>
      <c r="DC111" s="4" t="str">
        <f t="shared" si="33"/>
        <v/>
      </c>
      <c r="DD111" s="4" t="str">
        <f>IF(OR(ISNUMBER(CY111),CY111="0**"),IF(CY111="0**",VLOOKUP(0,'ISI-ISS'!$A$2:$C$43,2,1),IF(CY111&lt;0,VLOOKUP(ABS(CY111),'ISI-ISS'!$A$2:$C$43,2,1),VLOOKUP(ABS(CY111),'ISI-ISS'!$A$2:$C$43,3,1))),"")</f>
        <v/>
      </c>
      <c r="DE111" s="4" t="str">
        <f t="shared" si="34"/>
        <v/>
      </c>
      <c r="DF111" s="4" t="str">
        <f>IF(OR(ISNUMBER(DE111),DE111="0**"),IF(ISNUMBER(DE111),DE111/ABS(DE111)*VLOOKUP(2,SignDiff!$A$3:$K$4,DK111,1),VLOOKUP(2,SignDiff!$A$3:$K$4,DK111,1)),"")</f>
        <v/>
      </c>
      <c r="DG111" s="4" t="str">
        <f>IF(OR(ISNUMBER(DE111),DE111="0**"),IF(ISNUMBER(DE111),DE111/ABS(DE111)*VLOOKUP(2,SignDiff!$A$7:$K$8,DK111,1),VLOOKUP(2,SignDiff!$A$7:$K$8,DK111,1)),"")</f>
        <v/>
      </c>
      <c r="DH111" s="4" t="str">
        <f t="shared" si="35"/>
        <v/>
      </c>
      <c r="DI111" s="4" t="str">
        <f t="shared" si="36"/>
        <v/>
      </c>
      <c r="DJ111" s="4" t="str">
        <f>IF(OR(ISNUMBER(DE111),DE111="0**"),IF(DE111="0**",VLOOKUP(0,'ISI-ISM'!$A$2:$C$43,2,1),IF(DE111&lt;0,VLOOKUP(ABS(DE111),'ISI-ISM'!$A$2:$C$43,2,1),VLOOKUP(ABS(DE111),'ISI-ISM'!$A$2:$C$43,3,1))),"")</f>
        <v/>
      </c>
      <c r="DK111" s="4" t="str">
        <f>IF(ISERROR(VLOOKUP(N111,age!$A$2:$C$11,2,1)),"",VLOOKUP(N111,age!$A$2:$C$11,2,1))</f>
        <v/>
      </c>
      <c r="DL111" s="4" t="str">
        <f>IF(ISERROR(VLOOKUP(N111,age!$A$2:$C$11,3,1)),"",VLOOKUP(N111,age!$A$2:$C$11,3,1))</f>
        <v/>
      </c>
      <c r="DM111" s="4">
        <f t="shared" si="23"/>
        <v>0</v>
      </c>
      <c r="DN111" s="4">
        <f t="shared" si="24"/>
        <v>0</v>
      </c>
      <c r="DO111" s="4">
        <f t="shared" si="25"/>
        <v>0</v>
      </c>
      <c r="DP111" s="4">
        <f t="shared" si="26"/>
        <v>0</v>
      </c>
      <c r="DQ111" s="4">
        <f t="shared" si="27"/>
        <v>0</v>
      </c>
      <c r="DR111" s="9" t="str">
        <f t="shared" si="37"/>
        <v/>
      </c>
      <c r="DS111" s="9" t="str">
        <f t="shared" si="38"/>
        <v/>
      </c>
      <c r="DT111" s="9" t="str">
        <f t="shared" si="39"/>
        <v/>
      </c>
      <c r="DU111" s="9" t="str">
        <f t="shared" si="40"/>
        <v/>
      </c>
      <c r="DV111" s="9" t="str">
        <f t="shared" si="41"/>
        <v/>
      </c>
      <c r="DW111" s="9" t="str">
        <f t="shared" si="42"/>
        <v/>
      </c>
      <c r="DX111" s="9" t="str">
        <f t="shared" si="43"/>
        <v/>
      </c>
      <c r="DY111" s="9" t="str">
        <f>IF(AND(ISNUMBER(AJ111),ISNUMBER(DK111)),IF(AJ111-VLOOKUP(BI111,NyFi!$L$2:$V$4,DK111,1)&lt;1,1,AJ111-VLOOKUP(BI111,NyFi!$L$2:$V$4,DK111,1)),"")</f>
        <v/>
      </c>
      <c r="DZ111" s="9" t="str">
        <f>IF(AND(ISNUMBER(DK111),DK111&lt;8),IF(AND(ISNUMBER(AK111),ISNUMBER(DK111)),IF(AK111-VLOOKUP(BI111,NyGs!$L$2:$V$4,DK111,1)&lt;1,1,AK111-VLOOKUP(BI111,NyGs!$L$2:$V$4,DK111,1)),""),"")</f>
        <v/>
      </c>
      <c r="EA111" s="9" t="str">
        <f>IF(AND(ISNUMBER(AL111),ISNUMBER(DK111)),IF(AL111-VLOOKUP(BI111,NyRm!$L$2:$V$4,DK111,1)&lt;1,1,AL111-VLOOKUP(BI111,NyRm!$L$2:$V$4,DK111,1)),"")</f>
        <v/>
      </c>
      <c r="EB111" s="9" t="str">
        <f>IF(AND(ISNUMBER(AM111),ISNUMBER(DK111)),IF(AM111-VLOOKUP(BI111,NyFm!$L$2:$V$4,DK111,1)&lt;1,1,AM111-VLOOKUP(BI111,NyFm!$L$2:$V$4,DK111,1)),"")</f>
        <v/>
      </c>
      <c r="EC111" s="9" t="str">
        <f>IF(AND(ISNUMBER(DK111),DK111&lt;8),IF(AND(ISNUMBER(AN111),ISNUMBER(DK111)),IF(AN111-VLOOKUP(BI111,NyLi1R!$L$2:$V$4,DK111,1)&lt;1,1,AN111-VLOOKUP(BI111,NyLi1R!$L$2:$V$4,DK111,1)),""),"")</f>
        <v/>
      </c>
      <c r="ED111" s="9" t="str">
        <f>IF(AND(ISNUMBER(DK111),DK111&lt;8),IF(AND(ISNUMBER(AO111),ISNUMBER(DK111)),IF(AO111-VLOOKUP(BI111,NyLi1E!$L$2:$V$4,DK111,1)&lt;1,1,AO111-VLOOKUP(BI111,NyLi1E!$L$2:$V$4,DK111,1)),""),"")</f>
        <v/>
      </c>
      <c r="EE111" s="9" t="str">
        <f>IF(AND(ISNUMBER(DK111),DK111&lt;8),IF(AND(ISNUMBER(AP111),ISNUMBER(DK111)),IF(AP111-VLOOKUP(BI111,NyLi1T!$L$2:$V$4,DK111,1)&lt;1,1,AP111-VLOOKUP(BI111,NyLi1T!$L$2:$V$4,DK111,1)),""),"")</f>
        <v/>
      </c>
      <c r="EF111" s="9" t="str">
        <f>IF(AND(ISNUMBER(DK111),DK111&gt;7),IF(AND(ISNUMBER(AQ111),ISNUMBER(DK111)),IF(AQ111-VLOOKUP(BI111,NyLi2R!$L$2:$V$4,DK111,1)&lt;1,1,AQ111-VLOOKUP(BI111,NyLi2R!$L$2:$V$4,DK111,1)),""),"")</f>
        <v/>
      </c>
      <c r="EG111" s="9" t="str">
        <f>IF(AND(ISNUMBER(DK111),DK111&gt;7),IF(AND(ISNUMBER(AR111),ISNUMBER(DK111)),IF(AR111-VLOOKUP(BI111,NyLi2E!$L$2:$V$4,DK111,1)&lt;1,1,AR111-VLOOKUP(BI111,NyLi2E!$L$2:$V$4,DK111,1)),""),"")</f>
        <v/>
      </c>
      <c r="EH111" s="9" t="str">
        <f>IF(AND(ISNUMBER(DK111),DK111&gt;7),IF(AND(ISNUMBER(AS111),ISNUMBER(DK111)),IF(AS111-VLOOKUP(BI111,NyLi2T!$L$2:$V$4,DK111,1)&lt;1,1,AS111-VLOOKUP(BI111,NyLi2T!$L$2:$V$4,DK111,1)),""),"")</f>
        <v/>
      </c>
      <c r="EI111" s="9" t="str">
        <f>IF(AND(ISNUMBER(DK111),DK111&lt;8),IF(AND(ISNUMBER(AT111),ISNUMBER(DK111)),IF(AT111-VLOOKUP(BI111,NySs!$L$2:$V$4,DK111,1)&lt;1,1,AT111-VLOOKUP(BI111,NySs!$L$2:$V$4,DK111,1)),""),"")</f>
        <v/>
      </c>
      <c r="EJ111" s="9" t="str">
        <f>IF(AND(ISNUMBER(DK111),DK111&lt;9),IF(AND(ISNUMBER(AU111),ISNUMBER(DK111)),IF(AU111-VLOOKUP(BI111,NyEo!$L$2:$V$4,DK111,1)&lt;1,1,AU111-VLOOKUP(BI111,NyEo!$L$2:$V$4,DK111,1)),""),"")</f>
        <v/>
      </c>
      <c r="EK111" s="9" t="str">
        <f>IF(AND(ISNUMBER(DK111),DK111&gt;7),IF(AND(ISNUMBER(AV111),ISNUMBER(DK111)),IF(AV111-VLOOKUP(BI111,NyHt!$L$2:$V$4,DK111,1)&lt;1,1,AV111-VLOOKUP(BI111,NyHt!$L$2:$V$4,DK111,1)),""),"")</f>
        <v/>
      </c>
      <c r="EL111" s="9" t="str">
        <f>IF(AND(ISNUMBER(AW111),ISNUMBER(DK111)),IF(AW111-VLOOKUP(BI111,NySiF!$L$2:$V$4,DK111,1)&lt;1,1,AW111-VLOOKUP(BI111,NySiF!$L$2:$V$4,DK111,1)),"")</f>
        <v/>
      </c>
      <c r="EM111" s="9" t="str">
        <f>IF(AND(ISNUMBER(AX111),ISNUMBER(DK111)),IF(AX111-VLOOKUP(BI111,NySiB!$L$2:$V$4,DK111,1)&lt;1,1,AX111-VLOOKUP(BI111,NySiB!$L$2:$V$4,DK111,1)),"")</f>
        <v/>
      </c>
      <c r="EN111" s="9" t="str">
        <f>IF(AND(ISNUMBER(AY111),ISNUMBER(DK111)),IF(AY111-VLOOKUP(BI111,NySiT!$L$2:$V$4,DK111,1)&lt;1,1,AY111-VLOOKUP(BI111,NySiT!$L$2:$V$4,DK111,1)),"")</f>
        <v/>
      </c>
      <c r="EO111" s="9" t="str">
        <f>IF(AND(ISNUMBER(AZ111),ISNUMBER(DK111)),IF(AZ111-VLOOKUP(BI111,NyVs!$L$2:$V$4,DK111,1)&lt;1,1,AZ111-VLOOKUP(BI111,NyVs!$L$2:$V$4,DK111,1)),"")</f>
        <v/>
      </c>
      <c r="EP111" s="9" t="str">
        <f>IF(AND(ISNUMBER(BA111),ISNUMBER(DK111)),IF(BA111-VLOOKUP(BI111,NyPp!$L$2:$V$4,DK111,1)&lt;1,1,BA111-VLOOKUP(BI111,NyPp!$L$2:$V$4,DK111,1)),"")</f>
        <v/>
      </c>
      <c r="EQ111" s="9" t="str">
        <f>IF(AND(ISNUMBER(BB111),ISNUMBER(DK111)),IF(BB111-VLOOKUP(BI111,NyIGS!$L$2:$V$4,DK111,1)&lt;40,40,BB111-VLOOKUP(BI111,NyIGS!$L$2:$V$4,DK111,1)),"")</f>
        <v/>
      </c>
      <c r="ER111" s="9" t="str">
        <f>IF(AND(ISNUMBER(BC111),ISNUMBER(DK111)),IF(BC111-VLOOKUP(BI111,NyIRS!$L$2:$V$4,DK111,1)&lt;40,40,BC111-VLOOKUP(BI111,NyIRS!$L$2:$V$4,DK111,1)),"")</f>
        <v/>
      </c>
      <c r="ES111" s="9" t="str">
        <f>IF(AND(ISNUMBER(BD111),ISNUMBER(DK111)),IF(BD111-VLOOKUP(BI111,NyIES!$L$2:$V$4,DK111,1)&lt;40,40,BD111-VLOOKUP(BI111,NyIES!$L$2:$V$4,DK111,1)),"")</f>
        <v/>
      </c>
      <c r="ET111" s="9" t="str">
        <f>IF(AND(ISNUMBER(BE111),ISNUMBER(DK111)),IF(BE111-VLOOKUP(BI111,NyISI!$L$2:$V$4,DK111,1)&lt;40,40,BE111-VLOOKUP(BI111,NyISI!$L$2:$V$4,DK111,1)),"")</f>
        <v/>
      </c>
      <c r="EU111" s="9" t="str">
        <f>IF(AND(ISNUMBER(DK111),DK111&lt;8),IF(AND(ISNUMBER(BF111),ISNUMBER(DK111)),IF(BF111-VLOOKUP(BI111,NyISS!$L$2:$V$4,DK111,1)&lt;40,40,BF111-VLOOKUP(BI111,NyISS!$L$2:$V$4,DK111,1)),""),"")</f>
        <v/>
      </c>
      <c r="EV111" s="9" t="str">
        <f>IF(AND(ISNUMBER(DK111),DK111&gt;7),IF(AND(ISNUMBER(BG111),ISNUMBER(DK111)),IF(BG111-VLOOKUP(BI111,NyISM!$L$2:$V$4,DK111,1)&lt;40,40,BG111-VLOOKUP(BI111,NyISM!$L$2:$V$4,DK111,1)),""),"")</f>
        <v/>
      </c>
      <c r="EW111" s="9" t="str">
        <f>IF(AND(ISNUMBER(BH111),ISNUMBER(DK111)),IF(BH111-VLOOKUP(BI111,NyIAM!$L$2:$V$4,DK111,1)&lt;40,40,BH111-VLOOKUP(BI111,NyIAM!$L$2:$V$4,DK111,1)),"")</f>
        <v/>
      </c>
      <c r="EX111" s="9" t="str">
        <f>IF(AND(ISNUMBER(AJ111),ISNUMBER(DK111)),IF(AJ111+VLOOKUP(BI111,NyFi!$L$2:$V$4,DK111,1)&gt;19,19,AJ111+VLOOKUP(BI111,NyFi!$L$2:$V$4,DK111,1)),"")</f>
        <v/>
      </c>
      <c r="EY111" s="9" t="str">
        <f>IF(AND(ISNUMBER(DK111),DK111&lt;8),IF(AND(ISNUMBER(AK111),ISNUMBER(DK111)),IF(AK111+VLOOKUP(BI111,NyGs!$L$2:$V$4,DK111,1)&gt;19,19,AK111+VLOOKUP(BI111,NyGs!$L$2:$V$4,DK111,1)),""),"")</f>
        <v/>
      </c>
      <c r="EZ111" s="9" t="str">
        <f>IF(AND(ISNUMBER(AL111),ISNUMBER(DK111)),IF(AL111+VLOOKUP(BI111,NyRm!$L$2:$V$4,DK111,1)&gt;19,19,AL111+VLOOKUP(BI111,NyRm!$L$2:$V$4,DK111,1)),"")</f>
        <v/>
      </c>
      <c r="FA111" s="9" t="str">
        <f>IF(AND(ISNUMBER(AM111),ISNUMBER(DK111)),IF(AM111+VLOOKUP(BI111,NyFm!$L$2:$V$4,DK111,1)&gt;19,19,AM111+VLOOKUP(BI111,NyFm!$L$2:$V$4,DK111,1)),"")</f>
        <v/>
      </c>
      <c r="FB111" s="9" t="str">
        <f>IF(AND(ISNUMBER(DK111),DK111&lt;8),IF(AND(ISNUMBER(AN111),ISNUMBER(DK111)),IF(AN111+VLOOKUP(BI111,NyLi1R!$L$2:$V$4,DK111,1)&gt;19,19,AN111+VLOOKUP(BI111,NyLi1R!$L$2:$V$4,DK111,1)),""),"")</f>
        <v/>
      </c>
      <c r="FC111" s="9" t="str">
        <f>IF(AND(ISNUMBER(DK111),DK111&lt;8),IF(AND(ISNUMBER(AO111),ISNUMBER(DK111)),IF(AO111+VLOOKUP(BI111,NyLi1E!$L$2:$V$4,DK111,1)&gt;19,19,AO111+VLOOKUP(BI111,NyLi1E!$L$2:$V$4,DK111,1)),""),"")</f>
        <v/>
      </c>
      <c r="FD111" s="9" t="str">
        <f>IF(AND(ISNUMBER(DK111),DK111&lt;8),IF(AND(ISNUMBER(AP111),ISNUMBER(DK111)),IF(AP111+VLOOKUP(BI111,NyLi1T!$L$2:$V$4,DK111,1)&gt;19,19,AP111+VLOOKUP(BI111,NyLi1T!$L$2:$V$4,DK111,1)),""),"")</f>
        <v/>
      </c>
      <c r="FE111" s="9" t="str">
        <f>IF(AND(ISNUMBER(DK111),DK111&gt;7),IF(AND(ISNUMBER(AQ111),ISNUMBER(DK111)),IF(AQ111+VLOOKUP(BI111,NyLi2R!$L$2:$V$4,DK111,1)&gt;19,19,AQ111+VLOOKUP(BI111,NyLi2R!$L$2:$V$4,DK111,1)),""),"")</f>
        <v/>
      </c>
      <c r="FF111" s="9" t="str">
        <f>IF(AND(ISNUMBER(DK111),DK111&gt;7),IF(AND(ISNUMBER(AR111),ISNUMBER(DK111)),IF(AR111+VLOOKUP(BI111,NyLi2E!$L$2:$V$4,DK111,1)&gt;19,19,AR111+VLOOKUP(BI111,NyLi2E!$L$2:$V$4,DK111,1)),""),"")</f>
        <v/>
      </c>
      <c r="FG111" s="9" t="str">
        <f>IF(AND(ISNUMBER(DK111),DK111&gt;7),IF(AND(ISNUMBER(AS111),ISNUMBER(DK111)),IF(AS111+VLOOKUP(BI111,NyLi2T!$L$2:$V$4,DK111,1)&gt;19,19,AS111+VLOOKUP(BI111,NyLi2T!$L$2:$V$4,DK111,1)),""),"")</f>
        <v/>
      </c>
      <c r="FH111" s="9" t="str">
        <f>IF(AND(ISNUMBER(DK111),DK111&lt;8),IF(AND(ISNUMBER(AT111),ISNUMBER(DK111)),IF(AT111+VLOOKUP(BI111,NySs!$L$2:$V$4,DK111,1)&gt;19,19,AT111+VLOOKUP(BI111,NySs!$L$2:$V$4,DK111,1)),""),"")</f>
        <v/>
      </c>
      <c r="FI111" s="9" t="str">
        <f>IF(AND(ISNUMBER(DK111),DK111&lt;9),IF(AND(ISNUMBER(AU111),ISNUMBER(DK111)),IF(AU111+VLOOKUP(BI111,NyEo!$L$2:$V$4,DK111,1)&gt;19,19,AU111+VLOOKUP(BI111,NyEo!$L$2:$V$4,DK111,1)),""),"")</f>
        <v/>
      </c>
      <c r="FJ111" s="9" t="str">
        <f>IF(AND(ISNUMBER(DK111),DK111&gt;7),IF(AND(ISNUMBER(AV111),ISNUMBER(DK111)),IF(AV111+VLOOKUP(BI111,NyHt!$L$2:$V$4,DK111,1)&gt;19,19,AV111+VLOOKUP(BI111,NyHt!$L$2:$V$4,DK111,1)),""),"")</f>
        <v/>
      </c>
      <c r="FK111" s="9" t="str">
        <f>IF(AND(ISNUMBER(AW111),ISNUMBER(DK111)),IF(AW111+VLOOKUP(BI111,NySiF!$L$2:$V$4,DK111,1)&gt;19,19,AW111+VLOOKUP(BI111,NySiF!$L$2:$V$4,DK111,1)),"")</f>
        <v/>
      </c>
      <c r="FL111" s="9" t="str">
        <f>IF(AND(ISNUMBER(AX111),ISNUMBER(DK111)),IF(AX111+VLOOKUP(BI111,NySiB!$L$2:$V$4,DK111,1)&gt;19,19,AX111+VLOOKUP(BI111,NySiB!$L$2:$V$4,DK111,1)),"")</f>
        <v/>
      </c>
      <c r="FM111" s="9" t="str">
        <f>IF(AND(ISNUMBER(AY111),ISNUMBER(DK111)),IF(AY111+VLOOKUP(BI111,NySiT!$L$2:$V$4,DK111,1)&gt;19,19,AY111+VLOOKUP(BI111,NySiT!$L$2:$V$4,DK111,1)),"")</f>
        <v/>
      </c>
      <c r="FN111" s="9" t="str">
        <f>IF(AND(ISNUMBER(AZ111),ISNUMBER(DK111)),IF(AZ111+VLOOKUP(BI111,NyVs!$L$2:$V$4,DK111,1)&gt;19,19,AZ111+VLOOKUP(BI111,NyVs!$L$2:$V$4,DK111,1)),"")</f>
        <v/>
      </c>
      <c r="FO111" s="9" t="str">
        <f>IF(AND(ISNUMBER(BA111),ISNUMBER(DK111)),IF(BA111+VLOOKUP(BI111,NyPp!$L$2:$V$4,DK111,1)&gt;19,19,BA111+VLOOKUP(BI111,NyPp!$L$2:$V$4,DK111,1)),"")</f>
        <v/>
      </c>
      <c r="FP111" s="9" t="str">
        <f>IF(AND(ISNUMBER(BB111),ISNUMBER(DK111)),IF(BB111+VLOOKUP(BI111,NyIGS!$L$2:$V$4,DK111,1)&gt;160,160,BB111+VLOOKUP(BI111,NyIGS!$L$2:$V$4,DK111,1)),"")</f>
        <v/>
      </c>
      <c r="FQ111" s="9" t="str">
        <f>IF(AND(ISNUMBER(BC111),ISNUMBER(DK111)),IF(BC111+VLOOKUP(BI111,NyIRS!$L$2:$V$4,DK111,1)&gt;160,160,BC111+VLOOKUP(BI111,NyIRS!$L$2:$V$4,DK111,1)),"")</f>
        <v/>
      </c>
      <c r="FR111" s="9" t="str">
        <f>IF(AND(ISNUMBER(BD111),ISNUMBER(DK111)),IF(BD111+VLOOKUP(BI111,NyIES!$L$2:$V$4,DK111,1)&gt;160,160, BD111+VLOOKUP(BI111,NyIES!$L$2:$V$4,DK111,1)),"")</f>
        <v/>
      </c>
      <c r="FS111" s="9" t="str">
        <f>IF(AND(ISNUMBER(BE111),ISNUMBER(DK111)),IF(BE111+VLOOKUP(BI111,NyISI!$L$2:$V$4,DK111,1)&gt;160,160,BE111+VLOOKUP(BI111,NyISI!$L$2:$V$4,DK111,1)),"")</f>
        <v/>
      </c>
      <c r="FT111" s="9" t="str">
        <f>IF(AND(ISNUMBER(DK111),DK111&lt;8),IF(AND(ISNUMBER(BF111),ISNUMBER(DK111)),IF(BF111+VLOOKUP(BI111,NyISS!$L$2:$V$4,DK111,1)&gt;160,160,BF111+VLOOKUP(BI111,NyISS!$L$2:$V$4,DK111,1)),""),"")</f>
        <v/>
      </c>
      <c r="FU111" s="9" t="str">
        <f>IF(AND(ISNUMBER(DK111),DK111&gt;7),IF(AND(ISNUMBER(BG111),ISNUMBER(DK111)),IF(BG111+VLOOKUP(BI111,NyISM!$L$2:$V$4,DK111,1)&gt;160,160,BG111+VLOOKUP(BI111,NyISM!$L$2:$V$4,DK111,1)),""),"")</f>
        <v/>
      </c>
      <c r="FV111" s="9" t="str">
        <f>IF(AND(ISNUMBER(BH111),ISNUMBER(DK111)),IF(BH111+VLOOKUP(BI111,NyIAM!$L$2:$V$4,DK111,1)&gt;160,160,BH111+VLOOKUP(BI111,NyIAM!$L$2:$V$4,DK111,1)),"")</f>
        <v/>
      </c>
    </row>
    <row r="112" spans="1:178" x14ac:dyDescent="0.2">
      <c r="A112" s="51"/>
      <c r="B112" s="51"/>
      <c r="C112" s="51"/>
      <c r="D112" s="51"/>
      <c r="E112" s="51"/>
      <c r="F112" s="51"/>
      <c r="G112" s="51"/>
      <c r="H112" s="51"/>
      <c r="I112" s="51"/>
      <c r="J112" s="52"/>
      <c r="K112" s="52"/>
      <c r="L112" s="53"/>
      <c r="M112" s="53"/>
      <c r="N112" s="58" t="str">
        <f t="shared" si="22"/>
        <v/>
      </c>
      <c r="O112" s="53"/>
      <c r="P112" s="53"/>
      <c r="Q112" s="53"/>
      <c r="R112" s="53"/>
      <c r="S112" s="53"/>
      <c r="T112" s="53"/>
      <c r="U112" s="53"/>
      <c r="V112" s="53"/>
      <c r="W112" s="53"/>
      <c r="X112" s="53"/>
      <c r="Y112" s="53"/>
      <c r="Z112" s="53"/>
      <c r="AA112" s="53"/>
      <c r="AB112" s="53"/>
      <c r="AC112" s="53"/>
      <c r="AD112" s="53"/>
      <c r="AE112" s="53"/>
      <c r="AF112" s="53"/>
      <c r="AG112" s="53"/>
      <c r="AH112" s="53"/>
      <c r="AI112" s="53"/>
      <c r="AJ112" s="4" t="str">
        <f>IF(O112="","",IF(ISNUMBER(N112),VLOOKUP(O112,NyFi!$A$2:$K$40,DK112),""))</f>
        <v/>
      </c>
      <c r="AK112" s="4" t="str">
        <f>IF(P112="","",IF(AND(ISNUMBER(N112),DK112&lt;8),VLOOKUP(P112,NyGs!$A$2:$G$41,DK112),""))</f>
        <v/>
      </c>
      <c r="AL112" s="4" t="str">
        <f>IF(AA112="","",IF(ISNUMBER(N112),VLOOKUP(AA112,NyRm!$A$2:$K$56,DK112),""))</f>
        <v/>
      </c>
      <c r="AM112" s="4" t="str">
        <f>IF(Z112="","",IF(ISNUMBER(N112),VLOOKUP(Z112,NyFm!$A$2:$K$46,DK112),""))</f>
        <v/>
      </c>
      <c r="AN112" s="4" t="str">
        <f>IF(U112="","",IF(AND(ISNUMBER(N112),DK112&lt;8),VLOOKUP(U112,NyLi1R!$A$2:$G$20,DK112),""))</f>
        <v/>
      </c>
      <c r="AO112" s="4" t="str">
        <f>IF(V112="","",IF(AND(ISNUMBER(N112),DK112&lt;8),VLOOKUP(V112,NyLi1E!$A$2:$G$20,DK112),""))</f>
        <v/>
      </c>
      <c r="AP112" s="4" t="str">
        <f>IF(AND(ISNUMBER(N112),ISNUMBER(AN112),ISNUMBER(AO112),DK112&lt;8),VLOOKUP(AN112+AO112,NyLi1T!$A$2:$G$40,DK112),"")</f>
        <v/>
      </c>
      <c r="AQ112" s="4" t="str">
        <f>IF(W112="","",IF(AND(ISNUMBER(N112),DK112&gt;7),VLOOKUP(W112,NyLi2R!$A$2:$K$20,DK112),""))</f>
        <v/>
      </c>
      <c r="AR112" s="4" t="str">
        <f>IF(X112="","",IF(AND(ISNUMBER(N112),DK112&gt;7),VLOOKUP(X112,NyLi2E!$A$2:$K$20,DK112),""))</f>
        <v/>
      </c>
      <c r="AS112" s="4" t="str">
        <f>IF(AND(ISNUMBER(N112),ISNUMBER(AQ112),ISNUMBER(AR112),DK112&gt;7),VLOOKUP(AQ112+AR112,NyLi2T!$A$2:$K$40,DK112),"")</f>
        <v/>
      </c>
      <c r="AT112" s="4" t="str">
        <f>IF(AE112="","",IF(AND(ISNUMBER(N112),DK112&lt;8),VLOOKUP(AE112,NySs!$A$2:$G$28,DK112),""))</f>
        <v/>
      </c>
      <c r="AU112" s="4" t="str">
        <f>IF(AD112="","",IF(AND(ISNUMBER(N112),DK112&lt;9),VLOOKUP(AD112,NyEo!$A$2:$H$22,DK112),""))</f>
        <v/>
      </c>
      <c r="AV112" s="4" t="str">
        <f>IF(Q112="","",IF(AND(ISNUMBER(N112),DK112&gt;7),VLOOKUP(Q112,NyHt!$A$2:$K$17,DK112),""))</f>
        <v/>
      </c>
      <c r="AW112" s="4" t="str">
        <f>IF(R112="","",IF(ISNUMBER(N112),VLOOKUP(R112,NySiF!$A$2:$K$18,DK112),""))</f>
        <v/>
      </c>
      <c r="AX112" s="4" t="str">
        <f>IF(S112="","",IF(ISNUMBER(N112),VLOOKUP(S112,NySiB!$A$2:$K$16,DK112),""))</f>
        <v/>
      </c>
      <c r="AY112" s="4" t="str">
        <f>IF(T112="","",IF(ISNUMBER(N112),VLOOKUP(T112,NySiT!$A$2:$K$32,DK112),""))</f>
        <v/>
      </c>
      <c r="AZ112" s="4" t="str">
        <f>IF(Y112="","",IF(ISNUMBER(N112),VLOOKUP(Y112,NyVs!$A$2:$K$86,DK112),""))</f>
        <v/>
      </c>
      <c r="BA112" s="4" t="str">
        <f>IF(AI112="","",IF(ISNUMBER(N112),VLOOKUP(AI112,NyPp!$A$2:$K$202,DK112),""))</f>
        <v/>
      </c>
      <c r="BB112" s="4" t="str">
        <f>IF(AND(ISNUMBER(AJ112),ISNUMBER(AK112),ISNUMBER(AL112),ISNUMBER(AM112),DK112&lt;8),IF(COUNTIF(O112,0)+COUNTIF(P112,0)+COUNTIF(AA112,0)+COUNTIF(Z112,0)&gt;1,"",VLOOKUP(AJ112+AK112+AL112+AM112,NyIGS!$A$2:$K$78,DK112)),IF(AND(ISNUMBER(AJ112),ISNUMBER(AL112),ISNUMBER(AM112),ISNUMBER(AS112),DK112&gt;7),IF(COUNTIF(O112,0)+COUNTIF(AA112,0)+COUNTIF(Z112,0)+AND(COUNTIF(W112,0),COUNTIF(X112,0))&gt;1,"",VLOOKUP(AJ112+AL112+AM112+AS112,NyIGS!$A$2:$K$78,DK112)),""))</f>
        <v/>
      </c>
      <c r="BC112" s="4" t="str">
        <f>IF(AND(ISNUMBER(AJ112),ISNUMBER(AN112),ISNUMBER(AT112),DK112&lt;8),IF(COUNTIF(O112,0)+COUNTIF(U112,0)+COUNTIF(AE112,0)&gt;1,"",VLOOKUP(AJ112+AN112+AT112,NyIRS!$A$2:$K$59,DK112)),IF(AND(ISNUMBER(AJ112),ISNUMBER(AQ112),DK112&gt;7),IF(COUNTIF(O112,0)+COUNTIF(W112,0)&gt;1,"",VLOOKUP(AJ112+AQ112,NyIRS!$A$2:$K$59,DK112)),""))</f>
        <v/>
      </c>
      <c r="BD112" s="4" t="str">
        <f>IF(AND(ISNUMBER(AK112),ISNUMBER(AL112),ISNUMBER(AM112),DK112&lt;8),IF(COUNTIF(P112,0)+COUNTIF(AA112,0)+COUNTIF(Z112,0)&gt;1,"",VLOOKUP(AK112+AL112+AM112,NyIES!$A$2:$K$59,DK112)),IF(AND(ISNUMBER(AL112),ISNUMBER(AM112),ISNUMBER(AR112),DK112&gt;7),IF(COUNTIF(AA112,0)+COUNTIF(Z112,0)+COUNTIF(X112,0)&gt;1,"",VLOOKUP(AL112+AM112+AR112,NyIES!$A$2:$K$59,DK112)),""))</f>
        <v/>
      </c>
      <c r="BE112" s="4" t="str">
        <f>IF(AND(ISNUMBER(AJ112),ISNUMBER(AP112),ISNUMBER(AU112),DK112&lt;8),IF(COUNTIF(O112,0)+AND(COUNTIF(U112,0),COUNTIF(V112,0))+COUNTIF(AD112,0)&gt;1,"",VLOOKUP(AJ112+AP112+AU112,NyISI!$A$2:$K$59,DK112)),IF(AND(ISNUMBER(AS112),ISNUMBER(AU112),ISNUMBER(AV112),DK112=8),IF(COUNTIF(AD112,0)+COUNTIF(Q112,0)+AND(COUNTIF(W112,0),COUNTIF(X112,0))&gt;1,"",VLOOKUP(AS112+AU112+AV112,NyISI!$A$2:$K$59,DK112)),IF(AND(ISNUMBER(AS112),ISNUMBER(AV112),DK112&gt;8),IF(COUNTIF(Q112,0)+AND(COUNTIF(W112,0),COUNTIF(X112,0))&gt;1,"",VLOOKUP(AS112+AV112,NyISI!$A$2:$K$59,DK112)),"")))</f>
        <v/>
      </c>
      <c r="BF112" s="4" t="str">
        <f>IF(AND(ISNUMBER(AT112),ISNUMBER(AK112),ISNUMBER(AL112),ISNUMBER(AM112),DK112&lt;8),IF(COUNTIF(P112,0)+COUNTIF(AA112,0)+COUNTIF(Z112,0)+COUNTIF(AE112,0)&gt;1,"",VLOOKUP(AT112+AK112+AL112+AM112,NyISS!$A$2:$G$78,DK112)),"")</f>
        <v/>
      </c>
      <c r="BG112" s="4" t="str">
        <f>IF(AND(ISNUMBER(AJ112),ISNUMBER(AL112),ISNUMBER(AM112),DK112&gt;7),IF(COUNTIF(O112,0)+COUNTIF(AA112,0)+COUNTIF(Z112,0)&gt;1,"",VLOOKUP(AJ112+AL112+AM112,NyISM!$A$2:$K$59,DK112)),"")</f>
        <v/>
      </c>
      <c r="BH112" s="4" t="str">
        <f>IF(AND(ISNUMBER(AY112),ISNUMBER(AZ112)),IF(COUNTIF(T112,0)+COUNTIF(Y112,0)&gt;1,"",VLOOKUP(AY112+AZ112,NyIAM!$A$2:$K$40,DK112)),"")</f>
        <v/>
      </c>
      <c r="BJ112" s="4" t="str">
        <f>IF(ISNUMBER(BB112),VLOOKUP(BB112,Percentil!$A$2:$B$122,2,1),"")</f>
        <v/>
      </c>
      <c r="BK112" s="4" t="str">
        <f>IF(ISNUMBER(BC112),VLOOKUP(BC112,Percentil!$A$2:$B$122,2,1),"")</f>
        <v/>
      </c>
      <c r="BL112" s="4" t="str">
        <f>IF(ISNUMBER(BD112),VLOOKUP(BD112,Percentil!$A$2:$B$122,2,1),"")</f>
        <v/>
      </c>
      <c r="BM112" s="4" t="str">
        <f>IF(ISNUMBER(BE112),VLOOKUP(BE112,Percentil!$A$2:$B$122,2,1),"")</f>
        <v/>
      </c>
      <c r="BN112" s="4" t="str">
        <f>IF(ISNUMBER(BF112),VLOOKUP(BF112,Percentil!$A$2:$B$122,2,1),"")</f>
        <v/>
      </c>
      <c r="BO112" s="4" t="str">
        <f>IF(ISNUMBER(BG112),VLOOKUP(BG112,Percentil!$A$2:$B$122,2,1),"")</f>
        <v/>
      </c>
      <c r="BP112" s="4" t="str">
        <f>IF(ISNUMBER(BH112),VLOOKUP(BH112,Percentil!$A$2:$B$122,2,1),"")</f>
        <v/>
      </c>
      <c r="BQ112" s="4" t="str">
        <f>IF(AND(ISNUMBER(AJ112),ISNUMBER(DK112)),IF(AJ112-VLOOKUP(BI112,NyFi!$L$2:$V$4,DK112,1)&lt;1,1 &amp; " - " &amp; AJ112+VLOOKUP(BI112,NyFi!$L$2:$V$4,DK112,1),IF(AJ112+VLOOKUP(BI112,NyFi!$L$2:$V$4,DK112,1)&gt;19,AJ112-VLOOKUP(BI112,NyFi!$L$2:$V$4,DK112,1) &amp; " - " &amp; 19,AJ112-VLOOKUP(BI112,NyFi!$L$2:$V$4,DK112,1) &amp; " - " &amp; AJ112+VLOOKUP(BI112,NyFi!$L$2:$V$4,DK112,1))),"")</f>
        <v/>
      </c>
      <c r="BR112" s="4" t="str">
        <f>IF(AND(ISNUMBER(DK112),DK112&lt;8),IF(AND(ISNUMBER(AK112),ISNUMBER(DK112)),IF(AK112-VLOOKUP(BI112,NyGs!$L$2:$V$4,DK112,1)&lt;1,1 &amp; " - " &amp; AK112+VLOOKUP(BI112,NyGs!$L$2:$V$4,DK112,1),IF(AK112+VLOOKUP(BI112,NyGs!$L$2:$V$4,DK112,1)&gt;19,AK112-VLOOKUP(BI112,NyGs!$L$2:$V$4,DK112,1) &amp; " - " &amp; 19,AK112-VLOOKUP(BI112,NyGs!$L$2:$V$4,DK112,1) &amp; " - " &amp; AK112+VLOOKUP(BI112,NyGs!$L$2:$V$4,DK112,1))),""),"")</f>
        <v/>
      </c>
      <c r="BS112" s="4" t="str">
        <f>IF(AND(ISNUMBER(AL112),ISNUMBER(DK112)),IF(AL112-VLOOKUP(BI112,NyRm!$L$2:$V$4,DK112,1)&lt;1,1 &amp; " - " &amp; AL112+VLOOKUP(BI112,NyRm!$L$2:$V$4,DK112,1),IF(AL112+VLOOKUP(BI112,NyRm!$L$2:$V$4,DK112,1)&gt;19,AL112-VLOOKUP(BI112,NyRm!$L$2:$V$4,DK112,1) &amp; " - " &amp; 19,AL112-VLOOKUP(BI112,NyRm!$L$2:$V$4,DK112,1) &amp; " - " &amp; AL112+VLOOKUP(BI112,NyRm!$L$2:$V$4,DK112,1))),"")</f>
        <v/>
      </c>
      <c r="BT112" s="4" t="str">
        <f>IF(AND(ISNUMBER(AM112),ISNUMBER(DK112)),IF(AM112-VLOOKUP(BI112,NyFm!$L$2:$V$4,DK112,1)&lt;1,1 &amp; " - " &amp; AM112+VLOOKUP(BI112,NyFm!$L$2:$V$4,DK112,1),IF(AM112+VLOOKUP(BI112,NyFm!$L$2:$V$4,DK112,1)&gt;19,AM112-VLOOKUP(BI112,NyFm!$L$2:$V$4,DK112,1) &amp; " - " &amp; 19,AM112-VLOOKUP(BI112,NyFm!$L$2:$V$4,DK112,1) &amp; " - " &amp; AM112+VLOOKUP(BI112,NyFm!$L$2:$V$4,DK112,1))),"")</f>
        <v/>
      </c>
      <c r="BU112" s="4" t="str">
        <f>IF(AND(ISNUMBER(DK112),DK112&lt;8),IF(AND(ISNUMBER(AN112),ISNUMBER(DK112)),IF(AN112-VLOOKUP(BI112,NyLi1R!$L$2:$V$4,DK112,1)&lt;1,1 &amp; " - " &amp; AN112+VLOOKUP(BI112,NyLi1R!$L$2:$V$4,DK112,1),IF(AN112+VLOOKUP(BI112,NyLi1R!$L$2:$V$4,DK112,1)&gt;19,AN112-VLOOKUP(BI112,NyLi1R!$L$2:$V$4,DK112,1) &amp; " - " &amp; 19,AN112-VLOOKUP(BI112,NyLi1R!$L$2:$V$4,DK112,1) &amp; " - " &amp; AN112+VLOOKUP(BI112,NyLi1R!$L$2:$V$4,DK112,1))),""),"")</f>
        <v/>
      </c>
      <c r="BV112" s="4" t="str">
        <f>IF(AND(ISNUMBER(DK112),DK112&lt;8),IF(AND(ISNUMBER(AO112),ISNUMBER(DK112)),IF(AO112-VLOOKUP(BI112,NyLi1E!$L$2:$V$4,DK112,1)&lt;1,1 &amp; " - " &amp; AO112+VLOOKUP(BI112,NyLi1E!$L$2:$V$4,DK112,1),IF(AO112+VLOOKUP(BI112,NyLi1E!$L$2:$V$4,DK112,1)&gt;19,AO112-VLOOKUP(BI112,NyLi1E!$L$2:$V$4,DK112,1) &amp; " - " &amp; 19,AO112-VLOOKUP(BI112,NyLi1E!$L$2:$V$4,DK112,1) &amp; " - " &amp; AO112+VLOOKUP(BI112,NyLi1E!$L$2:$V$4,DK112,1))),""),"")</f>
        <v/>
      </c>
      <c r="BW112" s="4" t="str">
        <f>IF(AND(ISNUMBER(DK112),DK112&lt;8),IF(AND(ISNUMBER(AP112),ISNUMBER(DK112)),IF(AP112-VLOOKUP(BI112,NyLi1T!$L$2:$V$4,DK112,1)&lt;1,1 &amp; " - " &amp; AP112+VLOOKUP(BI112,NyLi1T!$L$2:$V$4,DK112,1),IF(AP112+VLOOKUP(BI112,NyLi1T!$L$2:$V$4,DK112,1)&gt;19,AP112-VLOOKUP(BI112,NyLi1T!$L$2:$V$4,DK112,1) &amp; " - " &amp; 19,AP112-VLOOKUP(BI112,NyLi1T!$L$2:$V$4,DK112,1) &amp; " - " &amp; AP112+VLOOKUP(BI112,NyLi1T!$L$2:$V$4,DK112,1))),""),"")</f>
        <v/>
      </c>
      <c r="BX112" s="4" t="str">
        <f>IF(AND(ISNUMBER(DK112),DK112&gt;7),IF(AND(ISNUMBER(AQ112),ISNUMBER(DK112)),IF(AQ112-VLOOKUP(BI112,NyLi2R!$L$2:$V$4,DK112,1)&lt;1,1 &amp; " - " &amp; AQ112+VLOOKUP(BI112,NyLi2R!$L$2:$V$4,DK112,1),IF(AQ112+VLOOKUP(BI112,NyLi2R!$L$2:$V$4,DK112,1)&gt;19,AQ112-VLOOKUP(BI112,NyLi2R!$L$2:$V$4,DK112,1) &amp; " - " &amp; 19,AQ112-VLOOKUP(BI112,NyLi2R!$L$2:$V$4,DK112,1) &amp; " - " &amp; AQ112+VLOOKUP(BI112,NyLi2R!$L$2:$V$4,DK112,1))),""),"")</f>
        <v/>
      </c>
      <c r="BY112" s="4" t="str">
        <f>IF(AND(ISNUMBER(DK112),DK112&gt;7),IF(AND(ISNUMBER(AR112),ISNUMBER(DK112)),IF(AR112-VLOOKUP(BI112,NyLi2E!$L$2:$V$4,DK112,1)&lt;1,1 &amp; " - " &amp; AR112+VLOOKUP(BI112,NyLi2E!$L$2:$V$4,DK112,1),IF(AR112+VLOOKUP(BI112,NyLi2E!$L$2:$V$4,DK112,1)&gt;19,AR112-VLOOKUP(BI112,NyLi2E!$L$2:$V$4,DK112,1) &amp; " - " &amp; 19,AR112-VLOOKUP(BI112,NyLi2E!$L$2:$V$4,DK112,1) &amp; " - " &amp; AR112+VLOOKUP(BI112,NyLi2E!$L$2:$V$4,DK112,1))),""),"")</f>
        <v/>
      </c>
      <c r="BZ112" s="4" t="str">
        <f>IF(AND(ISNUMBER(DK112),DK112&gt;7),IF(AND(ISNUMBER(AS112),ISNUMBER(DK112)),IF(AS112-VLOOKUP(BI112,NyLi2T!$L$2:$V$4,DK112,1)&lt;1,1 &amp; " - " &amp; AS112+VLOOKUP(BI112,NyLi2T!$L$2:$V$4,DK112,1),IF(AS112+VLOOKUP(BI112,NyLi2T!$L$2:$V$4,DK112,1)&gt;19,AS112-VLOOKUP(BI112,NyLi2T!$L$2:$V$4,DK112,1) &amp; " - " &amp; 19,AS112-VLOOKUP(BI112,NyLi2T!$L$2:$V$4,DK112,1) &amp; " - " &amp; AS112+VLOOKUP(BI112,NyLi2T!$L$2:$V$4,DK112,1))),""),"")</f>
        <v/>
      </c>
      <c r="CA112" s="4" t="str">
        <f>IF(AND(ISNUMBER(DK112),DK112&lt;8),IF(AND(ISNUMBER(AT112),ISNUMBER(DK112)),IF(AT112-VLOOKUP(BI112,NySs!$L$2:$V$4,DK112,1)&lt;1,1 &amp; " - " &amp; AT112+VLOOKUP(BI112,NySs!$L$2:$V$4,DK112,1),IF(AT112+VLOOKUP(BI112,NySs!$L$2:$V$4,DK112,1)&gt;19,AT112-VLOOKUP(BI112,NySs!$L$2:$V$4,DK112,1) &amp; " - " &amp; 19,AT112-VLOOKUP(BI112,NySs!$L$2:$V$4,DK112,1) &amp; " - " &amp; AT112+VLOOKUP(BI112,NySs!$L$2:$V$4,DK112,1))),""),"")</f>
        <v/>
      </c>
      <c r="CB112" s="4" t="str">
        <f>IF(AND(ISNUMBER(DK112),DK112&lt;9),IF(AND(ISNUMBER(AU112),ISNUMBER(DK112)),IF(AU112-VLOOKUP(BI112,NyEo!$L$2:$V$4,DK112,1)&lt;1,1 &amp; " - " &amp; AU112+VLOOKUP(BI112,NyEo!$L$2:$V$4,DK112,1),IF(AU112+VLOOKUP(BI112,NyEo!$L$2:$V$4,DK112,1)&gt;19,AU112-VLOOKUP(BI112,NyEo!$L$2:$V$4,DK112,1) &amp; " - " &amp; 19,AU112-VLOOKUP(BI112,NyEo!$L$2:$V$4,DK112,1) &amp; " - " &amp; AU112+VLOOKUP(BI112,NyEo!$L$2:$V$4,DK112,1))),""),"")</f>
        <v/>
      </c>
      <c r="CC112" s="4" t="str">
        <f>IF(AND(ISNUMBER(DK112),DK112&gt;7),IF(AND(ISNUMBER(AV112),ISNUMBER(DK112)),IF(AV112-VLOOKUP(BI112,NyHt!$L$2:$V$4,DK112,1)&lt;1,1 &amp; " - " &amp; AV112+VLOOKUP(BI112,NyHt!$L$2:$V$4,DK112,1),IF(AV112+VLOOKUP(BI112,NyHt!$L$2:$V$4,DK112,1)&gt;19,AV112-VLOOKUP(BI112,NyHt!$L$2:$V$4,DK112,1) &amp; " - " &amp; 19,AV112-VLOOKUP(BI112,NyHt!$L$2:$V$4,DK112,1) &amp; " - " &amp; AV112+VLOOKUP(BI112,NyHt!$L$2:$V$4,DK112,1))),""),"")</f>
        <v/>
      </c>
      <c r="CD112" s="4" t="str">
        <f>IF(AND(ISNUMBER(AW112),ISNUMBER(DK112)),IF(AW112-VLOOKUP(BI112,NySiF!$L$2:$V$4,DK112,1)&lt;1,1 &amp; " - " &amp; AW112+VLOOKUP(BI112,NySiF!$L$2:$V$4,DK112,1),IF(AW112+VLOOKUP(BI112,NySiF!$L$2:$V$4,DK112,1)&gt;19,AW112-VLOOKUP(BI112,NySiF!$L$2:$V$4,DK112,1) &amp; " - " &amp; 19,AW112-VLOOKUP(BI112,NySiF!$L$2:$V$4,DK112,1) &amp; " - " &amp; AW112+VLOOKUP(BI112,NySiF!$L$2:$V$4,DK112,1))),"")</f>
        <v/>
      </c>
      <c r="CE112" s="4" t="str">
        <f>IF(AND(ISNUMBER(AX112),ISNUMBER(DK112)),IF(AX112-VLOOKUP(BI112,NySiB!$L$2:$V$4,DK112,1)&lt;1,1 &amp; " - " &amp; AX112+VLOOKUP(BI112,NySiB!$L$2:$V$4,DK112,1),IF(AX112+VLOOKUP(BI112,NySiB!$L$2:$V$4,DK112,1)&gt;19,AX112-VLOOKUP(BI112,NySiB!$L$2:$V$4,DK112,1) &amp; " - " &amp; 19,AX112-VLOOKUP(BI112,NySiB!$L$2:$V$4,DK112,1) &amp; " - " &amp; AX112+VLOOKUP(BI112,NySiB!$L$2:$V$4,DK112,1))),"")</f>
        <v/>
      </c>
      <c r="CF112" s="4" t="str">
        <f>IF(AND(ISNUMBER(AY112),ISNUMBER(DK112)),IF(AY112-VLOOKUP(BI112,NySiT!$L$2:$V$4,DK112,1)&lt;1,1 &amp; " - " &amp; AY112+VLOOKUP(BI112,NySiT!$L$2:$V$4,DK112,1),IF(AY112+VLOOKUP(BI112,NySiT!$L$2:$V$4,DK112,1)&gt;19,AY112-VLOOKUP(BI112,NySiT!$L$2:$V$4,DK112,1) &amp; " - " &amp; 19,AY112-VLOOKUP(BI112,NySiT!$L$2:$V$4,DK112,1) &amp; " - " &amp; AY112+VLOOKUP(BI112,NySiT!$L$2:$V$4,DK112,1))),"")</f>
        <v/>
      </c>
      <c r="CG112" s="4" t="str">
        <f>IF(AND(ISNUMBER(AZ112),ISNUMBER(DK112)),IF(AZ112-VLOOKUP(BI112,NyVs!$L$2:$V$4,DK112,1)&lt;1,1 &amp; " - " &amp; AZ112+VLOOKUP(BI112,NyVs!$L$2:$V$4,DK112,1),IF(AZ112+VLOOKUP(BI112,NyVs!$L$2:$V$4,DK112,1)&gt;19,AZ112-VLOOKUP(BI112,NyVs!$L$2:$V$4,DK112,1) &amp; " - " &amp; 19,AZ112-VLOOKUP(BI112,NyVs!$L$2:$V$4,DK112,1) &amp; " - " &amp; AZ112+VLOOKUP(BI112,NyVs!$L$2:$V$4,DK112,1))),"")</f>
        <v/>
      </c>
      <c r="CH112" s="4" t="str">
        <f>IF(AND(ISNUMBER(BA112),ISNUMBER(DK112)),IF(BA112-VLOOKUP(BI112,NyPp!$L$2:$V$4,DK112,1)&lt;1,1 &amp; " - " &amp; BA112+VLOOKUP(BI112,NyPp!$L$2:$V$4,DK112,1),IF(BA112+VLOOKUP(BI112,NyPp!$L$2:$V$4,DK112,1)&gt;19,BA112-VLOOKUP(BI112,NyPp!$L$2:$V$4,DK112,1) &amp; " - " &amp; 19,BA112-VLOOKUP(BI112,NyPp!$L$2:$V$4,DK112,1) &amp; " - " &amp; BA112+VLOOKUP(BI112,NyPp!$L$2:$V$4,DK112,1))),"")</f>
        <v/>
      </c>
      <c r="CI112" s="4" t="str">
        <f>IF(AND(ISNUMBER(BB112),ISNUMBER(DK112)),IF(BB112-VLOOKUP(BI112,NyIGS!$L$2:$V$4,DK112,1)&lt;40,40 &amp; " - " &amp; BB112+VLOOKUP(BI112,NyIGS!$L$2:$V$4,DK112,1),IF(BB112+VLOOKUP(BI112,NyIGS!$L$2:$V$4,DK112,1)&gt;160,BB112-VLOOKUP(BI112,NyIGS!$L$2:$V$4,DK112,1) &amp; " - " &amp; 160,BB112-VLOOKUP(BI112,NyIGS!$L$2:$V$4,DK112,1) &amp; " - " &amp; BB112+VLOOKUP(BI112,NyIGS!$L$2:$V$4,DK112,1))),"")</f>
        <v/>
      </c>
      <c r="CJ112" s="4" t="str">
        <f>IF(AND(ISNUMBER(BC112),ISNUMBER(DK112)),IF(BC112-VLOOKUP(BI112,NyIRS!$L$2:$V$4,DK112,1)&lt;40,40 &amp; " - " &amp; BC112+VLOOKUP(BI112,NyIRS!$L$2:$V$4,DK112,1),IF(BC112+VLOOKUP(BI112,NyIRS!$L$2:$V$4,DK112,1)&gt;160,BC112-VLOOKUP(BI112,NyIRS!$L$2:$V$4,DK112,1) &amp; " - " &amp; 160,BC112-VLOOKUP(BI112,NyIRS!$L$2:$V$4,DK112,1) &amp; " - " &amp; BC112+VLOOKUP(BI112,NyIRS!$L$2:$V$4,DK112,1))),"")</f>
        <v/>
      </c>
      <c r="CK112" s="4" t="str">
        <f>IF(AND(ISNUMBER(BD112),ISNUMBER(DK112)),IF(BD112-VLOOKUP(BI112,NyIES!$L$2:$V$4,DK112,1)&lt;40,40 &amp; " - " &amp; BD112+VLOOKUP(BI112,NyIES!$L$2:$V$4,DK112,1),IF(BD112+VLOOKUP(BI112,NyIES!$L$2:$V$4,DK112,1)&gt;160,BD112-VLOOKUP(BI112,NyIES!$L$2:$V$4,DK112,1) &amp; " - " &amp; 160,BD112-VLOOKUP(BI112,NyIES!$L$2:$V$4,DK112,1) &amp; " - " &amp; BD112+VLOOKUP(BI112,NyIES!$L$2:$V$4,DK112,1))),"")</f>
        <v/>
      </c>
      <c r="CL112" s="4" t="str">
        <f>IF(AND(ISNUMBER(BE112),ISNUMBER(DK112)),IF(BE112-VLOOKUP(BI112,NyISI!$L$2:$V$4,DK112,1)&lt;40,40 &amp; " - " &amp; BE112+VLOOKUP(BI112,NyISI!$L$2:$V$4,DK112,1),IF(BE112+VLOOKUP(BI112,NyISI!$L$2:$V$4,DK112,1)&gt;160,BE112-VLOOKUP(BI112,NyISI!$L$2:$V$4,DK112,1) &amp; " - " &amp; 160,BE112-VLOOKUP(BI112,NyISI!$L$2:$V$4,DK112,1) &amp; " - " &amp; BE112+VLOOKUP(BI112,NyISI!$L$2:$V$4,DK112,1))),"")</f>
        <v/>
      </c>
      <c r="CM112" s="4" t="str">
        <f>IF(AND(ISNUMBER(DK112),DK112&lt;8),IF(AND(ISNUMBER(BF112),ISNUMBER(DK112)),IF(BF112-VLOOKUP(BI112,NyISS!$L$2:$V$4,DK112,1)&lt;40,40 &amp; " - " &amp; BF112+VLOOKUP(BI112,NyISS!$L$2:$V$4,DK112,1),IF(BF112+VLOOKUP(BI112,NyISS!$L$2:$V$4,DK112,1)&gt;160,BF112-VLOOKUP(BI112,NyISS!$L$2:$V$4,DK112,1) &amp; " - " &amp; 160,BF112-VLOOKUP(BI112,NyISS!$L$2:$V$4,DK112,1) &amp; " - " &amp; BF112+VLOOKUP(BI112,NyISS!$L$2:$V$4,DK112,1))),""),"")</f>
        <v/>
      </c>
      <c r="CN112" s="4" t="str">
        <f>IF(AND(ISNUMBER(DK112),DK112&gt;7),IF(AND(ISNUMBER(BG112),ISNUMBER(DK112)),IF(BG112-VLOOKUP(BI112,NyISM!$L$2:$V$4,DK112,1)&lt;40,40 &amp; " - " &amp; BG112+VLOOKUP(BI112,NyISM!$L$2:$V$4,DK112,1),IF(BG112+VLOOKUP(BI112,NyISM!$L$2:$V$4,DK112,1)&gt;160,BG112-VLOOKUP(BI112,NyISM!$L$2:$V$4,DK112,1) &amp; " - " &amp; 160,BG112-VLOOKUP(BI112,NyISM!$L$2:$V$4,DK112,1) &amp; " - " &amp; BG112+VLOOKUP(BI112,NyISM!$L$2:$V$4,DK112,1))),""),"")</f>
        <v/>
      </c>
      <c r="CO112" s="4" t="str">
        <f>IF(AND(ISNUMBER(BH112),ISNUMBER(DK112)),IF(BH112-VLOOKUP(BI112,NyIAM!$L$2:$V$4,DK112,1)&lt;40,40 &amp; " - " &amp; BH112+VLOOKUP(BI112,NyIAM!$L$2:$V$4,DK112,1),IF(BH112+VLOOKUP(BI112,NyIAM!$L$2:$V$4,DK112,1)&gt;160,BH112-VLOOKUP(BI112,NyIAM!$L$2:$V$4,DK112,1) &amp; " - " &amp; 160,BH112-VLOOKUP(BI112,NyIAM!$L$2:$V$4,DK112,1) &amp; " - " &amp; BH112+VLOOKUP(BI112,NyIAM!$L$2:$V$4,DK112,1))),"")</f>
        <v/>
      </c>
      <c r="CP112" s="4" t="str">
        <f>IF(AF112="","",IF(AND(ISNUMBER(AF112),ISNUMBER(DK112)),IF(VLOOKUP(AF112,NyOm!$A$2:$K$30,DK112,1)=1,"Onormalt få ord",IF(VLOOKUP(AF112,NyOm!$A$2:$K$30,DK112,1)=2,"Färre antal ord än normalt",IF(VLOOKUP(AF112,NyOm!$A$2:$K$30,DK112,1)=3,"Normalt antal ord","")))))</f>
        <v/>
      </c>
      <c r="CQ112" s="4" t="str">
        <f>IF(AB112="","",IF(AND(ISNUMBER(AB112),ISNUMBER(DK112)),IF(VLOOKUP(AB112,NyPbTid!$A$2:$K$218,DK112,1)=1,"Onormalt lång tidsåtgång",IF(VLOOKUP(AB112,NyPbTid!$A$2:$K$218,DK112,1)=2,"Långsammare än normalt",IF(VLOOKUP(AB112,NyPbTid!$A$2:$K$218,DK112,1)=3,"Normal tidsåtgång","")))))</f>
        <v/>
      </c>
      <c r="CR112" s="4" t="str">
        <f>IF(AC112="","",IF(AND(ISNUMBER(AC112),ISNUMBER(DK112)),IF(VLOOKUP(AC112,NyPbFel!$A$2:$K$18,DK112,1)=1,"Onormalt antal fel",IF(VLOOKUP(AC112,NyPbFel!$A$2:$K$18,DK112,1)=2,"Fler fel än normalt",IF(VLOOKUP(AC112,NyPbFel!$A$2:$K$18,DK112,1)=3,"Normalt antal fel","")))))</f>
        <v/>
      </c>
      <c r="CS112" s="4" t="str">
        <f t="shared" si="28"/>
        <v/>
      </c>
      <c r="CT112" s="4" t="str">
        <f>IF(OR(ISNUMBER(CS112),CS112="0**"),IF(ISNUMBER(CS112),CS112/ABS(CS112)*VLOOKUP(1,SignDiff!$A$3:$K$4,DK112,1),VLOOKUP(1,SignDiff!$A$3:$K$4,DK112,1)),"")</f>
        <v/>
      </c>
      <c r="CU112" s="4" t="str">
        <f>IF(OR(ISNUMBER(CS112),CS112="0**"),IF(ISNUMBER(CS112),CS112/ABS(CS112)*VLOOKUP(1,SignDiff!$A$7:$K$8,DK112,1),VLOOKUP(1,SignDiff!$A$7:$K$8,DK112,1)),"")</f>
        <v/>
      </c>
      <c r="CV112" s="4" t="str">
        <f t="shared" si="29"/>
        <v/>
      </c>
      <c r="CW112" s="4" t="str">
        <f t="shared" si="30"/>
        <v/>
      </c>
      <c r="CX112" s="4" t="str">
        <f>IF(OR(ISNUMBER(CS112),CS112="0**"),IF(CS112="0**",VLOOKUP(0,'IRS-IES'!$A$2:$C$43,2,1),IF(CS112&lt;0,VLOOKUP(ABS(CS112),'IRS-IES'!$A$2:$C$43,2,1),VLOOKUP(ABS(CS112),'IRS-IES'!$A$2:$C$43,3,1))),"")</f>
        <v/>
      </c>
      <c r="CY112" s="4" t="str">
        <f t="shared" si="31"/>
        <v/>
      </c>
      <c r="CZ112" s="4" t="str">
        <f>IF(OR(ISNUMBER(CY112),CY112="0**"),IF(ISNUMBER(CY112),CY112/ABS(CY112)*VLOOKUP(2,SignDiff!$A$3:$K$4,DK112,1),VLOOKUP(2,SignDiff!$A$3:$K$4,DK112,1)),"")</f>
        <v/>
      </c>
      <c r="DA112" s="4" t="str">
        <f>IF(OR(ISNUMBER(CY112),CY112="0**"),IF(ISNUMBER(CY112),CY112/ABS(CY112)*VLOOKUP(2,SignDiff!$A$7:$K$8,DK112,1),VLOOKUP(2,SignDiff!$A$7:$K$8,DK112,1)),"")</f>
        <v/>
      </c>
      <c r="DB112" s="4" t="str">
        <f t="shared" si="32"/>
        <v/>
      </c>
      <c r="DC112" s="4" t="str">
        <f t="shared" si="33"/>
        <v/>
      </c>
      <c r="DD112" s="4" t="str">
        <f>IF(OR(ISNUMBER(CY112),CY112="0**"),IF(CY112="0**",VLOOKUP(0,'ISI-ISS'!$A$2:$C$43,2,1),IF(CY112&lt;0,VLOOKUP(ABS(CY112),'ISI-ISS'!$A$2:$C$43,2,1),VLOOKUP(ABS(CY112),'ISI-ISS'!$A$2:$C$43,3,1))),"")</f>
        <v/>
      </c>
      <c r="DE112" s="4" t="str">
        <f t="shared" si="34"/>
        <v/>
      </c>
      <c r="DF112" s="4" t="str">
        <f>IF(OR(ISNUMBER(DE112),DE112="0**"),IF(ISNUMBER(DE112),DE112/ABS(DE112)*VLOOKUP(2,SignDiff!$A$3:$K$4,DK112,1),VLOOKUP(2,SignDiff!$A$3:$K$4,DK112,1)),"")</f>
        <v/>
      </c>
      <c r="DG112" s="4" t="str">
        <f>IF(OR(ISNUMBER(DE112),DE112="0**"),IF(ISNUMBER(DE112),DE112/ABS(DE112)*VLOOKUP(2,SignDiff!$A$7:$K$8,DK112,1),VLOOKUP(2,SignDiff!$A$7:$K$8,DK112,1)),"")</f>
        <v/>
      </c>
      <c r="DH112" s="4" t="str">
        <f t="shared" si="35"/>
        <v/>
      </c>
      <c r="DI112" s="4" t="str">
        <f t="shared" si="36"/>
        <v/>
      </c>
      <c r="DJ112" s="4" t="str">
        <f>IF(OR(ISNUMBER(DE112),DE112="0**"),IF(DE112="0**",VLOOKUP(0,'ISI-ISM'!$A$2:$C$43,2,1),IF(DE112&lt;0,VLOOKUP(ABS(DE112),'ISI-ISM'!$A$2:$C$43,2,1),VLOOKUP(ABS(DE112),'ISI-ISM'!$A$2:$C$43,3,1))),"")</f>
        <v/>
      </c>
      <c r="DK112" s="4" t="str">
        <f>IF(ISERROR(VLOOKUP(N112,age!$A$2:$C$11,2,1)),"",VLOOKUP(N112,age!$A$2:$C$11,2,1))</f>
        <v/>
      </c>
      <c r="DL112" s="4" t="str">
        <f>IF(ISERROR(VLOOKUP(N112,age!$A$2:$C$11,3,1)),"",VLOOKUP(N112,age!$A$2:$C$11,3,1))</f>
        <v/>
      </c>
      <c r="DM112" s="4">
        <f t="shared" si="23"/>
        <v>0</v>
      </c>
      <c r="DN112" s="4">
        <f t="shared" si="24"/>
        <v>0</v>
      </c>
      <c r="DO112" s="4">
        <f t="shared" si="25"/>
        <v>0</v>
      </c>
      <c r="DP112" s="4">
        <f t="shared" si="26"/>
        <v>0</v>
      </c>
      <c r="DQ112" s="4">
        <f t="shared" si="27"/>
        <v>0</v>
      </c>
      <c r="DR112" s="9" t="str">
        <f t="shared" si="37"/>
        <v/>
      </c>
      <c r="DS112" s="9" t="str">
        <f t="shared" si="38"/>
        <v/>
      </c>
      <c r="DT112" s="9" t="str">
        <f t="shared" si="39"/>
        <v/>
      </c>
      <c r="DU112" s="9" t="str">
        <f t="shared" si="40"/>
        <v/>
      </c>
      <c r="DV112" s="9" t="str">
        <f t="shared" si="41"/>
        <v/>
      </c>
      <c r="DW112" s="9" t="str">
        <f t="shared" si="42"/>
        <v/>
      </c>
      <c r="DX112" s="9" t="str">
        <f t="shared" si="43"/>
        <v/>
      </c>
      <c r="DY112" s="9" t="str">
        <f>IF(AND(ISNUMBER(AJ112),ISNUMBER(DK112)),IF(AJ112-VLOOKUP(BI112,NyFi!$L$2:$V$4,DK112,1)&lt;1,1,AJ112-VLOOKUP(BI112,NyFi!$L$2:$V$4,DK112,1)),"")</f>
        <v/>
      </c>
      <c r="DZ112" s="9" t="str">
        <f>IF(AND(ISNUMBER(DK112),DK112&lt;8),IF(AND(ISNUMBER(AK112),ISNUMBER(DK112)),IF(AK112-VLOOKUP(BI112,NyGs!$L$2:$V$4,DK112,1)&lt;1,1,AK112-VLOOKUP(BI112,NyGs!$L$2:$V$4,DK112,1)),""),"")</f>
        <v/>
      </c>
      <c r="EA112" s="9" t="str">
        <f>IF(AND(ISNUMBER(AL112),ISNUMBER(DK112)),IF(AL112-VLOOKUP(BI112,NyRm!$L$2:$V$4,DK112,1)&lt;1,1,AL112-VLOOKUP(BI112,NyRm!$L$2:$V$4,DK112,1)),"")</f>
        <v/>
      </c>
      <c r="EB112" s="9" t="str">
        <f>IF(AND(ISNUMBER(AM112),ISNUMBER(DK112)),IF(AM112-VLOOKUP(BI112,NyFm!$L$2:$V$4,DK112,1)&lt;1,1,AM112-VLOOKUP(BI112,NyFm!$L$2:$V$4,DK112,1)),"")</f>
        <v/>
      </c>
      <c r="EC112" s="9" t="str">
        <f>IF(AND(ISNUMBER(DK112),DK112&lt;8),IF(AND(ISNUMBER(AN112),ISNUMBER(DK112)),IF(AN112-VLOOKUP(BI112,NyLi1R!$L$2:$V$4,DK112,1)&lt;1,1,AN112-VLOOKUP(BI112,NyLi1R!$L$2:$V$4,DK112,1)),""),"")</f>
        <v/>
      </c>
      <c r="ED112" s="9" t="str">
        <f>IF(AND(ISNUMBER(DK112),DK112&lt;8),IF(AND(ISNUMBER(AO112),ISNUMBER(DK112)),IF(AO112-VLOOKUP(BI112,NyLi1E!$L$2:$V$4,DK112,1)&lt;1,1,AO112-VLOOKUP(BI112,NyLi1E!$L$2:$V$4,DK112,1)),""),"")</f>
        <v/>
      </c>
      <c r="EE112" s="9" t="str">
        <f>IF(AND(ISNUMBER(DK112),DK112&lt;8),IF(AND(ISNUMBER(AP112),ISNUMBER(DK112)),IF(AP112-VLOOKUP(BI112,NyLi1T!$L$2:$V$4,DK112,1)&lt;1,1,AP112-VLOOKUP(BI112,NyLi1T!$L$2:$V$4,DK112,1)),""),"")</f>
        <v/>
      </c>
      <c r="EF112" s="9" t="str">
        <f>IF(AND(ISNUMBER(DK112),DK112&gt;7),IF(AND(ISNUMBER(AQ112),ISNUMBER(DK112)),IF(AQ112-VLOOKUP(BI112,NyLi2R!$L$2:$V$4,DK112,1)&lt;1,1,AQ112-VLOOKUP(BI112,NyLi2R!$L$2:$V$4,DK112,1)),""),"")</f>
        <v/>
      </c>
      <c r="EG112" s="9" t="str">
        <f>IF(AND(ISNUMBER(DK112),DK112&gt;7),IF(AND(ISNUMBER(AR112),ISNUMBER(DK112)),IF(AR112-VLOOKUP(BI112,NyLi2E!$L$2:$V$4,DK112,1)&lt;1,1,AR112-VLOOKUP(BI112,NyLi2E!$L$2:$V$4,DK112,1)),""),"")</f>
        <v/>
      </c>
      <c r="EH112" s="9" t="str">
        <f>IF(AND(ISNUMBER(DK112),DK112&gt;7),IF(AND(ISNUMBER(AS112),ISNUMBER(DK112)),IF(AS112-VLOOKUP(BI112,NyLi2T!$L$2:$V$4,DK112,1)&lt;1,1,AS112-VLOOKUP(BI112,NyLi2T!$L$2:$V$4,DK112,1)),""),"")</f>
        <v/>
      </c>
      <c r="EI112" s="9" t="str">
        <f>IF(AND(ISNUMBER(DK112),DK112&lt;8),IF(AND(ISNUMBER(AT112),ISNUMBER(DK112)),IF(AT112-VLOOKUP(BI112,NySs!$L$2:$V$4,DK112,1)&lt;1,1,AT112-VLOOKUP(BI112,NySs!$L$2:$V$4,DK112,1)),""),"")</f>
        <v/>
      </c>
      <c r="EJ112" s="9" t="str">
        <f>IF(AND(ISNUMBER(DK112),DK112&lt;9),IF(AND(ISNUMBER(AU112),ISNUMBER(DK112)),IF(AU112-VLOOKUP(BI112,NyEo!$L$2:$V$4,DK112,1)&lt;1,1,AU112-VLOOKUP(BI112,NyEo!$L$2:$V$4,DK112,1)),""),"")</f>
        <v/>
      </c>
      <c r="EK112" s="9" t="str">
        <f>IF(AND(ISNUMBER(DK112),DK112&gt;7),IF(AND(ISNUMBER(AV112),ISNUMBER(DK112)),IF(AV112-VLOOKUP(BI112,NyHt!$L$2:$V$4,DK112,1)&lt;1,1,AV112-VLOOKUP(BI112,NyHt!$L$2:$V$4,DK112,1)),""),"")</f>
        <v/>
      </c>
      <c r="EL112" s="9" t="str">
        <f>IF(AND(ISNUMBER(AW112),ISNUMBER(DK112)),IF(AW112-VLOOKUP(BI112,NySiF!$L$2:$V$4,DK112,1)&lt;1,1,AW112-VLOOKUP(BI112,NySiF!$L$2:$V$4,DK112,1)),"")</f>
        <v/>
      </c>
      <c r="EM112" s="9" t="str">
        <f>IF(AND(ISNUMBER(AX112),ISNUMBER(DK112)),IF(AX112-VLOOKUP(BI112,NySiB!$L$2:$V$4,DK112,1)&lt;1,1,AX112-VLOOKUP(BI112,NySiB!$L$2:$V$4,DK112,1)),"")</f>
        <v/>
      </c>
      <c r="EN112" s="9" t="str">
        <f>IF(AND(ISNUMBER(AY112),ISNUMBER(DK112)),IF(AY112-VLOOKUP(BI112,NySiT!$L$2:$V$4,DK112,1)&lt;1,1,AY112-VLOOKUP(BI112,NySiT!$L$2:$V$4,DK112,1)),"")</f>
        <v/>
      </c>
      <c r="EO112" s="9" t="str">
        <f>IF(AND(ISNUMBER(AZ112),ISNUMBER(DK112)),IF(AZ112-VLOOKUP(BI112,NyVs!$L$2:$V$4,DK112,1)&lt;1,1,AZ112-VLOOKUP(BI112,NyVs!$L$2:$V$4,DK112,1)),"")</f>
        <v/>
      </c>
      <c r="EP112" s="9" t="str">
        <f>IF(AND(ISNUMBER(BA112),ISNUMBER(DK112)),IF(BA112-VLOOKUP(BI112,NyPp!$L$2:$V$4,DK112,1)&lt;1,1,BA112-VLOOKUP(BI112,NyPp!$L$2:$V$4,DK112,1)),"")</f>
        <v/>
      </c>
      <c r="EQ112" s="9" t="str">
        <f>IF(AND(ISNUMBER(BB112),ISNUMBER(DK112)),IF(BB112-VLOOKUP(BI112,NyIGS!$L$2:$V$4,DK112,1)&lt;40,40,BB112-VLOOKUP(BI112,NyIGS!$L$2:$V$4,DK112,1)),"")</f>
        <v/>
      </c>
      <c r="ER112" s="9" t="str">
        <f>IF(AND(ISNUMBER(BC112),ISNUMBER(DK112)),IF(BC112-VLOOKUP(BI112,NyIRS!$L$2:$V$4,DK112,1)&lt;40,40,BC112-VLOOKUP(BI112,NyIRS!$L$2:$V$4,DK112,1)),"")</f>
        <v/>
      </c>
      <c r="ES112" s="9" t="str">
        <f>IF(AND(ISNUMBER(BD112),ISNUMBER(DK112)),IF(BD112-VLOOKUP(BI112,NyIES!$L$2:$V$4,DK112,1)&lt;40,40,BD112-VLOOKUP(BI112,NyIES!$L$2:$V$4,DK112,1)),"")</f>
        <v/>
      </c>
      <c r="ET112" s="9" t="str">
        <f>IF(AND(ISNUMBER(BE112),ISNUMBER(DK112)),IF(BE112-VLOOKUP(BI112,NyISI!$L$2:$V$4,DK112,1)&lt;40,40,BE112-VLOOKUP(BI112,NyISI!$L$2:$V$4,DK112,1)),"")</f>
        <v/>
      </c>
      <c r="EU112" s="9" t="str">
        <f>IF(AND(ISNUMBER(DK112),DK112&lt;8),IF(AND(ISNUMBER(BF112),ISNUMBER(DK112)),IF(BF112-VLOOKUP(BI112,NyISS!$L$2:$V$4,DK112,1)&lt;40,40,BF112-VLOOKUP(BI112,NyISS!$L$2:$V$4,DK112,1)),""),"")</f>
        <v/>
      </c>
      <c r="EV112" s="9" t="str">
        <f>IF(AND(ISNUMBER(DK112),DK112&gt;7),IF(AND(ISNUMBER(BG112),ISNUMBER(DK112)),IF(BG112-VLOOKUP(BI112,NyISM!$L$2:$V$4,DK112,1)&lt;40,40,BG112-VLOOKUP(BI112,NyISM!$L$2:$V$4,DK112,1)),""),"")</f>
        <v/>
      </c>
      <c r="EW112" s="9" t="str">
        <f>IF(AND(ISNUMBER(BH112),ISNUMBER(DK112)),IF(BH112-VLOOKUP(BI112,NyIAM!$L$2:$V$4,DK112,1)&lt;40,40,BH112-VLOOKUP(BI112,NyIAM!$L$2:$V$4,DK112,1)),"")</f>
        <v/>
      </c>
      <c r="EX112" s="9" t="str">
        <f>IF(AND(ISNUMBER(AJ112),ISNUMBER(DK112)),IF(AJ112+VLOOKUP(BI112,NyFi!$L$2:$V$4,DK112,1)&gt;19,19,AJ112+VLOOKUP(BI112,NyFi!$L$2:$V$4,DK112,1)),"")</f>
        <v/>
      </c>
      <c r="EY112" s="9" t="str">
        <f>IF(AND(ISNUMBER(DK112),DK112&lt;8),IF(AND(ISNUMBER(AK112),ISNUMBER(DK112)),IF(AK112+VLOOKUP(BI112,NyGs!$L$2:$V$4,DK112,1)&gt;19,19,AK112+VLOOKUP(BI112,NyGs!$L$2:$V$4,DK112,1)),""),"")</f>
        <v/>
      </c>
      <c r="EZ112" s="9" t="str">
        <f>IF(AND(ISNUMBER(AL112),ISNUMBER(DK112)),IF(AL112+VLOOKUP(BI112,NyRm!$L$2:$V$4,DK112,1)&gt;19,19,AL112+VLOOKUP(BI112,NyRm!$L$2:$V$4,DK112,1)),"")</f>
        <v/>
      </c>
      <c r="FA112" s="9" t="str">
        <f>IF(AND(ISNUMBER(AM112),ISNUMBER(DK112)),IF(AM112+VLOOKUP(BI112,NyFm!$L$2:$V$4,DK112,1)&gt;19,19,AM112+VLOOKUP(BI112,NyFm!$L$2:$V$4,DK112,1)),"")</f>
        <v/>
      </c>
      <c r="FB112" s="9" t="str">
        <f>IF(AND(ISNUMBER(DK112),DK112&lt;8),IF(AND(ISNUMBER(AN112),ISNUMBER(DK112)),IF(AN112+VLOOKUP(BI112,NyLi1R!$L$2:$V$4,DK112,1)&gt;19,19,AN112+VLOOKUP(BI112,NyLi1R!$L$2:$V$4,DK112,1)),""),"")</f>
        <v/>
      </c>
      <c r="FC112" s="9" t="str">
        <f>IF(AND(ISNUMBER(DK112),DK112&lt;8),IF(AND(ISNUMBER(AO112),ISNUMBER(DK112)),IF(AO112+VLOOKUP(BI112,NyLi1E!$L$2:$V$4,DK112,1)&gt;19,19,AO112+VLOOKUP(BI112,NyLi1E!$L$2:$V$4,DK112,1)),""),"")</f>
        <v/>
      </c>
      <c r="FD112" s="9" t="str">
        <f>IF(AND(ISNUMBER(DK112),DK112&lt;8),IF(AND(ISNUMBER(AP112),ISNUMBER(DK112)),IF(AP112+VLOOKUP(BI112,NyLi1T!$L$2:$V$4,DK112,1)&gt;19,19,AP112+VLOOKUP(BI112,NyLi1T!$L$2:$V$4,DK112,1)),""),"")</f>
        <v/>
      </c>
      <c r="FE112" s="9" t="str">
        <f>IF(AND(ISNUMBER(DK112),DK112&gt;7),IF(AND(ISNUMBER(AQ112),ISNUMBER(DK112)),IF(AQ112+VLOOKUP(BI112,NyLi2R!$L$2:$V$4,DK112,1)&gt;19,19,AQ112+VLOOKUP(BI112,NyLi2R!$L$2:$V$4,DK112,1)),""),"")</f>
        <v/>
      </c>
      <c r="FF112" s="9" t="str">
        <f>IF(AND(ISNUMBER(DK112),DK112&gt;7),IF(AND(ISNUMBER(AR112),ISNUMBER(DK112)),IF(AR112+VLOOKUP(BI112,NyLi2E!$L$2:$V$4,DK112,1)&gt;19,19,AR112+VLOOKUP(BI112,NyLi2E!$L$2:$V$4,DK112,1)),""),"")</f>
        <v/>
      </c>
      <c r="FG112" s="9" t="str">
        <f>IF(AND(ISNUMBER(DK112),DK112&gt;7),IF(AND(ISNUMBER(AS112),ISNUMBER(DK112)),IF(AS112+VLOOKUP(BI112,NyLi2T!$L$2:$V$4,DK112,1)&gt;19,19,AS112+VLOOKUP(BI112,NyLi2T!$L$2:$V$4,DK112,1)),""),"")</f>
        <v/>
      </c>
      <c r="FH112" s="9" t="str">
        <f>IF(AND(ISNUMBER(DK112),DK112&lt;8),IF(AND(ISNUMBER(AT112),ISNUMBER(DK112)),IF(AT112+VLOOKUP(BI112,NySs!$L$2:$V$4,DK112,1)&gt;19,19,AT112+VLOOKUP(BI112,NySs!$L$2:$V$4,DK112,1)),""),"")</f>
        <v/>
      </c>
      <c r="FI112" s="9" t="str">
        <f>IF(AND(ISNUMBER(DK112),DK112&lt;9),IF(AND(ISNUMBER(AU112),ISNUMBER(DK112)),IF(AU112+VLOOKUP(BI112,NyEo!$L$2:$V$4,DK112,1)&gt;19,19,AU112+VLOOKUP(BI112,NyEo!$L$2:$V$4,DK112,1)),""),"")</f>
        <v/>
      </c>
      <c r="FJ112" s="9" t="str">
        <f>IF(AND(ISNUMBER(DK112),DK112&gt;7),IF(AND(ISNUMBER(AV112),ISNUMBER(DK112)),IF(AV112+VLOOKUP(BI112,NyHt!$L$2:$V$4,DK112,1)&gt;19,19,AV112+VLOOKUP(BI112,NyHt!$L$2:$V$4,DK112,1)),""),"")</f>
        <v/>
      </c>
      <c r="FK112" s="9" t="str">
        <f>IF(AND(ISNUMBER(AW112),ISNUMBER(DK112)),IF(AW112+VLOOKUP(BI112,NySiF!$L$2:$V$4,DK112,1)&gt;19,19,AW112+VLOOKUP(BI112,NySiF!$L$2:$V$4,DK112,1)),"")</f>
        <v/>
      </c>
      <c r="FL112" s="9" t="str">
        <f>IF(AND(ISNUMBER(AX112),ISNUMBER(DK112)),IF(AX112+VLOOKUP(BI112,NySiB!$L$2:$V$4,DK112,1)&gt;19,19,AX112+VLOOKUP(BI112,NySiB!$L$2:$V$4,DK112,1)),"")</f>
        <v/>
      </c>
      <c r="FM112" s="9" t="str">
        <f>IF(AND(ISNUMBER(AY112),ISNUMBER(DK112)),IF(AY112+VLOOKUP(BI112,NySiT!$L$2:$V$4,DK112,1)&gt;19,19,AY112+VLOOKUP(BI112,NySiT!$L$2:$V$4,DK112,1)),"")</f>
        <v/>
      </c>
      <c r="FN112" s="9" t="str">
        <f>IF(AND(ISNUMBER(AZ112),ISNUMBER(DK112)),IF(AZ112+VLOOKUP(BI112,NyVs!$L$2:$V$4,DK112,1)&gt;19,19,AZ112+VLOOKUP(BI112,NyVs!$L$2:$V$4,DK112,1)),"")</f>
        <v/>
      </c>
      <c r="FO112" s="9" t="str">
        <f>IF(AND(ISNUMBER(BA112),ISNUMBER(DK112)),IF(BA112+VLOOKUP(BI112,NyPp!$L$2:$V$4,DK112,1)&gt;19,19,BA112+VLOOKUP(BI112,NyPp!$L$2:$V$4,DK112,1)),"")</f>
        <v/>
      </c>
      <c r="FP112" s="9" t="str">
        <f>IF(AND(ISNUMBER(BB112),ISNUMBER(DK112)),IF(BB112+VLOOKUP(BI112,NyIGS!$L$2:$V$4,DK112,1)&gt;160,160,BB112+VLOOKUP(BI112,NyIGS!$L$2:$V$4,DK112,1)),"")</f>
        <v/>
      </c>
      <c r="FQ112" s="9" t="str">
        <f>IF(AND(ISNUMBER(BC112),ISNUMBER(DK112)),IF(BC112+VLOOKUP(BI112,NyIRS!$L$2:$V$4,DK112,1)&gt;160,160,BC112+VLOOKUP(BI112,NyIRS!$L$2:$V$4,DK112,1)),"")</f>
        <v/>
      </c>
      <c r="FR112" s="9" t="str">
        <f>IF(AND(ISNUMBER(BD112),ISNUMBER(DK112)),IF(BD112+VLOOKUP(BI112,NyIES!$L$2:$V$4,DK112,1)&gt;160,160, BD112+VLOOKUP(BI112,NyIES!$L$2:$V$4,DK112,1)),"")</f>
        <v/>
      </c>
      <c r="FS112" s="9" t="str">
        <f>IF(AND(ISNUMBER(BE112),ISNUMBER(DK112)),IF(BE112+VLOOKUP(BI112,NyISI!$L$2:$V$4,DK112,1)&gt;160,160,BE112+VLOOKUP(BI112,NyISI!$L$2:$V$4,DK112,1)),"")</f>
        <v/>
      </c>
      <c r="FT112" s="9" t="str">
        <f>IF(AND(ISNUMBER(DK112),DK112&lt;8),IF(AND(ISNUMBER(BF112),ISNUMBER(DK112)),IF(BF112+VLOOKUP(BI112,NyISS!$L$2:$V$4,DK112,1)&gt;160,160,BF112+VLOOKUP(BI112,NyISS!$L$2:$V$4,DK112,1)),""),"")</f>
        <v/>
      </c>
      <c r="FU112" s="9" t="str">
        <f>IF(AND(ISNUMBER(DK112),DK112&gt;7),IF(AND(ISNUMBER(BG112),ISNUMBER(DK112)),IF(BG112+VLOOKUP(BI112,NyISM!$L$2:$V$4,DK112,1)&gt;160,160,BG112+VLOOKUP(BI112,NyISM!$L$2:$V$4,DK112,1)),""),"")</f>
        <v/>
      </c>
      <c r="FV112" s="9" t="str">
        <f>IF(AND(ISNUMBER(BH112),ISNUMBER(DK112)),IF(BH112+VLOOKUP(BI112,NyIAM!$L$2:$V$4,DK112,1)&gt;160,160,BH112+VLOOKUP(BI112,NyIAM!$L$2:$V$4,DK112,1)),"")</f>
        <v/>
      </c>
    </row>
    <row r="113" spans="1:178" x14ac:dyDescent="0.2">
      <c r="A113" s="51"/>
      <c r="B113" s="51"/>
      <c r="C113" s="51"/>
      <c r="D113" s="51"/>
      <c r="E113" s="51"/>
      <c r="F113" s="51"/>
      <c r="G113" s="51"/>
      <c r="H113" s="51"/>
      <c r="I113" s="51"/>
      <c r="J113" s="52"/>
      <c r="K113" s="52"/>
      <c r="L113" s="53"/>
      <c r="M113" s="53"/>
      <c r="N113" s="58" t="str">
        <f t="shared" si="22"/>
        <v/>
      </c>
      <c r="O113" s="53"/>
      <c r="P113" s="53"/>
      <c r="Q113" s="53"/>
      <c r="R113" s="53"/>
      <c r="S113" s="53"/>
      <c r="T113" s="53"/>
      <c r="U113" s="53"/>
      <c r="V113" s="53"/>
      <c r="W113" s="53"/>
      <c r="X113" s="53"/>
      <c r="Y113" s="53"/>
      <c r="Z113" s="53"/>
      <c r="AA113" s="53"/>
      <c r="AB113" s="53"/>
      <c r="AC113" s="53"/>
      <c r="AD113" s="53"/>
      <c r="AE113" s="53"/>
      <c r="AF113" s="53"/>
      <c r="AG113" s="53"/>
      <c r="AH113" s="53"/>
      <c r="AI113" s="53"/>
      <c r="AJ113" s="4" t="str">
        <f>IF(O113="","",IF(ISNUMBER(N113),VLOOKUP(O113,NyFi!$A$2:$K$40,DK113),""))</f>
        <v/>
      </c>
      <c r="AK113" s="4" t="str">
        <f>IF(P113="","",IF(AND(ISNUMBER(N113),DK113&lt;8),VLOOKUP(P113,NyGs!$A$2:$G$41,DK113),""))</f>
        <v/>
      </c>
      <c r="AL113" s="4" t="str">
        <f>IF(AA113="","",IF(ISNUMBER(N113),VLOOKUP(AA113,NyRm!$A$2:$K$56,DK113),""))</f>
        <v/>
      </c>
      <c r="AM113" s="4" t="str">
        <f>IF(Z113="","",IF(ISNUMBER(N113),VLOOKUP(Z113,NyFm!$A$2:$K$46,DK113),""))</f>
        <v/>
      </c>
      <c r="AN113" s="4" t="str">
        <f>IF(U113="","",IF(AND(ISNUMBER(N113),DK113&lt;8),VLOOKUP(U113,NyLi1R!$A$2:$G$20,DK113),""))</f>
        <v/>
      </c>
      <c r="AO113" s="4" t="str">
        <f>IF(V113="","",IF(AND(ISNUMBER(N113),DK113&lt;8),VLOOKUP(V113,NyLi1E!$A$2:$G$20,DK113),""))</f>
        <v/>
      </c>
      <c r="AP113" s="4" t="str">
        <f>IF(AND(ISNUMBER(N113),ISNUMBER(AN113),ISNUMBER(AO113),DK113&lt;8),VLOOKUP(AN113+AO113,NyLi1T!$A$2:$G$40,DK113),"")</f>
        <v/>
      </c>
      <c r="AQ113" s="4" t="str">
        <f>IF(W113="","",IF(AND(ISNUMBER(N113),DK113&gt;7),VLOOKUP(W113,NyLi2R!$A$2:$K$20,DK113),""))</f>
        <v/>
      </c>
      <c r="AR113" s="4" t="str">
        <f>IF(X113="","",IF(AND(ISNUMBER(N113),DK113&gt;7),VLOOKUP(X113,NyLi2E!$A$2:$K$20,DK113),""))</f>
        <v/>
      </c>
      <c r="AS113" s="4" t="str">
        <f>IF(AND(ISNUMBER(N113),ISNUMBER(AQ113),ISNUMBER(AR113),DK113&gt;7),VLOOKUP(AQ113+AR113,NyLi2T!$A$2:$K$40,DK113),"")</f>
        <v/>
      </c>
      <c r="AT113" s="4" t="str">
        <f>IF(AE113="","",IF(AND(ISNUMBER(N113),DK113&lt;8),VLOOKUP(AE113,NySs!$A$2:$G$28,DK113),""))</f>
        <v/>
      </c>
      <c r="AU113" s="4" t="str">
        <f>IF(AD113="","",IF(AND(ISNUMBER(N113),DK113&lt;9),VLOOKUP(AD113,NyEo!$A$2:$H$22,DK113),""))</f>
        <v/>
      </c>
      <c r="AV113" s="4" t="str">
        <f>IF(Q113="","",IF(AND(ISNUMBER(N113),DK113&gt;7),VLOOKUP(Q113,NyHt!$A$2:$K$17,DK113),""))</f>
        <v/>
      </c>
      <c r="AW113" s="4" t="str">
        <f>IF(R113="","",IF(ISNUMBER(N113),VLOOKUP(R113,NySiF!$A$2:$K$18,DK113),""))</f>
        <v/>
      </c>
      <c r="AX113" s="4" t="str">
        <f>IF(S113="","",IF(ISNUMBER(N113),VLOOKUP(S113,NySiB!$A$2:$K$16,DK113),""))</f>
        <v/>
      </c>
      <c r="AY113" s="4" t="str">
        <f>IF(T113="","",IF(ISNUMBER(N113),VLOOKUP(T113,NySiT!$A$2:$K$32,DK113),""))</f>
        <v/>
      </c>
      <c r="AZ113" s="4" t="str">
        <f>IF(Y113="","",IF(ISNUMBER(N113),VLOOKUP(Y113,NyVs!$A$2:$K$86,DK113),""))</f>
        <v/>
      </c>
      <c r="BA113" s="4" t="str">
        <f>IF(AI113="","",IF(ISNUMBER(N113),VLOOKUP(AI113,NyPp!$A$2:$K$202,DK113),""))</f>
        <v/>
      </c>
      <c r="BB113" s="4" t="str">
        <f>IF(AND(ISNUMBER(AJ113),ISNUMBER(AK113),ISNUMBER(AL113),ISNUMBER(AM113),DK113&lt;8),IF(COUNTIF(O113,0)+COUNTIF(P113,0)+COUNTIF(AA113,0)+COUNTIF(Z113,0)&gt;1,"",VLOOKUP(AJ113+AK113+AL113+AM113,NyIGS!$A$2:$K$78,DK113)),IF(AND(ISNUMBER(AJ113),ISNUMBER(AL113),ISNUMBER(AM113),ISNUMBER(AS113),DK113&gt;7),IF(COUNTIF(O113,0)+COUNTIF(AA113,0)+COUNTIF(Z113,0)+AND(COUNTIF(W113,0),COUNTIF(X113,0))&gt;1,"",VLOOKUP(AJ113+AL113+AM113+AS113,NyIGS!$A$2:$K$78,DK113)),""))</f>
        <v/>
      </c>
      <c r="BC113" s="4" t="str">
        <f>IF(AND(ISNUMBER(AJ113),ISNUMBER(AN113),ISNUMBER(AT113),DK113&lt;8),IF(COUNTIF(O113,0)+COUNTIF(U113,0)+COUNTIF(AE113,0)&gt;1,"",VLOOKUP(AJ113+AN113+AT113,NyIRS!$A$2:$K$59,DK113)),IF(AND(ISNUMBER(AJ113),ISNUMBER(AQ113),DK113&gt;7),IF(COUNTIF(O113,0)+COUNTIF(W113,0)&gt;1,"",VLOOKUP(AJ113+AQ113,NyIRS!$A$2:$K$59,DK113)),""))</f>
        <v/>
      </c>
      <c r="BD113" s="4" t="str">
        <f>IF(AND(ISNUMBER(AK113),ISNUMBER(AL113),ISNUMBER(AM113),DK113&lt;8),IF(COUNTIF(P113,0)+COUNTIF(AA113,0)+COUNTIF(Z113,0)&gt;1,"",VLOOKUP(AK113+AL113+AM113,NyIES!$A$2:$K$59,DK113)),IF(AND(ISNUMBER(AL113),ISNUMBER(AM113),ISNUMBER(AR113),DK113&gt;7),IF(COUNTIF(AA113,0)+COUNTIF(Z113,0)+COUNTIF(X113,0)&gt;1,"",VLOOKUP(AL113+AM113+AR113,NyIES!$A$2:$K$59,DK113)),""))</f>
        <v/>
      </c>
      <c r="BE113" s="4" t="str">
        <f>IF(AND(ISNUMBER(AJ113),ISNUMBER(AP113),ISNUMBER(AU113),DK113&lt;8),IF(COUNTIF(O113,0)+AND(COUNTIF(U113,0),COUNTIF(V113,0))+COUNTIF(AD113,0)&gt;1,"",VLOOKUP(AJ113+AP113+AU113,NyISI!$A$2:$K$59,DK113)),IF(AND(ISNUMBER(AS113),ISNUMBER(AU113),ISNUMBER(AV113),DK113=8),IF(COUNTIF(AD113,0)+COUNTIF(Q113,0)+AND(COUNTIF(W113,0),COUNTIF(X113,0))&gt;1,"",VLOOKUP(AS113+AU113+AV113,NyISI!$A$2:$K$59,DK113)),IF(AND(ISNUMBER(AS113),ISNUMBER(AV113),DK113&gt;8),IF(COUNTIF(Q113,0)+AND(COUNTIF(W113,0),COUNTIF(X113,0))&gt;1,"",VLOOKUP(AS113+AV113,NyISI!$A$2:$K$59,DK113)),"")))</f>
        <v/>
      </c>
      <c r="BF113" s="4" t="str">
        <f>IF(AND(ISNUMBER(AT113),ISNUMBER(AK113),ISNUMBER(AL113),ISNUMBER(AM113),DK113&lt;8),IF(COUNTIF(P113,0)+COUNTIF(AA113,0)+COUNTIF(Z113,0)+COUNTIF(AE113,0)&gt;1,"",VLOOKUP(AT113+AK113+AL113+AM113,NyISS!$A$2:$G$78,DK113)),"")</f>
        <v/>
      </c>
      <c r="BG113" s="4" t="str">
        <f>IF(AND(ISNUMBER(AJ113),ISNUMBER(AL113),ISNUMBER(AM113),DK113&gt;7),IF(COUNTIF(O113,0)+COUNTIF(AA113,0)+COUNTIF(Z113,0)&gt;1,"",VLOOKUP(AJ113+AL113+AM113,NyISM!$A$2:$K$59,DK113)),"")</f>
        <v/>
      </c>
      <c r="BH113" s="4" t="str">
        <f>IF(AND(ISNUMBER(AY113),ISNUMBER(AZ113)),IF(COUNTIF(T113,0)+COUNTIF(Y113,0)&gt;1,"",VLOOKUP(AY113+AZ113,NyIAM!$A$2:$K$40,DK113)),"")</f>
        <v/>
      </c>
      <c r="BJ113" s="4" t="str">
        <f>IF(ISNUMBER(BB113),VLOOKUP(BB113,Percentil!$A$2:$B$122,2,1),"")</f>
        <v/>
      </c>
      <c r="BK113" s="4" t="str">
        <f>IF(ISNUMBER(BC113),VLOOKUP(BC113,Percentil!$A$2:$B$122,2,1),"")</f>
        <v/>
      </c>
      <c r="BL113" s="4" t="str">
        <f>IF(ISNUMBER(BD113),VLOOKUP(BD113,Percentil!$A$2:$B$122,2,1),"")</f>
        <v/>
      </c>
      <c r="BM113" s="4" t="str">
        <f>IF(ISNUMBER(BE113),VLOOKUP(BE113,Percentil!$A$2:$B$122,2,1),"")</f>
        <v/>
      </c>
      <c r="BN113" s="4" t="str">
        <f>IF(ISNUMBER(BF113),VLOOKUP(BF113,Percentil!$A$2:$B$122,2,1),"")</f>
        <v/>
      </c>
      <c r="BO113" s="4" t="str">
        <f>IF(ISNUMBER(BG113),VLOOKUP(BG113,Percentil!$A$2:$B$122,2,1),"")</f>
        <v/>
      </c>
      <c r="BP113" s="4" t="str">
        <f>IF(ISNUMBER(BH113),VLOOKUP(BH113,Percentil!$A$2:$B$122,2,1),"")</f>
        <v/>
      </c>
      <c r="BQ113" s="4" t="str">
        <f>IF(AND(ISNUMBER(AJ113),ISNUMBER(DK113)),IF(AJ113-VLOOKUP(BI113,NyFi!$L$2:$V$4,DK113,1)&lt;1,1 &amp; " - " &amp; AJ113+VLOOKUP(BI113,NyFi!$L$2:$V$4,DK113,1),IF(AJ113+VLOOKUP(BI113,NyFi!$L$2:$V$4,DK113,1)&gt;19,AJ113-VLOOKUP(BI113,NyFi!$L$2:$V$4,DK113,1) &amp; " - " &amp; 19,AJ113-VLOOKUP(BI113,NyFi!$L$2:$V$4,DK113,1) &amp; " - " &amp; AJ113+VLOOKUP(BI113,NyFi!$L$2:$V$4,DK113,1))),"")</f>
        <v/>
      </c>
      <c r="BR113" s="4" t="str">
        <f>IF(AND(ISNUMBER(DK113),DK113&lt;8),IF(AND(ISNUMBER(AK113),ISNUMBER(DK113)),IF(AK113-VLOOKUP(BI113,NyGs!$L$2:$V$4,DK113,1)&lt;1,1 &amp; " - " &amp; AK113+VLOOKUP(BI113,NyGs!$L$2:$V$4,DK113,1),IF(AK113+VLOOKUP(BI113,NyGs!$L$2:$V$4,DK113,1)&gt;19,AK113-VLOOKUP(BI113,NyGs!$L$2:$V$4,DK113,1) &amp; " - " &amp; 19,AK113-VLOOKUP(BI113,NyGs!$L$2:$V$4,DK113,1) &amp; " - " &amp; AK113+VLOOKUP(BI113,NyGs!$L$2:$V$4,DK113,1))),""),"")</f>
        <v/>
      </c>
      <c r="BS113" s="4" t="str">
        <f>IF(AND(ISNUMBER(AL113),ISNUMBER(DK113)),IF(AL113-VLOOKUP(BI113,NyRm!$L$2:$V$4,DK113,1)&lt;1,1 &amp; " - " &amp; AL113+VLOOKUP(BI113,NyRm!$L$2:$V$4,DK113,1),IF(AL113+VLOOKUP(BI113,NyRm!$L$2:$V$4,DK113,1)&gt;19,AL113-VLOOKUP(BI113,NyRm!$L$2:$V$4,DK113,1) &amp; " - " &amp; 19,AL113-VLOOKUP(BI113,NyRm!$L$2:$V$4,DK113,1) &amp; " - " &amp; AL113+VLOOKUP(BI113,NyRm!$L$2:$V$4,DK113,1))),"")</f>
        <v/>
      </c>
      <c r="BT113" s="4" t="str">
        <f>IF(AND(ISNUMBER(AM113),ISNUMBER(DK113)),IF(AM113-VLOOKUP(BI113,NyFm!$L$2:$V$4,DK113,1)&lt;1,1 &amp; " - " &amp; AM113+VLOOKUP(BI113,NyFm!$L$2:$V$4,DK113,1),IF(AM113+VLOOKUP(BI113,NyFm!$L$2:$V$4,DK113,1)&gt;19,AM113-VLOOKUP(BI113,NyFm!$L$2:$V$4,DK113,1) &amp; " - " &amp; 19,AM113-VLOOKUP(BI113,NyFm!$L$2:$V$4,DK113,1) &amp; " - " &amp; AM113+VLOOKUP(BI113,NyFm!$L$2:$V$4,DK113,1))),"")</f>
        <v/>
      </c>
      <c r="BU113" s="4" t="str">
        <f>IF(AND(ISNUMBER(DK113),DK113&lt;8),IF(AND(ISNUMBER(AN113),ISNUMBER(DK113)),IF(AN113-VLOOKUP(BI113,NyLi1R!$L$2:$V$4,DK113,1)&lt;1,1 &amp; " - " &amp; AN113+VLOOKUP(BI113,NyLi1R!$L$2:$V$4,DK113,1),IF(AN113+VLOOKUP(BI113,NyLi1R!$L$2:$V$4,DK113,1)&gt;19,AN113-VLOOKUP(BI113,NyLi1R!$L$2:$V$4,DK113,1) &amp; " - " &amp; 19,AN113-VLOOKUP(BI113,NyLi1R!$L$2:$V$4,DK113,1) &amp; " - " &amp; AN113+VLOOKUP(BI113,NyLi1R!$L$2:$V$4,DK113,1))),""),"")</f>
        <v/>
      </c>
      <c r="BV113" s="4" t="str">
        <f>IF(AND(ISNUMBER(DK113),DK113&lt;8),IF(AND(ISNUMBER(AO113),ISNUMBER(DK113)),IF(AO113-VLOOKUP(BI113,NyLi1E!$L$2:$V$4,DK113,1)&lt;1,1 &amp; " - " &amp; AO113+VLOOKUP(BI113,NyLi1E!$L$2:$V$4,DK113,1),IF(AO113+VLOOKUP(BI113,NyLi1E!$L$2:$V$4,DK113,1)&gt;19,AO113-VLOOKUP(BI113,NyLi1E!$L$2:$V$4,DK113,1) &amp; " - " &amp; 19,AO113-VLOOKUP(BI113,NyLi1E!$L$2:$V$4,DK113,1) &amp; " - " &amp; AO113+VLOOKUP(BI113,NyLi1E!$L$2:$V$4,DK113,1))),""),"")</f>
        <v/>
      </c>
      <c r="BW113" s="4" t="str">
        <f>IF(AND(ISNUMBER(DK113),DK113&lt;8),IF(AND(ISNUMBER(AP113),ISNUMBER(DK113)),IF(AP113-VLOOKUP(BI113,NyLi1T!$L$2:$V$4,DK113,1)&lt;1,1 &amp; " - " &amp; AP113+VLOOKUP(BI113,NyLi1T!$L$2:$V$4,DK113,1),IF(AP113+VLOOKUP(BI113,NyLi1T!$L$2:$V$4,DK113,1)&gt;19,AP113-VLOOKUP(BI113,NyLi1T!$L$2:$V$4,DK113,1) &amp; " - " &amp; 19,AP113-VLOOKUP(BI113,NyLi1T!$L$2:$V$4,DK113,1) &amp; " - " &amp; AP113+VLOOKUP(BI113,NyLi1T!$L$2:$V$4,DK113,1))),""),"")</f>
        <v/>
      </c>
      <c r="BX113" s="4" t="str">
        <f>IF(AND(ISNUMBER(DK113),DK113&gt;7),IF(AND(ISNUMBER(AQ113),ISNUMBER(DK113)),IF(AQ113-VLOOKUP(BI113,NyLi2R!$L$2:$V$4,DK113,1)&lt;1,1 &amp; " - " &amp; AQ113+VLOOKUP(BI113,NyLi2R!$L$2:$V$4,DK113,1),IF(AQ113+VLOOKUP(BI113,NyLi2R!$L$2:$V$4,DK113,1)&gt;19,AQ113-VLOOKUP(BI113,NyLi2R!$L$2:$V$4,DK113,1) &amp; " - " &amp; 19,AQ113-VLOOKUP(BI113,NyLi2R!$L$2:$V$4,DK113,1) &amp; " - " &amp; AQ113+VLOOKUP(BI113,NyLi2R!$L$2:$V$4,DK113,1))),""),"")</f>
        <v/>
      </c>
      <c r="BY113" s="4" t="str">
        <f>IF(AND(ISNUMBER(DK113),DK113&gt;7),IF(AND(ISNUMBER(AR113),ISNUMBER(DK113)),IF(AR113-VLOOKUP(BI113,NyLi2E!$L$2:$V$4,DK113,1)&lt;1,1 &amp; " - " &amp; AR113+VLOOKUP(BI113,NyLi2E!$L$2:$V$4,DK113,1),IF(AR113+VLOOKUP(BI113,NyLi2E!$L$2:$V$4,DK113,1)&gt;19,AR113-VLOOKUP(BI113,NyLi2E!$L$2:$V$4,DK113,1) &amp; " - " &amp; 19,AR113-VLOOKUP(BI113,NyLi2E!$L$2:$V$4,DK113,1) &amp; " - " &amp; AR113+VLOOKUP(BI113,NyLi2E!$L$2:$V$4,DK113,1))),""),"")</f>
        <v/>
      </c>
      <c r="BZ113" s="4" t="str">
        <f>IF(AND(ISNUMBER(DK113),DK113&gt;7),IF(AND(ISNUMBER(AS113),ISNUMBER(DK113)),IF(AS113-VLOOKUP(BI113,NyLi2T!$L$2:$V$4,DK113,1)&lt;1,1 &amp; " - " &amp; AS113+VLOOKUP(BI113,NyLi2T!$L$2:$V$4,DK113,1),IF(AS113+VLOOKUP(BI113,NyLi2T!$L$2:$V$4,DK113,1)&gt;19,AS113-VLOOKUP(BI113,NyLi2T!$L$2:$V$4,DK113,1) &amp; " - " &amp; 19,AS113-VLOOKUP(BI113,NyLi2T!$L$2:$V$4,DK113,1) &amp; " - " &amp; AS113+VLOOKUP(BI113,NyLi2T!$L$2:$V$4,DK113,1))),""),"")</f>
        <v/>
      </c>
      <c r="CA113" s="4" t="str">
        <f>IF(AND(ISNUMBER(DK113),DK113&lt;8),IF(AND(ISNUMBER(AT113),ISNUMBER(DK113)),IF(AT113-VLOOKUP(BI113,NySs!$L$2:$V$4,DK113,1)&lt;1,1 &amp; " - " &amp; AT113+VLOOKUP(BI113,NySs!$L$2:$V$4,DK113,1),IF(AT113+VLOOKUP(BI113,NySs!$L$2:$V$4,DK113,1)&gt;19,AT113-VLOOKUP(BI113,NySs!$L$2:$V$4,DK113,1) &amp; " - " &amp; 19,AT113-VLOOKUP(BI113,NySs!$L$2:$V$4,DK113,1) &amp; " - " &amp; AT113+VLOOKUP(BI113,NySs!$L$2:$V$4,DK113,1))),""),"")</f>
        <v/>
      </c>
      <c r="CB113" s="4" t="str">
        <f>IF(AND(ISNUMBER(DK113),DK113&lt;9),IF(AND(ISNUMBER(AU113),ISNUMBER(DK113)),IF(AU113-VLOOKUP(BI113,NyEo!$L$2:$V$4,DK113,1)&lt;1,1 &amp; " - " &amp; AU113+VLOOKUP(BI113,NyEo!$L$2:$V$4,DK113,1),IF(AU113+VLOOKUP(BI113,NyEo!$L$2:$V$4,DK113,1)&gt;19,AU113-VLOOKUP(BI113,NyEo!$L$2:$V$4,DK113,1) &amp; " - " &amp; 19,AU113-VLOOKUP(BI113,NyEo!$L$2:$V$4,DK113,1) &amp; " - " &amp; AU113+VLOOKUP(BI113,NyEo!$L$2:$V$4,DK113,1))),""),"")</f>
        <v/>
      </c>
      <c r="CC113" s="4" t="str">
        <f>IF(AND(ISNUMBER(DK113),DK113&gt;7),IF(AND(ISNUMBER(AV113),ISNUMBER(DK113)),IF(AV113-VLOOKUP(BI113,NyHt!$L$2:$V$4,DK113,1)&lt;1,1 &amp; " - " &amp; AV113+VLOOKUP(BI113,NyHt!$L$2:$V$4,DK113,1),IF(AV113+VLOOKUP(BI113,NyHt!$L$2:$V$4,DK113,1)&gt;19,AV113-VLOOKUP(BI113,NyHt!$L$2:$V$4,DK113,1) &amp; " - " &amp; 19,AV113-VLOOKUP(BI113,NyHt!$L$2:$V$4,DK113,1) &amp; " - " &amp; AV113+VLOOKUP(BI113,NyHt!$L$2:$V$4,DK113,1))),""),"")</f>
        <v/>
      </c>
      <c r="CD113" s="4" t="str">
        <f>IF(AND(ISNUMBER(AW113),ISNUMBER(DK113)),IF(AW113-VLOOKUP(BI113,NySiF!$L$2:$V$4,DK113,1)&lt;1,1 &amp; " - " &amp; AW113+VLOOKUP(BI113,NySiF!$L$2:$V$4,DK113,1),IF(AW113+VLOOKUP(BI113,NySiF!$L$2:$V$4,DK113,1)&gt;19,AW113-VLOOKUP(BI113,NySiF!$L$2:$V$4,DK113,1) &amp; " - " &amp; 19,AW113-VLOOKUP(BI113,NySiF!$L$2:$V$4,DK113,1) &amp; " - " &amp; AW113+VLOOKUP(BI113,NySiF!$L$2:$V$4,DK113,1))),"")</f>
        <v/>
      </c>
      <c r="CE113" s="4" t="str">
        <f>IF(AND(ISNUMBER(AX113),ISNUMBER(DK113)),IF(AX113-VLOOKUP(BI113,NySiB!$L$2:$V$4,DK113,1)&lt;1,1 &amp; " - " &amp; AX113+VLOOKUP(BI113,NySiB!$L$2:$V$4,DK113,1),IF(AX113+VLOOKUP(BI113,NySiB!$L$2:$V$4,DK113,1)&gt;19,AX113-VLOOKUP(BI113,NySiB!$L$2:$V$4,DK113,1) &amp; " - " &amp; 19,AX113-VLOOKUP(BI113,NySiB!$L$2:$V$4,DK113,1) &amp; " - " &amp; AX113+VLOOKUP(BI113,NySiB!$L$2:$V$4,DK113,1))),"")</f>
        <v/>
      </c>
      <c r="CF113" s="4" t="str">
        <f>IF(AND(ISNUMBER(AY113),ISNUMBER(DK113)),IF(AY113-VLOOKUP(BI113,NySiT!$L$2:$V$4,DK113,1)&lt;1,1 &amp; " - " &amp; AY113+VLOOKUP(BI113,NySiT!$L$2:$V$4,DK113,1),IF(AY113+VLOOKUP(BI113,NySiT!$L$2:$V$4,DK113,1)&gt;19,AY113-VLOOKUP(BI113,NySiT!$L$2:$V$4,DK113,1) &amp; " - " &amp; 19,AY113-VLOOKUP(BI113,NySiT!$L$2:$V$4,DK113,1) &amp; " - " &amp; AY113+VLOOKUP(BI113,NySiT!$L$2:$V$4,DK113,1))),"")</f>
        <v/>
      </c>
      <c r="CG113" s="4" t="str">
        <f>IF(AND(ISNUMBER(AZ113),ISNUMBER(DK113)),IF(AZ113-VLOOKUP(BI113,NyVs!$L$2:$V$4,DK113,1)&lt;1,1 &amp; " - " &amp; AZ113+VLOOKUP(BI113,NyVs!$L$2:$V$4,DK113,1),IF(AZ113+VLOOKUP(BI113,NyVs!$L$2:$V$4,DK113,1)&gt;19,AZ113-VLOOKUP(BI113,NyVs!$L$2:$V$4,DK113,1) &amp; " - " &amp; 19,AZ113-VLOOKUP(BI113,NyVs!$L$2:$V$4,DK113,1) &amp; " - " &amp; AZ113+VLOOKUP(BI113,NyVs!$L$2:$V$4,DK113,1))),"")</f>
        <v/>
      </c>
      <c r="CH113" s="4" t="str">
        <f>IF(AND(ISNUMBER(BA113),ISNUMBER(DK113)),IF(BA113-VLOOKUP(BI113,NyPp!$L$2:$V$4,DK113,1)&lt;1,1 &amp; " - " &amp; BA113+VLOOKUP(BI113,NyPp!$L$2:$V$4,DK113,1),IF(BA113+VLOOKUP(BI113,NyPp!$L$2:$V$4,DK113,1)&gt;19,BA113-VLOOKUP(BI113,NyPp!$L$2:$V$4,DK113,1) &amp; " - " &amp; 19,BA113-VLOOKUP(BI113,NyPp!$L$2:$V$4,DK113,1) &amp; " - " &amp; BA113+VLOOKUP(BI113,NyPp!$L$2:$V$4,DK113,1))),"")</f>
        <v/>
      </c>
      <c r="CI113" s="4" t="str">
        <f>IF(AND(ISNUMBER(BB113),ISNUMBER(DK113)),IF(BB113-VLOOKUP(BI113,NyIGS!$L$2:$V$4,DK113,1)&lt;40,40 &amp; " - " &amp; BB113+VLOOKUP(BI113,NyIGS!$L$2:$V$4,DK113,1),IF(BB113+VLOOKUP(BI113,NyIGS!$L$2:$V$4,DK113,1)&gt;160,BB113-VLOOKUP(BI113,NyIGS!$L$2:$V$4,DK113,1) &amp; " - " &amp; 160,BB113-VLOOKUP(BI113,NyIGS!$L$2:$V$4,DK113,1) &amp; " - " &amp; BB113+VLOOKUP(BI113,NyIGS!$L$2:$V$4,DK113,1))),"")</f>
        <v/>
      </c>
      <c r="CJ113" s="4" t="str">
        <f>IF(AND(ISNUMBER(BC113),ISNUMBER(DK113)),IF(BC113-VLOOKUP(BI113,NyIRS!$L$2:$V$4,DK113,1)&lt;40,40 &amp; " - " &amp; BC113+VLOOKUP(BI113,NyIRS!$L$2:$V$4,DK113,1),IF(BC113+VLOOKUP(BI113,NyIRS!$L$2:$V$4,DK113,1)&gt;160,BC113-VLOOKUP(BI113,NyIRS!$L$2:$V$4,DK113,1) &amp; " - " &amp; 160,BC113-VLOOKUP(BI113,NyIRS!$L$2:$V$4,DK113,1) &amp; " - " &amp; BC113+VLOOKUP(BI113,NyIRS!$L$2:$V$4,DK113,1))),"")</f>
        <v/>
      </c>
      <c r="CK113" s="4" t="str">
        <f>IF(AND(ISNUMBER(BD113),ISNUMBER(DK113)),IF(BD113-VLOOKUP(BI113,NyIES!$L$2:$V$4,DK113,1)&lt;40,40 &amp; " - " &amp; BD113+VLOOKUP(BI113,NyIES!$L$2:$V$4,DK113,1),IF(BD113+VLOOKUP(BI113,NyIES!$L$2:$V$4,DK113,1)&gt;160,BD113-VLOOKUP(BI113,NyIES!$L$2:$V$4,DK113,1) &amp; " - " &amp; 160,BD113-VLOOKUP(BI113,NyIES!$L$2:$V$4,DK113,1) &amp; " - " &amp; BD113+VLOOKUP(BI113,NyIES!$L$2:$V$4,DK113,1))),"")</f>
        <v/>
      </c>
      <c r="CL113" s="4" t="str">
        <f>IF(AND(ISNUMBER(BE113),ISNUMBER(DK113)),IF(BE113-VLOOKUP(BI113,NyISI!$L$2:$V$4,DK113,1)&lt;40,40 &amp; " - " &amp; BE113+VLOOKUP(BI113,NyISI!$L$2:$V$4,DK113,1),IF(BE113+VLOOKUP(BI113,NyISI!$L$2:$V$4,DK113,1)&gt;160,BE113-VLOOKUP(BI113,NyISI!$L$2:$V$4,DK113,1) &amp; " - " &amp; 160,BE113-VLOOKUP(BI113,NyISI!$L$2:$V$4,DK113,1) &amp; " - " &amp; BE113+VLOOKUP(BI113,NyISI!$L$2:$V$4,DK113,1))),"")</f>
        <v/>
      </c>
      <c r="CM113" s="4" t="str">
        <f>IF(AND(ISNUMBER(DK113),DK113&lt;8),IF(AND(ISNUMBER(BF113),ISNUMBER(DK113)),IF(BF113-VLOOKUP(BI113,NyISS!$L$2:$V$4,DK113,1)&lt;40,40 &amp; " - " &amp; BF113+VLOOKUP(BI113,NyISS!$L$2:$V$4,DK113,1),IF(BF113+VLOOKUP(BI113,NyISS!$L$2:$V$4,DK113,1)&gt;160,BF113-VLOOKUP(BI113,NyISS!$L$2:$V$4,DK113,1) &amp; " - " &amp; 160,BF113-VLOOKUP(BI113,NyISS!$L$2:$V$4,DK113,1) &amp; " - " &amp; BF113+VLOOKUP(BI113,NyISS!$L$2:$V$4,DK113,1))),""),"")</f>
        <v/>
      </c>
      <c r="CN113" s="4" t="str">
        <f>IF(AND(ISNUMBER(DK113),DK113&gt;7),IF(AND(ISNUMBER(BG113),ISNUMBER(DK113)),IF(BG113-VLOOKUP(BI113,NyISM!$L$2:$V$4,DK113,1)&lt;40,40 &amp; " - " &amp; BG113+VLOOKUP(BI113,NyISM!$L$2:$V$4,DK113,1),IF(BG113+VLOOKUP(BI113,NyISM!$L$2:$V$4,DK113,1)&gt;160,BG113-VLOOKUP(BI113,NyISM!$L$2:$V$4,DK113,1) &amp; " - " &amp; 160,BG113-VLOOKUP(BI113,NyISM!$L$2:$V$4,DK113,1) &amp; " - " &amp; BG113+VLOOKUP(BI113,NyISM!$L$2:$V$4,DK113,1))),""),"")</f>
        <v/>
      </c>
      <c r="CO113" s="4" t="str">
        <f>IF(AND(ISNUMBER(BH113),ISNUMBER(DK113)),IF(BH113-VLOOKUP(BI113,NyIAM!$L$2:$V$4,DK113,1)&lt;40,40 &amp; " - " &amp; BH113+VLOOKUP(BI113,NyIAM!$L$2:$V$4,DK113,1),IF(BH113+VLOOKUP(BI113,NyIAM!$L$2:$V$4,DK113,1)&gt;160,BH113-VLOOKUP(BI113,NyIAM!$L$2:$V$4,DK113,1) &amp; " - " &amp; 160,BH113-VLOOKUP(BI113,NyIAM!$L$2:$V$4,DK113,1) &amp; " - " &amp; BH113+VLOOKUP(BI113,NyIAM!$L$2:$V$4,DK113,1))),"")</f>
        <v/>
      </c>
      <c r="CP113" s="4" t="str">
        <f>IF(AF113="","",IF(AND(ISNUMBER(AF113),ISNUMBER(DK113)),IF(VLOOKUP(AF113,NyOm!$A$2:$K$30,DK113,1)=1,"Onormalt få ord",IF(VLOOKUP(AF113,NyOm!$A$2:$K$30,DK113,1)=2,"Färre antal ord än normalt",IF(VLOOKUP(AF113,NyOm!$A$2:$K$30,DK113,1)=3,"Normalt antal ord","")))))</f>
        <v/>
      </c>
      <c r="CQ113" s="4" t="str">
        <f>IF(AB113="","",IF(AND(ISNUMBER(AB113),ISNUMBER(DK113)),IF(VLOOKUP(AB113,NyPbTid!$A$2:$K$218,DK113,1)=1,"Onormalt lång tidsåtgång",IF(VLOOKUP(AB113,NyPbTid!$A$2:$K$218,DK113,1)=2,"Långsammare än normalt",IF(VLOOKUP(AB113,NyPbTid!$A$2:$K$218,DK113,1)=3,"Normal tidsåtgång","")))))</f>
        <v/>
      </c>
      <c r="CR113" s="4" t="str">
        <f>IF(AC113="","",IF(AND(ISNUMBER(AC113),ISNUMBER(DK113)),IF(VLOOKUP(AC113,NyPbFel!$A$2:$K$18,DK113,1)=1,"Onormalt antal fel",IF(VLOOKUP(AC113,NyPbFel!$A$2:$K$18,DK113,1)=2,"Fler fel än normalt",IF(VLOOKUP(AC113,NyPbFel!$A$2:$K$18,DK113,1)=3,"Normalt antal fel","")))))</f>
        <v/>
      </c>
      <c r="CS113" s="4" t="str">
        <f t="shared" si="28"/>
        <v/>
      </c>
      <c r="CT113" s="4" t="str">
        <f>IF(OR(ISNUMBER(CS113),CS113="0**"),IF(ISNUMBER(CS113),CS113/ABS(CS113)*VLOOKUP(1,SignDiff!$A$3:$K$4,DK113,1),VLOOKUP(1,SignDiff!$A$3:$K$4,DK113,1)),"")</f>
        <v/>
      </c>
      <c r="CU113" s="4" t="str">
        <f>IF(OR(ISNUMBER(CS113),CS113="0**"),IF(ISNUMBER(CS113),CS113/ABS(CS113)*VLOOKUP(1,SignDiff!$A$7:$K$8,DK113,1),VLOOKUP(1,SignDiff!$A$7:$K$8,DK113,1)),"")</f>
        <v/>
      </c>
      <c r="CV113" s="4" t="str">
        <f t="shared" si="29"/>
        <v/>
      </c>
      <c r="CW113" s="4" t="str">
        <f t="shared" si="30"/>
        <v/>
      </c>
      <c r="CX113" s="4" t="str">
        <f>IF(OR(ISNUMBER(CS113),CS113="0**"),IF(CS113="0**",VLOOKUP(0,'IRS-IES'!$A$2:$C$43,2,1),IF(CS113&lt;0,VLOOKUP(ABS(CS113),'IRS-IES'!$A$2:$C$43,2,1),VLOOKUP(ABS(CS113),'IRS-IES'!$A$2:$C$43,3,1))),"")</f>
        <v/>
      </c>
      <c r="CY113" s="4" t="str">
        <f t="shared" si="31"/>
        <v/>
      </c>
      <c r="CZ113" s="4" t="str">
        <f>IF(OR(ISNUMBER(CY113),CY113="0**"),IF(ISNUMBER(CY113),CY113/ABS(CY113)*VLOOKUP(2,SignDiff!$A$3:$K$4,DK113,1),VLOOKUP(2,SignDiff!$A$3:$K$4,DK113,1)),"")</f>
        <v/>
      </c>
      <c r="DA113" s="4" t="str">
        <f>IF(OR(ISNUMBER(CY113),CY113="0**"),IF(ISNUMBER(CY113),CY113/ABS(CY113)*VLOOKUP(2,SignDiff!$A$7:$K$8,DK113,1),VLOOKUP(2,SignDiff!$A$7:$K$8,DK113,1)),"")</f>
        <v/>
      </c>
      <c r="DB113" s="4" t="str">
        <f t="shared" si="32"/>
        <v/>
      </c>
      <c r="DC113" s="4" t="str">
        <f t="shared" si="33"/>
        <v/>
      </c>
      <c r="DD113" s="4" t="str">
        <f>IF(OR(ISNUMBER(CY113),CY113="0**"),IF(CY113="0**",VLOOKUP(0,'ISI-ISS'!$A$2:$C$43,2,1),IF(CY113&lt;0,VLOOKUP(ABS(CY113),'ISI-ISS'!$A$2:$C$43,2,1),VLOOKUP(ABS(CY113),'ISI-ISS'!$A$2:$C$43,3,1))),"")</f>
        <v/>
      </c>
      <c r="DE113" s="4" t="str">
        <f t="shared" si="34"/>
        <v/>
      </c>
      <c r="DF113" s="4" t="str">
        <f>IF(OR(ISNUMBER(DE113),DE113="0**"),IF(ISNUMBER(DE113),DE113/ABS(DE113)*VLOOKUP(2,SignDiff!$A$3:$K$4,DK113,1),VLOOKUP(2,SignDiff!$A$3:$K$4,DK113,1)),"")</f>
        <v/>
      </c>
      <c r="DG113" s="4" t="str">
        <f>IF(OR(ISNUMBER(DE113),DE113="0**"),IF(ISNUMBER(DE113),DE113/ABS(DE113)*VLOOKUP(2,SignDiff!$A$7:$K$8,DK113,1),VLOOKUP(2,SignDiff!$A$7:$K$8,DK113,1)),"")</f>
        <v/>
      </c>
      <c r="DH113" s="4" t="str">
        <f t="shared" si="35"/>
        <v/>
      </c>
      <c r="DI113" s="4" t="str">
        <f t="shared" si="36"/>
        <v/>
      </c>
      <c r="DJ113" s="4" t="str">
        <f>IF(OR(ISNUMBER(DE113),DE113="0**"),IF(DE113="0**",VLOOKUP(0,'ISI-ISM'!$A$2:$C$43,2,1),IF(DE113&lt;0,VLOOKUP(ABS(DE113),'ISI-ISM'!$A$2:$C$43,2,1),VLOOKUP(ABS(DE113),'ISI-ISM'!$A$2:$C$43,3,1))),"")</f>
        <v/>
      </c>
      <c r="DK113" s="4" t="str">
        <f>IF(ISERROR(VLOOKUP(N113,age!$A$2:$C$11,2,1)),"",VLOOKUP(N113,age!$A$2:$C$11,2,1))</f>
        <v/>
      </c>
      <c r="DL113" s="4" t="str">
        <f>IF(ISERROR(VLOOKUP(N113,age!$A$2:$C$11,3,1)),"",VLOOKUP(N113,age!$A$2:$C$11,3,1))</f>
        <v/>
      </c>
      <c r="DM113" s="4">
        <f t="shared" si="23"/>
        <v>0</v>
      </c>
      <c r="DN113" s="4">
        <f t="shared" si="24"/>
        <v>0</v>
      </c>
      <c r="DO113" s="4">
        <f t="shared" si="25"/>
        <v>0</v>
      </c>
      <c r="DP113" s="4">
        <f t="shared" si="26"/>
        <v>0</v>
      </c>
      <c r="DQ113" s="4">
        <f t="shared" si="27"/>
        <v>0</v>
      </c>
      <c r="DR113" s="9" t="str">
        <f t="shared" si="37"/>
        <v/>
      </c>
      <c r="DS113" s="9" t="str">
        <f t="shared" si="38"/>
        <v/>
      </c>
      <c r="DT113" s="9" t="str">
        <f t="shared" si="39"/>
        <v/>
      </c>
      <c r="DU113" s="9" t="str">
        <f t="shared" si="40"/>
        <v/>
      </c>
      <c r="DV113" s="9" t="str">
        <f t="shared" si="41"/>
        <v/>
      </c>
      <c r="DW113" s="9" t="str">
        <f t="shared" si="42"/>
        <v/>
      </c>
      <c r="DX113" s="9" t="str">
        <f t="shared" si="43"/>
        <v/>
      </c>
      <c r="DY113" s="9" t="str">
        <f>IF(AND(ISNUMBER(AJ113),ISNUMBER(DK113)),IF(AJ113-VLOOKUP(BI113,NyFi!$L$2:$V$4,DK113,1)&lt;1,1,AJ113-VLOOKUP(BI113,NyFi!$L$2:$V$4,DK113,1)),"")</f>
        <v/>
      </c>
      <c r="DZ113" s="9" t="str">
        <f>IF(AND(ISNUMBER(DK113),DK113&lt;8),IF(AND(ISNUMBER(AK113),ISNUMBER(DK113)),IF(AK113-VLOOKUP(BI113,NyGs!$L$2:$V$4,DK113,1)&lt;1,1,AK113-VLOOKUP(BI113,NyGs!$L$2:$V$4,DK113,1)),""),"")</f>
        <v/>
      </c>
      <c r="EA113" s="9" t="str">
        <f>IF(AND(ISNUMBER(AL113),ISNUMBER(DK113)),IF(AL113-VLOOKUP(BI113,NyRm!$L$2:$V$4,DK113,1)&lt;1,1,AL113-VLOOKUP(BI113,NyRm!$L$2:$V$4,DK113,1)),"")</f>
        <v/>
      </c>
      <c r="EB113" s="9" t="str">
        <f>IF(AND(ISNUMBER(AM113),ISNUMBER(DK113)),IF(AM113-VLOOKUP(BI113,NyFm!$L$2:$V$4,DK113,1)&lt;1,1,AM113-VLOOKUP(BI113,NyFm!$L$2:$V$4,DK113,1)),"")</f>
        <v/>
      </c>
      <c r="EC113" s="9" t="str">
        <f>IF(AND(ISNUMBER(DK113),DK113&lt;8),IF(AND(ISNUMBER(AN113),ISNUMBER(DK113)),IF(AN113-VLOOKUP(BI113,NyLi1R!$L$2:$V$4,DK113,1)&lt;1,1,AN113-VLOOKUP(BI113,NyLi1R!$L$2:$V$4,DK113,1)),""),"")</f>
        <v/>
      </c>
      <c r="ED113" s="9" t="str">
        <f>IF(AND(ISNUMBER(DK113),DK113&lt;8),IF(AND(ISNUMBER(AO113),ISNUMBER(DK113)),IF(AO113-VLOOKUP(BI113,NyLi1E!$L$2:$V$4,DK113,1)&lt;1,1,AO113-VLOOKUP(BI113,NyLi1E!$L$2:$V$4,DK113,1)),""),"")</f>
        <v/>
      </c>
      <c r="EE113" s="9" t="str">
        <f>IF(AND(ISNUMBER(DK113),DK113&lt;8),IF(AND(ISNUMBER(AP113),ISNUMBER(DK113)),IF(AP113-VLOOKUP(BI113,NyLi1T!$L$2:$V$4,DK113,1)&lt;1,1,AP113-VLOOKUP(BI113,NyLi1T!$L$2:$V$4,DK113,1)),""),"")</f>
        <v/>
      </c>
      <c r="EF113" s="9" t="str">
        <f>IF(AND(ISNUMBER(DK113),DK113&gt;7),IF(AND(ISNUMBER(AQ113),ISNUMBER(DK113)),IF(AQ113-VLOOKUP(BI113,NyLi2R!$L$2:$V$4,DK113,1)&lt;1,1,AQ113-VLOOKUP(BI113,NyLi2R!$L$2:$V$4,DK113,1)),""),"")</f>
        <v/>
      </c>
      <c r="EG113" s="9" t="str">
        <f>IF(AND(ISNUMBER(DK113),DK113&gt;7),IF(AND(ISNUMBER(AR113),ISNUMBER(DK113)),IF(AR113-VLOOKUP(BI113,NyLi2E!$L$2:$V$4,DK113,1)&lt;1,1,AR113-VLOOKUP(BI113,NyLi2E!$L$2:$V$4,DK113,1)),""),"")</f>
        <v/>
      </c>
      <c r="EH113" s="9" t="str">
        <f>IF(AND(ISNUMBER(DK113),DK113&gt;7),IF(AND(ISNUMBER(AS113),ISNUMBER(DK113)),IF(AS113-VLOOKUP(BI113,NyLi2T!$L$2:$V$4,DK113,1)&lt;1,1,AS113-VLOOKUP(BI113,NyLi2T!$L$2:$V$4,DK113,1)),""),"")</f>
        <v/>
      </c>
      <c r="EI113" s="9" t="str">
        <f>IF(AND(ISNUMBER(DK113),DK113&lt;8),IF(AND(ISNUMBER(AT113),ISNUMBER(DK113)),IF(AT113-VLOOKUP(BI113,NySs!$L$2:$V$4,DK113,1)&lt;1,1,AT113-VLOOKUP(BI113,NySs!$L$2:$V$4,DK113,1)),""),"")</f>
        <v/>
      </c>
      <c r="EJ113" s="9" t="str">
        <f>IF(AND(ISNUMBER(DK113),DK113&lt;9),IF(AND(ISNUMBER(AU113),ISNUMBER(DK113)),IF(AU113-VLOOKUP(BI113,NyEo!$L$2:$V$4,DK113,1)&lt;1,1,AU113-VLOOKUP(BI113,NyEo!$L$2:$V$4,DK113,1)),""),"")</f>
        <v/>
      </c>
      <c r="EK113" s="9" t="str">
        <f>IF(AND(ISNUMBER(DK113),DK113&gt;7),IF(AND(ISNUMBER(AV113),ISNUMBER(DK113)),IF(AV113-VLOOKUP(BI113,NyHt!$L$2:$V$4,DK113,1)&lt;1,1,AV113-VLOOKUP(BI113,NyHt!$L$2:$V$4,DK113,1)),""),"")</f>
        <v/>
      </c>
      <c r="EL113" s="9" t="str">
        <f>IF(AND(ISNUMBER(AW113),ISNUMBER(DK113)),IF(AW113-VLOOKUP(BI113,NySiF!$L$2:$V$4,DK113,1)&lt;1,1,AW113-VLOOKUP(BI113,NySiF!$L$2:$V$4,DK113,1)),"")</f>
        <v/>
      </c>
      <c r="EM113" s="9" t="str">
        <f>IF(AND(ISNUMBER(AX113),ISNUMBER(DK113)),IF(AX113-VLOOKUP(BI113,NySiB!$L$2:$V$4,DK113,1)&lt;1,1,AX113-VLOOKUP(BI113,NySiB!$L$2:$V$4,DK113,1)),"")</f>
        <v/>
      </c>
      <c r="EN113" s="9" t="str">
        <f>IF(AND(ISNUMBER(AY113),ISNUMBER(DK113)),IF(AY113-VLOOKUP(BI113,NySiT!$L$2:$V$4,DK113,1)&lt;1,1,AY113-VLOOKUP(BI113,NySiT!$L$2:$V$4,DK113,1)),"")</f>
        <v/>
      </c>
      <c r="EO113" s="9" t="str">
        <f>IF(AND(ISNUMBER(AZ113),ISNUMBER(DK113)),IF(AZ113-VLOOKUP(BI113,NyVs!$L$2:$V$4,DK113,1)&lt;1,1,AZ113-VLOOKUP(BI113,NyVs!$L$2:$V$4,DK113,1)),"")</f>
        <v/>
      </c>
      <c r="EP113" s="9" t="str">
        <f>IF(AND(ISNUMBER(BA113),ISNUMBER(DK113)),IF(BA113-VLOOKUP(BI113,NyPp!$L$2:$V$4,DK113,1)&lt;1,1,BA113-VLOOKUP(BI113,NyPp!$L$2:$V$4,DK113,1)),"")</f>
        <v/>
      </c>
      <c r="EQ113" s="9" t="str">
        <f>IF(AND(ISNUMBER(BB113),ISNUMBER(DK113)),IF(BB113-VLOOKUP(BI113,NyIGS!$L$2:$V$4,DK113,1)&lt;40,40,BB113-VLOOKUP(BI113,NyIGS!$L$2:$V$4,DK113,1)),"")</f>
        <v/>
      </c>
      <c r="ER113" s="9" t="str">
        <f>IF(AND(ISNUMBER(BC113),ISNUMBER(DK113)),IF(BC113-VLOOKUP(BI113,NyIRS!$L$2:$V$4,DK113,1)&lt;40,40,BC113-VLOOKUP(BI113,NyIRS!$L$2:$V$4,DK113,1)),"")</f>
        <v/>
      </c>
      <c r="ES113" s="9" t="str">
        <f>IF(AND(ISNUMBER(BD113),ISNUMBER(DK113)),IF(BD113-VLOOKUP(BI113,NyIES!$L$2:$V$4,DK113,1)&lt;40,40,BD113-VLOOKUP(BI113,NyIES!$L$2:$V$4,DK113,1)),"")</f>
        <v/>
      </c>
      <c r="ET113" s="9" t="str">
        <f>IF(AND(ISNUMBER(BE113),ISNUMBER(DK113)),IF(BE113-VLOOKUP(BI113,NyISI!$L$2:$V$4,DK113,1)&lt;40,40,BE113-VLOOKUP(BI113,NyISI!$L$2:$V$4,DK113,1)),"")</f>
        <v/>
      </c>
      <c r="EU113" s="9" t="str">
        <f>IF(AND(ISNUMBER(DK113),DK113&lt;8),IF(AND(ISNUMBER(BF113),ISNUMBER(DK113)),IF(BF113-VLOOKUP(BI113,NyISS!$L$2:$V$4,DK113,1)&lt;40,40,BF113-VLOOKUP(BI113,NyISS!$L$2:$V$4,DK113,1)),""),"")</f>
        <v/>
      </c>
      <c r="EV113" s="9" t="str">
        <f>IF(AND(ISNUMBER(DK113),DK113&gt;7),IF(AND(ISNUMBER(BG113),ISNUMBER(DK113)),IF(BG113-VLOOKUP(BI113,NyISM!$L$2:$V$4,DK113,1)&lt;40,40,BG113-VLOOKUP(BI113,NyISM!$L$2:$V$4,DK113,1)),""),"")</f>
        <v/>
      </c>
      <c r="EW113" s="9" t="str">
        <f>IF(AND(ISNUMBER(BH113),ISNUMBER(DK113)),IF(BH113-VLOOKUP(BI113,NyIAM!$L$2:$V$4,DK113,1)&lt;40,40,BH113-VLOOKUP(BI113,NyIAM!$L$2:$V$4,DK113,1)),"")</f>
        <v/>
      </c>
      <c r="EX113" s="9" t="str">
        <f>IF(AND(ISNUMBER(AJ113),ISNUMBER(DK113)),IF(AJ113+VLOOKUP(BI113,NyFi!$L$2:$V$4,DK113,1)&gt;19,19,AJ113+VLOOKUP(BI113,NyFi!$L$2:$V$4,DK113,1)),"")</f>
        <v/>
      </c>
      <c r="EY113" s="9" t="str">
        <f>IF(AND(ISNUMBER(DK113),DK113&lt;8),IF(AND(ISNUMBER(AK113),ISNUMBER(DK113)),IF(AK113+VLOOKUP(BI113,NyGs!$L$2:$V$4,DK113,1)&gt;19,19,AK113+VLOOKUP(BI113,NyGs!$L$2:$V$4,DK113,1)),""),"")</f>
        <v/>
      </c>
      <c r="EZ113" s="9" t="str">
        <f>IF(AND(ISNUMBER(AL113),ISNUMBER(DK113)),IF(AL113+VLOOKUP(BI113,NyRm!$L$2:$V$4,DK113,1)&gt;19,19,AL113+VLOOKUP(BI113,NyRm!$L$2:$V$4,DK113,1)),"")</f>
        <v/>
      </c>
      <c r="FA113" s="9" t="str">
        <f>IF(AND(ISNUMBER(AM113),ISNUMBER(DK113)),IF(AM113+VLOOKUP(BI113,NyFm!$L$2:$V$4,DK113,1)&gt;19,19,AM113+VLOOKUP(BI113,NyFm!$L$2:$V$4,DK113,1)),"")</f>
        <v/>
      </c>
      <c r="FB113" s="9" t="str">
        <f>IF(AND(ISNUMBER(DK113),DK113&lt;8),IF(AND(ISNUMBER(AN113),ISNUMBER(DK113)),IF(AN113+VLOOKUP(BI113,NyLi1R!$L$2:$V$4,DK113,1)&gt;19,19,AN113+VLOOKUP(BI113,NyLi1R!$L$2:$V$4,DK113,1)),""),"")</f>
        <v/>
      </c>
      <c r="FC113" s="9" t="str">
        <f>IF(AND(ISNUMBER(DK113),DK113&lt;8),IF(AND(ISNUMBER(AO113),ISNUMBER(DK113)),IF(AO113+VLOOKUP(BI113,NyLi1E!$L$2:$V$4,DK113,1)&gt;19,19,AO113+VLOOKUP(BI113,NyLi1E!$L$2:$V$4,DK113,1)),""),"")</f>
        <v/>
      </c>
      <c r="FD113" s="9" t="str">
        <f>IF(AND(ISNUMBER(DK113),DK113&lt;8),IF(AND(ISNUMBER(AP113),ISNUMBER(DK113)),IF(AP113+VLOOKUP(BI113,NyLi1T!$L$2:$V$4,DK113,1)&gt;19,19,AP113+VLOOKUP(BI113,NyLi1T!$L$2:$V$4,DK113,1)),""),"")</f>
        <v/>
      </c>
      <c r="FE113" s="9" t="str">
        <f>IF(AND(ISNUMBER(DK113),DK113&gt;7),IF(AND(ISNUMBER(AQ113),ISNUMBER(DK113)),IF(AQ113+VLOOKUP(BI113,NyLi2R!$L$2:$V$4,DK113,1)&gt;19,19,AQ113+VLOOKUP(BI113,NyLi2R!$L$2:$V$4,DK113,1)),""),"")</f>
        <v/>
      </c>
      <c r="FF113" s="9" t="str">
        <f>IF(AND(ISNUMBER(DK113),DK113&gt;7),IF(AND(ISNUMBER(AR113),ISNUMBER(DK113)),IF(AR113+VLOOKUP(BI113,NyLi2E!$L$2:$V$4,DK113,1)&gt;19,19,AR113+VLOOKUP(BI113,NyLi2E!$L$2:$V$4,DK113,1)),""),"")</f>
        <v/>
      </c>
      <c r="FG113" s="9" t="str">
        <f>IF(AND(ISNUMBER(DK113),DK113&gt;7),IF(AND(ISNUMBER(AS113),ISNUMBER(DK113)),IF(AS113+VLOOKUP(BI113,NyLi2T!$L$2:$V$4,DK113,1)&gt;19,19,AS113+VLOOKUP(BI113,NyLi2T!$L$2:$V$4,DK113,1)),""),"")</f>
        <v/>
      </c>
      <c r="FH113" s="9" t="str">
        <f>IF(AND(ISNUMBER(DK113),DK113&lt;8),IF(AND(ISNUMBER(AT113),ISNUMBER(DK113)),IF(AT113+VLOOKUP(BI113,NySs!$L$2:$V$4,DK113,1)&gt;19,19,AT113+VLOOKUP(BI113,NySs!$L$2:$V$4,DK113,1)),""),"")</f>
        <v/>
      </c>
      <c r="FI113" s="9" t="str">
        <f>IF(AND(ISNUMBER(DK113),DK113&lt;9),IF(AND(ISNUMBER(AU113),ISNUMBER(DK113)),IF(AU113+VLOOKUP(BI113,NyEo!$L$2:$V$4,DK113,1)&gt;19,19,AU113+VLOOKUP(BI113,NyEo!$L$2:$V$4,DK113,1)),""),"")</f>
        <v/>
      </c>
      <c r="FJ113" s="9" t="str">
        <f>IF(AND(ISNUMBER(DK113),DK113&gt;7),IF(AND(ISNUMBER(AV113),ISNUMBER(DK113)),IF(AV113+VLOOKUP(BI113,NyHt!$L$2:$V$4,DK113,1)&gt;19,19,AV113+VLOOKUP(BI113,NyHt!$L$2:$V$4,DK113,1)),""),"")</f>
        <v/>
      </c>
      <c r="FK113" s="9" t="str">
        <f>IF(AND(ISNUMBER(AW113),ISNUMBER(DK113)),IF(AW113+VLOOKUP(BI113,NySiF!$L$2:$V$4,DK113,1)&gt;19,19,AW113+VLOOKUP(BI113,NySiF!$L$2:$V$4,DK113,1)),"")</f>
        <v/>
      </c>
      <c r="FL113" s="9" t="str">
        <f>IF(AND(ISNUMBER(AX113),ISNUMBER(DK113)),IF(AX113+VLOOKUP(BI113,NySiB!$L$2:$V$4,DK113,1)&gt;19,19,AX113+VLOOKUP(BI113,NySiB!$L$2:$V$4,DK113,1)),"")</f>
        <v/>
      </c>
      <c r="FM113" s="9" t="str">
        <f>IF(AND(ISNUMBER(AY113),ISNUMBER(DK113)),IF(AY113+VLOOKUP(BI113,NySiT!$L$2:$V$4,DK113,1)&gt;19,19,AY113+VLOOKUP(BI113,NySiT!$L$2:$V$4,DK113,1)),"")</f>
        <v/>
      </c>
      <c r="FN113" s="9" t="str">
        <f>IF(AND(ISNUMBER(AZ113),ISNUMBER(DK113)),IF(AZ113+VLOOKUP(BI113,NyVs!$L$2:$V$4,DK113,1)&gt;19,19,AZ113+VLOOKUP(BI113,NyVs!$L$2:$V$4,DK113,1)),"")</f>
        <v/>
      </c>
      <c r="FO113" s="9" t="str">
        <f>IF(AND(ISNUMBER(BA113),ISNUMBER(DK113)),IF(BA113+VLOOKUP(BI113,NyPp!$L$2:$V$4,DK113,1)&gt;19,19,BA113+VLOOKUP(BI113,NyPp!$L$2:$V$4,DK113,1)),"")</f>
        <v/>
      </c>
      <c r="FP113" s="9" t="str">
        <f>IF(AND(ISNUMBER(BB113),ISNUMBER(DK113)),IF(BB113+VLOOKUP(BI113,NyIGS!$L$2:$V$4,DK113,1)&gt;160,160,BB113+VLOOKUP(BI113,NyIGS!$L$2:$V$4,DK113,1)),"")</f>
        <v/>
      </c>
      <c r="FQ113" s="9" t="str">
        <f>IF(AND(ISNUMBER(BC113),ISNUMBER(DK113)),IF(BC113+VLOOKUP(BI113,NyIRS!$L$2:$V$4,DK113,1)&gt;160,160,BC113+VLOOKUP(BI113,NyIRS!$L$2:$V$4,DK113,1)),"")</f>
        <v/>
      </c>
      <c r="FR113" s="9" t="str">
        <f>IF(AND(ISNUMBER(BD113),ISNUMBER(DK113)),IF(BD113+VLOOKUP(BI113,NyIES!$L$2:$V$4,DK113,1)&gt;160,160, BD113+VLOOKUP(BI113,NyIES!$L$2:$V$4,DK113,1)),"")</f>
        <v/>
      </c>
      <c r="FS113" s="9" t="str">
        <f>IF(AND(ISNUMBER(BE113),ISNUMBER(DK113)),IF(BE113+VLOOKUP(BI113,NyISI!$L$2:$V$4,DK113,1)&gt;160,160,BE113+VLOOKUP(BI113,NyISI!$L$2:$V$4,DK113,1)),"")</f>
        <v/>
      </c>
      <c r="FT113" s="9" t="str">
        <f>IF(AND(ISNUMBER(DK113),DK113&lt;8),IF(AND(ISNUMBER(BF113),ISNUMBER(DK113)),IF(BF113+VLOOKUP(BI113,NyISS!$L$2:$V$4,DK113,1)&gt;160,160,BF113+VLOOKUP(BI113,NyISS!$L$2:$V$4,DK113,1)),""),"")</f>
        <v/>
      </c>
      <c r="FU113" s="9" t="str">
        <f>IF(AND(ISNUMBER(DK113),DK113&gt;7),IF(AND(ISNUMBER(BG113),ISNUMBER(DK113)),IF(BG113+VLOOKUP(BI113,NyISM!$L$2:$V$4,DK113,1)&gt;160,160,BG113+VLOOKUP(BI113,NyISM!$L$2:$V$4,DK113,1)),""),"")</f>
        <v/>
      </c>
      <c r="FV113" s="9" t="str">
        <f>IF(AND(ISNUMBER(BH113),ISNUMBER(DK113)),IF(BH113+VLOOKUP(BI113,NyIAM!$L$2:$V$4,DK113,1)&gt;160,160,BH113+VLOOKUP(BI113,NyIAM!$L$2:$V$4,DK113,1)),"")</f>
        <v/>
      </c>
    </row>
    <row r="114" spans="1:178" x14ac:dyDescent="0.2">
      <c r="A114" s="51"/>
      <c r="B114" s="51"/>
      <c r="C114" s="51"/>
      <c r="D114" s="51"/>
      <c r="E114" s="51"/>
      <c r="F114" s="51"/>
      <c r="G114" s="51"/>
      <c r="H114" s="51"/>
      <c r="I114" s="51"/>
      <c r="J114" s="52"/>
      <c r="K114" s="52"/>
      <c r="L114" s="53"/>
      <c r="M114" s="53"/>
      <c r="N114" s="58" t="str">
        <f t="shared" si="22"/>
        <v/>
      </c>
      <c r="O114" s="53"/>
      <c r="P114" s="53"/>
      <c r="Q114" s="53"/>
      <c r="R114" s="53"/>
      <c r="S114" s="53"/>
      <c r="T114" s="53"/>
      <c r="U114" s="53"/>
      <c r="V114" s="53"/>
      <c r="W114" s="53"/>
      <c r="X114" s="53"/>
      <c r="Y114" s="53"/>
      <c r="Z114" s="53"/>
      <c r="AA114" s="53"/>
      <c r="AB114" s="53"/>
      <c r="AC114" s="53"/>
      <c r="AD114" s="53"/>
      <c r="AE114" s="53"/>
      <c r="AF114" s="53"/>
      <c r="AG114" s="53"/>
      <c r="AH114" s="53"/>
      <c r="AI114" s="53"/>
      <c r="AJ114" s="4" t="str">
        <f>IF(O114="","",IF(ISNUMBER(N114),VLOOKUP(O114,NyFi!$A$2:$K$40,DK114),""))</f>
        <v/>
      </c>
      <c r="AK114" s="4" t="str">
        <f>IF(P114="","",IF(AND(ISNUMBER(N114),DK114&lt;8),VLOOKUP(P114,NyGs!$A$2:$G$41,DK114),""))</f>
        <v/>
      </c>
      <c r="AL114" s="4" t="str">
        <f>IF(AA114="","",IF(ISNUMBER(N114),VLOOKUP(AA114,NyRm!$A$2:$K$56,DK114),""))</f>
        <v/>
      </c>
      <c r="AM114" s="4" t="str">
        <f>IF(Z114="","",IF(ISNUMBER(N114),VLOOKUP(Z114,NyFm!$A$2:$K$46,DK114),""))</f>
        <v/>
      </c>
      <c r="AN114" s="4" t="str">
        <f>IF(U114="","",IF(AND(ISNUMBER(N114),DK114&lt;8),VLOOKUP(U114,NyLi1R!$A$2:$G$20,DK114),""))</f>
        <v/>
      </c>
      <c r="AO114" s="4" t="str">
        <f>IF(V114="","",IF(AND(ISNUMBER(N114),DK114&lt;8),VLOOKUP(V114,NyLi1E!$A$2:$G$20,DK114),""))</f>
        <v/>
      </c>
      <c r="AP114" s="4" t="str">
        <f>IF(AND(ISNUMBER(N114),ISNUMBER(AN114),ISNUMBER(AO114),DK114&lt;8),VLOOKUP(AN114+AO114,NyLi1T!$A$2:$G$40,DK114),"")</f>
        <v/>
      </c>
      <c r="AQ114" s="4" t="str">
        <f>IF(W114="","",IF(AND(ISNUMBER(N114),DK114&gt;7),VLOOKUP(W114,NyLi2R!$A$2:$K$20,DK114),""))</f>
        <v/>
      </c>
      <c r="AR114" s="4" t="str">
        <f>IF(X114="","",IF(AND(ISNUMBER(N114),DK114&gt;7),VLOOKUP(X114,NyLi2E!$A$2:$K$20,DK114),""))</f>
        <v/>
      </c>
      <c r="AS114" s="4" t="str">
        <f>IF(AND(ISNUMBER(N114),ISNUMBER(AQ114),ISNUMBER(AR114),DK114&gt;7),VLOOKUP(AQ114+AR114,NyLi2T!$A$2:$K$40,DK114),"")</f>
        <v/>
      </c>
      <c r="AT114" s="4" t="str">
        <f>IF(AE114="","",IF(AND(ISNUMBER(N114),DK114&lt;8),VLOOKUP(AE114,NySs!$A$2:$G$28,DK114),""))</f>
        <v/>
      </c>
      <c r="AU114" s="4" t="str">
        <f>IF(AD114="","",IF(AND(ISNUMBER(N114),DK114&lt;9),VLOOKUP(AD114,NyEo!$A$2:$H$22,DK114),""))</f>
        <v/>
      </c>
      <c r="AV114" s="4" t="str">
        <f>IF(Q114="","",IF(AND(ISNUMBER(N114),DK114&gt;7),VLOOKUP(Q114,NyHt!$A$2:$K$17,DK114),""))</f>
        <v/>
      </c>
      <c r="AW114" s="4" t="str">
        <f>IF(R114="","",IF(ISNUMBER(N114),VLOOKUP(R114,NySiF!$A$2:$K$18,DK114),""))</f>
        <v/>
      </c>
      <c r="AX114" s="4" t="str">
        <f>IF(S114="","",IF(ISNUMBER(N114),VLOOKUP(S114,NySiB!$A$2:$K$16,DK114),""))</f>
        <v/>
      </c>
      <c r="AY114" s="4" t="str">
        <f>IF(T114="","",IF(ISNUMBER(N114),VLOOKUP(T114,NySiT!$A$2:$K$32,DK114),""))</f>
        <v/>
      </c>
      <c r="AZ114" s="4" t="str">
        <f>IF(Y114="","",IF(ISNUMBER(N114),VLOOKUP(Y114,NyVs!$A$2:$K$86,DK114),""))</f>
        <v/>
      </c>
      <c r="BA114" s="4" t="str">
        <f>IF(AI114="","",IF(ISNUMBER(N114),VLOOKUP(AI114,NyPp!$A$2:$K$202,DK114),""))</f>
        <v/>
      </c>
      <c r="BB114" s="4" t="str">
        <f>IF(AND(ISNUMBER(AJ114),ISNUMBER(AK114),ISNUMBER(AL114),ISNUMBER(AM114),DK114&lt;8),IF(COUNTIF(O114,0)+COUNTIF(P114,0)+COUNTIF(AA114,0)+COUNTIF(Z114,0)&gt;1,"",VLOOKUP(AJ114+AK114+AL114+AM114,NyIGS!$A$2:$K$78,DK114)),IF(AND(ISNUMBER(AJ114),ISNUMBER(AL114),ISNUMBER(AM114),ISNUMBER(AS114),DK114&gt;7),IF(COUNTIF(O114,0)+COUNTIF(AA114,0)+COUNTIF(Z114,0)+AND(COUNTIF(W114,0),COUNTIF(X114,0))&gt;1,"",VLOOKUP(AJ114+AL114+AM114+AS114,NyIGS!$A$2:$K$78,DK114)),""))</f>
        <v/>
      </c>
      <c r="BC114" s="4" t="str">
        <f>IF(AND(ISNUMBER(AJ114),ISNUMBER(AN114),ISNUMBER(AT114),DK114&lt;8),IF(COUNTIF(O114,0)+COUNTIF(U114,0)+COUNTIF(AE114,0)&gt;1,"",VLOOKUP(AJ114+AN114+AT114,NyIRS!$A$2:$K$59,DK114)),IF(AND(ISNUMBER(AJ114),ISNUMBER(AQ114),DK114&gt;7),IF(COUNTIF(O114,0)+COUNTIF(W114,0)&gt;1,"",VLOOKUP(AJ114+AQ114,NyIRS!$A$2:$K$59,DK114)),""))</f>
        <v/>
      </c>
      <c r="BD114" s="4" t="str">
        <f>IF(AND(ISNUMBER(AK114),ISNUMBER(AL114),ISNUMBER(AM114),DK114&lt;8),IF(COUNTIF(P114,0)+COUNTIF(AA114,0)+COUNTIF(Z114,0)&gt;1,"",VLOOKUP(AK114+AL114+AM114,NyIES!$A$2:$K$59,DK114)),IF(AND(ISNUMBER(AL114),ISNUMBER(AM114),ISNUMBER(AR114),DK114&gt;7),IF(COUNTIF(AA114,0)+COUNTIF(Z114,0)+COUNTIF(X114,0)&gt;1,"",VLOOKUP(AL114+AM114+AR114,NyIES!$A$2:$K$59,DK114)),""))</f>
        <v/>
      </c>
      <c r="BE114" s="4" t="str">
        <f>IF(AND(ISNUMBER(AJ114),ISNUMBER(AP114),ISNUMBER(AU114),DK114&lt;8),IF(COUNTIF(O114,0)+AND(COUNTIF(U114,0),COUNTIF(V114,0))+COUNTIF(AD114,0)&gt;1,"",VLOOKUP(AJ114+AP114+AU114,NyISI!$A$2:$K$59,DK114)),IF(AND(ISNUMBER(AS114),ISNUMBER(AU114),ISNUMBER(AV114),DK114=8),IF(COUNTIF(AD114,0)+COUNTIF(Q114,0)+AND(COUNTIF(W114,0),COUNTIF(X114,0))&gt;1,"",VLOOKUP(AS114+AU114+AV114,NyISI!$A$2:$K$59,DK114)),IF(AND(ISNUMBER(AS114),ISNUMBER(AV114),DK114&gt;8),IF(COUNTIF(Q114,0)+AND(COUNTIF(W114,0),COUNTIF(X114,0))&gt;1,"",VLOOKUP(AS114+AV114,NyISI!$A$2:$K$59,DK114)),"")))</f>
        <v/>
      </c>
      <c r="BF114" s="4" t="str">
        <f>IF(AND(ISNUMBER(AT114),ISNUMBER(AK114),ISNUMBER(AL114),ISNUMBER(AM114),DK114&lt;8),IF(COUNTIF(P114,0)+COUNTIF(AA114,0)+COUNTIF(Z114,0)+COUNTIF(AE114,0)&gt;1,"",VLOOKUP(AT114+AK114+AL114+AM114,NyISS!$A$2:$G$78,DK114)),"")</f>
        <v/>
      </c>
      <c r="BG114" s="4" t="str">
        <f>IF(AND(ISNUMBER(AJ114),ISNUMBER(AL114),ISNUMBER(AM114),DK114&gt;7),IF(COUNTIF(O114,0)+COUNTIF(AA114,0)+COUNTIF(Z114,0)&gt;1,"",VLOOKUP(AJ114+AL114+AM114,NyISM!$A$2:$K$59,DK114)),"")</f>
        <v/>
      </c>
      <c r="BH114" s="4" t="str">
        <f>IF(AND(ISNUMBER(AY114),ISNUMBER(AZ114)),IF(COUNTIF(T114,0)+COUNTIF(Y114,0)&gt;1,"",VLOOKUP(AY114+AZ114,NyIAM!$A$2:$K$40,DK114)),"")</f>
        <v/>
      </c>
      <c r="BJ114" s="4" t="str">
        <f>IF(ISNUMBER(BB114),VLOOKUP(BB114,Percentil!$A$2:$B$122,2,1),"")</f>
        <v/>
      </c>
      <c r="BK114" s="4" t="str">
        <f>IF(ISNUMBER(BC114),VLOOKUP(BC114,Percentil!$A$2:$B$122,2,1),"")</f>
        <v/>
      </c>
      <c r="BL114" s="4" t="str">
        <f>IF(ISNUMBER(BD114),VLOOKUP(BD114,Percentil!$A$2:$B$122,2,1),"")</f>
        <v/>
      </c>
      <c r="BM114" s="4" t="str">
        <f>IF(ISNUMBER(BE114),VLOOKUP(BE114,Percentil!$A$2:$B$122,2,1),"")</f>
        <v/>
      </c>
      <c r="BN114" s="4" t="str">
        <f>IF(ISNUMBER(BF114),VLOOKUP(BF114,Percentil!$A$2:$B$122,2,1),"")</f>
        <v/>
      </c>
      <c r="BO114" s="4" t="str">
        <f>IF(ISNUMBER(BG114),VLOOKUP(BG114,Percentil!$A$2:$B$122,2,1),"")</f>
        <v/>
      </c>
      <c r="BP114" s="4" t="str">
        <f>IF(ISNUMBER(BH114),VLOOKUP(BH114,Percentil!$A$2:$B$122,2,1),"")</f>
        <v/>
      </c>
      <c r="BQ114" s="4" t="str">
        <f>IF(AND(ISNUMBER(AJ114),ISNUMBER(DK114)),IF(AJ114-VLOOKUP(BI114,NyFi!$L$2:$V$4,DK114,1)&lt;1,1 &amp; " - " &amp; AJ114+VLOOKUP(BI114,NyFi!$L$2:$V$4,DK114,1),IF(AJ114+VLOOKUP(BI114,NyFi!$L$2:$V$4,DK114,1)&gt;19,AJ114-VLOOKUP(BI114,NyFi!$L$2:$V$4,DK114,1) &amp; " - " &amp; 19,AJ114-VLOOKUP(BI114,NyFi!$L$2:$V$4,DK114,1) &amp; " - " &amp; AJ114+VLOOKUP(BI114,NyFi!$L$2:$V$4,DK114,1))),"")</f>
        <v/>
      </c>
      <c r="BR114" s="4" t="str">
        <f>IF(AND(ISNUMBER(DK114),DK114&lt;8),IF(AND(ISNUMBER(AK114),ISNUMBER(DK114)),IF(AK114-VLOOKUP(BI114,NyGs!$L$2:$V$4,DK114,1)&lt;1,1 &amp; " - " &amp; AK114+VLOOKUP(BI114,NyGs!$L$2:$V$4,DK114,1),IF(AK114+VLOOKUP(BI114,NyGs!$L$2:$V$4,DK114,1)&gt;19,AK114-VLOOKUP(BI114,NyGs!$L$2:$V$4,DK114,1) &amp; " - " &amp; 19,AK114-VLOOKUP(BI114,NyGs!$L$2:$V$4,DK114,1) &amp; " - " &amp; AK114+VLOOKUP(BI114,NyGs!$L$2:$V$4,DK114,1))),""),"")</f>
        <v/>
      </c>
      <c r="BS114" s="4" t="str">
        <f>IF(AND(ISNUMBER(AL114),ISNUMBER(DK114)),IF(AL114-VLOOKUP(BI114,NyRm!$L$2:$V$4,DK114,1)&lt;1,1 &amp; " - " &amp; AL114+VLOOKUP(BI114,NyRm!$L$2:$V$4,DK114,1),IF(AL114+VLOOKUP(BI114,NyRm!$L$2:$V$4,DK114,1)&gt;19,AL114-VLOOKUP(BI114,NyRm!$L$2:$V$4,DK114,1) &amp; " - " &amp; 19,AL114-VLOOKUP(BI114,NyRm!$L$2:$V$4,DK114,1) &amp; " - " &amp; AL114+VLOOKUP(BI114,NyRm!$L$2:$V$4,DK114,1))),"")</f>
        <v/>
      </c>
      <c r="BT114" s="4" t="str">
        <f>IF(AND(ISNUMBER(AM114),ISNUMBER(DK114)),IF(AM114-VLOOKUP(BI114,NyFm!$L$2:$V$4,DK114,1)&lt;1,1 &amp; " - " &amp; AM114+VLOOKUP(BI114,NyFm!$L$2:$V$4,DK114,1),IF(AM114+VLOOKUP(BI114,NyFm!$L$2:$V$4,DK114,1)&gt;19,AM114-VLOOKUP(BI114,NyFm!$L$2:$V$4,DK114,1) &amp; " - " &amp; 19,AM114-VLOOKUP(BI114,NyFm!$L$2:$V$4,DK114,1) &amp; " - " &amp; AM114+VLOOKUP(BI114,NyFm!$L$2:$V$4,DK114,1))),"")</f>
        <v/>
      </c>
      <c r="BU114" s="4" t="str">
        <f>IF(AND(ISNUMBER(DK114),DK114&lt;8),IF(AND(ISNUMBER(AN114),ISNUMBER(DK114)),IF(AN114-VLOOKUP(BI114,NyLi1R!$L$2:$V$4,DK114,1)&lt;1,1 &amp; " - " &amp; AN114+VLOOKUP(BI114,NyLi1R!$L$2:$V$4,DK114,1),IF(AN114+VLOOKUP(BI114,NyLi1R!$L$2:$V$4,DK114,1)&gt;19,AN114-VLOOKUP(BI114,NyLi1R!$L$2:$V$4,DK114,1) &amp; " - " &amp; 19,AN114-VLOOKUP(BI114,NyLi1R!$L$2:$V$4,DK114,1) &amp; " - " &amp; AN114+VLOOKUP(BI114,NyLi1R!$L$2:$V$4,DK114,1))),""),"")</f>
        <v/>
      </c>
      <c r="BV114" s="4" t="str">
        <f>IF(AND(ISNUMBER(DK114),DK114&lt;8),IF(AND(ISNUMBER(AO114),ISNUMBER(DK114)),IF(AO114-VLOOKUP(BI114,NyLi1E!$L$2:$V$4,DK114,1)&lt;1,1 &amp; " - " &amp; AO114+VLOOKUP(BI114,NyLi1E!$L$2:$V$4,DK114,1),IF(AO114+VLOOKUP(BI114,NyLi1E!$L$2:$V$4,DK114,1)&gt;19,AO114-VLOOKUP(BI114,NyLi1E!$L$2:$V$4,DK114,1) &amp; " - " &amp; 19,AO114-VLOOKUP(BI114,NyLi1E!$L$2:$V$4,DK114,1) &amp; " - " &amp; AO114+VLOOKUP(BI114,NyLi1E!$L$2:$V$4,DK114,1))),""),"")</f>
        <v/>
      </c>
      <c r="BW114" s="4" t="str">
        <f>IF(AND(ISNUMBER(DK114),DK114&lt;8),IF(AND(ISNUMBER(AP114),ISNUMBER(DK114)),IF(AP114-VLOOKUP(BI114,NyLi1T!$L$2:$V$4,DK114,1)&lt;1,1 &amp; " - " &amp; AP114+VLOOKUP(BI114,NyLi1T!$L$2:$V$4,DK114,1),IF(AP114+VLOOKUP(BI114,NyLi1T!$L$2:$V$4,DK114,1)&gt;19,AP114-VLOOKUP(BI114,NyLi1T!$L$2:$V$4,DK114,1) &amp; " - " &amp; 19,AP114-VLOOKUP(BI114,NyLi1T!$L$2:$V$4,DK114,1) &amp; " - " &amp; AP114+VLOOKUP(BI114,NyLi1T!$L$2:$V$4,DK114,1))),""),"")</f>
        <v/>
      </c>
      <c r="BX114" s="4" t="str">
        <f>IF(AND(ISNUMBER(DK114),DK114&gt;7),IF(AND(ISNUMBER(AQ114),ISNUMBER(DK114)),IF(AQ114-VLOOKUP(BI114,NyLi2R!$L$2:$V$4,DK114,1)&lt;1,1 &amp; " - " &amp; AQ114+VLOOKUP(BI114,NyLi2R!$L$2:$V$4,DK114,1),IF(AQ114+VLOOKUP(BI114,NyLi2R!$L$2:$V$4,DK114,1)&gt;19,AQ114-VLOOKUP(BI114,NyLi2R!$L$2:$V$4,DK114,1) &amp; " - " &amp; 19,AQ114-VLOOKUP(BI114,NyLi2R!$L$2:$V$4,DK114,1) &amp; " - " &amp; AQ114+VLOOKUP(BI114,NyLi2R!$L$2:$V$4,DK114,1))),""),"")</f>
        <v/>
      </c>
      <c r="BY114" s="4" t="str">
        <f>IF(AND(ISNUMBER(DK114),DK114&gt;7),IF(AND(ISNUMBER(AR114),ISNUMBER(DK114)),IF(AR114-VLOOKUP(BI114,NyLi2E!$L$2:$V$4,DK114,1)&lt;1,1 &amp; " - " &amp; AR114+VLOOKUP(BI114,NyLi2E!$L$2:$V$4,DK114,1),IF(AR114+VLOOKUP(BI114,NyLi2E!$L$2:$V$4,DK114,1)&gt;19,AR114-VLOOKUP(BI114,NyLi2E!$L$2:$V$4,DK114,1) &amp; " - " &amp; 19,AR114-VLOOKUP(BI114,NyLi2E!$L$2:$V$4,DK114,1) &amp; " - " &amp; AR114+VLOOKUP(BI114,NyLi2E!$L$2:$V$4,DK114,1))),""),"")</f>
        <v/>
      </c>
      <c r="BZ114" s="4" t="str">
        <f>IF(AND(ISNUMBER(DK114),DK114&gt;7),IF(AND(ISNUMBER(AS114),ISNUMBER(DK114)),IF(AS114-VLOOKUP(BI114,NyLi2T!$L$2:$V$4,DK114,1)&lt;1,1 &amp; " - " &amp; AS114+VLOOKUP(BI114,NyLi2T!$L$2:$V$4,DK114,1),IF(AS114+VLOOKUP(BI114,NyLi2T!$L$2:$V$4,DK114,1)&gt;19,AS114-VLOOKUP(BI114,NyLi2T!$L$2:$V$4,DK114,1) &amp; " - " &amp; 19,AS114-VLOOKUP(BI114,NyLi2T!$L$2:$V$4,DK114,1) &amp; " - " &amp; AS114+VLOOKUP(BI114,NyLi2T!$L$2:$V$4,DK114,1))),""),"")</f>
        <v/>
      </c>
      <c r="CA114" s="4" t="str">
        <f>IF(AND(ISNUMBER(DK114),DK114&lt;8),IF(AND(ISNUMBER(AT114),ISNUMBER(DK114)),IF(AT114-VLOOKUP(BI114,NySs!$L$2:$V$4,DK114,1)&lt;1,1 &amp; " - " &amp; AT114+VLOOKUP(BI114,NySs!$L$2:$V$4,DK114,1),IF(AT114+VLOOKUP(BI114,NySs!$L$2:$V$4,DK114,1)&gt;19,AT114-VLOOKUP(BI114,NySs!$L$2:$V$4,DK114,1) &amp; " - " &amp; 19,AT114-VLOOKUP(BI114,NySs!$L$2:$V$4,DK114,1) &amp; " - " &amp; AT114+VLOOKUP(BI114,NySs!$L$2:$V$4,DK114,1))),""),"")</f>
        <v/>
      </c>
      <c r="CB114" s="4" t="str">
        <f>IF(AND(ISNUMBER(DK114),DK114&lt;9),IF(AND(ISNUMBER(AU114),ISNUMBER(DK114)),IF(AU114-VLOOKUP(BI114,NyEo!$L$2:$V$4,DK114,1)&lt;1,1 &amp; " - " &amp; AU114+VLOOKUP(BI114,NyEo!$L$2:$V$4,DK114,1),IF(AU114+VLOOKUP(BI114,NyEo!$L$2:$V$4,DK114,1)&gt;19,AU114-VLOOKUP(BI114,NyEo!$L$2:$V$4,DK114,1) &amp; " - " &amp; 19,AU114-VLOOKUP(BI114,NyEo!$L$2:$V$4,DK114,1) &amp; " - " &amp; AU114+VLOOKUP(BI114,NyEo!$L$2:$V$4,DK114,1))),""),"")</f>
        <v/>
      </c>
      <c r="CC114" s="4" t="str">
        <f>IF(AND(ISNUMBER(DK114),DK114&gt;7),IF(AND(ISNUMBER(AV114),ISNUMBER(DK114)),IF(AV114-VLOOKUP(BI114,NyHt!$L$2:$V$4,DK114,1)&lt;1,1 &amp; " - " &amp; AV114+VLOOKUP(BI114,NyHt!$L$2:$V$4,DK114,1),IF(AV114+VLOOKUP(BI114,NyHt!$L$2:$V$4,DK114,1)&gt;19,AV114-VLOOKUP(BI114,NyHt!$L$2:$V$4,DK114,1) &amp; " - " &amp; 19,AV114-VLOOKUP(BI114,NyHt!$L$2:$V$4,DK114,1) &amp; " - " &amp; AV114+VLOOKUP(BI114,NyHt!$L$2:$V$4,DK114,1))),""),"")</f>
        <v/>
      </c>
      <c r="CD114" s="4" t="str">
        <f>IF(AND(ISNUMBER(AW114),ISNUMBER(DK114)),IF(AW114-VLOOKUP(BI114,NySiF!$L$2:$V$4,DK114,1)&lt;1,1 &amp; " - " &amp; AW114+VLOOKUP(BI114,NySiF!$L$2:$V$4,DK114,1),IF(AW114+VLOOKUP(BI114,NySiF!$L$2:$V$4,DK114,1)&gt;19,AW114-VLOOKUP(BI114,NySiF!$L$2:$V$4,DK114,1) &amp; " - " &amp; 19,AW114-VLOOKUP(BI114,NySiF!$L$2:$V$4,DK114,1) &amp; " - " &amp; AW114+VLOOKUP(BI114,NySiF!$L$2:$V$4,DK114,1))),"")</f>
        <v/>
      </c>
      <c r="CE114" s="4" t="str">
        <f>IF(AND(ISNUMBER(AX114),ISNUMBER(DK114)),IF(AX114-VLOOKUP(BI114,NySiB!$L$2:$V$4,DK114,1)&lt;1,1 &amp; " - " &amp; AX114+VLOOKUP(BI114,NySiB!$L$2:$V$4,DK114,1),IF(AX114+VLOOKUP(BI114,NySiB!$L$2:$V$4,DK114,1)&gt;19,AX114-VLOOKUP(BI114,NySiB!$L$2:$V$4,DK114,1) &amp; " - " &amp; 19,AX114-VLOOKUP(BI114,NySiB!$L$2:$V$4,DK114,1) &amp; " - " &amp; AX114+VLOOKUP(BI114,NySiB!$L$2:$V$4,DK114,1))),"")</f>
        <v/>
      </c>
      <c r="CF114" s="4" t="str">
        <f>IF(AND(ISNUMBER(AY114),ISNUMBER(DK114)),IF(AY114-VLOOKUP(BI114,NySiT!$L$2:$V$4,DK114,1)&lt;1,1 &amp; " - " &amp; AY114+VLOOKUP(BI114,NySiT!$L$2:$V$4,DK114,1),IF(AY114+VLOOKUP(BI114,NySiT!$L$2:$V$4,DK114,1)&gt;19,AY114-VLOOKUP(BI114,NySiT!$L$2:$V$4,DK114,1) &amp; " - " &amp; 19,AY114-VLOOKUP(BI114,NySiT!$L$2:$V$4,DK114,1) &amp; " - " &amp; AY114+VLOOKUP(BI114,NySiT!$L$2:$V$4,DK114,1))),"")</f>
        <v/>
      </c>
      <c r="CG114" s="4" t="str">
        <f>IF(AND(ISNUMBER(AZ114),ISNUMBER(DK114)),IF(AZ114-VLOOKUP(BI114,NyVs!$L$2:$V$4,DK114,1)&lt;1,1 &amp; " - " &amp; AZ114+VLOOKUP(BI114,NyVs!$L$2:$V$4,DK114,1),IF(AZ114+VLOOKUP(BI114,NyVs!$L$2:$V$4,DK114,1)&gt;19,AZ114-VLOOKUP(BI114,NyVs!$L$2:$V$4,DK114,1) &amp; " - " &amp; 19,AZ114-VLOOKUP(BI114,NyVs!$L$2:$V$4,DK114,1) &amp; " - " &amp; AZ114+VLOOKUP(BI114,NyVs!$L$2:$V$4,DK114,1))),"")</f>
        <v/>
      </c>
      <c r="CH114" s="4" t="str">
        <f>IF(AND(ISNUMBER(BA114),ISNUMBER(DK114)),IF(BA114-VLOOKUP(BI114,NyPp!$L$2:$V$4,DK114,1)&lt;1,1 &amp; " - " &amp; BA114+VLOOKUP(BI114,NyPp!$L$2:$V$4,DK114,1),IF(BA114+VLOOKUP(BI114,NyPp!$L$2:$V$4,DK114,1)&gt;19,BA114-VLOOKUP(BI114,NyPp!$L$2:$V$4,DK114,1) &amp; " - " &amp; 19,BA114-VLOOKUP(BI114,NyPp!$L$2:$V$4,DK114,1) &amp; " - " &amp; BA114+VLOOKUP(BI114,NyPp!$L$2:$V$4,DK114,1))),"")</f>
        <v/>
      </c>
      <c r="CI114" s="4" t="str">
        <f>IF(AND(ISNUMBER(BB114),ISNUMBER(DK114)),IF(BB114-VLOOKUP(BI114,NyIGS!$L$2:$V$4,DK114,1)&lt;40,40 &amp; " - " &amp; BB114+VLOOKUP(BI114,NyIGS!$L$2:$V$4,DK114,1),IF(BB114+VLOOKUP(BI114,NyIGS!$L$2:$V$4,DK114,1)&gt;160,BB114-VLOOKUP(BI114,NyIGS!$L$2:$V$4,DK114,1) &amp; " - " &amp; 160,BB114-VLOOKUP(BI114,NyIGS!$L$2:$V$4,DK114,1) &amp; " - " &amp; BB114+VLOOKUP(BI114,NyIGS!$L$2:$V$4,DK114,1))),"")</f>
        <v/>
      </c>
      <c r="CJ114" s="4" t="str">
        <f>IF(AND(ISNUMBER(BC114),ISNUMBER(DK114)),IF(BC114-VLOOKUP(BI114,NyIRS!$L$2:$V$4,DK114,1)&lt;40,40 &amp; " - " &amp; BC114+VLOOKUP(BI114,NyIRS!$L$2:$V$4,DK114,1),IF(BC114+VLOOKUP(BI114,NyIRS!$L$2:$V$4,DK114,1)&gt;160,BC114-VLOOKUP(BI114,NyIRS!$L$2:$V$4,DK114,1) &amp; " - " &amp; 160,BC114-VLOOKUP(BI114,NyIRS!$L$2:$V$4,DK114,1) &amp; " - " &amp; BC114+VLOOKUP(BI114,NyIRS!$L$2:$V$4,DK114,1))),"")</f>
        <v/>
      </c>
      <c r="CK114" s="4" t="str">
        <f>IF(AND(ISNUMBER(BD114),ISNUMBER(DK114)),IF(BD114-VLOOKUP(BI114,NyIES!$L$2:$V$4,DK114,1)&lt;40,40 &amp; " - " &amp; BD114+VLOOKUP(BI114,NyIES!$L$2:$V$4,DK114,1),IF(BD114+VLOOKUP(BI114,NyIES!$L$2:$V$4,DK114,1)&gt;160,BD114-VLOOKUP(BI114,NyIES!$L$2:$V$4,DK114,1) &amp; " - " &amp; 160,BD114-VLOOKUP(BI114,NyIES!$L$2:$V$4,DK114,1) &amp; " - " &amp; BD114+VLOOKUP(BI114,NyIES!$L$2:$V$4,DK114,1))),"")</f>
        <v/>
      </c>
      <c r="CL114" s="4" t="str">
        <f>IF(AND(ISNUMBER(BE114),ISNUMBER(DK114)),IF(BE114-VLOOKUP(BI114,NyISI!$L$2:$V$4,DK114,1)&lt;40,40 &amp; " - " &amp; BE114+VLOOKUP(BI114,NyISI!$L$2:$V$4,DK114,1),IF(BE114+VLOOKUP(BI114,NyISI!$L$2:$V$4,DK114,1)&gt;160,BE114-VLOOKUP(BI114,NyISI!$L$2:$V$4,DK114,1) &amp; " - " &amp; 160,BE114-VLOOKUP(BI114,NyISI!$L$2:$V$4,DK114,1) &amp; " - " &amp; BE114+VLOOKUP(BI114,NyISI!$L$2:$V$4,DK114,1))),"")</f>
        <v/>
      </c>
      <c r="CM114" s="4" t="str">
        <f>IF(AND(ISNUMBER(DK114),DK114&lt;8),IF(AND(ISNUMBER(BF114),ISNUMBER(DK114)),IF(BF114-VLOOKUP(BI114,NyISS!$L$2:$V$4,DK114,1)&lt;40,40 &amp; " - " &amp; BF114+VLOOKUP(BI114,NyISS!$L$2:$V$4,DK114,1),IF(BF114+VLOOKUP(BI114,NyISS!$L$2:$V$4,DK114,1)&gt;160,BF114-VLOOKUP(BI114,NyISS!$L$2:$V$4,DK114,1) &amp; " - " &amp; 160,BF114-VLOOKUP(BI114,NyISS!$L$2:$V$4,DK114,1) &amp; " - " &amp; BF114+VLOOKUP(BI114,NyISS!$L$2:$V$4,DK114,1))),""),"")</f>
        <v/>
      </c>
      <c r="CN114" s="4" t="str">
        <f>IF(AND(ISNUMBER(DK114),DK114&gt;7),IF(AND(ISNUMBER(BG114),ISNUMBER(DK114)),IF(BG114-VLOOKUP(BI114,NyISM!$L$2:$V$4,DK114,1)&lt;40,40 &amp; " - " &amp; BG114+VLOOKUP(BI114,NyISM!$L$2:$V$4,DK114,1),IF(BG114+VLOOKUP(BI114,NyISM!$L$2:$V$4,DK114,1)&gt;160,BG114-VLOOKUP(BI114,NyISM!$L$2:$V$4,DK114,1) &amp; " - " &amp; 160,BG114-VLOOKUP(BI114,NyISM!$L$2:$V$4,DK114,1) &amp; " - " &amp; BG114+VLOOKUP(BI114,NyISM!$L$2:$V$4,DK114,1))),""),"")</f>
        <v/>
      </c>
      <c r="CO114" s="4" t="str">
        <f>IF(AND(ISNUMBER(BH114),ISNUMBER(DK114)),IF(BH114-VLOOKUP(BI114,NyIAM!$L$2:$V$4,DK114,1)&lt;40,40 &amp; " - " &amp; BH114+VLOOKUP(BI114,NyIAM!$L$2:$V$4,DK114,1),IF(BH114+VLOOKUP(BI114,NyIAM!$L$2:$V$4,DK114,1)&gt;160,BH114-VLOOKUP(BI114,NyIAM!$L$2:$V$4,DK114,1) &amp; " - " &amp; 160,BH114-VLOOKUP(BI114,NyIAM!$L$2:$V$4,DK114,1) &amp; " - " &amp; BH114+VLOOKUP(BI114,NyIAM!$L$2:$V$4,DK114,1))),"")</f>
        <v/>
      </c>
      <c r="CP114" s="4" t="str">
        <f>IF(AF114="","",IF(AND(ISNUMBER(AF114),ISNUMBER(DK114)),IF(VLOOKUP(AF114,NyOm!$A$2:$K$30,DK114,1)=1,"Onormalt få ord",IF(VLOOKUP(AF114,NyOm!$A$2:$K$30,DK114,1)=2,"Färre antal ord än normalt",IF(VLOOKUP(AF114,NyOm!$A$2:$K$30,DK114,1)=3,"Normalt antal ord","")))))</f>
        <v/>
      </c>
      <c r="CQ114" s="4" t="str">
        <f>IF(AB114="","",IF(AND(ISNUMBER(AB114),ISNUMBER(DK114)),IF(VLOOKUP(AB114,NyPbTid!$A$2:$K$218,DK114,1)=1,"Onormalt lång tidsåtgång",IF(VLOOKUP(AB114,NyPbTid!$A$2:$K$218,DK114,1)=2,"Långsammare än normalt",IF(VLOOKUP(AB114,NyPbTid!$A$2:$K$218,DK114,1)=3,"Normal tidsåtgång","")))))</f>
        <v/>
      </c>
      <c r="CR114" s="4" t="str">
        <f>IF(AC114="","",IF(AND(ISNUMBER(AC114),ISNUMBER(DK114)),IF(VLOOKUP(AC114,NyPbFel!$A$2:$K$18,DK114,1)=1,"Onormalt antal fel",IF(VLOOKUP(AC114,NyPbFel!$A$2:$K$18,DK114,1)=2,"Fler fel än normalt",IF(VLOOKUP(AC114,NyPbFel!$A$2:$K$18,DK114,1)=3,"Normalt antal fel","")))))</f>
        <v/>
      </c>
      <c r="CS114" s="4" t="str">
        <f t="shared" si="28"/>
        <v/>
      </c>
      <c r="CT114" s="4" t="str">
        <f>IF(OR(ISNUMBER(CS114),CS114="0**"),IF(ISNUMBER(CS114),CS114/ABS(CS114)*VLOOKUP(1,SignDiff!$A$3:$K$4,DK114,1),VLOOKUP(1,SignDiff!$A$3:$K$4,DK114,1)),"")</f>
        <v/>
      </c>
      <c r="CU114" s="4" t="str">
        <f>IF(OR(ISNUMBER(CS114),CS114="0**"),IF(ISNUMBER(CS114),CS114/ABS(CS114)*VLOOKUP(1,SignDiff!$A$7:$K$8,DK114,1),VLOOKUP(1,SignDiff!$A$7:$K$8,DK114,1)),"")</f>
        <v/>
      </c>
      <c r="CV114" s="4" t="str">
        <f t="shared" si="29"/>
        <v/>
      </c>
      <c r="CW114" s="4" t="str">
        <f t="shared" si="30"/>
        <v/>
      </c>
      <c r="CX114" s="4" t="str">
        <f>IF(OR(ISNUMBER(CS114),CS114="0**"),IF(CS114="0**",VLOOKUP(0,'IRS-IES'!$A$2:$C$43,2,1),IF(CS114&lt;0,VLOOKUP(ABS(CS114),'IRS-IES'!$A$2:$C$43,2,1),VLOOKUP(ABS(CS114),'IRS-IES'!$A$2:$C$43,3,1))),"")</f>
        <v/>
      </c>
      <c r="CY114" s="4" t="str">
        <f t="shared" si="31"/>
        <v/>
      </c>
      <c r="CZ114" s="4" t="str">
        <f>IF(OR(ISNUMBER(CY114),CY114="0**"),IF(ISNUMBER(CY114),CY114/ABS(CY114)*VLOOKUP(2,SignDiff!$A$3:$K$4,DK114,1),VLOOKUP(2,SignDiff!$A$3:$K$4,DK114,1)),"")</f>
        <v/>
      </c>
      <c r="DA114" s="4" t="str">
        <f>IF(OR(ISNUMBER(CY114),CY114="0**"),IF(ISNUMBER(CY114),CY114/ABS(CY114)*VLOOKUP(2,SignDiff!$A$7:$K$8,DK114,1),VLOOKUP(2,SignDiff!$A$7:$K$8,DK114,1)),"")</f>
        <v/>
      </c>
      <c r="DB114" s="4" t="str">
        <f t="shared" si="32"/>
        <v/>
      </c>
      <c r="DC114" s="4" t="str">
        <f t="shared" si="33"/>
        <v/>
      </c>
      <c r="DD114" s="4" t="str">
        <f>IF(OR(ISNUMBER(CY114),CY114="0**"),IF(CY114="0**",VLOOKUP(0,'ISI-ISS'!$A$2:$C$43,2,1),IF(CY114&lt;0,VLOOKUP(ABS(CY114),'ISI-ISS'!$A$2:$C$43,2,1),VLOOKUP(ABS(CY114),'ISI-ISS'!$A$2:$C$43,3,1))),"")</f>
        <v/>
      </c>
      <c r="DE114" s="4" t="str">
        <f t="shared" si="34"/>
        <v/>
      </c>
      <c r="DF114" s="4" t="str">
        <f>IF(OR(ISNUMBER(DE114),DE114="0**"),IF(ISNUMBER(DE114),DE114/ABS(DE114)*VLOOKUP(2,SignDiff!$A$3:$K$4,DK114,1),VLOOKUP(2,SignDiff!$A$3:$K$4,DK114,1)),"")</f>
        <v/>
      </c>
      <c r="DG114" s="4" t="str">
        <f>IF(OR(ISNUMBER(DE114),DE114="0**"),IF(ISNUMBER(DE114),DE114/ABS(DE114)*VLOOKUP(2,SignDiff!$A$7:$K$8,DK114,1),VLOOKUP(2,SignDiff!$A$7:$K$8,DK114,1)),"")</f>
        <v/>
      </c>
      <c r="DH114" s="4" t="str">
        <f t="shared" si="35"/>
        <v/>
      </c>
      <c r="DI114" s="4" t="str">
        <f t="shared" si="36"/>
        <v/>
      </c>
      <c r="DJ114" s="4" t="str">
        <f>IF(OR(ISNUMBER(DE114),DE114="0**"),IF(DE114="0**",VLOOKUP(0,'ISI-ISM'!$A$2:$C$43,2,1),IF(DE114&lt;0,VLOOKUP(ABS(DE114),'ISI-ISM'!$A$2:$C$43,2,1),VLOOKUP(ABS(DE114),'ISI-ISM'!$A$2:$C$43,3,1))),"")</f>
        <v/>
      </c>
      <c r="DK114" s="4" t="str">
        <f>IF(ISERROR(VLOOKUP(N114,age!$A$2:$C$11,2,1)),"",VLOOKUP(N114,age!$A$2:$C$11,2,1))</f>
        <v/>
      </c>
      <c r="DL114" s="4" t="str">
        <f>IF(ISERROR(VLOOKUP(N114,age!$A$2:$C$11,3,1)),"",VLOOKUP(N114,age!$A$2:$C$11,3,1))</f>
        <v/>
      </c>
      <c r="DM114" s="4">
        <f t="shared" si="23"/>
        <v>0</v>
      </c>
      <c r="DN114" s="4">
        <f t="shared" si="24"/>
        <v>0</v>
      </c>
      <c r="DO114" s="4">
        <f t="shared" si="25"/>
        <v>0</v>
      </c>
      <c r="DP114" s="4">
        <f t="shared" si="26"/>
        <v>0</v>
      </c>
      <c r="DQ114" s="4">
        <f t="shared" si="27"/>
        <v>0</v>
      </c>
      <c r="DR114" s="9" t="str">
        <f t="shared" si="37"/>
        <v/>
      </c>
      <c r="DS114" s="9" t="str">
        <f t="shared" si="38"/>
        <v/>
      </c>
      <c r="DT114" s="9" t="str">
        <f t="shared" si="39"/>
        <v/>
      </c>
      <c r="DU114" s="9" t="str">
        <f t="shared" si="40"/>
        <v/>
      </c>
      <c r="DV114" s="9" t="str">
        <f t="shared" si="41"/>
        <v/>
      </c>
      <c r="DW114" s="9" t="str">
        <f t="shared" si="42"/>
        <v/>
      </c>
      <c r="DX114" s="9" t="str">
        <f t="shared" si="43"/>
        <v/>
      </c>
      <c r="DY114" s="9" t="str">
        <f>IF(AND(ISNUMBER(AJ114),ISNUMBER(DK114)),IF(AJ114-VLOOKUP(BI114,NyFi!$L$2:$V$4,DK114,1)&lt;1,1,AJ114-VLOOKUP(BI114,NyFi!$L$2:$V$4,DK114,1)),"")</f>
        <v/>
      </c>
      <c r="DZ114" s="9" t="str">
        <f>IF(AND(ISNUMBER(DK114),DK114&lt;8),IF(AND(ISNUMBER(AK114),ISNUMBER(DK114)),IF(AK114-VLOOKUP(BI114,NyGs!$L$2:$V$4,DK114,1)&lt;1,1,AK114-VLOOKUP(BI114,NyGs!$L$2:$V$4,DK114,1)),""),"")</f>
        <v/>
      </c>
      <c r="EA114" s="9" t="str">
        <f>IF(AND(ISNUMBER(AL114),ISNUMBER(DK114)),IF(AL114-VLOOKUP(BI114,NyRm!$L$2:$V$4,DK114,1)&lt;1,1,AL114-VLOOKUP(BI114,NyRm!$L$2:$V$4,DK114,1)),"")</f>
        <v/>
      </c>
      <c r="EB114" s="9" t="str">
        <f>IF(AND(ISNUMBER(AM114),ISNUMBER(DK114)),IF(AM114-VLOOKUP(BI114,NyFm!$L$2:$V$4,DK114,1)&lt;1,1,AM114-VLOOKUP(BI114,NyFm!$L$2:$V$4,DK114,1)),"")</f>
        <v/>
      </c>
      <c r="EC114" s="9" t="str">
        <f>IF(AND(ISNUMBER(DK114),DK114&lt;8),IF(AND(ISNUMBER(AN114),ISNUMBER(DK114)),IF(AN114-VLOOKUP(BI114,NyLi1R!$L$2:$V$4,DK114,1)&lt;1,1,AN114-VLOOKUP(BI114,NyLi1R!$L$2:$V$4,DK114,1)),""),"")</f>
        <v/>
      </c>
      <c r="ED114" s="9" t="str">
        <f>IF(AND(ISNUMBER(DK114),DK114&lt;8),IF(AND(ISNUMBER(AO114),ISNUMBER(DK114)),IF(AO114-VLOOKUP(BI114,NyLi1E!$L$2:$V$4,DK114,1)&lt;1,1,AO114-VLOOKUP(BI114,NyLi1E!$L$2:$V$4,DK114,1)),""),"")</f>
        <v/>
      </c>
      <c r="EE114" s="9" t="str">
        <f>IF(AND(ISNUMBER(DK114),DK114&lt;8),IF(AND(ISNUMBER(AP114),ISNUMBER(DK114)),IF(AP114-VLOOKUP(BI114,NyLi1T!$L$2:$V$4,DK114,1)&lt;1,1,AP114-VLOOKUP(BI114,NyLi1T!$L$2:$V$4,DK114,1)),""),"")</f>
        <v/>
      </c>
      <c r="EF114" s="9" t="str">
        <f>IF(AND(ISNUMBER(DK114),DK114&gt;7),IF(AND(ISNUMBER(AQ114),ISNUMBER(DK114)),IF(AQ114-VLOOKUP(BI114,NyLi2R!$L$2:$V$4,DK114,1)&lt;1,1,AQ114-VLOOKUP(BI114,NyLi2R!$L$2:$V$4,DK114,1)),""),"")</f>
        <v/>
      </c>
      <c r="EG114" s="9" t="str">
        <f>IF(AND(ISNUMBER(DK114),DK114&gt;7),IF(AND(ISNUMBER(AR114),ISNUMBER(DK114)),IF(AR114-VLOOKUP(BI114,NyLi2E!$L$2:$V$4,DK114,1)&lt;1,1,AR114-VLOOKUP(BI114,NyLi2E!$L$2:$V$4,DK114,1)),""),"")</f>
        <v/>
      </c>
      <c r="EH114" s="9" t="str">
        <f>IF(AND(ISNUMBER(DK114),DK114&gt;7),IF(AND(ISNUMBER(AS114),ISNUMBER(DK114)),IF(AS114-VLOOKUP(BI114,NyLi2T!$L$2:$V$4,DK114,1)&lt;1,1,AS114-VLOOKUP(BI114,NyLi2T!$L$2:$V$4,DK114,1)),""),"")</f>
        <v/>
      </c>
      <c r="EI114" s="9" t="str">
        <f>IF(AND(ISNUMBER(DK114),DK114&lt;8),IF(AND(ISNUMBER(AT114),ISNUMBER(DK114)),IF(AT114-VLOOKUP(BI114,NySs!$L$2:$V$4,DK114,1)&lt;1,1,AT114-VLOOKUP(BI114,NySs!$L$2:$V$4,DK114,1)),""),"")</f>
        <v/>
      </c>
      <c r="EJ114" s="9" t="str">
        <f>IF(AND(ISNUMBER(DK114),DK114&lt;9),IF(AND(ISNUMBER(AU114),ISNUMBER(DK114)),IF(AU114-VLOOKUP(BI114,NyEo!$L$2:$V$4,DK114,1)&lt;1,1,AU114-VLOOKUP(BI114,NyEo!$L$2:$V$4,DK114,1)),""),"")</f>
        <v/>
      </c>
      <c r="EK114" s="9" t="str">
        <f>IF(AND(ISNUMBER(DK114),DK114&gt;7),IF(AND(ISNUMBER(AV114),ISNUMBER(DK114)),IF(AV114-VLOOKUP(BI114,NyHt!$L$2:$V$4,DK114,1)&lt;1,1,AV114-VLOOKUP(BI114,NyHt!$L$2:$V$4,DK114,1)),""),"")</f>
        <v/>
      </c>
      <c r="EL114" s="9" t="str">
        <f>IF(AND(ISNUMBER(AW114),ISNUMBER(DK114)),IF(AW114-VLOOKUP(BI114,NySiF!$L$2:$V$4,DK114,1)&lt;1,1,AW114-VLOOKUP(BI114,NySiF!$L$2:$V$4,DK114,1)),"")</f>
        <v/>
      </c>
      <c r="EM114" s="9" t="str">
        <f>IF(AND(ISNUMBER(AX114),ISNUMBER(DK114)),IF(AX114-VLOOKUP(BI114,NySiB!$L$2:$V$4,DK114,1)&lt;1,1,AX114-VLOOKUP(BI114,NySiB!$L$2:$V$4,DK114,1)),"")</f>
        <v/>
      </c>
      <c r="EN114" s="9" t="str">
        <f>IF(AND(ISNUMBER(AY114),ISNUMBER(DK114)),IF(AY114-VLOOKUP(BI114,NySiT!$L$2:$V$4,DK114,1)&lt;1,1,AY114-VLOOKUP(BI114,NySiT!$L$2:$V$4,DK114,1)),"")</f>
        <v/>
      </c>
      <c r="EO114" s="9" t="str">
        <f>IF(AND(ISNUMBER(AZ114),ISNUMBER(DK114)),IF(AZ114-VLOOKUP(BI114,NyVs!$L$2:$V$4,DK114,1)&lt;1,1,AZ114-VLOOKUP(BI114,NyVs!$L$2:$V$4,DK114,1)),"")</f>
        <v/>
      </c>
      <c r="EP114" s="9" t="str">
        <f>IF(AND(ISNUMBER(BA114),ISNUMBER(DK114)),IF(BA114-VLOOKUP(BI114,NyPp!$L$2:$V$4,DK114,1)&lt;1,1,BA114-VLOOKUP(BI114,NyPp!$L$2:$V$4,DK114,1)),"")</f>
        <v/>
      </c>
      <c r="EQ114" s="9" t="str">
        <f>IF(AND(ISNUMBER(BB114),ISNUMBER(DK114)),IF(BB114-VLOOKUP(BI114,NyIGS!$L$2:$V$4,DK114,1)&lt;40,40,BB114-VLOOKUP(BI114,NyIGS!$L$2:$V$4,DK114,1)),"")</f>
        <v/>
      </c>
      <c r="ER114" s="9" t="str">
        <f>IF(AND(ISNUMBER(BC114),ISNUMBER(DK114)),IF(BC114-VLOOKUP(BI114,NyIRS!$L$2:$V$4,DK114,1)&lt;40,40,BC114-VLOOKUP(BI114,NyIRS!$L$2:$V$4,DK114,1)),"")</f>
        <v/>
      </c>
      <c r="ES114" s="9" t="str">
        <f>IF(AND(ISNUMBER(BD114),ISNUMBER(DK114)),IF(BD114-VLOOKUP(BI114,NyIES!$L$2:$V$4,DK114,1)&lt;40,40,BD114-VLOOKUP(BI114,NyIES!$L$2:$V$4,DK114,1)),"")</f>
        <v/>
      </c>
      <c r="ET114" s="9" t="str">
        <f>IF(AND(ISNUMBER(BE114),ISNUMBER(DK114)),IF(BE114-VLOOKUP(BI114,NyISI!$L$2:$V$4,DK114,1)&lt;40,40,BE114-VLOOKUP(BI114,NyISI!$L$2:$V$4,DK114,1)),"")</f>
        <v/>
      </c>
      <c r="EU114" s="9" t="str">
        <f>IF(AND(ISNUMBER(DK114),DK114&lt;8),IF(AND(ISNUMBER(BF114),ISNUMBER(DK114)),IF(BF114-VLOOKUP(BI114,NyISS!$L$2:$V$4,DK114,1)&lt;40,40,BF114-VLOOKUP(BI114,NyISS!$L$2:$V$4,DK114,1)),""),"")</f>
        <v/>
      </c>
      <c r="EV114" s="9" t="str">
        <f>IF(AND(ISNUMBER(DK114),DK114&gt;7),IF(AND(ISNUMBER(BG114),ISNUMBER(DK114)),IF(BG114-VLOOKUP(BI114,NyISM!$L$2:$V$4,DK114,1)&lt;40,40,BG114-VLOOKUP(BI114,NyISM!$L$2:$V$4,DK114,1)),""),"")</f>
        <v/>
      </c>
      <c r="EW114" s="9" t="str">
        <f>IF(AND(ISNUMBER(BH114),ISNUMBER(DK114)),IF(BH114-VLOOKUP(BI114,NyIAM!$L$2:$V$4,DK114,1)&lt;40,40,BH114-VLOOKUP(BI114,NyIAM!$L$2:$V$4,DK114,1)),"")</f>
        <v/>
      </c>
      <c r="EX114" s="9" t="str">
        <f>IF(AND(ISNUMBER(AJ114),ISNUMBER(DK114)),IF(AJ114+VLOOKUP(BI114,NyFi!$L$2:$V$4,DK114,1)&gt;19,19,AJ114+VLOOKUP(BI114,NyFi!$L$2:$V$4,DK114,1)),"")</f>
        <v/>
      </c>
      <c r="EY114" s="9" t="str">
        <f>IF(AND(ISNUMBER(DK114),DK114&lt;8),IF(AND(ISNUMBER(AK114),ISNUMBER(DK114)),IF(AK114+VLOOKUP(BI114,NyGs!$L$2:$V$4,DK114,1)&gt;19,19,AK114+VLOOKUP(BI114,NyGs!$L$2:$V$4,DK114,1)),""),"")</f>
        <v/>
      </c>
      <c r="EZ114" s="9" t="str">
        <f>IF(AND(ISNUMBER(AL114),ISNUMBER(DK114)),IF(AL114+VLOOKUP(BI114,NyRm!$L$2:$V$4,DK114,1)&gt;19,19,AL114+VLOOKUP(BI114,NyRm!$L$2:$V$4,DK114,1)),"")</f>
        <v/>
      </c>
      <c r="FA114" s="9" t="str">
        <f>IF(AND(ISNUMBER(AM114),ISNUMBER(DK114)),IF(AM114+VLOOKUP(BI114,NyFm!$L$2:$V$4,DK114,1)&gt;19,19,AM114+VLOOKUP(BI114,NyFm!$L$2:$V$4,DK114,1)),"")</f>
        <v/>
      </c>
      <c r="FB114" s="9" t="str">
        <f>IF(AND(ISNUMBER(DK114),DK114&lt;8),IF(AND(ISNUMBER(AN114),ISNUMBER(DK114)),IF(AN114+VLOOKUP(BI114,NyLi1R!$L$2:$V$4,DK114,1)&gt;19,19,AN114+VLOOKUP(BI114,NyLi1R!$L$2:$V$4,DK114,1)),""),"")</f>
        <v/>
      </c>
      <c r="FC114" s="9" t="str">
        <f>IF(AND(ISNUMBER(DK114),DK114&lt;8),IF(AND(ISNUMBER(AO114),ISNUMBER(DK114)),IF(AO114+VLOOKUP(BI114,NyLi1E!$L$2:$V$4,DK114,1)&gt;19,19,AO114+VLOOKUP(BI114,NyLi1E!$L$2:$V$4,DK114,1)),""),"")</f>
        <v/>
      </c>
      <c r="FD114" s="9" t="str">
        <f>IF(AND(ISNUMBER(DK114),DK114&lt;8),IF(AND(ISNUMBER(AP114),ISNUMBER(DK114)),IF(AP114+VLOOKUP(BI114,NyLi1T!$L$2:$V$4,DK114,1)&gt;19,19,AP114+VLOOKUP(BI114,NyLi1T!$L$2:$V$4,DK114,1)),""),"")</f>
        <v/>
      </c>
      <c r="FE114" s="9" t="str">
        <f>IF(AND(ISNUMBER(DK114),DK114&gt;7),IF(AND(ISNUMBER(AQ114),ISNUMBER(DK114)),IF(AQ114+VLOOKUP(BI114,NyLi2R!$L$2:$V$4,DK114,1)&gt;19,19,AQ114+VLOOKUP(BI114,NyLi2R!$L$2:$V$4,DK114,1)),""),"")</f>
        <v/>
      </c>
      <c r="FF114" s="9" t="str">
        <f>IF(AND(ISNUMBER(DK114),DK114&gt;7),IF(AND(ISNUMBER(AR114),ISNUMBER(DK114)),IF(AR114+VLOOKUP(BI114,NyLi2E!$L$2:$V$4,DK114,1)&gt;19,19,AR114+VLOOKUP(BI114,NyLi2E!$L$2:$V$4,DK114,1)),""),"")</f>
        <v/>
      </c>
      <c r="FG114" s="9" t="str">
        <f>IF(AND(ISNUMBER(DK114),DK114&gt;7),IF(AND(ISNUMBER(AS114),ISNUMBER(DK114)),IF(AS114+VLOOKUP(BI114,NyLi2T!$L$2:$V$4,DK114,1)&gt;19,19,AS114+VLOOKUP(BI114,NyLi2T!$L$2:$V$4,DK114,1)),""),"")</f>
        <v/>
      </c>
      <c r="FH114" s="9" t="str">
        <f>IF(AND(ISNUMBER(DK114),DK114&lt;8),IF(AND(ISNUMBER(AT114),ISNUMBER(DK114)),IF(AT114+VLOOKUP(BI114,NySs!$L$2:$V$4,DK114,1)&gt;19,19,AT114+VLOOKUP(BI114,NySs!$L$2:$V$4,DK114,1)),""),"")</f>
        <v/>
      </c>
      <c r="FI114" s="9" t="str">
        <f>IF(AND(ISNUMBER(DK114),DK114&lt;9),IF(AND(ISNUMBER(AU114),ISNUMBER(DK114)),IF(AU114+VLOOKUP(BI114,NyEo!$L$2:$V$4,DK114,1)&gt;19,19,AU114+VLOOKUP(BI114,NyEo!$L$2:$V$4,DK114,1)),""),"")</f>
        <v/>
      </c>
      <c r="FJ114" s="9" t="str">
        <f>IF(AND(ISNUMBER(DK114),DK114&gt;7),IF(AND(ISNUMBER(AV114),ISNUMBER(DK114)),IF(AV114+VLOOKUP(BI114,NyHt!$L$2:$V$4,DK114,1)&gt;19,19,AV114+VLOOKUP(BI114,NyHt!$L$2:$V$4,DK114,1)),""),"")</f>
        <v/>
      </c>
      <c r="FK114" s="9" t="str">
        <f>IF(AND(ISNUMBER(AW114),ISNUMBER(DK114)),IF(AW114+VLOOKUP(BI114,NySiF!$L$2:$V$4,DK114,1)&gt;19,19,AW114+VLOOKUP(BI114,NySiF!$L$2:$V$4,DK114,1)),"")</f>
        <v/>
      </c>
      <c r="FL114" s="9" t="str">
        <f>IF(AND(ISNUMBER(AX114),ISNUMBER(DK114)),IF(AX114+VLOOKUP(BI114,NySiB!$L$2:$V$4,DK114,1)&gt;19,19,AX114+VLOOKUP(BI114,NySiB!$L$2:$V$4,DK114,1)),"")</f>
        <v/>
      </c>
      <c r="FM114" s="9" t="str">
        <f>IF(AND(ISNUMBER(AY114),ISNUMBER(DK114)),IF(AY114+VLOOKUP(BI114,NySiT!$L$2:$V$4,DK114,1)&gt;19,19,AY114+VLOOKUP(BI114,NySiT!$L$2:$V$4,DK114,1)),"")</f>
        <v/>
      </c>
      <c r="FN114" s="9" t="str">
        <f>IF(AND(ISNUMBER(AZ114),ISNUMBER(DK114)),IF(AZ114+VLOOKUP(BI114,NyVs!$L$2:$V$4,DK114,1)&gt;19,19,AZ114+VLOOKUP(BI114,NyVs!$L$2:$V$4,DK114,1)),"")</f>
        <v/>
      </c>
      <c r="FO114" s="9" t="str">
        <f>IF(AND(ISNUMBER(BA114),ISNUMBER(DK114)),IF(BA114+VLOOKUP(BI114,NyPp!$L$2:$V$4,DK114,1)&gt;19,19,BA114+VLOOKUP(BI114,NyPp!$L$2:$V$4,DK114,1)),"")</f>
        <v/>
      </c>
      <c r="FP114" s="9" t="str">
        <f>IF(AND(ISNUMBER(BB114),ISNUMBER(DK114)),IF(BB114+VLOOKUP(BI114,NyIGS!$L$2:$V$4,DK114,1)&gt;160,160,BB114+VLOOKUP(BI114,NyIGS!$L$2:$V$4,DK114,1)),"")</f>
        <v/>
      </c>
      <c r="FQ114" s="9" t="str">
        <f>IF(AND(ISNUMBER(BC114),ISNUMBER(DK114)),IF(BC114+VLOOKUP(BI114,NyIRS!$L$2:$V$4,DK114,1)&gt;160,160,BC114+VLOOKUP(BI114,NyIRS!$L$2:$V$4,DK114,1)),"")</f>
        <v/>
      </c>
      <c r="FR114" s="9" t="str">
        <f>IF(AND(ISNUMBER(BD114),ISNUMBER(DK114)),IF(BD114+VLOOKUP(BI114,NyIES!$L$2:$V$4,DK114,1)&gt;160,160, BD114+VLOOKUP(BI114,NyIES!$L$2:$V$4,DK114,1)),"")</f>
        <v/>
      </c>
      <c r="FS114" s="9" t="str">
        <f>IF(AND(ISNUMBER(BE114),ISNUMBER(DK114)),IF(BE114+VLOOKUP(BI114,NyISI!$L$2:$V$4,DK114,1)&gt;160,160,BE114+VLOOKUP(BI114,NyISI!$L$2:$V$4,DK114,1)),"")</f>
        <v/>
      </c>
      <c r="FT114" s="9" t="str">
        <f>IF(AND(ISNUMBER(DK114),DK114&lt;8),IF(AND(ISNUMBER(BF114),ISNUMBER(DK114)),IF(BF114+VLOOKUP(BI114,NyISS!$L$2:$V$4,DK114,1)&gt;160,160,BF114+VLOOKUP(BI114,NyISS!$L$2:$V$4,DK114,1)),""),"")</f>
        <v/>
      </c>
      <c r="FU114" s="9" t="str">
        <f>IF(AND(ISNUMBER(DK114),DK114&gt;7),IF(AND(ISNUMBER(BG114),ISNUMBER(DK114)),IF(BG114+VLOOKUP(BI114,NyISM!$L$2:$V$4,DK114,1)&gt;160,160,BG114+VLOOKUP(BI114,NyISM!$L$2:$V$4,DK114,1)),""),"")</f>
        <v/>
      </c>
      <c r="FV114" s="9" t="str">
        <f>IF(AND(ISNUMBER(BH114),ISNUMBER(DK114)),IF(BH114+VLOOKUP(BI114,NyIAM!$L$2:$V$4,DK114,1)&gt;160,160,BH114+VLOOKUP(BI114,NyIAM!$L$2:$V$4,DK114,1)),"")</f>
        <v/>
      </c>
    </row>
    <row r="115" spans="1:178" x14ac:dyDescent="0.2">
      <c r="A115" s="51"/>
      <c r="B115" s="51"/>
      <c r="C115" s="51"/>
      <c r="D115" s="51"/>
      <c r="E115" s="51"/>
      <c r="F115" s="51"/>
      <c r="G115" s="51"/>
      <c r="H115" s="51"/>
      <c r="I115" s="51"/>
      <c r="J115" s="52"/>
      <c r="K115" s="52"/>
      <c r="L115" s="53"/>
      <c r="M115" s="53"/>
      <c r="N115" s="58" t="str">
        <f t="shared" si="22"/>
        <v/>
      </c>
      <c r="O115" s="53"/>
      <c r="P115" s="53"/>
      <c r="Q115" s="53"/>
      <c r="R115" s="53"/>
      <c r="S115" s="53"/>
      <c r="T115" s="53"/>
      <c r="U115" s="53"/>
      <c r="V115" s="53"/>
      <c r="W115" s="53"/>
      <c r="X115" s="53"/>
      <c r="Y115" s="53"/>
      <c r="Z115" s="53"/>
      <c r="AA115" s="53"/>
      <c r="AB115" s="53"/>
      <c r="AC115" s="53"/>
      <c r="AD115" s="53"/>
      <c r="AE115" s="53"/>
      <c r="AF115" s="53"/>
      <c r="AG115" s="53"/>
      <c r="AH115" s="53"/>
      <c r="AI115" s="53"/>
      <c r="AJ115" s="4" t="str">
        <f>IF(O115="","",IF(ISNUMBER(N115),VLOOKUP(O115,NyFi!$A$2:$K$40,DK115),""))</f>
        <v/>
      </c>
      <c r="AK115" s="4" t="str">
        <f>IF(P115="","",IF(AND(ISNUMBER(N115),DK115&lt;8),VLOOKUP(P115,NyGs!$A$2:$G$41,DK115),""))</f>
        <v/>
      </c>
      <c r="AL115" s="4" t="str">
        <f>IF(AA115="","",IF(ISNUMBER(N115),VLOOKUP(AA115,NyRm!$A$2:$K$56,DK115),""))</f>
        <v/>
      </c>
      <c r="AM115" s="4" t="str">
        <f>IF(Z115="","",IF(ISNUMBER(N115),VLOOKUP(Z115,NyFm!$A$2:$K$46,DK115),""))</f>
        <v/>
      </c>
      <c r="AN115" s="4" t="str">
        <f>IF(U115="","",IF(AND(ISNUMBER(N115),DK115&lt;8),VLOOKUP(U115,NyLi1R!$A$2:$G$20,DK115),""))</f>
        <v/>
      </c>
      <c r="AO115" s="4" t="str">
        <f>IF(V115="","",IF(AND(ISNUMBER(N115),DK115&lt;8),VLOOKUP(V115,NyLi1E!$A$2:$G$20,DK115),""))</f>
        <v/>
      </c>
      <c r="AP115" s="4" t="str">
        <f>IF(AND(ISNUMBER(N115),ISNUMBER(AN115),ISNUMBER(AO115),DK115&lt;8),VLOOKUP(AN115+AO115,NyLi1T!$A$2:$G$40,DK115),"")</f>
        <v/>
      </c>
      <c r="AQ115" s="4" t="str">
        <f>IF(W115="","",IF(AND(ISNUMBER(N115),DK115&gt;7),VLOOKUP(W115,NyLi2R!$A$2:$K$20,DK115),""))</f>
        <v/>
      </c>
      <c r="AR115" s="4" t="str">
        <f>IF(X115="","",IF(AND(ISNUMBER(N115),DK115&gt;7),VLOOKUP(X115,NyLi2E!$A$2:$K$20,DK115),""))</f>
        <v/>
      </c>
      <c r="AS115" s="4" t="str">
        <f>IF(AND(ISNUMBER(N115),ISNUMBER(AQ115),ISNUMBER(AR115),DK115&gt;7),VLOOKUP(AQ115+AR115,NyLi2T!$A$2:$K$40,DK115),"")</f>
        <v/>
      </c>
      <c r="AT115" s="4" t="str">
        <f>IF(AE115="","",IF(AND(ISNUMBER(N115),DK115&lt;8),VLOOKUP(AE115,NySs!$A$2:$G$28,DK115),""))</f>
        <v/>
      </c>
      <c r="AU115" s="4" t="str">
        <f>IF(AD115="","",IF(AND(ISNUMBER(N115),DK115&lt;9),VLOOKUP(AD115,NyEo!$A$2:$H$22,DK115),""))</f>
        <v/>
      </c>
      <c r="AV115" s="4" t="str">
        <f>IF(Q115="","",IF(AND(ISNUMBER(N115),DK115&gt;7),VLOOKUP(Q115,NyHt!$A$2:$K$17,DK115),""))</f>
        <v/>
      </c>
      <c r="AW115" s="4" t="str">
        <f>IF(R115="","",IF(ISNUMBER(N115),VLOOKUP(R115,NySiF!$A$2:$K$18,DK115),""))</f>
        <v/>
      </c>
      <c r="AX115" s="4" t="str">
        <f>IF(S115="","",IF(ISNUMBER(N115),VLOOKUP(S115,NySiB!$A$2:$K$16,DK115),""))</f>
        <v/>
      </c>
      <c r="AY115" s="4" t="str">
        <f>IF(T115="","",IF(ISNUMBER(N115),VLOOKUP(T115,NySiT!$A$2:$K$32,DK115),""))</f>
        <v/>
      </c>
      <c r="AZ115" s="4" t="str">
        <f>IF(Y115="","",IF(ISNUMBER(N115),VLOOKUP(Y115,NyVs!$A$2:$K$86,DK115),""))</f>
        <v/>
      </c>
      <c r="BA115" s="4" t="str">
        <f>IF(AI115="","",IF(ISNUMBER(N115),VLOOKUP(AI115,NyPp!$A$2:$K$202,DK115),""))</f>
        <v/>
      </c>
      <c r="BB115" s="4" t="str">
        <f>IF(AND(ISNUMBER(AJ115),ISNUMBER(AK115),ISNUMBER(AL115),ISNUMBER(AM115),DK115&lt;8),IF(COUNTIF(O115,0)+COUNTIF(P115,0)+COUNTIF(AA115,0)+COUNTIF(Z115,0)&gt;1,"",VLOOKUP(AJ115+AK115+AL115+AM115,NyIGS!$A$2:$K$78,DK115)),IF(AND(ISNUMBER(AJ115),ISNUMBER(AL115),ISNUMBER(AM115),ISNUMBER(AS115),DK115&gt;7),IF(COUNTIF(O115,0)+COUNTIF(AA115,0)+COUNTIF(Z115,0)+AND(COUNTIF(W115,0),COUNTIF(X115,0))&gt;1,"",VLOOKUP(AJ115+AL115+AM115+AS115,NyIGS!$A$2:$K$78,DK115)),""))</f>
        <v/>
      </c>
      <c r="BC115" s="4" t="str">
        <f>IF(AND(ISNUMBER(AJ115),ISNUMBER(AN115),ISNUMBER(AT115),DK115&lt;8),IF(COUNTIF(O115,0)+COUNTIF(U115,0)+COUNTIF(AE115,0)&gt;1,"",VLOOKUP(AJ115+AN115+AT115,NyIRS!$A$2:$K$59,DK115)),IF(AND(ISNUMBER(AJ115),ISNUMBER(AQ115),DK115&gt;7),IF(COUNTIF(O115,0)+COUNTIF(W115,0)&gt;1,"",VLOOKUP(AJ115+AQ115,NyIRS!$A$2:$K$59,DK115)),""))</f>
        <v/>
      </c>
      <c r="BD115" s="4" t="str">
        <f>IF(AND(ISNUMBER(AK115),ISNUMBER(AL115),ISNUMBER(AM115),DK115&lt;8),IF(COUNTIF(P115,0)+COUNTIF(AA115,0)+COUNTIF(Z115,0)&gt;1,"",VLOOKUP(AK115+AL115+AM115,NyIES!$A$2:$K$59,DK115)),IF(AND(ISNUMBER(AL115),ISNUMBER(AM115),ISNUMBER(AR115),DK115&gt;7),IF(COUNTIF(AA115,0)+COUNTIF(Z115,0)+COUNTIF(X115,0)&gt;1,"",VLOOKUP(AL115+AM115+AR115,NyIES!$A$2:$K$59,DK115)),""))</f>
        <v/>
      </c>
      <c r="BE115" s="4" t="str">
        <f>IF(AND(ISNUMBER(AJ115),ISNUMBER(AP115),ISNUMBER(AU115),DK115&lt;8),IF(COUNTIF(O115,0)+AND(COUNTIF(U115,0),COUNTIF(V115,0))+COUNTIF(AD115,0)&gt;1,"",VLOOKUP(AJ115+AP115+AU115,NyISI!$A$2:$K$59,DK115)),IF(AND(ISNUMBER(AS115),ISNUMBER(AU115),ISNUMBER(AV115),DK115=8),IF(COUNTIF(AD115,0)+COUNTIF(Q115,0)+AND(COUNTIF(W115,0),COUNTIF(X115,0))&gt;1,"",VLOOKUP(AS115+AU115+AV115,NyISI!$A$2:$K$59,DK115)),IF(AND(ISNUMBER(AS115),ISNUMBER(AV115),DK115&gt;8),IF(COUNTIF(Q115,0)+AND(COUNTIF(W115,0),COUNTIF(X115,0))&gt;1,"",VLOOKUP(AS115+AV115,NyISI!$A$2:$K$59,DK115)),"")))</f>
        <v/>
      </c>
      <c r="BF115" s="4" t="str">
        <f>IF(AND(ISNUMBER(AT115),ISNUMBER(AK115),ISNUMBER(AL115),ISNUMBER(AM115),DK115&lt;8),IF(COUNTIF(P115,0)+COUNTIF(AA115,0)+COUNTIF(Z115,0)+COUNTIF(AE115,0)&gt;1,"",VLOOKUP(AT115+AK115+AL115+AM115,NyISS!$A$2:$G$78,DK115)),"")</f>
        <v/>
      </c>
      <c r="BG115" s="4" t="str">
        <f>IF(AND(ISNUMBER(AJ115),ISNUMBER(AL115),ISNUMBER(AM115),DK115&gt;7),IF(COUNTIF(O115,0)+COUNTIF(AA115,0)+COUNTIF(Z115,0)&gt;1,"",VLOOKUP(AJ115+AL115+AM115,NyISM!$A$2:$K$59,DK115)),"")</f>
        <v/>
      </c>
      <c r="BH115" s="4" t="str">
        <f>IF(AND(ISNUMBER(AY115),ISNUMBER(AZ115)),IF(COUNTIF(T115,0)+COUNTIF(Y115,0)&gt;1,"",VLOOKUP(AY115+AZ115,NyIAM!$A$2:$K$40,DK115)),"")</f>
        <v/>
      </c>
      <c r="BJ115" s="4" t="str">
        <f>IF(ISNUMBER(BB115),VLOOKUP(BB115,Percentil!$A$2:$B$122,2,1),"")</f>
        <v/>
      </c>
      <c r="BK115" s="4" t="str">
        <f>IF(ISNUMBER(BC115),VLOOKUP(BC115,Percentil!$A$2:$B$122,2,1),"")</f>
        <v/>
      </c>
      <c r="BL115" s="4" t="str">
        <f>IF(ISNUMBER(BD115),VLOOKUP(BD115,Percentil!$A$2:$B$122,2,1),"")</f>
        <v/>
      </c>
      <c r="BM115" s="4" t="str">
        <f>IF(ISNUMBER(BE115),VLOOKUP(BE115,Percentil!$A$2:$B$122,2,1),"")</f>
        <v/>
      </c>
      <c r="BN115" s="4" t="str">
        <f>IF(ISNUMBER(BF115),VLOOKUP(BF115,Percentil!$A$2:$B$122,2,1),"")</f>
        <v/>
      </c>
      <c r="BO115" s="4" t="str">
        <f>IF(ISNUMBER(BG115),VLOOKUP(BG115,Percentil!$A$2:$B$122,2,1),"")</f>
        <v/>
      </c>
      <c r="BP115" s="4" t="str">
        <f>IF(ISNUMBER(BH115),VLOOKUP(BH115,Percentil!$A$2:$B$122,2,1),"")</f>
        <v/>
      </c>
      <c r="BQ115" s="4" t="str">
        <f>IF(AND(ISNUMBER(AJ115),ISNUMBER(DK115)),IF(AJ115-VLOOKUP(BI115,NyFi!$L$2:$V$4,DK115,1)&lt;1,1 &amp; " - " &amp; AJ115+VLOOKUP(BI115,NyFi!$L$2:$V$4,DK115,1),IF(AJ115+VLOOKUP(BI115,NyFi!$L$2:$V$4,DK115,1)&gt;19,AJ115-VLOOKUP(BI115,NyFi!$L$2:$V$4,DK115,1) &amp; " - " &amp; 19,AJ115-VLOOKUP(BI115,NyFi!$L$2:$V$4,DK115,1) &amp; " - " &amp; AJ115+VLOOKUP(BI115,NyFi!$L$2:$V$4,DK115,1))),"")</f>
        <v/>
      </c>
      <c r="BR115" s="4" t="str">
        <f>IF(AND(ISNUMBER(DK115),DK115&lt;8),IF(AND(ISNUMBER(AK115),ISNUMBER(DK115)),IF(AK115-VLOOKUP(BI115,NyGs!$L$2:$V$4,DK115,1)&lt;1,1 &amp; " - " &amp; AK115+VLOOKUP(BI115,NyGs!$L$2:$V$4,DK115,1),IF(AK115+VLOOKUP(BI115,NyGs!$L$2:$V$4,DK115,1)&gt;19,AK115-VLOOKUP(BI115,NyGs!$L$2:$V$4,DK115,1) &amp; " - " &amp; 19,AK115-VLOOKUP(BI115,NyGs!$L$2:$V$4,DK115,1) &amp; " - " &amp; AK115+VLOOKUP(BI115,NyGs!$L$2:$V$4,DK115,1))),""),"")</f>
        <v/>
      </c>
      <c r="BS115" s="4" t="str">
        <f>IF(AND(ISNUMBER(AL115),ISNUMBER(DK115)),IF(AL115-VLOOKUP(BI115,NyRm!$L$2:$V$4,DK115,1)&lt;1,1 &amp; " - " &amp; AL115+VLOOKUP(BI115,NyRm!$L$2:$V$4,DK115,1),IF(AL115+VLOOKUP(BI115,NyRm!$L$2:$V$4,DK115,1)&gt;19,AL115-VLOOKUP(BI115,NyRm!$L$2:$V$4,DK115,1) &amp; " - " &amp; 19,AL115-VLOOKUP(BI115,NyRm!$L$2:$V$4,DK115,1) &amp; " - " &amp; AL115+VLOOKUP(BI115,NyRm!$L$2:$V$4,DK115,1))),"")</f>
        <v/>
      </c>
      <c r="BT115" s="4" t="str">
        <f>IF(AND(ISNUMBER(AM115),ISNUMBER(DK115)),IF(AM115-VLOOKUP(BI115,NyFm!$L$2:$V$4,DK115,1)&lt;1,1 &amp; " - " &amp; AM115+VLOOKUP(BI115,NyFm!$L$2:$V$4,DK115,1),IF(AM115+VLOOKUP(BI115,NyFm!$L$2:$V$4,DK115,1)&gt;19,AM115-VLOOKUP(BI115,NyFm!$L$2:$V$4,DK115,1) &amp; " - " &amp; 19,AM115-VLOOKUP(BI115,NyFm!$L$2:$V$4,DK115,1) &amp; " - " &amp; AM115+VLOOKUP(BI115,NyFm!$L$2:$V$4,DK115,1))),"")</f>
        <v/>
      </c>
      <c r="BU115" s="4" t="str">
        <f>IF(AND(ISNUMBER(DK115),DK115&lt;8),IF(AND(ISNUMBER(AN115),ISNUMBER(DK115)),IF(AN115-VLOOKUP(BI115,NyLi1R!$L$2:$V$4,DK115,1)&lt;1,1 &amp; " - " &amp; AN115+VLOOKUP(BI115,NyLi1R!$L$2:$V$4,DK115,1),IF(AN115+VLOOKUP(BI115,NyLi1R!$L$2:$V$4,DK115,1)&gt;19,AN115-VLOOKUP(BI115,NyLi1R!$L$2:$V$4,DK115,1) &amp; " - " &amp; 19,AN115-VLOOKUP(BI115,NyLi1R!$L$2:$V$4,DK115,1) &amp; " - " &amp; AN115+VLOOKUP(BI115,NyLi1R!$L$2:$V$4,DK115,1))),""),"")</f>
        <v/>
      </c>
      <c r="BV115" s="4" t="str">
        <f>IF(AND(ISNUMBER(DK115),DK115&lt;8),IF(AND(ISNUMBER(AO115),ISNUMBER(DK115)),IF(AO115-VLOOKUP(BI115,NyLi1E!$L$2:$V$4,DK115,1)&lt;1,1 &amp; " - " &amp; AO115+VLOOKUP(BI115,NyLi1E!$L$2:$V$4,DK115,1),IF(AO115+VLOOKUP(BI115,NyLi1E!$L$2:$V$4,DK115,1)&gt;19,AO115-VLOOKUP(BI115,NyLi1E!$L$2:$V$4,DK115,1) &amp; " - " &amp; 19,AO115-VLOOKUP(BI115,NyLi1E!$L$2:$V$4,DK115,1) &amp; " - " &amp; AO115+VLOOKUP(BI115,NyLi1E!$L$2:$V$4,DK115,1))),""),"")</f>
        <v/>
      </c>
      <c r="BW115" s="4" t="str">
        <f>IF(AND(ISNUMBER(DK115),DK115&lt;8),IF(AND(ISNUMBER(AP115),ISNUMBER(DK115)),IF(AP115-VLOOKUP(BI115,NyLi1T!$L$2:$V$4,DK115,1)&lt;1,1 &amp; " - " &amp; AP115+VLOOKUP(BI115,NyLi1T!$L$2:$V$4,DK115,1),IF(AP115+VLOOKUP(BI115,NyLi1T!$L$2:$V$4,DK115,1)&gt;19,AP115-VLOOKUP(BI115,NyLi1T!$L$2:$V$4,DK115,1) &amp; " - " &amp; 19,AP115-VLOOKUP(BI115,NyLi1T!$L$2:$V$4,DK115,1) &amp; " - " &amp; AP115+VLOOKUP(BI115,NyLi1T!$L$2:$V$4,DK115,1))),""),"")</f>
        <v/>
      </c>
      <c r="BX115" s="4" t="str">
        <f>IF(AND(ISNUMBER(DK115),DK115&gt;7),IF(AND(ISNUMBER(AQ115),ISNUMBER(DK115)),IF(AQ115-VLOOKUP(BI115,NyLi2R!$L$2:$V$4,DK115,1)&lt;1,1 &amp; " - " &amp; AQ115+VLOOKUP(BI115,NyLi2R!$L$2:$V$4,DK115,1),IF(AQ115+VLOOKUP(BI115,NyLi2R!$L$2:$V$4,DK115,1)&gt;19,AQ115-VLOOKUP(BI115,NyLi2R!$L$2:$V$4,DK115,1) &amp; " - " &amp; 19,AQ115-VLOOKUP(BI115,NyLi2R!$L$2:$V$4,DK115,1) &amp; " - " &amp; AQ115+VLOOKUP(BI115,NyLi2R!$L$2:$V$4,DK115,1))),""),"")</f>
        <v/>
      </c>
      <c r="BY115" s="4" t="str">
        <f>IF(AND(ISNUMBER(DK115),DK115&gt;7),IF(AND(ISNUMBER(AR115),ISNUMBER(DK115)),IF(AR115-VLOOKUP(BI115,NyLi2E!$L$2:$V$4,DK115,1)&lt;1,1 &amp; " - " &amp; AR115+VLOOKUP(BI115,NyLi2E!$L$2:$V$4,DK115,1),IF(AR115+VLOOKUP(BI115,NyLi2E!$L$2:$V$4,DK115,1)&gt;19,AR115-VLOOKUP(BI115,NyLi2E!$L$2:$V$4,DK115,1) &amp; " - " &amp; 19,AR115-VLOOKUP(BI115,NyLi2E!$L$2:$V$4,DK115,1) &amp; " - " &amp; AR115+VLOOKUP(BI115,NyLi2E!$L$2:$V$4,DK115,1))),""),"")</f>
        <v/>
      </c>
      <c r="BZ115" s="4" t="str">
        <f>IF(AND(ISNUMBER(DK115),DK115&gt;7),IF(AND(ISNUMBER(AS115),ISNUMBER(DK115)),IF(AS115-VLOOKUP(BI115,NyLi2T!$L$2:$V$4,DK115,1)&lt;1,1 &amp; " - " &amp; AS115+VLOOKUP(BI115,NyLi2T!$L$2:$V$4,DK115,1),IF(AS115+VLOOKUP(BI115,NyLi2T!$L$2:$V$4,DK115,1)&gt;19,AS115-VLOOKUP(BI115,NyLi2T!$L$2:$V$4,DK115,1) &amp; " - " &amp; 19,AS115-VLOOKUP(BI115,NyLi2T!$L$2:$V$4,DK115,1) &amp; " - " &amp; AS115+VLOOKUP(BI115,NyLi2T!$L$2:$V$4,DK115,1))),""),"")</f>
        <v/>
      </c>
      <c r="CA115" s="4" t="str">
        <f>IF(AND(ISNUMBER(DK115),DK115&lt;8),IF(AND(ISNUMBER(AT115),ISNUMBER(DK115)),IF(AT115-VLOOKUP(BI115,NySs!$L$2:$V$4,DK115,1)&lt;1,1 &amp; " - " &amp; AT115+VLOOKUP(BI115,NySs!$L$2:$V$4,DK115,1),IF(AT115+VLOOKUP(BI115,NySs!$L$2:$V$4,DK115,1)&gt;19,AT115-VLOOKUP(BI115,NySs!$L$2:$V$4,DK115,1) &amp; " - " &amp; 19,AT115-VLOOKUP(BI115,NySs!$L$2:$V$4,DK115,1) &amp; " - " &amp; AT115+VLOOKUP(BI115,NySs!$L$2:$V$4,DK115,1))),""),"")</f>
        <v/>
      </c>
      <c r="CB115" s="4" t="str">
        <f>IF(AND(ISNUMBER(DK115),DK115&lt;9),IF(AND(ISNUMBER(AU115),ISNUMBER(DK115)),IF(AU115-VLOOKUP(BI115,NyEo!$L$2:$V$4,DK115,1)&lt;1,1 &amp; " - " &amp; AU115+VLOOKUP(BI115,NyEo!$L$2:$V$4,DK115,1),IF(AU115+VLOOKUP(BI115,NyEo!$L$2:$V$4,DK115,1)&gt;19,AU115-VLOOKUP(BI115,NyEo!$L$2:$V$4,DK115,1) &amp; " - " &amp; 19,AU115-VLOOKUP(BI115,NyEo!$L$2:$V$4,DK115,1) &amp; " - " &amp; AU115+VLOOKUP(BI115,NyEo!$L$2:$V$4,DK115,1))),""),"")</f>
        <v/>
      </c>
      <c r="CC115" s="4" t="str">
        <f>IF(AND(ISNUMBER(DK115),DK115&gt;7),IF(AND(ISNUMBER(AV115),ISNUMBER(DK115)),IF(AV115-VLOOKUP(BI115,NyHt!$L$2:$V$4,DK115,1)&lt;1,1 &amp; " - " &amp; AV115+VLOOKUP(BI115,NyHt!$L$2:$V$4,DK115,1),IF(AV115+VLOOKUP(BI115,NyHt!$L$2:$V$4,DK115,1)&gt;19,AV115-VLOOKUP(BI115,NyHt!$L$2:$V$4,DK115,1) &amp; " - " &amp; 19,AV115-VLOOKUP(BI115,NyHt!$L$2:$V$4,DK115,1) &amp; " - " &amp; AV115+VLOOKUP(BI115,NyHt!$L$2:$V$4,DK115,1))),""),"")</f>
        <v/>
      </c>
      <c r="CD115" s="4" t="str">
        <f>IF(AND(ISNUMBER(AW115),ISNUMBER(DK115)),IF(AW115-VLOOKUP(BI115,NySiF!$L$2:$V$4,DK115,1)&lt;1,1 &amp; " - " &amp; AW115+VLOOKUP(BI115,NySiF!$L$2:$V$4,DK115,1),IF(AW115+VLOOKUP(BI115,NySiF!$L$2:$V$4,DK115,1)&gt;19,AW115-VLOOKUP(BI115,NySiF!$L$2:$V$4,DK115,1) &amp; " - " &amp; 19,AW115-VLOOKUP(BI115,NySiF!$L$2:$V$4,DK115,1) &amp; " - " &amp; AW115+VLOOKUP(BI115,NySiF!$L$2:$V$4,DK115,1))),"")</f>
        <v/>
      </c>
      <c r="CE115" s="4" t="str">
        <f>IF(AND(ISNUMBER(AX115),ISNUMBER(DK115)),IF(AX115-VLOOKUP(BI115,NySiB!$L$2:$V$4,DK115,1)&lt;1,1 &amp; " - " &amp; AX115+VLOOKUP(BI115,NySiB!$L$2:$V$4,DK115,1),IF(AX115+VLOOKUP(BI115,NySiB!$L$2:$V$4,DK115,1)&gt;19,AX115-VLOOKUP(BI115,NySiB!$L$2:$V$4,DK115,1) &amp; " - " &amp; 19,AX115-VLOOKUP(BI115,NySiB!$L$2:$V$4,DK115,1) &amp; " - " &amp; AX115+VLOOKUP(BI115,NySiB!$L$2:$V$4,DK115,1))),"")</f>
        <v/>
      </c>
      <c r="CF115" s="4" t="str">
        <f>IF(AND(ISNUMBER(AY115),ISNUMBER(DK115)),IF(AY115-VLOOKUP(BI115,NySiT!$L$2:$V$4,DK115,1)&lt;1,1 &amp; " - " &amp; AY115+VLOOKUP(BI115,NySiT!$L$2:$V$4,DK115,1),IF(AY115+VLOOKUP(BI115,NySiT!$L$2:$V$4,DK115,1)&gt;19,AY115-VLOOKUP(BI115,NySiT!$L$2:$V$4,DK115,1) &amp; " - " &amp; 19,AY115-VLOOKUP(BI115,NySiT!$L$2:$V$4,DK115,1) &amp; " - " &amp; AY115+VLOOKUP(BI115,NySiT!$L$2:$V$4,DK115,1))),"")</f>
        <v/>
      </c>
      <c r="CG115" s="4" t="str">
        <f>IF(AND(ISNUMBER(AZ115),ISNUMBER(DK115)),IF(AZ115-VLOOKUP(BI115,NyVs!$L$2:$V$4,DK115,1)&lt;1,1 &amp; " - " &amp; AZ115+VLOOKUP(BI115,NyVs!$L$2:$V$4,DK115,1),IF(AZ115+VLOOKUP(BI115,NyVs!$L$2:$V$4,DK115,1)&gt;19,AZ115-VLOOKUP(BI115,NyVs!$L$2:$V$4,DK115,1) &amp; " - " &amp; 19,AZ115-VLOOKUP(BI115,NyVs!$L$2:$V$4,DK115,1) &amp; " - " &amp; AZ115+VLOOKUP(BI115,NyVs!$L$2:$V$4,DK115,1))),"")</f>
        <v/>
      </c>
      <c r="CH115" s="4" t="str">
        <f>IF(AND(ISNUMBER(BA115),ISNUMBER(DK115)),IF(BA115-VLOOKUP(BI115,NyPp!$L$2:$V$4,DK115,1)&lt;1,1 &amp; " - " &amp; BA115+VLOOKUP(BI115,NyPp!$L$2:$V$4,DK115,1),IF(BA115+VLOOKUP(BI115,NyPp!$L$2:$V$4,DK115,1)&gt;19,BA115-VLOOKUP(BI115,NyPp!$L$2:$V$4,DK115,1) &amp; " - " &amp; 19,BA115-VLOOKUP(BI115,NyPp!$L$2:$V$4,DK115,1) &amp; " - " &amp; BA115+VLOOKUP(BI115,NyPp!$L$2:$V$4,DK115,1))),"")</f>
        <v/>
      </c>
      <c r="CI115" s="4" t="str">
        <f>IF(AND(ISNUMBER(BB115),ISNUMBER(DK115)),IF(BB115-VLOOKUP(BI115,NyIGS!$L$2:$V$4,DK115,1)&lt;40,40 &amp; " - " &amp; BB115+VLOOKUP(BI115,NyIGS!$L$2:$V$4,DK115,1),IF(BB115+VLOOKUP(BI115,NyIGS!$L$2:$V$4,DK115,1)&gt;160,BB115-VLOOKUP(BI115,NyIGS!$L$2:$V$4,DK115,1) &amp; " - " &amp; 160,BB115-VLOOKUP(BI115,NyIGS!$L$2:$V$4,DK115,1) &amp; " - " &amp; BB115+VLOOKUP(BI115,NyIGS!$L$2:$V$4,DK115,1))),"")</f>
        <v/>
      </c>
      <c r="CJ115" s="4" t="str">
        <f>IF(AND(ISNUMBER(BC115),ISNUMBER(DK115)),IF(BC115-VLOOKUP(BI115,NyIRS!$L$2:$V$4,DK115,1)&lt;40,40 &amp; " - " &amp; BC115+VLOOKUP(BI115,NyIRS!$L$2:$V$4,DK115,1),IF(BC115+VLOOKUP(BI115,NyIRS!$L$2:$V$4,DK115,1)&gt;160,BC115-VLOOKUP(BI115,NyIRS!$L$2:$V$4,DK115,1) &amp; " - " &amp; 160,BC115-VLOOKUP(BI115,NyIRS!$L$2:$V$4,DK115,1) &amp; " - " &amp; BC115+VLOOKUP(BI115,NyIRS!$L$2:$V$4,DK115,1))),"")</f>
        <v/>
      </c>
      <c r="CK115" s="4" t="str">
        <f>IF(AND(ISNUMBER(BD115),ISNUMBER(DK115)),IF(BD115-VLOOKUP(BI115,NyIES!$L$2:$V$4,DK115,1)&lt;40,40 &amp; " - " &amp; BD115+VLOOKUP(BI115,NyIES!$L$2:$V$4,DK115,1),IF(BD115+VLOOKUP(BI115,NyIES!$L$2:$V$4,DK115,1)&gt;160,BD115-VLOOKUP(BI115,NyIES!$L$2:$V$4,DK115,1) &amp; " - " &amp; 160,BD115-VLOOKUP(BI115,NyIES!$L$2:$V$4,DK115,1) &amp; " - " &amp; BD115+VLOOKUP(BI115,NyIES!$L$2:$V$4,DK115,1))),"")</f>
        <v/>
      </c>
      <c r="CL115" s="4" t="str">
        <f>IF(AND(ISNUMBER(BE115),ISNUMBER(DK115)),IF(BE115-VLOOKUP(BI115,NyISI!$L$2:$V$4,DK115,1)&lt;40,40 &amp; " - " &amp; BE115+VLOOKUP(BI115,NyISI!$L$2:$V$4,DK115,1),IF(BE115+VLOOKUP(BI115,NyISI!$L$2:$V$4,DK115,1)&gt;160,BE115-VLOOKUP(BI115,NyISI!$L$2:$V$4,DK115,1) &amp; " - " &amp; 160,BE115-VLOOKUP(BI115,NyISI!$L$2:$V$4,DK115,1) &amp; " - " &amp; BE115+VLOOKUP(BI115,NyISI!$L$2:$V$4,DK115,1))),"")</f>
        <v/>
      </c>
      <c r="CM115" s="4" t="str">
        <f>IF(AND(ISNUMBER(DK115),DK115&lt;8),IF(AND(ISNUMBER(BF115),ISNUMBER(DK115)),IF(BF115-VLOOKUP(BI115,NyISS!$L$2:$V$4,DK115,1)&lt;40,40 &amp; " - " &amp; BF115+VLOOKUP(BI115,NyISS!$L$2:$V$4,DK115,1),IF(BF115+VLOOKUP(BI115,NyISS!$L$2:$V$4,DK115,1)&gt;160,BF115-VLOOKUP(BI115,NyISS!$L$2:$V$4,DK115,1) &amp; " - " &amp; 160,BF115-VLOOKUP(BI115,NyISS!$L$2:$V$4,DK115,1) &amp; " - " &amp; BF115+VLOOKUP(BI115,NyISS!$L$2:$V$4,DK115,1))),""),"")</f>
        <v/>
      </c>
      <c r="CN115" s="4" t="str">
        <f>IF(AND(ISNUMBER(DK115),DK115&gt;7),IF(AND(ISNUMBER(BG115),ISNUMBER(DK115)),IF(BG115-VLOOKUP(BI115,NyISM!$L$2:$V$4,DK115,1)&lt;40,40 &amp; " - " &amp; BG115+VLOOKUP(BI115,NyISM!$L$2:$V$4,DK115,1),IF(BG115+VLOOKUP(BI115,NyISM!$L$2:$V$4,DK115,1)&gt;160,BG115-VLOOKUP(BI115,NyISM!$L$2:$V$4,DK115,1) &amp; " - " &amp; 160,BG115-VLOOKUP(BI115,NyISM!$L$2:$V$4,DK115,1) &amp; " - " &amp; BG115+VLOOKUP(BI115,NyISM!$L$2:$V$4,DK115,1))),""),"")</f>
        <v/>
      </c>
      <c r="CO115" s="4" t="str">
        <f>IF(AND(ISNUMBER(BH115),ISNUMBER(DK115)),IF(BH115-VLOOKUP(BI115,NyIAM!$L$2:$V$4,DK115,1)&lt;40,40 &amp; " - " &amp; BH115+VLOOKUP(BI115,NyIAM!$L$2:$V$4,DK115,1),IF(BH115+VLOOKUP(BI115,NyIAM!$L$2:$V$4,DK115,1)&gt;160,BH115-VLOOKUP(BI115,NyIAM!$L$2:$V$4,DK115,1) &amp; " - " &amp; 160,BH115-VLOOKUP(BI115,NyIAM!$L$2:$V$4,DK115,1) &amp; " - " &amp; BH115+VLOOKUP(BI115,NyIAM!$L$2:$V$4,DK115,1))),"")</f>
        <v/>
      </c>
      <c r="CP115" s="4" t="str">
        <f>IF(AF115="","",IF(AND(ISNUMBER(AF115),ISNUMBER(DK115)),IF(VLOOKUP(AF115,NyOm!$A$2:$K$30,DK115,1)=1,"Onormalt få ord",IF(VLOOKUP(AF115,NyOm!$A$2:$K$30,DK115,1)=2,"Färre antal ord än normalt",IF(VLOOKUP(AF115,NyOm!$A$2:$K$30,DK115,1)=3,"Normalt antal ord","")))))</f>
        <v/>
      </c>
      <c r="CQ115" s="4" t="str">
        <f>IF(AB115="","",IF(AND(ISNUMBER(AB115),ISNUMBER(DK115)),IF(VLOOKUP(AB115,NyPbTid!$A$2:$K$218,DK115,1)=1,"Onormalt lång tidsåtgång",IF(VLOOKUP(AB115,NyPbTid!$A$2:$K$218,DK115,1)=2,"Långsammare än normalt",IF(VLOOKUP(AB115,NyPbTid!$A$2:$K$218,DK115,1)=3,"Normal tidsåtgång","")))))</f>
        <v/>
      </c>
      <c r="CR115" s="4" t="str">
        <f>IF(AC115="","",IF(AND(ISNUMBER(AC115),ISNUMBER(DK115)),IF(VLOOKUP(AC115,NyPbFel!$A$2:$K$18,DK115,1)=1,"Onormalt antal fel",IF(VLOOKUP(AC115,NyPbFel!$A$2:$K$18,DK115,1)=2,"Fler fel än normalt",IF(VLOOKUP(AC115,NyPbFel!$A$2:$K$18,DK115,1)=3,"Normalt antal fel","")))))</f>
        <v/>
      </c>
      <c r="CS115" s="4" t="str">
        <f t="shared" si="28"/>
        <v/>
      </c>
      <c r="CT115" s="4" t="str">
        <f>IF(OR(ISNUMBER(CS115),CS115="0**"),IF(ISNUMBER(CS115),CS115/ABS(CS115)*VLOOKUP(1,SignDiff!$A$3:$K$4,DK115,1),VLOOKUP(1,SignDiff!$A$3:$K$4,DK115,1)),"")</f>
        <v/>
      </c>
      <c r="CU115" s="4" t="str">
        <f>IF(OR(ISNUMBER(CS115),CS115="0**"),IF(ISNUMBER(CS115),CS115/ABS(CS115)*VLOOKUP(1,SignDiff!$A$7:$K$8,DK115,1),VLOOKUP(1,SignDiff!$A$7:$K$8,DK115,1)),"")</f>
        <v/>
      </c>
      <c r="CV115" s="4" t="str">
        <f t="shared" si="29"/>
        <v/>
      </c>
      <c r="CW115" s="4" t="str">
        <f t="shared" si="30"/>
        <v/>
      </c>
      <c r="CX115" s="4" t="str">
        <f>IF(OR(ISNUMBER(CS115),CS115="0**"),IF(CS115="0**",VLOOKUP(0,'IRS-IES'!$A$2:$C$43,2,1),IF(CS115&lt;0,VLOOKUP(ABS(CS115),'IRS-IES'!$A$2:$C$43,2,1),VLOOKUP(ABS(CS115),'IRS-IES'!$A$2:$C$43,3,1))),"")</f>
        <v/>
      </c>
      <c r="CY115" s="4" t="str">
        <f t="shared" si="31"/>
        <v/>
      </c>
      <c r="CZ115" s="4" t="str">
        <f>IF(OR(ISNUMBER(CY115),CY115="0**"),IF(ISNUMBER(CY115),CY115/ABS(CY115)*VLOOKUP(2,SignDiff!$A$3:$K$4,DK115,1),VLOOKUP(2,SignDiff!$A$3:$K$4,DK115,1)),"")</f>
        <v/>
      </c>
      <c r="DA115" s="4" t="str">
        <f>IF(OR(ISNUMBER(CY115),CY115="0**"),IF(ISNUMBER(CY115),CY115/ABS(CY115)*VLOOKUP(2,SignDiff!$A$7:$K$8,DK115,1),VLOOKUP(2,SignDiff!$A$7:$K$8,DK115,1)),"")</f>
        <v/>
      </c>
      <c r="DB115" s="4" t="str">
        <f t="shared" si="32"/>
        <v/>
      </c>
      <c r="DC115" s="4" t="str">
        <f t="shared" si="33"/>
        <v/>
      </c>
      <c r="DD115" s="4" t="str">
        <f>IF(OR(ISNUMBER(CY115),CY115="0**"),IF(CY115="0**",VLOOKUP(0,'ISI-ISS'!$A$2:$C$43,2,1),IF(CY115&lt;0,VLOOKUP(ABS(CY115),'ISI-ISS'!$A$2:$C$43,2,1),VLOOKUP(ABS(CY115),'ISI-ISS'!$A$2:$C$43,3,1))),"")</f>
        <v/>
      </c>
      <c r="DE115" s="4" t="str">
        <f t="shared" si="34"/>
        <v/>
      </c>
      <c r="DF115" s="4" t="str">
        <f>IF(OR(ISNUMBER(DE115),DE115="0**"),IF(ISNUMBER(DE115),DE115/ABS(DE115)*VLOOKUP(2,SignDiff!$A$3:$K$4,DK115,1),VLOOKUP(2,SignDiff!$A$3:$K$4,DK115,1)),"")</f>
        <v/>
      </c>
      <c r="DG115" s="4" t="str">
        <f>IF(OR(ISNUMBER(DE115),DE115="0**"),IF(ISNUMBER(DE115),DE115/ABS(DE115)*VLOOKUP(2,SignDiff!$A$7:$K$8,DK115,1),VLOOKUP(2,SignDiff!$A$7:$K$8,DK115,1)),"")</f>
        <v/>
      </c>
      <c r="DH115" s="4" t="str">
        <f t="shared" si="35"/>
        <v/>
      </c>
      <c r="DI115" s="4" t="str">
        <f t="shared" si="36"/>
        <v/>
      </c>
      <c r="DJ115" s="4" t="str">
        <f>IF(OR(ISNUMBER(DE115),DE115="0**"),IF(DE115="0**",VLOOKUP(0,'ISI-ISM'!$A$2:$C$43,2,1),IF(DE115&lt;0,VLOOKUP(ABS(DE115),'ISI-ISM'!$A$2:$C$43,2,1),VLOOKUP(ABS(DE115),'ISI-ISM'!$A$2:$C$43,3,1))),"")</f>
        <v/>
      </c>
      <c r="DK115" s="4" t="str">
        <f>IF(ISERROR(VLOOKUP(N115,age!$A$2:$C$11,2,1)),"",VLOOKUP(N115,age!$A$2:$C$11,2,1))</f>
        <v/>
      </c>
      <c r="DL115" s="4" t="str">
        <f>IF(ISERROR(VLOOKUP(N115,age!$A$2:$C$11,3,1)),"",VLOOKUP(N115,age!$A$2:$C$11,3,1))</f>
        <v/>
      </c>
      <c r="DM115" s="4">
        <f t="shared" si="23"/>
        <v>0</v>
      </c>
      <c r="DN115" s="4">
        <f t="shared" si="24"/>
        <v>0</v>
      </c>
      <c r="DO115" s="4">
        <f t="shared" si="25"/>
        <v>0</v>
      </c>
      <c r="DP115" s="4">
        <f t="shared" si="26"/>
        <v>0</v>
      </c>
      <c r="DQ115" s="4">
        <f t="shared" si="27"/>
        <v>0</v>
      </c>
      <c r="DR115" s="9" t="str">
        <f t="shared" si="37"/>
        <v/>
      </c>
      <c r="DS115" s="9" t="str">
        <f t="shared" si="38"/>
        <v/>
      </c>
      <c r="DT115" s="9" t="str">
        <f t="shared" si="39"/>
        <v/>
      </c>
      <c r="DU115" s="9" t="str">
        <f t="shared" si="40"/>
        <v/>
      </c>
      <c r="DV115" s="9" t="str">
        <f t="shared" si="41"/>
        <v/>
      </c>
      <c r="DW115" s="9" t="str">
        <f t="shared" si="42"/>
        <v/>
      </c>
      <c r="DX115" s="9" t="str">
        <f t="shared" si="43"/>
        <v/>
      </c>
      <c r="DY115" s="9" t="str">
        <f>IF(AND(ISNUMBER(AJ115),ISNUMBER(DK115)),IF(AJ115-VLOOKUP(BI115,NyFi!$L$2:$V$4,DK115,1)&lt;1,1,AJ115-VLOOKUP(BI115,NyFi!$L$2:$V$4,DK115,1)),"")</f>
        <v/>
      </c>
      <c r="DZ115" s="9" t="str">
        <f>IF(AND(ISNUMBER(DK115),DK115&lt;8),IF(AND(ISNUMBER(AK115),ISNUMBER(DK115)),IF(AK115-VLOOKUP(BI115,NyGs!$L$2:$V$4,DK115,1)&lt;1,1,AK115-VLOOKUP(BI115,NyGs!$L$2:$V$4,DK115,1)),""),"")</f>
        <v/>
      </c>
      <c r="EA115" s="9" t="str">
        <f>IF(AND(ISNUMBER(AL115),ISNUMBER(DK115)),IF(AL115-VLOOKUP(BI115,NyRm!$L$2:$V$4,DK115,1)&lt;1,1,AL115-VLOOKUP(BI115,NyRm!$L$2:$V$4,DK115,1)),"")</f>
        <v/>
      </c>
      <c r="EB115" s="9" t="str">
        <f>IF(AND(ISNUMBER(AM115),ISNUMBER(DK115)),IF(AM115-VLOOKUP(BI115,NyFm!$L$2:$V$4,DK115,1)&lt;1,1,AM115-VLOOKUP(BI115,NyFm!$L$2:$V$4,DK115,1)),"")</f>
        <v/>
      </c>
      <c r="EC115" s="9" t="str">
        <f>IF(AND(ISNUMBER(DK115),DK115&lt;8),IF(AND(ISNUMBER(AN115),ISNUMBER(DK115)),IF(AN115-VLOOKUP(BI115,NyLi1R!$L$2:$V$4,DK115,1)&lt;1,1,AN115-VLOOKUP(BI115,NyLi1R!$L$2:$V$4,DK115,1)),""),"")</f>
        <v/>
      </c>
      <c r="ED115" s="9" t="str">
        <f>IF(AND(ISNUMBER(DK115),DK115&lt;8),IF(AND(ISNUMBER(AO115),ISNUMBER(DK115)),IF(AO115-VLOOKUP(BI115,NyLi1E!$L$2:$V$4,DK115,1)&lt;1,1,AO115-VLOOKUP(BI115,NyLi1E!$L$2:$V$4,DK115,1)),""),"")</f>
        <v/>
      </c>
      <c r="EE115" s="9" t="str">
        <f>IF(AND(ISNUMBER(DK115),DK115&lt;8),IF(AND(ISNUMBER(AP115),ISNUMBER(DK115)),IF(AP115-VLOOKUP(BI115,NyLi1T!$L$2:$V$4,DK115,1)&lt;1,1,AP115-VLOOKUP(BI115,NyLi1T!$L$2:$V$4,DK115,1)),""),"")</f>
        <v/>
      </c>
      <c r="EF115" s="9" t="str">
        <f>IF(AND(ISNUMBER(DK115),DK115&gt;7),IF(AND(ISNUMBER(AQ115),ISNUMBER(DK115)),IF(AQ115-VLOOKUP(BI115,NyLi2R!$L$2:$V$4,DK115,1)&lt;1,1,AQ115-VLOOKUP(BI115,NyLi2R!$L$2:$V$4,DK115,1)),""),"")</f>
        <v/>
      </c>
      <c r="EG115" s="9" t="str">
        <f>IF(AND(ISNUMBER(DK115),DK115&gt;7),IF(AND(ISNUMBER(AR115),ISNUMBER(DK115)),IF(AR115-VLOOKUP(BI115,NyLi2E!$L$2:$V$4,DK115,1)&lt;1,1,AR115-VLOOKUP(BI115,NyLi2E!$L$2:$V$4,DK115,1)),""),"")</f>
        <v/>
      </c>
      <c r="EH115" s="9" t="str">
        <f>IF(AND(ISNUMBER(DK115),DK115&gt;7),IF(AND(ISNUMBER(AS115),ISNUMBER(DK115)),IF(AS115-VLOOKUP(BI115,NyLi2T!$L$2:$V$4,DK115,1)&lt;1,1,AS115-VLOOKUP(BI115,NyLi2T!$L$2:$V$4,DK115,1)),""),"")</f>
        <v/>
      </c>
      <c r="EI115" s="9" t="str">
        <f>IF(AND(ISNUMBER(DK115),DK115&lt;8),IF(AND(ISNUMBER(AT115),ISNUMBER(DK115)),IF(AT115-VLOOKUP(BI115,NySs!$L$2:$V$4,DK115,1)&lt;1,1,AT115-VLOOKUP(BI115,NySs!$L$2:$V$4,DK115,1)),""),"")</f>
        <v/>
      </c>
      <c r="EJ115" s="9" t="str">
        <f>IF(AND(ISNUMBER(DK115),DK115&lt;9),IF(AND(ISNUMBER(AU115),ISNUMBER(DK115)),IF(AU115-VLOOKUP(BI115,NyEo!$L$2:$V$4,DK115,1)&lt;1,1,AU115-VLOOKUP(BI115,NyEo!$L$2:$V$4,DK115,1)),""),"")</f>
        <v/>
      </c>
      <c r="EK115" s="9" t="str">
        <f>IF(AND(ISNUMBER(DK115),DK115&gt;7),IF(AND(ISNUMBER(AV115),ISNUMBER(DK115)),IF(AV115-VLOOKUP(BI115,NyHt!$L$2:$V$4,DK115,1)&lt;1,1,AV115-VLOOKUP(BI115,NyHt!$L$2:$V$4,DK115,1)),""),"")</f>
        <v/>
      </c>
      <c r="EL115" s="9" t="str">
        <f>IF(AND(ISNUMBER(AW115),ISNUMBER(DK115)),IF(AW115-VLOOKUP(BI115,NySiF!$L$2:$V$4,DK115,1)&lt;1,1,AW115-VLOOKUP(BI115,NySiF!$L$2:$V$4,DK115,1)),"")</f>
        <v/>
      </c>
      <c r="EM115" s="9" t="str">
        <f>IF(AND(ISNUMBER(AX115),ISNUMBER(DK115)),IF(AX115-VLOOKUP(BI115,NySiB!$L$2:$V$4,DK115,1)&lt;1,1,AX115-VLOOKUP(BI115,NySiB!$L$2:$V$4,DK115,1)),"")</f>
        <v/>
      </c>
      <c r="EN115" s="9" t="str">
        <f>IF(AND(ISNUMBER(AY115),ISNUMBER(DK115)),IF(AY115-VLOOKUP(BI115,NySiT!$L$2:$V$4,DK115,1)&lt;1,1,AY115-VLOOKUP(BI115,NySiT!$L$2:$V$4,DK115,1)),"")</f>
        <v/>
      </c>
      <c r="EO115" s="9" t="str">
        <f>IF(AND(ISNUMBER(AZ115),ISNUMBER(DK115)),IF(AZ115-VLOOKUP(BI115,NyVs!$L$2:$V$4,DK115,1)&lt;1,1,AZ115-VLOOKUP(BI115,NyVs!$L$2:$V$4,DK115,1)),"")</f>
        <v/>
      </c>
      <c r="EP115" s="9" t="str">
        <f>IF(AND(ISNUMBER(BA115),ISNUMBER(DK115)),IF(BA115-VLOOKUP(BI115,NyPp!$L$2:$V$4,DK115,1)&lt;1,1,BA115-VLOOKUP(BI115,NyPp!$L$2:$V$4,DK115,1)),"")</f>
        <v/>
      </c>
      <c r="EQ115" s="9" t="str">
        <f>IF(AND(ISNUMBER(BB115),ISNUMBER(DK115)),IF(BB115-VLOOKUP(BI115,NyIGS!$L$2:$V$4,DK115,1)&lt;40,40,BB115-VLOOKUP(BI115,NyIGS!$L$2:$V$4,DK115,1)),"")</f>
        <v/>
      </c>
      <c r="ER115" s="9" t="str">
        <f>IF(AND(ISNUMBER(BC115),ISNUMBER(DK115)),IF(BC115-VLOOKUP(BI115,NyIRS!$L$2:$V$4,DK115,1)&lt;40,40,BC115-VLOOKUP(BI115,NyIRS!$L$2:$V$4,DK115,1)),"")</f>
        <v/>
      </c>
      <c r="ES115" s="9" t="str">
        <f>IF(AND(ISNUMBER(BD115),ISNUMBER(DK115)),IF(BD115-VLOOKUP(BI115,NyIES!$L$2:$V$4,DK115,1)&lt;40,40,BD115-VLOOKUP(BI115,NyIES!$L$2:$V$4,DK115,1)),"")</f>
        <v/>
      </c>
      <c r="ET115" s="9" t="str">
        <f>IF(AND(ISNUMBER(BE115),ISNUMBER(DK115)),IF(BE115-VLOOKUP(BI115,NyISI!$L$2:$V$4,DK115,1)&lt;40,40,BE115-VLOOKUP(BI115,NyISI!$L$2:$V$4,DK115,1)),"")</f>
        <v/>
      </c>
      <c r="EU115" s="9" t="str">
        <f>IF(AND(ISNUMBER(DK115),DK115&lt;8),IF(AND(ISNUMBER(BF115),ISNUMBER(DK115)),IF(BF115-VLOOKUP(BI115,NyISS!$L$2:$V$4,DK115,1)&lt;40,40,BF115-VLOOKUP(BI115,NyISS!$L$2:$V$4,DK115,1)),""),"")</f>
        <v/>
      </c>
      <c r="EV115" s="9" t="str">
        <f>IF(AND(ISNUMBER(DK115),DK115&gt;7),IF(AND(ISNUMBER(BG115),ISNUMBER(DK115)),IF(BG115-VLOOKUP(BI115,NyISM!$L$2:$V$4,DK115,1)&lt;40,40,BG115-VLOOKUP(BI115,NyISM!$L$2:$V$4,DK115,1)),""),"")</f>
        <v/>
      </c>
      <c r="EW115" s="9" t="str">
        <f>IF(AND(ISNUMBER(BH115),ISNUMBER(DK115)),IF(BH115-VLOOKUP(BI115,NyIAM!$L$2:$V$4,DK115,1)&lt;40,40,BH115-VLOOKUP(BI115,NyIAM!$L$2:$V$4,DK115,1)),"")</f>
        <v/>
      </c>
      <c r="EX115" s="9" t="str">
        <f>IF(AND(ISNUMBER(AJ115),ISNUMBER(DK115)),IF(AJ115+VLOOKUP(BI115,NyFi!$L$2:$V$4,DK115,1)&gt;19,19,AJ115+VLOOKUP(BI115,NyFi!$L$2:$V$4,DK115,1)),"")</f>
        <v/>
      </c>
      <c r="EY115" s="9" t="str">
        <f>IF(AND(ISNUMBER(DK115),DK115&lt;8),IF(AND(ISNUMBER(AK115),ISNUMBER(DK115)),IF(AK115+VLOOKUP(BI115,NyGs!$L$2:$V$4,DK115,1)&gt;19,19,AK115+VLOOKUP(BI115,NyGs!$L$2:$V$4,DK115,1)),""),"")</f>
        <v/>
      </c>
      <c r="EZ115" s="9" t="str">
        <f>IF(AND(ISNUMBER(AL115),ISNUMBER(DK115)),IF(AL115+VLOOKUP(BI115,NyRm!$L$2:$V$4,DK115,1)&gt;19,19,AL115+VLOOKUP(BI115,NyRm!$L$2:$V$4,DK115,1)),"")</f>
        <v/>
      </c>
      <c r="FA115" s="9" t="str">
        <f>IF(AND(ISNUMBER(AM115),ISNUMBER(DK115)),IF(AM115+VLOOKUP(BI115,NyFm!$L$2:$V$4,DK115,1)&gt;19,19,AM115+VLOOKUP(BI115,NyFm!$L$2:$V$4,DK115,1)),"")</f>
        <v/>
      </c>
      <c r="FB115" s="9" t="str">
        <f>IF(AND(ISNUMBER(DK115),DK115&lt;8),IF(AND(ISNUMBER(AN115),ISNUMBER(DK115)),IF(AN115+VLOOKUP(BI115,NyLi1R!$L$2:$V$4,DK115,1)&gt;19,19,AN115+VLOOKUP(BI115,NyLi1R!$L$2:$V$4,DK115,1)),""),"")</f>
        <v/>
      </c>
      <c r="FC115" s="9" t="str">
        <f>IF(AND(ISNUMBER(DK115),DK115&lt;8),IF(AND(ISNUMBER(AO115),ISNUMBER(DK115)),IF(AO115+VLOOKUP(BI115,NyLi1E!$L$2:$V$4,DK115,1)&gt;19,19,AO115+VLOOKUP(BI115,NyLi1E!$L$2:$V$4,DK115,1)),""),"")</f>
        <v/>
      </c>
      <c r="FD115" s="9" t="str">
        <f>IF(AND(ISNUMBER(DK115),DK115&lt;8),IF(AND(ISNUMBER(AP115),ISNUMBER(DK115)),IF(AP115+VLOOKUP(BI115,NyLi1T!$L$2:$V$4,DK115,1)&gt;19,19,AP115+VLOOKUP(BI115,NyLi1T!$L$2:$V$4,DK115,1)),""),"")</f>
        <v/>
      </c>
      <c r="FE115" s="9" t="str">
        <f>IF(AND(ISNUMBER(DK115),DK115&gt;7),IF(AND(ISNUMBER(AQ115),ISNUMBER(DK115)),IF(AQ115+VLOOKUP(BI115,NyLi2R!$L$2:$V$4,DK115,1)&gt;19,19,AQ115+VLOOKUP(BI115,NyLi2R!$L$2:$V$4,DK115,1)),""),"")</f>
        <v/>
      </c>
      <c r="FF115" s="9" t="str">
        <f>IF(AND(ISNUMBER(DK115),DK115&gt;7),IF(AND(ISNUMBER(AR115),ISNUMBER(DK115)),IF(AR115+VLOOKUP(BI115,NyLi2E!$L$2:$V$4,DK115,1)&gt;19,19,AR115+VLOOKUP(BI115,NyLi2E!$L$2:$V$4,DK115,1)),""),"")</f>
        <v/>
      </c>
      <c r="FG115" s="9" t="str">
        <f>IF(AND(ISNUMBER(DK115),DK115&gt;7),IF(AND(ISNUMBER(AS115),ISNUMBER(DK115)),IF(AS115+VLOOKUP(BI115,NyLi2T!$L$2:$V$4,DK115,1)&gt;19,19,AS115+VLOOKUP(BI115,NyLi2T!$L$2:$V$4,DK115,1)),""),"")</f>
        <v/>
      </c>
      <c r="FH115" s="9" t="str">
        <f>IF(AND(ISNUMBER(DK115),DK115&lt;8),IF(AND(ISNUMBER(AT115),ISNUMBER(DK115)),IF(AT115+VLOOKUP(BI115,NySs!$L$2:$V$4,DK115,1)&gt;19,19,AT115+VLOOKUP(BI115,NySs!$L$2:$V$4,DK115,1)),""),"")</f>
        <v/>
      </c>
      <c r="FI115" s="9" t="str">
        <f>IF(AND(ISNUMBER(DK115),DK115&lt;9),IF(AND(ISNUMBER(AU115),ISNUMBER(DK115)),IF(AU115+VLOOKUP(BI115,NyEo!$L$2:$V$4,DK115,1)&gt;19,19,AU115+VLOOKUP(BI115,NyEo!$L$2:$V$4,DK115,1)),""),"")</f>
        <v/>
      </c>
      <c r="FJ115" s="9" t="str">
        <f>IF(AND(ISNUMBER(DK115),DK115&gt;7),IF(AND(ISNUMBER(AV115),ISNUMBER(DK115)),IF(AV115+VLOOKUP(BI115,NyHt!$L$2:$V$4,DK115,1)&gt;19,19,AV115+VLOOKUP(BI115,NyHt!$L$2:$V$4,DK115,1)),""),"")</f>
        <v/>
      </c>
      <c r="FK115" s="9" t="str">
        <f>IF(AND(ISNUMBER(AW115),ISNUMBER(DK115)),IF(AW115+VLOOKUP(BI115,NySiF!$L$2:$V$4,DK115,1)&gt;19,19,AW115+VLOOKUP(BI115,NySiF!$L$2:$V$4,DK115,1)),"")</f>
        <v/>
      </c>
      <c r="FL115" s="9" t="str">
        <f>IF(AND(ISNUMBER(AX115),ISNUMBER(DK115)),IF(AX115+VLOOKUP(BI115,NySiB!$L$2:$V$4,DK115,1)&gt;19,19,AX115+VLOOKUP(BI115,NySiB!$L$2:$V$4,DK115,1)),"")</f>
        <v/>
      </c>
      <c r="FM115" s="9" t="str">
        <f>IF(AND(ISNUMBER(AY115),ISNUMBER(DK115)),IF(AY115+VLOOKUP(BI115,NySiT!$L$2:$V$4,DK115,1)&gt;19,19,AY115+VLOOKUP(BI115,NySiT!$L$2:$V$4,DK115,1)),"")</f>
        <v/>
      </c>
      <c r="FN115" s="9" t="str">
        <f>IF(AND(ISNUMBER(AZ115),ISNUMBER(DK115)),IF(AZ115+VLOOKUP(BI115,NyVs!$L$2:$V$4,DK115,1)&gt;19,19,AZ115+VLOOKUP(BI115,NyVs!$L$2:$V$4,DK115,1)),"")</f>
        <v/>
      </c>
      <c r="FO115" s="9" t="str">
        <f>IF(AND(ISNUMBER(BA115),ISNUMBER(DK115)),IF(BA115+VLOOKUP(BI115,NyPp!$L$2:$V$4,DK115,1)&gt;19,19,BA115+VLOOKUP(BI115,NyPp!$L$2:$V$4,DK115,1)),"")</f>
        <v/>
      </c>
      <c r="FP115" s="9" t="str">
        <f>IF(AND(ISNUMBER(BB115),ISNUMBER(DK115)),IF(BB115+VLOOKUP(BI115,NyIGS!$L$2:$V$4,DK115,1)&gt;160,160,BB115+VLOOKUP(BI115,NyIGS!$L$2:$V$4,DK115,1)),"")</f>
        <v/>
      </c>
      <c r="FQ115" s="9" t="str">
        <f>IF(AND(ISNUMBER(BC115),ISNUMBER(DK115)),IF(BC115+VLOOKUP(BI115,NyIRS!$L$2:$V$4,DK115,1)&gt;160,160,BC115+VLOOKUP(BI115,NyIRS!$L$2:$V$4,DK115,1)),"")</f>
        <v/>
      </c>
      <c r="FR115" s="9" t="str">
        <f>IF(AND(ISNUMBER(BD115),ISNUMBER(DK115)),IF(BD115+VLOOKUP(BI115,NyIES!$L$2:$V$4,DK115,1)&gt;160,160, BD115+VLOOKUP(BI115,NyIES!$L$2:$V$4,DK115,1)),"")</f>
        <v/>
      </c>
      <c r="FS115" s="9" t="str">
        <f>IF(AND(ISNUMBER(BE115),ISNUMBER(DK115)),IF(BE115+VLOOKUP(BI115,NyISI!$L$2:$V$4,DK115,1)&gt;160,160,BE115+VLOOKUP(BI115,NyISI!$L$2:$V$4,DK115,1)),"")</f>
        <v/>
      </c>
      <c r="FT115" s="9" t="str">
        <f>IF(AND(ISNUMBER(DK115),DK115&lt;8),IF(AND(ISNUMBER(BF115),ISNUMBER(DK115)),IF(BF115+VLOOKUP(BI115,NyISS!$L$2:$V$4,DK115,1)&gt;160,160,BF115+VLOOKUP(BI115,NyISS!$L$2:$V$4,DK115,1)),""),"")</f>
        <v/>
      </c>
      <c r="FU115" s="9" t="str">
        <f>IF(AND(ISNUMBER(DK115),DK115&gt;7),IF(AND(ISNUMBER(BG115),ISNUMBER(DK115)),IF(BG115+VLOOKUP(BI115,NyISM!$L$2:$V$4,DK115,1)&gt;160,160,BG115+VLOOKUP(BI115,NyISM!$L$2:$V$4,DK115,1)),""),"")</f>
        <v/>
      </c>
      <c r="FV115" s="9" t="str">
        <f>IF(AND(ISNUMBER(BH115),ISNUMBER(DK115)),IF(BH115+VLOOKUP(BI115,NyIAM!$L$2:$V$4,DK115,1)&gt;160,160,BH115+VLOOKUP(BI115,NyIAM!$L$2:$V$4,DK115,1)),"")</f>
        <v/>
      </c>
    </row>
    <row r="116" spans="1:178" x14ac:dyDescent="0.2">
      <c r="A116" s="51"/>
      <c r="B116" s="51"/>
      <c r="C116" s="51"/>
      <c r="D116" s="51"/>
      <c r="E116" s="51"/>
      <c r="F116" s="51"/>
      <c r="G116" s="51"/>
      <c r="H116" s="51"/>
      <c r="I116" s="51"/>
      <c r="J116" s="52"/>
      <c r="K116" s="52"/>
      <c r="L116" s="53"/>
      <c r="M116" s="53"/>
      <c r="N116" s="58" t="str">
        <f t="shared" si="22"/>
        <v/>
      </c>
      <c r="O116" s="53"/>
      <c r="P116" s="53"/>
      <c r="Q116" s="53"/>
      <c r="R116" s="53"/>
      <c r="S116" s="53"/>
      <c r="T116" s="53"/>
      <c r="U116" s="53"/>
      <c r="V116" s="53"/>
      <c r="W116" s="53"/>
      <c r="X116" s="53"/>
      <c r="Y116" s="53"/>
      <c r="Z116" s="53"/>
      <c r="AA116" s="53"/>
      <c r="AB116" s="53"/>
      <c r="AC116" s="53"/>
      <c r="AD116" s="53"/>
      <c r="AE116" s="53"/>
      <c r="AF116" s="53"/>
      <c r="AG116" s="53"/>
      <c r="AH116" s="53"/>
      <c r="AI116" s="53"/>
      <c r="AJ116" s="4" t="str">
        <f>IF(O116="","",IF(ISNUMBER(N116),VLOOKUP(O116,NyFi!$A$2:$K$40,DK116),""))</f>
        <v/>
      </c>
      <c r="AK116" s="4" t="str">
        <f>IF(P116="","",IF(AND(ISNUMBER(N116),DK116&lt;8),VLOOKUP(P116,NyGs!$A$2:$G$41,DK116),""))</f>
        <v/>
      </c>
      <c r="AL116" s="4" t="str">
        <f>IF(AA116="","",IF(ISNUMBER(N116),VLOOKUP(AA116,NyRm!$A$2:$K$56,DK116),""))</f>
        <v/>
      </c>
      <c r="AM116" s="4" t="str">
        <f>IF(Z116="","",IF(ISNUMBER(N116),VLOOKUP(Z116,NyFm!$A$2:$K$46,DK116),""))</f>
        <v/>
      </c>
      <c r="AN116" s="4" t="str">
        <f>IF(U116="","",IF(AND(ISNUMBER(N116),DK116&lt;8),VLOOKUP(U116,NyLi1R!$A$2:$G$20,DK116),""))</f>
        <v/>
      </c>
      <c r="AO116" s="4" t="str">
        <f>IF(V116="","",IF(AND(ISNUMBER(N116),DK116&lt;8),VLOOKUP(V116,NyLi1E!$A$2:$G$20,DK116),""))</f>
        <v/>
      </c>
      <c r="AP116" s="4" t="str">
        <f>IF(AND(ISNUMBER(N116),ISNUMBER(AN116),ISNUMBER(AO116),DK116&lt;8),VLOOKUP(AN116+AO116,NyLi1T!$A$2:$G$40,DK116),"")</f>
        <v/>
      </c>
      <c r="AQ116" s="4" t="str">
        <f>IF(W116="","",IF(AND(ISNUMBER(N116),DK116&gt;7),VLOOKUP(W116,NyLi2R!$A$2:$K$20,DK116),""))</f>
        <v/>
      </c>
      <c r="AR116" s="4" t="str">
        <f>IF(X116="","",IF(AND(ISNUMBER(N116),DK116&gt;7),VLOOKUP(X116,NyLi2E!$A$2:$K$20,DK116),""))</f>
        <v/>
      </c>
      <c r="AS116" s="4" t="str">
        <f>IF(AND(ISNUMBER(N116),ISNUMBER(AQ116),ISNUMBER(AR116),DK116&gt;7),VLOOKUP(AQ116+AR116,NyLi2T!$A$2:$K$40,DK116),"")</f>
        <v/>
      </c>
      <c r="AT116" s="4" t="str">
        <f>IF(AE116="","",IF(AND(ISNUMBER(N116),DK116&lt;8),VLOOKUP(AE116,NySs!$A$2:$G$28,DK116),""))</f>
        <v/>
      </c>
      <c r="AU116" s="4" t="str">
        <f>IF(AD116="","",IF(AND(ISNUMBER(N116),DK116&lt;9),VLOOKUP(AD116,NyEo!$A$2:$H$22,DK116),""))</f>
        <v/>
      </c>
      <c r="AV116" s="4" t="str">
        <f>IF(Q116="","",IF(AND(ISNUMBER(N116),DK116&gt;7),VLOOKUP(Q116,NyHt!$A$2:$K$17,DK116),""))</f>
        <v/>
      </c>
      <c r="AW116" s="4" t="str">
        <f>IF(R116="","",IF(ISNUMBER(N116),VLOOKUP(R116,NySiF!$A$2:$K$18,DK116),""))</f>
        <v/>
      </c>
      <c r="AX116" s="4" t="str">
        <f>IF(S116="","",IF(ISNUMBER(N116),VLOOKUP(S116,NySiB!$A$2:$K$16,DK116),""))</f>
        <v/>
      </c>
      <c r="AY116" s="4" t="str">
        <f>IF(T116="","",IF(ISNUMBER(N116),VLOOKUP(T116,NySiT!$A$2:$K$32,DK116),""))</f>
        <v/>
      </c>
      <c r="AZ116" s="4" t="str">
        <f>IF(Y116="","",IF(ISNUMBER(N116),VLOOKUP(Y116,NyVs!$A$2:$K$86,DK116),""))</f>
        <v/>
      </c>
      <c r="BA116" s="4" t="str">
        <f>IF(AI116="","",IF(ISNUMBER(N116),VLOOKUP(AI116,NyPp!$A$2:$K$202,DK116),""))</f>
        <v/>
      </c>
      <c r="BB116" s="4" t="str">
        <f>IF(AND(ISNUMBER(AJ116),ISNUMBER(AK116),ISNUMBER(AL116),ISNUMBER(AM116),DK116&lt;8),IF(COUNTIF(O116,0)+COUNTIF(P116,0)+COUNTIF(AA116,0)+COUNTIF(Z116,0)&gt;1,"",VLOOKUP(AJ116+AK116+AL116+AM116,NyIGS!$A$2:$K$78,DK116)),IF(AND(ISNUMBER(AJ116),ISNUMBER(AL116),ISNUMBER(AM116),ISNUMBER(AS116),DK116&gt;7),IF(COUNTIF(O116,0)+COUNTIF(AA116,0)+COUNTIF(Z116,0)+AND(COUNTIF(W116,0),COUNTIF(X116,0))&gt;1,"",VLOOKUP(AJ116+AL116+AM116+AS116,NyIGS!$A$2:$K$78,DK116)),""))</f>
        <v/>
      </c>
      <c r="BC116" s="4" t="str">
        <f>IF(AND(ISNUMBER(AJ116),ISNUMBER(AN116),ISNUMBER(AT116),DK116&lt;8),IF(COUNTIF(O116,0)+COUNTIF(U116,0)+COUNTIF(AE116,0)&gt;1,"",VLOOKUP(AJ116+AN116+AT116,NyIRS!$A$2:$K$59,DK116)),IF(AND(ISNUMBER(AJ116),ISNUMBER(AQ116),DK116&gt;7),IF(COUNTIF(O116,0)+COUNTIF(W116,0)&gt;1,"",VLOOKUP(AJ116+AQ116,NyIRS!$A$2:$K$59,DK116)),""))</f>
        <v/>
      </c>
      <c r="BD116" s="4" t="str">
        <f>IF(AND(ISNUMBER(AK116),ISNUMBER(AL116),ISNUMBER(AM116),DK116&lt;8),IF(COUNTIF(P116,0)+COUNTIF(AA116,0)+COUNTIF(Z116,0)&gt;1,"",VLOOKUP(AK116+AL116+AM116,NyIES!$A$2:$K$59,DK116)),IF(AND(ISNUMBER(AL116),ISNUMBER(AM116),ISNUMBER(AR116),DK116&gt;7),IF(COUNTIF(AA116,0)+COUNTIF(Z116,0)+COUNTIF(X116,0)&gt;1,"",VLOOKUP(AL116+AM116+AR116,NyIES!$A$2:$K$59,DK116)),""))</f>
        <v/>
      </c>
      <c r="BE116" s="4" t="str">
        <f>IF(AND(ISNUMBER(AJ116),ISNUMBER(AP116),ISNUMBER(AU116),DK116&lt;8),IF(COUNTIF(O116,0)+AND(COUNTIF(U116,0),COUNTIF(V116,0))+COUNTIF(AD116,0)&gt;1,"",VLOOKUP(AJ116+AP116+AU116,NyISI!$A$2:$K$59,DK116)),IF(AND(ISNUMBER(AS116),ISNUMBER(AU116),ISNUMBER(AV116),DK116=8),IF(COUNTIF(AD116,0)+COUNTIF(Q116,0)+AND(COUNTIF(W116,0),COUNTIF(X116,0))&gt;1,"",VLOOKUP(AS116+AU116+AV116,NyISI!$A$2:$K$59,DK116)),IF(AND(ISNUMBER(AS116),ISNUMBER(AV116),DK116&gt;8),IF(COUNTIF(Q116,0)+AND(COUNTIF(W116,0),COUNTIF(X116,0))&gt;1,"",VLOOKUP(AS116+AV116,NyISI!$A$2:$K$59,DK116)),"")))</f>
        <v/>
      </c>
      <c r="BF116" s="4" t="str">
        <f>IF(AND(ISNUMBER(AT116),ISNUMBER(AK116),ISNUMBER(AL116),ISNUMBER(AM116),DK116&lt;8),IF(COUNTIF(P116,0)+COUNTIF(AA116,0)+COUNTIF(Z116,0)+COUNTIF(AE116,0)&gt;1,"",VLOOKUP(AT116+AK116+AL116+AM116,NyISS!$A$2:$G$78,DK116)),"")</f>
        <v/>
      </c>
      <c r="BG116" s="4" t="str">
        <f>IF(AND(ISNUMBER(AJ116),ISNUMBER(AL116),ISNUMBER(AM116),DK116&gt;7),IF(COUNTIF(O116,0)+COUNTIF(AA116,0)+COUNTIF(Z116,0)&gt;1,"",VLOOKUP(AJ116+AL116+AM116,NyISM!$A$2:$K$59,DK116)),"")</f>
        <v/>
      </c>
      <c r="BH116" s="4" t="str">
        <f>IF(AND(ISNUMBER(AY116),ISNUMBER(AZ116)),IF(COUNTIF(T116,0)+COUNTIF(Y116,0)&gt;1,"",VLOOKUP(AY116+AZ116,NyIAM!$A$2:$K$40,DK116)),"")</f>
        <v/>
      </c>
      <c r="BJ116" s="4" t="str">
        <f>IF(ISNUMBER(BB116),VLOOKUP(BB116,Percentil!$A$2:$B$122,2,1),"")</f>
        <v/>
      </c>
      <c r="BK116" s="4" t="str">
        <f>IF(ISNUMBER(BC116),VLOOKUP(BC116,Percentil!$A$2:$B$122,2,1),"")</f>
        <v/>
      </c>
      <c r="BL116" s="4" t="str">
        <f>IF(ISNUMBER(BD116),VLOOKUP(BD116,Percentil!$A$2:$B$122,2,1),"")</f>
        <v/>
      </c>
      <c r="BM116" s="4" t="str">
        <f>IF(ISNUMBER(BE116),VLOOKUP(BE116,Percentil!$A$2:$B$122,2,1),"")</f>
        <v/>
      </c>
      <c r="BN116" s="4" t="str">
        <f>IF(ISNUMBER(BF116),VLOOKUP(BF116,Percentil!$A$2:$B$122,2,1),"")</f>
        <v/>
      </c>
      <c r="BO116" s="4" t="str">
        <f>IF(ISNUMBER(BG116),VLOOKUP(BG116,Percentil!$A$2:$B$122,2,1),"")</f>
        <v/>
      </c>
      <c r="BP116" s="4" t="str">
        <f>IF(ISNUMBER(BH116),VLOOKUP(BH116,Percentil!$A$2:$B$122,2,1),"")</f>
        <v/>
      </c>
      <c r="BQ116" s="4" t="str">
        <f>IF(AND(ISNUMBER(AJ116),ISNUMBER(DK116)),IF(AJ116-VLOOKUP(BI116,NyFi!$L$2:$V$4,DK116,1)&lt;1,1 &amp; " - " &amp; AJ116+VLOOKUP(BI116,NyFi!$L$2:$V$4,DK116,1),IF(AJ116+VLOOKUP(BI116,NyFi!$L$2:$V$4,DK116,1)&gt;19,AJ116-VLOOKUP(BI116,NyFi!$L$2:$V$4,DK116,1) &amp; " - " &amp; 19,AJ116-VLOOKUP(BI116,NyFi!$L$2:$V$4,DK116,1) &amp; " - " &amp; AJ116+VLOOKUP(BI116,NyFi!$L$2:$V$4,DK116,1))),"")</f>
        <v/>
      </c>
      <c r="BR116" s="4" t="str">
        <f>IF(AND(ISNUMBER(DK116),DK116&lt;8),IF(AND(ISNUMBER(AK116),ISNUMBER(DK116)),IF(AK116-VLOOKUP(BI116,NyGs!$L$2:$V$4,DK116,1)&lt;1,1 &amp; " - " &amp; AK116+VLOOKUP(BI116,NyGs!$L$2:$V$4,DK116,1),IF(AK116+VLOOKUP(BI116,NyGs!$L$2:$V$4,DK116,1)&gt;19,AK116-VLOOKUP(BI116,NyGs!$L$2:$V$4,DK116,1) &amp; " - " &amp; 19,AK116-VLOOKUP(BI116,NyGs!$L$2:$V$4,DK116,1) &amp; " - " &amp; AK116+VLOOKUP(BI116,NyGs!$L$2:$V$4,DK116,1))),""),"")</f>
        <v/>
      </c>
      <c r="BS116" s="4" t="str">
        <f>IF(AND(ISNUMBER(AL116),ISNUMBER(DK116)),IF(AL116-VLOOKUP(BI116,NyRm!$L$2:$V$4,DK116,1)&lt;1,1 &amp; " - " &amp; AL116+VLOOKUP(BI116,NyRm!$L$2:$V$4,DK116,1),IF(AL116+VLOOKUP(BI116,NyRm!$L$2:$V$4,DK116,1)&gt;19,AL116-VLOOKUP(BI116,NyRm!$L$2:$V$4,DK116,1) &amp; " - " &amp; 19,AL116-VLOOKUP(BI116,NyRm!$L$2:$V$4,DK116,1) &amp; " - " &amp; AL116+VLOOKUP(BI116,NyRm!$L$2:$V$4,DK116,1))),"")</f>
        <v/>
      </c>
      <c r="BT116" s="4" t="str">
        <f>IF(AND(ISNUMBER(AM116),ISNUMBER(DK116)),IF(AM116-VLOOKUP(BI116,NyFm!$L$2:$V$4,DK116,1)&lt;1,1 &amp; " - " &amp; AM116+VLOOKUP(BI116,NyFm!$L$2:$V$4,DK116,1),IF(AM116+VLOOKUP(BI116,NyFm!$L$2:$V$4,DK116,1)&gt;19,AM116-VLOOKUP(BI116,NyFm!$L$2:$V$4,DK116,1) &amp; " - " &amp; 19,AM116-VLOOKUP(BI116,NyFm!$L$2:$V$4,DK116,1) &amp; " - " &amp; AM116+VLOOKUP(BI116,NyFm!$L$2:$V$4,DK116,1))),"")</f>
        <v/>
      </c>
      <c r="BU116" s="4" t="str">
        <f>IF(AND(ISNUMBER(DK116),DK116&lt;8),IF(AND(ISNUMBER(AN116),ISNUMBER(DK116)),IF(AN116-VLOOKUP(BI116,NyLi1R!$L$2:$V$4,DK116,1)&lt;1,1 &amp; " - " &amp; AN116+VLOOKUP(BI116,NyLi1R!$L$2:$V$4,DK116,1),IF(AN116+VLOOKUP(BI116,NyLi1R!$L$2:$V$4,DK116,1)&gt;19,AN116-VLOOKUP(BI116,NyLi1R!$L$2:$V$4,DK116,1) &amp; " - " &amp; 19,AN116-VLOOKUP(BI116,NyLi1R!$L$2:$V$4,DK116,1) &amp; " - " &amp; AN116+VLOOKUP(BI116,NyLi1R!$L$2:$V$4,DK116,1))),""),"")</f>
        <v/>
      </c>
      <c r="BV116" s="4" t="str">
        <f>IF(AND(ISNUMBER(DK116),DK116&lt;8),IF(AND(ISNUMBER(AO116),ISNUMBER(DK116)),IF(AO116-VLOOKUP(BI116,NyLi1E!$L$2:$V$4,DK116,1)&lt;1,1 &amp; " - " &amp; AO116+VLOOKUP(BI116,NyLi1E!$L$2:$V$4,DK116,1),IF(AO116+VLOOKUP(BI116,NyLi1E!$L$2:$V$4,DK116,1)&gt;19,AO116-VLOOKUP(BI116,NyLi1E!$L$2:$V$4,DK116,1) &amp; " - " &amp; 19,AO116-VLOOKUP(BI116,NyLi1E!$L$2:$V$4,DK116,1) &amp; " - " &amp; AO116+VLOOKUP(BI116,NyLi1E!$L$2:$V$4,DK116,1))),""),"")</f>
        <v/>
      </c>
      <c r="BW116" s="4" t="str">
        <f>IF(AND(ISNUMBER(DK116),DK116&lt;8),IF(AND(ISNUMBER(AP116),ISNUMBER(DK116)),IF(AP116-VLOOKUP(BI116,NyLi1T!$L$2:$V$4,DK116,1)&lt;1,1 &amp; " - " &amp; AP116+VLOOKUP(BI116,NyLi1T!$L$2:$V$4,DK116,1),IF(AP116+VLOOKUP(BI116,NyLi1T!$L$2:$V$4,DK116,1)&gt;19,AP116-VLOOKUP(BI116,NyLi1T!$L$2:$V$4,DK116,1) &amp; " - " &amp; 19,AP116-VLOOKUP(BI116,NyLi1T!$L$2:$V$4,DK116,1) &amp; " - " &amp; AP116+VLOOKUP(BI116,NyLi1T!$L$2:$V$4,DK116,1))),""),"")</f>
        <v/>
      </c>
      <c r="BX116" s="4" t="str">
        <f>IF(AND(ISNUMBER(DK116),DK116&gt;7),IF(AND(ISNUMBER(AQ116),ISNUMBER(DK116)),IF(AQ116-VLOOKUP(BI116,NyLi2R!$L$2:$V$4,DK116,1)&lt;1,1 &amp; " - " &amp; AQ116+VLOOKUP(BI116,NyLi2R!$L$2:$V$4,DK116,1),IF(AQ116+VLOOKUP(BI116,NyLi2R!$L$2:$V$4,DK116,1)&gt;19,AQ116-VLOOKUP(BI116,NyLi2R!$L$2:$V$4,DK116,1) &amp; " - " &amp; 19,AQ116-VLOOKUP(BI116,NyLi2R!$L$2:$V$4,DK116,1) &amp; " - " &amp; AQ116+VLOOKUP(BI116,NyLi2R!$L$2:$V$4,DK116,1))),""),"")</f>
        <v/>
      </c>
      <c r="BY116" s="4" t="str">
        <f>IF(AND(ISNUMBER(DK116),DK116&gt;7),IF(AND(ISNUMBER(AR116),ISNUMBER(DK116)),IF(AR116-VLOOKUP(BI116,NyLi2E!$L$2:$V$4,DK116,1)&lt;1,1 &amp; " - " &amp; AR116+VLOOKUP(BI116,NyLi2E!$L$2:$V$4,DK116,1),IF(AR116+VLOOKUP(BI116,NyLi2E!$L$2:$V$4,DK116,1)&gt;19,AR116-VLOOKUP(BI116,NyLi2E!$L$2:$V$4,DK116,1) &amp; " - " &amp; 19,AR116-VLOOKUP(BI116,NyLi2E!$L$2:$V$4,DK116,1) &amp; " - " &amp; AR116+VLOOKUP(BI116,NyLi2E!$L$2:$V$4,DK116,1))),""),"")</f>
        <v/>
      </c>
      <c r="BZ116" s="4" t="str">
        <f>IF(AND(ISNUMBER(DK116),DK116&gt;7),IF(AND(ISNUMBER(AS116),ISNUMBER(DK116)),IF(AS116-VLOOKUP(BI116,NyLi2T!$L$2:$V$4,DK116,1)&lt;1,1 &amp; " - " &amp; AS116+VLOOKUP(BI116,NyLi2T!$L$2:$V$4,DK116,1),IF(AS116+VLOOKUP(BI116,NyLi2T!$L$2:$V$4,DK116,1)&gt;19,AS116-VLOOKUP(BI116,NyLi2T!$L$2:$V$4,DK116,1) &amp; " - " &amp; 19,AS116-VLOOKUP(BI116,NyLi2T!$L$2:$V$4,DK116,1) &amp; " - " &amp; AS116+VLOOKUP(BI116,NyLi2T!$L$2:$V$4,DK116,1))),""),"")</f>
        <v/>
      </c>
      <c r="CA116" s="4" t="str">
        <f>IF(AND(ISNUMBER(DK116),DK116&lt;8),IF(AND(ISNUMBER(AT116),ISNUMBER(DK116)),IF(AT116-VLOOKUP(BI116,NySs!$L$2:$V$4,DK116,1)&lt;1,1 &amp; " - " &amp; AT116+VLOOKUP(BI116,NySs!$L$2:$V$4,DK116,1),IF(AT116+VLOOKUP(BI116,NySs!$L$2:$V$4,DK116,1)&gt;19,AT116-VLOOKUP(BI116,NySs!$L$2:$V$4,DK116,1) &amp; " - " &amp; 19,AT116-VLOOKUP(BI116,NySs!$L$2:$V$4,DK116,1) &amp; " - " &amp; AT116+VLOOKUP(BI116,NySs!$L$2:$V$4,DK116,1))),""),"")</f>
        <v/>
      </c>
      <c r="CB116" s="4" t="str">
        <f>IF(AND(ISNUMBER(DK116),DK116&lt;9),IF(AND(ISNUMBER(AU116),ISNUMBER(DK116)),IF(AU116-VLOOKUP(BI116,NyEo!$L$2:$V$4,DK116,1)&lt;1,1 &amp; " - " &amp; AU116+VLOOKUP(BI116,NyEo!$L$2:$V$4,DK116,1),IF(AU116+VLOOKUP(BI116,NyEo!$L$2:$V$4,DK116,1)&gt;19,AU116-VLOOKUP(BI116,NyEo!$L$2:$V$4,DK116,1) &amp; " - " &amp; 19,AU116-VLOOKUP(BI116,NyEo!$L$2:$V$4,DK116,1) &amp; " - " &amp; AU116+VLOOKUP(BI116,NyEo!$L$2:$V$4,DK116,1))),""),"")</f>
        <v/>
      </c>
      <c r="CC116" s="4" t="str">
        <f>IF(AND(ISNUMBER(DK116),DK116&gt;7),IF(AND(ISNUMBER(AV116),ISNUMBER(DK116)),IF(AV116-VLOOKUP(BI116,NyHt!$L$2:$V$4,DK116,1)&lt;1,1 &amp; " - " &amp; AV116+VLOOKUP(BI116,NyHt!$L$2:$V$4,DK116,1),IF(AV116+VLOOKUP(BI116,NyHt!$L$2:$V$4,DK116,1)&gt;19,AV116-VLOOKUP(BI116,NyHt!$L$2:$V$4,DK116,1) &amp; " - " &amp; 19,AV116-VLOOKUP(BI116,NyHt!$L$2:$V$4,DK116,1) &amp; " - " &amp; AV116+VLOOKUP(BI116,NyHt!$L$2:$V$4,DK116,1))),""),"")</f>
        <v/>
      </c>
      <c r="CD116" s="4" t="str">
        <f>IF(AND(ISNUMBER(AW116),ISNUMBER(DK116)),IF(AW116-VLOOKUP(BI116,NySiF!$L$2:$V$4,DK116,1)&lt;1,1 &amp; " - " &amp; AW116+VLOOKUP(BI116,NySiF!$L$2:$V$4,DK116,1),IF(AW116+VLOOKUP(BI116,NySiF!$L$2:$V$4,DK116,1)&gt;19,AW116-VLOOKUP(BI116,NySiF!$L$2:$V$4,DK116,1) &amp; " - " &amp; 19,AW116-VLOOKUP(BI116,NySiF!$L$2:$V$4,DK116,1) &amp; " - " &amp; AW116+VLOOKUP(BI116,NySiF!$L$2:$V$4,DK116,1))),"")</f>
        <v/>
      </c>
      <c r="CE116" s="4" t="str">
        <f>IF(AND(ISNUMBER(AX116),ISNUMBER(DK116)),IF(AX116-VLOOKUP(BI116,NySiB!$L$2:$V$4,DK116,1)&lt;1,1 &amp; " - " &amp; AX116+VLOOKUP(BI116,NySiB!$L$2:$V$4,DK116,1),IF(AX116+VLOOKUP(BI116,NySiB!$L$2:$V$4,DK116,1)&gt;19,AX116-VLOOKUP(BI116,NySiB!$L$2:$V$4,DK116,1) &amp; " - " &amp; 19,AX116-VLOOKUP(BI116,NySiB!$L$2:$V$4,DK116,1) &amp; " - " &amp; AX116+VLOOKUP(BI116,NySiB!$L$2:$V$4,DK116,1))),"")</f>
        <v/>
      </c>
      <c r="CF116" s="4" t="str">
        <f>IF(AND(ISNUMBER(AY116),ISNUMBER(DK116)),IF(AY116-VLOOKUP(BI116,NySiT!$L$2:$V$4,DK116,1)&lt;1,1 &amp; " - " &amp; AY116+VLOOKUP(BI116,NySiT!$L$2:$V$4,DK116,1),IF(AY116+VLOOKUP(BI116,NySiT!$L$2:$V$4,DK116,1)&gt;19,AY116-VLOOKUP(BI116,NySiT!$L$2:$V$4,DK116,1) &amp; " - " &amp; 19,AY116-VLOOKUP(BI116,NySiT!$L$2:$V$4,DK116,1) &amp; " - " &amp; AY116+VLOOKUP(BI116,NySiT!$L$2:$V$4,DK116,1))),"")</f>
        <v/>
      </c>
      <c r="CG116" s="4" t="str">
        <f>IF(AND(ISNUMBER(AZ116),ISNUMBER(DK116)),IF(AZ116-VLOOKUP(BI116,NyVs!$L$2:$V$4,DK116,1)&lt;1,1 &amp; " - " &amp; AZ116+VLOOKUP(BI116,NyVs!$L$2:$V$4,DK116,1),IF(AZ116+VLOOKUP(BI116,NyVs!$L$2:$V$4,DK116,1)&gt;19,AZ116-VLOOKUP(BI116,NyVs!$L$2:$V$4,DK116,1) &amp; " - " &amp; 19,AZ116-VLOOKUP(BI116,NyVs!$L$2:$V$4,DK116,1) &amp; " - " &amp; AZ116+VLOOKUP(BI116,NyVs!$L$2:$V$4,DK116,1))),"")</f>
        <v/>
      </c>
      <c r="CH116" s="4" t="str">
        <f>IF(AND(ISNUMBER(BA116),ISNUMBER(DK116)),IF(BA116-VLOOKUP(BI116,NyPp!$L$2:$V$4,DK116,1)&lt;1,1 &amp; " - " &amp; BA116+VLOOKUP(BI116,NyPp!$L$2:$V$4,DK116,1),IF(BA116+VLOOKUP(BI116,NyPp!$L$2:$V$4,DK116,1)&gt;19,BA116-VLOOKUP(BI116,NyPp!$L$2:$V$4,DK116,1) &amp; " - " &amp; 19,BA116-VLOOKUP(BI116,NyPp!$L$2:$V$4,DK116,1) &amp; " - " &amp; BA116+VLOOKUP(BI116,NyPp!$L$2:$V$4,DK116,1))),"")</f>
        <v/>
      </c>
      <c r="CI116" s="4" t="str">
        <f>IF(AND(ISNUMBER(BB116),ISNUMBER(DK116)),IF(BB116-VLOOKUP(BI116,NyIGS!$L$2:$V$4,DK116,1)&lt;40,40 &amp; " - " &amp; BB116+VLOOKUP(BI116,NyIGS!$L$2:$V$4,DK116,1),IF(BB116+VLOOKUP(BI116,NyIGS!$L$2:$V$4,DK116,1)&gt;160,BB116-VLOOKUP(BI116,NyIGS!$L$2:$V$4,DK116,1) &amp; " - " &amp; 160,BB116-VLOOKUP(BI116,NyIGS!$L$2:$V$4,DK116,1) &amp; " - " &amp; BB116+VLOOKUP(BI116,NyIGS!$L$2:$V$4,DK116,1))),"")</f>
        <v/>
      </c>
      <c r="CJ116" s="4" t="str">
        <f>IF(AND(ISNUMBER(BC116),ISNUMBER(DK116)),IF(BC116-VLOOKUP(BI116,NyIRS!$L$2:$V$4,DK116,1)&lt;40,40 &amp; " - " &amp; BC116+VLOOKUP(BI116,NyIRS!$L$2:$V$4,DK116,1),IF(BC116+VLOOKUP(BI116,NyIRS!$L$2:$V$4,DK116,1)&gt;160,BC116-VLOOKUP(BI116,NyIRS!$L$2:$V$4,DK116,1) &amp; " - " &amp; 160,BC116-VLOOKUP(BI116,NyIRS!$L$2:$V$4,DK116,1) &amp; " - " &amp; BC116+VLOOKUP(BI116,NyIRS!$L$2:$V$4,DK116,1))),"")</f>
        <v/>
      </c>
      <c r="CK116" s="4" t="str">
        <f>IF(AND(ISNUMBER(BD116),ISNUMBER(DK116)),IF(BD116-VLOOKUP(BI116,NyIES!$L$2:$V$4,DK116,1)&lt;40,40 &amp; " - " &amp; BD116+VLOOKUP(BI116,NyIES!$L$2:$V$4,DK116,1),IF(BD116+VLOOKUP(BI116,NyIES!$L$2:$V$4,DK116,1)&gt;160,BD116-VLOOKUP(BI116,NyIES!$L$2:$V$4,DK116,1) &amp; " - " &amp; 160,BD116-VLOOKUP(BI116,NyIES!$L$2:$V$4,DK116,1) &amp; " - " &amp; BD116+VLOOKUP(BI116,NyIES!$L$2:$V$4,DK116,1))),"")</f>
        <v/>
      </c>
      <c r="CL116" s="4" t="str">
        <f>IF(AND(ISNUMBER(BE116),ISNUMBER(DK116)),IF(BE116-VLOOKUP(BI116,NyISI!$L$2:$V$4,DK116,1)&lt;40,40 &amp; " - " &amp; BE116+VLOOKUP(BI116,NyISI!$L$2:$V$4,DK116,1),IF(BE116+VLOOKUP(BI116,NyISI!$L$2:$V$4,DK116,1)&gt;160,BE116-VLOOKUP(BI116,NyISI!$L$2:$V$4,DK116,1) &amp; " - " &amp; 160,BE116-VLOOKUP(BI116,NyISI!$L$2:$V$4,DK116,1) &amp; " - " &amp; BE116+VLOOKUP(BI116,NyISI!$L$2:$V$4,DK116,1))),"")</f>
        <v/>
      </c>
      <c r="CM116" s="4" t="str">
        <f>IF(AND(ISNUMBER(DK116),DK116&lt;8),IF(AND(ISNUMBER(BF116),ISNUMBER(DK116)),IF(BF116-VLOOKUP(BI116,NyISS!$L$2:$V$4,DK116,1)&lt;40,40 &amp; " - " &amp; BF116+VLOOKUP(BI116,NyISS!$L$2:$V$4,DK116,1),IF(BF116+VLOOKUP(BI116,NyISS!$L$2:$V$4,DK116,1)&gt;160,BF116-VLOOKUP(BI116,NyISS!$L$2:$V$4,DK116,1) &amp; " - " &amp; 160,BF116-VLOOKUP(BI116,NyISS!$L$2:$V$4,DK116,1) &amp; " - " &amp; BF116+VLOOKUP(BI116,NyISS!$L$2:$V$4,DK116,1))),""),"")</f>
        <v/>
      </c>
      <c r="CN116" s="4" t="str">
        <f>IF(AND(ISNUMBER(DK116),DK116&gt;7),IF(AND(ISNUMBER(BG116),ISNUMBER(DK116)),IF(BG116-VLOOKUP(BI116,NyISM!$L$2:$V$4,DK116,1)&lt;40,40 &amp; " - " &amp; BG116+VLOOKUP(BI116,NyISM!$L$2:$V$4,DK116,1),IF(BG116+VLOOKUP(BI116,NyISM!$L$2:$V$4,DK116,1)&gt;160,BG116-VLOOKUP(BI116,NyISM!$L$2:$V$4,DK116,1) &amp; " - " &amp; 160,BG116-VLOOKUP(BI116,NyISM!$L$2:$V$4,DK116,1) &amp; " - " &amp; BG116+VLOOKUP(BI116,NyISM!$L$2:$V$4,DK116,1))),""),"")</f>
        <v/>
      </c>
      <c r="CO116" s="4" t="str">
        <f>IF(AND(ISNUMBER(BH116),ISNUMBER(DK116)),IF(BH116-VLOOKUP(BI116,NyIAM!$L$2:$V$4,DK116,1)&lt;40,40 &amp; " - " &amp; BH116+VLOOKUP(BI116,NyIAM!$L$2:$V$4,DK116,1),IF(BH116+VLOOKUP(BI116,NyIAM!$L$2:$V$4,DK116,1)&gt;160,BH116-VLOOKUP(BI116,NyIAM!$L$2:$V$4,DK116,1) &amp; " - " &amp; 160,BH116-VLOOKUP(BI116,NyIAM!$L$2:$V$4,DK116,1) &amp; " - " &amp; BH116+VLOOKUP(BI116,NyIAM!$L$2:$V$4,DK116,1))),"")</f>
        <v/>
      </c>
      <c r="CP116" s="4" t="str">
        <f>IF(AF116="","",IF(AND(ISNUMBER(AF116),ISNUMBER(DK116)),IF(VLOOKUP(AF116,NyOm!$A$2:$K$30,DK116,1)=1,"Onormalt få ord",IF(VLOOKUP(AF116,NyOm!$A$2:$K$30,DK116,1)=2,"Färre antal ord än normalt",IF(VLOOKUP(AF116,NyOm!$A$2:$K$30,DK116,1)=3,"Normalt antal ord","")))))</f>
        <v/>
      </c>
      <c r="CQ116" s="4" t="str">
        <f>IF(AB116="","",IF(AND(ISNUMBER(AB116),ISNUMBER(DK116)),IF(VLOOKUP(AB116,NyPbTid!$A$2:$K$218,DK116,1)=1,"Onormalt lång tidsåtgång",IF(VLOOKUP(AB116,NyPbTid!$A$2:$K$218,DK116,1)=2,"Långsammare än normalt",IF(VLOOKUP(AB116,NyPbTid!$A$2:$K$218,DK116,1)=3,"Normal tidsåtgång","")))))</f>
        <v/>
      </c>
      <c r="CR116" s="4" t="str">
        <f>IF(AC116="","",IF(AND(ISNUMBER(AC116),ISNUMBER(DK116)),IF(VLOOKUP(AC116,NyPbFel!$A$2:$K$18,DK116,1)=1,"Onormalt antal fel",IF(VLOOKUP(AC116,NyPbFel!$A$2:$K$18,DK116,1)=2,"Fler fel än normalt",IF(VLOOKUP(AC116,NyPbFel!$A$2:$K$18,DK116,1)=3,"Normalt antal fel","")))))</f>
        <v/>
      </c>
      <c r="CS116" s="4" t="str">
        <f t="shared" si="28"/>
        <v/>
      </c>
      <c r="CT116" s="4" t="str">
        <f>IF(OR(ISNUMBER(CS116),CS116="0**"),IF(ISNUMBER(CS116),CS116/ABS(CS116)*VLOOKUP(1,SignDiff!$A$3:$K$4,DK116,1),VLOOKUP(1,SignDiff!$A$3:$K$4,DK116,1)),"")</f>
        <v/>
      </c>
      <c r="CU116" s="4" t="str">
        <f>IF(OR(ISNUMBER(CS116),CS116="0**"),IF(ISNUMBER(CS116),CS116/ABS(CS116)*VLOOKUP(1,SignDiff!$A$7:$K$8,DK116,1),VLOOKUP(1,SignDiff!$A$7:$K$8,DK116,1)),"")</f>
        <v/>
      </c>
      <c r="CV116" s="4" t="str">
        <f t="shared" si="29"/>
        <v/>
      </c>
      <c r="CW116" s="4" t="str">
        <f t="shared" si="30"/>
        <v/>
      </c>
      <c r="CX116" s="4" t="str">
        <f>IF(OR(ISNUMBER(CS116),CS116="0**"),IF(CS116="0**",VLOOKUP(0,'IRS-IES'!$A$2:$C$43,2,1),IF(CS116&lt;0,VLOOKUP(ABS(CS116),'IRS-IES'!$A$2:$C$43,2,1),VLOOKUP(ABS(CS116),'IRS-IES'!$A$2:$C$43,3,1))),"")</f>
        <v/>
      </c>
      <c r="CY116" s="4" t="str">
        <f t="shared" si="31"/>
        <v/>
      </c>
      <c r="CZ116" s="4" t="str">
        <f>IF(OR(ISNUMBER(CY116),CY116="0**"),IF(ISNUMBER(CY116),CY116/ABS(CY116)*VLOOKUP(2,SignDiff!$A$3:$K$4,DK116,1),VLOOKUP(2,SignDiff!$A$3:$K$4,DK116,1)),"")</f>
        <v/>
      </c>
      <c r="DA116" s="4" t="str">
        <f>IF(OR(ISNUMBER(CY116),CY116="0**"),IF(ISNUMBER(CY116),CY116/ABS(CY116)*VLOOKUP(2,SignDiff!$A$7:$K$8,DK116,1),VLOOKUP(2,SignDiff!$A$7:$K$8,DK116,1)),"")</f>
        <v/>
      </c>
      <c r="DB116" s="4" t="str">
        <f t="shared" si="32"/>
        <v/>
      </c>
      <c r="DC116" s="4" t="str">
        <f t="shared" si="33"/>
        <v/>
      </c>
      <c r="DD116" s="4" t="str">
        <f>IF(OR(ISNUMBER(CY116),CY116="0**"),IF(CY116="0**",VLOOKUP(0,'ISI-ISS'!$A$2:$C$43,2,1),IF(CY116&lt;0,VLOOKUP(ABS(CY116),'ISI-ISS'!$A$2:$C$43,2,1),VLOOKUP(ABS(CY116),'ISI-ISS'!$A$2:$C$43,3,1))),"")</f>
        <v/>
      </c>
      <c r="DE116" s="4" t="str">
        <f t="shared" si="34"/>
        <v/>
      </c>
      <c r="DF116" s="4" t="str">
        <f>IF(OR(ISNUMBER(DE116),DE116="0**"),IF(ISNUMBER(DE116),DE116/ABS(DE116)*VLOOKUP(2,SignDiff!$A$3:$K$4,DK116,1),VLOOKUP(2,SignDiff!$A$3:$K$4,DK116,1)),"")</f>
        <v/>
      </c>
      <c r="DG116" s="4" t="str">
        <f>IF(OR(ISNUMBER(DE116),DE116="0**"),IF(ISNUMBER(DE116),DE116/ABS(DE116)*VLOOKUP(2,SignDiff!$A$7:$K$8,DK116,1),VLOOKUP(2,SignDiff!$A$7:$K$8,DK116,1)),"")</f>
        <v/>
      </c>
      <c r="DH116" s="4" t="str">
        <f t="shared" si="35"/>
        <v/>
      </c>
      <c r="DI116" s="4" t="str">
        <f t="shared" si="36"/>
        <v/>
      </c>
      <c r="DJ116" s="4" t="str">
        <f>IF(OR(ISNUMBER(DE116),DE116="0**"),IF(DE116="0**",VLOOKUP(0,'ISI-ISM'!$A$2:$C$43,2,1),IF(DE116&lt;0,VLOOKUP(ABS(DE116),'ISI-ISM'!$A$2:$C$43,2,1),VLOOKUP(ABS(DE116),'ISI-ISM'!$A$2:$C$43,3,1))),"")</f>
        <v/>
      </c>
      <c r="DK116" s="4" t="str">
        <f>IF(ISERROR(VLOOKUP(N116,age!$A$2:$C$11,2,1)),"",VLOOKUP(N116,age!$A$2:$C$11,2,1))</f>
        <v/>
      </c>
      <c r="DL116" s="4" t="str">
        <f>IF(ISERROR(VLOOKUP(N116,age!$A$2:$C$11,3,1)),"",VLOOKUP(N116,age!$A$2:$C$11,3,1))</f>
        <v/>
      </c>
      <c r="DM116" s="4">
        <f t="shared" si="23"/>
        <v>0</v>
      </c>
      <c r="DN116" s="4">
        <f t="shared" si="24"/>
        <v>0</v>
      </c>
      <c r="DO116" s="4">
        <f t="shared" si="25"/>
        <v>0</v>
      </c>
      <c r="DP116" s="4">
        <f t="shared" si="26"/>
        <v>0</v>
      </c>
      <c r="DQ116" s="4">
        <f t="shared" si="27"/>
        <v>0</v>
      </c>
      <c r="DR116" s="9" t="str">
        <f t="shared" si="37"/>
        <v/>
      </c>
      <c r="DS116" s="9" t="str">
        <f t="shared" si="38"/>
        <v/>
      </c>
      <c r="DT116" s="9" t="str">
        <f t="shared" si="39"/>
        <v/>
      </c>
      <c r="DU116" s="9" t="str">
        <f t="shared" si="40"/>
        <v/>
      </c>
      <c r="DV116" s="9" t="str">
        <f t="shared" si="41"/>
        <v/>
      </c>
      <c r="DW116" s="9" t="str">
        <f t="shared" si="42"/>
        <v/>
      </c>
      <c r="DX116" s="9" t="str">
        <f t="shared" si="43"/>
        <v/>
      </c>
      <c r="DY116" s="9" t="str">
        <f>IF(AND(ISNUMBER(AJ116),ISNUMBER(DK116)),IF(AJ116-VLOOKUP(BI116,NyFi!$L$2:$V$4,DK116,1)&lt;1,1,AJ116-VLOOKUP(BI116,NyFi!$L$2:$V$4,DK116,1)),"")</f>
        <v/>
      </c>
      <c r="DZ116" s="9" t="str">
        <f>IF(AND(ISNUMBER(DK116),DK116&lt;8),IF(AND(ISNUMBER(AK116),ISNUMBER(DK116)),IF(AK116-VLOOKUP(BI116,NyGs!$L$2:$V$4,DK116,1)&lt;1,1,AK116-VLOOKUP(BI116,NyGs!$L$2:$V$4,DK116,1)),""),"")</f>
        <v/>
      </c>
      <c r="EA116" s="9" t="str">
        <f>IF(AND(ISNUMBER(AL116),ISNUMBER(DK116)),IF(AL116-VLOOKUP(BI116,NyRm!$L$2:$V$4,DK116,1)&lt;1,1,AL116-VLOOKUP(BI116,NyRm!$L$2:$V$4,DK116,1)),"")</f>
        <v/>
      </c>
      <c r="EB116" s="9" t="str">
        <f>IF(AND(ISNUMBER(AM116),ISNUMBER(DK116)),IF(AM116-VLOOKUP(BI116,NyFm!$L$2:$V$4,DK116,1)&lt;1,1,AM116-VLOOKUP(BI116,NyFm!$L$2:$V$4,DK116,1)),"")</f>
        <v/>
      </c>
      <c r="EC116" s="9" t="str">
        <f>IF(AND(ISNUMBER(DK116),DK116&lt;8),IF(AND(ISNUMBER(AN116),ISNUMBER(DK116)),IF(AN116-VLOOKUP(BI116,NyLi1R!$L$2:$V$4,DK116,1)&lt;1,1,AN116-VLOOKUP(BI116,NyLi1R!$L$2:$V$4,DK116,1)),""),"")</f>
        <v/>
      </c>
      <c r="ED116" s="9" t="str">
        <f>IF(AND(ISNUMBER(DK116),DK116&lt;8),IF(AND(ISNUMBER(AO116),ISNUMBER(DK116)),IF(AO116-VLOOKUP(BI116,NyLi1E!$L$2:$V$4,DK116,1)&lt;1,1,AO116-VLOOKUP(BI116,NyLi1E!$L$2:$V$4,DK116,1)),""),"")</f>
        <v/>
      </c>
      <c r="EE116" s="9" t="str">
        <f>IF(AND(ISNUMBER(DK116),DK116&lt;8),IF(AND(ISNUMBER(AP116),ISNUMBER(DK116)),IF(AP116-VLOOKUP(BI116,NyLi1T!$L$2:$V$4,DK116,1)&lt;1,1,AP116-VLOOKUP(BI116,NyLi1T!$L$2:$V$4,DK116,1)),""),"")</f>
        <v/>
      </c>
      <c r="EF116" s="9" t="str">
        <f>IF(AND(ISNUMBER(DK116),DK116&gt;7),IF(AND(ISNUMBER(AQ116),ISNUMBER(DK116)),IF(AQ116-VLOOKUP(BI116,NyLi2R!$L$2:$V$4,DK116,1)&lt;1,1,AQ116-VLOOKUP(BI116,NyLi2R!$L$2:$V$4,DK116,1)),""),"")</f>
        <v/>
      </c>
      <c r="EG116" s="9" t="str">
        <f>IF(AND(ISNUMBER(DK116),DK116&gt;7),IF(AND(ISNUMBER(AR116),ISNUMBER(DK116)),IF(AR116-VLOOKUP(BI116,NyLi2E!$L$2:$V$4,DK116,1)&lt;1,1,AR116-VLOOKUP(BI116,NyLi2E!$L$2:$V$4,DK116,1)),""),"")</f>
        <v/>
      </c>
      <c r="EH116" s="9" t="str">
        <f>IF(AND(ISNUMBER(DK116),DK116&gt;7),IF(AND(ISNUMBER(AS116),ISNUMBER(DK116)),IF(AS116-VLOOKUP(BI116,NyLi2T!$L$2:$V$4,DK116,1)&lt;1,1,AS116-VLOOKUP(BI116,NyLi2T!$L$2:$V$4,DK116,1)),""),"")</f>
        <v/>
      </c>
      <c r="EI116" s="9" t="str">
        <f>IF(AND(ISNUMBER(DK116),DK116&lt;8),IF(AND(ISNUMBER(AT116),ISNUMBER(DK116)),IF(AT116-VLOOKUP(BI116,NySs!$L$2:$V$4,DK116,1)&lt;1,1,AT116-VLOOKUP(BI116,NySs!$L$2:$V$4,DK116,1)),""),"")</f>
        <v/>
      </c>
      <c r="EJ116" s="9" t="str">
        <f>IF(AND(ISNUMBER(DK116),DK116&lt;9),IF(AND(ISNUMBER(AU116),ISNUMBER(DK116)),IF(AU116-VLOOKUP(BI116,NyEo!$L$2:$V$4,DK116,1)&lt;1,1,AU116-VLOOKUP(BI116,NyEo!$L$2:$V$4,DK116,1)),""),"")</f>
        <v/>
      </c>
      <c r="EK116" s="9" t="str">
        <f>IF(AND(ISNUMBER(DK116),DK116&gt;7),IF(AND(ISNUMBER(AV116),ISNUMBER(DK116)),IF(AV116-VLOOKUP(BI116,NyHt!$L$2:$V$4,DK116,1)&lt;1,1,AV116-VLOOKUP(BI116,NyHt!$L$2:$V$4,DK116,1)),""),"")</f>
        <v/>
      </c>
      <c r="EL116" s="9" t="str">
        <f>IF(AND(ISNUMBER(AW116),ISNUMBER(DK116)),IF(AW116-VLOOKUP(BI116,NySiF!$L$2:$V$4,DK116,1)&lt;1,1,AW116-VLOOKUP(BI116,NySiF!$L$2:$V$4,DK116,1)),"")</f>
        <v/>
      </c>
      <c r="EM116" s="9" t="str">
        <f>IF(AND(ISNUMBER(AX116),ISNUMBER(DK116)),IF(AX116-VLOOKUP(BI116,NySiB!$L$2:$V$4,DK116,1)&lt;1,1,AX116-VLOOKUP(BI116,NySiB!$L$2:$V$4,DK116,1)),"")</f>
        <v/>
      </c>
      <c r="EN116" s="9" t="str">
        <f>IF(AND(ISNUMBER(AY116),ISNUMBER(DK116)),IF(AY116-VLOOKUP(BI116,NySiT!$L$2:$V$4,DK116,1)&lt;1,1,AY116-VLOOKUP(BI116,NySiT!$L$2:$V$4,DK116,1)),"")</f>
        <v/>
      </c>
      <c r="EO116" s="9" t="str">
        <f>IF(AND(ISNUMBER(AZ116),ISNUMBER(DK116)),IF(AZ116-VLOOKUP(BI116,NyVs!$L$2:$V$4,DK116,1)&lt;1,1,AZ116-VLOOKUP(BI116,NyVs!$L$2:$V$4,DK116,1)),"")</f>
        <v/>
      </c>
      <c r="EP116" s="9" t="str">
        <f>IF(AND(ISNUMBER(BA116),ISNUMBER(DK116)),IF(BA116-VLOOKUP(BI116,NyPp!$L$2:$V$4,DK116,1)&lt;1,1,BA116-VLOOKUP(BI116,NyPp!$L$2:$V$4,DK116,1)),"")</f>
        <v/>
      </c>
      <c r="EQ116" s="9" t="str">
        <f>IF(AND(ISNUMBER(BB116),ISNUMBER(DK116)),IF(BB116-VLOOKUP(BI116,NyIGS!$L$2:$V$4,DK116,1)&lt;40,40,BB116-VLOOKUP(BI116,NyIGS!$L$2:$V$4,DK116,1)),"")</f>
        <v/>
      </c>
      <c r="ER116" s="9" t="str">
        <f>IF(AND(ISNUMBER(BC116),ISNUMBER(DK116)),IF(BC116-VLOOKUP(BI116,NyIRS!$L$2:$V$4,DK116,1)&lt;40,40,BC116-VLOOKUP(BI116,NyIRS!$L$2:$V$4,DK116,1)),"")</f>
        <v/>
      </c>
      <c r="ES116" s="9" t="str">
        <f>IF(AND(ISNUMBER(BD116),ISNUMBER(DK116)),IF(BD116-VLOOKUP(BI116,NyIES!$L$2:$V$4,DK116,1)&lt;40,40,BD116-VLOOKUP(BI116,NyIES!$L$2:$V$4,DK116,1)),"")</f>
        <v/>
      </c>
      <c r="ET116" s="9" t="str">
        <f>IF(AND(ISNUMBER(BE116),ISNUMBER(DK116)),IF(BE116-VLOOKUP(BI116,NyISI!$L$2:$V$4,DK116,1)&lt;40,40,BE116-VLOOKUP(BI116,NyISI!$L$2:$V$4,DK116,1)),"")</f>
        <v/>
      </c>
      <c r="EU116" s="9" t="str">
        <f>IF(AND(ISNUMBER(DK116),DK116&lt;8),IF(AND(ISNUMBER(BF116),ISNUMBER(DK116)),IF(BF116-VLOOKUP(BI116,NyISS!$L$2:$V$4,DK116,1)&lt;40,40,BF116-VLOOKUP(BI116,NyISS!$L$2:$V$4,DK116,1)),""),"")</f>
        <v/>
      </c>
      <c r="EV116" s="9" t="str">
        <f>IF(AND(ISNUMBER(DK116),DK116&gt;7),IF(AND(ISNUMBER(BG116),ISNUMBER(DK116)),IF(BG116-VLOOKUP(BI116,NyISM!$L$2:$V$4,DK116,1)&lt;40,40,BG116-VLOOKUP(BI116,NyISM!$L$2:$V$4,DK116,1)),""),"")</f>
        <v/>
      </c>
      <c r="EW116" s="9" t="str">
        <f>IF(AND(ISNUMBER(BH116),ISNUMBER(DK116)),IF(BH116-VLOOKUP(BI116,NyIAM!$L$2:$V$4,DK116,1)&lt;40,40,BH116-VLOOKUP(BI116,NyIAM!$L$2:$V$4,DK116,1)),"")</f>
        <v/>
      </c>
      <c r="EX116" s="9" t="str">
        <f>IF(AND(ISNUMBER(AJ116),ISNUMBER(DK116)),IF(AJ116+VLOOKUP(BI116,NyFi!$L$2:$V$4,DK116,1)&gt;19,19,AJ116+VLOOKUP(BI116,NyFi!$L$2:$V$4,DK116,1)),"")</f>
        <v/>
      </c>
      <c r="EY116" s="9" t="str">
        <f>IF(AND(ISNUMBER(DK116),DK116&lt;8),IF(AND(ISNUMBER(AK116),ISNUMBER(DK116)),IF(AK116+VLOOKUP(BI116,NyGs!$L$2:$V$4,DK116,1)&gt;19,19,AK116+VLOOKUP(BI116,NyGs!$L$2:$V$4,DK116,1)),""),"")</f>
        <v/>
      </c>
      <c r="EZ116" s="9" t="str">
        <f>IF(AND(ISNUMBER(AL116),ISNUMBER(DK116)),IF(AL116+VLOOKUP(BI116,NyRm!$L$2:$V$4,DK116,1)&gt;19,19,AL116+VLOOKUP(BI116,NyRm!$L$2:$V$4,DK116,1)),"")</f>
        <v/>
      </c>
      <c r="FA116" s="9" t="str">
        <f>IF(AND(ISNUMBER(AM116),ISNUMBER(DK116)),IF(AM116+VLOOKUP(BI116,NyFm!$L$2:$V$4,DK116,1)&gt;19,19,AM116+VLOOKUP(BI116,NyFm!$L$2:$V$4,DK116,1)),"")</f>
        <v/>
      </c>
      <c r="FB116" s="9" t="str">
        <f>IF(AND(ISNUMBER(DK116),DK116&lt;8),IF(AND(ISNUMBER(AN116),ISNUMBER(DK116)),IF(AN116+VLOOKUP(BI116,NyLi1R!$L$2:$V$4,DK116,1)&gt;19,19,AN116+VLOOKUP(BI116,NyLi1R!$L$2:$V$4,DK116,1)),""),"")</f>
        <v/>
      </c>
      <c r="FC116" s="9" t="str">
        <f>IF(AND(ISNUMBER(DK116),DK116&lt;8),IF(AND(ISNUMBER(AO116),ISNUMBER(DK116)),IF(AO116+VLOOKUP(BI116,NyLi1E!$L$2:$V$4,DK116,1)&gt;19,19,AO116+VLOOKUP(BI116,NyLi1E!$L$2:$V$4,DK116,1)),""),"")</f>
        <v/>
      </c>
      <c r="FD116" s="9" t="str">
        <f>IF(AND(ISNUMBER(DK116),DK116&lt;8),IF(AND(ISNUMBER(AP116),ISNUMBER(DK116)),IF(AP116+VLOOKUP(BI116,NyLi1T!$L$2:$V$4,DK116,1)&gt;19,19,AP116+VLOOKUP(BI116,NyLi1T!$L$2:$V$4,DK116,1)),""),"")</f>
        <v/>
      </c>
      <c r="FE116" s="9" t="str">
        <f>IF(AND(ISNUMBER(DK116),DK116&gt;7),IF(AND(ISNUMBER(AQ116),ISNUMBER(DK116)),IF(AQ116+VLOOKUP(BI116,NyLi2R!$L$2:$V$4,DK116,1)&gt;19,19,AQ116+VLOOKUP(BI116,NyLi2R!$L$2:$V$4,DK116,1)),""),"")</f>
        <v/>
      </c>
      <c r="FF116" s="9" t="str">
        <f>IF(AND(ISNUMBER(DK116),DK116&gt;7),IF(AND(ISNUMBER(AR116),ISNUMBER(DK116)),IF(AR116+VLOOKUP(BI116,NyLi2E!$L$2:$V$4,DK116,1)&gt;19,19,AR116+VLOOKUP(BI116,NyLi2E!$L$2:$V$4,DK116,1)),""),"")</f>
        <v/>
      </c>
      <c r="FG116" s="9" t="str">
        <f>IF(AND(ISNUMBER(DK116),DK116&gt;7),IF(AND(ISNUMBER(AS116),ISNUMBER(DK116)),IF(AS116+VLOOKUP(BI116,NyLi2T!$L$2:$V$4,DK116,1)&gt;19,19,AS116+VLOOKUP(BI116,NyLi2T!$L$2:$V$4,DK116,1)),""),"")</f>
        <v/>
      </c>
      <c r="FH116" s="9" t="str">
        <f>IF(AND(ISNUMBER(DK116),DK116&lt;8),IF(AND(ISNUMBER(AT116),ISNUMBER(DK116)),IF(AT116+VLOOKUP(BI116,NySs!$L$2:$V$4,DK116,1)&gt;19,19,AT116+VLOOKUP(BI116,NySs!$L$2:$V$4,DK116,1)),""),"")</f>
        <v/>
      </c>
      <c r="FI116" s="9" t="str">
        <f>IF(AND(ISNUMBER(DK116),DK116&lt;9),IF(AND(ISNUMBER(AU116),ISNUMBER(DK116)),IF(AU116+VLOOKUP(BI116,NyEo!$L$2:$V$4,DK116,1)&gt;19,19,AU116+VLOOKUP(BI116,NyEo!$L$2:$V$4,DK116,1)),""),"")</f>
        <v/>
      </c>
      <c r="FJ116" s="9" t="str">
        <f>IF(AND(ISNUMBER(DK116),DK116&gt;7),IF(AND(ISNUMBER(AV116),ISNUMBER(DK116)),IF(AV116+VLOOKUP(BI116,NyHt!$L$2:$V$4,DK116,1)&gt;19,19,AV116+VLOOKUP(BI116,NyHt!$L$2:$V$4,DK116,1)),""),"")</f>
        <v/>
      </c>
      <c r="FK116" s="9" t="str">
        <f>IF(AND(ISNUMBER(AW116),ISNUMBER(DK116)),IF(AW116+VLOOKUP(BI116,NySiF!$L$2:$V$4,DK116,1)&gt;19,19,AW116+VLOOKUP(BI116,NySiF!$L$2:$V$4,DK116,1)),"")</f>
        <v/>
      </c>
      <c r="FL116" s="9" t="str">
        <f>IF(AND(ISNUMBER(AX116),ISNUMBER(DK116)),IF(AX116+VLOOKUP(BI116,NySiB!$L$2:$V$4,DK116,1)&gt;19,19,AX116+VLOOKUP(BI116,NySiB!$L$2:$V$4,DK116,1)),"")</f>
        <v/>
      </c>
      <c r="FM116" s="9" t="str">
        <f>IF(AND(ISNUMBER(AY116),ISNUMBER(DK116)),IF(AY116+VLOOKUP(BI116,NySiT!$L$2:$V$4,DK116,1)&gt;19,19,AY116+VLOOKUP(BI116,NySiT!$L$2:$V$4,DK116,1)),"")</f>
        <v/>
      </c>
      <c r="FN116" s="9" t="str">
        <f>IF(AND(ISNUMBER(AZ116),ISNUMBER(DK116)),IF(AZ116+VLOOKUP(BI116,NyVs!$L$2:$V$4,DK116,1)&gt;19,19,AZ116+VLOOKUP(BI116,NyVs!$L$2:$V$4,DK116,1)),"")</f>
        <v/>
      </c>
      <c r="FO116" s="9" t="str">
        <f>IF(AND(ISNUMBER(BA116),ISNUMBER(DK116)),IF(BA116+VLOOKUP(BI116,NyPp!$L$2:$V$4,DK116,1)&gt;19,19,BA116+VLOOKUP(BI116,NyPp!$L$2:$V$4,DK116,1)),"")</f>
        <v/>
      </c>
      <c r="FP116" s="9" t="str">
        <f>IF(AND(ISNUMBER(BB116),ISNUMBER(DK116)),IF(BB116+VLOOKUP(BI116,NyIGS!$L$2:$V$4,DK116,1)&gt;160,160,BB116+VLOOKUP(BI116,NyIGS!$L$2:$V$4,DK116,1)),"")</f>
        <v/>
      </c>
      <c r="FQ116" s="9" t="str">
        <f>IF(AND(ISNUMBER(BC116),ISNUMBER(DK116)),IF(BC116+VLOOKUP(BI116,NyIRS!$L$2:$V$4,DK116,1)&gt;160,160,BC116+VLOOKUP(BI116,NyIRS!$L$2:$V$4,DK116,1)),"")</f>
        <v/>
      </c>
      <c r="FR116" s="9" t="str">
        <f>IF(AND(ISNUMBER(BD116),ISNUMBER(DK116)),IF(BD116+VLOOKUP(BI116,NyIES!$L$2:$V$4,DK116,1)&gt;160,160, BD116+VLOOKUP(BI116,NyIES!$L$2:$V$4,DK116,1)),"")</f>
        <v/>
      </c>
      <c r="FS116" s="9" t="str">
        <f>IF(AND(ISNUMBER(BE116),ISNUMBER(DK116)),IF(BE116+VLOOKUP(BI116,NyISI!$L$2:$V$4,DK116,1)&gt;160,160,BE116+VLOOKUP(BI116,NyISI!$L$2:$V$4,DK116,1)),"")</f>
        <v/>
      </c>
      <c r="FT116" s="9" t="str">
        <f>IF(AND(ISNUMBER(DK116),DK116&lt;8),IF(AND(ISNUMBER(BF116),ISNUMBER(DK116)),IF(BF116+VLOOKUP(BI116,NyISS!$L$2:$V$4,DK116,1)&gt;160,160,BF116+VLOOKUP(BI116,NyISS!$L$2:$V$4,DK116,1)),""),"")</f>
        <v/>
      </c>
      <c r="FU116" s="9" t="str">
        <f>IF(AND(ISNUMBER(DK116),DK116&gt;7),IF(AND(ISNUMBER(BG116),ISNUMBER(DK116)),IF(BG116+VLOOKUP(BI116,NyISM!$L$2:$V$4,DK116,1)&gt;160,160,BG116+VLOOKUP(BI116,NyISM!$L$2:$V$4,DK116,1)),""),"")</f>
        <v/>
      </c>
      <c r="FV116" s="9" t="str">
        <f>IF(AND(ISNUMBER(BH116),ISNUMBER(DK116)),IF(BH116+VLOOKUP(BI116,NyIAM!$L$2:$V$4,DK116,1)&gt;160,160,BH116+VLOOKUP(BI116,NyIAM!$L$2:$V$4,DK116,1)),"")</f>
        <v/>
      </c>
    </row>
    <row r="117" spans="1:178" x14ac:dyDescent="0.2">
      <c r="A117" s="51"/>
      <c r="B117" s="51"/>
      <c r="C117" s="51"/>
      <c r="D117" s="51"/>
      <c r="E117" s="51"/>
      <c r="F117" s="51"/>
      <c r="G117" s="51"/>
      <c r="H117" s="51"/>
      <c r="I117" s="51"/>
      <c r="J117" s="52"/>
      <c r="K117" s="52"/>
      <c r="L117" s="53"/>
      <c r="M117" s="53"/>
      <c r="N117" s="58" t="str">
        <f t="shared" si="22"/>
        <v/>
      </c>
      <c r="O117" s="53"/>
      <c r="P117" s="53"/>
      <c r="Q117" s="53"/>
      <c r="R117" s="53"/>
      <c r="S117" s="53"/>
      <c r="T117" s="53"/>
      <c r="U117" s="53"/>
      <c r="V117" s="53"/>
      <c r="W117" s="53"/>
      <c r="X117" s="53"/>
      <c r="Y117" s="53"/>
      <c r="Z117" s="53"/>
      <c r="AA117" s="53"/>
      <c r="AB117" s="53"/>
      <c r="AC117" s="53"/>
      <c r="AD117" s="53"/>
      <c r="AE117" s="53"/>
      <c r="AF117" s="53"/>
      <c r="AG117" s="53"/>
      <c r="AH117" s="53"/>
      <c r="AI117" s="53"/>
      <c r="AJ117" s="4" t="str">
        <f>IF(O117="","",IF(ISNUMBER(N117),VLOOKUP(O117,NyFi!$A$2:$K$40,DK117),""))</f>
        <v/>
      </c>
      <c r="AK117" s="4" t="str">
        <f>IF(P117="","",IF(AND(ISNUMBER(N117),DK117&lt;8),VLOOKUP(P117,NyGs!$A$2:$G$41,DK117),""))</f>
        <v/>
      </c>
      <c r="AL117" s="4" t="str">
        <f>IF(AA117="","",IF(ISNUMBER(N117),VLOOKUP(AA117,NyRm!$A$2:$K$56,DK117),""))</f>
        <v/>
      </c>
      <c r="AM117" s="4" t="str">
        <f>IF(Z117="","",IF(ISNUMBER(N117),VLOOKUP(Z117,NyFm!$A$2:$K$46,DK117),""))</f>
        <v/>
      </c>
      <c r="AN117" s="4" t="str">
        <f>IF(U117="","",IF(AND(ISNUMBER(N117),DK117&lt;8),VLOOKUP(U117,NyLi1R!$A$2:$G$20,DK117),""))</f>
        <v/>
      </c>
      <c r="AO117" s="4" t="str">
        <f>IF(V117="","",IF(AND(ISNUMBER(N117),DK117&lt;8),VLOOKUP(V117,NyLi1E!$A$2:$G$20,DK117),""))</f>
        <v/>
      </c>
      <c r="AP117" s="4" t="str">
        <f>IF(AND(ISNUMBER(N117),ISNUMBER(AN117),ISNUMBER(AO117),DK117&lt;8),VLOOKUP(AN117+AO117,NyLi1T!$A$2:$G$40,DK117),"")</f>
        <v/>
      </c>
      <c r="AQ117" s="4" t="str">
        <f>IF(W117="","",IF(AND(ISNUMBER(N117),DK117&gt;7),VLOOKUP(W117,NyLi2R!$A$2:$K$20,DK117),""))</f>
        <v/>
      </c>
      <c r="AR117" s="4" t="str">
        <f>IF(X117="","",IF(AND(ISNUMBER(N117),DK117&gt;7),VLOOKUP(X117,NyLi2E!$A$2:$K$20,DK117),""))</f>
        <v/>
      </c>
      <c r="AS117" s="4" t="str">
        <f>IF(AND(ISNUMBER(N117),ISNUMBER(AQ117),ISNUMBER(AR117),DK117&gt;7),VLOOKUP(AQ117+AR117,NyLi2T!$A$2:$K$40,DK117),"")</f>
        <v/>
      </c>
      <c r="AT117" s="4" t="str">
        <f>IF(AE117="","",IF(AND(ISNUMBER(N117),DK117&lt;8),VLOOKUP(AE117,NySs!$A$2:$G$28,DK117),""))</f>
        <v/>
      </c>
      <c r="AU117" s="4" t="str">
        <f>IF(AD117="","",IF(AND(ISNUMBER(N117),DK117&lt;9),VLOOKUP(AD117,NyEo!$A$2:$H$22,DK117),""))</f>
        <v/>
      </c>
      <c r="AV117" s="4" t="str">
        <f>IF(Q117="","",IF(AND(ISNUMBER(N117),DK117&gt;7),VLOOKUP(Q117,NyHt!$A$2:$K$17,DK117),""))</f>
        <v/>
      </c>
      <c r="AW117" s="4" t="str">
        <f>IF(R117="","",IF(ISNUMBER(N117),VLOOKUP(R117,NySiF!$A$2:$K$18,DK117),""))</f>
        <v/>
      </c>
      <c r="AX117" s="4" t="str">
        <f>IF(S117="","",IF(ISNUMBER(N117),VLOOKUP(S117,NySiB!$A$2:$K$16,DK117),""))</f>
        <v/>
      </c>
      <c r="AY117" s="4" t="str">
        <f>IF(T117="","",IF(ISNUMBER(N117),VLOOKUP(T117,NySiT!$A$2:$K$32,DK117),""))</f>
        <v/>
      </c>
      <c r="AZ117" s="4" t="str">
        <f>IF(Y117="","",IF(ISNUMBER(N117),VLOOKUP(Y117,NyVs!$A$2:$K$86,DK117),""))</f>
        <v/>
      </c>
      <c r="BA117" s="4" t="str">
        <f>IF(AI117="","",IF(ISNUMBER(N117),VLOOKUP(AI117,NyPp!$A$2:$K$202,DK117),""))</f>
        <v/>
      </c>
      <c r="BB117" s="4" t="str">
        <f>IF(AND(ISNUMBER(AJ117),ISNUMBER(AK117),ISNUMBER(AL117),ISNUMBER(AM117),DK117&lt;8),IF(COUNTIF(O117,0)+COUNTIF(P117,0)+COUNTIF(AA117,0)+COUNTIF(Z117,0)&gt;1,"",VLOOKUP(AJ117+AK117+AL117+AM117,NyIGS!$A$2:$K$78,DK117)),IF(AND(ISNUMBER(AJ117),ISNUMBER(AL117),ISNUMBER(AM117),ISNUMBER(AS117),DK117&gt;7),IF(COUNTIF(O117,0)+COUNTIF(AA117,0)+COUNTIF(Z117,0)+AND(COUNTIF(W117,0),COUNTIF(X117,0))&gt;1,"",VLOOKUP(AJ117+AL117+AM117+AS117,NyIGS!$A$2:$K$78,DK117)),""))</f>
        <v/>
      </c>
      <c r="BC117" s="4" t="str">
        <f>IF(AND(ISNUMBER(AJ117),ISNUMBER(AN117),ISNUMBER(AT117),DK117&lt;8),IF(COUNTIF(O117,0)+COUNTIF(U117,0)+COUNTIF(AE117,0)&gt;1,"",VLOOKUP(AJ117+AN117+AT117,NyIRS!$A$2:$K$59,DK117)),IF(AND(ISNUMBER(AJ117),ISNUMBER(AQ117),DK117&gt;7),IF(COUNTIF(O117,0)+COUNTIF(W117,0)&gt;1,"",VLOOKUP(AJ117+AQ117,NyIRS!$A$2:$K$59,DK117)),""))</f>
        <v/>
      </c>
      <c r="BD117" s="4" t="str">
        <f>IF(AND(ISNUMBER(AK117),ISNUMBER(AL117),ISNUMBER(AM117),DK117&lt;8),IF(COUNTIF(P117,0)+COUNTIF(AA117,0)+COUNTIF(Z117,0)&gt;1,"",VLOOKUP(AK117+AL117+AM117,NyIES!$A$2:$K$59,DK117)),IF(AND(ISNUMBER(AL117),ISNUMBER(AM117),ISNUMBER(AR117),DK117&gt;7),IF(COUNTIF(AA117,0)+COUNTIF(Z117,0)+COUNTIF(X117,0)&gt;1,"",VLOOKUP(AL117+AM117+AR117,NyIES!$A$2:$K$59,DK117)),""))</f>
        <v/>
      </c>
      <c r="BE117" s="4" t="str">
        <f>IF(AND(ISNUMBER(AJ117),ISNUMBER(AP117),ISNUMBER(AU117),DK117&lt;8),IF(COUNTIF(O117,0)+AND(COUNTIF(U117,0),COUNTIF(V117,0))+COUNTIF(AD117,0)&gt;1,"",VLOOKUP(AJ117+AP117+AU117,NyISI!$A$2:$K$59,DK117)),IF(AND(ISNUMBER(AS117),ISNUMBER(AU117),ISNUMBER(AV117),DK117=8),IF(COUNTIF(AD117,0)+COUNTIF(Q117,0)+AND(COUNTIF(W117,0),COUNTIF(X117,0))&gt;1,"",VLOOKUP(AS117+AU117+AV117,NyISI!$A$2:$K$59,DK117)),IF(AND(ISNUMBER(AS117),ISNUMBER(AV117),DK117&gt;8),IF(COUNTIF(Q117,0)+AND(COUNTIF(W117,0),COUNTIF(X117,0))&gt;1,"",VLOOKUP(AS117+AV117,NyISI!$A$2:$K$59,DK117)),"")))</f>
        <v/>
      </c>
      <c r="BF117" s="4" t="str">
        <f>IF(AND(ISNUMBER(AT117),ISNUMBER(AK117),ISNUMBER(AL117),ISNUMBER(AM117),DK117&lt;8),IF(COUNTIF(P117,0)+COUNTIF(AA117,0)+COUNTIF(Z117,0)+COUNTIF(AE117,0)&gt;1,"",VLOOKUP(AT117+AK117+AL117+AM117,NyISS!$A$2:$G$78,DK117)),"")</f>
        <v/>
      </c>
      <c r="BG117" s="4" t="str">
        <f>IF(AND(ISNUMBER(AJ117),ISNUMBER(AL117),ISNUMBER(AM117),DK117&gt;7),IF(COUNTIF(O117,0)+COUNTIF(AA117,0)+COUNTIF(Z117,0)&gt;1,"",VLOOKUP(AJ117+AL117+AM117,NyISM!$A$2:$K$59,DK117)),"")</f>
        <v/>
      </c>
      <c r="BH117" s="4" t="str">
        <f>IF(AND(ISNUMBER(AY117),ISNUMBER(AZ117)),IF(COUNTIF(T117,0)+COUNTIF(Y117,0)&gt;1,"",VLOOKUP(AY117+AZ117,NyIAM!$A$2:$K$40,DK117)),"")</f>
        <v/>
      </c>
      <c r="BJ117" s="4" t="str">
        <f>IF(ISNUMBER(BB117),VLOOKUP(BB117,Percentil!$A$2:$B$122,2,1),"")</f>
        <v/>
      </c>
      <c r="BK117" s="4" t="str">
        <f>IF(ISNUMBER(BC117),VLOOKUP(BC117,Percentil!$A$2:$B$122,2,1),"")</f>
        <v/>
      </c>
      <c r="BL117" s="4" t="str">
        <f>IF(ISNUMBER(BD117),VLOOKUP(BD117,Percentil!$A$2:$B$122,2,1),"")</f>
        <v/>
      </c>
      <c r="BM117" s="4" t="str">
        <f>IF(ISNUMBER(BE117),VLOOKUP(BE117,Percentil!$A$2:$B$122,2,1),"")</f>
        <v/>
      </c>
      <c r="BN117" s="4" t="str">
        <f>IF(ISNUMBER(BF117),VLOOKUP(BF117,Percentil!$A$2:$B$122,2,1),"")</f>
        <v/>
      </c>
      <c r="BO117" s="4" t="str">
        <f>IF(ISNUMBER(BG117),VLOOKUP(BG117,Percentil!$A$2:$B$122,2,1),"")</f>
        <v/>
      </c>
      <c r="BP117" s="4" t="str">
        <f>IF(ISNUMBER(BH117),VLOOKUP(BH117,Percentil!$A$2:$B$122,2,1),"")</f>
        <v/>
      </c>
      <c r="BQ117" s="4" t="str">
        <f>IF(AND(ISNUMBER(AJ117),ISNUMBER(DK117)),IF(AJ117-VLOOKUP(BI117,NyFi!$L$2:$V$4,DK117,1)&lt;1,1 &amp; " - " &amp; AJ117+VLOOKUP(BI117,NyFi!$L$2:$V$4,DK117,1),IF(AJ117+VLOOKUP(BI117,NyFi!$L$2:$V$4,DK117,1)&gt;19,AJ117-VLOOKUP(BI117,NyFi!$L$2:$V$4,DK117,1) &amp; " - " &amp; 19,AJ117-VLOOKUP(BI117,NyFi!$L$2:$V$4,DK117,1) &amp; " - " &amp; AJ117+VLOOKUP(BI117,NyFi!$L$2:$V$4,DK117,1))),"")</f>
        <v/>
      </c>
      <c r="BR117" s="4" t="str">
        <f>IF(AND(ISNUMBER(DK117),DK117&lt;8),IF(AND(ISNUMBER(AK117),ISNUMBER(DK117)),IF(AK117-VLOOKUP(BI117,NyGs!$L$2:$V$4,DK117,1)&lt;1,1 &amp; " - " &amp; AK117+VLOOKUP(BI117,NyGs!$L$2:$V$4,DK117,1),IF(AK117+VLOOKUP(BI117,NyGs!$L$2:$V$4,DK117,1)&gt;19,AK117-VLOOKUP(BI117,NyGs!$L$2:$V$4,DK117,1) &amp; " - " &amp; 19,AK117-VLOOKUP(BI117,NyGs!$L$2:$V$4,DK117,1) &amp; " - " &amp; AK117+VLOOKUP(BI117,NyGs!$L$2:$V$4,DK117,1))),""),"")</f>
        <v/>
      </c>
      <c r="BS117" s="4" t="str">
        <f>IF(AND(ISNUMBER(AL117),ISNUMBER(DK117)),IF(AL117-VLOOKUP(BI117,NyRm!$L$2:$V$4,DK117,1)&lt;1,1 &amp; " - " &amp; AL117+VLOOKUP(BI117,NyRm!$L$2:$V$4,DK117,1),IF(AL117+VLOOKUP(BI117,NyRm!$L$2:$V$4,DK117,1)&gt;19,AL117-VLOOKUP(BI117,NyRm!$L$2:$V$4,DK117,1) &amp; " - " &amp; 19,AL117-VLOOKUP(BI117,NyRm!$L$2:$V$4,DK117,1) &amp; " - " &amp; AL117+VLOOKUP(BI117,NyRm!$L$2:$V$4,DK117,1))),"")</f>
        <v/>
      </c>
      <c r="BT117" s="4" t="str">
        <f>IF(AND(ISNUMBER(AM117),ISNUMBER(DK117)),IF(AM117-VLOOKUP(BI117,NyFm!$L$2:$V$4,DK117,1)&lt;1,1 &amp; " - " &amp; AM117+VLOOKUP(BI117,NyFm!$L$2:$V$4,DK117,1),IF(AM117+VLOOKUP(BI117,NyFm!$L$2:$V$4,DK117,1)&gt;19,AM117-VLOOKUP(BI117,NyFm!$L$2:$V$4,DK117,1) &amp; " - " &amp; 19,AM117-VLOOKUP(BI117,NyFm!$L$2:$V$4,DK117,1) &amp; " - " &amp; AM117+VLOOKUP(BI117,NyFm!$L$2:$V$4,DK117,1))),"")</f>
        <v/>
      </c>
      <c r="BU117" s="4" t="str">
        <f>IF(AND(ISNUMBER(DK117),DK117&lt;8),IF(AND(ISNUMBER(AN117),ISNUMBER(DK117)),IF(AN117-VLOOKUP(BI117,NyLi1R!$L$2:$V$4,DK117,1)&lt;1,1 &amp; " - " &amp; AN117+VLOOKUP(BI117,NyLi1R!$L$2:$V$4,DK117,1),IF(AN117+VLOOKUP(BI117,NyLi1R!$L$2:$V$4,DK117,1)&gt;19,AN117-VLOOKUP(BI117,NyLi1R!$L$2:$V$4,DK117,1) &amp; " - " &amp; 19,AN117-VLOOKUP(BI117,NyLi1R!$L$2:$V$4,DK117,1) &amp; " - " &amp; AN117+VLOOKUP(BI117,NyLi1R!$L$2:$V$4,DK117,1))),""),"")</f>
        <v/>
      </c>
      <c r="BV117" s="4" t="str">
        <f>IF(AND(ISNUMBER(DK117),DK117&lt;8),IF(AND(ISNUMBER(AO117),ISNUMBER(DK117)),IF(AO117-VLOOKUP(BI117,NyLi1E!$L$2:$V$4,DK117,1)&lt;1,1 &amp; " - " &amp; AO117+VLOOKUP(BI117,NyLi1E!$L$2:$V$4,DK117,1),IF(AO117+VLOOKUP(BI117,NyLi1E!$L$2:$V$4,DK117,1)&gt;19,AO117-VLOOKUP(BI117,NyLi1E!$L$2:$V$4,DK117,1) &amp; " - " &amp; 19,AO117-VLOOKUP(BI117,NyLi1E!$L$2:$V$4,DK117,1) &amp; " - " &amp; AO117+VLOOKUP(BI117,NyLi1E!$L$2:$V$4,DK117,1))),""),"")</f>
        <v/>
      </c>
      <c r="BW117" s="4" t="str">
        <f>IF(AND(ISNUMBER(DK117),DK117&lt;8),IF(AND(ISNUMBER(AP117),ISNUMBER(DK117)),IF(AP117-VLOOKUP(BI117,NyLi1T!$L$2:$V$4,DK117,1)&lt;1,1 &amp; " - " &amp; AP117+VLOOKUP(BI117,NyLi1T!$L$2:$V$4,DK117,1),IF(AP117+VLOOKUP(BI117,NyLi1T!$L$2:$V$4,DK117,1)&gt;19,AP117-VLOOKUP(BI117,NyLi1T!$L$2:$V$4,DK117,1) &amp; " - " &amp; 19,AP117-VLOOKUP(BI117,NyLi1T!$L$2:$V$4,DK117,1) &amp; " - " &amp; AP117+VLOOKUP(BI117,NyLi1T!$L$2:$V$4,DK117,1))),""),"")</f>
        <v/>
      </c>
      <c r="BX117" s="4" t="str">
        <f>IF(AND(ISNUMBER(DK117),DK117&gt;7),IF(AND(ISNUMBER(AQ117),ISNUMBER(DK117)),IF(AQ117-VLOOKUP(BI117,NyLi2R!$L$2:$V$4,DK117,1)&lt;1,1 &amp; " - " &amp; AQ117+VLOOKUP(BI117,NyLi2R!$L$2:$V$4,DK117,1),IF(AQ117+VLOOKUP(BI117,NyLi2R!$L$2:$V$4,DK117,1)&gt;19,AQ117-VLOOKUP(BI117,NyLi2R!$L$2:$V$4,DK117,1) &amp; " - " &amp; 19,AQ117-VLOOKUP(BI117,NyLi2R!$L$2:$V$4,DK117,1) &amp; " - " &amp; AQ117+VLOOKUP(BI117,NyLi2R!$L$2:$V$4,DK117,1))),""),"")</f>
        <v/>
      </c>
      <c r="BY117" s="4" t="str">
        <f>IF(AND(ISNUMBER(DK117),DK117&gt;7),IF(AND(ISNUMBER(AR117),ISNUMBER(DK117)),IF(AR117-VLOOKUP(BI117,NyLi2E!$L$2:$V$4,DK117,1)&lt;1,1 &amp; " - " &amp; AR117+VLOOKUP(BI117,NyLi2E!$L$2:$V$4,DK117,1),IF(AR117+VLOOKUP(BI117,NyLi2E!$L$2:$V$4,DK117,1)&gt;19,AR117-VLOOKUP(BI117,NyLi2E!$L$2:$V$4,DK117,1) &amp; " - " &amp; 19,AR117-VLOOKUP(BI117,NyLi2E!$L$2:$V$4,DK117,1) &amp; " - " &amp; AR117+VLOOKUP(BI117,NyLi2E!$L$2:$V$4,DK117,1))),""),"")</f>
        <v/>
      </c>
      <c r="BZ117" s="4" t="str">
        <f>IF(AND(ISNUMBER(DK117),DK117&gt;7),IF(AND(ISNUMBER(AS117),ISNUMBER(DK117)),IF(AS117-VLOOKUP(BI117,NyLi2T!$L$2:$V$4,DK117,1)&lt;1,1 &amp; " - " &amp; AS117+VLOOKUP(BI117,NyLi2T!$L$2:$V$4,DK117,1),IF(AS117+VLOOKUP(BI117,NyLi2T!$L$2:$V$4,DK117,1)&gt;19,AS117-VLOOKUP(BI117,NyLi2T!$L$2:$V$4,DK117,1) &amp; " - " &amp; 19,AS117-VLOOKUP(BI117,NyLi2T!$L$2:$V$4,DK117,1) &amp; " - " &amp; AS117+VLOOKUP(BI117,NyLi2T!$L$2:$V$4,DK117,1))),""),"")</f>
        <v/>
      </c>
      <c r="CA117" s="4" t="str">
        <f>IF(AND(ISNUMBER(DK117),DK117&lt;8),IF(AND(ISNUMBER(AT117),ISNUMBER(DK117)),IF(AT117-VLOOKUP(BI117,NySs!$L$2:$V$4,DK117,1)&lt;1,1 &amp; " - " &amp; AT117+VLOOKUP(BI117,NySs!$L$2:$V$4,DK117,1),IF(AT117+VLOOKUP(BI117,NySs!$L$2:$V$4,DK117,1)&gt;19,AT117-VLOOKUP(BI117,NySs!$L$2:$V$4,DK117,1) &amp; " - " &amp; 19,AT117-VLOOKUP(BI117,NySs!$L$2:$V$4,DK117,1) &amp; " - " &amp; AT117+VLOOKUP(BI117,NySs!$L$2:$V$4,DK117,1))),""),"")</f>
        <v/>
      </c>
      <c r="CB117" s="4" t="str">
        <f>IF(AND(ISNUMBER(DK117),DK117&lt;9),IF(AND(ISNUMBER(AU117),ISNUMBER(DK117)),IF(AU117-VLOOKUP(BI117,NyEo!$L$2:$V$4,DK117,1)&lt;1,1 &amp; " - " &amp; AU117+VLOOKUP(BI117,NyEo!$L$2:$V$4,DK117,1),IF(AU117+VLOOKUP(BI117,NyEo!$L$2:$V$4,DK117,1)&gt;19,AU117-VLOOKUP(BI117,NyEo!$L$2:$V$4,DK117,1) &amp; " - " &amp; 19,AU117-VLOOKUP(BI117,NyEo!$L$2:$V$4,DK117,1) &amp; " - " &amp; AU117+VLOOKUP(BI117,NyEo!$L$2:$V$4,DK117,1))),""),"")</f>
        <v/>
      </c>
      <c r="CC117" s="4" t="str">
        <f>IF(AND(ISNUMBER(DK117),DK117&gt;7),IF(AND(ISNUMBER(AV117),ISNUMBER(DK117)),IF(AV117-VLOOKUP(BI117,NyHt!$L$2:$V$4,DK117,1)&lt;1,1 &amp; " - " &amp; AV117+VLOOKUP(BI117,NyHt!$L$2:$V$4,DK117,1),IF(AV117+VLOOKUP(BI117,NyHt!$L$2:$V$4,DK117,1)&gt;19,AV117-VLOOKUP(BI117,NyHt!$L$2:$V$4,DK117,1) &amp; " - " &amp; 19,AV117-VLOOKUP(BI117,NyHt!$L$2:$V$4,DK117,1) &amp; " - " &amp; AV117+VLOOKUP(BI117,NyHt!$L$2:$V$4,DK117,1))),""),"")</f>
        <v/>
      </c>
      <c r="CD117" s="4" t="str">
        <f>IF(AND(ISNUMBER(AW117),ISNUMBER(DK117)),IF(AW117-VLOOKUP(BI117,NySiF!$L$2:$V$4,DK117,1)&lt;1,1 &amp; " - " &amp; AW117+VLOOKUP(BI117,NySiF!$L$2:$V$4,DK117,1),IF(AW117+VLOOKUP(BI117,NySiF!$L$2:$V$4,DK117,1)&gt;19,AW117-VLOOKUP(BI117,NySiF!$L$2:$V$4,DK117,1) &amp; " - " &amp; 19,AW117-VLOOKUP(BI117,NySiF!$L$2:$V$4,DK117,1) &amp; " - " &amp; AW117+VLOOKUP(BI117,NySiF!$L$2:$V$4,DK117,1))),"")</f>
        <v/>
      </c>
      <c r="CE117" s="4" t="str">
        <f>IF(AND(ISNUMBER(AX117),ISNUMBER(DK117)),IF(AX117-VLOOKUP(BI117,NySiB!$L$2:$V$4,DK117,1)&lt;1,1 &amp; " - " &amp; AX117+VLOOKUP(BI117,NySiB!$L$2:$V$4,DK117,1),IF(AX117+VLOOKUP(BI117,NySiB!$L$2:$V$4,DK117,1)&gt;19,AX117-VLOOKUP(BI117,NySiB!$L$2:$V$4,DK117,1) &amp; " - " &amp; 19,AX117-VLOOKUP(BI117,NySiB!$L$2:$V$4,DK117,1) &amp; " - " &amp; AX117+VLOOKUP(BI117,NySiB!$L$2:$V$4,DK117,1))),"")</f>
        <v/>
      </c>
      <c r="CF117" s="4" t="str">
        <f>IF(AND(ISNUMBER(AY117),ISNUMBER(DK117)),IF(AY117-VLOOKUP(BI117,NySiT!$L$2:$V$4,DK117,1)&lt;1,1 &amp; " - " &amp; AY117+VLOOKUP(BI117,NySiT!$L$2:$V$4,DK117,1),IF(AY117+VLOOKUP(BI117,NySiT!$L$2:$V$4,DK117,1)&gt;19,AY117-VLOOKUP(BI117,NySiT!$L$2:$V$4,DK117,1) &amp; " - " &amp; 19,AY117-VLOOKUP(BI117,NySiT!$L$2:$V$4,DK117,1) &amp; " - " &amp; AY117+VLOOKUP(BI117,NySiT!$L$2:$V$4,DK117,1))),"")</f>
        <v/>
      </c>
      <c r="CG117" s="4" t="str">
        <f>IF(AND(ISNUMBER(AZ117),ISNUMBER(DK117)),IF(AZ117-VLOOKUP(BI117,NyVs!$L$2:$V$4,DK117,1)&lt;1,1 &amp; " - " &amp; AZ117+VLOOKUP(BI117,NyVs!$L$2:$V$4,DK117,1),IF(AZ117+VLOOKUP(BI117,NyVs!$L$2:$V$4,DK117,1)&gt;19,AZ117-VLOOKUP(BI117,NyVs!$L$2:$V$4,DK117,1) &amp; " - " &amp; 19,AZ117-VLOOKUP(BI117,NyVs!$L$2:$V$4,DK117,1) &amp; " - " &amp; AZ117+VLOOKUP(BI117,NyVs!$L$2:$V$4,DK117,1))),"")</f>
        <v/>
      </c>
      <c r="CH117" s="4" t="str">
        <f>IF(AND(ISNUMBER(BA117),ISNUMBER(DK117)),IF(BA117-VLOOKUP(BI117,NyPp!$L$2:$V$4,DK117,1)&lt;1,1 &amp; " - " &amp; BA117+VLOOKUP(BI117,NyPp!$L$2:$V$4,DK117,1),IF(BA117+VLOOKUP(BI117,NyPp!$L$2:$V$4,DK117,1)&gt;19,BA117-VLOOKUP(BI117,NyPp!$L$2:$V$4,DK117,1) &amp; " - " &amp; 19,BA117-VLOOKUP(BI117,NyPp!$L$2:$V$4,DK117,1) &amp; " - " &amp; BA117+VLOOKUP(BI117,NyPp!$L$2:$V$4,DK117,1))),"")</f>
        <v/>
      </c>
      <c r="CI117" s="4" t="str">
        <f>IF(AND(ISNUMBER(BB117),ISNUMBER(DK117)),IF(BB117-VLOOKUP(BI117,NyIGS!$L$2:$V$4,DK117,1)&lt;40,40 &amp; " - " &amp; BB117+VLOOKUP(BI117,NyIGS!$L$2:$V$4,DK117,1),IF(BB117+VLOOKUP(BI117,NyIGS!$L$2:$V$4,DK117,1)&gt;160,BB117-VLOOKUP(BI117,NyIGS!$L$2:$V$4,DK117,1) &amp; " - " &amp; 160,BB117-VLOOKUP(BI117,NyIGS!$L$2:$V$4,DK117,1) &amp; " - " &amp; BB117+VLOOKUP(BI117,NyIGS!$L$2:$V$4,DK117,1))),"")</f>
        <v/>
      </c>
      <c r="CJ117" s="4" t="str">
        <f>IF(AND(ISNUMBER(BC117),ISNUMBER(DK117)),IF(BC117-VLOOKUP(BI117,NyIRS!$L$2:$V$4,DK117,1)&lt;40,40 &amp; " - " &amp; BC117+VLOOKUP(BI117,NyIRS!$L$2:$V$4,DK117,1),IF(BC117+VLOOKUP(BI117,NyIRS!$L$2:$V$4,DK117,1)&gt;160,BC117-VLOOKUP(BI117,NyIRS!$L$2:$V$4,DK117,1) &amp; " - " &amp; 160,BC117-VLOOKUP(BI117,NyIRS!$L$2:$V$4,DK117,1) &amp; " - " &amp; BC117+VLOOKUP(BI117,NyIRS!$L$2:$V$4,DK117,1))),"")</f>
        <v/>
      </c>
      <c r="CK117" s="4" t="str">
        <f>IF(AND(ISNUMBER(BD117),ISNUMBER(DK117)),IF(BD117-VLOOKUP(BI117,NyIES!$L$2:$V$4,DK117,1)&lt;40,40 &amp; " - " &amp; BD117+VLOOKUP(BI117,NyIES!$L$2:$V$4,DK117,1),IF(BD117+VLOOKUP(BI117,NyIES!$L$2:$V$4,DK117,1)&gt;160,BD117-VLOOKUP(BI117,NyIES!$L$2:$V$4,DK117,1) &amp; " - " &amp; 160,BD117-VLOOKUP(BI117,NyIES!$L$2:$V$4,DK117,1) &amp; " - " &amp; BD117+VLOOKUP(BI117,NyIES!$L$2:$V$4,DK117,1))),"")</f>
        <v/>
      </c>
      <c r="CL117" s="4" t="str">
        <f>IF(AND(ISNUMBER(BE117),ISNUMBER(DK117)),IF(BE117-VLOOKUP(BI117,NyISI!$L$2:$V$4,DK117,1)&lt;40,40 &amp; " - " &amp; BE117+VLOOKUP(BI117,NyISI!$L$2:$V$4,DK117,1),IF(BE117+VLOOKUP(BI117,NyISI!$L$2:$V$4,DK117,1)&gt;160,BE117-VLOOKUP(BI117,NyISI!$L$2:$V$4,DK117,1) &amp; " - " &amp; 160,BE117-VLOOKUP(BI117,NyISI!$L$2:$V$4,DK117,1) &amp; " - " &amp; BE117+VLOOKUP(BI117,NyISI!$L$2:$V$4,DK117,1))),"")</f>
        <v/>
      </c>
      <c r="CM117" s="4" t="str">
        <f>IF(AND(ISNUMBER(DK117),DK117&lt;8),IF(AND(ISNUMBER(BF117),ISNUMBER(DK117)),IF(BF117-VLOOKUP(BI117,NyISS!$L$2:$V$4,DK117,1)&lt;40,40 &amp; " - " &amp; BF117+VLOOKUP(BI117,NyISS!$L$2:$V$4,DK117,1),IF(BF117+VLOOKUP(BI117,NyISS!$L$2:$V$4,DK117,1)&gt;160,BF117-VLOOKUP(BI117,NyISS!$L$2:$V$4,DK117,1) &amp; " - " &amp; 160,BF117-VLOOKUP(BI117,NyISS!$L$2:$V$4,DK117,1) &amp; " - " &amp; BF117+VLOOKUP(BI117,NyISS!$L$2:$V$4,DK117,1))),""),"")</f>
        <v/>
      </c>
      <c r="CN117" s="4" t="str">
        <f>IF(AND(ISNUMBER(DK117),DK117&gt;7),IF(AND(ISNUMBER(BG117),ISNUMBER(DK117)),IF(BG117-VLOOKUP(BI117,NyISM!$L$2:$V$4,DK117,1)&lt;40,40 &amp; " - " &amp; BG117+VLOOKUP(BI117,NyISM!$L$2:$V$4,DK117,1),IF(BG117+VLOOKUP(BI117,NyISM!$L$2:$V$4,DK117,1)&gt;160,BG117-VLOOKUP(BI117,NyISM!$L$2:$V$4,DK117,1) &amp; " - " &amp; 160,BG117-VLOOKUP(BI117,NyISM!$L$2:$V$4,DK117,1) &amp; " - " &amp; BG117+VLOOKUP(BI117,NyISM!$L$2:$V$4,DK117,1))),""),"")</f>
        <v/>
      </c>
      <c r="CO117" s="4" t="str">
        <f>IF(AND(ISNUMBER(BH117),ISNUMBER(DK117)),IF(BH117-VLOOKUP(BI117,NyIAM!$L$2:$V$4,DK117,1)&lt;40,40 &amp; " - " &amp; BH117+VLOOKUP(BI117,NyIAM!$L$2:$V$4,DK117,1),IF(BH117+VLOOKUP(BI117,NyIAM!$L$2:$V$4,DK117,1)&gt;160,BH117-VLOOKUP(BI117,NyIAM!$L$2:$V$4,DK117,1) &amp; " - " &amp; 160,BH117-VLOOKUP(BI117,NyIAM!$L$2:$V$4,DK117,1) &amp; " - " &amp; BH117+VLOOKUP(BI117,NyIAM!$L$2:$V$4,DK117,1))),"")</f>
        <v/>
      </c>
      <c r="CP117" s="4" t="str">
        <f>IF(AF117="","",IF(AND(ISNUMBER(AF117),ISNUMBER(DK117)),IF(VLOOKUP(AF117,NyOm!$A$2:$K$30,DK117,1)=1,"Onormalt få ord",IF(VLOOKUP(AF117,NyOm!$A$2:$K$30,DK117,1)=2,"Färre antal ord än normalt",IF(VLOOKUP(AF117,NyOm!$A$2:$K$30,DK117,1)=3,"Normalt antal ord","")))))</f>
        <v/>
      </c>
      <c r="CQ117" s="4" t="str">
        <f>IF(AB117="","",IF(AND(ISNUMBER(AB117),ISNUMBER(DK117)),IF(VLOOKUP(AB117,NyPbTid!$A$2:$K$218,DK117,1)=1,"Onormalt lång tidsåtgång",IF(VLOOKUP(AB117,NyPbTid!$A$2:$K$218,DK117,1)=2,"Långsammare än normalt",IF(VLOOKUP(AB117,NyPbTid!$A$2:$K$218,DK117,1)=3,"Normal tidsåtgång","")))))</f>
        <v/>
      </c>
      <c r="CR117" s="4" t="str">
        <f>IF(AC117="","",IF(AND(ISNUMBER(AC117),ISNUMBER(DK117)),IF(VLOOKUP(AC117,NyPbFel!$A$2:$K$18,DK117,1)=1,"Onormalt antal fel",IF(VLOOKUP(AC117,NyPbFel!$A$2:$K$18,DK117,1)=2,"Fler fel än normalt",IF(VLOOKUP(AC117,NyPbFel!$A$2:$K$18,DK117,1)=3,"Normalt antal fel","")))))</f>
        <v/>
      </c>
      <c r="CS117" s="4" t="str">
        <f t="shared" si="28"/>
        <v/>
      </c>
      <c r="CT117" s="4" t="str">
        <f>IF(OR(ISNUMBER(CS117),CS117="0**"),IF(ISNUMBER(CS117),CS117/ABS(CS117)*VLOOKUP(1,SignDiff!$A$3:$K$4,DK117,1),VLOOKUP(1,SignDiff!$A$3:$K$4,DK117,1)),"")</f>
        <v/>
      </c>
      <c r="CU117" s="4" t="str">
        <f>IF(OR(ISNUMBER(CS117),CS117="0**"),IF(ISNUMBER(CS117),CS117/ABS(CS117)*VLOOKUP(1,SignDiff!$A$7:$K$8,DK117,1),VLOOKUP(1,SignDiff!$A$7:$K$8,DK117,1)),"")</f>
        <v/>
      </c>
      <c r="CV117" s="4" t="str">
        <f t="shared" si="29"/>
        <v/>
      </c>
      <c r="CW117" s="4" t="str">
        <f t="shared" si="30"/>
        <v/>
      </c>
      <c r="CX117" s="4" t="str">
        <f>IF(OR(ISNUMBER(CS117),CS117="0**"),IF(CS117="0**",VLOOKUP(0,'IRS-IES'!$A$2:$C$43,2,1),IF(CS117&lt;0,VLOOKUP(ABS(CS117),'IRS-IES'!$A$2:$C$43,2,1),VLOOKUP(ABS(CS117),'IRS-IES'!$A$2:$C$43,3,1))),"")</f>
        <v/>
      </c>
      <c r="CY117" s="4" t="str">
        <f t="shared" si="31"/>
        <v/>
      </c>
      <c r="CZ117" s="4" t="str">
        <f>IF(OR(ISNUMBER(CY117),CY117="0**"),IF(ISNUMBER(CY117),CY117/ABS(CY117)*VLOOKUP(2,SignDiff!$A$3:$K$4,DK117,1),VLOOKUP(2,SignDiff!$A$3:$K$4,DK117,1)),"")</f>
        <v/>
      </c>
      <c r="DA117" s="4" t="str">
        <f>IF(OR(ISNUMBER(CY117),CY117="0**"),IF(ISNUMBER(CY117),CY117/ABS(CY117)*VLOOKUP(2,SignDiff!$A$7:$K$8,DK117,1),VLOOKUP(2,SignDiff!$A$7:$K$8,DK117,1)),"")</f>
        <v/>
      </c>
      <c r="DB117" s="4" t="str">
        <f t="shared" si="32"/>
        <v/>
      </c>
      <c r="DC117" s="4" t="str">
        <f t="shared" si="33"/>
        <v/>
      </c>
      <c r="DD117" s="4" t="str">
        <f>IF(OR(ISNUMBER(CY117),CY117="0**"),IF(CY117="0**",VLOOKUP(0,'ISI-ISS'!$A$2:$C$43,2,1),IF(CY117&lt;0,VLOOKUP(ABS(CY117),'ISI-ISS'!$A$2:$C$43,2,1),VLOOKUP(ABS(CY117),'ISI-ISS'!$A$2:$C$43,3,1))),"")</f>
        <v/>
      </c>
      <c r="DE117" s="4" t="str">
        <f t="shared" si="34"/>
        <v/>
      </c>
      <c r="DF117" s="4" t="str">
        <f>IF(OR(ISNUMBER(DE117),DE117="0**"),IF(ISNUMBER(DE117),DE117/ABS(DE117)*VLOOKUP(2,SignDiff!$A$3:$K$4,DK117,1),VLOOKUP(2,SignDiff!$A$3:$K$4,DK117,1)),"")</f>
        <v/>
      </c>
      <c r="DG117" s="4" t="str">
        <f>IF(OR(ISNUMBER(DE117),DE117="0**"),IF(ISNUMBER(DE117),DE117/ABS(DE117)*VLOOKUP(2,SignDiff!$A$7:$K$8,DK117,1),VLOOKUP(2,SignDiff!$A$7:$K$8,DK117,1)),"")</f>
        <v/>
      </c>
      <c r="DH117" s="4" t="str">
        <f t="shared" si="35"/>
        <v/>
      </c>
      <c r="DI117" s="4" t="str">
        <f t="shared" si="36"/>
        <v/>
      </c>
      <c r="DJ117" s="4" t="str">
        <f>IF(OR(ISNUMBER(DE117),DE117="0**"),IF(DE117="0**",VLOOKUP(0,'ISI-ISM'!$A$2:$C$43,2,1),IF(DE117&lt;0,VLOOKUP(ABS(DE117),'ISI-ISM'!$A$2:$C$43,2,1),VLOOKUP(ABS(DE117),'ISI-ISM'!$A$2:$C$43,3,1))),"")</f>
        <v/>
      </c>
      <c r="DK117" s="4" t="str">
        <f>IF(ISERROR(VLOOKUP(N117,age!$A$2:$C$11,2,1)),"",VLOOKUP(N117,age!$A$2:$C$11,2,1))</f>
        <v/>
      </c>
      <c r="DL117" s="4" t="str">
        <f>IF(ISERROR(VLOOKUP(N117,age!$A$2:$C$11,3,1)),"",VLOOKUP(N117,age!$A$2:$C$11,3,1))</f>
        <v/>
      </c>
      <c r="DM117" s="4">
        <f t="shared" si="23"/>
        <v>0</v>
      </c>
      <c r="DN117" s="4">
        <f t="shared" si="24"/>
        <v>0</v>
      </c>
      <c r="DO117" s="4">
        <f t="shared" si="25"/>
        <v>0</v>
      </c>
      <c r="DP117" s="4">
        <f t="shared" si="26"/>
        <v>0</v>
      </c>
      <c r="DQ117" s="4">
        <f t="shared" si="27"/>
        <v>0</v>
      </c>
      <c r="DR117" s="9" t="str">
        <f t="shared" si="37"/>
        <v/>
      </c>
      <c r="DS117" s="9" t="str">
        <f t="shared" si="38"/>
        <v/>
      </c>
      <c r="DT117" s="9" t="str">
        <f t="shared" si="39"/>
        <v/>
      </c>
      <c r="DU117" s="9" t="str">
        <f t="shared" si="40"/>
        <v/>
      </c>
      <c r="DV117" s="9" t="str">
        <f t="shared" si="41"/>
        <v/>
      </c>
      <c r="DW117" s="9" t="str">
        <f t="shared" si="42"/>
        <v/>
      </c>
      <c r="DX117" s="9" t="str">
        <f t="shared" si="43"/>
        <v/>
      </c>
      <c r="DY117" s="9" t="str">
        <f>IF(AND(ISNUMBER(AJ117),ISNUMBER(DK117)),IF(AJ117-VLOOKUP(BI117,NyFi!$L$2:$V$4,DK117,1)&lt;1,1,AJ117-VLOOKUP(BI117,NyFi!$L$2:$V$4,DK117,1)),"")</f>
        <v/>
      </c>
      <c r="DZ117" s="9" t="str">
        <f>IF(AND(ISNUMBER(DK117),DK117&lt;8),IF(AND(ISNUMBER(AK117),ISNUMBER(DK117)),IF(AK117-VLOOKUP(BI117,NyGs!$L$2:$V$4,DK117,1)&lt;1,1,AK117-VLOOKUP(BI117,NyGs!$L$2:$V$4,DK117,1)),""),"")</f>
        <v/>
      </c>
      <c r="EA117" s="9" t="str">
        <f>IF(AND(ISNUMBER(AL117),ISNUMBER(DK117)),IF(AL117-VLOOKUP(BI117,NyRm!$L$2:$V$4,DK117,1)&lt;1,1,AL117-VLOOKUP(BI117,NyRm!$L$2:$V$4,DK117,1)),"")</f>
        <v/>
      </c>
      <c r="EB117" s="9" t="str">
        <f>IF(AND(ISNUMBER(AM117),ISNUMBER(DK117)),IF(AM117-VLOOKUP(BI117,NyFm!$L$2:$V$4,DK117,1)&lt;1,1,AM117-VLOOKUP(BI117,NyFm!$L$2:$V$4,DK117,1)),"")</f>
        <v/>
      </c>
      <c r="EC117" s="9" t="str">
        <f>IF(AND(ISNUMBER(DK117),DK117&lt;8),IF(AND(ISNUMBER(AN117),ISNUMBER(DK117)),IF(AN117-VLOOKUP(BI117,NyLi1R!$L$2:$V$4,DK117,1)&lt;1,1,AN117-VLOOKUP(BI117,NyLi1R!$L$2:$V$4,DK117,1)),""),"")</f>
        <v/>
      </c>
      <c r="ED117" s="9" t="str">
        <f>IF(AND(ISNUMBER(DK117),DK117&lt;8),IF(AND(ISNUMBER(AO117),ISNUMBER(DK117)),IF(AO117-VLOOKUP(BI117,NyLi1E!$L$2:$V$4,DK117,1)&lt;1,1,AO117-VLOOKUP(BI117,NyLi1E!$L$2:$V$4,DK117,1)),""),"")</f>
        <v/>
      </c>
      <c r="EE117" s="9" t="str">
        <f>IF(AND(ISNUMBER(DK117),DK117&lt;8),IF(AND(ISNUMBER(AP117),ISNUMBER(DK117)),IF(AP117-VLOOKUP(BI117,NyLi1T!$L$2:$V$4,DK117,1)&lt;1,1,AP117-VLOOKUP(BI117,NyLi1T!$L$2:$V$4,DK117,1)),""),"")</f>
        <v/>
      </c>
      <c r="EF117" s="9" t="str">
        <f>IF(AND(ISNUMBER(DK117),DK117&gt;7),IF(AND(ISNUMBER(AQ117),ISNUMBER(DK117)),IF(AQ117-VLOOKUP(BI117,NyLi2R!$L$2:$V$4,DK117,1)&lt;1,1,AQ117-VLOOKUP(BI117,NyLi2R!$L$2:$V$4,DK117,1)),""),"")</f>
        <v/>
      </c>
      <c r="EG117" s="9" t="str">
        <f>IF(AND(ISNUMBER(DK117),DK117&gt;7),IF(AND(ISNUMBER(AR117),ISNUMBER(DK117)),IF(AR117-VLOOKUP(BI117,NyLi2E!$L$2:$V$4,DK117,1)&lt;1,1,AR117-VLOOKUP(BI117,NyLi2E!$L$2:$V$4,DK117,1)),""),"")</f>
        <v/>
      </c>
      <c r="EH117" s="9" t="str">
        <f>IF(AND(ISNUMBER(DK117),DK117&gt;7),IF(AND(ISNUMBER(AS117),ISNUMBER(DK117)),IF(AS117-VLOOKUP(BI117,NyLi2T!$L$2:$V$4,DK117,1)&lt;1,1,AS117-VLOOKUP(BI117,NyLi2T!$L$2:$V$4,DK117,1)),""),"")</f>
        <v/>
      </c>
      <c r="EI117" s="9" t="str">
        <f>IF(AND(ISNUMBER(DK117),DK117&lt;8),IF(AND(ISNUMBER(AT117),ISNUMBER(DK117)),IF(AT117-VLOOKUP(BI117,NySs!$L$2:$V$4,DK117,1)&lt;1,1,AT117-VLOOKUP(BI117,NySs!$L$2:$V$4,DK117,1)),""),"")</f>
        <v/>
      </c>
      <c r="EJ117" s="9" t="str">
        <f>IF(AND(ISNUMBER(DK117),DK117&lt;9),IF(AND(ISNUMBER(AU117),ISNUMBER(DK117)),IF(AU117-VLOOKUP(BI117,NyEo!$L$2:$V$4,DK117,1)&lt;1,1,AU117-VLOOKUP(BI117,NyEo!$L$2:$V$4,DK117,1)),""),"")</f>
        <v/>
      </c>
      <c r="EK117" s="9" t="str">
        <f>IF(AND(ISNUMBER(DK117),DK117&gt;7),IF(AND(ISNUMBER(AV117),ISNUMBER(DK117)),IF(AV117-VLOOKUP(BI117,NyHt!$L$2:$V$4,DK117,1)&lt;1,1,AV117-VLOOKUP(BI117,NyHt!$L$2:$V$4,DK117,1)),""),"")</f>
        <v/>
      </c>
      <c r="EL117" s="9" t="str">
        <f>IF(AND(ISNUMBER(AW117),ISNUMBER(DK117)),IF(AW117-VLOOKUP(BI117,NySiF!$L$2:$V$4,DK117,1)&lt;1,1,AW117-VLOOKUP(BI117,NySiF!$L$2:$V$4,DK117,1)),"")</f>
        <v/>
      </c>
      <c r="EM117" s="9" t="str">
        <f>IF(AND(ISNUMBER(AX117),ISNUMBER(DK117)),IF(AX117-VLOOKUP(BI117,NySiB!$L$2:$V$4,DK117,1)&lt;1,1,AX117-VLOOKUP(BI117,NySiB!$L$2:$V$4,DK117,1)),"")</f>
        <v/>
      </c>
      <c r="EN117" s="9" t="str">
        <f>IF(AND(ISNUMBER(AY117),ISNUMBER(DK117)),IF(AY117-VLOOKUP(BI117,NySiT!$L$2:$V$4,DK117,1)&lt;1,1,AY117-VLOOKUP(BI117,NySiT!$L$2:$V$4,DK117,1)),"")</f>
        <v/>
      </c>
      <c r="EO117" s="9" t="str">
        <f>IF(AND(ISNUMBER(AZ117),ISNUMBER(DK117)),IF(AZ117-VLOOKUP(BI117,NyVs!$L$2:$V$4,DK117,1)&lt;1,1,AZ117-VLOOKUP(BI117,NyVs!$L$2:$V$4,DK117,1)),"")</f>
        <v/>
      </c>
      <c r="EP117" s="9" t="str">
        <f>IF(AND(ISNUMBER(BA117),ISNUMBER(DK117)),IF(BA117-VLOOKUP(BI117,NyPp!$L$2:$V$4,DK117,1)&lt;1,1,BA117-VLOOKUP(BI117,NyPp!$L$2:$V$4,DK117,1)),"")</f>
        <v/>
      </c>
      <c r="EQ117" s="9" t="str">
        <f>IF(AND(ISNUMBER(BB117),ISNUMBER(DK117)),IF(BB117-VLOOKUP(BI117,NyIGS!$L$2:$V$4,DK117,1)&lt;40,40,BB117-VLOOKUP(BI117,NyIGS!$L$2:$V$4,DK117,1)),"")</f>
        <v/>
      </c>
      <c r="ER117" s="9" t="str">
        <f>IF(AND(ISNUMBER(BC117),ISNUMBER(DK117)),IF(BC117-VLOOKUP(BI117,NyIRS!$L$2:$V$4,DK117,1)&lt;40,40,BC117-VLOOKUP(BI117,NyIRS!$L$2:$V$4,DK117,1)),"")</f>
        <v/>
      </c>
      <c r="ES117" s="9" t="str">
        <f>IF(AND(ISNUMBER(BD117),ISNUMBER(DK117)),IF(BD117-VLOOKUP(BI117,NyIES!$L$2:$V$4,DK117,1)&lt;40,40,BD117-VLOOKUP(BI117,NyIES!$L$2:$V$4,DK117,1)),"")</f>
        <v/>
      </c>
      <c r="ET117" s="9" t="str">
        <f>IF(AND(ISNUMBER(BE117),ISNUMBER(DK117)),IF(BE117-VLOOKUP(BI117,NyISI!$L$2:$V$4,DK117,1)&lt;40,40,BE117-VLOOKUP(BI117,NyISI!$L$2:$V$4,DK117,1)),"")</f>
        <v/>
      </c>
      <c r="EU117" s="9" t="str">
        <f>IF(AND(ISNUMBER(DK117),DK117&lt;8),IF(AND(ISNUMBER(BF117),ISNUMBER(DK117)),IF(BF117-VLOOKUP(BI117,NyISS!$L$2:$V$4,DK117,1)&lt;40,40,BF117-VLOOKUP(BI117,NyISS!$L$2:$V$4,DK117,1)),""),"")</f>
        <v/>
      </c>
      <c r="EV117" s="9" t="str">
        <f>IF(AND(ISNUMBER(DK117),DK117&gt;7),IF(AND(ISNUMBER(BG117),ISNUMBER(DK117)),IF(BG117-VLOOKUP(BI117,NyISM!$L$2:$V$4,DK117,1)&lt;40,40,BG117-VLOOKUP(BI117,NyISM!$L$2:$V$4,DK117,1)),""),"")</f>
        <v/>
      </c>
      <c r="EW117" s="9" t="str">
        <f>IF(AND(ISNUMBER(BH117),ISNUMBER(DK117)),IF(BH117-VLOOKUP(BI117,NyIAM!$L$2:$V$4,DK117,1)&lt;40,40,BH117-VLOOKUP(BI117,NyIAM!$L$2:$V$4,DK117,1)),"")</f>
        <v/>
      </c>
      <c r="EX117" s="9" t="str">
        <f>IF(AND(ISNUMBER(AJ117),ISNUMBER(DK117)),IF(AJ117+VLOOKUP(BI117,NyFi!$L$2:$V$4,DK117,1)&gt;19,19,AJ117+VLOOKUP(BI117,NyFi!$L$2:$V$4,DK117,1)),"")</f>
        <v/>
      </c>
      <c r="EY117" s="9" t="str">
        <f>IF(AND(ISNUMBER(DK117),DK117&lt;8),IF(AND(ISNUMBER(AK117),ISNUMBER(DK117)),IF(AK117+VLOOKUP(BI117,NyGs!$L$2:$V$4,DK117,1)&gt;19,19,AK117+VLOOKUP(BI117,NyGs!$L$2:$V$4,DK117,1)),""),"")</f>
        <v/>
      </c>
      <c r="EZ117" s="9" t="str">
        <f>IF(AND(ISNUMBER(AL117),ISNUMBER(DK117)),IF(AL117+VLOOKUP(BI117,NyRm!$L$2:$V$4,DK117,1)&gt;19,19,AL117+VLOOKUP(BI117,NyRm!$L$2:$V$4,DK117,1)),"")</f>
        <v/>
      </c>
      <c r="FA117" s="9" t="str">
        <f>IF(AND(ISNUMBER(AM117),ISNUMBER(DK117)),IF(AM117+VLOOKUP(BI117,NyFm!$L$2:$V$4,DK117,1)&gt;19,19,AM117+VLOOKUP(BI117,NyFm!$L$2:$V$4,DK117,1)),"")</f>
        <v/>
      </c>
      <c r="FB117" s="9" t="str">
        <f>IF(AND(ISNUMBER(DK117),DK117&lt;8),IF(AND(ISNUMBER(AN117),ISNUMBER(DK117)),IF(AN117+VLOOKUP(BI117,NyLi1R!$L$2:$V$4,DK117,1)&gt;19,19,AN117+VLOOKUP(BI117,NyLi1R!$L$2:$V$4,DK117,1)),""),"")</f>
        <v/>
      </c>
      <c r="FC117" s="9" t="str">
        <f>IF(AND(ISNUMBER(DK117),DK117&lt;8),IF(AND(ISNUMBER(AO117),ISNUMBER(DK117)),IF(AO117+VLOOKUP(BI117,NyLi1E!$L$2:$V$4,DK117,1)&gt;19,19,AO117+VLOOKUP(BI117,NyLi1E!$L$2:$V$4,DK117,1)),""),"")</f>
        <v/>
      </c>
      <c r="FD117" s="9" t="str">
        <f>IF(AND(ISNUMBER(DK117),DK117&lt;8),IF(AND(ISNUMBER(AP117),ISNUMBER(DK117)),IF(AP117+VLOOKUP(BI117,NyLi1T!$L$2:$V$4,DK117,1)&gt;19,19,AP117+VLOOKUP(BI117,NyLi1T!$L$2:$V$4,DK117,1)),""),"")</f>
        <v/>
      </c>
      <c r="FE117" s="9" t="str">
        <f>IF(AND(ISNUMBER(DK117),DK117&gt;7),IF(AND(ISNUMBER(AQ117),ISNUMBER(DK117)),IF(AQ117+VLOOKUP(BI117,NyLi2R!$L$2:$V$4,DK117,1)&gt;19,19,AQ117+VLOOKUP(BI117,NyLi2R!$L$2:$V$4,DK117,1)),""),"")</f>
        <v/>
      </c>
      <c r="FF117" s="9" t="str">
        <f>IF(AND(ISNUMBER(DK117),DK117&gt;7),IF(AND(ISNUMBER(AR117),ISNUMBER(DK117)),IF(AR117+VLOOKUP(BI117,NyLi2E!$L$2:$V$4,DK117,1)&gt;19,19,AR117+VLOOKUP(BI117,NyLi2E!$L$2:$V$4,DK117,1)),""),"")</f>
        <v/>
      </c>
      <c r="FG117" s="9" t="str">
        <f>IF(AND(ISNUMBER(DK117),DK117&gt;7),IF(AND(ISNUMBER(AS117),ISNUMBER(DK117)),IF(AS117+VLOOKUP(BI117,NyLi2T!$L$2:$V$4,DK117,1)&gt;19,19,AS117+VLOOKUP(BI117,NyLi2T!$L$2:$V$4,DK117,1)),""),"")</f>
        <v/>
      </c>
      <c r="FH117" s="9" t="str">
        <f>IF(AND(ISNUMBER(DK117),DK117&lt;8),IF(AND(ISNUMBER(AT117),ISNUMBER(DK117)),IF(AT117+VLOOKUP(BI117,NySs!$L$2:$V$4,DK117,1)&gt;19,19,AT117+VLOOKUP(BI117,NySs!$L$2:$V$4,DK117,1)),""),"")</f>
        <v/>
      </c>
      <c r="FI117" s="9" t="str">
        <f>IF(AND(ISNUMBER(DK117),DK117&lt;9),IF(AND(ISNUMBER(AU117),ISNUMBER(DK117)),IF(AU117+VLOOKUP(BI117,NyEo!$L$2:$V$4,DK117,1)&gt;19,19,AU117+VLOOKUP(BI117,NyEo!$L$2:$V$4,DK117,1)),""),"")</f>
        <v/>
      </c>
      <c r="FJ117" s="9" t="str">
        <f>IF(AND(ISNUMBER(DK117),DK117&gt;7),IF(AND(ISNUMBER(AV117),ISNUMBER(DK117)),IF(AV117+VLOOKUP(BI117,NyHt!$L$2:$V$4,DK117,1)&gt;19,19,AV117+VLOOKUP(BI117,NyHt!$L$2:$V$4,DK117,1)),""),"")</f>
        <v/>
      </c>
      <c r="FK117" s="9" t="str">
        <f>IF(AND(ISNUMBER(AW117),ISNUMBER(DK117)),IF(AW117+VLOOKUP(BI117,NySiF!$L$2:$V$4,DK117,1)&gt;19,19,AW117+VLOOKUP(BI117,NySiF!$L$2:$V$4,DK117,1)),"")</f>
        <v/>
      </c>
      <c r="FL117" s="9" t="str">
        <f>IF(AND(ISNUMBER(AX117),ISNUMBER(DK117)),IF(AX117+VLOOKUP(BI117,NySiB!$L$2:$V$4,DK117,1)&gt;19,19,AX117+VLOOKUP(BI117,NySiB!$L$2:$V$4,DK117,1)),"")</f>
        <v/>
      </c>
      <c r="FM117" s="9" t="str">
        <f>IF(AND(ISNUMBER(AY117),ISNUMBER(DK117)),IF(AY117+VLOOKUP(BI117,NySiT!$L$2:$V$4,DK117,1)&gt;19,19,AY117+VLOOKUP(BI117,NySiT!$L$2:$V$4,DK117,1)),"")</f>
        <v/>
      </c>
      <c r="FN117" s="9" t="str">
        <f>IF(AND(ISNUMBER(AZ117),ISNUMBER(DK117)),IF(AZ117+VLOOKUP(BI117,NyVs!$L$2:$V$4,DK117,1)&gt;19,19,AZ117+VLOOKUP(BI117,NyVs!$L$2:$V$4,DK117,1)),"")</f>
        <v/>
      </c>
      <c r="FO117" s="9" t="str">
        <f>IF(AND(ISNUMBER(BA117),ISNUMBER(DK117)),IF(BA117+VLOOKUP(BI117,NyPp!$L$2:$V$4,DK117,1)&gt;19,19,BA117+VLOOKUP(BI117,NyPp!$L$2:$V$4,DK117,1)),"")</f>
        <v/>
      </c>
      <c r="FP117" s="9" t="str">
        <f>IF(AND(ISNUMBER(BB117),ISNUMBER(DK117)),IF(BB117+VLOOKUP(BI117,NyIGS!$L$2:$V$4,DK117,1)&gt;160,160,BB117+VLOOKUP(BI117,NyIGS!$L$2:$V$4,DK117,1)),"")</f>
        <v/>
      </c>
      <c r="FQ117" s="9" t="str">
        <f>IF(AND(ISNUMBER(BC117),ISNUMBER(DK117)),IF(BC117+VLOOKUP(BI117,NyIRS!$L$2:$V$4,DK117,1)&gt;160,160,BC117+VLOOKUP(BI117,NyIRS!$L$2:$V$4,DK117,1)),"")</f>
        <v/>
      </c>
      <c r="FR117" s="9" t="str">
        <f>IF(AND(ISNUMBER(BD117),ISNUMBER(DK117)),IF(BD117+VLOOKUP(BI117,NyIES!$L$2:$V$4,DK117,1)&gt;160,160, BD117+VLOOKUP(BI117,NyIES!$L$2:$V$4,DK117,1)),"")</f>
        <v/>
      </c>
      <c r="FS117" s="9" t="str">
        <f>IF(AND(ISNUMBER(BE117),ISNUMBER(DK117)),IF(BE117+VLOOKUP(BI117,NyISI!$L$2:$V$4,DK117,1)&gt;160,160,BE117+VLOOKUP(BI117,NyISI!$L$2:$V$4,DK117,1)),"")</f>
        <v/>
      </c>
      <c r="FT117" s="9" t="str">
        <f>IF(AND(ISNUMBER(DK117),DK117&lt;8),IF(AND(ISNUMBER(BF117),ISNUMBER(DK117)),IF(BF117+VLOOKUP(BI117,NyISS!$L$2:$V$4,DK117,1)&gt;160,160,BF117+VLOOKUP(BI117,NyISS!$L$2:$V$4,DK117,1)),""),"")</f>
        <v/>
      </c>
      <c r="FU117" s="9" t="str">
        <f>IF(AND(ISNUMBER(DK117),DK117&gt;7),IF(AND(ISNUMBER(BG117),ISNUMBER(DK117)),IF(BG117+VLOOKUP(BI117,NyISM!$L$2:$V$4,DK117,1)&gt;160,160,BG117+VLOOKUP(BI117,NyISM!$L$2:$V$4,DK117,1)),""),"")</f>
        <v/>
      </c>
      <c r="FV117" s="9" t="str">
        <f>IF(AND(ISNUMBER(BH117),ISNUMBER(DK117)),IF(BH117+VLOOKUP(BI117,NyIAM!$L$2:$V$4,DK117,1)&gt;160,160,BH117+VLOOKUP(BI117,NyIAM!$L$2:$V$4,DK117,1)),"")</f>
        <v/>
      </c>
    </row>
    <row r="118" spans="1:178" x14ac:dyDescent="0.2">
      <c r="A118" s="51"/>
      <c r="B118" s="51"/>
      <c r="C118" s="51"/>
      <c r="D118" s="51"/>
      <c r="E118" s="51"/>
      <c r="F118" s="51"/>
      <c r="G118" s="51"/>
      <c r="H118" s="51"/>
      <c r="I118" s="51"/>
      <c r="J118" s="52"/>
      <c r="K118" s="52"/>
      <c r="L118" s="53"/>
      <c r="M118" s="53"/>
      <c r="N118" s="58" t="str">
        <f t="shared" si="22"/>
        <v/>
      </c>
      <c r="O118" s="53"/>
      <c r="P118" s="53"/>
      <c r="Q118" s="53"/>
      <c r="R118" s="53"/>
      <c r="S118" s="53"/>
      <c r="T118" s="53"/>
      <c r="U118" s="53"/>
      <c r="V118" s="53"/>
      <c r="W118" s="53"/>
      <c r="X118" s="53"/>
      <c r="Y118" s="53"/>
      <c r="Z118" s="53"/>
      <c r="AA118" s="53"/>
      <c r="AB118" s="53"/>
      <c r="AC118" s="53"/>
      <c r="AD118" s="53"/>
      <c r="AE118" s="53"/>
      <c r="AF118" s="53"/>
      <c r="AG118" s="53"/>
      <c r="AH118" s="53"/>
      <c r="AI118" s="53"/>
      <c r="AJ118" s="4" t="str">
        <f>IF(O118="","",IF(ISNUMBER(N118),VLOOKUP(O118,NyFi!$A$2:$K$40,DK118),""))</f>
        <v/>
      </c>
      <c r="AK118" s="4" t="str">
        <f>IF(P118="","",IF(AND(ISNUMBER(N118),DK118&lt;8),VLOOKUP(P118,NyGs!$A$2:$G$41,DK118),""))</f>
        <v/>
      </c>
      <c r="AL118" s="4" t="str">
        <f>IF(AA118="","",IF(ISNUMBER(N118),VLOOKUP(AA118,NyRm!$A$2:$K$56,DK118),""))</f>
        <v/>
      </c>
      <c r="AM118" s="4" t="str">
        <f>IF(Z118="","",IF(ISNUMBER(N118),VLOOKUP(Z118,NyFm!$A$2:$K$46,DK118),""))</f>
        <v/>
      </c>
      <c r="AN118" s="4" t="str">
        <f>IF(U118="","",IF(AND(ISNUMBER(N118),DK118&lt;8),VLOOKUP(U118,NyLi1R!$A$2:$G$20,DK118),""))</f>
        <v/>
      </c>
      <c r="AO118" s="4" t="str">
        <f>IF(V118="","",IF(AND(ISNUMBER(N118),DK118&lt;8),VLOOKUP(V118,NyLi1E!$A$2:$G$20,DK118),""))</f>
        <v/>
      </c>
      <c r="AP118" s="4" t="str">
        <f>IF(AND(ISNUMBER(N118),ISNUMBER(AN118),ISNUMBER(AO118),DK118&lt;8),VLOOKUP(AN118+AO118,NyLi1T!$A$2:$G$40,DK118),"")</f>
        <v/>
      </c>
      <c r="AQ118" s="4" t="str">
        <f>IF(W118="","",IF(AND(ISNUMBER(N118),DK118&gt;7),VLOOKUP(W118,NyLi2R!$A$2:$K$20,DK118),""))</f>
        <v/>
      </c>
      <c r="AR118" s="4" t="str">
        <f>IF(X118="","",IF(AND(ISNUMBER(N118),DK118&gt;7),VLOOKUP(X118,NyLi2E!$A$2:$K$20,DK118),""))</f>
        <v/>
      </c>
      <c r="AS118" s="4" t="str">
        <f>IF(AND(ISNUMBER(N118),ISNUMBER(AQ118),ISNUMBER(AR118),DK118&gt;7),VLOOKUP(AQ118+AR118,NyLi2T!$A$2:$K$40,DK118),"")</f>
        <v/>
      </c>
      <c r="AT118" s="4" t="str">
        <f>IF(AE118="","",IF(AND(ISNUMBER(N118),DK118&lt;8),VLOOKUP(AE118,NySs!$A$2:$G$28,DK118),""))</f>
        <v/>
      </c>
      <c r="AU118" s="4" t="str">
        <f>IF(AD118="","",IF(AND(ISNUMBER(N118),DK118&lt;9),VLOOKUP(AD118,NyEo!$A$2:$H$22,DK118),""))</f>
        <v/>
      </c>
      <c r="AV118" s="4" t="str">
        <f>IF(Q118="","",IF(AND(ISNUMBER(N118),DK118&gt;7),VLOOKUP(Q118,NyHt!$A$2:$K$17,DK118),""))</f>
        <v/>
      </c>
      <c r="AW118" s="4" t="str">
        <f>IF(R118="","",IF(ISNUMBER(N118),VLOOKUP(R118,NySiF!$A$2:$K$18,DK118),""))</f>
        <v/>
      </c>
      <c r="AX118" s="4" t="str">
        <f>IF(S118="","",IF(ISNUMBER(N118),VLOOKUP(S118,NySiB!$A$2:$K$16,DK118),""))</f>
        <v/>
      </c>
      <c r="AY118" s="4" t="str">
        <f>IF(T118="","",IF(ISNUMBER(N118),VLOOKUP(T118,NySiT!$A$2:$K$32,DK118),""))</f>
        <v/>
      </c>
      <c r="AZ118" s="4" t="str">
        <f>IF(Y118="","",IF(ISNUMBER(N118),VLOOKUP(Y118,NyVs!$A$2:$K$86,DK118),""))</f>
        <v/>
      </c>
      <c r="BA118" s="4" t="str">
        <f>IF(AI118="","",IF(ISNUMBER(N118),VLOOKUP(AI118,NyPp!$A$2:$K$202,DK118),""))</f>
        <v/>
      </c>
      <c r="BB118" s="4" t="str">
        <f>IF(AND(ISNUMBER(AJ118),ISNUMBER(AK118),ISNUMBER(AL118),ISNUMBER(AM118),DK118&lt;8),IF(COUNTIF(O118,0)+COUNTIF(P118,0)+COUNTIF(AA118,0)+COUNTIF(Z118,0)&gt;1,"",VLOOKUP(AJ118+AK118+AL118+AM118,NyIGS!$A$2:$K$78,DK118)),IF(AND(ISNUMBER(AJ118),ISNUMBER(AL118),ISNUMBER(AM118),ISNUMBER(AS118),DK118&gt;7),IF(COUNTIF(O118,0)+COUNTIF(AA118,0)+COUNTIF(Z118,0)+AND(COUNTIF(W118,0),COUNTIF(X118,0))&gt;1,"",VLOOKUP(AJ118+AL118+AM118+AS118,NyIGS!$A$2:$K$78,DK118)),""))</f>
        <v/>
      </c>
      <c r="BC118" s="4" t="str">
        <f>IF(AND(ISNUMBER(AJ118),ISNUMBER(AN118),ISNUMBER(AT118),DK118&lt;8),IF(COUNTIF(O118,0)+COUNTIF(U118,0)+COUNTIF(AE118,0)&gt;1,"",VLOOKUP(AJ118+AN118+AT118,NyIRS!$A$2:$K$59,DK118)),IF(AND(ISNUMBER(AJ118),ISNUMBER(AQ118),DK118&gt;7),IF(COUNTIF(O118,0)+COUNTIF(W118,0)&gt;1,"",VLOOKUP(AJ118+AQ118,NyIRS!$A$2:$K$59,DK118)),""))</f>
        <v/>
      </c>
      <c r="BD118" s="4" t="str">
        <f>IF(AND(ISNUMBER(AK118),ISNUMBER(AL118),ISNUMBER(AM118),DK118&lt;8),IF(COUNTIF(P118,0)+COUNTIF(AA118,0)+COUNTIF(Z118,0)&gt;1,"",VLOOKUP(AK118+AL118+AM118,NyIES!$A$2:$K$59,DK118)),IF(AND(ISNUMBER(AL118),ISNUMBER(AM118),ISNUMBER(AR118),DK118&gt;7),IF(COUNTIF(AA118,0)+COUNTIF(Z118,0)+COUNTIF(X118,0)&gt;1,"",VLOOKUP(AL118+AM118+AR118,NyIES!$A$2:$K$59,DK118)),""))</f>
        <v/>
      </c>
      <c r="BE118" s="4" t="str">
        <f>IF(AND(ISNUMBER(AJ118),ISNUMBER(AP118),ISNUMBER(AU118),DK118&lt;8),IF(COUNTIF(O118,0)+AND(COUNTIF(U118,0),COUNTIF(V118,0))+COUNTIF(AD118,0)&gt;1,"",VLOOKUP(AJ118+AP118+AU118,NyISI!$A$2:$K$59,DK118)),IF(AND(ISNUMBER(AS118),ISNUMBER(AU118),ISNUMBER(AV118),DK118=8),IF(COUNTIF(AD118,0)+COUNTIF(Q118,0)+AND(COUNTIF(W118,0),COUNTIF(X118,0))&gt;1,"",VLOOKUP(AS118+AU118+AV118,NyISI!$A$2:$K$59,DK118)),IF(AND(ISNUMBER(AS118),ISNUMBER(AV118),DK118&gt;8),IF(COUNTIF(Q118,0)+AND(COUNTIF(W118,0),COUNTIF(X118,0))&gt;1,"",VLOOKUP(AS118+AV118,NyISI!$A$2:$K$59,DK118)),"")))</f>
        <v/>
      </c>
      <c r="BF118" s="4" t="str">
        <f>IF(AND(ISNUMBER(AT118),ISNUMBER(AK118),ISNUMBER(AL118),ISNUMBER(AM118),DK118&lt;8),IF(COUNTIF(P118,0)+COUNTIF(AA118,0)+COUNTIF(Z118,0)+COUNTIF(AE118,0)&gt;1,"",VLOOKUP(AT118+AK118+AL118+AM118,NyISS!$A$2:$G$78,DK118)),"")</f>
        <v/>
      </c>
      <c r="BG118" s="4" t="str">
        <f>IF(AND(ISNUMBER(AJ118),ISNUMBER(AL118),ISNUMBER(AM118),DK118&gt;7),IF(COUNTIF(O118,0)+COUNTIF(AA118,0)+COUNTIF(Z118,0)&gt;1,"",VLOOKUP(AJ118+AL118+AM118,NyISM!$A$2:$K$59,DK118)),"")</f>
        <v/>
      </c>
      <c r="BH118" s="4" t="str">
        <f>IF(AND(ISNUMBER(AY118),ISNUMBER(AZ118)),IF(COUNTIF(T118,0)+COUNTIF(Y118,0)&gt;1,"",VLOOKUP(AY118+AZ118,NyIAM!$A$2:$K$40,DK118)),"")</f>
        <v/>
      </c>
      <c r="BJ118" s="4" t="str">
        <f>IF(ISNUMBER(BB118),VLOOKUP(BB118,Percentil!$A$2:$B$122,2,1),"")</f>
        <v/>
      </c>
      <c r="BK118" s="4" t="str">
        <f>IF(ISNUMBER(BC118),VLOOKUP(BC118,Percentil!$A$2:$B$122,2,1),"")</f>
        <v/>
      </c>
      <c r="BL118" s="4" t="str">
        <f>IF(ISNUMBER(BD118),VLOOKUP(BD118,Percentil!$A$2:$B$122,2,1),"")</f>
        <v/>
      </c>
      <c r="BM118" s="4" t="str">
        <f>IF(ISNUMBER(BE118),VLOOKUP(BE118,Percentil!$A$2:$B$122,2,1),"")</f>
        <v/>
      </c>
      <c r="BN118" s="4" t="str">
        <f>IF(ISNUMBER(BF118),VLOOKUP(BF118,Percentil!$A$2:$B$122,2,1),"")</f>
        <v/>
      </c>
      <c r="BO118" s="4" t="str">
        <f>IF(ISNUMBER(BG118),VLOOKUP(BG118,Percentil!$A$2:$B$122,2,1),"")</f>
        <v/>
      </c>
      <c r="BP118" s="4" t="str">
        <f>IF(ISNUMBER(BH118),VLOOKUP(BH118,Percentil!$A$2:$B$122,2,1),"")</f>
        <v/>
      </c>
      <c r="BQ118" s="4" t="str">
        <f>IF(AND(ISNUMBER(AJ118),ISNUMBER(DK118)),IF(AJ118-VLOOKUP(BI118,NyFi!$L$2:$V$4,DK118,1)&lt;1,1 &amp; " - " &amp; AJ118+VLOOKUP(BI118,NyFi!$L$2:$V$4,DK118,1),IF(AJ118+VLOOKUP(BI118,NyFi!$L$2:$V$4,DK118,1)&gt;19,AJ118-VLOOKUP(BI118,NyFi!$L$2:$V$4,DK118,1) &amp; " - " &amp; 19,AJ118-VLOOKUP(BI118,NyFi!$L$2:$V$4,DK118,1) &amp; " - " &amp; AJ118+VLOOKUP(BI118,NyFi!$L$2:$V$4,DK118,1))),"")</f>
        <v/>
      </c>
      <c r="BR118" s="4" t="str">
        <f>IF(AND(ISNUMBER(DK118),DK118&lt;8),IF(AND(ISNUMBER(AK118),ISNUMBER(DK118)),IF(AK118-VLOOKUP(BI118,NyGs!$L$2:$V$4,DK118,1)&lt;1,1 &amp; " - " &amp; AK118+VLOOKUP(BI118,NyGs!$L$2:$V$4,DK118,1),IF(AK118+VLOOKUP(BI118,NyGs!$L$2:$V$4,DK118,1)&gt;19,AK118-VLOOKUP(BI118,NyGs!$L$2:$V$4,DK118,1) &amp; " - " &amp; 19,AK118-VLOOKUP(BI118,NyGs!$L$2:$V$4,DK118,1) &amp; " - " &amp; AK118+VLOOKUP(BI118,NyGs!$L$2:$V$4,DK118,1))),""),"")</f>
        <v/>
      </c>
      <c r="BS118" s="4" t="str">
        <f>IF(AND(ISNUMBER(AL118),ISNUMBER(DK118)),IF(AL118-VLOOKUP(BI118,NyRm!$L$2:$V$4,DK118,1)&lt;1,1 &amp; " - " &amp; AL118+VLOOKUP(BI118,NyRm!$L$2:$V$4,DK118,1),IF(AL118+VLOOKUP(BI118,NyRm!$L$2:$V$4,DK118,1)&gt;19,AL118-VLOOKUP(BI118,NyRm!$L$2:$V$4,DK118,1) &amp; " - " &amp; 19,AL118-VLOOKUP(BI118,NyRm!$L$2:$V$4,DK118,1) &amp; " - " &amp; AL118+VLOOKUP(BI118,NyRm!$L$2:$V$4,DK118,1))),"")</f>
        <v/>
      </c>
      <c r="BT118" s="4" t="str">
        <f>IF(AND(ISNUMBER(AM118),ISNUMBER(DK118)),IF(AM118-VLOOKUP(BI118,NyFm!$L$2:$V$4,DK118,1)&lt;1,1 &amp; " - " &amp; AM118+VLOOKUP(BI118,NyFm!$L$2:$V$4,DK118,1),IF(AM118+VLOOKUP(BI118,NyFm!$L$2:$V$4,DK118,1)&gt;19,AM118-VLOOKUP(BI118,NyFm!$L$2:$V$4,DK118,1) &amp; " - " &amp; 19,AM118-VLOOKUP(BI118,NyFm!$L$2:$V$4,DK118,1) &amp; " - " &amp; AM118+VLOOKUP(BI118,NyFm!$L$2:$V$4,DK118,1))),"")</f>
        <v/>
      </c>
      <c r="BU118" s="4" t="str">
        <f>IF(AND(ISNUMBER(DK118),DK118&lt;8),IF(AND(ISNUMBER(AN118),ISNUMBER(DK118)),IF(AN118-VLOOKUP(BI118,NyLi1R!$L$2:$V$4,DK118,1)&lt;1,1 &amp; " - " &amp; AN118+VLOOKUP(BI118,NyLi1R!$L$2:$V$4,DK118,1),IF(AN118+VLOOKUP(BI118,NyLi1R!$L$2:$V$4,DK118,1)&gt;19,AN118-VLOOKUP(BI118,NyLi1R!$L$2:$V$4,DK118,1) &amp; " - " &amp; 19,AN118-VLOOKUP(BI118,NyLi1R!$L$2:$V$4,DK118,1) &amp; " - " &amp; AN118+VLOOKUP(BI118,NyLi1R!$L$2:$V$4,DK118,1))),""),"")</f>
        <v/>
      </c>
      <c r="BV118" s="4" t="str">
        <f>IF(AND(ISNUMBER(DK118),DK118&lt;8),IF(AND(ISNUMBER(AO118),ISNUMBER(DK118)),IF(AO118-VLOOKUP(BI118,NyLi1E!$L$2:$V$4,DK118,1)&lt;1,1 &amp; " - " &amp; AO118+VLOOKUP(BI118,NyLi1E!$L$2:$V$4,DK118,1),IF(AO118+VLOOKUP(BI118,NyLi1E!$L$2:$V$4,DK118,1)&gt;19,AO118-VLOOKUP(BI118,NyLi1E!$L$2:$V$4,DK118,1) &amp; " - " &amp; 19,AO118-VLOOKUP(BI118,NyLi1E!$L$2:$V$4,DK118,1) &amp; " - " &amp; AO118+VLOOKUP(BI118,NyLi1E!$L$2:$V$4,DK118,1))),""),"")</f>
        <v/>
      </c>
      <c r="BW118" s="4" t="str">
        <f>IF(AND(ISNUMBER(DK118),DK118&lt;8),IF(AND(ISNUMBER(AP118),ISNUMBER(DK118)),IF(AP118-VLOOKUP(BI118,NyLi1T!$L$2:$V$4,DK118,1)&lt;1,1 &amp; " - " &amp; AP118+VLOOKUP(BI118,NyLi1T!$L$2:$V$4,DK118,1),IF(AP118+VLOOKUP(BI118,NyLi1T!$L$2:$V$4,DK118,1)&gt;19,AP118-VLOOKUP(BI118,NyLi1T!$L$2:$V$4,DK118,1) &amp; " - " &amp; 19,AP118-VLOOKUP(BI118,NyLi1T!$L$2:$V$4,DK118,1) &amp; " - " &amp; AP118+VLOOKUP(BI118,NyLi1T!$L$2:$V$4,DK118,1))),""),"")</f>
        <v/>
      </c>
      <c r="BX118" s="4" t="str">
        <f>IF(AND(ISNUMBER(DK118),DK118&gt;7),IF(AND(ISNUMBER(AQ118),ISNUMBER(DK118)),IF(AQ118-VLOOKUP(BI118,NyLi2R!$L$2:$V$4,DK118,1)&lt;1,1 &amp; " - " &amp; AQ118+VLOOKUP(BI118,NyLi2R!$L$2:$V$4,DK118,1),IF(AQ118+VLOOKUP(BI118,NyLi2R!$L$2:$V$4,DK118,1)&gt;19,AQ118-VLOOKUP(BI118,NyLi2R!$L$2:$V$4,DK118,1) &amp; " - " &amp; 19,AQ118-VLOOKUP(BI118,NyLi2R!$L$2:$V$4,DK118,1) &amp; " - " &amp; AQ118+VLOOKUP(BI118,NyLi2R!$L$2:$V$4,DK118,1))),""),"")</f>
        <v/>
      </c>
      <c r="BY118" s="4" t="str">
        <f>IF(AND(ISNUMBER(DK118),DK118&gt;7),IF(AND(ISNUMBER(AR118),ISNUMBER(DK118)),IF(AR118-VLOOKUP(BI118,NyLi2E!$L$2:$V$4,DK118,1)&lt;1,1 &amp; " - " &amp; AR118+VLOOKUP(BI118,NyLi2E!$L$2:$V$4,DK118,1),IF(AR118+VLOOKUP(BI118,NyLi2E!$L$2:$V$4,DK118,1)&gt;19,AR118-VLOOKUP(BI118,NyLi2E!$L$2:$V$4,DK118,1) &amp; " - " &amp; 19,AR118-VLOOKUP(BI118,NyLi2E!$L$2:$V$4,DK118,1) &amp; " - " &amp; AR118+VLOOKUP(BI118,NyLi2E!$L$2:$V$4,DK118,1))),""),"")</f>
        <v/>
      </c>
      <c r="BZ118" s="4" t="str">
        <f>IF(AND(ISNUMBER(DK118),DK118&gt;7),IF(AND(ISNUMBER(AS118),ISNUMBER(DK118)),IF(AS118-VLOOKUP(BI118,NyLi2T!$L$2:$V$4,DK118,1)&lt;1,1 &amp; " - " &amp; AS118+VLOOKUP(BI118,NyLi2T!$L$2:$V$4,DK118,1),IF(AS118+VLOOKUP(BI118,NyLi2T!$L$2:$V$4,DK118,1)&gt;19,AS118-VLOOKUP(BI118,NyLi2T!$L$2:$V$4,DK118,1) &amp; " - " &amp; 19,AS118-VLOOKUP(BI118,NyLi2T!$L$2:$V$4,DK118,1) &amp; " - " &amp; AS118+VLOOKUP(BI118,NyLi2T!$L$2:$V$4,DK118,1))),""),"")</f>
        <v/>
      </c>
      <c r="CA118" s="4" t="str">
        <f>IF(AND(ISNUMBER(DK118),DK118&lt;8),IF(AND(ISNUMBER(AT118),ISNUMBER(DK118)),IF(AT118-VLOOKUP(BI118,NySs!$L$2:$V$4,DK118,1)&lt;1,1 &amp; " - " &amp; AT118+VLOOKUP(BI118,NySs!$L$2:$V$4,DK118,1),IF(AT118+VLOOKUP(BI118,NySs!$L$2:$V$4,DK118,1)&gt;19,AT118-VLOOKUP(BI118,NySs!$L$2:$V$4,DK118,1) &amp; " - " &amp; 19,AT118-VLOOKUP(BI118,NySs!$L$2:$V$4,DK118,1) &amp; " - " &amp; AT118+VLOOKUP(BI118,NySs!$L$2:$V$4,DK118,1))),""),"")</f>
        <v/>
      </c>
      <c r="CB118" s="4" t="str">
        <f>IF(AND(ISNUMBER(DK118),DK118&lt;9),IF(AND(ISNUMBER(AU118),ISNUMBER(DK118)),IF(AU118-VLOOKUP(BI118,NyEo!$L$2:$V$4,DK118,1)&lt;1,1 &amp; " - " &amp; AU118+VLOOKUP(BI118,NyEo!$L$2:$V$4,DK118,1),IF(AU118+VLOOKUP(BI118,NyEo!$L$2:$V$4,DK118,1)&gt;19,AU118-VLOOKUP(BI118,NyEo!$L$2:$V$4,DK118,1) &amp; " - " &amp; 19,AU118-VLOOKUP(BI118,NyEo!$L$2:$V$4,DK118,1) &amp; " - " &amp; AU118+VLOOKUP(BI118,NyEo!$L$2:$V$4,DK118,1))),""),"")</f>
        <v/>
      </c>
      <c r="CC118" s="4" t="str">
        <f>IF(AND(ISNUMBER(DK118),DK118&gt;7),IF(AND(ISNUMBER(AV118),ISNUMBER(DK118)),IF(AV118-VLOOKUP(BI118,NyHt!$L$2:$V$4,DK118,1)&lt;1,1 &amp; " - " &amp; AV118+VLOOKUP(BI118,NyHt!$L$2:$V$4,DK118,1),IF(AV118+VLOOKUP(BI118,NyHt!$L$2:$V$4,DK118,1)&gt;19,AV118-VLOOKUP(BI118,NyHt!$L$2:$V$4,DK118,1) &amp; " - " &amp; 19,AV118-VLOOKUP(BI118,NyHt!$L$2:$V$4,DK118,1) &amp; " - " &amp; AV118+VLOOKUP(BI118,NyHt!$L$2:$V$4,DK118,1))),""),"")</f>
        <v/>
      </c>
      <c r="CD118" s="4" t="str">
        <f>IF(AND(ISNUMBER(AW118),ISNUMBER(DK118)),IF(AW118-VLOOKUP(BI118,NySiF!$L$2:$V$4,DK118,1)&lt;1,1 &amp; " - " &amp; AW118+VLOOKUP(BI118,NySiF!$L$2:$V$4,DK118,1),IF(AW118+VLOOKUP(BI118,NySiF!$L$2:$V$4,DK118,1)&gt;19,AW118-VLOOKUP(BI118,NySiF!$L$2:$V$4,DK118,1) &amp; " - " &amp; 19,AW118-VLOOKUP(BI118,NySiF!$L$2:$V$4,DK118,1) &amp; " - " &amp; AW118+VLOOKUP(BI118,NySiF!$L$2:$V$4,DK118,1))),"")</f>
        <v/>
      </c>
      <c r="CE118" s="4" t="str">
        <f>IF(AND(ISNUMBER(AX118),ISNUMBER(DK118)),IF(AX118-VLOOKUP(BI118,NySiB!$L$2:$V$4,DK118,1)&lt;1,1 &amp; " - " &amp; AX118+VLOOKUP(BI118,NySiB!$L$2:$V$4,DK118,1),IF(AX118+VLOOKUP(BI118,NySiB!$L$2:$V$4,DK118,1)&gt;19,AX118-VLOOKUP(BI118,NySiB!$L$2:$V$4,DK118,1) &amp; " - " &amp; 19,AX118-VLOOKUP(BI118,NySiB!$L$2:$V$4,DK118,1) &amp; " - " &amp; AX118+VLOOKUP(BI118,NySiB!$L$2:$V$4,DK118,1))),"")</f>
        <v/>
      </c>
      <c r="CF118" s="4" t="str">
        <f>IF(AND(ISNUMBER(AY118),ISNUMBER(DK118)),IF(AY118-VLOOKUP(BI118,NySiT!$L$2:$V$4,DK118,1)&lt;1,1 &amp; " - " &amp; AY118+VLOOKUP(BI118,NySiT!$L$2:$V$4,DK118,1),IF(AY118+VLOOKUP(BI118,NySiT!$L$2:$V$4,DK118,1)&gt;19,AY118-VLOOKUP(BI118,NySiT!$L$2:$V$4,DK118,1) &amp; " - " &amp; 19,AY118-VLOOKUP(BI118,NySiT!$L$2:$V$4,DK118,1) &amp; " - " &amp; AY118+VLOOKUP(BI118,NySiT!$L$2:$V$4,DK118,1))),"")</f>
        <v/>
      </c>
      <c r="CG118" s="4" t="str">
        <f>IF(AND(ISNUMBER(AZ118),ISNUMBER(DK118)),IF(AZ118-VLOOKUP(BI118,NyVs!$L$2:$V$4,DK118,1)&lt;1,1 &amp; " - " &amp; AZ118+VLOOKUP(BI118,NyVs!$L$2:$V$4,DK118,1),IF(AZ118+VLOOKUP(BI118,NyVs!$L$2:$V$4,DK118,1)&gt;19,AZ118-VLOOKUP(BI118,NyVs!$L$2:$V$4,DK118,1) &amp; " - " &amp; 19,AZ118-VLOOKUP(BI118,NyVs!$L$2:$V$4,DK118,1) &amp; " - " &amp; AZ118+VLOOKUP(BI118,NyVs!$L$2:$V$4,DK118,1))),"")</f>
        <v/>
      </c>
      <c r="CH118" s="4" t="str">
        <f>IF(AND(ISNUMBER(BA118),ISNUMBER(DK118)),IF(BA118-VLOOKUP(BI118,NyPp!$L$2:$V$4,DK118,1)&lt;1,1 &amp; " - " &amp; BA118+VLOOKUP(BI118,NyPp!$L$2:$V$4,DK118,1),IF(BA118+VLOOKUP(BI118,NyPp!$L$2:$V$4,DK118,1)&gt;19,BA118-VLOOKUP(BI118,NyPp!$L$2:$V$4,DK118,1) &amp; " - " &amp; 19,BA118-VLOOKUP(BI118,NyPp!$L$2:$V$4,DK118,1) &amp; " - " &amp; BA118+VLOOKUP(BI118,NyPp!$L$2:$V$4,DK118,1))),"")</f>
        <v/>
      </c>
      <c r="CI118" s="4" t="str">
        <f>IF(AND(ISNUMBER(BB118),ISNUMBER(DK118)),IF(BB118-VLOOKUP(BI118,NyIGS!$L$2:$V$4,DK118,1)&lt;40,40 &amp; " - " &amp; BB118+VLOOKUP(BI118,NyIGS!$L$2:$V$4,DK118,1),IF(BB118+VLOOKUP(BI118,NyIGS!$L$2:$V$4,DK118,1)&gt;160,BB118-VLOOKUP(BI118,NyIGS!$L$2:$V$4,DK118,1) &amp; " - " &amp; 160,BB118-VLOOKUP(BI118,NyIGS!$L$2:$V$4,DK118,1) &amp; " - " &amp; BB118+VLOOKUP(BI118,NyIGS!$L$2:$V$4,DK118,1))),"")</f>
        <v/>
      </c>
      <c r="CJ118" s="4" t="str">
        <f>IF(AND(ISNUMBER(BC118),ISNUMBER(DK118)),IF(BC118-VLOOKUP(BI118,NyIRS!$L$2:$V$4,DK118,1)&lt;40,40 &amp; " - " &amp; BC118+VLOOKUP(BI118,NyIRS!$L$2:$V$4,DK118,1),IF(BC118+VLOOKUP(BI118,NyIRS!$L$2:$V$4,DK118,1)&gt;160,BC118-VLOOKUP(BI118,NyIRS!$L$2:$V$4,DK118,1) &amp; " - " &amp; 160,BC118-VLOOKUP(BI118,NyIRS!$L$2:$V$4,DK118,1) &amp; " - " &amp; BC118+VLOOKUP(BI118,NyIRS!$L$2:$V$4,DK118,1))),"")</f>
        <v/>
      </c>
      <c r="CK118" s="4" t="str">
        <f>IF(AND(ISNUMBER(BD118),ISNUMBER(DK118)),IF(BD118-VLOOKUP(BI118,NyIES!$L$2:$V$4,DK118,1)&lt;40,40 &amp; " - " &amp; BD118+VLOOKUP(BI118,NyIES!$L$2:$V$4,DK118,1),IF(BD118+VLOOKUP(BI118,NyIES!$L$2:$V$4,DK118,1)&gt;160,BD118-VLOOKUP(BI118,NyIES!$L$2:$V$4,DK118,1) &amp; " - " &amp; 160,BD118-VLOOKUP(BI118,NyIES!$L$2:$V$4,DK118,1) &amp; " - " &amp; BD118+VLOOKUP(BI118,NyIES!$L$2:$V$4,DK118,1))),"")</f>
        <v/>
      </c>
      <c r="CL118" s="4" t="str">
        <f>IF(AND(ISNUMBER(BE118),ISNUMBER(DK118)),IF(BE118-VLOOKUP(BI118,NyISI!$L$2:$V$4,DK118,1)&lt;40,40 &amp; " - " &amp; BE118+VLOOKUP(BI118,NyISI!$L$2:$V$4,DK118,1),IF(BE118+VLOOKUP(BI118,NyISI!$L$2:$V$4,DK118,1)&gt;160,BE118-VLOOKUP(BI118,NyISI!$L$2:$V$4,DK118,1) &amp; " - " &amp; 160,BE118-VLOOKUP(BI118,NyISI!$L$2:$V$4,DK118,1) &amp; " - " &amp; BE118+VLOOKUP(BI118,NyISI!$L$2:$V$4,DK118,1))),"")</f>
        <v/>
      </c>
      <c r="CM118" s="4" t="str">
        <f>IF(AND(ISNUMBER(DK118),DK118&lt;8),IF(AND(ISNUMBER(BF118),ISNUMBER(DK118)),IF(BF118-VLOOKUP(BI118,NyISS!$L$2:$V$4,DK118,1)&lt;40,40 &amp; " - " &amp; BF118+VLOOKUP(BI118,NyISS!$L$2:$V$4,DK118,1),IF(BF118+VLOOKUP(BI118,NyISS!$L$2:$V$4,DK118,1)&gt;160,BF118-VLOOKUP(BI118,NyISS!$L$2:$V$4,DK118,1) &amp; " - " &amp; 160,BF118-VLOOKUP(BI118,NyISS!$L$2:$V$4,DK118,1) &amp; " - " &amp; BF118+VLOOKUP(BI118,NyISS!$L$2:$V$4,DK118,1))),""),"")</f>
        <v/>
      </c>
      <c r="CN118" s="4" t="str">
        <f>IF(AND(ISNUMBER(DK118),DK118&gt;7),IF(AND(ISNUMBER(BG118),ISNUMBER(DK118)),IF(BG118-VLOOKUP(BI118,NyISM!$L$2:$V$4,DK118,1)&lt;40,40 &amp; " - " &amp; BG118+VLOOKUP(BI118,NyISM!$L$2:$V$4,DK118,1),IF(BG118+VLOOKUP(BI118,NyISM!$L$2:$V$4,DK118,1)&gt;160,BG118-VLOOKUP(BI118,NyISM!$L$2:$V$4,DK118,1) &amp; " - " &amp; 160,BG118-VLOOKUP(BI118,NyISM!$L$2:$V$4,DK118,1) &amp; " - " &amp; BG118+VLOOKUP(BI118,NyISM!$L$2:$V$4,DK118,1))),""),"")</f>
        <v/>
      </c>
      <c r="CO118" s="4" t="str">
        <f>IF(AND(ISNUMBER(BH118),ISNUMBER(DK118)),IF(BH118-VLOOKUP(BI118,NyIAM!$L$2:$V$4,DK118,1)&lt;40,40 &amp; " - " &amp; BH118+VLOOKUP(BI118,NyIAM!$L$2:$V$4,DK118,1),IF(BH118+VLOOKUP(BI118,NyIAM!$L$2:$V$4,DK118,1)&gt;160,BH118-VLOOKUP(BI118,NyIAM!$L$2:$V$4,DK118,1) &amp; " - " &amp; 160,BH118-VLOOKUP(BI118,NyIAM!$L$2:$V$4,DK118,1) &amp; " - " &amp; BH118+VLOOKUP(BI118,NyIAM!$L$2:$V$4,DK118,1))),"")</f>
        <v/>
      </c>
      <c r="CP118" s="4" t="str">
        <f>IF(AF118="","",IF(AND(ISNUMBER(AF118),ISNUMBER(DK118)),IF(VLOOKUP(AF118,NyOm!$A$2:$K$30,DK118,1)=1,"Onormalt få ord",IF(VLOOKUP(AF118,NyOm!$A$2:$K$30,DK118,1)=2,"Färre antal ord än normalt",IF(VLOOKUP(AF118,NyOm!$A$2:$K$30,DK118,1)=3,"Normalt antal ord","")))))</f>
        <v/>
      </c>
      <c r="CQ118" s="4" t="str">
        <f>IF(AB118="","",IF(AND(ISNUMBER(AB118),ISNUMBER(DK118)),IF(VLOOKUP(AB118,NyPbTid!$A$2:$K$218,DK118,1)=1,"Onormalt lång tidsåtgång",IF(VLOOKUP(AB118,NyPbTid!$A$2:$K$218,DK118,1)=2,"Långsammare än normalt",IF(VLOOKUP(AB118,NyPbTid!$A$2:$K$218,DK118,1)=3,"Normal tidsåtgång","")))))</f>
        <v/>
      </c>
      <c r="CR118" s="4" t="str">
        <f>IF(AC118="","",IF(AND(ISNUMBER(AC118),ISNUMBER(DK118)),IF(VLOOKUP(AC118,NyPbFel!$A$2:$K$18,DK118,1)=1,"Onormalt antal fel",IF(VLOOKUP(AC118,NyPbFel!$A$2:$K$18,DK118,1)=2,"Fler fel än normalt",IF(VLOOKUP(AC118,NyPbFel!$A$2:$K$18,DK118,1)=3,"Normalt antal fel","")))))</f>
        <v/>
      </c>
      <c r="CS118" s="4" t="str">
        <f t="shared" si="28"/>
        <v/>
      </c>
      <c r="CT118" s="4" t="str">
        <f>IF(OR(ISNUMBER(CS118),CS118="0**"),IF(ISNUMBER(CS118),CS118/ABS(CS118)*VLOOKUP(1,SignDiff!$A$3:$K$4,DK118,1),VLOOKUP(1,SignDiff!$A$3:$K$4,DK118,1)),"")</f>
        <v/>
      </c>
      <c r="CU118" s="4" t="str">
        <f>IF(OR(ISNUMBER(CS118),CS118="0**"),IF(ISNUMBER(CS118),CS118/ABS(CS118)*VLOOKUP(1,SignDiff!$A$7:$K$8,DK118,1),VLOOKUP(1,SignDiff!$A$7:$K$8,DK118,1)),"")</f>
        <v/>
      </c>
      <c r="CV118" s="4" t="str">
        <f t="shared" si="29"/>
        <v/>
      </c>
      <c r="CW118" s="4" t="str">
        <f t="shared" si="30"/>
        <v/>
      </c>
      <c r="CX118" s="4" t="str">
        <f>IF(OR(ISNUMBER(CS118),CS118="0**"),IF(CS118="0**",VLOOKUP(0,'IRS-IES'!$A$2:$C$43,2,1),IF(CS118&lt;0,VLOOKUP(ABS(CS118),'IRS-IES'!$A$2:$C$43,2,1),VLOOKUP(ABS(CS118),'IRS-IES'!$A$2:$C$43,3,1))),"")</f>
        <v/>
      </c>
      <c r="CY118" s="4" t="str">
        <f t="shared" si="31"/>
        <v/>
      </c>
      <c r="CZ118" s="4" t="str">
        <f>IF(OR(ISNUMBER(CY118),CY118="0**"),IF(ISNUMBER(CY118),CY118/ABS(CY118)*VLOOKUP(2,SignDiff!$A$3:$K$4,DK118,1),VLOOKUP(2,SignDiff!$A$3:$K$4,DK118,1)),"")</f>
        <v/>
      </c>
      <c r="DA118" s="4" t="str">
        <f>IF(OR(ISNUMBER(CY118),CY118="0**"),IF(ISNUMBER(CY118),CY118/ABS(CY118)*VLOOKUP(2,SignDiff!$A$7:$K$8,DK118,1),VLOOKUP(2,SignDiff!$A$7:$K$8,DK118,1)),"")</f>
        <v/>
      </c>
      <c r="DB118" s="4" t="str">
        <f t="shared" si="32"/>
        <v/>
      </c>
      <c r="DC118" s="4" t="str">
        <f t="shared" si="33"/>
        <v/>
      </c>
      <c r="DD118" s="4" t="str">
        <f>IF(OR(ISNUMBER(CY118),CY118="0**"),IF(CY118="0**",VLOOKUP(0,'ISI-ISS'!$A$2:$C$43,2,1),IF(CY118&lt;0,VLOOKUP(ABS(CY118),'ISI-ISS'!$A$2:$C$43,2,1),VLOOKUP(ABS(CY118),'ISI-ISS'!$A$2:$C$43,3,1))),"")</f>
        <v/>
      </c>
      <c r="DE118" s="4" t="str">
        <f t="shared" si="34"/>
        <v/>
      </c>
      <c r="DF118" s="4" t="str">
        <f>IF(OR(ISNUMBER(DE118),DE118="0**"),IF(ISNUMBER(DE118),DE118/ABS(DE118)*VLOOKUP(2,SignDiff!$A$3:$K$4,DK118,1),VLOOKUP(2,SignDiff!$A$3:$K$4,DK118,1)),"")</f>
        <v/>
      </c>
      <c r="DG118" s="4" t="str">
        <f>IF(OR(ISNUMBER(DE118),DE118="0**"),IF(ISNUMBER(DE118),DE118/ABS(DE118)*VLOOKUP(2,SignDiff!$A$7:$K$8,DK118,1),VLOOKUP(2,SignDiff!$A$7:$K$8,DK118,1)),"")</f>
        <v/>
      </c>
      <c r="DH118" s="4" t="str">
        <f t="shared" si="35"/>
        <v/>
      </c>
      <c r="DI118" s="4" t="str">
        <f t="shared" si="36"/>
        <v/>
      </c>
      <c r="DJ118" s="4" t="str">
        <f>IF(OR(ISNUMBER(DE118),DE118="0**"),IF(DE118="0**",VLOOKUP(0,'ISI-ISM'!$A$2:$C$43,2,1),IF(DE118&lt;0,VLOOKUP(ABS(DE118),'ISI-ISM'!$A$2:$C$43,2,1),VLOOKUP(ABS(DE118),'ISI-ISM'!$A$2:$C$43,3,1))),"")</f>
        <v/>
      </c>
      <c r="DK118" s="4" t="str">
        <f>IF(ISERROR(VLOOKUP(N118,age!$A$2:$C$11,2,1)),"",VLOOKUP(N118,age!$A$2:$C$11,2,1))</f>
        <v/>
      </c>
      <c r="DL118" s="4" t="str">
        <f>IF(ISERROR(VLOOKUP(N118,age!$A$2:$C$11,3,1)),"",VLOOKUP(N118,age!$A$2:$C$11,3,1))</f>
        <v/>
      </c>
      <c r="DM118" s="4">
        <f t="shared" si="23"/>
        <v>0</v>
      </c>
      <c r="DN118" s="4">
        <f t="shared" si="24"/>
        <v>0</v>
      </c>
      <c r="DO118" s="4">
        <f t="shared" si="25"/>
        <v>0</v>
      </c>
      <c r="DP118" s="4">
        <f t="shared" si="26"/>
        <v>0</v>
      </c>
      <c r="DQ118" s="4">
        <f t="shared" si="27"/>
        <v>0</v>
      </c>
      <c r="DR118" s="9" t="str">
        <f t="shared" si="37"/>
        <v/>
      </c>
      <c r="DS118" s="9" t="str">
        <f t="shared" si="38"/>
        <v/>
      </c>
      <c r="DT118" s="9" t="str">
        <f t="shared" si="39"/>
        <v/>
      </c>
      <c r="DU118" s="9" t="str">
        <f t="shared" si="40"/>
        <v/>
      </c>
      <c r="DV118" s="9" t="str">
        <f t="shared" si="41"/>
        <v/>
      </c>
      <c r="DW118" s="9" t="str">
        <f t="shared" si="42"/>
        <v/>
      </c>
      <c r="DX118" s="9" t="str">
        <f t="shared" si="43"/>
        <v/>
      </c>
      <c r="DY118" s="9" t="str">
        <f>IF(AND(ISNUMBER(AJ118),ISNUMBER(DK118)),IF(AJ118-VLOOKUP(BI118,NyFi!$L$2:$V$4,DK118,1)&lt;1,1,AJ118-VLOOKUP(BI118,NyFi!$L$2:$V$4,DK118,1)),"")</f>
        <v/>
      </c>
      <c r="DZ118" s="9" t="str">
        <f>IF(AND(ISNUMBER(DK118),DK118&lt;8),IF(AND(ISNUMBER(AK118),ISNUMBER(DK118)),IF(AK118-VLOOKUP(BI118,NyGs!$L$2:$V$4,DK118,1)&lt;1,1,AK118-VLOOKUP(BI118,NyGs!$L$2:$V$4,DK118,1)),""),"")</f>
        <v/>
      </c>
      <c r="EA118" s="9" t="str">
        <f>IF(AND(ISNUMBER(AL118),ISNUMBER(DK118)),IF(AL118-VLOOKUP(BI118,NyRm!$L$2:$V$4,DK118,1)&lt;1,1,AL118-VLOOKUP(BI118,NyRm!$L$2:$V$4,DK118,1)),"")</f>
        <v/>
      </c>
      <c r="EB118" s="9" t="str">
        <f>IF(AND(ISNUMBER(AM118),ISNUMBER(DK118)),IF(AM118-VLOOKUP(BI118,NyFm!$L$2:$V$4,DK118,1)&lt;1,1,AM118-VLOOKUP(BI118,NyFm!$L$2:$V$4,DK118,1)),"")</f>
        <v/>
      </c>
      <c r="EC118" s="9" t="str">
        <f>IF(AND(ISNUMBER(DK118),DK118&lt;8),IF(AND(ISNUMBER(AN118),ISNUMBER(DK118)),IF(AN118-VLOOKUP(BI118,NyLi1R!$L$2:$V$4,DK118,1)&lt;1,1,AN118-VLOOKUP(BI118,NyLi1R!$L$2:$V$4,DK118,1)),""),"")</f>
        <v/>
      </c>
      <c r="ED118" s="9" t="str">
        <f>IF(AND(ISNUMBER(DK118),DK118&lt;8),IF(AND(ISNUMBER(AO118),ISNUMBER(DK118)),IF(AO118-VLOOKUP(BI118,NyLi1E!$L$2:$V$4,DK118,1)&lt;1,1,AO118-VLOOKUP(BI118,NyLi1E!$L$2:$V$4,DK118,1)),""),"")</f>
        <v/>
      </c>
      <c r="EE118" s="9" t="str">
        <f>IF(AND(ISNUMBER(DK118),DK118&lt;8),IF(AND(ISNUMBER(AP118),ISNUMBER(DK118)),IF(AP118-VLOOKUP(BI118,NyLi1T!$L$2:$V$4,DK118,1)&lt;1,1,AP118-VLOOKUP(BI118,NyLi1T!$L$2:$V$4,DK118,1)),""),"")</f>
        <v/>
      </c>
      <c r="EF118" s="9" t="str">
        <f>IF(AND(ISNUMBER(DK118),DK118&gt;7),IF(AND(ISNUMBER(AQ118),ISNUMBER(DK118)),IF(AQ118-VLOOKUP(BI118,NyLi2R!$L$2:$V$4,DK118,1)&lt;1,1,AQ118-VLOOKUP(BI118,NyLi2R!$L$2:$V$4,DK118,1)),""),"")</f>
        <v/>
      </c>
      <c r="EG118" s="9" t="str">
        <f>IF(AND(ISNUMBER(DK118),DK118&gt;7),IF(AND(ISNUMBER(AR118),ISNUMBER(DK118)),IF(AR118-VLOOKUP(BI118,NyLi2E!$L$2:$V$4,DK118,1)&lt;1,1,AR118-VLOOKUP(BI118,NyLi2E!$L$2:$V$4,DK118,1)),""),"")</f>
        <v/>
      </c>
      <c r="EH118" s="9" t="str">
        <f>IF(AND(ISNUMBER(DK118),DK118&gt;7),IF(AND(ISNUMBER(AS118),ISNUMBER(DK118)),IF(AS118-VLOOKUP(BI118,NyLi2T!$L$2:$V$4,DK118,1)&lt;1,1,AS118-VLOOKUP(BI118,NyLi2T!$L$2:$V$4,DK118,1)),""),"")</f>
        <v/>
      </c>
      <c r="EI118" s="9" t="str">
        <f>IF(AND(ISNUMBER(DK118),DK118&lt;8),IF(AND(ISNUMBER(AT118),ISNUMBER(DK118)),IF(AT118-VLOOKUP(BI118,NySs!$L$2:$V$4,DK118,1)&lt;1,1,AT118-VLOOKUP(BI118,NySs!$L$2:$V$4,DK118,1)),""),"")</f>
        <v/>
      </c>
      <c r="EJ118" s="9" t="str">
        <f>IF(AND(ISNUMBER(DK118),DK118&lt;9),IF(AND(ISNUMBER(AU118),ISNUMBER(DK118)),IF(AU118-VLOOKUP(BI118,NyEo!$L$2:$V$4,DK118,1)&lt;1,1,AU118-VLOOKUP(BI118,NyEo!$L$2:$V$4,DK118,1)),""),"")</f>
        <v/>
      </c>
      <c r="EK118" s="9" t="str">
        <f>IF(AND(ISNUMBER(DK118),DK118&gt;7),IF(AND(ISNUMBER(AV118),ISNUMBER(DK118)),IF(AV118-VLOOKUP(BI118,NyHt!$L$2:$V$4,DK118,1)&lt;1,1,AV118-VLOOKUP(BI118,NyHt!$L$2:$V$4,DK118,1)),""),"")</f>
        <v/>
      </c>
      <c r="EL118" s="9" t="str">
        <f>IF(AND(ISNUMBER(AW118),ISNUMBER(DK118)),IF(AW118-VLOOKUP(BI118,NySiF!$L$2:$V$4,DK118,1)&lt;1,1,AW118-VLOOKUP(BI118,NySiF!$L$2:$V$4,DK118,1)),"")</f>
        <v/>
      </c>
      <c r="EM118" s="9" t="str">
        <f>IF(AND(ISNUMBER(AX118),ISNUMBER(DK118)),IF(AX118-VLOOKUP(BI118,NySiB!$L$2:$V$4,DK118,1)&lt;1,1,AX118-VLOOKUP(BI118,NySiB!$L$2:$V$4,DK118,1)),"")</f>
        <v/>
      </c>
      <c r="EN118" s="9" t="str">
        <f>IF(AND(ISNUMBER(AY118),ISNUMBER(DK118)),IF(AY118-VLOOKUP(BI118,NySiT!$L$2:$V$4,DK118,1)&lt;1,1,AY118-VLOOKUP(BI118,NySiT!$L$2:$V$4,DK118,1)),"")</f>
        <v/>
      </c>
      <c r="EO118" s="9" t="str">
        <f>IF(AND(ISNUMBER(AZ118),ISNUMBER(DK118)),IF(AZ118-VLOOKUP(BI118,NyVs!$L$2:$V$4,DK118,1)&lt;1,1,AZ118-VLOOKUP(BI118,NyVs!$L$2:$V$4,DK118,1)),"")</f>
        <v/>
      </c>
      <c r="EP118" s="9" t="str">
        <f>IF(AND(ISNUMBER(BA118),ISNUMBER(DK118)),IF(BA118-VLOOKUP(BI118,NyPp!$L$2:$V$4,DK118,1)&lt;1,1,BA118-VLOOKUP(BI118,NyPp!$L$2:$V$4,DK118,1)),"")</f>
        <v/>
      </c>
      <c r="EQ118" s="9" t="str">
        <f>IF(AND(ISNUMBER(BB118),ISNUMBER(DK118)),IF(BB118-VLOOKUP(BI118,NyIGS!$L$2:$V$4,DK118,1)&lt;40,40,BB118-VLOOKUP(BI118,NyIGS!$L$2:$V$4,DK118,1)),"")</f>
        <v/>
      </c>
      <c r="ER118" s="9" t="str">
        <f>IF(AND(ISNUMBER(BC118),ISNUMBER(DK118)),IF(BC118-VLOOKUP(BI118,NyIRS!$L$2:$V$4,DK118,1)&lt;40,40,BC118-VLOOKUP(BI118,NyIRS!$L$2:$V$4,DK118,1)),"")</f>
        <v/>
      </c>
      <c r="ES118" s="9" t="str">
        <f>IF(AND(ISNUMBER(BD118),ISNUMBER(DK118)),IF(BD118-VLOOKUP(BI118,NyIES!$L$2:$V$4,DK118,1)&lt;40,40,BD118-VLOOKUP(BI118,NyIES!$L$2:$V$4,DK118,1)),"")</f>
        <v/>
      </c>
      <c r="ET118" s="9" t="str">
        <f>IF(AND(ISNUMBER(BE118),ISNUMBER(DK118)),IF(BE118-VLOOKUP(BI118,NyISI!$L$2:$V$4,DK118,1)&lt;40,40,BE118-VLOOKUP(BI118,NyISI!$L$2:$V$4,DK118,1)),"")</f>
        <v/>
      </c>
      <c r="EU118" s="9" t="str">
        <f>IF(AND(ISNUMBER(DK118),DK118&lt;8),IF(AND(ISNUMBER(BF118),ISNUMBER(DK118)),IF(BF118-VLOOKUP(BI118,NyISS!$L$2:$V$4,DK118,1)&lt;40,40,BF118-VLOOKUP(BI118,NyISS!$L$2:$V$4,DK118,1)),""),"")</f>
        <v/>
      </c>
      <c r="EV118" s="9" t="str">
        <f>IF(AND(ISNUMBER(DK118),DK118&gt;7),IF(AND(ISNUMBER(BG118),ISNUMBER(DK118)),IF(BG118-VLOOKUP(BI118,NyISM!$L$2:$V$4,DK118,1)&lt;40,40,BG118-VLOOKUP(BI118,NyISM!$L$2:$V$4,DK118,1)),""),"")</f>
        <v/>
      </c>
      <c r="EW118" s="9" t="str">
        <f>IF(AND(ISNUMBER(BH118),ISNUMBER(DK118)),IF(BH118-VLOOKUP(BI118,NyIAM!$L$2:$V$4,DK118,1)&lt;40,40,BH118-VLOOKUP(BI118,NyIAM!$L$2:$V$4,DK118,1)),"")</f>
        <v/>
      </c>
      <c r="EX118" s="9" t="str">
        <f>IF(AND(ISNUMBER(AJ118),ISNUMBER(DK118)),IF(AJ118+VLOOKUP(BI118,NyFi!$L$2:$V$4,DK118,1)&gt;19,19,AJ118+VLOOKUP(BI118,NyFi!$L$2:$V$4,DK118,1)),"")</f>
        <v/>
      </c>
      <c r="EY118" s="9" t="str">
        <f>IF(AND(ISNUMBER(DK118),DK118&lt;8),IF(AND(ISNUMBER(AK118),ISNUMBER(DK118)),IF(AK118+VLOOKUP(BI118,NyGs!$L$2:$V$4,DK118,1)&gt;19,19,AK118+VLOOKUP(BI118,NyGs!$L$2:$V$4,DK118,1)),""),"")</f>
        <v/>
      </c>
      <c r="EZ118" s="9" t="str">
        <f>IF(AND(ISNUMBER(AL118),ISNUMBER(DK118)),IF(AL118+VLOOKUP(BI118,NyRm!$L$2:$V$4,DK118,1)&gt;19,19,AL118+VLOOKUP(BI118,NyRm!$L$2:$V$4,DK118,1)),"")</f>
        <v/>
      </c>
      <c r="FA118" s="9" t="str">
        <f>IF(AND(ISNUMBER(AM118),ISNUMBER(DK118)),IF(AM118+VLOOKUP(BI118,NyFm!$L$2:$V$4,DK118,1)&gt;19,19,AM118+VLOOKUP(BI118,NyFm!$L$2:$V$4,DK118,1)),"")</f>
        <v/>
      </c>
      <c r="FB118" s="9" t="str">
        <f>IF(AND(ISNUMBER(DK118),DK118&lt;8),IF(AND(ISNUMBER(AN118),ISNUMBER(DK118)),IF(AN118+VLOOKUP(BI118,NyLi1R!$L$2:$V$4,DK118,1)&gt;19,19,AN118+VLOOKUP(BI118,NyLi1R!$L$2:$V$4,DK118,1)),""),"")</f>
        <v/>
      </c>
      <c r="FC118" s="9" t="str">
        <f>IF(AND(ISNUMBER(DK118),DK118&lt;8),IF(AND(ISNUMBER(AO118),ISNUMBER(DK118)),IF(AO118+VLOOKUP(BI118,NyLi1E!$L$2:$V$4,DK118,1)&gt;19,19,AO118+VLOOKUP(BI118,NyLi1E!$L$2:$V$4,DK118,1)),""),"")</f>
        <v/>
      </c>
      <c r="FD118" s="9" t="str">
        <f>IF(AND(ISNUMBER(DK118),DK118&lt;8),IF(AND(ISNUMBER(AP118),ISNUMBER(DK118)),IF(AP118+VLOOKUP(BI118,NyLi1T!$L$2:$V$4,DK118,1)&gt;19,19,AP118+VLOOKUP(BI118,NyLi1T!$L$2:$V$4,DK118,1)),""),"")</f>
        <v/>
      </c>
      <c r="FE118" s="9" t="str">
        <f>IF(AND(ISNUMBER(DK118),DK118&gt;7),IF(AND(ISNUMBER(AQ118),ISNUMBER(DK118)),IF(AQ118+VLOOKUP(BI118,NyLi2R!$L$2:$V$4,DK118,1)&gt;19,19,AQ118+VLOOKUP(BI118,NyLi2R!$L$2:$V$4,DK118,1)),""),"")</f>
        <v/>
      </c>
      <c r="FF118" s="9" t="str">
        <f>IF(AND(ISNUMBER(DK118),DK118&gt;7),IF(AND(ISNUMBER(AR118),ISNUMBER(DK118)),IF(AR118+VLOOKUP(BI118,NyLi2E!$L$2:$V$4,DK118,1)&gt;19,19,AR118+VLOOKUP(BI118,NyLi2E!$L$2:$V$4,DK118,1)),""),"")</f>
        <v/>
      </c>
      <c r="FG118" s="9" t="str">
        <f>IF(AND(ISNUMBER(DK118),DK118&gt;7),IF(AND(ISNUMBER(AS118),ISNUMBER(DK118)),IF(AS118+VLOOKUP(BI118,NyLi2T!$L$2:$V$4,DK118,1)&gt;19,19,AS118+VLOOKUP(BI118,NyLi2T!$L$2:$V$4,DK118,1)),""),"")</f>
        <v/>
      </c>
      <c r="FH118" s="9" t="str">
        <f>IF(AND(ISNUMBER(DK118),DK118&lt;8),IF(AND(ISNUMBER(AT118),ISNUMBER(DK118)),IF(AT118+VLOOKUP(BI118,NySs!$L$2:$V$4,DK118,1)&gt;19,19,AT118+VLOOKUP(BI118,NySs!$L$2:$V$4,DK118,1)),""),"")</f>
        <v/>
      </c>
      <c r="FI118" s="9" t="str">
        <f>IF(AND(ISNUMBER(DK118),DK118&lt;9),IF(AND(ISNUMBER(AU118),ISNUMBER(DK118)),IF(AU118+VLOOKUP(BI118,NyEo!$L$2:$V$4,DK118,1)&gt;19,19,AU118+VLOOKUP(BI118,NyEo!$L$2:$V$4,DK118,1)),""),"")</f>
        <v/>
      </c>
      <c r="FJ118" s="9" t="str">
        <f>IF(AND(ISNUMBER(DK118),DK118&gt;7),IF(AND(ISNUMBER(AV118),ISNUMBER(DK118)),IF(AV118+VLOOKUP(BI118,NyHt!$L$2:$V$4,DK118,1)&gt;19,19,AV118+VLOOKUP(BI118,NyHt!$L$2:$V$4,DK118,1)),""),"")</f>
        <v/>
      </c>
      <c r="FK118" s="9" t="str">
        <f>IF(AND(ISNUMBER(AW118),ISNUMBER(DK118)),IF(AW118+VLOOKUP(BI118,NySiF!$L$2:$V$4,DK118,1)&gt;19,19,AW118+VLOOKUP(BI118,NySiF!$L$2:$V$4,DK118,1)),"")</f>
        <v/>
      </c>
      <c r="FL118" s="9" t="str">
        <f>IF(AND(ISNUMBER(AX118),ISNUMBER(DK118)),IF(AX118+VLOOKUP(BI118,NySiB!$L$2:$V$4,DK118,1)&gt;19,19,AX118+VLOOKUP(BI118,NySiB!$L$2:$V$4,DK118,1)),"")</f>
        <v/>
      </c>
      <c r="FM118" s="9" t="str">
        <f>IF(AND(ISNUMBER(AY118),ISNUMBER(DK118)),IF(AY118+VLOOKUP(BI118,NySiT!$L$2:$V$4,DK118,1)&gt;19,19,AY118+VLOOKUP(BI118,NySiT!$L$2:$V$4,DK118,1)),"")</f>
        <v/>
      </c>
      <c r="FN118" s="9" t="str">
        <f>IF(AND(ISNUMBER(AZ118),ISNUMBER(DK118)),IF(AZ118+VLOOKUP(BI118,NyVs!$L$2:$V$4,DK118,1)&gt;19,19,AZ118+VLOOKUP(BI118,NyVs!$L$2:$V$4,DK118,1)),"")</f>
        <v/>
      </c>
      <c r="FO118" s="9" t="str">
        <f>IF(AND(ISNUMBER(BA118),ISNUMBER(DK118)),IF(BA118+VLOOKUP(BI118,NyPp!$L$2:$V$4,DK118,1)&gt;19,19,BA118+VLOOKUP(BI118,NyPp!$L$2:$V$4,DK118,1)),"")</f>
        <v/>
      </c>
      <c r="FP118" s="9" t="str">
        <f>IF(AND(ISNUMBER(BB118),ISNUMBER(DK118)),IF(BB118+VLOOKUP(BI118,NyIGS!$L$2:$V$4,DK118,1)&gt;160,160,BB118+VLOOKUP(BI118,NyIGS!$L$2:$V$4,DK118,1)),"")</f>
        <v/>
      </c>
      <c r="FQ118" s="9" t="str">
        <f>IF(AND(ISNUMBER(BC118),ISNUMBER(DK118)),IF(BC118+VLOOKUP(BI118,NyIRS!$L$2:$V$4,DK118,1)&gt;160,160,BC118+VLOOKUP(BI118,NyIRS!$L$2:$V$4,DK118,1)),"")</f>
        <v/>
      </c>
      <c r="FR118" s="9" t="str">
        <f>IF(AND(ISNUMBER(BD118),ISNUMBER(DK118)),IF(BD118+VLOOKUP(BI118,NyIES!$L$2:$V$4,DK118,1)&gt;160,160, BD118+VLOOKUP(BI118,NyIES!$L$2:$V$4,DK118,1)),"")</f>
        <v/>
      </c>
      <c r="FS118" s="9" t="str">
        <f>IF(AND(ISNUMBER(BE118),ISNUMBER(DK118)),IF(BE118+VLOOKUP(BI118,NyISI!$L$2:$V$4,DK118,1)&gt;160,160,BE118+VLOOKUP(BI118,NyISI!$L$2:$V$4,DK118,1)),"")</f>
        <v/>
      </c>
      <c r="FT118" s="9" t="str">
        <f>IF(AND(ISNUMBER(DK118),DK118&lt;8),IF(AND(ISNUMBER(BF118),ISNUMBER(DK118)),IF(BF118+VLOOKUP(BI118,NyISS!$L$2:$V$4,DK118,1)&gt;160,160,BF118+VLOOKUP(BI118,NyISS!$L$2:$V$4,DK118,1)),""),"")</f>
        <v/>
      </c>
      <c r="FU118" s="9" t="str">
        <f>IF(AND(ISNUMBER(DK118),DK118&gt;7),IF(AND(ISNUMBER(BG118),ISNUMBER(DK118)),IF(BG118+VLOOKUP(BI118,NyISM!$L$2:$V$4,DK118,1)&gt;160,160,BG118+VLOOKUP(BI118,NyISM!$L$2:$V$4,DK118,1)),""),"")</f>
        <v/>
      </c>
      <c r="FV118" s="9" t="str">
        <f>IF(AND(ISNUMBER(BH118),ISNUMBER(DK118)),IF(BH118+VLOOKUP(BI118,NyIAM!$L$2:$V$4,DK118,1)&gt;160,160,BH118+VLOOKUP(BI118,NyIAM!$L$2:$V$4,DK118,1)),"")</f>
        <v/>
      </c>
    </row>
    <row r="119" spans="1:178" x14ac:dyDescent="0.2">
      <c r="A119" s="51"/>
      <c r="B119" s="51"/>
      <c r="C119" s="51"/>
      <c r="D119" s="51"/>
      <c r="E119" s="51"/>
      <c r="F119" s="51"/>
      <c r="G119" s="51"/>
      <c r="H119" s="51"/>
      <c r="I119" s="51"/>
      <c r="J119" s="52"/>
      <c r="K119" s="52"/>
      <c r="L119" s="53"/>
      <c r="M119" s="53"/>
      <c r="N119" s="58" t="str">
        <f t="shared" si="22"/>
        <v/>
      </c>
      <c r="O119" s="53"/>
      <c r="P119" s="53"/>
      <c r="Q119" s="53"/>
      <c r="R119" s="53"/>
      <c r="S119" s="53"/>
      <c r="T119" s="53"/>
      <c r="U119" s="53"/>
      <c r="V119" s="53"/>
      <c r="W119" s="53"/>
      <c r="X119" s="53"/>
      <c r="Y119" s="53"/>
      <c r="Z119" s="53"/>
      <c r="AA119" s="53"/>
      <c r="AB119" s="53"/>
      <c r="AC119" s="53"/>
      <c r="AD119" s="53"/>
      <c r="AE119" s="53"/>
      <c r="AF119" s="53"/>
      <c r="AG119" s="53"/>
      <c r="AH119" s="53"/>
      <c r="AI119" s="53"/>
      <c r="AJ119" s="4" t="str">
        <f>IF(O119="","",IF(ISNUMBER(N119),VLOOKUP(O119,NyFi!$A$2:$K$40,DK119),""))</f>
        <v/>
      </c>
      <c r="AK119" s="4" t="str">
        <f>IF(P119="","",IF(AND(ISNUMBER(N119),DK119&lt;8),VLOOKUP(P119,NyGs!$A$2:$G$41,DK119),""))</f>
        <v/>
      </c>
      <c r="AL119" s="4" t="str">
        <f>IF(AA119="","",IF(ISNUMBER(N119),VLOOKUP(AA119,NyRm!$A$2:$K$56,DK119),""))</f>
        <v/>
      </c>
      <c r="AM119" s="4" t="str">
        <f>IF(Z119="","",IF(ISNUMBER(N119),VLOOKUP(Z119,NyFm!$A$2:$K$46,DK119),""))</f>
        <v/>
      </c>
      <c r="AN119" s="4" t="str">
        <f>IF(U119="","",IF(AND(ISNUMBER(N119),DK119&lt;8),VLOOKUP(U119,NyLi1R!$A$2:$G$20,DK119),""))</f>
        <v/>
      </c>
      <c r="AO119" s="4" t="str">
        <f>IF(V119="","",IF(AND(ISNUMBER(N119),DK119&lt;8),VLOOKUP(V119,NyLi1E!$A$2:$G$20,DK119),""))</f>
        <v/>
      </c>
      <c r="AP119" s="4" t="str">
        <f>IF(AND(ISNUMBER(N119),ISNUMBER(AN119),ISNUMBER(AO119),DK119&lt;8),VLOOKUP(AN119+AO119,NyLi1T!$A$2:$G$40,DK119),"")</f>
        <v/>
      </c>
      <c r="AQ119" s="4" t="str">
        <f>IF(W119="","",IF(AND(ISNUMBER(N119),DK119&gt;7),VLOOKUP(W119,NyLi2R!$A$2:$K$20,DK119),""))</f>
        <v/>
      </c>
      <c r="AR119" s="4" t="str">
        <f>IF(X119="","",IF(AND(ISNUMBER(N119),DK119&gt;7),VLOOKUP(X119,NyLi2E!$A$2:$K$20,DK119),""))</f>
        <v/>
      </c>
      <c r="AS119" s="4" t="str">
        <f>IF(AND(ISNUMBER(N119),ISNUMBER(AQ119),ISNUMBER(AR119),DK119&gt;7),VLOOKUP(AQ119+AR119,NyLi2T!$A$2:$K$40,DK119),"")</f>
        <v/>
      </c>
      <c r="AT119" s="4" t="str">
        <f>IF(AE119="","",IF(AND(ISNUMBER(N119),DK119&lt;8),VLOOKUP(AE119,NySs!$A$2:$G$28,DK119),""))</f>
        <v/>
      </c>
      <c r="AU119" s="4" t="str">
        <f>IF(AD119="","",IF(AND(ISNUMBER(N119),DK119&lt;9),VLOOKUP(AD119,NyEo!$A$2:$H$22,DK119),""))</f>
        <v/>
      </c>
      <c r="AV119" s="4" t="str">
        <f>IF(Q119="","",IF(AND(ISNUMBER(N119),DK119&gt;7),VLOOKUP(Q119,NyHt!$A$2:$K$17,DK119),""))</f>
        <v/>
      </c>
      <c r="AW119" s="4" t="str">
        <f>IF(R119="","",IF(ISNUMBER(N119),VLOOKUP(R119,NySiF!$A$2:$K$18,DK119),""))</f>
        <v/>
      </c>
      <c r="AX119" s="4" t="str">
        <f>IF(S119="","",IF(ISNUMBER(N119),VLOOKUP(S119,NySiB!$A$2:$K$16,DK119),""))</f>
        <v/>
      </c>
      <c r="AY119" s="4" t="str">
        <f>IF(T119="","",IF(ISNUMBER(N119),VLOOKUP(T119,NySiT!$A$2:$K$32,DK119),""))</f>
        <v/>
      </c>
      <c r="AZ119" s="4" t="str">
        <f>IF(Y119="","",IF(ISNUMBER(N119),VLOOKUP(Y119,NyVs!$A$2:$K$86,DK119),""))</f>
        <v/>
      </c>
      <c r="BA119" s="4" t="str">
        <f>IF(AI119="","",IF(ISNUMBER(N119),VLOOKUP(AI119,NyPp!$A$2:$K$202,DK119),""))</f>
        <v/>
      </c>
      <c r="BB119" s="4" t="str">
        <f>IF(AND(ISNUMBER(AJ119),ISNUMBER(AK119),ISNUMBER(AL119),ISNUMBER(AM119),DK119&lt;8),IF(COUNTIF(O119,0)+COUNTIF(P119,0)+COUNTIF(AA119,0)+COUNTIF(Z119,0)&gt;1,"",VLOOKUP(AJ119+AK119+AL119+AM119,NyIGS!$A$2:$K$78,DK119)),IF(AND(ISNUMBER(AJ119),ISNUMBER(AL119),ISNUMBER(AM119),ISNUMBER(AS119),DK119&gt;7),IF(COUNTIF(O119,0)+COUNTIF(AA119,0)+COUNTIF(Z119,0)+AND(COUNTIF(W119,0),COUNTIF(X119,0))&gt;1,"",VLOOKUP(AJ119+AL119+AM119+AS119,NyIGS!$A$2:$K$78,DK119)),""))</f>
        <v/>
      </c>
      <c r="BC119" s="4" t="str">
        <f>IF(AND(ISNUMBER(AJ119),ISNUMBER(AN119),ISNUMBER(AT119),DK119&lt;8),IF(COUNTIF(O119,0)+COUNTIF(U119,0)+COUNTIF(AE119,0)&gt;1,"",VLOOKUP(AJ119+AN119+AT119,NyIRS!$A$2:$K$59,DK119)),IF(AND(ISNUMBER(AJ119),ISNUMBER(AQ119),DK119&gt;7),IF(COUNTIF(O119,0)+COUNTIF(W119,0)&gt;1,"",VLOOKUP(AJ119+AQ119,NyIRS!$A$2:$K$59,DK119)),""))</f>
        <v/>
      </c>
      <c r="BD119" s="4" t="str">
        <f>IF(AND(ISNUMBER(AK119),ISNUMBER(AL119),ISNUMBER(AM119),DK119&lt;8),IF(COUNTIF(P119,0)+COUNTIF(AA119,0)+COUNTIF(Z119,0)&gt;1,"",VLOOKUP(AK119+AL119+AM119,NyIES!$A$2:$K$59,DK119)),IF(AND(ISNUMBER(AL119),ISNUMBER(AM119),ISNUMBER(AR119),DK119&gt;7),IF(COUNTIF(AA119,0)+COUNTIF(Z119,0)+COUNTIF(X119,0)&gt;1,"",VLOOKUP(AL119+AM119+AR119,NyIES!$A$2:$K$59,DK119)),""))</f>
        <v/>
      </c>
      <c r="BE119" s="4" t="str">
        <f>IF(AND(ISNUMBER(AJ119),ISNUMBER(AP119),ISNUMBER(AU119),DK119&lt;8),IF(COUNTIF(O119,0)+AND(COUNTIF(U119,0),COUNTIF(V119,0))+COUNTIF(AD119,0)&gt;1,"",VLOOKUP(AJ119+AP119+AU119,NyISI!$A$2:$K$59,DK119)),IF(AND(ISNUMBER(AS119),ISNUMBER(AU119),ISNUMBER(AV119),DK119=8),IF(COUNTIF(AD119,0)+COUNTIF(Q119,0)+AND(COUNTIF(W119,0),COUNTIF(X119,0))&gt;1,"",VLOOKUP(AS119+AU119+AV119,NyISI!$A$2:$K$59,DK119)),IF(AND(ISNUMBER(AS119),ISNUMBER(AV119),DK119&gt;8),IF(COUNTIF(Q119,0)+AND(COUNTIF(W119,0),COUNTIF(X119,0))&gt;1,"",VLOOKUP(AS119+AV119,NyISI!$A$2:$K$59,DK119)),"")))</f>
        <v/>
      </c>
      <c r="BF119" s="4" t="str">
        <f>IF(AND(ISNUMBER(AT119),ISNUMBER(AK119),ISNUMBER(AL119),ISNUMBER(AM119),DK119&lt;8),IF(COUNTIF(P119,0)+COUNTIF(AA119,0)+COUNTIF(Z119,0)+COUNTIF(AE119,0)&gt;1,"",VLOOKUP(AT119+AK119+AL119+AM119,NyISS!$A$2:$G$78,DK119)),"")</f>
        <v/>
      </c>
      <c r="BG119" s="4" t="str">
        <f>IF(AND(ISNUMBER(AJ119),ISNUMBER(AL119),ISNUMBER(AM119),DK119&gt;7),IF(COUNTIF(O119,0)+COUNTIF(AA119,0)+COUNTIF(Z119,0)&gt;1,"",VLOOKUP(AJ119+AL119+AM119,NyISM!$A$2:$K$59,DK119)),"")</f>
        <v/>
      </c>
      <c r="BH119" s="4" t="str">
        <f>IF(AND(ISNUMBER(AY119),ISNUMBER(AZ119)),IF(COUNTIF(T119,0)+COUNTIF(Y119,0)&gt;1,"",VLOOKUP(AY119+AZ119,NyIAM!$A$2:$K$40,DK119)),"")</f>
        <v/>
      </c>
      <c r="BJ119" s="4" t="str">
        <f>IF(ISNUMBER(BB119),VLOOKUP(BB119,Percentil!$A$2:$B$122,2,1),"")</f>
        <v/>
      </c>
      <c r="BK119" s="4" t="str">
        <f>IF(ISNUMBER(BC119),VLOOKUP(BC119,Percentil!$A$2:$B$122,2,1),"")</f>
        <v/>
      </c>
      <c r="BL119" s="4" t="str">
        <f>IF(ISNUMBER(BD119),VLOOKUP(BD119,Percentil!$A$2:$B$122,2,1),"")</f>
        <v/>
      </c>
      <c r="BM119" s="4" t="str">
        <f>IF(ISNUMBER(BE119),VLOOKUP(BE119,Percentil!$A$2:$B$122,2,1),"")</f>
        <v/>
      </c>
      <c r="BN119" s="4" t="str">
        <f>IF(ISNUMBER(BF119),VLOOKUP(BF119,Percentil!$A$2:$B$122,2,1),"")</f>
        <v/>
      </c>
      <c r="BO119" s="4" t="str">
        <f>IF(ISNUMBER(BG119),VLOOKUP(BG119,Percentil!$A$2:$B$122,2,1),"")</f>
        <v/>
      </c>
      <c r="BP119" s="4" t="str">
        <f>IF(ISNUMBER(BH119),VLOOKUP(BH119,Percentil!$A$2:$B$122,2,1),"")</f>
        <v/>
      </c>
      <c r="BQ119" s="4" t="str">
        <f>IF(AND(ISNUMBER(AJ119),ISNUMBER(DK119)),IF(AJ119-VLOOKUP(BI119,NyFi!$L$2:$V$4,DK119,1)&lt;1,1 &amp; " - " &amp; AJ119+VLOOKUP(BI119,NyFi!$L$2:$V$4,DK119,1),IF(AJ119+VLOOKUP(BI119,NyFi!$L$2:$V$4,DK119,1)&gt;19,AJ119-VLOOKUP(BI119,NyFi!$L$2:$V$4,DK119,1) &amp; " - " &amp; 19,AJ119-VLOOKUP(BI119,NyFi!$L$2:$V$4,DK119,1) &amp; " - " &amp; AJ119+VLOOKUP(BI119,NyFi!$L$2:$V$4,DK119,1))),"")</f>
        <v/>
      </c>
      <c r="BR119" s="4" t="str">
        <f>IF(AND(ISNUMBER(DK119),DK119&lt;8),IF(AND(ISNUMBER(AK119),ISNUMBER(DK119)),IF(AK119-VLOOKUP(BI119,NyGs!$L$2:$V$4,DK119,1)&lt;1,1 &amp; " - " &amp; AK119+VLOOKUP(BI119,NyGs!$L$2:$V$4,DK119,1),IF(AK119+VLOOKUP(BI119,NyGs!$L$2:$V$4,DK119,1)&gt;19,AK119-VLOOKUP(BI119,NyGs!$L$2:$V$4,DK119,1) &amp; " - " &amp; 19,AK119-VLOOKUP(BI119,NyGs!$L$2:$V$4,DK119,1) &amp; " - " &amp; AK119+VLOOKUP(BI119,NyGs!$L$2:$V$4,DK119,1))),""),"")</f>
        <v/>
      </c>
      <c r="BS119" s="4" t="str">
        <f>IF(AND(ISNUMBER(AL119),ISNUMBER(DK119)),IF(AL119-VLOOKUP(BI119,NyRm!$L$2:$V$4,DK119,1)&lt;1,1 &amp; " - " &amp; AL119+VLOOKUP(BI119,NyRm!$L$2:$V$4,DK119,1),IF(AL119+VLOOKUP(BI119,NyRm!$L$2:$V$4,DK119,1)&gt;19,AL119-VLOOKUP(BI119,NyRm!$L$2:$V$4,DK119,1) &amp; " - " &amp; 19,AL119-VLOOKUP(BI119,NyRm!$L$2:$V$4,DK119,1) &amp; " - " &amp; AL119+VLOOKUP(BI119,NyRm!$L$2:$V$4,DK119,1))),"")</f>
        <v/>
      </c>
      <c r="BT119" s="4" t="str">
        <f>IF(AND(ISNUMBER(AM119),ISNUMBER(DK119)),IF(AM119-VLOOKUP(BI119,NyFm!$L$2:$V$4,DK119,1)&lt;1,1 &amp; " - " &amp; AM119+VLOOKUP(BI119,NyFm!$L$2:$V$4,DK119,1),IF(AM119+VLOOKUP(BI119,NyFm!$L$2:$V$4,DK119,1)&gt;19,AM119-VLOOKUP(BI119,NyFm!$L$2:$V$4,DK119,1) &amp; " - " &amp; 19,AM119-VLOOKUP(BI119,NyFm!$L$2:$V$4,DK119,1) &amp; " - " &amp; AM119+VLOOKUP(BI119,NyFm!$L$2:$V$4,DK119,1))),"")</f>
        <v/>
      </c>
      <c r="BU119" s="4" t="str">
        <f>IF(AND(ISNUMBER(DK119),DK119&lt;8),IF(AND(ISNUMBER(AN119),ISNUMBER(DK119)),IF(AN119-VLOOKUP(BI119,NyLi1R!$L$2:$V$4,DK119,1)&lt;1,1 &amp; " - " &amp; AN119+VLOOKUP(BI119,NyLi1R!$L$2:$V$4,DK119,1),IF(AN119+VLOOKUP(BI119,NyLi1R!$L$2:$V$4,DK119,1)&gt;19,AN119-VLOOKUP(BI119,NyLi1R!$L$2:$V$4,DK119,1) &amp; " - " &amp; 19,AN119-VLOOKUP(BI119,NyLi1R!$L$2:$V$4,DK119,1) &amp; " - " &amp; AN119+VLOOKUP(BI119,NyLi1R!$L$2:$V$4,DK119,1))),""),"")</f>
        <v/>
      </c>
      <c r="BV119" s="4" t="str">
        <f>IF(AND(ISNUMBER(DK119),DK119&lt;8),IF(AND(ISNUMBER(AO119),ISNUMBER(DK119)),IF(AO119-VLOOKUP(BI119,NyLi1E!$L$2:$V$4,DK119,1)&lt;1,1 &amp; " - " &amp; AO119+VLOOKUP(BI119,NyLi1E!$L$2:$V$4,DK119,1),IF(AO119+VLOOKUP(BI119,NyLi1E!$L$2:$V$4,DK119,1)&gt;19,AO119-VLOOKUP(BI119,NyLi1E!$L$2:$V$4,DK119,1) &amp; " - " &amp; 19,AO119-VLOOKUP(BI119,NyLi1E!$L$2:$V$4,DK119,1) &amp; " - " &amp; AO119+VLOOKUP(BI119,NyLi1E!$L$2:$V$4,DK119,1))),""),"")</f>
        <v/>
      </c>
      <c r="BW119" s="4" t="str">
        <f>IF(AND(ISNUMBER(DK119),DK119&lt;8),IF(AND(ISNUMBER(AP119),ISNUMBER(DK119)),IF(AP119-VLOOKUP(BI119,NyLi1T!$L$2:$V$4,DK119,1)&lt;1,1 &amp; " - " &amp; AP119+VLOOKUP(BI119,NyLi1T!$L$2:$V$4,DK119,1),IF(AP119+VLOOKUP(BI119,NyLi1T!$L$2:$V$4,DK119,1)&gt;19,AP119-VLOOKUP(BI119,NyLi1T!$L$2:$V$4,DK119,1) &amp; " - " &amp; 19,AP119-VLOOKUP(BI119,NyLi1T!$L$2:$V$4,DK119,1) &amp; " - " &amp; AP119+VLOOKUP(BI119,NyLi1T!$L$2:$V$4,DK119,1))),""),"")</f>
        <v/>
      </c>
      <c r="BX119" s="4" t="str">
        <f>IF(AND(ISNUMBER(DK119),DK119&gt;7),IF(AND(ISNUMBER(AQ119),ISNUMBER(DK119)),IF(AQ119-VLOOKUP(BI119,NyLi2R!$L$2:$V$4,DK119,1)&lt;1,1 &amp; " - " &amp; AQ119+VLOOKUP(BI119,NyLi2R!$L$2:$V$4,DK119,1),IF(AQ119+VLOOKUP(BI119,NyLi2R!$L$2:$V$4,DK119,1)&gt;19,AQ119-VLOOKUP(BI119,NyLi2R!$L$2:$V$4,DK119,1) &amp; " - " &amp; 19,AQ119-VLOOKUP(BI119,NyLi2R!$L$2:$V$4,DK119,1) &amp; " - " &amp; AQ119+VLOOKUP(BI119,NyLi2R!$L$2:$V$4,DK119,1))),""),"")</f>
        <v/>
      </c>
      <c r="BY119" s="4" t="str">
        <f>IF(AND(ISNUMBER(DK119),DK119&gt;7),IF(AND(ISNUMBER(AR119),ISNUMBER(DK119)),IF(AR119-VLOOKUP(BI119,NyLi2E!$L$2:$V$4,DK119,1)&lt;1,1 &amp; " - " &amp; AR119+VLOOKUP(BI119,NyLi2E!$L$2:$V$4,DK119,1),IF(AR119+VLOOKUP(BI119,NyLi2E!$L$2:$V$4,DK119,1)&gt;19,AR119-VLOOKUP(BI119,NyLi2E!$L$2:$V$4,DK119,1) &amp; " - " &amp; 19,AR119-VLOOKUP(BI119,NyLi2E!$L$2:$V$4,DK119,1) &amp; " - " &amp; AR119+VLOOKUP(BI119,NyLi2E!$L$2:$V$4,DK119,1))),""),"")</f>
        <v/>
      </c>
      <c r="BZ119" s="4" t="str">
        <f>IF(AND(ISNUMBER(DK119),DK119&gt;7),IF(AND(ISNUMBER(AS119),ISNUMBER(DK119)),IF(AS119-VLOOKUP(BI119,NyLi2T!$L$2:$V$4,DK119,1)&lt;1,1 &amp; " - " &amp; AS119+VLOOKUP(BI119,NyLi2T!$L$2:$V$4,DK119,1),IF(AS119+VLOOKUP(BI119,NyLi2T!$L$2:$V$4,DK119,1)&gt;19,AS119-VLOOKUP(BI119,NyLi2T!$L$2:$V$4,DK119,1) &amp; " - " &amp; 19,AS119-VLOOKUP(BI119,NyLi2T!$L$2:$V$4,DK119,1) &amp; " - " &amp; AS119+VLOOKUP(BI119,NyLi2T!$L$2:$V$4,DK119,1))),""),"")</f>
        <v/>
      </c>
      <c r="CA119" s="4" t="str">
        <f>IF(AND(ISNUMBER(DK119),DK119&lt;8),IF(AND(ISNUMBER(AT119),ISNUMBER(DK119)),IF(AT119-VLOOKUP(BI119,NySs!$L$2:$V$4,DK119,1)&lt;1,1 &amp; " - " &amp; AT119+VLOOKUP(BI119,NySs!$L$2:$V$4,DK119,1),IF(AT119+VLOOKUP(BI119,NySs!$L$2:$V$4,DK119,1)&gt;19,AT119-VLOOKUP(BI119,NySs!$L$2:$V$4,DK119,1) &amp; " - " &amp; 19,AT119-VLOOKUP(BI119,NySs!$L$2:$V$4,DK119,1) &amp; " - " &amp; AT119+VLOOKUP(BI119,NySs!$L$2:$V$4,DK119,1))),""),"")</f>
        <v/>
      </c>
      <c r="CB119" s="4" t="str">
        <f>IF(AND(ISNUMBER(DK119),DK119&lt;9),IF(AND(ISNUMBER(AU119),ISNUMBER(DK119)),IF(AU119-VLOOKUP(BI119,NyEo!$L$2:$V$4,DK119,1)&lt;1,1 &amp; " - " &amp; AU119+VLOOKUP(BI119,NyEo!$L$2:$V$4,DK119,1),IF(AU119+VLOOKUP(BI119,NyEo!$L$2:$V$4,DK119,1)&gt;19,AU119-VLOOKUP(BI119,NyEo!$L$2:$V$4,DK119,1) &amp; " - " &amp; 19,AU119-VLOOKUP(BI119,NyEo!$L$2:$V$4,DK119,1) &amp; " - " &amp; AU119+VLOOKUP(BI119,NyEo!$L$2:$V$4,DK119,1))),""),"")</f>
        <v/>
      </c>
      <c r="CC119" s="4" t="str">
        <f>IF(AND(ISNUMBER(DK119),DK119&gt;7),IF(AND(ISNUMBER(AV119),ISNUMBER(DK119)),IF(AV119-VLOOKUP(BI119,NyHt!$L$2:$V$4,DK119,1)&lt;1,1 &amp; " - " &amp; AV119+VLOOKUP(BI119,NyHt!$L$2:$V$4,DK119,1),IF(AV119+VLOOKUP(BI119,NyHt!$L$2:$V$4,DK119,1)&gt;19,AV119-VLOOKUP(BI119,NyHt!$L$2:$V$4,DK119,1) &amp; " - " &amp; 19,AV119-VLOOKUP(BI119,NyHt!$L$2:$V$4,DK119,1) &amp; " - " &amp; AV119+VLOOKUP(BI119,NyHt!$L$2:$V$4,DK119,1))),""),"")</f>
        <v/>
      </c>
      <c r="CD119" s="4" t="str">
        <f>IF(AND(ISNUMBER(AW119),ISNUMBER(DK119)),IF(AW119-VLOOKUP(BI119,NySiF!$L$2:$V$4,DK119,1)&lt;1,1 &amp; " - " &amp; AW119+VLOOKUP(BI119,NySiF!$L$2:$V$4,DK119,1),IF(AW119+VLOOKUP(BI119,NySiF!$L$2:$V$4,DK119,1)&gt;19,AW119-VLOOKUP(BI119,NySiF!$L$2:$V$4,DK119,1) &amp; " - " &amp; 19,AW119-VLOOKUP(BI119,NySiF!$L$2:$V$4,DK119,1) &amp; " - " &amp; AW119+VLOOKUP(BI119,NySiF!$L$2:$V$4,DK119,1))),"")</f>
        <v/>
      </c>
      <c r="CE119" s="4" t="str">
        <f>IF(AND(ISNUMBER(AX119),ISNUMBER(DK119)),IF(AX119-VLOOKUP(BI119,NySiB!$L$2:$V$4,DK119,1)&lt;1,1 &amp; " - " &amp; AX119+VLOOKUP(BI119,NySiB!$L$2:$V$4,DK119,1),IF(AX119+VLOOKUP(BI119,NySiB!$L$2:$V$4,DK119,1)&gt;19,AX119-VLOOKUP(BI119,NySiB!$L$2:$V$4,DK119,1) &amp; " - " &amp; 19,AX119-VLOOKUP(BI119,NySiB!$L$2:$V$4,DK119,1) &amp; " - " &amp; AX119+VLOOKUP(BI119,NySiB!$L$2:$V$4,DK119,1))),"")</f>
        <v/>
      </c>
      <c r="CF119" s="4" t="str">
        <f>IF(AND(ISNUMBER(AY119),ISNUMBER(DK119)),IF(AY119-VLOOKUP(BI119,NySiT!$L$2:$V$4,DK119,1)&lt;1,1 &amp; " - " &amp; AY119+VLOOKUP(BI119,NySiT!$L$2:$V$4,DK119,1),IF(AY119+VLOOKUP(BI119,NySiT!$L$2:$V$4,DK119,1)&gt;19,AY119-VLOOKUP(BI119,NySiT!$L$2:$V$4,DK119,1) &amp; " - " &amp; 19,AY119-VLOOKUP(BI119,NySiT!$L$2:$V$4,DK119,1) &amp; " - " &amp; AY119+VLOOKUP(BI119,NySiT!$L$2:$V$4,DK119,1))),"")</f>
        <v/>
      </c>
      <c r="CG119" s="4" t="str">
        <f>IF(AND(ISNUMBER(AZ119),ISNUMBER(DK119)),IF(AZ119-VLOOKUP(BI119,NyVs!$L$2:$V$4,DK119,1)&lt;1,1 &amp; " - " &amp; AZ119+VLOOKUP(BI119,NyVs!$L$2:$V$4,DK119,1),IF(AZ119+VLOOKUP(BI119,NyVs!$L$2:$V$4,DK119,1)&gt;19,AZ119-VLOOKUP(BI119,NyVs!$L$2:$V$4,DK119,1) &amp; " - " &amp; 19,AZ119-VLOOKUP(BI119,NyVs!$L$2:$V$4,DK119,1) &amp; " - " &amp; AZ119+VLOOKUP(BI119,NyVs!$L$2:$V$4,DK119,1))),"")</f>
        <v/>
      </c>
      <c r="CH119" s="4" t="str">
        <f>IF(AND(ISNUMBER(BA119),ISNUMBER(DK119)),IF(BA119-VLOOKUP(BI119,NyPp!$L$2:$V$4,DK119,1)&lt;1,1 &amp; " - " &amp; BA119+VLOOKUP(BI119,NyPp!$L$2:$V$4,DK119,1),IF(BA119+VLOOKUP(BI119,NyPp!$L$2:$V$4,DK119,1)&gt;19,BA119-VLOOKUP(BI119,NyPp!$L$2:$V$4,DK119,1) &amp; " - " &amp; 19,BA119-VLOOKUP(BI119,NyPp!$L$2:$V$4,DK119,1) &amp; " - " &amp; BA119+VLOOKUP(BI119,NyPp!$L$2:$V$4,DK119,1))),"")</f>
        <v/>
      </c>
      <c r="CI119" s="4" t="str">
        <f>IF(AND(ISNUMBER(BB119),ISNUMBER(DK119)),IF(BB119-VLOOKUP(BI119,NyIGS!$L$2:$V$4,DK119,1)&lt;40,40 &amp; " - " &amp; BB119+VLOOKUP(BI119,NyIGS!$L$2:$V$4,DK119,1),IF(BB119+VLOOKUP(BI119,NyIGS!$L$2:$V$4,DK119,1)&gt;160,BB119-VLOOKUP(BI119,NyIGS!$L$2:$V$4,DK119,1) &amp; " - " &amp; 160,BB119-VLOOKUP(BI119,NyIGS!$L$2:$V$4,DK119,1) &amp; " - " &amp; BB119+VLOOKUP(BI119,NyIGS!$L$2:$V$4,DK119,1))),"")</f>
        <v/>
      </c>
      <c r="CJ119" s="4" t="str">
        <f>IF(AND(ISNUMBER(BC119),ISNUMBER(DK119)),IF(BC119-VLOOKUP(BI119,NyIRS!$L$2:$V$4,DK119,1)&lt;40,40 &amp; " - " &amp; BC119+VLOOKUP(BI119,NyIRS!$L$2:$V$4,DK119,1),IF(BC119+VLOOKUP(BI119,NyIRS!$L$2:$V$4,DK119,1)&gt;160,BC119-VLOOKUP(BI119,NyIRS!$L$2:$V$4,DK119,1) &amp; " - " &amp; 160,BC119-VLOOKUP(BI119,NyIRS!$L$2:$V$4,DK119,1) &amp; " - " &amp; BC119+VLOOKUP(BI119,NyIRS!$L$2:$V$4,DK119,1))),"")</f>
        <v/>
      </c>
      <c r="CK119" s="4" t="str">
        <f>IF(AND(ISNUMBER(BD119),ISNUMBER(DK119)),IF(BD119-VLOOKUP(BI119,NyIES!$L$2:$V$4,DK119,1)&lt;40,40 &amp; " - " &amp; BD119+VLOOKUP(BI119,NyIES!$L$2:$V$4,DK119,1),IF(BD119+VLOOKUP(BI119,NyIES!$L$2:$V$4,DK119,1)&gt;160,BD119-VLOOKUP(BI119,NyIES!$L$2:$V$4,DK119,1) &amp; " - " &amp; 160,BD119-VLOOKUP(BI119,NyIES!$L$2:$V$4,DK119,1) &amp; " - " &amp; BD119+VLOOKUP(BI119,NyIES!$L$2:$V$4,DK119,1))),"")</f>
        <v/>
      </c>
      <c r="CL119" s="4" t="str">
        <f>IF(AND(ISNUMBER(BE119),ISNUMBER(DK119)),IF(BE119-VLOOKUP(BI119,NyISI!$L$2:$V$4,DK119,1)&lt;40,40 &amp; " - " &amp; BE119+VLOOKUP(BI119,NyISI!$L$2:$V$4,DK119,1),IF(BE119+VLOOKUP(BI119,NyISI!$L$2:$V$4,DK119,1)&gt;160,BE119-VLOOKUP(BI119,NyISI!$L$2:$V$4,DK119,1) &amp; " - " &amp; 160,BE119-VLOOKUP(BI119,NyISI!$L$2:$V$4,DK119,1) &amp; " - " &amp; BE119+VLOOKUP(BI119,NyISI!$L$2:$V$4,DK119,1))),"")</f>
        <v/>
      </c>
      <c r="CM119" s="4" t="str">
        <f>IF(AND(ISNUMBER(DK119),DK119&lt;8),IF(AND(ISNUMBER(BF119),ISNUMBER(DK119)),IF(BF119-VLOOKUP(BI119,NyISS!$L$2:$V$4,DK119,1)&lt;40,40 &amp; " - " &amp; BF119+VLOOKUP(BI119,NyISS!$L$2:$V$4,DK119,1),IF(BF119+VLOOKUP(BI119,NyISS!$L$2:$V$4,DK119,1)&gt;160,BF119-VLOOKUP(BI119,NyISS!$L$2:$V$4,DK119,1) &amp; " - " &amp; 160,BF119-VLOOKUP(BI119,NyISS!$L$2:$V$4,DK119,1) &amp; " - " &amp; BF119+VLOOKUP(BI119,NyISS!$L$2:$V$4,DK119,1))),""),"")</f>
        <v/>
      </c>
      <c r="CN119" s="4" t="str">
        <f>IF(AND(ISNUMBER(DK119),DK119&gt;7),IF(AND(ISNUMBER(BG119),ISNUMBER(DK119)),IF(BG119-VLOOKUP(BI119,NyISM!$L$2:$V$4,DK119,1)&lt;40,40 &amp; " - " &amp; BG119+VLOOKUP(BI119,NyISM!$L$2:$V$4,DK119,1),IF(BG119+VLOOKUP(BI119,NyISM!$L$2:$V$4,DK119,1)&gt;160,BG119-VLOOKUP(BI119,NyISM!$L$2:$V$4,DK119,1) &amp; " - " &amp; 160,BG119-VLOOKUP(BI119,NyISM!$L$2:$V$4,DK119,1) &amp; " - " &amp; BG119+VLOOKUP(BI119,NyISM!$L$2:$V$4,DK119,1))),""),"")</f>
        <v/>
      </c>
      <c r="CO119" s="4" t="str">
        <f>IF(AND(ISNUMBER(BH119),ISNUMBER(DK119)),IF(BH119-VLOOKUP(BI119,NyIAM!$L$2:$V$4,DK119,1)&lt;40,40 &amp; " - " &amp; BH119+VLOOKUP(BI119,NyIAM!$L$2:$V$4,DK119,1),IF(BH119+VLOOKUP(BI119,NyIAM!$L$2:$V$4,DK119,1)&gt;160,BH119-VLOOKUP(BI119,NyIAM!$L$2:$V$4,DK119,1) &amp; " - " &amp; 160,BH119-VLOOKUP(BI119,NyIAM!$L$2:$V$4,DK119,1) &amp; " - " &amp; BH119+VLOOKUP(BI119,NyIAM!$L$2:$V$4,DK119,1))),"")</f>
        <v/>
      </c>
      <c r="CP119" s="4" t="str">
        <f>IF(AF119="","",IF(AND(ISNUMBER(AF119),ISNUMBER(DK119)),IF(VLOOKUP(AF119,NyOm!$A$2:$K$30,DK119,1)=1,"Onormalt få ord",IF(VLOOKUP(AF119,NyOm!$A$2:$K$30,DK119,1)=2,"Färre antal ord än normalt",IF(VLOOKUP(AF119,NyOm!$A$2:$K$30,DK119,1)=3,"Normalt antal ord","")))))</f>
        <v/>
      </c>
      <c r="CQ119" s="4" t="str">
        <f>IF(AB119="","",IF(AND(ISNUMBER(AB119),ISNUMBER(DK119)),IF(VLOOKUP(AB119,NyPbTid!$A$2:$K$218,DK119,1)=1,"Onormalt lång tidsåtgång",IF(VLOOKUP(AB119,NyPbTid!$A$2:$K$218,DK119,1)=2,"Långsammare än normalt",IF(VLOOKUP(AB119,NyPbTid!$A$2:$K$218,DK119,1)=3,"Normal tidsåtgång","")))))</f>
        <v/>
      </c>
      <c r="CR119" s="4" t="str">
        <f>IF(AC119="","",IF(AND(ISNUMBER(AC119),ISNUMBER(DK119)),IF(VLOOKUP(AC119,NyPbFel!$A$2:$K$18,DK119,1)=1,"Onormalt antal fel",IF(VLOOKUP(AC119,NyPbFel!$A$2:$K$18,DK119,1)=2,"Fler fel än normalt",IF(VLOOKUP(AC119,NyPbFel!$A$2:$K$18,DK119,1)=3,"Normalt antal fel","")))))</f>
        <v/>
      </c>
      <c r="CS119" s="4" t="str">
        <f t="shared" si="28"/>
        <v/>
      </c>
      <c r="CT119" s="4" t="str">
        <f>IF(OR(ISNUMBER(CS119),CS119="0**"),IF(ISNUMBER(CS119),CS119/ABS(CS119)*VLOOKUP(1,SignDiff!$A$3:$K$4,DK119,1),VLOOKUP(1,SignDiff!$A$3:$K$4,DK119,1)),"")</f>
        <v/>
      </c>
      <c r="CU119" s="4" t="str">
        <f>IF(OR(ISNUMBER(CS119),CS119="0**"),IF(ISNUMBER(CS119),CS119/ABS(CS119)*VLOOKUP(1,SignDiff!$A$7:$K$8,DK119,1),VLOOKUP(1,SignDiff!$A$7:$K$8,DK119,1)),"")</f>
        <v/>
      </c>
      <c r="CV119" s="4" t="str">
        <f t="shared" si="29"/>
        <v/>
      </c>
      <c r="CW119" s="4" t="str">
        <f t="shared" si="30"/>
        <v/>
      </c>
      <c r="CX119" s="4" t="str">
        <f>IF(OR(ISNUMBER(CS119),CS119="0**"),IF(CS119="0**",VLOOKUP(0,'IRS-IES'!$A$2:$C$43,2,1),IF(CS119&lt;0,VLOOKUP(ABS(CS119),'IRS-IES'!$A$2:$C$43,2,1),VLOOKUP(ABS(CS119),'IRS-IES'!$A$2:$C$43,3,1))),"")</f>
        <v/>
      </c>
      <c r="CY119" s="4" t="str">
        <f t="shared" si="31"/>
        <v/>
      </c>
      <c r="CZ119" s="4" t="str">
        <f>IF(OR(ISNUMBER(CY119),CY119="0**"),IF(ISNUMBER(CY119),CY119/ABS(CY119)*VLOOKUP(2,SignDiff!$A$3:$K$4,DK119,1),VLOOKUP(2,SignDiff!$A$3:$K$4,DK119,1)),"")</f>
        <v/>
      </c>
      <c r="DA119" s="4" t="str">
        <f>IF(OR(ISNUMBER(CY119),CY119="0**"),IF(ISNUMBER(CY119),CY119/ABS(CY119)*VLOOKUP(2,SignDiff!$A$7:$K$8,DK119,1),VLOOKUP(2,SignDiff!$A$7:$K$8,DK119,1)),"")</f>
        <v/>
      </c>
      <c r="DB119" s="4" t="str">
        <f t="shared" si="32"/>
        <v/>
      </c>
      <c r="DC119" s="4" t="str">
        <f t="shared" si="33"/>
        <v/>
      </c>
      <c r="DD119" s="4" t="str">
        <f>IF(OR(ISNUMBER(CY119),CY119="0**"),IF(CY119="0**",VLOOKUP(0,'ISI-ISS'!$A$2:$C$43,2,1),IF(CY119&lt;0,VLOOKUP(ABS(CY119),'ISI-ISS'!$A$2:$C$43,2,1),VLOOKUP(ABS(CY119),'ISI-ISS'!$A$2:$C$43,3,1))),"")</f>
        <v/>
      </c>
      <c r="DE119" s="4" t="str">
        <f t="shared" si="34"/>
        <v/>
      </c>
      <c r="DF119" s="4" t="str">
        <f>IF(OR(ISNUMBER(DE119),DE119="0**"),IF(ISNUMBER(DE119),DE119/ABS(DE119)*VLOOKUP(2,SignDiff!$A$3:$K$4,DK119,1),VLOOKUP(2,SignDiff!$A$3:$K$4,DK119,1)),"")</f>
        <v/>
      </c>
      <c r="DG119" s="4" t="str">
        <f>IF(OR(ISNUMBER(DE119),DE119="0**"),IF(ISNUMBER(DE119),DE119/ABS(DE119)*VLOOKUP(2,SignDiff!$A$7:$K$8,DK119,1),VLOOKUP(2,SignDiff!$A$7:$K$8,DK119,1)),"")</f>
        <v/>
      </c>
      <c r="DH119" s="4" t="str">
        <f t="shared" si="35"/>
        <v/>
      </c>
      <c r="DI119" s="4" t="str">
        <f t="shared" si="36"/>
        <v/>
      </c>
      <c r="DJ119" s="4" t="str">
        <f>IF(OR(ISNUMBER(DE119),DE119="0**"),IF(DE119="0**",VLOOKUP(0,'ISI-ISM'!$A$2:$C$43,2,1),IF(DE119&lt;0,VLOOKUP(ABS(DE119),'ISI-ISM'!$A$2:$C$43,2,1),VLOOKUP(ABS(DE119),'ISI-ISM'!$A$2:$C$43,3,1))),"")</f>
        <v/>
      </c>
      <c r="DK119" s="4" t="str">
        <f>IF(ISERROR(VLOOKUP(N119,age!$A$2:$C$11,2,1)),"",VLOOKUP(N119,age!$A$2:$C$11,2,1))</f>
        <v/>
      </c>
      <c r="DL119" s="4" t="str">
        <f>IF(ISERROR(VLOOKUP(N119,age!$A$2:$C$11,3,1)),"",VLOOKUP(N119,age!$A$2:$C$11,3,1))</f>
        <v/>
      </c>
      <c r="DM119" s="4">
        <f t="shared" si="23"/>
        <v>0</v>
      </c>
      <c r="DN119" s="4">
        <f t="shared" si="24"/>
        <v>0</v>
      </c>
      <c r="DO119" s="4">
        <f t="shared" si="25"/>
        <v>0</v>
      </c>
      <c r="DP119" s="4">
        <f t="shared" si="26"/>
        <v>0</v>
      </c>
      <c r="DQ119" s="4">
        <f t="shared" si="27"/>
        <v>0</v>
      </c>
      <c r="DR119" s="9" t="str">
        <f t="shared" si="37"/>
        <v/>
      </c>
      <c r="DS119" s="9" t="str">
        <f t="shared" si="38"/>
        <v/>
      </c>
      <c r="DT119" s="9" t="str">
        <f t="shared" si="39"/>
        <v/>
      </c>
      <c r="DU119" s="9" t="str">
        <f t="shared" si="40"/>
        <v/>
      </c>
      <c r="DV119" s="9" t="str">
        <f t="shared" si="41"/>
        <v/>
      </c>
      <c r="DW119" s="9" t="str">
        <f t="shared" si="42"/>
        <v/>
      </c>
      <c r="DX119" s="9" t="str">
        <f t="shared" si="43"/>
        <v/>
      </c>
      <c r="DY119" s="9" t="str">
        <f>IF(AND(ISNUMBER(AJ119),ISNUMBER(DK119)),IF(AJ119-VLOOKUP(BI119,NyFi!$L$2:$V$4,DK119,1)&lt;1,1,AJ119-VLOOKUP(BI119,NyFi!$L$2:$V$4,DK119,1)),"")</f>
        <v/>
      </c>
      <c r="DZ119" s="9" t="str">
        <f>IF(AND(ISNUMBER(DK119),DK119&lt;8),IF(AND(ISNUMBER(AK119),ISNUMBER(DK119)),IF(AK119-VLOOKUP(BI119,NyGs!$L$2:$V$4,DK119,1)&lt;1,1,AK119-VLOOKUP(BI119,NyGs!$L$2:$V$4,DK119,1)),""),"")</f>
        <v/>
      </c>
      <c r="EA119" s="9" t="str">
        <f>IF(AND(ISNUMBER(AL119),ISNUMBER(DK119)),IF(AL119-VLOOKUP(BI119,NyRm!$L$2:$V$4,DK119,1)&lt;1,1,AL119-VLOOKUP(BI119,NyRm!$L$2:$V$4,DK119,1)),"")</f>
        <v/>
      </c>
      <c r="EB119" s="9" t="str">
        <f>IF(AND(ISNUMBER(AM119),ISNUMBER(DK119)),IF(AM119-VLOOKUP(BI119,NyFm!$L$2:$V$4,DK119,1)&lt;1,1,AM119-VLOOKUP(BI119,NyFm!$L$2:$V$4,DK119,1)),"")</f>
        <v/>
      </c>
      <c r="EC119" s="9" t="str">
        <f>IF(AND(ISNUMBER(DK119),DK119&lt;8),IF(AND(ISNUMBER(AN119),ISNUMBER(DK119)),IF(AN119-VLOOKUP(BI119,NyLi1R!$L$2:$V$4,DK119,1)&lt;1,1,AN119-VLOOKUP(BI119,NyLi1R!$L$2:$V$4,DK119,1)),""),"")</f>
        <v/>
      </c>
      <c r="ED119" s="9" t="str">
        <f>IF(AND(ISNUMBER(DK119),DK119&lt;8),IF(AND(ISNUMBER(AO119),ISNUMBER(DK119)),IF(AO119-VLOOKUP(BI119,NyLi1E!$L$2:$V$4,DK119,1)&lt;1,1,AO119-VLOOKUP(BI119,NyLi1E!$L$2:$V$4,DK119,1)),""),"")</f>
        <v/>
      </c>
      <c r="EE119" s="9" t="str">
        <f>IF(AND(ISNUMBER(DK119),DK119&lt;8),IF(AND(ISNUMBER(AP119),ISNUMBER(DK119)),IF(AP119-VLOOKUP(BI119,NyLi1T!$L$2:$V$4,DK119,1)&lt;1,1,AP119-VLOOKUP(BI119,NyLi1T!$L$2:$V$4,DK119,1)),""),"")</f>
        <v/>
      </c>
      <c r="EF119" s="9" t="str">
        <f>IF(AND(ISNUMBER(DK119),DK119&gt;7),IF(AND(ISNUMBER(AQ119),ISNUMBER(DK119)),IF(AQ119-VLOOKUP(BI119,NyLi2R!$L$2:$V$4,DK119,1)&lt;1,1,AQ119-VLOOKUP(BI119,NyLi2R!$L$2:$V$4,DK119,1)),""),"")</f>
        <v/>
      </c>
      <c r="EG119" s="9" t="str">
        <f>IF(AND(ISNUMBER(DK119),DK119&gt;7),IF(AND(ISNUMBER(AR119),ISNUMBER(DK119)),IF(AR119-VLOOKUP(BI119,NyLi2E!$L$2:$V$4,DK119,1)&lt;1,1,AR119-VLOOKUP(BI119,NyLi2E!$L$2:$V$4,DK119,1)),""),"")</f>
        <v/>
      </c>
      <c r="EH119" s="9" t="str">
        <f>IF(AND(ISNUMBER(DK119),DK119&gt;7),IF(AND(ISNUMBER(AS119),ISNUMBER(DK119)),IF(AS119-VLOOKUP(BI119,NyLi2T!$L$2:$V$4,DK119,1)&lt;1,1,AS119-VLOOKUP(BI119,NyLi2T!$L$2:$V$4,DK119,1)),""),"")</f>
        <v/>
      </c>
      <c r="EI119" s="9" t="str">
        <f>IF(AND(ISNUMBER(DK119),DK119&lt;8),IF(AND(ISNUMBER(AT119),ISNUMBER(DK119)),IF(AT119-VLOOKUP(BI119,NySs!$L$2:$V$4,DK119,1)&lt;1,1,AT119-VLOOKUP(BI119,NySs!$L$2:$V$4,DK119,1)),""),"")</f>
        <v/>
      </c>
      <c r="EJ119" s="9" t="str">
        <f>IF(AND(ISNUMBER(DK119),DK119&lt;9),IF(AND(ISNUMBER(AU119),ISNUMBER(DK119)),IF(AU119-VLOOKUP(BI119,NyEo!$L$2:$V$4,DK119,1)&lt;1,1,AU119-VLOOKUP(BI119,NyEo!$L$2:$V$4,DK119,1)),""),"")</f>
        <v/>
      </c>
      <c r="EK119" s="9" t="str">
        <f>IF(AND(ISNUMBER(DK119),DK119&gt;7),IF(AND(ISNUMBER(AV119),ISNUMBER(DK119)),IF(AV119-VLOOKUP(BI119,NyHt!$L$2:$V$4,DK119,1)&lt;1,1,AV119-VLOOKUP(BI119,NyHt!$L$2:$V$4,DK119,1)),""),"")</f>
        <v/>
      </c>
      <c r="EL119" s="9" t="str">
        <f>IF(AND(ISNUMBER(AW119),ISNUMBER(DK119)),IF(AW119-VLOOKUP(BI119,NySiF!$L$2:$V$4,DK119,1)&lt;1,1,AW119-VLOOKUP(BI119,NySiF!$L$2:$V$4,DK119,1)),"")</f>
        <v/>
      </c>
      <c r="EM119" s="9" t="str">
        <f>IF(AND(ISNUMBER(AX119),ISNUMBER(DK119)),IF(AX119-VLOOKUP(BI119,NySiB!$L$2:$V$4,DK119,1)&lt;1,1,AX119-VLOOKUP(BI119,NySiB!$L$2:$V$4,DK119,1)),"")</f>
        <v/>
      </c>
      <c r="EN119" s="9" t="str">
        <f>IF(AND(ISNUMBER(AY119),ISNUMBER(DK119)),IF(AY119-VLOOKUP(BI119,NySiT!$L$2:$V$4,DK119,1)&lt;1,1,AY119-VLOOKUP(BI119,NySiT!$L$2:$V$4,DK119,1)),"")</f>
        <v/>
      </c>
      <c r="EO119" s="9" t="str">
        <f>IF(AND(ISNUMBER(AZ119),ISNUMBER(DK119)),IF(AZ119-VLOOKUP(BI119,NyVs!$L$2:$V$4,DK119,1)&lt;1,1,AZ119-VLOOKUP(BI119,NyVs!$L$2:$V$4,DK119,1)),"")</f>
        <v/>
      </c>
      <c r="EP119" s="9" t="str">
        <f>IF(AND(ISNUMBER(BA119),ISNUMBER(DK119)),IF(BA119-VLOOKUP(BI119,NyPp!$L$2:$V$4,DK119,1)&lt;1,1,BA119-VLOOKUP(BI119,NyPp!$L$2:$V$4,DK119,1)),"")</f>
        <v/>
      </c>
      <c r="EQ119" s="9" t="str">
        <f>IF(AND(ISNUMBER(BB119),ISNUMBER(DK119)),IF(BB119-VLOOKUP(BI119,NyIGS!$L$2:$V$4,DK119,1)&lt;40,40,BB119-VLOOKUP(BI119,NyIGS!$L$2:$V$4,DK119,1)),"")</f>
        <v/>
      </c>
      <c r="ER119" s="9" t="str">
        <f>IF(AND(ISNUMBER(BC119),ISNUMBER(DK119)),IF(BC119-VLOOKUP(BI119,NyIRS!$L$2:$V$4,DK119,1)&lt;40,40,BC119-VLOOKUP(BI119,NyIRS!$L$2:$V$4,DK119,1)),"")</f>
        <v/>
      </c>
      <c r="ES119" s="9" t="str">
        <f>IF(AND(ISNUMBER(BD119),ISNUMBER(DK119)),IF(BD119-VLOOKUP(BI119,NyIES!$L$2:$V$4,DK119,1)&lt;40,40,BD119-VLOOKUP(BI119,NyIES!$L$2:$V$4,DK119,1)),"")</f>
        <v/>
      </c>
      <c r="ET119" s="9" t="str">
        <f>IF(AND(ISNUMBER(BE119),ISNUMBER(DK119)),IF(BE119-VLOOKUP(BI119,NyISI!$L$2:$V$4,DK119,1)&lt;40,40,BE119-VLOOKUP(BI119,NyISI!$L$2:$V$4,DK119,1)),"")</f>
        <v/>
      </c>
      <c r="EU119" s="9" t="str">
        <f>IF(AND(ISNUMBER(DK119),DK119&lt;8),IF(AND(ISNUMBER(BF119),ISNUMBER(DK119)),IF(BF119-VLOOKUP(BI119,NyISS!$L$2:$V$4,DK119,1)&lt;40,40,BF119-VLOOKUP(BI119,NyISS!$L$2:$V$4,DK119,1)),""),"")</f>
        <v/>
      </c>
      <c r="EV119" s="9" t="str">
        <f>IF(AND(ISNUMBER(DK119),DK119&gt;7),IF(AND(ISNUMBER(BG119),ISNUMBER(DK119)),IF(BG119-VLOOKUP(BI119,NyISM!$L$2:$V$4,DK119,1)&lt;40,40,BG119-VLOOKUP(BI119,NyISM!$L$2:$V$4,DK119,1)),""),"")</f>
        <v/>
      </c>
      <c r="EW119" s="9" t="str">
        <f>IF(AND(ISNUMBER(BH119),ISNUMBER(DK119)),IF(BH119-VLOOKUP(BI119,NyIAM!$L$2:$V$4,DK119,1)&lt;40,40,BH119-VLOOKUP(BI119,NyIAM!$L$2:$V$4,DK119,1)),"")</f>
        <v/>
      </c>
      <c r="EX119" s="9" t="str">
        <f>IF(AND(ISNUMBER(AJ119),ISNUMBER(DK119)),IF(AJ119+VLOOKUP(BI119,NyFi!$L$2:$V$4,DK119,1)&gt;19,19,AJ119+VLOOKUP(BI119,NyFi!$L$2:$V$4,DK119,1)),"")</f>
        <v/>
      </c>
      <c r="EY119" s="9" t="str">
        <f>IF(AND(ISNUMBER(DK119),DK119&lt;8),IF(AND(ISNUMBER(AK119),ISNUMBER(DK119)),IF(AK119+VLOOKUP(BI119,NyGs!$L$2:$V$4,DK119,1)&gt;19,19,AK119+VLOOKUP(BI119,NyGs!$L$2:$V$4,DK119,1)),""),"")</f>
        <v/>
      </c>
      <c r="EZ119" s="9" t="str">
        <f>IF(AND(ISNUMBER(AL119),ISNUMBER(DK119)),IF(AL119+VLOOKUP(BI119,NyRm!$L$2:$V$4,DK119,1)&gt;19,19,AL119+VLOOKUP(BI119,NyRm!$L$2:$V$4,DK119,1)),"")</f>
        <v/>
      </c>
      <c r="FA119" s="9" t="str">
        <f>IF(AND(ISNUMBER(AM119),ISNUMBER(DK119)),IF(AM119+VLOOKUP(BI119,NyFm!$L$2:$V$4,DK119,1)&gt;19,19,AM119+VLOOKUP(BI119,NyFm!$L$2:$V$4,DK119,1)),"")</f>
        <v/>
      </c>
      <c r="FB119" s="9" t="str">
        <f>IF(AND(ISNUMBER(DK119),DK119&lt;8),IF(AND(ISNUMBER(AN119),ISNUMBER(DK119)),IF(AN119+VLOOKUP(BI119,NyLi1R!$L$2:$V$4,DK119,1)&gt;19,19,AN119+VLOOKUP(BI119,NyLi1R!$L$2:$V$4,DK119,1)),""),"")</f>
        <v/>
      </c>
      <c r="FC119" s="9" t="str">
        <f>IF(AND(ISNUMBER(DK119),DK119&lt;8),IF(AND(ISNUMBER(AO119),ISNUMBER(DK119)),IF(AO119+VLOOKUP(BI119,NyLi1E!$L$2:$V$4,DK119,1)&gt;19,19,AO119+VLOOKUP(BI119,NyLi1E!$L$2:$V$4,DK119,1)),""),"")</f>
        <v/>
      </c>
      <c r="FD119" s="9" t="str">
        <f>IF(AND(ISNUMBER(DK119),DK119&lt;8),IF(AND(ISNUMBER(AP119),ISNUMBER(DK119)),IF(AP119+VLOOKUP(BI119,NyLi1T!$L$2:$V$4,DK119,1)&gt;19,19,AP119+VLOOKUP(BI119,NyLi1T!$L$2:$V$4,DK119,1)),""),"")</f>
        <v/>
      </c>
      <c r="FE119" s="9" t="str">
        <f>IF(AND(ISNUMBER(DK119),DK119&gt;7),IF(AND(ISNUMBER(AQ119),ISNUMBER(DK119)),IF(AQ119+VLOOKUP(BI119,NyLi2R!$L$2:$V$4,DK119,1)&gt;19,19,AQ119+VLOOKUP(BI119,NyLi2R!$L$2:$V$4,DK119,1)),""),"")</f>
        <v/>
      </c>
      <c r="FF119" s="9" t="str">
        <f>IF(AND(ISNUMBER(DK119),DK119&gt;7),IF(AND(ISNUMBER(AR119),ISNUMBER(DK119)),IF(AR119+VLOOKUP(BI119,NyLi2E!$L$2:$V$4,DK119,1)&gt;19,19,AR119+VLOOKUP(BI119,NyLi2E!$L$2:$V$4,DK119,1)),""),"")</f>
        <v/>
      </c>
      <c r="FG119" s="9" t="str">
        <f>IF(AND(ISNUMBER(DK119),DK119&gt;7),IF(AND(ISNUMBER(AS119),ISNUMBER(DK119)),IF(AS119+VLOOKUP(BI119,NyLi2T!$L$2:$V$4,DK119,1)&gt;19,19,AS119+VLOOKUP(BI119,NyLi2T!$L$2:$V$4,DK119,1)),""),"")</f>
        <v/>
      </c>
      <c r="FH119" s="9" t="str">
        <f>IF(AND(ISNUMBER(DK119),DK119&lt;8),IF(AND(ISNUMBER(AT119),ISNUMBER(DK119)),IF(AT119+VLOOKUP(BI119,NySs!$L$2:$V$4,DK119,1)&gt;19,19,AT119+VLOOKUP(BI119,NySs!$L$2:$V$4,DK119,1)),""),"")</f>
        <v/>
      </c>
      <c r="FI119" s="9" t="str">
        <f>IF(AND(ISNUMBER(DK119),DK119&lt;9),IF(AND(ISNUMBER(AU119),ISNUMBER(DK119)),IF(AU119+VLOOKUP(BI119,NyEo!$L$2:$V$4,DK119,1)&gt;19,19,AU119+VLOOKUP(BI119,NyEo!$L$2:$V$4,DK119,1)),""),"")</f>
        <v/>
      </c>
      <c r="FJ119" s="9" t="str">
        <f>IF(AND(ISNUMBER(DK119),DK119&gt;7),IF(AND(ISNUMBER(AV119),ISNUMBER(DK119)),IF(AV119+VLOOKUP(BI119,NyHt!$L$2:$V$4,DK119,1)&gt;19,19,AV119+VLOOKUP(BI119,NyHt!$L$2:$V$4,DK119,1)),""),"")</f>
        <v/>
      </c>
      <c r="FK119" s="9" t="str">
        <f>IF(AND(ISNUMBER(AW119),ISNUMBER(DK119)),IF(AW119+VLOOKUP(BI119,NySiF!$L$2:$V$4,DK119,1)&gt;19,19,AW119+VLOOKUP(BI119,NySiF!$L$2:$V$4,DK119,1)),"")</f>
        <v/>
      </c>
      <c r="FL119" s="9" t="str">
        <f>IF(AND(ISNUMBER(AX119),ISNUMBER(DK119)),IF(AX119+VLOOKUP(BI119,NySiB!$L$2:$V$4,DK119,1)&gt;19,19,AX119+VLOOKUP(BI119,NySiB!$L$2:$V$4,DK119,1)),"")</f>
        <v/>
      </c>
      <c r="FM119" s="9" t="str">
        <f>IF(AND(ISNUMBER(AY119),ISNUMBER(DK119)),IF(AY119+VLOOKUP(BI119,NySiT!$L$2:$V$4,DK119,1)&gt;19,19,AY119+VLOOKUP(BI119,NySiT!$L$2:$V$4,DK119,1)),"")</f>
        <v/>
      </c>
      <c r="FN119" s="9" t="str">
        <f>IF(AND(ISNUMBER(AZ119),ISNUMBER(DK119)),IF(AZ119+VLOOKUP(BI119,NyVs!$L$2:$V$4,DK119,1)&gt;19,19,AZ119+VLOOKUP(BI119,NyVs!$L$2:$V$4,DK119,1)),"")</f>
        <v/>
      </c>
      <c r="FO119" s="9" t="str">
        <f>IF(AND(ISNUMBER(BA119),ISNUMBER(DK119)),IF(BA119+VLOOKUP(BI119,NyPp!$L$2:$V$4,DK119,1)&gt;19,19,BA119+VLOOKUP(BI119,NyPp!$L$2:$V$4,DK119,1)),"")</f>
        <v/>
      </c>
      <c r="FP119" s="9" t="str">
        <f>IF(AND(ISNUMBER(BB119),ISNUMBER(DK119)),IF(BB119+VLOOKUP(BI119,NyIGS!$L$2:$V$4,DK119,1)&gt;160,160,BB119+VLOOKUP(BI119,NyIGS!$L$2:$V$4,DK119,1)),"")</f>
        <v/>
      </c>
      <c r="FQ119" s="9" t="str">
        <f>IF(AND(ISNUMBER(BC119),ISNUMBER(DK119)),IF(BC119+VLOOKUP(BI119,NyIRS!$L$2:$V$4,DK119,1)&gt;160,160,BC119+VLOOKUP(BI119,NyIRS!$L$2:$V$4,DK119,1)),"")</f>
        <v/>
      </c>
      <c r="FR119" s="9" t="str">
        <f>IF(AND(ISNUMBER(BD119),ISNUMBER(DK119)),IF(BD119+VLOOKUP(BI119,NyIES!$L$2:$V$4,DK119,1)&gt;160,160, BD119+VLOOKUP(BI119,NyIES!$L$2:$V$4,DK119,1)),"")</f>
        <v/>
      </c>
      <c r="FS119" s="9" t="str">
        <f>IF(AND(ISNUMBER(BE119),ISNUMBER(DK119)),IF(BE119+VLOOKUP(BI119,NyISI!$L$2:$V$4,DK119,1)&gt;160,160,BE119+VLOOKUP(BI119,NyISI!$L$2:$V$4,DK119,1)),"")</f>
        <v/>
      </c>
      <c r="FT119" s="9" t="str">
        <f>IF(AND(ISNUMBER(DK119),DK119&lt;8),IF(AND(ISNUMBER(BF119),ISNUMBER(DK119)),IF(BF119+VLOOKUP(BI119,NyISS!$L$2:$V$4,DK119,1)&gt;160,160,BF119+VLOOKUP(BI119,NyISS!$L$2:$V$4,DK119,1)),""),"")</f>
        <v/>
      </c>
      <c r="FU119" s="9" t="str">
        <f>IF(AND(ISNUMBER(DK119),DK119&gt;7),IF(AND(ISNUMBER(BG119),ISNUMBER(DK119)),IF(BG119+VLOOKUP(BI119,NyISM!$L$2:$V$4,DK119,1)&gt;160,160,BG119+VLOOKUP(BI119,NyISM!$L$2:$V$4,DK119,1)),""),"")</f>
        <v/>
      </c>
      <c r="FV119" s="9" t="str">
        <f>IF(AND(ISNUMBER(BH119),ISNUMBER(DK119)),IF(BH119+VLOOKUP(BI119,NyIAM!$L$2:$V$4,DK119,1)&gt;160,160,BH119+VLOOKUP(BI119,NyIAM!$L$2:$V$4,DK119,1)),"")</f>
        <v/>
      </c>
    </row>
    <row r="120" spans="1:178" x14ac:dyDescent="0.2">
      <c r="A120" s="51"/>
      <c r="B120" s="51"/>
      <c r="C120" s="51"/>
      <c r="D120" s="51"/>
      <c r="E120" s="51"/>
      <c r="F120" s="51"/>
      <c r="G120" s="51"/>
      <c r="H120" s="51"/>
      <c r="I120" s="51"/>
      <c r="J120" s="52"/>
      <c r="K120" s="52"/>
      <c r="L120" s="53"/>
      <c r="M120" s="53"/>
      <c r="N120" s="58" t="str">
        <f t="shared" si="22"/>
        <v/>
      </c>
      <c r="O120" s="53"/>
      <c r="P120" s="53"/>
      <c r="Q120" s="53"/>
      <c r="R120" s="53"/>
      <c r="S120" s="53"/>
      <c r="T120" s="53"/>
      <c r="U120" s="53"/>
      <c r="V120" s="53"/>
      <c r="W120" s="53"/>
      <c r="X120" s="53"/>
      <c r="Y120" s="53"/>
      <c r="Z120" s="53"/>
      <c r="AA120" s="53"/>
      <c r="AB120" s="53"/>
      <c r="AC120" s="53"/>
      <c r="AD120" s="53"/>
      <c r="AE120" s="53"/>
      <c r="AF120" s="53"/>
      <c r="AG120" s="53"/>
      <c r="AH120" s="53"/>
      <c r="AI120" s="53"/>
      <c r="AJ120" s="4" t="str">
        <f>IF(O120="","",IF(ISNUMBER(N120),VLOOKUP(O120,NyFi!$A$2:$K$40,DK120),""))</f>
        <v/>
      </c>
      <c r="AK120" s="4" t="str">
        <f>IF(P120="","",IF(AND(ISNUMBER(N120),DK120&lt;8),VLOOKUP(P120,NyGs!$A$2:$G$41,DK120),""))</f>
        <v/>
      </c>
      <c r="AL120" s="4" t="str">
        <f>IF(AA120="","",IF(ISNUMBER(N120),VLOOKUP(AA120,NyRm!$A$2:$K$56,DK120),""))</f>
        <v/>
      </c>
      <c r="AM120" s="4" t="str">
        <f>IF(Z120="","",IF(ISNUMBER(N120),VLOOKUP(Z120,NyFm!$A$2:$K$46,DK120),""))</f>
        <v/>
      </c>
      <c r="AN120" s="4" t="str">
        <f>IF(U120="","",IF(AND(ISNUMBER(N120),DK120&lt;8),VLOOKUP(U120,NyLi1R!$A$2:$G$20,DK120),""))</f>
        <v/>
      </c>
      <c r="AO120" s="4" t="str">
        <f>IF(V120="","",IF(AND(ISNUMBER(N120),DK120&lt;8),VLOOKUP(V120,NyLi1E!$A$2:$G$20,DK120),""))</f>
        <v/>
      </c>
      <c r="AP120" s="4" t="str">
        <f>IF(AND(ISNUMBER(N120),ISNUMBER(AN120),ISNUMBER(AO120),DK120&lt;8),VLOOKUP(AN120+AO120,NyLi1T!$A$2:$G$40,DK120),"")</f>
        <v/>
      </c>
      <c r="AQ120" s="4" t="str">
        <f>IF(W120="","",IF(AND(ISNUMBER(N120),DK120&gt;7),VLOOKUP(W120,NyLi2R!$A$2:$K$20,DK120),""))</f>
        <v/>
      </c>
      <c r="AR120" s="4" t="str">
        <f>IF(X120="","",IF(AND(ISNUMBER(N120),DK120&gt;7),VLOOKUP(X120,NyLi2E!$A$2:$K$20,DK120),""))</f>
        <v/>
      </c>
      <c r="AS120" s="4" t="str">
        <f>IF(AND(ISNUMBER(N120),ISNUMBER(AQ120),ISNUMBER(AR120),DK120&gt;7),VLOOKUP(AQ120+AR120,NyLi2T!$A$2:$K$40,DK120),"")</f>
        <v/>
      </c>
      <c r="AT120" s="4" t="str">
        <f>IF(AE120="","",IF(AND(ISNUMBER(N120),DK120&lt;8),VLOOKUP(AE120,NySs!$A$2:$G$28,DK120),""))</f>
        <v/>
      </c>
      <c r="AU120" s="4" t="str">
        <f>IF(AD120="","",IF(AND(ISNUMBER(N120),DK120&lt;9),VLOOKUP(AD120,NyEo!$A$2:$H$22,DK120),""))</f>
        <v/>
      </c>
      <c r="AV120" s="4" t="str">
        <f>IF(Q120="","",IF(AND(ISNUMBER(N120),DK120&gt;7),VLOOKUP(Q120,NyHt!$A$2:$K$17,DK120),""))</f>
        <v/>
      </c>
      <c r="AW120" s="4" t="str">
        <f>IF(R120="","",IF(ISNUMBER(N120),VLOOKUP(R120,NySiF!$A$2:$K$18,DK120),""))</f>
        <v/>
      </c>
      <c r="AX120" s="4" t="str">
        <f>IF(S120="","",IF(ISNUMBER(N120),VLOOKUP(S120,NySiB!$A$2:$K$16,DK120),""))</f>
        <v/>
      </c>
      <c r="AY120" s="4" t="str">
        <f>IF(T120="","",IF(ISNUMBER(N120),VLOOKUP(T120,NySiT!$A$2:$K$32,DK120),""))</f>
        <v/>
      </c>
      <c r="AZ120" s="4" t="str">
        <f>IF(Y120="","",IF(ISNUMBER(N120),VLOOKUP(Y120,NyVs!$A$2:$K$86,DK120),""))</f>
        <v/>
      </c>
      <c r="BA120" s="4" t="str">
        <f>IF(AI120="","",IF(ISNUMBER(N120),VLOOKUP(AI120,NyPp!$A$2:$K$202,DK120),""))</f>
        <v/>
      </c>
      <c r="BB120" s="4" t="str">
        <f>IF(AND(ISNUMBER(AJ120),ISNUMBER(AK120),ISNUMBER(AL120),ISNUMBER(AM120),DK120&lt;8),IF(COUNTIF(O120,0)+COUNTIF(P120,0)+COUNTIF(AA120,0)+COUNTIF(Z120,0)&gt;1,"",VLOOKUP(AJ120+AK120+AL120+AM120,NyIGS!$A$2:$K$78,DK120)),IF(AND(ISNUMBER(AJ120),ISNUMBER(AL120),ISNUMBER(AM120),ISNUMBER(AS120),DK120&gt;7),IF(COUNTIF(O120,0)+COUNTIF(AA120,0)+COUNTIF(Z120,0)+AND(COUNTIF(W120,0),COUNTIF(X120,0))&gt;1,"",VLOOKUP(AJ120+AL120+AM120+AS120,NyIGS!$A$2:$K$78,DK120)),""))</f>
        <v/>
      </c>
      <c r="BC120" s="4" t="str">
        <f>IF(AND(ISNUMBER(AJ120),ISNUMBER(AN120),ISNUMBER(AT120),DK120&lt;8),IF(COUNTIF(O120,0)+COUNTIF(U120,0)+COUNTIF(AE120,0)&gt;1,"",VLOOKUP(AJ120+AN120+AT120,NyIRS!$A$2:$K$59,DK120)),IF(AND(ISNUMBER(AJ120),ISNUMBER(AQ120),DK120&gt;7),IF(COUNTIF(O120,0)+COUNTIF(W120,0)&gt;1,"",VLOOKUP(AJ120+AQ120,NyIRS!$A$2:$K$59,DK120)),""))</f>
        <v/>
      </c>
      <c r="BD120" s="4" t="str">
        <f>IF(AND(ISNUMBER(AK120),ISNUMBER(AL120),ISNUMBER(AM120),DK120&lt;8),IF(COUNTIF(P120,0)+COUNTIF(AA120,0)+COUNTIF(Z120,0)&gt;1,"",VLOOKUP(AK120+AL120+AM120,NyIES!$A$2:$K$59,DK120)),IF(AND(ISNUMBER(AL120),ISNUMBER(AM120),ISNUMBER(AR120),DK120&gt;7),IF(COUNTIF(AA120,0)+COUNTIF(Z120,0)+COUNTIF(X120,0)&gt;1,"",VLOOKUP(AL120+AM120+AR120,NyIES!$A$2:$K$59,DK120)),""))</f>
        <v/>
      </c>
      <c r="BE120" s="4" t="str">
        <f>IF(AND(ISNUMBER(AJ120),ISNUMBER(AP120),ISNUMBER(AU120),DK120&lt;8),IF(COUNTIF(O120,0)+AND(COUNTIF(U120,0),COUNTIF(V120,0))+COUNTIF(AD120,0)&gt;1,"",VLOOKUP(AJ120+AP120+AU120,NyISI!$A$2:$K$59,DK120)),IF(AND(ISNUMBER(AS120),ISNUMBER(AU120),ISNUMBER(AV120),DK120=8),IF(COUNTIF(AD120,0)+COUNTIF(Q120,0)+AND(COUNTIF(W120,0),COUNTIF(X120,0))&gt;1,"",VLOOKUP(AS120+AU120+AV120,NyISI!$A$2:$K$59,DK120)),IF(AND(ISNUMBER(AS120),ISNUMBER(AV120),DK120&gt;8),IF(COUNTIF(Q120,0)+AND(COUNTIF(W120,0),COUNTIF(X120,0))&gt;1,"",VLOOKUP(AS120+AV120,NyISI!$A$2:$K$59,DK120)),"")))</f>
        <v/>
      </c>
      <c r="BF120" s="4" t="str">
        <f>IF(AND(ISNUMBER(AT120),ISNUMBER(AK120),ISNUMBER(AL120),ISNUMBER(AM120),DK120&lt;8),IF(COUNTIF(P120,0)+COUNTIF(AA120,0)+COUNTIF(Z120,0)+COUNTIF(AE120,0)&gt;1,"",VLOOKUP(AT120+AK120+AL120+AM120,NyISS!$A$2:$G$78,DK120)),"")</f>
        <v/>
      </c>
      <c r="BG120" s="4" t="str">
        <f>IF(AND(ISNUMBER(AJ120),ISNUMBER(AL120),ISNUMBER(AM120),DK120&gt;7),IF(COUNTIF(O120,0)+COUNTIF(AA120,0)+COUNTIF(Z120,0)&gt;1,"",VLOOKUP(AJ120+AL120+AM120,NyISM!$A$2:$K$59,DK120)),"")</f>
        <v/>
      </c>
      <c r="BH120" s="4" t="str">
        <f>IF(AND(ISNUMBER(AY120),ISNUMBER(AZ120)),IF(COUNTIF(T120,0)+COUNTIF(Y120,0)&gt;1,"",VLOOKUP(AY120+AZ120,NyIAM!$A$2:$K$40,DK120)),"")</f>
        <v/>
      </c>
      <c r="BJ120" s="4" t="str">
        <f>IF(ISNUMBER(BB120),VLOOKUP(BB120,Percentil!$A$2:$B$122,2,1),"")</f>
        <v/>
      </c>
      <c r="BK120" s="4" t="str">
        <f>IF(ISNUMBER(BC120),VLOOKUP(BC120,Percentil!$A$2:$B$122,2,1),"")</f>
        <v/>
      </c>
      <c r="BL120" s="4" t="str">
        <f>IF(ISNUMBER(BD120),VLOOKUP(BD120,Percentil!$A$2:$B$122,2,1),"")</f>
        <v/>
      </c>
      <c r="BM120" s="4" t="str">
        <f>IF(ISNUMBER(BE120),VLOOKUP(BE120,Percentil!$A$2:$B$122,2,1),"")</f>
        <v/>
      </c>
      <c r="BN120" s="4" t="str">
        <f>IF(ISNUMBER(BF120),VLOOKUP(BF120,Percentil!$A$2:$B$122,2,1),"")</f>
        <v/>
      </c>
      <c r="BO120" s="4" t="str">
        <f>IF(ISNUMBER(BG120),VLOOKUP(BG120,Percentil!$A$2:$B$122,2,1),"")</f>
        <v/>
      </c>
      <c r="BP120" s="4" t="str">
        <f>IF(ISNUMBER(BH120),VLOOKUP(BH120,Percentil!$A$2:$B$122,2,1),"")</f>
        <v/>
      </c>
      <c r="BQ120" s="4" t="str">
        <f>IF(AND(ISNUMBER(AJ120),ISNUMBER(DK120)),IF(AJ120-VLOOKUP(BI120,NyFi!$L$2:$V$4,DK120,1)&lt;1,1 &amp; " - " &amp; AJ120+VLOOKUP(BI120,NyFi!$L$2:$V$4,DK120,1),IF(AJ120+VLOOKUP(BI120,NyFi!$L$2:$V$4,DK120,1)&gt;19,AJ120-VLOOKUP(BI120,NyFi!$L$2:$V$4,DK120,1) &amp; " - " &amp; 19,AJ120-VLOOKUP(BI120,NyFi!$L$2:$V$4,DK120,1) &amp; " - " &amp; AJ120+VLOOKUP(BI120,NyFi!$L$2:$V$4,DK120,1))),"")</f>
        <v/>
      </c>
      <c r="BR120" s="4" t="str">
        <f>IF(AND(ISNUMBER(DK120),DK120&lt;8),IF(AND(ISNUMBER(AK120),ISNUMBER(DK120)),IF(AK120-VLOOKUP(BI120,NyGs!$L$2:$V$4,DK120,1)&lt;1,1 &amp; " - " &amp; AK120+VLOOKUP(BI120,NyGs!$L$2:$V$4,DK120,1),IF(AK120+VLOOKUP(BI120,NyGs!$L$2:$V$4,DK120,1)&gt;19,AK120-VLOOKUP(BI120,NyGs!$L$2:$V$4,DK120,1) &amp; " - " &amp; 19,AK120-VLOOKUP(BI120,NyGs!$L$2:$V$4,DK120,1) &amp; " - " &amp; AK120+VLOOKUP(BI120,NyGs!$L$2:$V$4,DK120,1))),""),"")</f>
        <v/>
      </c>
      <c r="BS120" s="4" t="str">
        <f>IF(AND(ISNUMBER(AL120),ISNUMBER(DK120)),IF(AL120-VLOOKUP(BI120,NyRm!$L$2:$V$4,DK120,1)&lt;1,1 &amp; " - " &amp; AL120+VLOOKUP(BI120,NyRm!$L$2:$V$4,DK120,1),IF(AL120+VLOOKUP(BI120,NyRm!$L$2:$V$4,DK120,1)&gt;19,AL120-VLOOKUP(BI120,NyRm!$L$2:$V$4,DK120,1) &amp; " - " &amp; 19,AL120-VLOOKUP(BI120,NyRm!$L$2:$V$4,DK120,1) &amp; " - " &amp; AL120+VLOOKUP(BI120,NyRm!$L$2:$V$4,DK120,1))),"")</f>
        <v/>
      </c>
      <c r="BT120" s="4" t="str">
        <f>IF(AND(ISNUMBER(AM120),ISNUMBER(DK120)),IF(AM120-VLOOKUP(BI120,NyFm!$L$2:$V$4,DK120,1)&lt;1,1 &amp; " - " &amp; AM120+VLOOKUP(BI120,NyFm!$L$2:$V$4,DK120,1),IF(AM120+VLOOKUP(BI120,NyFm!$L$2:$V$4,DK120,1)&gt;19,AM120-VLOOKUP(BI120,NyFm!$L$2:$V$4,DK120,1) &amp; " - " &amp; 19,AM120-VLOOKUP(BI120,NyFm!$L$2:$V$4,DK120,1) &amp; " - " &amp; AM120+VLOOKUP(BI120,NyFm!$L$2:$V$4,DK120,1))),"")</f>
        <v/>
      </c>
      <c r="BU120" s="4" t="str">
        <f>IF(AND(ISNUMBER(DK120),DK120&lt;8),IF(AND(ISNUMBER(AN120),ISNUMBER(DK120)),IF(AN120-VLOOKUP(BI120,NyLi1R!$L$2:$V$4,DK120,1)&lt;1,1 &amp; " - " &amp; AN120+VLOOKUP(BI120,NyLi1R!$L$2:$V$4,DK120,1),IF(AN120+VLOOKUP(BI120,NyLi1R!$L$2:$V$4,DK120,1)&gt;19,AN120-VLOOKUP(BI120,NyLi1R!$L$2:$V$4,DK120,1) &amp; " - " &amp; 19,AN120-VLOOKUP(BI120,NyLi1R!$L$2:$V$4,DK120,1) &amp; " - " &amp; AN120+VLOOKUP(BI120,NyLi1R!$L$2:$V$4,DK120,1))),""),"")</f>
        <v/>
      </c>
      <c r="BV120" s="4" t="str">
        <f>IF(AND(ISNUMBER(DK120),DK120&lt;8),IF(AND(ISNUMBER(AO120),ISNUMBER(DK120)),IF(AO120-VLOOKUP(BI120,NyLi1E!$L$2:$V$4,DK120,1)&lt;1,1 &amp; " - " &amp; AO120+VLOOKUP(BI120,NyLi1E!$L$2:$V$4,DK120,1),IF(AO120+VLOOKUP(BI120,NyLi1E!$L$2:$V$4,DK120,1)&gt;19,AO120-VLOOKUP(BI120,NyLi1E!$L$2:$V$4,DK120,1) &amp; " - " &amp; 19,AO120-VLOOKUP(BI120,NyLi1E!$L$2:$V$4,DK120,1) &amp; " - " &amp; AO120+VLOOKUP(BI120,NyLi1E!$L$2:$V$4,DK120,1))),""),"")</f>
        <v/>
      </c>
      <c r="BW120" s="4" t="str">
        <f>IF(AND(ISNUMBER(DK120),DK120&lt;8),IF(AND(ISNUMBER(AP120),ISNUMBER(DK120)),IF(AP120-VLOOKUP(BI120,NyLi1T!$L$2:$V$4,DK120,1)&lt;1,1 &amp; " - " &amp; AP120+VLOOKUP(BI120,NyLi1T!$L$2:$V$4,DK120,1),IF(AP120+VLOOKUP(BI120,NyLi1T!$L$2:$V$4,DK120,1)&gt;19,AP120-VLOOKUP(BI120,NyLi1T!$L$2:$V$4,DK120,1) &amp; " - " &amp; 19,AP120-VLOOKUP(BI120,NyLi1T!$L$2:$V$4,DK120,1) &amp; " - " &amp; AP120+VLOOKUP(BI120,NyLi1T!$L$2:$V$4,DK120,1))),""),"")</f>
        <v/>
      </c>
      <c r="BX120" s="4" t="str">
        <f>IF(AND(ISNUMBER(DK120),DK120&gt;7),IF(AND(ISNUMBER(AQ120),ISNUMBER(DK120)),IF(AQ120-VLOOKUP(BI120,NyLi2R!$L$2:$V$4,DK120,1)&lt;1,1 &amp; " - " &amp; AQ120+VLOOKUP(BI120,NyLi2R!$L$2:$V$4,DK120,1),IF(AQ120+VLOOKUP(BI120,NyLi2R!$L$2:$V$4,DK120,1)&gt;19,AQ120-VLOOKUP(BI120,NyLi2R!$L$2:$V$4,DK120,1) &amp; " - " &amp; 19,AQ120-VLOOKUP(BI120,NyLi2R!$L$2:$V$4,DK120,1) &amp; " - " &amp; AQ120+VLOOKUP(BI120,NyLi2R!$L$2:$V$4,DK120,1))),""),"")</f>
        <v/>
      </c>
      <c r="BY120" s="4" t="str">
        <f>IF(AND(ISNUMBER(DK120),DK120&gt;7),IF(AND(ISNUMBER(AR120),ISNUMBER(DK120)),IF(AR120-VLOOKUP(BI120,NyLi2E!$L$2:$V$4,DK120,1)&lt;1,1 &amp; " - " &amp; AR120+VLOOKUP(BI120,NyLi2E!$L$2:$V$4,DK120,1),IF(AR120+VLOOKUP(BI120,NyLi2E!$L$2:$V$4,DK120,1)&gt;19,AR120-VLOOKUP(BI120,NyLi2E!$L$2:$V$4,DK120,1) &amp; " - " &amp; 19,AR120-VLOOKUP(BI120,NyLi2E!$L$2:$V$4,DK120,1) &amp; " - " &amp; AR120+VLOOKUP(BI120,NyLi2E!$L$2:$V$4,DK120,1))),""),"")</f>
        <v/>
      </c>
      <c r="BZ120" s="4" t="str">
        <f>IF(AND(ISNUMBER(DK120),DK120&gt;7),IF(AND(ISNUMBER(AS120),ISNUMBER(DK120)),IF(AS120-VLOOKUP(BI120,NyLi2T!$L$2:$V$4,DK120,1)&lt;1,1 &amp; " - " &amp; AS120+VLOOKUP(BI120,NyLi2T!$L$2:$V$4,DK120,1),IF(AS120+VLOOKUP(BI120,NyLi2T!$L$2:$V$4,DK120,1)&gt;19,AS120-VLOOKUP(BI120,NyLi2T!$L$2:$V$4,DK120,1) &amp; " - " &amp; 19,AS120-VLOOKUP(BI120,NyLi2T!$L$2:$V$4,DK120,1) &amp; " - " &amp; AS120+VLOOKUP(BI120,NyLi2T!$L$2:$V$4,DK120,1))),""),"")</f>
        <v/>
      </c>
      <c r="CA120" s="4" t="str">
        <f>IF(AND(ISNUMBER(DK120),DK120&lt;8),IF(AND(ISNUMBER(AT120),ISNUMBER(DK120)),IF(AT120-VLOOKUP(BI120,NySs!$L$2:$V$4,DK120,1)&lt;1,1 &amp; " - " &amp; AT120+VLOOKUP(BI120,NySs!$L$2:$V$4,DK120,1),IF(AT120+VLOOKUP(BI120,NySs!$L$2:$V$4,DK120,1)&gt;19,AT120-VLOOKUP(BI120,NySs!$L$2:$V$4,DK120,1) &amp; " - " &amp; 19,AT120-VLOOKUP(BI120,NySs!$L$2:$V$4,DK120,1) &amp; " - " &amp; AT120+VLOOKUP(BI120,NySs!$L$2:$V$4,DK120,1))),""),"")</f>
        <v/>
      </c>
      <c r="CB120" s="4" t="str">
        <f>IF(AND(ISNUMBER(DK120),DK120&lt;9),IF(AND(ISNUMBER(AU120),ISNUMBER(DK120)),IF(AU120-VLOOKUP(BI120,NyEo!$L$2:$V$4,DK120,1)&lt;1,1 &amp; " - " &amp; AU120+VLOOKUP(BI120,NyEo!$L$2:$V$4,DK120,1),IF(AU120+VLOOKUP(BI120,NyEo!$L$2:$V$4,DK120,1)&gt;19,AU120-VLOOKUP(BI120,NyEo!$L$2:$V$4,DK120,1) &amp; " - " &amp; 19,AU120-VLOOKUP(BI120,NyEo!$L$2:$V$4,DK120,1) &amp; " - " &amp; AU120+VLOOKUP(BI120,NyEo!$L$2:$V$4,DK120,1))),""),"")</f>
        <v/>
      </c>
      <c r="CC120" s="4" t="str">
        <f>IF(AND(ISNUMBER(DK120),DK120&gt;7),IF(AND(ISNUMBER(AV120),ISNUMBER(DK120)),IF(AV120-VLOOKUP(BI120,NyHt!$L$2:$V$4,DK120,1)&lt;1,1 &amp; " - " &amp; AV120+VLOOKUP(BI120,NyHt!$L$2:$V$4,DK120,1),IF(AV120+VLOOKUP(BI120,NyHt!$L$2:$V$4,DK120,1)&gt;19,AV120-VLOOKUP(BI120,NyHt!$L$2:$V$4,DK120,1) &amp; " - " &amp; 19,AV120-VLOOKUP(BI120,NyHt!$L$2:$V$4,DK120,1) &amp; " - " &amp; AV120+VLOOKUP(BI120,NyHt!$L$2:$V$4,DK120,1))),""),"")</f>
        <v/>
      </c>
      <c r="CD120" s="4" t="str">
        <f>IF(AND(ISNUMBER(AW120),ISNUMBER(DK120)),IF(AW120-VLOOKUP(BI120,NySiF!$L$2:$V$4,DK120,1)&lt;1,1 &amp; " - " &amp; AW120+VLOOKUP(BI120,NySiF!$L$2:$V$4,DK120,1),IF(AW120+VLOOKUP(BI120,NySiF!$L$2:$V$4,DK120,1)&gt;19,AW120-VLOOKUP(BI120,NySiF!$L$2:$V$4,DK120,1) &amp; " - " &amp; 19,AW120-VLOOKUP(BI120,NySiF!$L$2:$V$4,DK120,1) &amp; " - " &amp; AW120+VLOOKUP(BI120,NySiF!$L$2:$V$4,DK120,1))),"")</f>
        <v/>
      </c>
      <c r="CE120" s="4" t="str">
        <f>IF(AND(ISNUMBER(AX120),ISNUMBER(DK120)),IF(AX120-VLOOKUP(BI120,NySiB!$L$2:$V$4,DK120,1)&lt;1,1 &amp; " - " &amp; AX120+VLOOKUP(BI120,NySiB!$L$2:$V$4,DK120,1),IF(AX120+VLOOKUP(BI120,NySiB!$L$2:$V$4,DK120,1)&gt;19,AX120-VLOOKUP(BI120,NySiB!$L$2:$V$4,DK120,1) &amp; " - " &amp; 19,AX120-VLOOKUP(BI120,NySiB!$L$2:$V$4,DK120,1) &amp; " - " &amp; AX120+VLOOKUP(BI120,NySiB!$L$2:$V$4,DK120,1))),"")</f>
        <v/>
      </c>
      <c r="CF120" s="4" t="str">
        <f>IF(AND(ISNUMBER(AY120),ISNUMBER(DK120)),IF(AY120-VLOOKUP(BI120,NySiT!$L$2:$V$4,DK120,1)&lt;1,1 &amp; " - " &amp; AY120+VLOOKUP(BI120,NySiT!$L$2:$V$4,DK120,1),IF(AY120+VLOOKUP(BI120,NySiT!$L$2:$V$4,DK120,1)&gt;19,AY120-VLOOKUP(BI120,NySiT!$L$2:$V$4,DK120,1) &amp; " - " &amp; 19,AY120-VLOOKUP(BI120,NySiT!$L$2:$V$4,DK120,1) &amp; " - " &amp; AY120+VLOOKUP(BI120,NySiT!$L$2:$V$4,DK120,1))),"")</f>
        <v/>
      </c>
      <c r="CG120" s="4" t="str">
        <f>IF(AND(ISNUMBER(AZ120),ISNUMBER(DK120)),IF(AZ120-VLOOKUP(BI120,NyVs!$L$2:$V$4,DK120,1)&lt;1,1 &amp; " - " &amp; AZ120+VLOOKUP(BI120,NyVs!$L$2:$V$4,DK120,1),IF(AZ120+VLOOKUP(BI120,NyVs!$L$2:$V$4,DK120,1)&gt;19,AZ120-VLOOKUP(BI120,NyVs!$L$2:$V$4,DK120,1) &amp; " - " &amp; 19,AZ120-VLOOKUP(BI120,NyVs!$L$2:$V$4,DK120,1) &amp; " - " &amp; AZ120+VLOOKUP(BI120,NyVs!$L$2:$V$4,DK120,1))),"")</f>
        <v/>
      </c>
      <c r="CH120" s="4" t="str">
        <f>IF(AND(ISNUMBER(BA120),ISNUMBER(DK120)),IF(BA120-VLOOKUP(BI120,NyPp!$L$2:$V$4,DK120,1)&lt;1,1 &amp; " - " &amp; BA120+VLOOKUP(BI120,NyPp!$L$2:$V$4,DK120,1),IF(BA120+VLOOKUP(BI120,NyPp!$L$2:$V$4,DK120,1)&gt;19,BA120-VLOOKUP(BI120,NyPp!$L$2:$V$4,DK120,1) &amp; " - " &amp; 19,BA120-VLOOKUP(BI120,NyPp!$L$2:$V$4,DK120,1) &amp; " - " &amp; BA120+VLOOKUP(BI120,NyPp!$L$2:$V$4,DK120,1))),"")</f>
        <v/>
      </c>
      <c r="CI120" s="4" t="str">
        <f>IF(AND(ISNUMBER(BB120),ISNUMBER(DK120)),IF(BB120-VLOOKUP(BI120,NyIGS!$L$2:$V$4,DK120,1)&lt;40,40 &amp; " - " &amp; BB120+VLOOKUP(BI120,NyIGS!$L$2:$V$4,DK120,1),IF(BB120+VLOOKUP(BI120,NyIGS!$L$2:$V$4,DK120,1)&gt;160,BB120-VLOOKUP(BI120,NyIGS!$L$2:$V$4,DK120,1) &amp; " - " &amp; 160,BB120-VLOOKUP(BI120,NyIGS!$L$2:$V$4,DK120,1) &amp; " - " &amp; BB120+VLOOKUP(BI120,NyIGS!$L$2:$V$4,DK120,1))),"")</f>
        <v/>
      </c>
      <c r="CJ120" s="4" t="str">
        <f>IF(AND(ISNUMBER(BC120),ISNUMBER(DK120)),IF(BC120-VLOOKUP(BI120,NyIRS!$L$2:$V$4,DK120,1)&lt;40,40 &amp; " - " &amp; BC120+VLOOKUP(BI120,NyIRS!$L$2:$V$4,DK120,1),IF(BC120+VLOOKUP(BI120,NyIRS!$L$2:$V$4,DK120,1)&gt;160,BC120-VLOOKUP(BI120,NyIRS!$L$2:$V$4,DK120,1) &amp; " - " &amp; 160,BC120-VLOOKUP(BI120,NyIRS!$L$2:$V$4,DK120,1) &amp; " - " &amp; BC120+VLOOKUP(BI120,NyIRS!$L$2:$V$4,DK120,1))),"")</f>
        <v/>
      </c>
      <c r="CK120" s="4" t="str">
        <f>IF(AND(ISNUMBER(BD120),ISNUMBER(DK120)),IF(BD120-VLOOKUP(BI120,NyIES!$L$2:$V$4,DK120,1)&lt;40,40 &amp; " - " &amp; BD120+VLOOKUP(BI120,NyIES!$L$2:$V$4,DK120,1),IF(BD120+VLOOKUP(BI120,NyIES!$L$2:$V$4,DK120,1)&gt;160,BD120-VLOOKUP(BI120,NyIES!$L$2:$V$4,DK120,1) &amp; " - " &amp; 160,BD120-VLOOKUP(BI120,NyIES!$L$2:$V$4,DK120,1) &amp; " - " &amp; BD120+VLOOKUP(BI120,NyIES!$L$2:$V$4,DK120,1))),"")</f>
        <v/>
      </c>
      <c r="CL120" s="4" t="str">
        <f>IF(AND(ISNUMBER(BE120),ISNUMBER(DK120)),IF(BE120-VLOOKUP(BI120,NyISI!$L$2:$V$4,DK120,1)&lt;40,40 &amp; " - " &amp; BE120+VLOOKUP(BI120,NyISI!$L$2:$V$4,DK120,1),IF(BE120+VLOOKUP(BI120,NyISI!$L$2:$V$4,DK120,1)&gt;160,BE120-VLOOKUP(BI120,NyISI!$L$2:$V$4,DK120,1) &amp; " - " &amp; 160,BE120-VLOOKUP(BI120,NyISI!$L$2:$V$4,DK120,1) &amp; " - " &amp; BE120+VLOOKUP(BI120,NyISI!$L$2:$V$4,DK120,1))),"")</f>
        <v/>
      </c>
      <c r="CM120" s="4" t="str">
        <f>IF(AND(ISNUMBER(DK120),DK120&lt;8),IF(AND(ISNUMBER(BF120),ISNUMBER(DK120)),IF(BF120-VLOOKUP(BI120,NyISS!$L$2:$V$4,DK120,1)&lt;40,40 &amp; " - " &amp; BF120+VLOOKUP(BI120,NyISS!$L$2:$V$4,DK120,1),IF(BF120+VLOOKUP(BI120,NyISS!$L$2:$V$4,DK120,1)&gt;160,BF120-VLOOKUP(BI120,NyISS!$L$2:$V$4,DK120,1) &amp; " - " &amp; 160,BF120-VLOOKUP(BI120,NyISS!$L$2:$V$4,DK120,1) &amp; " - " &amp; BF120+VLOOKUP(BI120,NyISS!$L$2:$V$4,DK120,1))),""),"")</f>
        <v/>
      </c>
      <c r="CN120" s="4" t="str">
        <f>IF(AND(ISNUMBER(DK120),DK120&gt;7),IF(AND(ISNUMBER(BG120),ISNUMBER(DK120)),IF(BG120-VLOOKUP(BI120,NyISM!$L$2:$V$4,DK120,1)&lt;40,40 &amp; " - " &amp; BG120+VLOOKUP(BI120,NyISM!$L$2:$V$4,DK120,1),IF(BG120+VLOOKUP(BI120,NyISM!$L$2:$V$4,DK120,1)&gt;160,BG120-VLOOKUP(BI120,NyISM!$L$2:$V$4,DK120,1) &amp; " - " &amp; 160,BG120-VLOOKUP(BI120,NyISM!$L$2:$V$4,DK120,1) &amp; " - " &amp; BG120+VLOOKUP(BI120,NyISM!$L$2:$V$4,DK120,1))),""),"")</f>
        <v/>
      </c>
      <c r="CO120" s="4" t="str">
        <f>IF(AND(ISNUMBER(BH120),ISNUMBER(DK120)),IF(BH120-VLOOKUP(BI120,NyIAM!$L$2:$V$4,DK120,1)&lt;40,40 &amp; " - " &amp; BH120+VLOOKUP(BI120,NyIAM!$L$2:$V$4,DK120,1),IF(BH120+VLOOKUP(BI120,NyIAM!$L$2:$V$4,DK120,1)&gt;160,BH120-VLOOKUP(BI120,NyIAM!$L$2:$V$4,DK120,1) &amp; " - " &amp; 160,BH120-VLOOKUP(BI120,NyIAM!$L$2:$V$4,DK120,1) &amp; " - " &amp; BH120+VLOOKUP(BI120,NyIAM!$L$2:$V$4,DK120,1))),"")</f>
        <v/>
      </c>
      <c r="CP120" s="4" t="str">
        <f>IF(AF120="","",IF(AND(ISNUMBER(AF120),ISNUMBER(DK120)),IF(VLOOKUP(AF120,NyOm!$A$2:$K$30,DK120,1)=1,"Onormalt få ord",IF(VLOOKUP(AF120,NyOm!$A$2:$K$30,DK120,1)=2,"Färre antal ord än normalt",IF(VLOOKUP(AF120,NyOm!$A$2:$K$30,DK120,1)=3,"Normalt antal ord","")))))</f>
        <v/>
      </c>
      <c r="CQ120" s="4" t="str">
        <f>IF(AB120="","",IF(AND(ISNUMBER(AB120),ISNUMBER(DK120)),IF(VLOOKUP(AB120,NyPbTid!$A$2:$K$218,DK120,1)=1,"Onormalt lång tidsåtgång",IF(VLOOKUP(AB120,NyPbTid!$A$2:$K$218,DK120,1)=2,"Långsammare än normalt",IF(VLOOKUP(AB120,NyPbTid!$A$2:$K$218,DK120,1)=3,"Normal tidsåtgång","")))))</f>
        <v/>
      </c>
      <c r="CR120" s="4" t="str">
        <f>IF(AC120="","",IF(AND(ISNUMBER(AC120),ISNUMBER(DK120)),IF(VLOOKUP(AC120,NyPbFel!$A$2:$K$18,DK120,1)=1,"Onormalt antal fel",IF(VLOOKUP(AC120,NyPbFel!$A$2:$K$18,DK120,1)=2,"Fler fel än normalt",IF(VLOOKUP(AC120,NyPbFel!$A$2:$K$18,DK120,1)=3,"Normalt antal fel","")))))</f>
        <v/>
      </c>
      <c r="CS120" s="4" t="str">
        <f t="shared" si="28"/>
        <v/>
      </c>
      <c r="CT120" s="4" t="str">
        <f>IF(OR(ISNUMBER(CS120),CS120="0**"),IF(ISNUMBER(CS120),CS120/ABS(CS120)*VLOOKUP(1,SignDiff!$A$3:$K$4,DK120,1),VLOOKUP(1,SignDiff!$A$3:$K$4,DK120,1)),"")</f>
        <v/>
      </c>
      <c r="CU120" s="4" t="str">
        <f>IF(OR(ISNUMBER(CS120),CS120="0**"),IF(ISNUMBER(CS120),CS120/ABS(CS120)*VLOOKUP(1,SignDiff!$A$7:$K$8,DK120,1),VLOOKUP(1,SignDiff!$A$7:$K$8,DK120,1)),"")</f>
        <v/>
      </c>
      <c r="CV120" s="4" t="str">
        <f t="shared" si="29"/>
        <v/>
      </c>
      <c r="CW120" s="4" t="str">
        <f t="shared" si="30"/>
        <v/>
      </c>
      <c r="CX120" s="4" t="str">
        <f>IF(OR(ISNUMBER(CS120),CS120="0**"),IF(CS120="0**",VLOOKUP(0,'IRS-IES'!$A$2:$C$43,2,1),IF(CS120&lt;0,VLOOKUP(ABS(CS120),'IRS-IES'!$A$2:$C$43,2,1),VLOOKUP(ABS(CS120),'IRS-IES'!$A$2:$C$43,3,1))),"")</f>
        <v/>
      </c>
      <c r="CY120" s="4" t="str">
        <f t="shared" si="31"/>
        <v/>
      </c>
      <c r="CZ120" s="4" t="str">
        <f>IF(OR(ISNUMBER(CY120),CY120="0**"),IF(ISNUMBER(CY120),CY120/ABS(CY120)*VLOOKUP(2,SignDiff!$A$3:$K$4,DK120,1),VLOOKUP(2,SignDiff!$A$3:$K$4,DK120,1)),"")</f>
        <v/>
      </c>
      <c r="DA120" s="4" t="str">
        <f>IF(OR(ISNUMBER(CY120),CY120="0**"),IF(ISNUMBER(CY120),CY120/ABS(CY120)*VLOOKUP(2,SignDiff!$A$7:$K$8,DK120,1),VLOOKUP(2,SignDiff!$A$7:$K$8,DK120,1)),"")</f>
        <v/>
      </c>
      <c r="DB120" s="4" t="str">
        <f t="shared" si="32"/>
        <v/>
      </c>
      <c r="DC120" s="4" t="str">
        <f t="shared" si="33"/>
        <v/>
      </c>
      <c r="DD120" s="4" t="str">
        <f>IF(OR(ISNUMBER(CY120),CY120="0**"),IF(CY120="0**",VLOOKUP(0,'ISI-ISS'!$A$2:$C$43,2,1),IF(CY120&lt;0,VLOOKUP(ABS(CY120),'ISI-ISS'!$A$2:$C$43,2,1),VLOOKUP(ABS(CY120),'ISI-ISS'!$A$2:$C$43,3,1))),"")</f>
        <v/>
      </c>
      <c r="DE120" s="4" t="str">
        <f t="shared" si="34"/>
        <v/>
      </c>
      <c r="DF120" s="4" t="str">
        <f>IF(OR(ISNUMBER(DE120),DE120="0**"),IF(ISNUMBER(DE120),DE120/ABS(DE120)*VLOOKUP(2,SignDiff!$A$3:$K$4,DK120,1),VLOOKUP(2,SignDiff!$A$3:$K$4,DK120,1)),"")</f>
        <v/>
      </c>
      <c r="DG120" s="4" t="str">
        <f>IF(OR(ISNUMBER(DE120),DE120="0**"),IF(ISNUMBER(DE120),DE120/ABS(DE120)*VLOOKUP(2,SignDiff!$A$7:$K$8,DK120,1),VLOOKUP(2,SignDiff!$A$7:$K$8,DK120,1)),"")</f>
        <v/>
      </c>
      <c r="DH120" s="4" t="str">
        <f t="shared" si="35"/>
        <v/>
      </c>
      <c r="DI120" s="4" t="str">
        <f t="shared" si="36"/>
        <v/>
      </c>
      <c r="DJ120" s="4" t="str">
        <f>IF(OR(ISNUMBER(DE120),DE120="0**"),IF(DE120="0**",VLOOKUP(0,'ISI-ISM'!$A$2:$C$43,2,1),IF(DE120&lt;0,VLOOKUP(ABS(DE120),'ISI-ISM'!$A$2:$C$43,2,1),VLOOKUP(ABS(DE120),'ISI-ISM'!$A$2:$C$43,3,1))),"")</f>
        <v/>
      </c>
      <c r="DK120" s="4" t="str">
        <f>IF(ISERROR(VLOOKUP(N120,age!$A$2:$C$11,2,1)),"",VLOOKUP(N120,age!$A$2:$C$11,2,1))</f>
        <v/>
      </c>
      <c r="DL120" s="4" t="str">
        <f>IF(ISERROR(VLOOKUP(N120,age!$A$2:$C$11,3,1)),"",VLOOKUP(N120,age!$A$2:$C$11,3,1))</f>
        <v/>
      </c>
      <c r="DM120" s="4">
        <f t="shared" si="23"/>
        <v>0</v>
      </c>
      <c r="DN120" s="4">
        <f t="shared" si="24"/>
        <v>0</v>
      </c>
      <c r="DO120" s="4">
        <f t="shared" si="25"/>
        <v>0</v>
      </c>
      <c r="DP120" s="4">
        <f t="shared" si="26"/>
        <v>0</v>
      </c>
      <c r="DQ120" s="4">
        <f t="shared" si="27"/>
        <v>0</v>
      </c>
      <c r="DR120" s="9" t="str">
        <f t="shared" si="37"/>
        <v/>
      </c>
      <c r="DS120" s="9" t="str">
        <f t="shared" si="38"/>
        <v/>
      </c>
      <c r="DT120" s="9" t="str">
        <f t="shared" si="39"/>
        <v/>
      </c>
      <c r="DU120" s="9" t="str">
        <f t="shared" si="40"/>
        <v/>
      </c>
      <c r="DV120" s="9" t="str">
        <f t="shared" si="41"/>
        <v/>
      </c>
      <c r="DW120" s="9" t="str">
        <f t="shared" si="42"/>
        <v/>
      </c>
      <c r="DX120" s="9" t="str">
        <f t="shared" si="43"/>
        <v/>
      </c>
      <c r="DY120" s="9" t="str">
        <f>IF(AND(ISNUMBER(AJ120),ISNUMBER(DK120)),IF(AJ120-VLOOKUP(BI120,NyFi!$L$2:$V$4,DK120,1)&lt;1,1,AJ120-VLOOKUP(BI120,NyFi!$L$2:$V$4,DK120,1)),"")</f>
        <v/>
      </c>
      <c r="DZ120" s="9" t="str">
        <f>IF(AND(ISNUMBER(DK120),DK120&lt;8),IF(AND(ISNUMBER(AK120),ISNUMBER(DK120)),IF(AK120-VLOOKUP(BI120,NyGs!$L$2:$V$4,DK120,1)&lt;1,1,AK120-VLOOKUP(BI120,NyGs!$L$2:$V$4,DK120,1)),""),"")</f>
        <v/>
      </c>
      <c r="EA120" s="9" t="str">
        <f>IF(AND(ISNUMBER(AL120),ISNUMBER(DK120)),IF(AL120-VLOOKUP(BI120,NyRm!$L$2:$V$4,DK120,1)&lt;1,1,AL120-VLOOKUP(BI120,NyRm!$L$2:$V$4,DK120,1)),"")</f>
        <v/>
      </c>
      <c r="EB120" s="9" t="str">
        <f>IF(AND(ISNUMBER(AM120),ISNUMBER(DK120)),IF(AM120-VLOOKUP(BI120,NyFm!$L$2:$V$4,DK120,1)&lt;1,1,AM120-VLOOKUP(BI120,NyFm!$L$2:$V$4,DK120,1)),"")</f>
        <v/>
      </c>
      <c r="EC120" s="9" t="str">
        <f>IF(AND(ISNUMBER(DK120),DK120&lt;8),IF(AND(ISNUMBER(AN120),ISNUMBER(DK120)),IF(AN120-VLOOKUP(BI120,NyLi1R!$L$2:$V$4,DK120,1)&lt;1,1,AN120-VLOOKUP(BI120,NyLi1R!$L$2:$V$4,DK120,1)),""),"")</f>
        <v/>
      </c>
      <c r="ED120" s="9" t="str">
        <f>IF(AND(ISNUMBER(DK120),DK120&lt;8),IF(AND(ISNUMBER(AO120),ISNUMBER(DK120)),IF(AO120-VLOOKUP(BI120,NyLi1E!$L$2:$V$4,DK120,1)&lt;1,1,AO120-VLOOKUP(BI120,NyLi1E!$L$2:$V$4,DK120,1)),""),"")</f>
        <v/>
      </c>
      <c r="EE120" s="9" t="str">
        <f>IF(AND(ISNUMBER(DK120),DK120&lt;8),IF(AND(ISNUMBER(AP120),ISNUMBER(DK120)),IF(AP120-VLOOKUP(BI120,NyLi1T!$L$2:$V$4,DK120,1)&lt;1,1,AP120-VLOOKUP(BI120,NyLi1T!$L$2:$V$4,DK120,1)),""),"")</f>
        <v/>
      </c>
      <c r="EF120" s="9" t="str">
        <f>IF(AND(ISNUMBER(DK120),DK120&gt;7),IF(AND(ISNUMBER(AQ120),ISNUMBER(DK120)),IF(AQ120-VLOOKUP(BI120,NyLi2R!$L$2:$V$4,DK120,1)&lt;1,1,AQ120-VLOOKUP(BI120,NyLi2R!$L$2:$V$4,DK120,1)),""),"")</f>
        <v/>
      </c>
      <c r="EG120" s="9" t="str">
        <f>IF(AND(ISNUMBER(DK120),DK120&gt;7),IF(AND(ISNUMBER(AR120),ISNUMBER(DK120)),IF(AR120-VLOOKUP(BI120,NyLi2E!$L$2:$V$4,DK120,1)&lt;1,1,AR120-VLOOKUP(BI120,NyLi2E!$L$2:$V$4,DK120,1)),""),"")</f>
        <v/>
      </c>
      <c r="EH120" s="9" t="str">
        <f>IF(AND(ISNUMBER(DK120),DK120&gt;7),IF(AND(ISNUMBER(AS120),ISNUMBER(DK120)),IF(AS120-VLOOKUP(BI120,NyLi2T!$L$2:$V$4,DK120,1)&lt;1,1,AS120-VLOOKUP(BI120,NyLi2T!$L$2:$V$4,DK120,1)),""),"")</f>
        <v/>
      </c>
      <c r="EI120" s="9" t="str">
        <f>IF(AND(ISNUMBER(DK120),DK120&lt;8),IF(AND(ISNUMBER(AT120),ISNUMBER(DK120)),IF(AT120-VLOOKUP(BI120,NySs!$L$2:$V$4,DK120,1)&lt;1,1,AT120-VLOOKUP(BI120,NySs!$L$2:$V$4,DK120,1)),""),"")</f>
        <v/>
      </c>
      <c r="EJ120" s="9" t="str">
        <f>IF(AND(ISNUMBER(DK120),DK120&lt;9),IF(AND(ISNUMBER(AU120),ISNUMBER(DK120)),IF(AU120-VLOOKUP(BI120,NyEo!$L$2:$V$4,DK120,1)&lt;1,1,AU120-VLOOKUP(BI120,NyEo!$L$2:$V$4,DK120,1)),""),"")</f>
        <v/>
      </c>
      <c r="EK120" s="9" t="str">
        <f>IF(AND(ISNUMBER(DK120),DK120&gt;7),IF(AND(ISNUMBER(AV120),ISNUMBER(DK120)),IF(AV120-VLOOKUP(BI120,NyHt!$L$2:$V$4,DK120,1)&lt;1,1,AV120-VLOOKUP(BI120,NyHt!$L$2:$V$4,DK120,1)),""),"")</f>
        <v/>
      </c>
      <c r="EL120" s="9" t="str">
        <f>IF(AND(ISNUMBER(AW120),ISNUMBER(DK120)),IF(AW120-VLOOKUP(BI120,NySiF!$L$2:$V$4,DK120,1)&lt;1,1,AW120-VLOOKUP(BI120,NySiF!$L$2:$V$4,DK120,1)),"")</f>
        <v/>
      </c>
      <c r="EM120" s="9" t="str">
        <f>IF(AND(ISNUMBER(AX120),ISNUMBER(DK120)),IF(AX120-VLOOKUP(BI120,NySiB!$L$2:$V$4,DK120,1)&lt;1,1,AX120-VLOOKUP(BI120,NySiB!$L$2:$V$4,DK120,1)),"")</f>
        <v/>
      </c>
      <c r="EN120" s="9" t="str">
        <f>IF(AND(ISNUMBER(AY120),ISNUMBER(DK120)),IF(AY120-VLOOKUP(BI120,NySiT!$L$2:$V$4,DK120,1)&lt;1,1,AY120-VLOOKUP(BI120,NySiT!$L$2:$V$4,DK120,1)),"")</f>
        <v/>
      </c>
      <c r="EO120" s="9" t="str">
        <f>IF(AND(ISNUMBER(AZ120),ISNUMBER(DK120)),IF(AZ120-VLOOKUP(BI120,NyVs!$L$2:$V$4,DK120,1)&lt;1,1,AZ120-VLOOKUP(BI120,NyVs!$L$2:$V$4,DK120,1)),"")</f>
        <v/>
      </c>
      <c r="EP120" s="9" t="str">
        <f>IF(AND(ISNUMBER(BA120),ISNUMBER(DK120)),IF(BA120-VLOOKUP(BI120,NyPp!$L$2:$V$4,DK120,1)&lt;1,1,BA120-VLOOKUP(BI120,NyPp!$L$2:$V$4,DK120,1)),"")</f>
        <v/>
      </c>
      <c r="EQ120" s="9" t="str">
        <f>IF(AND(ISNUMBER(BB120),ISNUMBER(DK120)),IF(BB120-VLOOKUP(BI120,NyIGS!$L$2:$V$4,DK120,1)&lt;40,40,BB120-VLOOKUP(BI120,NyIGS!$L$2:$V$4,DK120,1)),"")</f>
        <v/>
      </c>
      <c r="ER120" s="9" t="str">
        <f>IF(AND(ISNUMBER(BC120),ISNUMBER(DK120)),IF(BC120-VLOOKUP(BI120,NyIRS!$L$2:$V$4,DK120,1)&lt;40,40,BC120-VLOOKUP(BI120,NyIRS!$L$2:$V$4,DK120,1)),"")</f>
        <v/>
      </c>
      <c r="ES120" s="9" t="str">
        <f>IF(AND(ISNUMBER(BD120),ISNUMBER(DK120)),IF(BD120-VLOOKUP(BI120,NyIES!$L$2:$V$4,DK120,1)&lt;40,40,BD120-VLOOKUP(BI120,NyIES!$L$2:$V$4,DK120,1)),"")</f>
        <v/>
      </c>
      <c r="ET120" s="9" t="str">
        <f>IF(AND(ISNUMBER(BE120),ISNUMBER(DK120)),IF(BE120-VLOOKUP(BI120,NyISI!$L$2:$V$4,DK120,1)&lt;40,40,BE120-VLOOKUP(BI120,NyISI!$L$2:$V$4,DK120,1)),"")</f>
        <v/>
      </c>
      <c r="EU120" s="9" t="str">
        <f>IF(AND(ISNUMBER(DK120),DK120&lt;8),IF(AND(ISNUMBER(BF120),ISNUMBER(DK120)),IF(BF120-VLOOKUP(BI120,NyISS!$L$2:$V$4,DK120,1)&lt;40,40,BF120-VLOOKUP(BI120,NyISS!$L$2:$V$4,DK120,1)),""),"")</f>
        <v/>
      </c>
      <c r="EV120" s="9" t="str">
        <f>IF(AND(ISNUMBER(DK120),DK120&gt;7),IF(AND(ISNUMBER(BG120),ISNUMBER(DK120)),IF(BG120-VLOOKUP(BI120,NyISM!$L$2:$V$4,DK120,1)&lt;40,40,BG120-VLOOKUP(BI120,NyISM!$L$2:$V$4,DK120,1)),""),"")</f>
        <v/>
      </c>
      <c r="EW120" s="9" t="str">
        <f>IF(AND(ISNUMBER(BH120),ISNUMBER(DK120)),IF(BH120-VLOOKUP(BI120,NyIAM!$L$2:$V$4,DK120,1)&lt;40,40,BH120-VLOOKUP(BI120,NyIAM!$L$2:$V$4,DK120,1)),"")</f>
        <v/>
      </c>
      <c r="EX120" s="9" t="str">
        <f>IF(AND(ISNUMBER(AJ120),ISNUMBER(DK120)),IF(AJ120+VLOOKUP(BI120,NyFi!$L$2:$V$4,DK120,1)&gt;19,19,AJ120+VLOOKUP(BI120,NyFi!$L$2:$V$4,DK120,1)),"")</f>
        <v/>
      </c>
      <c r="EY120" s="9" t="str">
        <f>IF(AND(ISNUMBER(DK120),DK120&lt;8),IF(AND(ISNUMBER(AK120),ISNUMBER(DK120)),IF(AK120+VLOOKUP(BI120,NyGs!$L$2:$V$4,DK120,1)&gt;19,19,AK120+VLOOKUP(BI120,NyGs!$L$2:$V$4,DK120,1)),""),"")</f>
        <v/>
      </c>
      <c r="EZ120" s="9" t="str">
        <f>IF(AND(ISNUMBER(AL120),ISNUMBER(DK120)),IF(AL120+VLOOKUP(BI120,NyRm!$L$2:$V$4,DK120,1)&gt;19,19,AL120+VLOOKUP(BI120,NyRm!$L$2:$V$4,DK120,1)),"")</f>
        <v/>
      </c>
      <c r="FA120" s="9" t="str">
        <f>IF(AND(ISNUMBER(AM120),ISNUMBER(DK120)),IF(AM120+VLOOKUP(BI120,NyFm!$L$2:$V$4,DK120,1)&gt;19,19,AM120+VLOOKUP(BI120,NyFm!$L$2:$V$4,DK120,1)),"")</f>
        <v/>
      </c>
      <c r="FB120" s="9" t="str">
        <f>IF(AND(ISNUMBER(DK120),DK120&lt;8),IF(AND(ISNUMBER(AN120),ISNUMBER(DK120)),IF(AN120+VLOOKUP(BI120,NyLi1R!$L$2:$V$4,DK120,1)&gt;19,19,AN120+VLOOKUP(BI120,NyLi1R!$L$2:$V$4,DK120,1)),""),"")</f>
        <v/>
      </c>
      <c r="FC120" s="9" t="str">
        <f>IF(AND(ISNUMBER(DK120),DK120&lt;8),IF(AND(ISNUMBER(AO120),ISNUMBER(DK120)),IF(AO120+VLOOKUP(BI120,NyLi1E!$L$2:$V$4,DK120,1)&gt;19,19,AO120+VLOOKUP(BI120,NyLi1E!$L$2:$V$4,DK120,1)),""),"")</f>
        <v/>
      </c>
      <c r="FD120" s="9" t="str">
        <f>IF(AND(ISNUMBER(DK120),DK120&lt;8),IF(AND(ISNUMBER(AP120),ISNUMBER(DK120)),IF(AP120+VLOOKUP(BI120,NyLi1T!$L$2:$V$4,DK120,1)&gt;19,19,AP120+VLOOKUP(BI120,NyLi1T!$L$2:$V$4,DK120,1)),""),"")</f>
        <v/>
      </c>
      <c r="FE120" s="9" t="str">
        <f>IF(AND(ISNUMBER(DK120),DK120&gt;7),IF(AND(ISNUMBER(AQ120),ISNUMBER(DK120)),IF(AQ120+VLOOKUP(BI120,NyLi2R!$L$2:$V$4,DK120,1)&gt;19,19,AQ120+VLOOKUP(BI120,NyLi2R!$L$2:$V$4,DK120,1)),""),"")</f>
        <v/>
      </c>
      <c r="FF120" s="9" t="str">
        <f>IF(AND(ISNUMBER(DK120),DK120&gt;7),IF(AND(ISNUMBER(AR120),ISNUMBER(DK120)),IF(AR120+VLOOKUP(BI120,NyLi2E!$L$2:$V$4,DK120,1)&gt;19,19,AR120+VLOOKUP(BI120,NyLi2E!$L$2:$V$4,DK120,1)),""),"")</f>
        <v/>
      </c>
      <c r="FG120" s="9" t="str">
        <f>IF(AND(ISNUMBER(DK120),DK120&gt;7),IF(AND(ISNUMBER(AS120),ISNUMBER(DK120)),IF(AS120+VLOOKUP(BI120,NyLi2T!$L$2:$V$4,DK120,1)&gt;19,19,AS120+VLOOKUP(BI120,NyLi2T!$L$2:$V$4,DK120,1)),""),"")</f>
        <v/>
      </c>
      <c r="FH120" s="9" t="str">
        <f>IF(AND(ISNUMBER(DK120),DK120&lt;8),IF(AND(ISNUMBER(AT120),ISNUMBER(DK120)),IF(AT120+VLOOKUP(BI120,NySs!$L$2:$V$4,DK120,1)&gt;19,19,AT120+VLOOKUP(BI120,NySs!$L$2:$V$4,DK120,1)),""),"")</f>
        <v/>
      </c>
      <c r="FI120" s="9" t="str">
        <f>IF(AND(ISNUMBER(DK120),DK120&lt;9),IF(AND(ISNUMBER(AU120),ISNUMBER(DK120)),IF(AU120+VLOOKUP(BI120,NyEo!$L$2:$V$4,DK120,1)&gt;19,19,AU120+VLOOKUP(BI120,NyEo!$L$2:$V$4,DK120,1)),""),"")</f>
        <v/>
      </c>
      <c r="FJ120" s="9" t="str">
        <f>IF(AND(ISNUMBER(DK120),DK120&gt;7),IF(AND(ISNUMBER(AV120),ISNUMBER(DK120)),IF(AV120+VLOOKUP(BI120,NyHt!$L$2:$V$4,DK120,1)&gt;19,19,AV120+VLOOKUP(BI120,NyHt!$L$2:$V$4,DK120,1)),""),"")</f>
        <v/>
      </c>
      <c r="FK120" s="9" t="str">
        <f>IF(AND(ISNUMBER(AW120),ISNUMBER(DK120)),IF(AW120+VLOOKUP(BI120,NySiF!$L$2:$V$4,DK120,1)&gt;19,19,AW120+VLOOKUP(BI120,NySiF!$L$2:$V$4,DK120,1)),"")</f>
        <v/>
      </c>
      <c r="FL120" s="9" t="str">
        <f>IF(AND(ISNUMBER(AX120),ISNUMBER(DK120)),IF(AX120+VLOOKUP(BI120,NySiB!$L$2:$V$4,DK120,1)&gt;19,19,AX120+VLOOKUP(BI120,NySiB!$L$2:$V$4,DK120,1)),"")</f>
        <v/>
      </c>
      <c r="FM120" s="9" t="str">
        <f>IF(AND(ISNUMBER(AY120),ISNUMBER(DK120)),IF(AY120+VLOOKUP(BI120,NySiT!$L$2:$V$4,DK120,1)&gt;19,19,AY120+VLOOKUP(BI120,NySiT!$L$2:$V$4,DK120,1)),"")</f>
        <v/>
      </c>
      <c r="FN120" s="9" t="str">
        <f>IF(AND(ISNUMBER(AZ120),ISNUMBER(DK120)),IF(AZ120+VLOOKUP(BI120,NyVs!$L$2:$V$4,DK120,1)&gt;19,19,AZ120+VLOOKUP(BI120,NyVs!$L$2:$V$4,DK120,1)),"")</f>
        <v/>
      </c>
      <c r="FO120" s="9" t="str">
        <f>IF(AND(ISNUMBER(BA120),ISNUMBER(DK120)),IF(BA120+VLOOKUP(BI120,NyPp!$L$2:$V$4,DK120,1)&gt;19,19,BA120+VLOOKUP(BI120,NyPp!$L$2:$V$4,DK120,1)),"")</f>
        <v/>
      </c>
      <c r="FP120" s="9" t="str">
        <f>IF(AND(ISNUMBER(BB120),ISNUMBER(DK120)),IF(BB120+VLOOKUP(BI120,NyIGS!$L$2:$V$4,DK120,1)&gt;160,160,BB120+VLOOKUP(BI120,NyIGS!$L$2:$V$4,DK120,1)),"")</f>
        <v/>
      </c>
      <c r="FQ120" s="9" t="str">
        <f>IF(AND(ISNUMBER(BC120),ISNUMBER(DK120)),IF(BC120+VLOOKUP(BI120,NyIRS!$L$2:$V$4,DK120,1)&gt;160,160,BC120+VLOOKUP(BI120,NyIRS!$L$2:$V$4,DK120,1)),"")</f>
        <v/>
      </c>
      <c r="FR120" s="9" t="str">
        <f>IF(AND(ISNUMBER(BD120),ISNUMBER(DK120)),IF(BD120+VLOOKUP(BI120,NyIES!$L$2:$V$4,DK120,1)&gt;160,160, BD120+VLOOKUP(BI120,NyIES!$L$2:$V$4,DK120,1)),"")</f>
        <v/>
      </c>
      <c r="FS120" s="9" t="str">
        <f>IF(AND(ISNUMBER(BE120),ISNUMBER(DK120)),IF(BE120+VLOOKUP(BI120,NyISI!$L$2:$V$4,DK120,1)&gt;160,160,BE120+VLOOKUP(BI120,NyISI!$L$2:$V$4,DK120,1)),"")</f>
        <v/>
      </c>
      <c r="FT120" s="9" t="str">
        <f>IF(AND(ISNUMBER(DK120),DK120&lt;8),IF(AND(ISNUMBER(BF120),ISNUMBER(DK120)),IF(BF120+VLOOKUP(BI120,NyISS!$L$2:$V$4,DK120,1)&gt;160,160,BF120+VLOOKUP(BI120,NyISS!$L$2:$V$4,DK120,1)),""),"")</f>
        <v/>
      </c>
      <c r="FU120" s="9" t="str">
        <f>IF(AND(ISNUMBER(DK120),DK120&gt;7),IF(AND(ISNUMBER(BG120),ISNUMBER(DK120)),IF(BG120+VLOOKUP(BI120,NyISM!$L$2:$V$4,DK120,1)&gt;160,160,BG120+VLOOKUP(BI120,NyISM!$L$2:$V$4,DK120,1)),""),"")</f>
        <v/>
      </c>
      <c r="FV120" s="9" t="str">
        <f>IF(AND(ISNUMBER(BH120),ISNUMBER(DK120)),IF(BH120+VLOOKUP(BI120,NyIAM!$L$2:$V$4,DK120,1)&gt;160,160,BH120+VLOOKUP(BI120,NyIAM!$L$2:$V$4,DK120,1)),"")</f>
        <v/>
      </c>
    </row>
    <row r="121" spans="1:178" x14ac:dyDescent="0.2">
      <c r="A121" s="51"/>
      <c r="B121" s="51"/>
      <c r="C121" s="51"/>
      <c r="D121" s="51"/>
      <c r="E121" s="51"/>
      <c r="F121" s="51"/>
      <c r="G121" s="51"/>
      <c r="H121" s="51"/>
      <c r="I121" s="51"/>
      <c r="J121" s="52"/>
      <c r="K121" s="52"/>
      <c r="L121" s="53"/>
      <c r="M121" s="53"/>
      <c r="N121" s="58" t="str">
        <f t="shared" si="22"/>
        <v/>
      </c>
      <c r="O121" s="53"/>
      <c r="P121" s="53"/>
      <c r="Q121" s="53"/>
      <c r="R121" s="53"/>
      <c r="S121" s="53"/>
      <c r="T121" s="53"/>
      <c r="U121" s="53"/>
      <c r="V121" s="53"/>
      <c r="W121" s="53"/>
      <c r="X121" s="53"/>
      <c r="Y121" s="53"/>
      <c r="Z121" s="53"/>
      <c r="AA121" s="53"/>
      <c r="AB121" s="53"/>
      <c r="AC121" s="53"/>
      <c r="AD121" s="53"/>
      <c r="AE121" s="53"/>
      <c r="AF121" s="53"/>
      <c r="AG121" s="53"/>
      <c r="AH121" s="53"/>
      <c r="AI121" s="53"/>
      <c r="AJ121" s="4" t="str">
        <f>IF(O121="","",IF(ISNUMBER(N121),VLOOKUP(O121,NyFi!$A$2:$K$40,DK121),""))</f>
        <v/>
      </c>
      <c r="AK121" s="4" t="str">
        <f>IF(P121="","",IF(AND(ISNUMBER(N121),DK121&lt;8),VLOOKUP(P121,NyGs!$A$2:$G$41,DK121),""))</f>
        <v/>
      </c>
      <c r="AL121" s="4" t="str">
        <f>IF(AA121="","",IF(ISNUMBER(N121),VLOOKUP(AA121,NyRm!$A$2:$K$56,DK121),""))</f>
        <v/>
      </c>
      <c r="AM121" s="4" t="str">
        <f>IF(Z121="","",IF(ISNUMBER(N121),VLOOKUP(Z121,NyFm!$A$2:$K$46,DK121),""))</f>
        <v/>
      </c>
      <c r="AN121" s="4" t="str">
        <f>IF(U121="","",IF(AND(ISNUMBER(N121),DK121&lt;8),VLOOKUP(U121,NyLi1R!$A$2:$G$20,DK121),""))</f>
        <v/>
      </c>
      <c r="AO121" s="4" t="str">
        <f>IF(V121="","",IF(AND(ISNUMBER(N121),DK121&lt;8),VLOOKUP(V121,NyLi1E!$A$2:$G$20,DK121),""))</f>
        <v/>
      </c>
      <c r="AP121" s="4" t="str">
        <f>IF(AND(ISNUMBER(N121),ISNUMBER(AN121),ISNUMBER(AO121),DK121&lt;8),VLOOKUP(AN121+AO121,NyLi1T!$A$2:$G$40,DK121),"")</f>
        <v/>
      </c>
      <c r="AQ121" s="4" t="str">
        <f>IF(W121="","",IF(AND(ISNUMBER(N121),DK121&gt;7),VLOOKUP(W121,NyLi2R!$A$2:$K$20,DK121),""))</f>
        <v/>
      </c>
      <c r="AR121" s="4" t="str">
        <f>IF(X121="","",IF(AND(ISNUMBER(N121),DK121&gt;7),VLOOKUP(X121,NyLi2E!$A$2:$K$20,DK121),""))</f>
        <v/>
      </c>
      <c r="AS121" s="4" t="str">
        <f>IF(AND(ISNUMBER(N121),ISNUMBER(AQ121),ISNUMBER(AR121),DK121&gt;7),VLOOKUP(AQ121+AR121,NyLi2T!$A$2:$K$40,DK121),"")</f>
        <v/>
      </c>
      <c r="AT121" s="4" t="str">
        <f>IF(AE121="","",IF(AND(ISNUMBER(N121),DK121&lt;8),VLOOKUP(AE121,NySs!$A$2:$G$28,DK121),""))</f>
        <v/>
      </c>
      <c r="AU121" s="4" t="str">
        <f>IF(AD121="","",IF(AND(ISNUMBER(N121),DK121&lt;9),VLOOKUP(AD121,NyEo!$A$2:$H$22,DK121),""))</f>
        <v/>
      </c>
      <c r="AV121" s="4" t="str">
        <f>IF(Q121="","",IF(AND(ISNUMBER(N121),DK121&gt;7),VLOOKUP(Q121,NyHt!$A$2:$K$17,DK121),""))</f>
        <v/>
      </c>
      <c r="AW121" s="4" t="str">
        <f>IF(R121="","",IF(ISNUMBER(N121),VLOOKUP(R121,NySiF!$A$2:$K$18,DK121),""))</f>
        <v/>
      </c>
      <c r="AX121" s="4" t="str">
        <f>IF(S121="","",IF(ISNUMBER(N121),VLOOKUP(S121,NySiB!$A$2:$K$16,DK121),""))</f>
        <v/>
      </c>
      <c r="AY121" s="4" t="str">
        <f>IF(T121="","",IF(ISNUMBER(N121),VLOOKUP(T121,NySiT!$A$2:$K$32,DK121),""))</f>
        <v/>
      </c>
      <c r="AZ121" s="4" t="str">
        <f>IF(Y121="","",IF(ISNUMBER(N121),VLOOKUP(Y121,NyVs!$A$2:$K$86,DK121),""))</f>
        <v/>
      </c>
      <c r="BA121" s="4" t="str">
        <f>IF(AI121="","",IF(ISNUMBER(N121),VLOOKUP(AI121,NyPp!$A$2:$K$202,DK121),""))</f>
        <v/>
      </c>
      <c r="BB121" s="4" t="str">
        <f>IF(AND(ISNUMBER(AJ121),ISNUMBER(AK121),ISNUMBER(AL121),ISNUMBER(AM121),DK121&lt;8),IF(COUNTIF(O121,0)+COUNTIF(P121,0)+COUNTIF(AA121,0)+COUNTIF(Z121,0)&gt;1,"",VLOOKUP(AJ121+AK121+AL121+AM121,NyIGS!$A$2:$K$78,DK121)),IF(AND(ISNUMBER(AJ121),ISNUMBER(AL121),ISNUMBER(AM121),ISNUMBER(AS121),DK121&gt;7),IF(COUNTIF(O121,0)+COUNTIF(AA121,0)+COUNTIF(Z121,0)+AND(COUNTIF(W121,0),COUNTIF(X121,0))&gt;1,"",VLOOKUP(AJ121+AL121+AM121+AS121,NyIGS!$A$2:$K$78,DK121)),""))</f>
        <v/>
      </c>
      <c r="BC121" s="4" t="str">
        <f>IF(AND(ISNUMBER(AJ121),ISNUMBER(AN121),ISNUMBER(AT121),DK121&lt;8),IF(COUNTIF(O121,0)+COUNTIF(U121,0)+COUNTIF(AE121,0)&gt;1,"",VLOOKUP(AJ121+AN121+AT121,NyIRS!$A$2:$K$59,DK121)),IF(AND(ISNUMBER(AJ121),ISNUMBER(AQ121),DK121&gt;7),IF(COUNTIF(O121,0)+COUNTIF(W121,0)&gt;1,"",VLOOKUP(AJ121+AQ121,NyIRS!$A$2:$K$59,DK121)),""))</f>
        <v/>
      </c>
      <c r="BD121" s="4" t="str">
        <f>IF(AND(ISNUMBER(AK121),ISNUMBER(AL121),ISNUMBER(AM121),DK121&lt;8),IF(COUNTIF(P121,0)+COUNTIF(AA121,0)+COUNTIF(Z121,0)&gt;1,"",VLOOKUP(AK121+AL121+AM121,NyIES!$A$2:$K$59,DK121)),IF(AND(ISNUMBER(AL121),ISNUMBER(AM121),ISNUMBER(AR121),DK121&gt;7),IF(COUNTIF(AA121,0)+COUNTIF(Z121,0)+COUNTIF(X121,0)&gt;1,"",VLOOKUP(AL121+AM121+AR121,NyIES!$A$2:$K$59,DK121)),""))</f>
        <v/>
      </c>
      <c r="BE121" s="4" t="str">
        <f>IF(AND(ISNUMBER(AJ121),ISNUMBER(AP121),ISNUMBER(AU121),DK121&lt;8),IF(COUNTIF(O121,0)+AND(COUNTIF(U121,0),COUNTIF(V121,0))+COUNTIF(AD121,0)&gt;1,"",VLOOKUP(AJ121+AP121+AU121,NyISI!$A$2:$K$59,DK121)),IF(AND(ISNUMBER(AS121),ISNUMBER(AU121),ISNUMBER(AV121),DK121=8),IF(COUNTIF(AD121,0)+COUNTIF(Q121,0)+AND(COUNTIF(W121,0),COUNTIF(X121,0))&gt;1,"",VLOOKUP(AS121+AU121+AV121,NyISI!$A$2:$K$59,DK121)),IF(AND(ISNUMBER(AS121),ISNUMBER(AV121),DK121&gt;8),IF(COUNTIF(Q121,0)+AND(COUNTIF(W121,0),COUNTIF(X121,0))&gt;1,"",VLOOKUP(AS121+AV121,NyISI!$A$2:$K$59,DK121)),"")))</f>
        <v/>
      </c>
      <c r="BF121" s="4" t="str">
        <f>IF(AND(ISNUMBER(AT121),ISNUMBER(AK121),ISNUMBER(AL121),ISNUMBER(AM121),DK121&lt;8),IF(COUNTIF(P121,0)+COUNTIF(AA121,0)+COUNTIF(Z121,0)+COUNTIF(AE121,0)&gt;1,"",VLOOKUP(AT121+AK121+AL121+AM121,NyISS!$A$2:$G$78,DK121)),"")</f>
        <v/>
      </c>
      <c r="BG121" s="4" t="str">
        <f>IF(AND(ISNUMBER(AJ121),ISNUMBER(AL121),ISNUMBER(AM121),DK121&gt;7),IF(COUNTIF(O121,0)+COUNTIF(AA121,0)+COUNTIF(Z121,0)&gt;1,"",VLOOKUP(AJ121+AL121+AM121,NyISM!$A$2:$K$59,DK121)),"")</f>
        <v/>
      </c>
      <c r="BH121" s="4" t="str">
        <f>IF(AND(ISNUMBER(AY121),ISNUMBER(AZ121)),IF(COUNTIF(T121,0)+COUNTIF(Y121,0)&gt;1,"",VLOOKUP(AY121+AZ121,NyIAM!$A$2:$K$40,DK121)),"")</f>
        <v/>
      </c>
      <c r="BJ121" s="4" t="str">
        <f>IF(ISNUMBER(BB121),VLOOKUP(BB121,Percentil!$A$2:$B$122,2,1),"")</f>
        <v/>
      </c>
      <c r="BK121" s="4" t="str">
        <f>IF(ISNUMBER(BC121),VLOOKUP(BC121,Percentil!$A$2:$B$122,2,1),"")</f>
        <v/>
      </c>
      <c r="BL121" s="4" t="str">
        <f>IF(ISNUMBER(BD121),VLOOKUP(BD121,Percentil!$A$2:$B$122,2,1),"")</f>
        <v/>
      </c>
      <c r="BM121" s="4" t="str">
        <f>IF(ISNUMBER(BE121),VLOOKUP(BE121,Percentil!$A$2:$B$122,2,1),"")</f>
        <v/>
      </c>
      <c r="BN121" s="4" t="str">
        <f>IF(ISNUMBER(BF121),VLOOKUP(BF121,Percentil!$A$2:$B$122,2,1),"")</f>
        <v/>
      </c>
      <c r="BO121" s="4" t="str">
        <f>IF(ISNUMBER(BG121),VLOOKUP(BG121,Percentil!$A$2:$B$122,2,1),"")</f>
        <v/>
      </c>
      <c r="BP121" s="4" t="str">
        <f>IF(ISNUMBER(BH121),VLOOKUP(BH121,Percentil!$A$2:$B$122,2,1),"")</f>
        <v/>
      </c>
      <c r="BQ121" s="4" t="str">
        <f>IF(AND(ISNUMBER(AJ121),ISNUMBER(DK121)),IF(AJ121-VLOOKUP(BI121,NyFi!$L$2:$V$4,DK121,1)&lt;1,1 &amp; " - " &amp; AJ121+VLOOKUP(BI121,NyFi!$L$2:$V$4,DK121,1),IF(AJ121+VLOOKUP(BI121,NyFi!$L$2:$V$4,DK121,1)&gt;19,AJ121-VLOOKUP(BI121,NyFi!$L$2:$V$4,DK121,1) &amp; " - " &amp; 19,AJ121-VLOOKUP(BI121,NyFi!$L$2:$V$4,DK121,1) &amp; " - " &amp; AJ121+VLOOKUP(BI121,NyFi!$L$2:$V$4,DK121,1))),"")</f>
        <v/>
      </c>
      <c r="BR121" s="4" t="str">
        <f>IF(AND(ISNUMBER(DK121),DK121&lt;8),IF(AND(ISNUMBER(AK121),ISNUMBER(DK121)),IF(AK121-VLOOKUP(BI121,NyGs!$L$2:$V$4,DK121,1)&lt;1,1 &amp; " - " &amp; AK121+VLOOKUP(BI121,NyGs!$L$2:$V$4,DK121,1),IF(AK121+VLOOKUP(BI121,NyGs!$L$2:$V$4,DK121,1)&gt;19,AK121-VLOOKUP(BI121,NyGs!$L$2:$V$4,DK121,1) &amp; " - " &amp; 19,AK121-VLOOKUP(BI121,NyGs!$L$2:$V$4,DK121,1) &amp; " - " &amp; AK121+VLOOKUP(BI121,NyGs!$L$2:$V$4,DK121,1))),""),"")</f>
        <v/>
      </c>
      <c r="BS121" s="4" t="str">
        <f>IF(AND(ISNUMBER(AL121),ISNUMBER(DK121)),IF(AL121-VLOOKUP(BI121,NyRm!$L$2:$V$4,DK121,1)&lt;1,1 &amp; " - " &amp; AL121+VLOOKUP(BI121,NyRm!$L$2:$V$4,DK121,1),IF(AL121+VLOOKUP(BI121,NyRm!$L$2:$V$4,DK121,1)&gt;19,AL121-VLOOKUP(BI121,NyRm!$L$2:$V$4,DK121,1) &amp; " - " &amp; 19,AL121-VLOOKUP(BI121,NyRm!$L$2:$V$4,DK121,1) &amp; " - " &amp; AL121+VLOOKUP(BI121,NyRm!$L$2:$V$4,DK121,1))),"")</f>
        <v/>
      </c>
      <c r="BT121" s="4" t="str">
        <f>IF(AND(ISNUMBER(AM121),ISNUMBER(DK121)),IF(AM121-VLOOKUP(BI121,NyFm!$L$2:$V$4,DK121,1)&lt;1,1 &amp; " - " &amp; AM121+VLOOKUP(BI121,NyFm!$L$2:$V$4,DK121,1),IF(AM121+VLOOKUP(BI121,NyFm!$L$2:$V$4,DK121,1)&gt;19,AM121-VLOOKUP(BI121,NyFm!$L$2:$V$4,DK121,1) &amp; " - " &amp; 19,AM121-VLOOKUP(BI121,NyFm!$L$2:$V$4,DK121,1) &amp; " - " &amp; AM121+VLOOKUP(BI121,NyFm!$L$2:$V$4,DK121,1))),"")</f>
        <v/>
      </c>
      <c r="BU121" s="4" t="str">
        <f>IF(AND(ISNUMBER(DK121),DK121&lt;8),IF(AND(ISNUMBER(AN121),ISNUMBER(DK121)),IF(AN121-VLOOKUP(BI121,NyLi1R!$L$2:$V$4,DK121,1)&lt;1,1 &amp; " - " &amp; AN121+VLOOKUP(BI121,NyLi1R!$L$2:$V$4,DK121,1),IF(AN121+VLOOKUP(BI121,NyLi1R!$L$2:$V$4,DK121,1)&gt;19,AN121-VLOOKUP(BI121,NyLi1R!$L$2:$V$4,DK121,1) &amp; " - " &amp; 19,AN121-VLOOKUP(BI121,NyLi1R!$L$2:$V$4,DK121,1) &amp; " - " &amp; AN121+VLOOKUP(BI121,NyLi1R!$L$2:$V$4,DK121,1))),""),"")</f>
        <v/>
      </c>
      <c r="BV121" s="4" t="str">
        <f>IF(AND(ISNUMBER(DK121),DK121&lt;8),IF(AND(ISNUMBER(AO121),ISNUMBER(DK121)),IF(AO121-VLOOKUP(BI121,NyLi1E!$L$2:$V$4,DK121,1)&lt;1,1 &amp; " - " &amp; AO121+VLOOKUP(BI121,NyLi1E!$L$2:$V$4,DK121,1),IF(AO121+VLOOKUP(BI121,NyLi1E!$L$2:$V$4,DK121,1)&gt;19,AO121-VLOOKUP(BI121,NyLi1E!$L$2:$V$4,DK121,1) &amp; " - " &amp; 19,AO121-VLOOKUP(BI121,NyLi1E!$L$2:$V$4,DK121,1) &amp; " - " &amp; AO121+VLOOKUP(BI121,NyLi1E!$L$2:$V$4,DK121,1))),""),"")</f>
        <v/>
      </c>
      <c r="BW121" s="4" t="str">
        <f>IF(AND(ISNUMBER(DK121),DK121&lt;8),IF(AND(ISNUMBER(AP121),ISNUMBER(DK121)),IF(AP121-VLOOKUP(BI121,NyLi1T!$L$2:$V$4,DK121,1)&lt;1,1 &amp; " - " &amp; AP121+VLOOKUP(BI121,NyLi1T!$L$2:$V$4,DK121,1),IF(AP121+VLOOKUP(BI121,NyLi1T!$L$2:$V$4,DK121,1)&gt;19,AP121-VLOOKUP(BI121,NyLi1T!$L$2:$V$4,DK121,1) &amp; " - " &amp; 19,AP121-VLOOKUP(BI121,NyLi1T!$L$2:$V$4,DK121,1) &amp; " - " &amp; AP121+VLOOKUP(BI121,NyLi1T!$L$2:$V$4,DK121,1))),""),"")</f>
        <v/>
      </c>
      <c r="BX121" s="4" t="str">
        <f>IF(AND(ISNUMBER(DK121),DK121&gt;7),IF(AND(ISNUMBER(AQ121),ISNUMBER(DK121)),IF(AQ121-VLOOKUP(BI121,NyLi2R!$L$2:$V$4,DK121,1)&lt;1,1 &amp; " - " &amp; AQ121+VLOOKUP(BI121,NyLi2R!$L$2:$V$4,DK121,1),IF(AQ121+VLOOKUP(BI121,NyLi2R!$L$2:$V$4,DK121,1)&gt;19,AQ121-VLOOKUP(BI121,NyLi2R!$L$2:$V$4,DK121,1) &amp; " - " &amp; 19,AQ121-VLOOKUP(BI121,NyLi2R!$L$2:$V$4,DK121,1) &amp; " - " &amp; AQ121+VLOOKUP(BI121,NyLi2R!$L$2:$V$4,DK121,1))),""),"")</f>
        <v/>
      </c>
      <c r="BY121" s="4" t="str">
        <f>IF(AND(ISNUMBER(DK121),DK121&gt;7),IF(AND(ISNUMBER(AR121),ISNUMBER(DK121)),IF(AR121-VLOOKUP(BI121,NyLi2E!$L$2:$V$4,DK121,1)&lt;1,1 &amp; " - " &amp; AR121+VLOOKUP(BI121,NyLi2E!$L$2:$V$4,DK121,1),IF(AR121+VLOOKUP(BI121,NyLi2E!$L$2:$V$4,DK121,1)&gt;19,AR121-VLOOKUP(BI121,NyLi2E!$L$2:$V$4,DK121,1) &amp; " - " &amp; 19,AR121-VLOOKUP(BI121,NyLi2E!$L$2:$V$4,DK121,1) &amp; " - " &amp; AR121+VLOOKUP(BI121,NyLi2E!$L$2:$V$4,DK121,1))),""),"")</f>
        <v/>
      </c>
      <c r="BZ121" s="4" t="str">
        <f>IF(AND(ISNUMBER(DK121),DK121&gt;7),IF(AND(ISNUMBER(AS121),ISNUMBER(DK121)),IF(AS121-VLOOKUP(BI121,NyLi2T!$L$2:$V$4,DK121,1)&lt;1,1 &amp; " - " &amp; AS121+VLOOKUP(BI121,NyLi2T!$L$2:$V$4,DK121,1),IF(AS121+VLOOKUP(BI121,NyLi2T!$L$2:$V$4,DK121,1)&gt;19,AS121-VLOOKUP(BI121,NyLi2T!$L$2:$V$4,DK121,1) &amp; " - " &amp; 19,AS121-VLOOKUP(BI121,NyLi2T!$L$2:$V$4,DK121,1) &amp; " - " &amp; AS121+VLOOKUP(BI121,NyLi2T!$L$2:$V$4,DK121,1))),""),"")</f>
        <v/>
      </c>
      <c r="CA121" s="4" t="str">
        <f>IF(AND(ISNUMBER(DK121),DK121&lt;8),IF(AND(ISNUMBER(AT121),ISNUMBER(DK121)),IF(AT121-VLOOKUP(BI121,NySs!$L$2:$V$4,DK121,1)&lt;1,1 &amp; " - " &amp; AT121+VLOOKUP(BI121,NySs!$L$2:$V$4,DK121,1),IF(AT121+VLOOKUP(BI121,NySs!$L$2:$V$4,DK121,1)&gt;19,AT121-VLOOKUP(BI121,NySs!$L$2:$V$4,DK121,1) &amp; " - " &amp; 19,AT121-VLOOKUP(BI121,NySs!$L$2:$V$4,DK121,1) &amp; " - " &amp; AT121+VLOOKUP(BI121,NySs!$L$2:$V$4,DK121,1))),""),"")</f>
        <v/>
      </c>
      <c r="CB121" s="4" t="str">
        <f>IF(AND(ISNUMBER(DK121),DK121&lt;9),IF(AND(ISNUMBER(AU121),ISNUMBER(DK121)),IF(AU121-VLOOKUP(BI121,NyEo!$L$2:$V$4,DK121,1)&lt;1,1 &amp; " - " &amp; AU121+VLOOKUP(BI121,NyEo!$L$2:$V$4,DK121,1),IF(AU121+VLOOKUP(BI121,NyEo!$L$2:$V$4,DK121,1)&gt;19,AU121-VLOOKUP(BI121,NyEo!$L$2:$V$4,DK121,1) &amp; " - " &amp; 19,AU121-VLOOKUP(BI121,NyEo!$L$2:$V$4,DK121,1) &amp; " - " &amp; AU121+VLOOKUP(BI121,NyEo!$L$2:$V$4,DK121,1))),""),"")</f>
        <v/>
      </c>
      <c r="CC121" s="4" t="str">
        <f>IF(AND(ISNUMBER(DK121),DK121&gt;7),IF(AND(ISNUMBER(AV121),ISNUMBER(DK121)),IF(AV121-VLOOKUP(BI121,NyHt!$L$2:$V$4,DK121,1)&lt;1,1 &amp; " - " &amp; AV121+VLOOKUP(BI121,NyHt!$L$2:$V$4,DK121,1),IF(AV121+VLOOKUP(BI121,NyHt!$L$2:$V$4,DK121,1)&gt;19,AV121-VLOOKUP(BI121,NyHt!$L$2:$V$4,DK121,1) &amp; " - " &amp; 19,AV121-VLOOKUP(BI121,NyHt!$L$2:$V$4,DK121,1) &amp; " - " &amp; AV121+VLOOKUP(BI121,NyHt!$L$2:$V$4,DK121,1))),""),"")</f>
        <v/>
      </c>
      <c r="CD121" s="4" t="str">
        <f>IF(AND(ISNUMBER(AW121),ISNUMBER(DK121)),IF(AW121-VLOOKUP(BI121,NySiF!$L$2:$V$4,DK121,1)&lt;1,1 &amp; " - " &amp; AW121+VLOOKUP(BI121,NySiF!$L$2:$V$4,DK121,1),IF(AW121+VLOOKUP(BI121,NySiF!$L$2:$V$4,DK121,1)&gt;19,AW121-VLOOKUP(BI121,NySiF!$L$2:$V$4,DK121,1) &amp; " - " &amp; 19,AW121-VLOOKUP(BI121,NySiF!$L$2:$V$4,DK121,1) &amp; " - " &amp; AW121+VLOOKUP(BI121,NySiF!$L$2:$V$4,DK121,1))),"")</f>
        <v/>
      </c>
      <c r="CE121" s="4" t="str">
        <f>IF(AND(ISNUMBER(AX121),ISNUMBER(DK121)),IF(AX121-VLOOKUP(BI121,NySiB!$L$2:$V$4,DK121,1)&lt;1,1 &amp; " - " &amp; AX121+VLOOKUP(BI121,NySiB!$L$2:$V$4,DK121,1),IF(AX121+VLOOKUP(BI121,NySiB!$L$2:$V$4,DK121,1)&gt;19,AX121-VLOOKUP(BI121,NySiB!$L$2:$V$4,DK121,1) &amp; " - " &amp; 19,AX121-VLOOKUP(BI121,NySiB!$L$2:$V$4,DK121,1) &amp; " - " &amp; AX121+VLOOKUP(BI121,NySiB!$L$2:$V$4,DK121,1))),"")</f>
        <v/>
      </c>
      <c r="CF121" s="4" t="str">
        <f>IF(AND(ISNUMBER(AY121),ISNUMBER(DK121)),IF(AY121-VLOOKUP(BI121,NySiT!$L$2:$V$4,DK121,1)&lt;1,1 &amp; " - " &amp; AY121+VLOOKUP(BI121,NySiT!$L$2:$V$4,DK121,1),IF(AY121+VLOOKUP(BI121,NySiT!$L$2:$V$4,DK121,1)&gt;19,AY121-VLOOKUP(BI121,NySiT!$L$2:$V$4,DK121,1) &amp; " - " &amp; 19,AY121-VLOOKUP(BI121,NySiT!$L$2:$V$4,DK121,1) &amp; " - " &amp; AY121+VLOOKUP(BI121,NySiT!$L$2:$V$4,DK121,1))),"")</f>
        <v/>
      </c>
      <c r="CG121" s="4" t="str">
        <f>IF(AND(ISNUMBER(AZ121),ISNUMBER(DK121)),IF(AZ121-VLOOKUP(BI121,NyVs!$L$2:$V$4,DK121,1)&lt;1,1 &amp; " - " &amp; AZ121+VLOOKUP(BI121,NyVs!$L$2:$V$4,DK121,1),IF(AZ121+VLOOKUP(BI121,NyVs!$L$2:$V$4,DK121,1)&gt;19,AZ121-VLOOKUP(BI121,NyVs!$L$2:$V$4,DK121,1) &amp; " - " &amp; 19,AZ121-VLOOKUP(BI121,NyVs!$L$2:$V$4,DK121,1) &amp; " - " &amp; AZ121+VLOOKUP(BI121,NyVs!$L$2:$V$4,DK121,1))),"")</f>
        <v/>
      </c>
      <c r="CH121" s="4" t="str">
        <f>IF(AND(ISNUMBER(BA121),ISNUMBER(DK121)),IF(BA121-VLOOKUP(BI121,NyPp!$L$2:$V$4,DK121,1)&lt;1,1 &amp; " - " &amp; BA121+VLOOKUP(BI121,NyPp!$L$2:$V$4,DK121,1),IF(BA121+VLOOKUP(BI121,NyPp!$L$2:$V$4,DK121,1)&gt;19,BA121-VLOOKUP(BI121,NyPp!$L$2:$V$4,DK121,1) &amp; " - " &amp; 19,BA121-VLOOKUP(BI121,NyPp!$L$2:$V$4,DK121,1) &amp; " - " &amp; BA121+VLOOKUP(BI121,NyPp!$L$2:$V$4,DK121,1))),"")</f>
        <v/>
      </c>
      <c r="CI121" s="4" t="str">
        <f>IF(AND(ISNUMBER(BB121),ISNUMBER(DK121)),IF(BB121-VLOOKUP(BI121,NyIGS!$L$2:$V$4,DK121,1)&lt;40,40 &amp; " - " &amp; BB121+VLOOKUP(BI121,NyIGS!$L$2:$V$4,DK121,1),IF(BB121+VLOOKUP(BI121,NyIGS!$L$2:$V$4,DK121,1)&gt;160,BB121-VLOOKUP(BI121,NyIGS!$L$2:$V$4,DK121,1) &amp; " - " &amp; 160,BB121-VLOOKUP(BI121,NyIGS!$L$2:$V$4,DK121,1) &amp; " - " &amp; BB121+VLOOKUP(BI121,NyIGS!$L$2:$V$4,DK121,1))),"")</f>
        <v/>
      </c>
      <c r="CJ121" s="4" t="str">
        <f>IF(AND(ISNUMBER(BC121),ISNUMBER(DK121)),IF(BC121-VLOOKUP(BI121,NyIRS!$L$2:$V$4,DK121,1)&lt;40,40 &amp; " - " &amp; BC121+VLOOKUP(BI121,NyIRS!$L$2:$V$4,DK121,1),IF(BC121+VLOOKUP(BI121,NyIRS!$L$2:$V$4,DK121,1)&gt;160,BC121-VLOOKUP(BI121,NyIRS!$L$2:$V$4,DK121,1) &amp; " - " &amp; 160,BC121-VLOOKUP(BI121,NyIRS!$L$2:$V$4,DK121,1) &amp; " - " &amp; BC121+VLOOKUP(BI121,NyIRS!$L$2:$V$4,DK121,1))),"")</f>
        <v/>
      </c>
      <c r="CK121" s="4" t="str">
        <f>IF(AND(ISNUMBER(BD121),ISNUMBER(DK121)),IF(BD121-VLOOKUP(BI121,NyIES!$L$2:$V$4,DK121,1)&lt;40,40 &amp; " - " &amp; BD121+VLOOKUP(BI121,NyIES!$L$2:$V$4,DK121,1),IF(BD121+VLOOKUP(BI121,NyIES!$L$2:$V$4,DK121,1)&gt;160,BD121-VLOOKUP(BI121,NyIES!$L$2:$V$4,DK121,1) &amp; " - " &amp; 160,BD121-VLOOKUP(BI121,NyIES!$L$2:$V$4,DK121,1) &amp; " - " &amp; BD121+VLOOKUP(BI121,NyIES!$L$2:$V$4,DK121,1))),"")</f>
        <v/>
      </c>
      <c r="CL121" s="4" t="str">
        <f>IF(AND(ISNUMBER(BE121),ISNUMBER(DK121)),IF(BE121-VLOOKUP(BI121,NyISI!$L$2:$V$4,DK121,1)&lt;40,40 &amp; " - " &amp; BE121+VLOOKUP(BI121,NyISI!$L$2:$V$4,DK121,1),IF(BE121+VLOOKUP(BI121,NyISI!$L$2:$V$4,DK121,1)&gt;160,BE121-VLOOKUP(BI121,NyISI!$L$2:$V$4,DK121,1) &amp; " - " &amp; 160,BE121-VLOOKUP(BI121,NyISI!$L$2:$V$4,DK121,1) &amp; " - " &amp; BE121+VLOOKUP(BI121,NyISI!$L$2:$V$4,DK121,1))),"")</f>
        <v/>
      </c>
      <c r="CM121" s="4" t="str">
        <f>IF(AND(ISNUMBER(DK121),DK121&lt;8),IF(AND(ISNUMBER(BF121),ISNUMBER(DK121)),IF(BF121-VLOOKUP(BI121,NyISS!$L$2:$V$4,DK121,1)&lt;40,40 &amp; " - " &amp; BF121+VLOOKUP(BI121,NyISS!$L$2:$V$4,DK121,1),IF(BF121+VLOOKUP(BI121,NyISS!$L$2:$V$4,DK121,1)&gt;160,BF121-VLOOKUP(BI121,NyISS!$L$2:$V$4,DK121,1) &amp; " - " &amp; 160,BF121-VLOOKUP(BI121,NyISS!$L$2:$V$4,DK121,1) &amp; " - " &amp; BF121+VLOOKUP(BI121,NyISS!$L$2:$V$4,DK121,1))),""),"")</f>
        <v/>
      </c>
      <c r="CN121" s="4" t="str">
        <f>IF(AND(ISNUMBER(DK121),DK121&gt;7),IF(AND(ISNUMBER(BG121),ISNUMBER(DK121)),IF(BG121-VLOOKUP(BI121,NyISM!$L$2:$V$4,DK121,1)&lt;40,40 &amp; " - " &amp; BG121+VLOOKUP(BI121,NyISM!$L$2:$V$4,DK121,1),IF(BG121+VLOOKUP(BI121,NyISM!$L$2:$V$4,DK121,1)&gt;160,BG121-VLOOKUP(BI121,NyISM!$L$2:$V$4,DK121,1) &amp; " - " &amp; 160,BG121-VLOOKUP(BI121,NyISM!$L$2:$V$4,DK121,1) &amp; " - " &amp; BG121+VLOOKUP(BI121,NyISM!$L$2:$V$4,DK121,1))),""),"")</f>
        <v/>
      </c>
      <c r="CO121" s="4" t="str">
        <f>IF(AND(ISNUMBER(BH121),ISNUMBER(DK121)),IF(BH121-VLOOKUP(BI121,NyIAM!$L$2:$V$4,DK121,1)&lt;40,40 &amp; " - " &amp; BH121+VLOOKUP(BI121,NyIAM!$L$2:$V$4,DK121,1),IF(BH121+VLOOKUP(BI121,NyIAM!$L$2:$V$4,DK121,1)&gt;160,BH121-VLOOKUP(BI121,NyIAM!$L$2:$V$4,DK121,1) &amp; " - " &amp; 160,BH121-VLOOKUP(BI121,NyIAM!$L$2:$V$4,DK121,1) &amp; " - " &amp; BH121+VLOOKUP(BI121,NyIAM!$L$2:$V$4,DK121,1))),"")</f>
        <v/>
      </c>
      <c r="CP121" s="4" t="str">
        <f>IF(AF121="","",IF(AND(ISNUMBER(AF121),ISNUMBER(DK121)),IF(VLOOKUP(AF121,NyOm!$A$2:$K$30,DK121,1)=1,"Onormalt få ord",IF(VLOOKUP(AF121,NyOm!$A$2:$K$30,DK121,1)=2,"Färre antal ord än normalt",IF(VLOOKUP(AF121,NyOm!$A$2:$K$30,DK121,1)=3,"Normalt antal ord","")))))</f>
        <v/>
      </c>
      <c r="CQ121" s="4" t="str">
        <f>IF(AB121="","",IF(AND(ISNUMBER(AB121),ISNUMBER(DK121)),IF(VLOOKUP(AB121,NyPbTid!$A$2:$K$218,DK121,1)=1,"Onormalt lång tidsåtgång",IF(VLOOKUP(AB121,NyPbTid!$A$2:$K$218,DK121,1)=2,"Långsammare än normalt",IF(VLOOKUP(AB121,NyPbTid!$A$2:$K$218,DK121,1)=3,"Normal tidsåtgång","")))))</f>
        <v/>
      </c>
      <c r="CR121" s="4" t="str">
        <f>IF(AC121="","",IF(AND(ISNUMBER(AC121),ISNUMBER(DK121)),IF(VLOOKUP(AC121,NyPbFel!$A$2:$K$18,DK121,1)=1,"Onormalt antal fel",IF(VLOOKUP(AC121,NyPbFel!$A$2:$K$18,DK121,1)=2,"Fler fel än normalt",IF(VLOOKUP(AC121,NyPbFel!$A$2:$K$18,DK121,1)=3,"Normalt antal fel","")))))</f>
        <v/>
      </c>
      <c r="CS121" s="4" t="str">
        <f t="shared" si="28"/>
        <v/>
      </c>
      <c r="CT121" s="4" t="str">
        <f>IF(OR(ISNUMBER(CS121),CS121="0**"),IF(ISNUMBER(CS121),CS121/ABS(CS121)*VLOOKUP(1,SignDiff!$A$3:$K$4,DK121,1),VLOOKUP(1,SignDiff!$A$3:$K$4,DK121,1)),"")</f>
        <v/>
      </c>
      <c r="CU121" s="4" t="str">
        <f>IF(OR(ISNUMBER(CS121),CS121="0**"),IF(ISNUMBER(CS121),CS121/ABS(CS121)*VLOOKUP(1,SignDiff!$A$7:$K$8,DK121,1),VLOOKUP(1,SignDiff!$A$7:$K$8,DK121,1)),"")</f>
        <v/>
      </c>
      <c r="CV121" s="4" t="str">
        <f t="shared" si="29"/>
        <v/>
      </c>
      <c r="CW121" s="4" t="str">
        <f t="shared" si="30"/>
        <v/>
      </c>
      <c r="CX121" s="4" t="str">
        <f>IF(OR(ISNUMBER(CS121),CS121="0**"),IF(CS121="0**",VLOOKUP(0,'IRS-IES'!$A$2:$C$43,2,1),IF(CS121&lt;0,VLOOKUP(ABS(CS121),'IRS-IES'!$A$2:$C$43,2,1),VLOOKUP(ABS(CS121),'IRS-IES'!$A$2:$C$43,3,1))),"")</f>
        <v/>
      </c>
      <c r="CY121" s="4" t="str">
        <f t="shared" si="31"/>
        <v/>
      </c>
      <c r="CZ121" s="4" t="str">
        <f>IF(OR(ISNUMBER(CY121),CY121="0**"),IF(ISNUMBER(CY121),CY121/ABS(CY121)*VLOOKUP(2,SignDiff!$A$3:$K$4,DK121,1),VLOOKUP(2,SignDiff!$A$3:$K$4,DK121,1)),"")</f>
        <v/>
      </c>
      <c r="DA121" s="4" t="str">
        <f>IF(OR(ISNUMBER(CY121),CY121="0**"),IF(ISNUMBER(CY121),CY121/ABS(CY121)*VLOOKUP(2,SignDiff!$A$7:$K$8,DK121,1),VLOOKUP(2,SignDiff!$A$7:$K$8,DK121,1)),"")</f>
        <v/>
      </c>
      <c r="DB121" s="4" t="str">
        <f t="shared" si="32"/>
        <v/>
      </c>
      <c r="DC121" s="4" t="str">
        <f t="shared" si="33"/>
        <v/>
      </c>
      <c r="DD121" s="4" t="str">
        <f>IF(OR(ISNUMBER(CY121),CY121="0**"),IF(CY121="0**",VLOOKUP(0,'ISI-ISS'!$A$2:$C$43,2,1),IF(CY121&lt;0,VLOOKUP(ABS(CY121),'ISI-ISS'!$A$2:$C$43,2,1),VLOOKUP(ABS(CY121),'ISI-ISS'!$A$2:$C$43,3,1))),"")</f>
        <v/>
      </c>
      <c r="DE121" s="4" t="str">
        <f t="shared" si="34"/>
        <v/>
      </c>
      <c r="DF121" s="4" t="str">
        <f>IF(OR(ISNUMBER(DE121),DE121="0**"),IF(ISNUMBER(DE121),DE121/ABS(DE121)*VLOOKUP(2,SignDiff!$A$3:$K$4,DK121,1),VLOOKUP(2,SignDiff!$A$3:$K$4,DK121,1)),"")</f>
        <v/>
      </c>
      <c r="DG121" s="4" t="str">
        <f>IF(OR(ISNUMBER(DE121),DE121="0**"),IF(ISNUMBER(DE121),DE121/ABS(DE121)*VLOOKUP(2,SignDiff!$A$7:$K$8,DK121,1),VLOOKUP(2,SignDiff!$A$7:$K$8,DK121,1)),"")</f>
        <v/>
      </c>
      <c r="DH121" s="4" t="str">
        <f t="shared" si="35"/>
        <v/>
      </c>
      <c r="DI121" s="4" t="str">
        <f t="shared" si="36"/>
        <v/>
      </c>
      <c r="DJ121" s="4" t="str">
        <f>IF(OR(ISNUMBER(DE121),DE121="0**"),IF(DE121="0**",VLOOKUP(0,'ISI-ISM'!$A$2:$C$43,2,1),IF(DE121&lt;0,VLOOKUP(ABS(DE121),'ISI-ISM'!$A$2:$C$43,2,1),VLOOKUP(ABS(DE121),'ISI-ISM'!$A$2:$C$43,3,1))),"")</f>
        <v/>
      </c>
      <c r="DK121" s="4" t="str">
        <f>IF(ISERROR(VLOOKUP(N121,age!$A$2:$C$11,2,1)),"",VLOOKUP(N121,age!$A$2:$C$11,2,1))</f>
        <v/>
      </c>
      <c r="DL121" s="4" t="str">
        <f>IF(ISERROR(VLOOKUP(N121,age!$A$2:$C$11,3,1)),"",VLOOKUP(N121,age!$A$2:$C$11,3,1))</f>
        <v/>
      </c>
      <c r="DM121" s="4">
        <f t="shared" si="23"/>
        <v>0</v>
      </c>
      <c r="DN121" s="4">
        <f t="shared" si="24"/>
        <v>0</v>
      </c>
      <c r="DO121" s="4">
        <f t="shared" si="25"/>
        <v>0</v>
      </c>
      <c r="DP121" s="4">
        <f t="shared" si="26"/>
        <v>0</v>
      </c>
      <c r="DQ121" s="4">
        <f t="shared" si="27"/>
        <v>0</v>
      </c>
      <c r="DR121" s="9" t="str">
        <f t="shared" si="37"/>
        <v/>
      </c>
      <c r="DS121" s="9" t="str">
        <f t="shared" si="38"/>
        <v/>
      </c>
      <c r="DT121" s="9" t="str">
        <f t="shared" si="39"/>
        <v/>
      </c>
      <c r="DU121" s="9" t="str">
        <f t="shared" si="40"/>
        <v/>
      </c>
      <c r="DV121" s="9" t="str">
        <f t="shared" si="41"/>
        <v/>
      </c>
      <c r="DW121" s="9" t="str">
        <f t="shared" si="42"/>
        <v/>
      </c>
      <c r="DX121" s="9" t="str">
        <f t="shared" si="43"/>
        <v/>
      </c>
      <c r="DY121" s="9" t="str">
        <f>IF(AND(ISNUMBER(AJ121),ISNUMBER(DK121)),IF(AJ121-VLOOKUP(BI121,NyFi!$L$2:$V$4,DK121,1)&lt;1,1,AJ121-VLOOKUP(BI121,NyFi!$L$2:$V$4,DK121,1)),"")</f>
        <v/>
      </c>
      <c r="DZ121" s="9" t="str">
        <f>IF(AND(ISNUMBER(DK121),DK121&lt;8),IF(AND(ISNUMBER(AK121),ISNUMBER(DK121)),IF(AK121-VLOOKUP(BI121,NyGs!$L$2:$V$4,DK121,1)&lt;1,1,AK121-VLOOKUP(BI121,NyGs!$L$2:$V$4,DK121,1)),""),"")</f>
        <v/>
      </c>
      <c r="EA121" s="9" t="str">
        <f>IF(AND(ISNUMBER(AL121),ISNUMBER(DK121)),IF(AL121-VLOOKUP(BI121,NyRm!$L$2:$V$4,DK121,1)&lt;1,1,AL121-VLOOKUP(BI121,NyRm!$L$2:$V$4,DK121,1)),"")</f>
        <v/>
      </c>
      <c r="EB121" s="9" t="str">
        <f>IF(AND(ISNUMBER(AM121),ISNUMBER(DK121)),IF(AM121-VLOOKUP(BI121,NyFm!$L$2:$V$4,DK121,1)&lt;1,1,AM121-VLOOKUP(BI121,NyFm!$L$2:$V$4,DK121,1)),"")</f>
        <v/>
      </c>
      <c r="EC121" s="9" t="str">
        <f>IF(AND(ISNUMBER(DK121),DK121&lt;8),IF(AND(ISNUMBER(AN121),ISNUMBER(DK121)),IF(AN121-VLOOKUP(BI121,NyLi1R!$L$2:$V$4,DK121,1)&lt;1,1,AN121-VLOOKUP(BI121,NyLi1R!$L$2:$V$4,DK121,1)),""),"")</f>
        <v/>
      </c>
      <c r="ED121" s="9" t="str">
        <f>IF(AND(ISNUMBER(DK121),DK121&lt;8),IF(AND(ISNUMBER(AO121),ISNUMBER(DK121)),IF(AO121-VLOOKUP(BI121,NyLi1E!$L$2:$V$4,DK121,1)&lt;1,1,AO121-VLOOKUP(BI121,NyLi1E!$L$2:$V$4,DK121,1)),""),"")</f>
        <v/>
      </c>
      <c r="EE121" s="9" t="str">
        <f>IF(AND(ISNUMBER(DK121),DK121&lt;8),IF(AND(ISNUMBER(AP121),ISNUMBER(DK121)),IF(AP121-VLOOKUP(BI121,NyLi1T!$L$2:$V$4,DK121,1)&lt;1,1,AP121-VLOOKUP(BI121,NyLi1T!$L$2:$V$4,DK121,1)),""),"")</f>
        <v/>
      </c>
      <c r="EF121" s="9" t="str">
        <f>IF(AND(ISNUMBER(DK121),DK121&gt;7),IF(AND(ISNUMBER(AQ121),ISNUMBER(DK121)),IF(AQ121-VLOOKUP(BI121,NyLi2R!$L$2:$V$4,DK121,1)&lt;1,1,AQ121-VLOOKUP(BI121,NyLi2R!$L$2:$V$4,DK121,1)),""),"")</f>
        <v/>
      </c>
      <c r="EG121" s="9" t="str">
        <f>IF(AND(ISNUMBER(DK121),DK121&gt;7),IF(AND(ISNUMBER(AR121),ISNUMBER(DK121)),IF(AR121-VLOOKUP(BI121,NyLi2E!$L$2:$V$4,DK121,1)&lt;1,1,AR121-VLOOKUP(BI121,NyLi2E!$L$2:$V$4,DK121,1)),""),"")</f>
        <v/>
      </c>
      <c r="EH121" s="9" t="str">
        <f>IF(AND(ISNUMBER(DK121),DK121&gt;7),IF(AND(ISNUMBER(AS121),ISNUMBER(DK121)),IF(AS121-VLOOKUP(BI121,NyLi2T!$L$2:$V$4,DK121,1)&lt;1,1,AS121-VLOOKUP(BI121,NyLi2T!$L$2:$V$4,DK121,1)),""),"")</f>
        <v/>
      </c>
      <c r="EI121" s="9" t="str">
        <f>IF(AND(ISNUMBER(DK121),DK121&lt;8),IF(AND(ISNUMBER(AT121),ISNUMBER(DK121)),IF(AT121-VLOOKUP(BI121,NySs!$L$2:$V$4,DK121,1)&lt;1,1,AT121-VLOOKUP(BI121,NySs!$L$2:$V$4,DK121,1)),""),"")</f>
        <v/>
      </c>
      <c r="EJ121" s="9" t="str">
        <f>IF(AND(ISNUMBER(DK121),DK121&lt;9),IF(AND(ISNUMBER(AU121),ISNUMBER(DK121)),IF(AU121-VLOOKUP(BI121,NyEo!$L$2:$V$4,DK121,1)&lt;1,1,AU121-VLOOKUP(BI121,NyEo!$L$2:$V$4,DK121,1)),""),"")</f>
        <v/>
      </c>
      <c r="EK121" s="9" t="str">
        <f>IF(AND(ISNUMBER(DK121),DK121&gt;7),IF(AND(ISNUMBER(AV121),ISNUMBER(DK121)),IF(AV121-VLOOKUP(BI121,NyHt!$L$2:$V$4,DK121,1)&lt;1,1,AV121-VLOOKUP(BI121,NyHt!$L$2:$V$4,DK121,1)),""),"")</f>
        <v/>
      </c>
      <c r="EL121" s="9" t="str">
        <f>IF(AND(ISNUMBER(AW121),ISNUMBER(DK121)),IF(AW121-VLOOKUP(BI121,NySiF!$L$2:$V$4,DK121,1)&lt;1,1,AW121-VLOOKUP(BI121,NySiF!$L$2:$V$4,DK121,1)),"")</f>
        <v/>
      </c>
      <c r="EM121" s="9" t="str">
        <f>IF(AND(ISNUMBER(AX121),ISNUMBER(DK121)),IF(AX121-VLOOKUP(BI121,NySiB!$L$2:$V$4,DK121,1)&lt;1,1,AX121-VLOOKUP(BI121,NySiB!$L$2:$V$4,DK121,1)),"")</f>
        <v/>
      </c>
      <c r="EN121" s="9" t="str">
        <f>IF(AND(ISNUMBER(AY121),ISNUMBER(DK121)),IF(AY121-VLOOKUP(BI121,NySiT!$L$2:$V$4,DK121,1)&lt;1,1,AY121-VLOOKUP(BI121,NySiT!$L$2:$V$4,DK121,1)),"")</f>
        <v/>
      </c>
      <c r="EO121" s="9" t="str">
        <f>IF(AND(ISNUMBER(AZ121),ISNUMBER(DK121)),IF(AZ121-VLOOKUP(BI121,NyVs!$L$2:$V$4,DK121,1)&lt;1,1,AZ121-VLOOKUP(BI121,NyVs!$L$2:$V$4,DK121,1)),"")</f>
        <v/>
      </c>
      <c r="EP121" s="9" t="str">
        <f>IF(AND(ISNUMBER(BA121),ISNUMBER(DK121)),IF(BA121-VLOOKUP(BI121,NyPp!$L$2:$V$4,DK121,1)&lt;1,1,BA121-VLOOKUP(BI121,NyPp!$L$2:$V$4,DK121,1)),"")</f>
        <v/>
      </c>
      <c r="EQ121" s="9" t="str">
        <f>IF(AND(ISNUMBER(BB121),ISNUMBER(DK121)),IF(BB121-VLOOKUP(BI121,NyIGS!$L$2:$V$4,DK121,1)&lt;40,40,BB121-VLOOKUP(BI121,NyIGS!$L$2:$V$4,DK121,1)),"")</f>
        <v/>
      </c>
      <c r="ER121" s="9" t="str">
        <f>IF(AND(ISNUMBER(BC121),ISNUMBER(DK121)),IF(BC121-VLOOKUP(BI121,NyIRS!$L$2:$V$4,DK121,1)&lt;40,40,BC121-VLOOKUP(BI121,NyIRS!$L$2:$V$4,DK121,1)),"")</f>
        <v/>
      </c>
      <c r="ES121" s="9" t="str">
        <f>IF(AND(ISNUMBER(BD121),ISNUMBER(DK121)),IF(BD121-VLOOKUP(BI121,NyIES!$L$2:$V$4,DK121,1)&lt;40,40,BD121-VLOOKUP(BI121,NyIES!$L$2:$V$4,DK121,1)),"")</f>
        <v/>
      </c>
      <c r="ET121" s="9" t="str">
        <f>IF(AND(ISNUMBER(BE121),ISNUMBER(DK121)),IF(BE121-VLOOKUP(BI121,NyISI!$L$2:$V$4,DK121,1)&lt;40,40,BE121-VLOOKUP(BI121,NyISI!$L$2:$V$4,DK121,1)),"")</f>
        <v/>
      </c>
      <c r="EU121" s="9" t="str">
        <f>IF(AND(ISNUMBER(DK121),DK121&lt;8),IF(AND(ISNUMBER(BF121),ISNUMBER(DK121)),IF(BF121-VLOOKUP(BI121,NyISS!$L$2:$V$4,DK121,1)&lt;40,40,BF121-VLOOKUP(BI121,NyISS!$L$2:$V$4,DK121,1)),""),"")</f>
        <v/>
      </c>
      <c r="EV121" s="9" t="str">
        <f>IF(AND(ISNUMBER(DK121),DK121&gt;7),IF(AND(ISNUMBER(BG121),ISNUMBER(DK121)),IF(BG121-VLOOKUP(BI121,NyISM!$L$2:$V$4,DK121,1)&lt;40,40,BG121-VLOOKUP(BI121,NyISM!$L$2:$V$4,DK121,1)),""),"")</f>
        <v/>
      </c>
      <c r="EW121" s="9" t="str">
        <f>IF(AND(ISNUMBER(BH121),ISNUMBER(DK121)),IF(BH121-VLOOKUP(BI121,NyIAM!$L$2:$V$4,DK121,1)&lt;40,40,BH121-VLOOKUP(BI121,NyIAM!$L$2:$V$4,DK121,1)),"")</f>
        <v/>
      </c>
      <c r="EX121" s="9" t="str">
        <f>IF(AND(ISNUMBER(AJ121),ISNUMBER(DK121)),IF(AJ121+VLOOKUP(BI121,NyFi!$L$2:$V$4,DK121,1)&gt;19,19,AJ121+VLOOKUP(BI121,NyFi!$L$2:$V$4,DK121,1)),"")</f>
        <v/>
      </c>
      <c r="EY121" s="9" t="str">
        <f>IF(AND(ISNUMBER(DK121),DK121&lt;8),IF(AND(ISNUMBER(AK121),ISNUMBER(DK121)),IF(AK121+VLOOKUP(BI121,NyGs!$L$2:$V$4,DK121,1)&gt;19,19,AK121+VLOOKUP(BI121,NyGs!$L$2:$V$4,DK121,1)),""),"")</f>
        <v/>
      </c>
      <c r="EZ121" s="9" t="str">
        <f>IF(AND(ISNUMBER(AL121),ISNUMBER(DK121)),IF(AL121+VLOOKUP(BI121,NyRm!$L$2:$V$4,DK121,1)&gt;19,19,AL121+VLOOKUP(BI121,NyRm!$L$2:$V$4,DK121,1)),"")</f>
        <v/>
      </c>
      <c r="FA121" s="9" t="str">
        <f>IF(AND(ISNUMBER(AM121),ISNUMBER(DK121)),IF(AM121+VLOOKUP(BI121,NyFm!$L$2:$V$4,DK121,1)&gt;19,19,AM121+VLOOKUP(BI121,NyFm!$L$2:$V$4,DK121,1)),"")</f>
        <v/>
      </c>
      <c r="FB121" s="9" t="str">
        <f>IF(AND(ISNUMBER(DK121),DK121&lt;8),IF(AND(ISNUMBER(AN121),ISNUMBER(DK121)),IF(AN121+VLOOKUP(BI121,NyLi1R!$L$2:$V$4,DK121,1)&gt;19,19,AN121+VLOOKUP(BI121,NyLi1R!$L$2:$V$4,DK121,1)),""),"")</f>
        <v/>
      </c>
      <c r="FC121" s="9" t="str">
        <f>IF(AND(ISNUMBER(DK121),DK121&lt;8),IF(AND(ISNUMBER(AO121),ISNUMBER(DK121)),IF(AO121+VLOOKUP(BI121,NyLi1E!$L$2:$V$4,DK121,1)&gt;19,19,AO121+VLOOKUP(BI121,NyLi1E!$L$2:$V$4,DK121,1)),""),"")</f>
        <v/>
      </c>
      <c r="FD121" s="9" t="str">
        <f>IF(AND(ISNUMBER(DK121),DK121&lt;8),IF(AND(ISNUMBER(AP121),ISNUMBER(DK121)),IF(AP121+VLOOKUP(BI121,NyLi1T!$L$2:$V$4,DK121,1)&gt;19,19,AP121+VLOOKUP(BI121,NyLi1T!$L$2:$V$4,DK121,1)),""),"")</f>
        <v/>
      </c>
      <c r="FE121" s="9" t="str">
        <f>IF(AND(ISNUMBER(DK121),DK121&gt;7),IF(AND(ISNUMBER(AQ121),ISNUMBER(DK121)),IF(AQ121+VLOOKUP(BI121,NyLi2R!$L$2:$V$4,DK121,1)&gt;19,19,AQ121+VLOOKUP(BI121,NyLi2R!$L$2:$V$4,DK121,1)),""),"")</f>
        <v/>
      </c>
      <c r="FF121" s="9" t="str">
        <f>IF(AND(ISNUMBER(DK121),DK121&gt;7),IF(AND(ISNUMBER(AR121),ISNUMBER(DK121)),IF(AR121+VLOOKUP(BI121,NyLi2E!$L$2:$V$4,DK121,1)&gt;19,19,AR121+VLOOKUP(BI121,NyLi2E!$L$2:$V$4,DK121,1)),""),"")</f>
        <v/>
      </c>
      <c r="FG121" s="9" t="str">
        <f>IF(AND(ISNUMBER(DK121),DK121&gt;7),IF(AND(ISNUMBER(AS121),ISNUMBER(DK121)),IF(AS121+VLOOKUP(BI121,NyLi2T!$L$2:$V$4,DK121,1)&gt;19,19,AS121+VLOOKUP(BI121,NyLi2T!$L$2:$V$4,DK121,1)),""),"")</f>
        <v/>
      </c>
      <c r="FH121" s="9" t="str">
        <f>IF(AND(ISNUMBER(DK121),DK121&lt;8),IF(AND(ISNUMBER(AT121),ISNUMBER(DK121)),IF(AT121+VLOOKUP(BI121,NySs!$L$2:$V$4,DK121,1)&gt;19,19,AT121+VLOOKUP(BI121,NySs!$L$2:$V$4,DK121,1)),""),"")</f>
        <v/>
      </c>
      <c r="FI121" s="9" t="str">
        <f>IF(AND(ISNUMBER(DK121),DK121&lt;9),IF(AND(ISNUMBER(AU121),ISNUMBER(DK121)),IF(AU121+VLOOKUP(BI121,NyEo!$L$2:$V$4,DK121,1)&gt;19,19,AU121+VLOOKUP(BI121,NyEo!$L$2:$V$4,DK121,1)),""),"")</f>
        <v/>
      </c>
      <c r="FJ121" s="9" t="str">
        <f>IF(AND(ISNUMBER(DK121),DK121&gt;7),IF(AND(ISNUMBER(AV121),ISNUMBER(DK121)),IF(AV121+VLOOKUP(BI121,NyHt!$L$2:$V$4,DK121,1)&gt;19,19,AV121+VLOOKUP(BI121,NyHt!$L$2:$V$4,DK121,1)),""),"")</f>
        <v/>
      </c>
      <c r="FK121" s="9" t="str">
        <f>IF(AND(ISNUMBER(AW121),ISNUMBER(DK121)),IF(AW121+VLOOKUP(BI121,NySiF!$L$2:$V$4,DK121,1)&gt;19,19,AW121+VLOOKUP(BI121,NySiF!$L$2:$V$4,DK121,1)),"")</f>
        <v/>
      </c>
      <c r="FL121" s="9" t="str">
        <f>IF(AND(ISNUMBER(AX121),ISNUMBER(DK121)),IF(AX121+VLOOKUP(BI121,NySiB!$L$2:$V$4,DK121,1)&gt;19,19,AX121+VLOOKUP(BI121,NySiB!$L$2:$V$4,DK121,1)),"")</f>
        <v/>
      </c>
      <c r="FM121" s="9" t="str">
        <f>IF(AND(ISNUMBER(AY121),ISNUMBER(DK121)),IF(AY121+VLOOKUP(BI121,NySiT!$L$2:$V$4,DK121,1)&gt;19,19,AY121+VLOOKUP(BI121,NySiT!$L$2:$V$4,DK121,1)),"")</f>
        <v/>
      </c>
      <c r="FN121" s="9" t="str">
        <f>IF(AND(ISNUMBER(AZ121),ISNUMBER(DK121)),IF(AZ121+VLOOKUP(BI121,NyVs!$L$2:$V$4,DK121,1)&gt;19,19,AZ121+VLOOKUP(BI121,NyVs!$L$2:$V$4,DK121,1)),"")</f>
        <v/>
      </c>
      <c r="FO121" s="9" t="str">
        <f>IF(AND(ISNUMBER(BA121),ISNUMBER(DK121)),IF(BA121+VLOOKUP(BI121,NyPp!$L$2:$V$4,DK121,1)&gt;19,19,BA121+VLOOKUP(BI121,NyPp!$L$2:$V$4,DK121,1)),"")</f>
        <v/>
      </c>
      <c r="FP121" s="9" t="str">
        <f>IF(AND(ISNUMBER(BB121),ISNUMBER(DK121)),IF(BB121+VLOOKUP(BI121,NyIGS!$L$2:$V$4,DK121,1)&gt;160,160,BB121+VLOOKUP(BI121,NyIGS!$L$2:$V$4,DK121,1)),"")</f>
        <v/>
      </c>
      <c r="FQ121" s="9" t="str">
        <f>IF(AND(ISNUMBER(BC121),ISNUMBER(DK121)),IF(BC121+VLOOKUP(BI121,NyIRS!$L$2:$V$4,DK121,1)&gt;160,160,BC121+VLOOKUP(BI121,NyIRS!$L$2:$V$4,DK121,1)),"")</f>
        <v/>
      </c>
      <c r="FR121" s="9" t="str">
        <f>IF(AND(ISNUMBER(BD121),ISNUMBER(DK121)),IF(BD121+VLOOKUP(BI121,NyIES!$L$2:$V$4,DK121,1)&gt;160,160, BD121+VLOOKUP(BI121,NyIES!$L$2:$V$4,DK121,1)),"")</f>
        <v/>
      </c>
      <c r="FS121" s="9" t="str">
        <f>IF(AND(ISNUMBER(BE121),ISNUMBER(DK121)),IF(BE121+VLOOKUP(BI121,NyISI!$L$2:$V$4,DK121,1)&gt;160,160,BE121+VLOOKUP(BI121,NyISI!$L$2:$V$4,DK121,1)),"")</f>
        <v/>
      </c>
      <c r="FT121" s="9" t="str">
        <f>IF(AND(ISNUMBER(DK121),DK121&lt;8),IF(AND(ISNUMBER(BF121),ISNUMBER(DK121)),IF(BF121+VLOOKUP(BI121,NyISS!$L$2:$V$4,DK121,1)&gt;160,160,BF121+VLOOKUP(BI121,NyISS!$L$2:$V$4,DK121,1)),""),"")</f>
        <v/>
      </c>
      <c r="FU121" s="9" t="str">
        <f>IF(AND(ISNUMBER(DK121),DK121&gt;7),IF(AND(ISNUMBER(BG121),ISNUMBER(DK121)),IF(BG121+VLOOKUP(BI121,NyISM!$L$2:$V$4,DK121,1)&gt;160,160,BG121+VLOOKUP(BI121,NyISM!$L$2:$V$4,DK121,1)),""),"")</f>
        <v/>
      </c>
      <c r="FV121" s="9" t="str">
        <f>IF(AND(ISNUMBER(BH121),ISNUMBER(DK121)),IF(BH121+VLOOKUP(BI121,NyIAM!$L$2:$V$4,DK121,1)&gt;160,160,BH121+VLOOKUP(BI121,NyIAM!$L$2:$V$4,DK121,1)),"")</f>
        <v/>
      </c>
    </row>
    <row r="122" spans="1:178" x14ac:dyDescent="0.2">
      <c r="A122" s="51"/>
      <c r="B122" s="51"/>
      <c r="C122" s="51"/>
      <c r="D122" s="51"/>
      <c r="E122" s="51"/>
      <c r="F122" s="51"/>
      <c r="G122" s="51"/>
      <c r="H122" s="51"/>
      <c r="I122" s="51"/>
      <c r="J122" s="52"/>
      <c r="K122" s="52"/>
      <c r="L122" s="53"/>
      <c r="M122" s="53"/>
      <c r="N122" s="58" t="str">
        <f t="shared" si="22"/>
        <v/>
      </c>
      <c r="O122" s="53"/>
      <c r="P122" s="53"/>
      <c r="Q122" s="53"/>
      <c r="R122" s="53"/>
      <c r="S122" s="53"/>
      <c r="T122" s="53"/>
      <c r="U122" s="53"/>
      <c r="V122" s="53"/>
      <c r="W122" s="53"/>
      <c r="X122" s="53"/>
      <c r="Y122" s="53"/>
      <c r="Z122" s="53"/>
      <c r="AA122" s="53"/>
      <c r="AB122" s="53"/>
      <c r="AC122" s="53"/>
      <c r="AD122" s="53"/>
      <c r="AE122" s="53"/>
      <c r="AF122" s="53"/>
      <c r="AG122" s="53"/>
      <c r="AH122" s="53"/>
      <c r="AI122" s="53"/>
      <c r="AJ122" s="4" t="str">
        <f>IF(O122="","",IF(ISNUMBER(N122),VLOOKUP(O122,NyFi!$A$2:$K$40,DK122),""))</f>
        <v/>
      </c>
      <c r="AK122" s="4" t="str">
        <f>IF(P122="","",IF(AND(ISNUMBER(N122),DK122&lt;8),VLOOKUP(P122,NyGs!$A$2:$G$41,DK122),""))</f>
        <v/>
      </c>
      <c r="AL122" s="4" t="str">
        <f>IF(AA122="","",IF(ISNUMBER(N122),VLOOKUP(AA122,NyRm!$A$2:$K$56,DK122),""))</f>
        <v/>
      </c>
      <c r="AM122" s="4" t="str">
        <f>IF(Z122="","",IF(ISNUMBER(N122),VLOOKUP(Z122,NyFm!$A$2:$K$46,DK122),""))</f>
        <v/>
      </c>
      <c r="AN122" s="4" t="str">
        <f>IF(U122="","",IF(AND(ISNUMBER(N122),DK122&lt;8),VLOOKUP(U122,NyLi1R!$A$2:$G$20,DK122),""))</f>
        <v/>
      </c>
      <c r="AO122" s="4" t="str">
        <f>IF(V122="","",IF(AND(ISNUMBER(N122),DK122&lt;8),VLOOKUP(V122,NyLi1E!$A$2:$G$20,DK122),""))</f>
        <v/>
      </c>
      <c r="AP122" s="4" t="str">
        <f>IF(AND(ISNUMBER(N122),ISNUMBER(AN122),ISNUMBER(AO122),DK122&lt;8),VLOOKUP(AN122+AO122,NyLi1T!$A$2:$G$40,DK122),"")</f>
        <v/>
      </c>
      <c r="AQ122" s="4" t="str">
        <f>IF(W122="","",IF(AND(ISNUMBER(N122),DK122&gt;7),VLOOKUP(W122,NyLi2R!$A$2:$K$20,DK122),""))</f>
        <v/>
      </c>
      <c r="AR122" s="4" t="str">
        <f>IF(X122="","",IF(AND(ISNUMBER(N122),DK122&gt;7),VLOOKUP(X122,NyLi2E!$A$2:$K$20,DK122),""))</f>
        <v/>
      </c>
      <c r="AS122" s="4" t="str">
        <f>IF(AND(ISNUMBER(N122),ISNUMBER(AQ122),ISNUMBER(AR122),DK122&gt;7),VLOOKUP(AQ122+AR122,NyLi2T!$A$2:$K$40,DK122),"")</f>
        <v/>
      </c>
      <c r="AT122" s="4" t="str">
        <f>IF(AE122="","",IF(AND(ISNUMBER(N122),DK122&lt;8),VLOOKUP(AE122,NySs!$A$2:$G$28,DK122),""))</f>
        <v/>
      </c>
      <c r="AU122" s="4" t="str">
        <f>IF(AD122="","",IF(AND(ISNUMBER(N122),DK122&lt;9),VLOOKUP(AD122,NyEo!$A$2:$H$22,DK122),""))</f>
        <v/>
      </c>
      <c r="AV122" s="4" t="str">
        <f>IF(Q122="","",IF(AND(ISNUMBER(N122),DK122&gt;7),VLOOKUP(Q122,NyHt!$A$2:$K$17,DK122),""))</f>
        <v/>
      </c>
      <c r="AW122" s="4" t="str">
        <f>IF(R122="","",IF(ISNUMBER(N122),VLOOKUP(R122,NySiF!$A$2:$K$18,DK122),""))</f>
        <v/>
      </c>
      <c r="AX122" s="4" t="str">
        <f>IF(S122="","",IF(ISNUMBER(N122),VLOOKUP(S122,NySiB!$A$2:$K$16,DK122),""))</f>
        <v/>
      </c>
      <c r="AY122" s="4" t="str">
        <f>IF(T122="","",IF(ISNUMBER(N122),VLOOKUP(T122,NySiT!$A$2:$K$32,DK122),""))</f>
        <v/>
      </c>
      <c r="AZ122" s="4" t="str">
        <f>IF(Y122="","",IF(ISNUMBER(N122),VLOOKUP(Y122,NyVs!$A$2:$K$86,DK122),""))</f>
        <v/>
      </c>
      <c r="BA122" s="4" t="str">
        <f>IF(AI122="","",IF(ISNUMBER(N122),VLOOKUP(AI122,NyPp!$A$2:$K$202,DK122),""))</f>
        <v/>
      </c>
      <c r="BB122" s="4" t="str">
        <f>IF(AND(ISNUMBER(AJ122),ISNUMBER(AK122),ISNUMBER(AL122),ISNUMBER(AM122),DK122&lt;8),IF(COUNTIF(O122,0)+COUNTIF(P122,0)+COUNTIF(AA122,0)+COUNTIF(Z122,0)&gt;1,"",VLOOKUP(AJ122+AK122+AL122+AM122,NyIGS!$A$2:$K$78,DK122)),IF(AND(ISNUMBER(AJ122),ISNUMBER(AL122),ISNUMBER(AM122),ISNUMBER(AS122),DK122&gt;7),IF(COUNTIF(O122,0)+COUNTIF(AA122,0)+COUNTIF(Z122,0)+AND(COUNTIF(W122,0),COUNTIF(X122,0))&gt;1,"",VLOOKUP(AJ122+AL122+AM122+AS122,NyIGS!$A$2:$K$78,DK122)),""))</f>
        <v/>
      </c>
      <c r="BC122" s="4" t="str">
        <f>IF(AND(ISNUMBER(AJ122),ISNUMBER(AN122),ISNUMBER(AT122),DK122&lt;8),IF(COUNTIF(O122,0)+COUNTIF(U122,0)+COUNTIF(AE122,0)&gt;1,"",VLOOKUP(AJ122+AN122+AT122,NyIRS!$A$2:$K$59,DK122)),IF(AND(ISNUMBER(AJ122),ISNUMBER(AQ122),DK122&gt;7),IF(COUNTIF(O122,0)+COUNTIF(W122,0)&gt;1,"",VLOOKUP(AJ122+AQ122,NyIRS!$A$2:$K$59,DK122)),""))</f>
        <v/>
      </c>
      <c r="BD122" s="4" t="str">
        <f>IF(AND(ISNUMBER(AK122),ISNUMBER(AL122),ISNUMBER(AM122),DK122&lt;8),IF(COUNTIF(P122,0)+COUNTIF(AA122,0)+COUNTIF(Z122,0)&gt;1,"",VLOOKUP(AK122+AL122+AM122,NyIES!$A$2:$K$59,DK122)),IF(AND(ISNUMBER(AL122),ISNUMBER(AM122),ISNUMBER(AR122),DK122&gt;7),IF(COUNTIF(AA122,0)+COUNTIF(Z122,0)+COUNTIF(X122,0)&gt;1,"",VLOOKUP(AL122+AM122+AR122,NyIES!$A$2:$K$59,DK122)),""))</f>
        <v/>
      </c>
      <c r="BE122" s="4" t="str">
        <f>IF(AND(ISNUMBER(AJ122),ISNUMBER(AP122),ISNUMBER(AU122),DK122&lt;8),IF(COUNTIF(O122,0)+AND(COUNTIF(U122,0),COUNTIF(V122,0))+COUNTIF(AD122,0)&gt;1,"",VLOOKUP(AJ122+AP122+AU122,NyISI!$A$2:$K$59,DK122)),IF(AND(ISNUMBER(AS122),ISNUMBER(AU122),ISNUMBER(AV122),DK122=8),IF(COUNTIF(AD122,0)+COUNTIF(Q122,0)+AND(COUNTIF(W122,0),COUNTIF(X122,0))&gt;1,"",VLOOKUP(AS122+AU122+AV122,NyISI!$A$2:$K$59,DK122)),IF(AND(ISNUMBER(AS122),ISNUMBER(AV122),DK122&gt;8),IF(COUNTIF(Q122,0)+AND(COUNTIF(W122,0),COUNTIF(X122,0))&gt;1,"",VLOOKUP(AS122+AV122,NyISI!$A$2:$K$59,DK122)),"")))</f>
        <v/>
      </c>
      <c r="BF122" s="4" t="str">
        <f>IF(AND(ISNUMBER(AT122),ISNUMBER(AK122),ISNUMBER(AL122),ISNUMBER(AM122),DK122&lt;8),IF(COUNTIF(P122,0)+COUNTIF(AA122,0)+COUNTIF(Z122,0)+COUNTIF(AE122,0)&gt;1,"",VLOOKUP(AT122+AK122+AL122+AM122,NyISS!$A$2:$G$78,DK122)),"")</f>
        <v/>
      </c>
      <c r="BG122" s="4" t="str">
        <f>IF(AND(ISNUMBER(AJ122),ISNUMBER(AL122),ISNUMBER(AM122),DK122&gt;7),IF(COUNTIF(O122,0)+COUNTIF(AA122,0)+COUNTIF(Z122,0)&gt;1,"",VLOOKUP(AJ122+AL122+AM122,NyISM!$A$2:$K$59,DK122)),"")</f>
        <v/>
      </c>
      <c r="BH122" s="4" t="str">
        <f>IF(AND(ISNUMBER(AY122),ISNUMBER(AZ122)),IF(COUNTIF(T122,0)+COUNTIF(Y122,0)&gt;1,"",VLOOKUP(AY122+AZ122,NyIAM!$A$2:$K$40,DK122)),"")</f>
        <v/>
      </c>
      <c r="BJ122" s="4" t="str">
        <f>IF(ISNUMBER(BB122),VLOOKUP(BB122,Percentil!$A$2:$B$122,2,1),"")</f>
        <v/>
      </c>
      <c r="BK122" s="4" t="str">
        <f>IF(ISNUMBER(BC122),VLOOKUP(BC122,Percentil!$A$2:$B$122,2,1),"")</f>
        <v/>
      </c>
      <c r="BL122" s="4" t="str">
        <f>IF(ISNUMBER(BD122),VLOOKUP(BD122,Percentil!$A$2:$B$122,2,1),"")</f>
        <v/>
      </c>
      <c r="BM122" s="4" t="str">
        <f>IF(ISNUMBER(BE122),VLOOKUP(BE122,Percentil!$A$2:$B$122,2,1),"")</f>
        <v/>
      </c>
      <c r="BN122" s="4" t="str">
        <f>IF(ISNUMBER(BF122),VLOOKUP(BF122,Percentil!$A$2:$B$122,2,1),"")</f>
        <v/>
      </c>
      <c r="BO122" s="4" t="str">
        <f>IF(ISNUMBER(BG122),VLOOKUP(BG122,Percentil!$A$2:$B$122,2,1),"")</f>
        <v/>
      </c>
      <c r="BP122" s="4" t="str">
        <f>IF(ISNUMBER(BH122),VLOOKUP(BH122,Percentil!$A$2:$B$122,2,1),"")</f>
        <v/>
      </c>
      <c r="BQ122" s="4" t="str">
        <f>IF(AND(ISNUMBER(AJ122),ISNUMBER(DK122)),IF(AJ122-VLOOKUP(BI122,NyFi!$L$2:$V$4,DK122,1)&lt;1,1 &amp; " - " &amp; AJ122+VLOOKUP(BI122,NyFi!$L$2:$V$4,DK122,1),IF(AJ122+VLOOKUP(BI122,NyFi!$L$2:$V$4,DK122,1)&gt;19,AJ122-VLOOKUP(BI122,NyFi!$L$2:$V$4,DK122,1) &amp; " - " &amp; 19,AJ122-VLOOKUP(BI122,NyFi!$L$2:$V$4,DK122,1) &amp; " - " &amp; AJ122+VLOOKUP(BI122,NyFi!$L$2:$V$4,DK122,1))),"")</f>
        <v/>
      </c>
      <c r="BR122" s="4" t="str">
        <f>IF(AND(ISNUMBER(DK122),DK122&lt;8),IF(AND(ISNUMBER(AK122),ISNUMBER(DK122)),IF(AK122-VLOOKUP(BI122,NyGs!$L$2:$V$4,DK122,1)&lt;1,1 &amp; " - " &amp; AK122+VLOOKUP(BI122,NyGs!$L$2:$V$4,DK122,1),IF(AK122+VLOOKUP(BI122,NyGs!$L$2:$V$4,DK122,1)&gt;19,AK122-VLOOKUP(BI122,NyGs!$L$2:$V$4,DK122,1) &amp; " - " &amp; 19,AK122-VLOOKUP(BI122,NyGs!$L$2:$V$4,DK122,1) &amp; " - " &amp; AK122+VLOOKUP(BI122,NyGs!$L$2:$V$4,DK122,1))),""),"")</f>
        <v/>
      </c>
      <c r="BS122" s="4" t="str">
        <f>IF(AND(ISNUMBER(AL122),ISNUMBER(DK122)),IF(AL122-VLOOKUP(BI122,NyRm!$L$2:$V$4,DK122,1)&lt;1,1 &amp; " - " &amp; AL122+VLOOKUP(BI122,NyRm!$L$2:$V$4,DK122,1),IF(AL122+VLOOKUP(BI122,NyRm!$L$2:$V$4,DK122,1)&gt;19,AL122-VLOOKUP(BI122,NyRm!$L$2:$V$4,DK122,1) &amp; " - " &amp; 19,AL122-VLOOKUP(BI122,NyRm!$L$2:$V$4,DK122,1) &amp; " - " &amp; AL122+VLOOKUP(BI122,NyRm!$L$2:$V$4,DK122,1))),"")</f>
        <v/>
      </c>
      <c r="BT122" s="4" t="str">
        <f>IF(AND(ISNUMBER(AM122),ISNUMBER(DK122)),IF(AM122-VLOOKUP(BI122,NyFm!$L$2:$V$4,DK122,1)&lt;1,1 &amp; " - " &amp; AM122+VLOOKUP(BI122,NyFm!$L$2:$V$4,DK122,1),IF(AM122+VLOOKUP(BI122,NyFm!$L$2:$V$4,DK122,1)&gt;19,AM122-VLOOKUP(BI122,NyFm!$L$2:$V$4,DK122,1) &amp; " - " &amp; 19,AM122-VLOOKUP(BI122,NyFm!$L$2:$V$4,DK122,1) &amp; " - " &amp; AM122+VLOOKUP(BI122,NyFm!$L$2:$V$4,DK122,1))),"")</f>
        <v/>
      </c>
      <c r="BU122" s="4" t="str">
        <f>IF(AND(ISNUMBER(DK122),DK122&lt;8),IF(AND(ISNUMBER(AN122),ISNUMBER(DK122)),IF(AN122-VLOOKUP(BI122,NyLi1R!$L$2:$V$4,DK122,1)&lt;1,1 &amp; " - " &amp; AN122+VLOOKUP(BI122,NyLi1R!$L$2:$V$4,DK122,1),IF(AN122+VLOOKUP(BI122,NyLi1R!$L$2:$V$4,DK122,1)&gt;19,AN122-VLOOKUP(BI122,NyLi1R!$L$2:$V$4,DK122,1) &amp; " - " &amp; 19,AN122-VLOOKUP(BI122,NyLi1R!$L$2:$V$4,DK122,1) &amp; " - " &amp; AN122+VLOOKUP(BI122,NyLi1R!$L$2:$V$4,DK122,1))),""),"")</f>
        <v/>
      </c>
      <c r="BV122" s="4" t="str">
        <f>IF(AND(ISNUMBER(DK122),DK122&lt;8),IF(AND(ISNUMBER(AO122),ISNUMBER(DK122)),IF(AO122-VLOOKUP(BI122,NyLi1E!$L$2:$V$4,DK122,1)&lt;1,1 &amp; " - " &amp; AO122+VLOOKUP(BI122,NyLi1E!$L$2:$V$4,DK122,1),IF(AO122+VLOOKUP(BI122,NyLi1E!$L$2:$V$4,DK122,1)&gt;19,AO122-VLOOKUP(BI122,NyLi1E!$L$2:$V$4,DK122,1) &amp; " - " &amp; 19,AO122-VLOOKUP(BI122,NyLi1E!$L$2:$V$4,DK122,1) &amp; " - " &amp; AO122+VLOOKUP(BI122,NyLi1E!$L$2:$V$4,DK122,1))),""),"")</f>
        <v/>
      </c>
      <c r="BW122" s="4" t="str">
        <f>IF(AND(ISNUMBER(DK122),DK122&lt;8),IF(AND(ISNUMBER(AP122),ISNUMBER(DK122)),IF(AP122-VLOOKUP(BI122,NyLi1T!$L$2:$V$4,DK122,1)&lt;1,1 &amp; " - " &amp; AP122+VLOOKUP(BI122,NyLi1T!$L$2:$V$4,DK122,1),IF(AP122+VLOOKUP(BI122,NyLi1T!$L$2:$V$4,DK122,1)&gt;19,AP122-VLOOKUP(BI122,NyLi1T!$L$2:$V$4,DK122,1) &amp; " - " &amp; 19,AP122-VLOOKUP(BI122,NyLi1T!$L$2:$V$4,DK122,1) &amp; " - " &amp; AP122+VLOOKUP(BI122,NyLi1T!$L$2:$V$4,DK122,1))),""),"")</f>
        <v/>
      </c>
      <c r="BX122" s="4" t="str">
        <f>IF(AND(ISNUMBER(DK122),DK122&gt;7),IF(AND(ISNUMBER(AQ122),ISNUMBER(DK122)),IF(AQ122-VLOOKUP(BI122,NyLi2R!$L$2:$V$4,DK122,1)&lt;1,1 &amp; " - " &amp; AQ122+VLOOKUP(BI122,NyLi2R!$L$2:$V$4,DK122,1),IF(AQ122+VLOOKUP(BI122,NyLi2R!$L$2:$V$4,DK122,1)&gt;19,AQ122-VLOOKUP(BI122,NyLi2R!$L$2:$V$4,DK122,1) &amp; " - " &amp; 19,AQ122-VLOOKUP(BI122,NyLi2R!$L$2:$V$4,DK122,1) &amp; " - " &amp; AQ122+VLOOKUP(BI122,NyLi2R!$L$2:$V$4,DK122,1))),""),"")</f>
        <v/>
      </c>
      <c r="BY122" s="4" t="str">
        <f>IF(AND(ISNUMBER(DK122),DK122&gt;7),IF(AND(ISNUMBER(AR122),ISNUMBER(DK122)),IF(AR122-VLOOKUP(BI122,NyLi2E!$L$2:$V$4,DK122,1)&lt;1,1 &amp; " - " &amp; AR122+VLOOKUP(BI122,NyLi2E!$L$2:$V$4,DK122,1),IF(AR122+VLOOKUP(BI122,NyLi2E!$L$2:$V$4,DK122,1)&gt;19,AR122-VLOOKUP(BI122,NyLi2E!$L$2:$V$4,DK122,1) &amp; " - " &amp; 19,AR122-VLOOKUP(BI122,NyLi2E!$L$2:$V$4,DK122,1) &amp; " - " &amp; AR122+VLOOKUP(BI122,NyLi2E!$L$2:$V$4,DK122,1))),""),"")</f>
        <v/>
      </c>
      <c r="BZ122" s="4" t="str">
        <f>IF(AND(ISNUMBER(DK122),DK122&gt;7),IF(AND(ISNUMBER(AS122),ISNUMBER(DK122)),IF(AS122-VLOOKUP(BI122,NyLi2T!$L$2:$V$4,DK122,1)&lt;1,1 &amp; " - " &amp; AS122+VLOOKUP(BI122,NyLi2T!$L$2:$V$4,DK122,1),IF(AS122+VLOOKUP(BI122,NyLi2T!$L$2:$V$4,DK122,1)&gt;19,AS122-VLOOKUP(BI122,NyLi2T!$L$2:$V$4,DK122,1) &amp; " - " &amp; 19,AS122-VLOOKUP(BI122,NyLi2T!$L$2:$V$4,DK122,1) &amp; " - " &amp; AS122+VLOOKUP(BI122,NyLi2T!$L$2:$V$4,DK122,1))),""),"")</f>
        <v/>
      </c>
      <c r="CA122" s="4" t="str">
        <f>IF(AND(ISNUMBER(DK122),DK122&lt;8),IF(AND(ISNUMBER(AT122),ISNUMBER(DK122)),IF(AT122-VLOOKUP(BI122,NySs!$L$2:$V$4,DK122,1)&lt;1,1 &amp; " - " &amp; AT122+VLOOKUP(BI122,NySs!$L$2:$V$4,DK122,1),IF(AT122+VLOOKUP(BI122,NySs!$L$2:$V$4,DK122,1)&gt;19,AT122-VLOOKUP(BI122,NySs!$L$2:$V$4,DK122,1) &amp; " - " &amp; 19,AT122-VLOOKUP(BI122,NySs!$L$2:$V$4,DK122,1) &amp; " - " &amp; AT122+VLOOKUP(BI122,NySs!$L$2:$V$4,DK122,1))),""),"")</f>
        <v/>
      </c>
      <c r="CB122" s="4" t="str">
        <f>IF(AND(ISNUMBER(DK122),DK122&lt;9),IF(AND(ISNUMBER(AU122),ISNUMBER(DK122)),IF(AU122-VLOOKUP(BI122,NyEo!$L$2:$V$4,DK122,1)&lt;1,1 &amp; " - " &amp; AU122+VLOOKUP(BI122,NyEo!$L$2:$V$4,DK122,1),IF(AU122+VLOOKUP(BI122,NyEo!$L$2:$V$4,DK122,1)&gt;19,AU122-VLOOKUP(BI122,NyEo!$L$2:$V$4,DK122,1) &amp; " - " &amp; 19,AU122-VLOOKUP(BI122,NyEo!$L$2:$V$4,DK122,1) &amp; " - " &amp; AU122+VLOOKUP(BI122,NyEo!$L$2:$V$4,DK122,1))),""),"")</f>
        <v/>
      </c>
      <c r="CC122" s="4" t="str">
        <f>IF(AND(ISNUMBER(DK122),DK122&gt;7),IF(AND(ISNUMBER(AV122),ISNUMBER(DK122)),IF(AV122-VLOOKUP(BI122,NyHt!$L$2:$V$4,DK122,1)&lt;1,1 &amp; " - " &amp; AV122+VLOOKUP(BI122,NyHt!$L$2:$V$4,DK122,1),IF(AV122+VLOOKUP(BI122,NyHt!$L$2:$V$4,DK122,1)&gt;19,AV122-VLOOKUP(BI122,NyHt!$L$2:$V$4,DK122,1) &amp; " - " &amp; 19,AV122-VLOOKUP(BI122,NyHt!$L$2:$V$4,DK122,1) &amp; " - " &amp; AV122+VLOOKUP(BI122,NyHt!$L$2:$V$4,DK122,1))),""),"")</f>
        <v/>
      </c>
      <c r="CD122" s="4" t="str">
        <f>IF(AND(ISNUMBER(AW122),ISNUMBER(DK122)),IF(AW122-VLOOKUP(BI122,NySiF!$L$2:$V$4,DK122,1)&lt;1,1 &amp; " - " &amp; AW122+VLOOKUP(BI122,NySiF!$L$2:$V$4,DK122,1),IF(AW122+VLOOKUP(BI122,NySiF!$L$2:$V$4,DK122,1)&gt;19,AW122-VLOOKUP(BI122,NySiF!$L$2:$V$4,DK122,1) &amp; " - " &amp; 19,AW122-VLOOKUP(BI122,NySiF!$L$2:$V$4,DK122,1) &amp; " - " &amp; AW122+VLOOKUP(BI122,NySiF!$L$2:$V$4,DK122,1))),"")</f>
        <v/>
      </c>
      <c r="CE122" s="4" t="str">
        <f>IF(AND(ISNUMBER(AX122),ISNUMBER(DK122)),IF(AX122-VLOOKUP(BI122,NySiB!$L$2:$V$4,DK122,1)&lt;1,1 &amp; " - " &amp; AX122+VLOOKUP(BI122,NySiB!$L$2:$V$4,DK122,1),IF(AX122+VLOOKUP(BI122,NySiB!$L$2:$V$4,DK122,1)&gt;19,AX122-VLOOKUP(BI122,NySiB!$L$2:$V$4,DK122,1) &amp; " - " &amp; 19,AX122-VLOOKUP(BI122,NySiB!$L$2:$V$4,DK122,1) &amp; " - " &amp; AX122+VLOOKUP(BI122,NySiB!$L$2:$V$4,DK122,1))),"")</f>
        <v/>
      </c>
      <c r="CF122" s="4" t="str">
        <f>IF(AND(ISNUMBER(AY122),ISNUMBER(DK122)),IF(AY122-VLOOKUP(BI122,NySiT!$L$2:$V$4,DK122,1)&lt;1,1 &amp; " - " &amp; AY122+VLOOKUP(BI122,NySiT!$L$2:$V$4,DK122,1),IF(AY122+VLOOKUP(BI122,NySiT!$L$2:$V$4,DK122,1)&gt;19,AY122-VLOOKUP(BI122,NySiT!$L$2:$V$4,DK122,1) &amp; " - " &amp; 19,AY122-VLOOKUP(BI122,NySiT!$L$2:$V$4,DK122,1) &amp; " - " &amp; AY122+VLOOKUP(BI122,NySiT!$L$2:$V$4,DK122,1))),"")</f>
        <v/>
      </c>
      <c r="CG122" s="4" t="str">
        <f>IF(AND(ISNUMBER(AZ122),ISNUMBER(DK122)),IF(AZ122-VLOOKUP(BI122,NyVs!$L$2:$V$4,DK122,1)&lt;1,1 &amp; " - " &amp; AZ122+VLOOKUP(BI122,NyVs!$L$2:$V$4,DK122,1),IF(AZ122+VLOOKUP(BI122,NyVs!$L$2:$V$4,DK122,1)&gt;19,AZ122-VLOOKUP(BI122,NyVs!$L$2:$V$4,DK122,1) &amp; " - " &amp; 19,AZ122-VLOOKUP(BI122,NyVs!$L$2:$V$4,DK122,1) &amp; " - " &amp; AZ122+VLOOKUP(BI122,NyVs!$L$2:$V$4,DK122,1))),"")</f>
        <v/>
      </c>
      <c r="CH122" s="4" t="str">
        <f>IF(AND(ISNUMBER(BA122),ISNUMBER(DK122)),IF(BA122-VLOOKUP(BI122,NyPp!$L$2:$V$4,DK122,1)&lt;1,1 &amp; " - " &amp; BA122+VLOOKUP(BI122,NyPp!$L$2:$V$4,DK122,1),IF(BA122+VLOOKUP(BI122,NyPp!$L$2:$V$4,DK122,1)&gt;19,BA122-VLOOKUP(BI122,NyPp!$L$2:$V$4,DK122,1) &amp; " - " &amp; 19,BA122-VLOOKUP(BI122,NyPp!$L$2:$V$4,DK122,1) &amp; " - " &amp; BA122+VLOOKUP(BI122,NyPp!$L$2:$V$4,DK122,1))),"")</f>
        <v/>
      </c>
      <c r="CI122" s="4" t="str">
        <f>IF(AND(ISNUMBER(BB122),ISNUMBER(DK122)),IF(BB122-VLOOKUP(BI122,NyIGS!$L$2:$V$4,DK122,1)&lt;40,40 &amp; " - " &amp; BB122+VLOOKUP(BI122,NyIGS!$L$2:$V$4,DK122,1),IF(BB122+VLOOKUP(BI122,NyIGS!$L$2:$V$4,DK122,1)&gt;160,BB122-VLOOKUP(BI122,NyIGS!$L$2:$V$4,DK122,1) &amp; " - " &amp; 160,BB122-VLOOKUP(BI122,NyIGS!$L$2:$V$4,DK122,1) &amp; " - " &amp; BB122+VLOOKUP(BI122,NyIGS!$L$2:$V$4,DK122,1))),"")</f>
        <v/>
      </c>
      <c r="CJ122" s="4" t="str">
        <f>IF(AND(ISNUMBER(BC122),ISNUMBER(DK122)),IF(BC122-VLOOKUP(BI122,NyIRS!$L$2:$V$4,DK122,1)&lt;40,40 &amp; " - " &amp; BC122+VLOOKUP(BI122,NyIRS!$L$2:$V$4,DK122,1),IF(BC122+VLOOKUP(BI122,NyIRS!$L$2:$V$4,DK122,1)&gt;160,BC122-VLOOKUP(BI122,NyIRS!$L$2:$V$4,DK122,1) &amp; " - " &amp; 160,BC122-VLOOKUP(BI122,NyIRS!$L$2:$V$4,DK122,1) &amp; " - " &amp; BC122+VLOOKUP(BI122,NyIRS!$L$2:$V$4,DK122,1))),"")</f>
        <v/>
      </c>
      <c r="CK122" s="4" t="str">
        <f>IF(AND(ISNUMBER(BD122),ISNUMBER(DK122)),IF(BD122-VLOOKUP(BI122,NyIES!$L$2:$V$4,DK122,1)&lt;40,40 &amp; " - " &amp; BD122+VLOOKUP(BI122,NyIES!$L$2:$V$4,DK122,1),IF(BD122+VLOOKUP(BI122,NyIES!$L$2:$V$4,DK122,1)&gt;160,BD122-VLOOKUP(BI122,NyIES!$L$2:$V$4,DK122,1) &amp; " - " &amp; 160,BD122-VLOOKUP(BI122,NyIES!$L$2:$V$4,DK122,1) &amp; " - " &amp; BD122+VLOOKUP(BI122,NyIES!$L$2:$V$4,DK122,1))),"")</f>
        <v/>
      </c>
      <c r="CL122" s="4" t="str">
        <f>IF(AND(ISNUMBER(BE122),ISNUMBER(DK122)),IF(BE122-VLOOKUP(BI122,NyISI!$L$2:$V$4,DK122,1)&lt;40,40 &amp; " - " &amp; BE122+VLOOKUP(BI122,NyISI!$L$2:$V$4,DK122,1),IF(BE122+VLOOKUP(BI122,NyISI!$L$2:$V$4,DK122,1)&gt;160,BE122-VLOOKUP(BI122,NyISI!$L$2:$V$4,DK122,1) &amp; " - " &amp; 160,BE122-VLOOKUP(BI122,NyISI!$L$2:$V$4,DK122,1) &amp; " - " &amp; BE122+VLOOKUP(BI122,NyISI!$L$2:$V$4,DK122,1))),"")</f>
        <v/>
      </c>
      <c r="CM122" s="4" t="str">
        <f>IF(AND(ISNUMBER(DK122),DK122&lt;8),IF(AND(ISNUMBER(BF122),ISNUMBER(DK122)),IF(BF122-VLOOKUP(BI122,NyISS!$L$2:$V$4,DK122,1)&lt;40,40 &amp; " - " &amp; BF122+VLOOKUP(BI122,NyISS!$L$2:$V$4,DK122,1),IF(BF122+VLOOKUP(BI122,NyISS!$L$2:$V$4,DK122,1)&gt;160,BF122-VLOOKUP(BI122,NyISS!$L$2:$V$4,DK122,1) &amp; " - " &amp; 160,BF122-VLOOKUP(BI122,NyISS!$L$2:$V$4,DK122,1) &amp; " - " &amp; BF122+VLOOKUP(BI122,NyISS!$L$2:$V$4,DK122,1))),""),"")</f>
        <v/>
      </c>
      <c r="CN122" s="4" t="str">
        <f>IF(AND(ISNUMBER(DK122),DK122&gt;7),IF(AND(ISNUMBER(BG122),ISNUMBER(DK122)),IF(BG122-VLOOKUP(BI122,NyISM!$L$2:$V$4,DK122,1)&lt;40,40 &amp; " - " &amp; BG122+VLOOKUP(BI122,NyISM!$L$2:$V$4,DK122,1),IF(BG122+VLOOKUP(BI122,NyISM!$L$2:$V$4,DK122,1)&gt;160,BG122-VLOOKUP(BI122,NyISM!$L$2:$V$4,DK122,1) &amp; " - " &amp; 160,BG122-VLOOKUP(BI122,NyISM!$L$2:$V$4,DK122,1) &amp; " - " &amp; BG122+VLOOKUP(BI122,NyISM!$L$2:$V$4,DK122,1))),""),"")</f>
        <v/>
      </c>
      <c r="CO122" s="4" t="str">
        <f>IF(AND(ISNUMBER(BH122),ISNUMBER(DK122)),IF(BH122-VLOOKUP(BI122,NyIAM!$L$2:$V$4,DK122,1)&lt;40,40 &amp; " - " &amp; BH122+VLOOKUP(BI122,NyIAM!$L$2:$V$4,DK122,1),IF(BH122+VLOOKUP(BI122,NyIAM!$L$2:$V$4,DK122,1)&gt;160,BH122-VLOOKUP(BI122,NyIAM!$L$2:$V$4,DK122,1) &amp; " - " &amp; 160,BH122-VLOOKUP(BI122,NyIAM!$L$2:$V$4,DK122,1) &amp; " - " &amp; BH122+VLOOKUP(BI122,NyIAM!$L$2:$V$4,DK122,1))),"")</f>
        <v/>
      </c>
      <c r="CP122" s="4" t="str">
        <f>IF(AF122="","",IF(AND(ISNUMBER(AF122),ISNUMBER(DK122)),IF(VLOOKUP(AF122,NyOm!$A$2:$K$30,DK122,1)=1,"Onormalt få ord",IF(VLOOKUP(AF122,NyOm!$A$2:$K$30,DK122,1)=2,"Färre antal ord än normalt",IF(VLOOKUP(AF122,NyOm!$A$2:$K$30,DK122,1)=3,"Normalt antal ord","")))))</f>
        <v/>
      </c>
      <c r="CQ122" s="4" t="str">
        <f>IF(AB122="","",IF(AND(ISNUMBER(AB122),ISNUMBER(DK122)),IF(VLOOKUP(AB122,NyPbTid!$A$2:$K$218,DK122,1)=1,"Onormalt lång tidsåtgång",IF(VLOOKUP(AB122,NyPbTid!$A$2:$K$218,DK122,1)=2,"Långsammare än normalt",IF(VLOOKUP(AB122,NyPbTid!$A$2:$K$218,DK122,1)=3,"Normal tidsåtgång","")))))</f>
        <v/>
      </c>
      <c r="CR122" s="4" t="str">
        <f>IF(AC122="","",IF(AND(ISNUMBER(AC122),ISNUMBER(DK122)),IF(VLOOKUP(AC122,NyPbFel!$A$2:$K$18,DK122,1)=1,"Onormalt antal fel",IF(VLOOKUP(AC122,NyPbFel!$A$2:$K$18,DK122,1)=2,"Fler fel än normalt",IF(VLOOKUP(AC122,NyPbFel!$A$2:$K$18,DK122,1)=3,"Normalt antal fel","")))))</f>
        <v/>
      </c>
      <c r="CS122" s="4" t="str">
        <f t="shared" si="28"/>
        <v/>
      </c>
      <c r="CT122" s="4" t="str">
        <f>IF(OR(ISNUMBER(CS122),CS122="0**"),IF(ISNUMBER(CS122),CS122/ABS(CS122)*VLOOKUP(1,SignDiff!$A$3:$K$4,DK122,1),VLOOKUP(1,SignDiff!$A$3:$K$4,DK122,1)),"")</f>
        <v/>
      </c>
      <c r="CU122" s="4" t="str">
        <f>IF(OR(ISNUMBER(CS122),CS122="0**"),IF(ISNUMBER(CS122),CS122/ABS(CS122)*VLOOKUP(1,SignDiff!$A$7:$K$8,DK122,1),VLOOKUP(1,SignDiff!$A$7:$K$8,DK122,1)),"")</f>
        <v/>
      </c>
      <c r="CV122" s="4" t="str">
        <f t="shared" si="29"/>
        <v/>
      </c>
      <c r="CW122" s="4" t="str">
        <f t="shared" si="30"/>
        <v/>
      </c>
      <c r="CX122" s="4" t="str">
        <f>IF(OR(ISNUMBER(CS122),CS122="0**"),IF(CS122="0**",VLOOKUP(0,'IRS-IES'!$A$2:$C$43,2,1),IF(CS122&lt;0,VLOOKUP(ABS(CS122),'IRS-IES'!$A$2:$C$43,2,1),VLOOKUP(ABS(CS122),'IRS-IES'!$A$2:$C$43,3,1))),"")</f>
        <v/>
      </c>
      <c r="CY122" s="4" t="str">
        <f t="shared" si="31"/>
        <v/>
      </c>
      <c r="CZ122" s="4" t="str">
        <f>IF(OR(ISNUMBER(CY122),CY122="0**"),IF(ISNUMBER(CY122),CY122/ABS(CY122)*VLOOKUP(2,SignDiff!$A$3:$K$4,DK122,1),VLOOKUP(2,SignDiff!$A$3:$K$4,DK122,1)),"")</f>
        <v/>
      </c>
      <c r="DA122" s="4" t="str">
        <f>IF(OR(ISNUMBER(CY122),CY122="0**"),IF(ISNUMBER(CY122),CY122/ABS(CY122)*VLOOKUP(2,SignDiff!$A$7:$K$8,DK122,1),VLOOKUP(2,SignDiff!$A$7:$K$8,DK122,1)),"")</f>
        <v/>
      </c>
      <c r="DB122" s="4" t="str">
        <f t="shared" si="32"/>
        <v/>
      </c>
      <c r="DC122" s="4" t="str">
        <f t="shared" si="33"/>
        <v/>
      </c>
      <c r="DD122" s="4" t="str">
        <f>IF(OR(ISNUMBER(CY122),CY122="0**"),IF(CY122="0**",VLOOKUP(0,'ISI-ISS'!$A$2:$C$43,2,1),IF(CY122&lt;0,VLOOKUP(ABS(CY122),'ISI-ISS'!$A$2:$C$43,2,1),VLOOKUP(ABS(CY122),'ISI-ISS'!$A$2:$C$43,3,1))),"")</f>
        <v/>
      </c>
      <c r="DE122" s="4" t="str">
        <f t="shared" si="34"/>
        <v/>
      </c>
      <c r="DF122" s="4" t="str">
        <f>IF(OR(ISNUMBER(DE122),DE122="0**"),IF(ISNUMBER(DE122),DE122/ABS(DE122)*VLOOKUP(2,SignDiff!$A$3:$K$4,DK122,1),VLOOKUP(2,SignDiff!$A$3:$K$4,DK122,1)),"")</f>
        <v/>
      </c>
      <c r="DG122" s="4" t="str">
        <f>IF(OR(ISNUMBER(DE122),DE122="0**"),IF(ISNUMBER(DE122),DE122/ABS(DE122)*VLOOKUP(2,SignDiff!$A$7:$K$8,DK122,1),VLOOKUP(2,SignDiff!$A$7:$K$8,DK122,1)),"")</f>
        <v/>
      </c>
      <c r="DH122" s="4" t="str">
        <f t="shared" si="35"/>
        <v/>
      </c>
      <c r="DI122" s="4" t="str">
        <f t="shared" si="36"/>
        <v/>
      </c>
      <c r="DJ122" s="4" t="str">
        <f>IF(OR(ISNUMBER(DE122),DE122="0**"),IF(DE122="0**",VLOOKUP(0,'ISI-ISM'!$A$2:$C$43,2,1),IF(DE122&lt;0,VLOOKUP(ABS(DE122),'ISI-ISM'!$A$2:$C$43,2,1),VLOOKUP(ABS(DE122),'ISI-ISM'!$A$2:$C$43,3,1))),"")</f>
        <v/>
      </c>
      <c r="DK122" s="4" t="str">
        <f>IF(ISERROR(VLOOKUP(N122,age!$A$2:$C$11,2,1)),"",VLOOKUP(N122,age!$A$2:$C$11,2,1))</f>
        <v/>
      </c>
      <c r="DL122" s="4" t="str">
        <f>IF(ISERROR(VLOOKUP(N122,age!$A$2:$C$11,3,1)),"",VLOOKUP(N122,age!$A$2:$C$11,3,1))</f>
        <v/>
      </c>
      <c r="DM122" s="4">
        <f t="shared" si="23"/>
        <v>0</v>
      </c>
      <c r="DN122" s="4">
        <f t="shared" si="24"/>
        <v>0</v>
      </c>
      <c r="DO122" s="4">
        <f t="shared" si="25"/>
        <v>0</v>
      </c>
      <c r="DP122" s="4">
        <f t="shared" si="26"/>
        <v>0</v>
      </c>
      <c r="DQ122" s="4">
        <f t="shared" si="27"/>
        <v>0</v>
      </c>
      <c r="DR122" s="9" t="str">
        <f t="shared" si="37"/>
        <v/>
      </c>
      <c r="DS122" s="9" t="str">
        <f t="shared" si="38"/>
        <v/>
      </c>
      <c r="DT122" s="9" t="str">
        <f t="shared" si="39"/>
        <v/>
      </c>
      <c r="DU122" s="9" t="str">
        <f t="shared" si="40"/>
        <v/>
      </c>
      <c r="DV122" s="9" t="str">
        <f t="shared" si="41"/>
        <v/>
      </c>
      <c r="DW122" s="9" t="str">
        <f t="shared" si="42"/>
        <v/>
      </c>
      <c r="DX122" s="9" t="str">
        <f t="shared" si="43"/>
        <v/>
      </c>
      <c r="DY122" s="9" t="str">
        <f>IF(AND(ISNUMBER(AJ122),ISNUMBER(DK122)),IF(AJ122-VLOOKUP(BI122,NyFi!$L$2:$V$4,DK122,1)&lt;1,1,AJ122-VLOOKUP(BI122,NyFi!$L$2:$V$4,DK122,1)),"")</f>
        <v/>
      </c>
      <c r="DZ122" s="9" t="str">
        <f>IF(AND(ISNUMBER(DK122),DK122&lt;8),IF(AND(ISNUMBER(AK122),ISNUMBER(DK122)),IF(AK122-VLOOKUP(BI122,NyGs!$L$2:$V$4,DK122,1)&lt;1,1,AK122-VLOOKUP(BI122,NyGs!$L$2:$V$4,DK122,1)),""),"")</f>
        <v/>
      </c>
      <c r="EA122" s="9" t="str">
        <f>IF(AND(ISNUMBER(AL122),ISNUMBER(DK122)),IF(AL122-VLOOKUP(BI122,NyRm!$L$2:$V$4,DK122,1)&lt;1,1,AL122-VLOOKUP(BI122,NyRm!$L$2:$V$4,DK122,1)),"")</f>
        <v/>
      </c>
      <c r="EB122" s="9" t="str">
        <f>IF(AND(ISNUMBER(AM122),ISNUMBER(DK122)),IF(AM122-VLOOKUP(BI122,NyFm!$L$2:$V$4,DK122,1)&lt;1,1,AM122-VLOOKUP(BI122,NyFm!$L$2:$V$4,DK122,1)),"")</f>
        <v/>
      </c>
      <c r="EC122" s="9" t="str">
        <f>IF(AND(ISNUMBER(DK122),DK122&lt;8),IF(AND(ISNUMBER(AN122),ISNUMBER(DK122)),IF(AN122-VLOOKUP(BI122,NyLi1R!$L$2:$V$4,DK122,1)&lt;1,1,AN122-VLOOKUP(BI122,NyLi1R!$L$2:$V$4,DK122,1)),""),"")</f>
        <v/>
      </c>
      <c r="ED122" s="9" t="str">
        <f>IF(AND(ISNUMBER(DK122),DK122&lt;8),IF(AND(ISNUMBER(AO122),ISNUMBER(DK122)),IF(AO122-VLOOKUP(BI122,NyLi1E!$L$2:$V$4,DK122,1)&lt;1,1,AO122-VLOOKUP(BI122,NyLi1E!$L$2:$V$4,DK122,1)),""),"")</f>
        <v/>
      </c>
      <c r="EE122" s="9" t="str">
        <f>IF(AND(ISNUMBER(DK122),DK122&lt;8),IF(AND(ISNUMBER(AP122),ISNUMBER(DK122)),IF(AP122-VLOOKUP(BI122,NyLi1T!$L$2:$V$4,DK122,1)&lt;1,1,AP122-VLOOKUP(BI122,NyLi1T!$L$2:$V$4,DK122,1)),""),"")</f>
        <v/>
      </c>
      <c r="EF122" s="9" t="str">
        <f>IF(AND(ISNUMBER(DK122),DK122&gt;7),IF(AND(ISNUMBER(AQ122),ISNUMBER(DK122)),IF(AQ122-VLOOKUP(BI122,NyLi2R!$L$2:$V$4,DK122,1)&lt;1,1,AQ122-VLOOKUP(BI122,NyLi2R!$L$2:$V$4,DK122,1)),""),"")</f>
        <v/>
      </c>
      <c r="EG122" s="9" t="str">
        <f>IF(AND(ISNUMBER(DK122),DK122&gt;7),IF(AND(ISNUMBER(AR122),ISNUMBER(DK122)),IF(AR122-VLOOKUP(BI122,NyLi2E!$L$2:$V$4,DK122,1)&lt;1,1,AR122-VLOOKUP(BI122,NyLi2E!$L$2:$V$4,DK122,1)),""),"")</f>
        <v/>
      </c>
      <c r="EH122" s="9" t="str">
        <f>IF(AND(ISNUMBER(DK122),DK122&gt;7),IF(AND(ISNUMBER(AS122),ISNUMBER(DK122)),IF(AS122-VLOOKUP(BI122,NyLi2T!$L$2:$V$4,DK122,1)&lt;1,1,AS122-VLOOKUP(BI122,NyLi2T!$L$2:$V$4,DK122,1)),""),"")</f>
        <v/>
      </c>
      <c r="EI122" s="9" t="str">
        <f>IF(AND(ISNUMBER(DK122),DK122&lt;8),IF(AND(ISNUMBER(AT122),ISNUMBER(DK122)),IF(AT122-VLOOKUP(BI122,NySs!$L$2:$V$4,DK122,1)&lt;1,1,AT122-VLOOKUP(BI122,NySs!$L$2:$V$4,DK122,1)),""),"")</f>
        <v/>
      </c>
      <c r="EJ122" s="9" t="str">
        <f>IF(AND(ISNUMBER(DK122),DK122&lt;9),IF(AND(ISNUMBER(AU122),ISNUMBER(DK122)),IF(AU122-VLOOKUP(BI122,NyEo!$L$2:$V$4,DK122,1)&lt;1,1,AU122-VLOOKUP(BI122,NyEo!$L$2:$V$4,DK122,1)),""),"")</f>
        <v/>
      </c>
      <c r="EK122" s="9" t="str">
        <f>IF(AND(ISNUMBER(DK122),DK122&gt;7),IF(AND(ISNUMBER(AV122),ISNUMBER(DK122)),IF(AV122-VLOOKUP(BI122,NyHt!$L$2:$V$4,DK122,1)&lt;1,1,AV122-VLOOKUP(BI122,NyHt!$L$2:$V$4,DK122,1)),""),"")</f>
        <v/>
      </c>
      <c r="EL122" s="9" t="str">
        <f>IF(AND(ISNUMBER(AW122),ISNUMBER(DK122)),IF(AW122-VLOOKUP(BI122,NySiF!$L$2:$V$4,DK122,1)&lt;1,1,AW122-VLOOKUP(BI122,NySiF!$L$2:$V$4,DK122,1)),"")</f>
        <v/>
      </c>
      <c r="EM122" s="9" t="str">
        <f>IF(AND(ISNUMBER(AX122),ISNUMBER(DK122)),IF(AX122-VLOOKUP(BI122,NySiB!$L$2:$V$4,DK122,1)&lt;1,1,AX122-VLOOKUP(BI122,NySiB!$L$2:$V$4,DK122,1)),"")</f>
        <v/>
      </c>
      <c r="EN122" s="9" t="str">
        <f>IF(AND(ISNUMBER(AY122),ISNUMBER(DK122)),IF(AY122-VLOOKUP(BI122,NySiT!$L$2:$V$4,DK122,1)&lt;1,1,AY122-VLOOKUP(BI122,NySiT!$L$2:$V$4,DK122,1)),"")</f>
        <v/>
      </c>
      <c r="EO122" s="9" t="str">
        <f>IF(AND(ISNUMBER(AZ122),ISNUMBER(DK122)),IF(AZ122-VLOOKUP(BI122,NyVs!$L$2:$V$4,DK122,1)&lt;1,1,AZ122-VLOOKUP(BI122,NyVs!$L$2:$V$4,DK122,1)),"")</f>
        <v/>
      </c>
      <c r="EP122" s="9" t="str">
        <f>IF(AND(ISNUMBER(BA122),ISNUMBER(DK122)),IF(BA122-VLOOKUP(BI122,NyPp!$L$2:$V$4,DK122,1)&lt;1,1,BA122-VLOOKUP(BI122,NyPp!$L$2:$V$4,DK122,1)),"")</f>
        <v/>
      </c>
      <c r="EQ122" s="9" t="str">
        <f>IF(AND(ISNUMBER(BB122),ISNUMBER(DK122)),IF(BB122-VLOOKUP(BI122,NyIGS!$L$2:$V$4,DK122,1)&lt;40,40,BB122-VLOOKUP(BI122,NyIGS!$L$2:$V$4,DK122,1)),"")</f>
        <v/>
      </c>
      <c r="ER122" s="9" t="str">
        <f>IF(AND(ISNUMBER(BC122),ISNUMBER(DK122)),IF(BC122-VLOOKUP(BI122,NyIRS!$L$2:$V$4,DK122,1)&lt;40,40,BC122-VLOOKUP(BI122,NyIRS!$L$2:$V$4,DK122,1)),"")</f>
        <v/>
      </c>
      <c r="ES122" s="9" t="str">
        <f>IF(AND(ISNUMBER(BD122),ISNUMBER(DK122)),IF(BD122-VLOOKUP(BI122,NyIES!$L$2:$V$4,DK122,1)&lt;40,40,BD122-VLOOKUP(BI122,NyIES!$L$2:$V$4,DK122,1)),"")</f>
        <v/>
      </c>
      <c r="ET122" s="9" t="str">
        <f>IF(AND(ISNUMBER(BE122),ISNUMBER(DK122)),IF(BE122-VLOOKUP(BI122,NyISI!$L$2:$V$4,DK122,1)&lt;40,40,BE122-VLOOKUP(BI122,NyISI!$L$2:$V$4,DK122,1)),"")</f>
        <v/>
      </c>
      <c r="EU122" s="9" t="str">
        <f>IF(AND(ISNUMBER(DK122),DK122&lt;8),IF(AND(ISNUMBER(BF122),ISNUMBER(DK122)),IF(BF122-VLOOKUP(BI122,NyISS!$L$2:$V$4,DK122,1)&lt;40,40,BF122-VLOOKUP(BI122,NyISS!$L$2:$V$4,DK122,1)),""),"")</f>
        <v/>
      </c>
      <c r="EV122" s="9" t="str">
        <f>IF(AND(ISNUMBER(DK122),DK122&gt;7),IF(AND(ISNUMBER(BG122),ISNUMBER(DK122)),IF(BG122-VLOOKUP(BI122,NyISM!$L$2:$V$4,DK122,1)&lt;40,40,BG122-VLOOKUP(BI122,NyISM!$L$2:$V$4,DK122,1)),""),"")</f>
        <v/>
      </c>
      <c r="EW122" s="9" t="str">
        <f>IF(AND(ISNUMBER(BH122),ISNUMBER(DK122)),IF(BH122-VLOOKUP(BI122,NyIAM!$L$2:$V$4,DK122,1)&lt;40,40,BH122-VLOOKUP(BI122,NyIAM!$L$2:$V$4,DK122,1)),"")</f>
        <v/>
      </c>
      <c r="EX122" s="9" t="str">
        <f>IF(AND(ISNUMBER(AJ122),ISNUMBER(DK122)),IF(AJ122+VLOOKUP(BI122,NyFi!$L$2:$V$4,DK122,1)&gt;19,19,AJ122+VLOOKUP(BI122,NyFi!$L$2:$V$4,DK122,1)),"")</f>
        <v/>
      </c>
      <c r="EY122" s="9" t="str">
        <f>IF(AND(ISNUMBER(DK122),DK122&lt;8),IF(AND(ISNUMBER(AK122),ISNUMBER(DK122)),IF(AK122+VLOOKUP(BI122,NyGs!$L$2:$V$4,DK122,1)&gt;19,19,AK122+VLOOKUP(BI122,NyGs!$L$2:$V$4,DK122,1)),""),"")</f>
        <v/>
      </c>
      <c r="EZ122" s="9" t="str">
        <f>IF(AND(ISNUMBER(AL122),ISNUMBER(DK122)),IF(AL122+VLOOKUP(BI122,NyRm!$L$2:$V$4,DK122,1)&gt;19,19,AL122+VLOOKUP(BI122,NyRm!$L$2:$V$4,DK122,1)),"")</f>
        <v/>
      </c>
      <c r="FA122" s="9" t="str">
        <f>IF(AND(ISNUMBER(AM122),ISNUMBER(DK122)),IF(AM122+VLOOKUP(BI122,NyFm!$L$2:$V$4,DK122,1)&gt;19,19,AM122+VLOOKUP(BI122,NyFm!$L$2:$V$4,DK122,1)),"")</f>
        <v/>
      </c>
      <c r="FB122" s="9" t="str">
        <f>IF(AND(ISNUMBER(DK122),DK122&lt;8),IF(AND(ISNUMBER(AN122),ISNUMBER(DK122)),IF(AN122+VLOOKUP(BI122,NyLi1R!$L$2:$V$4,DK122,1)&gt;19,19,AN122+VLOOKUP(BI122,NyLi1R!$L$2:$V$4,DK122,1)),""),"")</f>
        <v/>
      </c>
      <c r="FC122" s="9" t="str">
        <f>IF(AND(ISNUMBER(DK122),DK122&lt;8),IF(AND(ISNUMBER(AO122),ISNUMBER(DK122)),IF(AO122+VLOOKUP(BI122,NyLi1E!$L$2:$V$4,DK122,1)&gt;19,19,AO122+VLOOKUP(BI122,NyLi1E!$L$2:$V$4,DK122,1)),""),"")</f>
        <v/>
      </c>
      <c r="FD122" s="9" t="str">
        <f>IF(AND(ISNUMBER(DK122),DK122&lt;8),IF(AND(ISNUMBER(AP122),ISNUMBER(DK122)),IF(AP122+VLOOKUP(BI122,NyLi1T!$L$2:$V$4,DK122,1)&gt;19,19,AP122+VLOOKUP(BI122,NyLi1T!$L$2:$V$4,DK122,1)),""),"")</f>
        <v/>
      </c>
      <c r="FE122" s="9" t="str">
        <f>IF(AND(ISNUMBER(DK122),DK122&gt;7),IF(AND(ISNUMBER(AQ122),ISNUMBER(DK122)),IF(AQ122+VLOOKUP(BI122,NyLi2R!$L$2:$V$4,DK122,1)&gt;19,19,AQ122+VLOOKUP(BI122,NyLi2R!$L$2:$V$4,DK122,1)),""),"")</f>
        <v/>
      </c>
      <c r="FF122" s="9" t="str">
        <f>IF(AND(ISNUMBER(DK122),DK122&gt;7),IF(AND(ISNUMBER(AR122),ISNUMBER(DK122)),IF(AR122+VLOOKUP(BI122,NyLi2E!$L$2:$V$4,DK122,1)&gt;19,19,AR122+VLOOKUP(BI122,NyLi2E!$L$2:$V$4,DK122,1)),""),"")</f>
        <v/>
      </c>
      <c r="FG122" s="9" t="str">
        <f>IF(AND(ISNUMBER(DK122),DK122&gt;7),IF(AND(ISNUMBER(AS122),ISNUMBER(DK122)),IF(AS122+VLOOKUP(BI122,NyLi2T!$L$2:$V$4,DK122,1)&gt;19,19,AS122+VLOOKUP(BI122,NyLi2T!$L$2:$V$4,DK122,1)),""),"")</f>
        <v/>
      </c>
      <c r="FH122" s="9" t="str">
        <f>IF(AND(ISNUMBER(DK122),DK122&lt;8),IF(AND(ISNUMBER(AT122),ISNUMBER(DK122)),IF(AT122+VLOOKUP(BI122,NySs!$L$2:$V$4,DK122,1)&gt;19,19,AT122+VLOOKUP(BI122,NySs!$L$2:$V$4,DK122,1)),""),"")</f>
        <v/>
      </c>
      <c r="FI122" s="9" t="str">
        <f>IF(AND(ISNUMBER(DK122),DK122&lt;9),IF(AND(ISNUMBER(AU122),ISNUMBER(DK122)),IF(AU122+VLOOKUP(BI122,NyEo!$L$2:$V$4,DK122,1)&gt;19,19,AU122+VLOOKUP(BI122,NyEo!$L$2:$V$4,DK122,1)),""),"")</f>
        <v/>
      </c>
      <c r="FJ122" s="9" t="str">
        <f>IF(AND(ISNUMBER(DK122),DK122&gt;7),IF(AND(ISNUMBER(AV122),ISNUMBER(DK122)),IF(AV122+VLOOKUP(BI122,NyHt!$L$2:$V$4,DK122,1)&gt;19,19,AV122+VLOOKUP(BI122,NyHt!$L$2:$V$4,DK122,1)),""),"")</f>
        <v/>
      </c>
      <c r="FK122" s="9" t="str">
        <f>IF(AND(ISNUMBER(AW122),ISNUMBER(DK122)),IF(AW122+VLOOKUP(BI122,NySiF!$L$2:$V$4,DK122,1)&gt;19,19,AW122+VLOOKUP(BI122,NySiF!$L$2:$V$4,DK122,1)),"")</f>
        <v/>
      </c>
      <c r="FL122" s="9" t="str">
        <f>IF(AND(ISNUMBER(AX122),ISNUMBER(DK122)),IF(AX122+VLOOKUP(BI122,NySiB!$L$2:$V$4,DK122,1)&gt;19,19,AX122+VLOOKUP(BI122,NySiB!$L$2:$V$4,DK122,1)),"")</f>
        <v/>
      </c>
      <c r="FM122" s="9" t="str">
        <f>IF(AND(ISNUMBER(AY122),ISNUMBER(DK122)),IF(AY122+VLOOKUP(BI122,NySiT!$L$2:$V$4,DK122,1)&gt;19,19,AY122+VLOOKUP(BI122,NySiT!$L$2:$V$4,DK122,1)),"")</f>
        <v/>
      </c>
      <c r="FN122" s="9" t="str">
        <f>IF(AND(ISNUMBER(AZ122),ISNUMBER(DK122)),IF(AZ122+VLOOKUP(BI122,NyVs!$L$2:$V$4,DK122,1)&gt;19,19,AZ122+VLOOKUP(BI122,NyVs!$L$2:$V$4,DK122,1)),"")</f>
        <v/>
      </c>
      <c r="FO122" s="9" t="str">
        <f>IF(AND(ISNUMBER(BA122),ISNUMBER(DK122)),IF(BA122+VLOOKUP(BI122,NyPp!$L$2:$V$4,DK122,1)&gt;19,19,BA122+VLOOKUP(BI122,NyPp!$L$2:$V$4,DK122,1)),"")</f>
        <v/>
      </c>
      <c r="FP122" s="9" t="str">
        <f>IF(AND(ISNUMBER(BB122),ISNUMBER(DK122)),IF(BB122+VLOOKUP(BI122,NyIGS!$L$2:$V$4,DK122,1)&gt;160,160,BB122+VLOOKUP(BI122,NyIGS!$L$2:$V$4,DK122,1)),"")</f>
        <v/>
      </c>
      <c r="FQ122" s="9" t="str">
        <f>IF(AND(ISNUMBER(BC122),ISNUMBER(DK122)),IF(BC122+VLOOKUP(BI122,NyIRS!$L$2:$V$4,DK122,1)&gt;160,160,BC122+VLOOKUP(BI122,NyIRS!$L$2:$V$4,DK122,1)),"")</f>
        <v/>
      </c>
      <c r="FR122" s="9" t="str">
        <f>IF(AND(ISNUMBER(BD122),ISNUMBER(DK122)),IF(BD122+VLOOKUP(BI122,NyIES!$L$2:$V$4,DK122,1)&gt;160,160, BD122+VLOOKUP(BI122,NyIES!$L$2:$V$4,DK122,1)),"")</f>
        <v/>
      </c>
      <c r="FS122" s="9" t="str">
        <f>IF(AND(ISNUMBER(BE122),ISNUMBER(DK122)),IF(BE122+VLOOKUP(BI122,NyISI!$L$2:$V$4,DK122,1)&gt;160,160,BE122+VLOOKUP(BI122,NyISI!$L$2:$V$4,DK122,1)),"")</f>
        <v/>
      </c>
      <c r="FT122" s="9" t="str">
        <f>IF(AND(ISNUMBER(DK122),DK122&lt;8),IF(AND(ISNUMBER(BF122),ISNUMBER(DK122)),IF(BF122+VLOOKUP(BI122,NyISS!$L$2:$V$4,DK122,1)&gt;160,160,BF122+VLOOKUP(BI122,NyISS!$L$2:$V$4,DK122,1)),""),"")</f>
        <v/>
      </c>
      <c r="FU122" s="9" t="str">
        <f>IF(AND(ISNUMBER(DK122),DK122&gt;7),IF(AND(ISNUMBER(BG122),ISNUMBER(DK122)),IF(BG122+VLOOKUP(BI122,NyISM!$L$2:$V$4,DK122,1)&gt;160,160,BG122+VLOOKUP(BI122,NyISM!$L$2:$V$4,DK122,1)),""),"")</f>
        <v/>
      </c>
      <c r="FV122" s="9" t="str">
        <f>IF(AND(ISNUMBER(BH122),ISNUMBER(DK122)),IF(BH122+VLOOKUP(BI122,NyIAM!$L$2:$V$4,DK122,1)&gt;160,160,BH122+VLOOKUP(BI122,NyIAM!$L$2:$V$4,DK122,1)),"")</f>
        <v/>
      </c>
    </row>
    <row r="123" spans="1:178" x14ac:dyDescent="0.2">
      <c r="A123" s="51"/>
      <c r="B123" s="51"/>
      <c r="C123" s="51"/>
      <c r="D123" s="51"/>
      <c r="E123" s="51"/>
      <c r="F123" s="51"/>
      <c r="G123" s="51"/>
      <c r="H123" s="51"/>
      <c r="I123" s="51"/>
      <c r="J123" s="52"/>
      <c r="K123" s="52"/>
      <c r="L123" s="53"/>
      <c r="M123" s="53"/>
      <c r="N123" s="58" t="str">
        <f t="shared" si="22"/>
        <v/>
      </c>
      <c r="O123" s="53"/>
      <c r="P123" s="53"/>
      <c r="Q123" s="53"/>
      <c r="R123" s="53"/>
      <c r="S123" s="53"/>
      <c r="T123" s="53"/>
      <c r="U123" s="53"/>
      <c r="V123" s="53"/>
      <c r="W123" s="53"/>
      <c r="X123" s="53"/>
      <c r="Y123" s="53"/>
      <c r="Z123" s="53"/>
      <c r="AA123" s="53"/>
      <c r="AB123" s="53"/>
      <c r="AC123" s="53"/>
      <c r="AD123" s="53"/>
      <c r="AE123" s="53"/>
      <c r="AF123" s="53"/>
      <c r="AG123" s="53"/>
      <c r="AH123" s="53"/>
      <c r="AI123" s="53"/>
      <c r="AJ123" s="4" t="str">
        <f>IF(O123="","",IF(ISNUMBER(N123),VLOOKUP(O123,NyFi!$A$2:$K$40,DK123),""))</f>
        <v/>
      </c>
      <c r="AK123" s="4" t="str">
        <f>IF(P123="","",IF(AND(ISNUMBER(N123),DK123&lt;8),VLOOKUP(P123,NyGs!$A$2:$G$41,DK123),""))</f>
        <v/>
      </c>
      <c r="AL123" s="4" t="str">
        <f>IF(AA123="","",IF(ISNUMBER(N123),VLOOKUP(AA123,NyRm!$A$2:$K$56,DK123),""))</f>
        <v/>
      </c>
      <c r="AM123" s="4" t="str">
        <f>IF(Z123="","",IF(ISNUMBER(N123),VLOOKUP(Z123,NyFm!$A$2:$K$46,DK123),""))</f>
        <v/>
      </c>
      <c r="AN123" s="4" t="str">
        <f>IF(U123="","",IF(AND(ISNUMBER(N123),DK123&lt;8),VLOOKUP(U123,NyLi1R!$A$2:$G$20,DK123),""))</f>
        <v/>
      </c>
      <c r="AO123" s="4" t="str">
        <f>IF(V123="","",IF(AND(ISNUMBER(N123),DK123&lt;8),VLOOKUP(V123,NyLi1E!$A$2:$G$20,DK123),""))</f>
        <v/>
      </c>
      <c r="AP123" s="4" t="str">
        <f>IF(AND(ISNUMBER(N123),ISNUMBER(AN123),ISNUMBER(AO123),DK123&lt;8),VLOOKUP(AN123+AO123,NyLi1T!$A$2:$G$40,DK123),"")</f>
        <v/>
      </c>
      <c r="AQ123" s="4" t="str">
        <f>IF(W123="","",IF(AND(ISNUMBER(N123),DK123&gt;7),VLOOKUP(W123,NyLi2R!$A$2:$K$20,DK123),""))</f>
        <v/>
      </c>
      <c r="AR123" s="4" t="str">
        <f>IF(X123="","",IF(AND(ISNUMBER(N123),DK123&gt;7),VLOOKUP(X123,NyLi2E!$A$2:$K$20,DK123),""))</f>
        <v/>
      </c>
      <c r="AS123" s="4" t="str">
        <f>IF(AND(ISNUMBER(N123),ISNUMBER(AQ123),ISNUMBER(AR123),DK123&gt;7),VLOOKUP(AQ123+AR123,NyLi2T!$A$2:$K$40,DK123),"")</f>
        <v/>
      </c>
      <c r="AT123" s="4" t="str">
        <f>IF(AE123="","",IF(AND(ISNUMBER(N123),DK123&lt;8),VLOOKUP(AE123,NySs!$A$2:$G$28,DK123),""))</f>
        <v/>
      </c>
      <c r="AU123" s="4" t="str">
        <f>IF(AD123="","",IF(AND(ISNUMBER(N123),DK123&lt;9),VLOOKUP(AD123,NyEo!$A$2:$H$22,DK123),""))</f>
        <v/>
      </c>
      <c r="AV123" s="4" t="str">
        <f>IF(Q123="","",IF(AND(ISNUMBER(N123),DK123&gt;7),VLOOKUP(Q123,NyHt!$A$2:$K$17,DK123),""))</f>
        <v/>
      </c>
      <c r="AW123" s="4" t="str">
        <f>IF(R123="","",IF(ISNUMBER(N123),VLOOKUP(R123,NySiF!$A$2:$K$18,DK123),""))</f>
        <v/>
      </c>
      <c r="AX123" s="4" t="str">
        <f>IF(S123="","",IF(ISNUMBER(N123),VLOOKUP(S123,NySiB!$A$2:$K$16,DK123),""))</f>
        <v/>
      </c>
      <c r="AY123" s="4" t="str">
        <f>IF(T123="","",IF(ISNUMBER(N123),VLOOKUP(T123,NySiT!$A$2:$K$32,DK123),""))</f>
        <v/>
      </c>
      <c r="AZ123" s="4" t="str">
        <f>IF(Y123="","",IF(ISNUMBER(N123),VLOOKUP(Y123,NyVs!$A$2:$K$86,DK123),""))</f>
        <v/>
      </c>
      <c r="BA123" s="4" t="str">
        <f>IF(AI123="","",IF(ISNUMBER(N123),VLOOKUP(AI123,NyPp!$A$2:$K$202,DK123),""))</f>
        <v/>
      </c>
      <c r="BB123" s="4" t="str">
        <f>IF(AND(ISNUMBER(AJ123),ISNUMBER(AK123),ISNUMBER(AL123),ISNUMBER(AM123),DK123&lt;8),IF(COUNTIF(O123,0)+COUNTIF(P123,0)+COUNTIF(AA123,0)+COUNTIF(Z123,0)&gt;1,"",VLOOKUP(AJ123+AK123+AL123+AM123,NyIGS!$A$2:$K$78,DK123)),IF(AND(ISNUMBER(AJ123),ISNUMBER(AL123),ISNUMBER(AM123),ISNUMBER(AS123),DK123&gt;7),IF(COUNTIF(O123,0)+COUNTIF(AA123,0)+COUNTIF(Z123,0)+AND(COUNTIF(W123,0),COUNTIF(X123,0))&gt;1,"",VLOOKUP(AJ123+AL123+AM123+AS123,NyIGS!$A$2:$K$78,DK123)),""))</f>
        <v/>
      </c>
      <c r="BC123" s="4" t="str">
        <f>IF(AND(ISNUMBER(AJ123),ISNUMBER(AN123),ISNUMBER(AT123),DK123&lt;8),IF(COUNTIF(O123,0)+COUNTIF(U123,0)+COUNTIF(AE123,0)&gt;1,"",VLOOKUP(AJ123+AN123+AT123,NyIRS!$A$2:$K$59,DK123)),IF(AND(ISNUMBER(AJ123),ISNUMBER(AQ123),DK123&gt;7),IF(COUNTIF(O123,0)+COUNTIF(W123,0)&gt;1,"",VLOOKUP(AJ123+AQ123,NyIRS!$A$2:$K$59,DK123)),""))</f>
        <v/>
      </c>
      <c r="BD123" s="4" t="str">
        <f>IF(AND(ISNUMBER(AK123),ISNUMBER(AL123),ISNUMBER(AM123),DK123&lt;8),IF(COUNTIF(P123,0)+COUNTIF(AA123,0)+COUNTIF(Z123,0)&gt;1,"",VLOOKUP(AK123+AL123+AM123,NyIES!$A$2:$K$59,DK123)),IF(AND(ISNUMBER(AL123),ISNUMBER(AM123),ISNUMBER(AR123),DK123&gt;7),IF(COUNTIF(AA123,0)+COUNTIF(Z123,0)+COUNTIF(X123,0)&gt;1,"",VLOOKUP(AL123+AM123+AR123,NyIES!$A$2:$K$59,DK123)),""))</f>
        <v/>
      </c>
      <c r="BE123" s="4" t="str">
        <f>IF(AND(ISNUMBER(AJ123),ISNUMBER(AP123),ISNUMBER(AU123),DK123&lt;8),IF(COUNTIF(O123,0)+AND(COUNTIF(U123,0),COUNTIF(V123,0))+COUNTIF(AD123,0)&gt;1,"",VLOOKUP(AJ123+AP123+AU123,NyISI!$A$2:$K$59,DK123)),IF(AND(ISNUMBER(AS123),ISNUMBER(AU123),ISNUMBER(AV123),DK123=8),IF(COUNTIF(AD123,0)+COUNTIF(Q123,0)+AND(COUNTIF(W123,0),COUNTIF(X123,0))&gt;1,"",VLOOKUP(AS123+AU123+AV123,NyISI!$A$2:$K$59,DK123)),IF(AND(ISNUMBER(AS123),ISNUMBER(AV123),DK123&gt;8),IF(COUNTIF(Q123,0)+AND(COUNTIF(W123,0),COUNTIF(X123,0))&gt;1,"",VLOOKUP(AS123+AV123,NyISI!$A$2:$K$59,DK123)),"")))</f>
        <v/>
      </c>
      <c r="BF123" s="4" t="str">
        <f>IF(AND(ISNUMBER(AT123),ISNUMBER(AK123),ISNUMBER(AL123),ISNUMBER(AM123),DK123&lt;8),IF(COUNTIF(P123,0)+COUNTIF(AA123,0)+COUNTIF(Z123,0)+COUNTIF(AE123,0)&gt;1,"",VLOOKUP(AT123+AK123+AL123+AM123,NyISS!$A$2:$G$78,DK123)),"")</f>
        <v/>
      </c>
      <c r="BG123" s="4" t="str">
        <f>IF(AND(ISNUMBER(AJ123),ISNUMBER(AL123),ISNUMBER(AM123),DK123&gt;7),IF(COUNTIF(O123,0)+COUNTIF(AA123,0)+COUNTIF(Z123,0)&gt;1,"",VLOOKUP(AJ123+AL123+AM123,NyISM!$A$2:$K$59,DK123)),"")</f>
        <v/>
      </c>
      <c r="BH123" s="4" t="str">
        <f>IF(AND(ISNUMBER(AY123),ISNUMBER(AZ123)),IF(COUNTIF(T123,0)+COUNTIF(Y123,0)&gt;1,"",VLOOKUP(AY123+AZ123,NyIAM!$A$2:$K$40,DK123)),"")</f>
        <v/>
      </c>
      <c r="BJ123" s="4" t="str">
        <f>IF(ISNUMBER(BB123),VLOOKUP(BB123,Percentil!$A$2:$B$122,2,1),"")</f>
        <v/>
      </c>
      <c r="BK123" s="4" t="str">
        <f>IF(ISNUMBER(BC123),VLOOKUP(BC123,Percentil!$A$2:$B$122,2,1),"")</f>
        <v/>
      </c>
      <c r="BL123" s="4" t="str">
        <f>IF(ISNUMBER(BD123),VLOOKUP(BD123,Percentil!$A$2:$B$122,2,1),"")</f>
        <v/>
      </c>
      <c r="BM123" s="4" t="str">
        <f>IF(ISNUMBER(BE123),VLOOKUP(BE123,Percentil!$A$2:$B$122,2,1),"")</f>
        <v/>
      </c>
      <c r="BN123" s="4" t="str">
        <f>IF(ISNUMBER(BF123),VLOOKUP(BF123,Percentil!$A$2:$B$122,2,1),"")</f>
        <v/>
      </c>
      <c r="BO123" s="4" t="str">
        <f>IF(ISNUMBER(BG123),VLOOKUP(BG123,Percentil!$A$2:$B$122,2,1),"")</f>
        <v/>
      </c>
      <c r="BP123" s="4" t="str">
        <f>IF(ISNUMBER(BH123),VLOOKUP(BH123,Percentil!$A$2:$B$122,2,1),"")</f>
        <v/>
      </c>
      <c r="BQ123" s="4" t="str">
        <f>IF(AND(ISNUMBER(AJ123),ISNUMBER(DK123)),IF(AJ123-VLOOKUP(BI123,NyFi!$L$2:$V$4,DK123,1)&lt;1,1 &amp; " - " &amp; AJ123+VLOOKUP(BI123,NyFi!$L$2:$V$4,DK123,1),IF(AJ123+VLOOKUP(BI123,NyFi!$L$2:$V$4,DK123,1)&gt;19,AJ123-VLOOKUP(BI123,NyFi!$L$2:$V$4,DK123,1) &amp; " - " &amp; 19,AJ123-VLOOKUP(BI123,NyFi!$L$2:$V$4,DK123,1) &amp; " - " &amp; AJ123+VLOOKUP(BI123,NyFi!$L$2:$V$4,DK123,1))),"")</f>
        <v/>
      </c>
      <c r="BR123" s="4" t="str">
        <f>IF(AND(ISNUMBER(DK123),DK123&lt;8),IF(AND(ISNUMBER(AK123),ISNUMBER(DK123)),IF(AK123-VLOOKUP(BI123,NyGs!$L$2:$V$4,DK123,1)&lt;1,1 &amp; " - " &amp; AK123+VLOOKUP(BI123,NyGs!$L$2:$V$4,DK123,1),IF(AK123+VLOOKUP(BI123,NyGs!$L$2:$V$4,DK123,1)&gt;19,AK123-VLOOKUP(BI123,NyGs!$L$2:$V$4,DK123,1) &amp; " - " &amp; 19,AK123-VLOOKUP(BI123,NyGs!$L$2:$V$4,DK123,1) &amp; " - " &amp; AK123+VLOOKUP(BI123,NyGs!$L$2:$V$4,DK123,1))),""),"")</f>
        <v/>
      </c>
      <c r="BS123" s="4" t="str">
        <f>IF(AND(ISNUMBER(AL123),ISNUMBER(DK123)),IF(AL123-VLOOKUP(BI123,NyRm!$L$2:$V$4,DK123,1)&lt;1,1 &amp; " - " &amp; AL123+VLOOKUP(BI123,NyRm!$L$2:$V$4,DK123,1),IF(AL123+VLOOKUP(BI123,NyRm!$L$2:$V$4,DK123,1)&gt;19,AL123-VLOOKUP(BI123,NyRm!$L$2:$V$4,DK123,1) &amp; " - " &amp; 19,AL123-VLOOKUP(BI123,NyRm!$L$2:$V$4,DK123,1) &amp; " - " &amp; AL123+VLOOKUP(BI123,NyRm!$L$2:$V$4,DK123,1))),"")</f>
        <v/>
      </c>
      <c r="BT123" s="4" t="str">
        <f>IF(AND(ISNUMBER(AM123),ISNUMBER(DK123)),IF(AM123-VLOOKUP(BI123,NyFm!$L$2:$V$4,DK123,1)&lt;1,1 &amp; " - " &amp; AM123+VLOOKUP(BI123,NyFm!$L$2:$V$4,DK123,1),IF(AM123+VLOOKUP(BI123,NyFm!$L$2:$V$4,DK123,1)&gt;19,AM123-VLOOKUP(BI123,NyFm!$L$2:$V$4,DK123,1) &amp; " - " &amp; 19,AM123-VLOOKUP(BI123,NyFm!$L$2:$V$4,DK123,1) &amp; " - " &amp; AM123+VLOOKUP(BI123,NyFm!$L$2:$V$4,DK123,1))),"")</f>
        <v/>
      </c>
      <c r="BU123" s="4" t="str">
        <f>IF(AND(ISNUMBER(DK123),DK123&lt;8),IF(AND(ISNUMBER(AN123),ISNUMBER(DK123)),IF(AN123-VLOOKUP(BI123,NyLi1R!$L$2:$V$4,DK123,1)&lt;1,1 &amp; " - " &amp; AN123+VLOOKUP(BI123,NyLi1R!$L$2:$V$4,DK123,1),IF(AN123+VLOOKUP(BI123,NyLi1R!$L$2:$V$4,DK123,1)&gt;19,AN123-VLOOKUP(BI123,NyLi1R!$L$2:$V$4,DK123,1) &amp; " - " &amp; 19,AN123-VLOOKUP(BI123,NyLi1R!$L$2:$V$4,DK123,1) &amp; " - " &amp; AN123+VLOOKUP(BI123,NyLi1R!$L$2:$V$4,DK123,1))),""),"")</f>
        <v/>
      </c>
      <c r="BV123" s="4" t="str">
        <f>IF(AND(ISNUMBER(DK123),DK123&lt;8),IF(AND(ISNUMBER(AO123),ISNUMBER(DK123)),IF(AO123-VLOOKUP(BI123,NyLi1E!$L$2:$V$4,DK123,1)&lt;1,1 &amp; " - " &amp; AO123+VLOOKUP(BI123,NyLi1E!$L$2:$V$4,DK123,1),IF(AO123+VLOOKUP(BI123,NyLi1E!$L$2:$V$4,DK123,1)&gt;19,AO123-VLOOKUP(BI123,NyLi1E!$L$2:$V$4,DK123,1) &amp; " - " &amp; 19,AO123-VLOOKUP(BI123,NyLi1E!$L$2:$V$4,DK123,1) &amp; " - " &amp; AO123+VLOOKUP(BI123,NyLi1E!$L$2:$V$4,DK123,1))),""),"")</f>
        <v/>
      </c>
      <c r="BW123" s="4" t="str">
        <f>IF(AND(ISNUMBER(DK123),DK123&lt;8),IF(AND(ISNUMBER(AP123),ISNUMBER(DK123)),IF(AP123-VLOOKUP(BI123,NyLi1T!$L$2:$V$4,DK123,1)&lt;1,1 &amp; " - " &amp; AP123+VLOOKUP(BI123,NyLi1T!$L$2:$V$4,DK123,1),IF(AP123+VLOOKUP(BI123,NyLi1T!$L$2:$V$4,DK123,1)&gt;19,AP123-VLOOKUP(BI123,NyLi1T!$L$2:$V$4,DK123,1) &amp; " - " &amp; 19,AP123-VLOOKUP(BI123,NyLi1T!$L$2:$V$4,DK123,1) &amp; " - " &amp; AP123+VLOOKUP(BI123,NyLi1T!$L$2:$V$4,DK123,1))),""),"")</f>
        <v/>
      </c>
      <c r="BX123" s="4" t="str">
        <f>IF(AND(ISNUMBER(DK123),DK123&gt;7),IF(AND(ISNUMBER(AQ123),ISNUMBER(DK123)),IF(AQ123-VLOOKUP(BI123,NyLi2R!$L$2:$V$4,DK123,1)&lt;1,1 &amp; " - " &amp; AQ123+VLOOKUP(BI123,NyLi2R!$L$2:$V$4,DK123,1),IF(AQ123+VLOOKUP(BI123,NyLi2R!$L$2:$V$4,DK123,1)&gt;19,AQ123-VLOOKUP(BI123,NyLi2R!$L$2:$V$4,DK123,1) &amp; " - " &amp; 19,AQ123-VLOOKUP(BI123,NyLi2R!$L$2:$V$4,DK123,1) &amp; " - " &amp; AQ123+VLOOKUP(BI123,NyLi2R!$L$2:$V$4,DK123,1))),""),"")</f>
        <v/>
      </c>
      <c r="BY123" s="4" t="str">
        <f>IF(AND(ISNUMBER(DK123),DK123&gt;7),IF(AND(ISNUMBER(AR123),ISNUMBER(DK123)),IF(AR123-VLOOKUP(BI123,NyLi2E!$L$2:$V$4,DK123,1)&lt;1,1 &amp; " - " &amp; AR123+VLOOKUP(BI123,NyLi2E!$L$2:$V$4,DK123,1),IF(AR123+VLOOKUP(BI123,NyLi2E!$L$2:$V$4,DK123,1)&gt;19,AR123-VLOOKUP(BI123,NyLi2E!$L$2:$V$4,DK123,1) &amp; " - " &amp; 19,AR123-VLOOKUP(BI123,NyLi2E!$L$2:$V$4,DK123,1) &amp; " - " &amp; AR123+VLOOKUP(BI123,NyLi2E!$L$2:$V$4,DK123,1))),""),"")</f>
        <v/>
      </c>
      <c r="BZ123" s="4" t="str">
        <f>IF(AND(ISNUMBER(DK123),DK123&gt;7),IF(AND(ISNUMBER(AS123),ISNUMBER(DK123)),IF(AS123-VLOOKUP(BI123,NyLi2T!$L$2:$V$4,DK123,1)&lt;1,1 &amp; " - " &amp; AS123+VLOOKUP(BI123,NyLi2T!$L$2:$V$4,DK123,1),IF(AS123+VLOOKUP(BI123,NyLi2T!$L$2:$V$4,DK123,1)&gt;19,AS123-VLOOKUP(BI123,NyLi2T!$L$2:$V$4,DK123,1) &amp; " - " &amp; 19,AS123-VLOOKUP(BI123,NyLi2T!$L$2:$V$4,DK123,1) &amp; " - " &amp; AS123+VLOOKUP(BI123,NyLi2T!$L$2:$V$4,DK123,1))),""),"")</f>
        <v/>
      </c>
      <c r="CA123" s="4" t="str">
        <f>IF(AND(ISNUMBER(DK123),DK123&lt;8),IF(AND(ISNUMBER(AT123),ISNUMBER(DK123)),IF(AT123-VLOOKUP(BI123,NySs!$L$2:$V$4,DK123,1)&lt;1,1 &amp; " - " &amp; AT123+VLOOKUP(BI123,NySs!$L$2:$V$4,DK123,1),IF(AT123+VLOOKUP(BI123,NySs!$L$2:$V$4,DK123,1)&gt;19,AT123-VLOOKUP(BI123,NySs!$L$2:$V$4,DK123,1) &amp; " - " &amp; 19,AT123-VLOOKUP(BI123,NySs!$L$2:$V$4,DK123,1) &amp; " - " &amp; AT123+VLOOKUP(BI123,NySs!$L$2:$V$4,DK123,1))),""),"")</f>
        <v/>
      </c>
      <c r="CB123" s="4" t="str">
        <f>IF(AND(ISNUMBER(DK123),DK123&lt;9),IF(AND(ISNUMBER(AU123),ISNUMBER(DK123)),IF(AU123-VLOOKUP(BI123,NyEo!$L$2:$V$4,DK123,1)&lt;1,1 &amp; " - " &amp; AU123+VLOOKUP(BI123,NyEo!$L$2:$V$4,DK123,1),IF(AU123+VLOOKUP(BI123,NyEo!$L$2:$V$4,DK123,1)&gt;19,AU123-VLOOKUP(BI123,NyEo!$L$2:$V$4,DK123,1) &amp; " - " &amp; 19,AU123-VLOOKUP(BI123,NyEo!$L$2:$V$4,DK123,1) &amp; " - " &amp; AU123+VLOOKUP(BI123,NyEo!$L$2:$V$4,DK123,1))),""),"")</f>
        <v/>
      </c>
      <c r="CC123" s="4" t="str">
        <f>IF(AND(ISNUMBER(DK123),DK123&gt;7),IF(AND(ISNUMBER(AV123),ISNUMBER(DK123)),IF(AV123-VLOOKUP(BI123,NyHt!$L$2:$V$4,DK123,1)&lt;1,1 &amp; " - " &amp; AV123+VLOOKUP(BI123,NyHt!$L$2:$V$4,DK123,1),IF(AV123+VLOOKUP(BI123,NyHt!$L$2:$V$4,DK123,1)&gt;19,AV123-VLOOKUP(BI123,NyHt!$L$2:$V$4,DK123,1) &amp; " - " &amp; 19,AV123-VLOOKUP(BI123,NyHt!$L$2:$V$4,DK123,1) &amp; " - " &amp; AV123+VLOOKUP(BI123,NyHt!$L$2:$V$4,DK123,1))),""),"")</f>
        <v/>
      </c>
      <c r="CD123" s="4" t="str">
        <f>IF(AND(ISNUMBER(AW123),ISNUMBER(DK123)),IF(AW123-VLOOKUP(BI123,NySiF!$L$2:$V$4,DK123,1)&lt;1,1 &amp; " - " &amp; AW123+VLOOKUP(BI123,NySiF!$L$2:$V$4,DK123,1),IF(AW123+VLOOKUP(BI123,NySiF!$L$2:$V$4,DK123,1)&gt;19,AW123-VLOOKUP(BI123,NySiF!$L$2:$V$4,DK123,1) &amp; " - " &amp; 19,AW123-VLOOKUP(BI123,NySiF!$L$2:$V$4,DK123,1) &amp; " - " &amp; AW123+VLOOKUP(BI123,NySiF!$L$2:$V$4,DK123,1))),"")</f>
        <v/>
      </c>
      <c r="CE123" s="4" t="str">
        <f>IF(AND(ISNUMBER(AX123),ISNUMBER(DK123)),IF(AX123-VLOOKUP(BI123,NySiB!$L$2:$V$4,DK123,1)&lt;1,1 &amp; " - " &amp; AX123+VLOOKUP(BI123,NySiB!$L$2:$V$4,DK123,1),IF(AX123+VLOOKUP(BI123,NySiB!$L$2:$V$4,DK123,1)&gt;19,AX123-VLOOKUP(BI123,NySiB!$L$2:$V$4,DK123,1) &amp; " - " &amp; 19,AX123-VLOOKUP(BI123,NySiB!$L$2:$V$4,DK123,1) &amp; " - " &amp; AX123+VLOOKUP(BI123,NySiB!$L$2:$V$4,DK123,1))),"")</f>
        <v/>
      </c>
      <c r="CF123" s="4" t="str">
        <f>IF(AND(ISNUMBER(AY123),ISNUMBER(DK123)),IF(AY123-VLOOKUP(BI123,NySiT!$L$2:$V$4,DK123,1)&lt;1,1 &amp; " - " &amp; AY123+VLOOKUP(BI123,NySiT!$L$2:$V$4,DK123,1),IF(AY123+VLOOKUP(BI123,NySiT!$L$2:$V$4,DK123,1)&gt;19,AY123-VLOOKUP(BI123,NySiT!$L$2:$V$4,DK123,1) &amp; " - " &amp; 19,AY123-VLOOKUP(BI123,NySiT!$L$2:$V$4,DK123,1) &amp; " - " &amp; AY123+VLOOKUP(BI123,NySiT!$L$2:$V$4,DK123,1))),"")</f>
        <v/>
      </c>
      <c r="CG123" s="4" t="str">
        <f>IF(AND(ISNUMBER(AZ123),ISNUMBER(DK123)),IF(AZ123-VLOOKUP(BI123,NyVs!$L$2:$V$4,DK123,1)&lt;1,1 &amp; " - " &amp; AZ123+VLOOKUP(BI123,NyVs!$L$2:$V$4,DK123,1),IF(AZ123+VLOOKUP(BI123,NyVs!$L$2:$V$4,DK123,1)&gt;19,AZ123-VLOOKUP(BI123,NyVs!$L$2:$V$4,DK123,1) &amp; " - " &amp; 19,AZ123-VLOOKUP(BI123,NyVs!$L$2:$V$4,DK123,1) &amp; " - " &amp; AZ123+VLOOKUP(BI123,NyVs!$L$2:$V$4,DK123,1))),"")</f>
        <v/>
      </c>
      <c r="CH123" s="4" t="str">
        <f>IF(AND(ISNUMBER(BA123),ISNUMBER(DK123)),IF(BA123-VLOOKUP(BI123,NyPp!$L$2:$V$4,DK123,1)&lt;1,1 &amp; " - " &amp; BA123+VLOOKUP(BI123,NyPp!$L$2:$V$4,DK123,1),IF(BA123+VLOOKUP(BI123,NyPp!$L$2:$V$4,DK123,1)&gt;19,BA123-VLOOKUP(BI123,NyPp!$L$2:$V$4,DK123,1) &amp; " - " &amp; 19,BA123-VLOOKUP(BI123,NyPp!$L$2:$V$4,DK123,1) &amp; " - " &amp; BA123+VLOOKUP(BI123,NyPp!$L$2:$V$4,DK123,1))),"")</f>
        <v/>
      </c>
      <c r="CI123" s="4" t="str">
        <f>IF(AND(ISNUMBER(BB123),ISNUMBER(DK123)),IF(BB123-VLOOKUP(BI123,NyIGS!$L$2:$V$4,DK123,1)&lt;40,40 &amp; " - " &amp; BB123+VLOOKUP(BI123,NyIGS!$L$2:$V$4,DK123,1),IF(BB123+VLOOKUP(BI123,NyIGS!$L$2:$V$4,DK123,1)&gt;160,BB123-VLOOKUP(BI123,NyIGS!$L$2:$V$4,DK123,1) &amp; " - " &amp; 160,BB123-VLOOKUP(BI123,NyIGS!$L$2:$V$4,DK123,1) &amp; " - " &amp; BB123+VLOOKUP(BI123,NyIGS!$L$2:$V$4,DK123,1))),"")</f>
        <v/>
      </c>
      <c r="CJ123" s="4" t="str">
        <f>IF(AND(ISNUMBER(BC123),ISNUMBER(DK123)),IF(BC123-VLOOKUP(BI123,NyIRS!$L$2:$V$4,DK123,1)&lt;40,40 &amp; " - " &amp; BC123+VLOOKUP(BI123,NyIRS!$L$2:$V$4,DK123,1),IF(BC123+VLOOKUP(BI123,NyIRS!$L$2:$V$4,DK123,1)&gt;160,BC123-VLOOKUP(BI123,NyIRS!$L$2:$V$4,DK123,1) &amp; " - " &amp; 160,BC123-VLOOKUP(BI123,NyIRS!$L$2:$V$4,DK123,1) &amp; " - " &amp; BC123+VLOOKUP(BI123,NyIRS!$L$2:$V$4,DK123,1))),"")</f>
        <v/>
      </c>
      <c r="CK123" s="4" t="str">
        <f>IF(AND(ISNUMBER(BD123),ISNUMBER(DK123)),IF(BD123-VLOOKUP(BI123,NyIES!$L$2:$V$4,DK123,1)&lt;40,40 &amp; " - " &amp; BD123+VLOOKUP(BI123,NyIES!$L$2:$V$4,DK123,1),IF(BD123+VLOOKUP(BI123,NyIES!$L$2:$V$4,DK123,1)&gt;160,BD123-VLOOKUP(BI123,NyIES!$L$2:$V$4,DK123,1) &amp; " - " &amp; 160,BD123-VLOOKUP(BI123,NyIES!$L$2:$V$4,DK123,1) &amp; " - " &amp; BD123+VLOOKUP(BI123,NyIES!$L$2:$V$4,DK123,1))),"")</f>
        <v/>
      </c>
      <c r="CL123" s="4" t="str">
        <f>IF(AND(ISNUMBER(BE123),ISNUMBER(DK123)),IF(BE123-VLOOKUP(BI123,NyISI!$L$2:$V$4,DK123,1)&lt;40,40 &amp; " - " &amp; BE123+VLOOKUP(BI123,NyISI!$L$2:$V$4,DK123,1),IF(BE123+VLOOKUP(BI123,NyISI!$L$2:$V$4,DK123,1)&gt;160,BE123-VLOOKUP(BI123,NyISI!$L$2:$V$4,DK123,1) &amp; " - " &amp; 160,BE123-VLOOKUP(BI123,NyISI!$L$2:$V$4,DK123,1) &amp; " - " &amp; BE123+VLOOKUP(BI123,NyISI!$L$2:$V$4,DK123,1))),"")</f>
        <v/>
      </c>
      <c r="CM123" s="4" t="str">
        <f>IF(AND(ISNUMBER(DK123),DK123&lt;8),IF(AND(ISNUMBER(BF123),ISNUMBER(DK123)),IF(BF123-VLOOKUP(BI123,NyISS!$L$2:$V$4,DK123,1)&lt;40,40 &amp; " - " &amp; BF123+VLOOKUP(BI123,NyISS!$L$2:$V$4,DK123,1),IF(BF123+VLOOKUP(BI123,NyISS!$L$2:$V$4,DK123,1)&gt;160,BF123-VLOOKUP(BI123,NyISS!$L$2:$V$4,DK123,1) &amp; " - " &amp; 160,BF123-VLOOKUP(BI123,NyISS!$L$2:$V$4,DK123,1) &amp; " - " &amp; BF123+VLOOKUP(BI123,NyISS!$L$2:$V$4,DK123,1))),""),"")</f>
        <v/>
      </c>
      <c r="CN123" s="4" t="str">
        <f>IF(AND(ISNUMBER(DK123),DK123&gt;7),IF(AND(ISNUMBER(BG123),ISNUMBER(DK123)),IF(BG123-VLOOKUP(BI123,NyISM!$L$2:$V$4,DK123,1)&lt;40,40 &amp; " - " &amp; BG123+VLOOKUP(BI123,NyISM!$L$2:$V$4,DK123,1),IF(BG123+VLOOKUP(BI123,NyISM!$L$2:$V$4,DK123,1)&gt;160,BG123-VLOOKUP(BI123,NyISM!$L$2:$V$4,DK123,1) &amp; " - " &amp; 160,BG123-VLOOKUP(BI123,NyISM!$L$2:$V$4,DK123,1) &amp; " - " &amp; BG123+VLOOKUP(BI123,NyISM!$L$2:$V$4,DK123,1))),""),"")</f>
        <v/>
      </c>
      <c r="CO123" s="4" t="str">
        <f>IF(AND(ISNUMBER(BH123),ISNUMBER(DK123)),IF(BH123-VLOOKUP(BI123,NyIAM!$L$2:$V$4,DK123,1)&lt;40,40 &amp; " - " &amp; BH123+VLOOKUP(BI123,NyIAM!$L$2:$V$4,DK123,1),IF(BH123+VLOOKUP(BI123,NyIAM!$L$2:$V$4,DK123,1)&gt;160,BH123-VLOOKUP(BI123,NyIAM!$L$2:$V$4,DK123,1) &amp; " - " &amp; 160,BH123-VLOOKUP(BI123,NyIAM!$L$2:$V$4,DK123,1) &amp; " - " &amp; BH123+VLOOKUP(BI123,NyIAM!$L$2:$V$4,DK123,1))),"")</f>
        <v/>
      </c>
      <c r="CP123" s="4" t="str">
        <f>IF(AF123="","",IF(AND(ISNUMBER(AF123),ISNUMBER(DK123)),IF(VLOOKUP(AF123,NyOm!$A$2:$K$30,DK123,1)=1,"Onormalt få ord",IF(VLOOKUP(AF123,NyOm!$A$2:$K$30,DK123,1)=2,"Färre antal ord än normalt",IF(VLOOKUP(AF123,NyOm!$A$2:$K$30,DK123,1)=3,"Normalt antal ord","")))))</f>
        <v/>
      </c>
      <c r="CQ123" s="4" t="str">
        <f>IF(AB123="","",IF(AND(ISNUMBER(AB123),ISNUMBER(DK123)),IF(VLOOKUP(AB123,NyPbTid!$A$2:$K$218,DK123,1)=1,"Onormalt lång tidsåtgång",IF(VLOOKUP(AB123,NyPbTid!$A$2:$K$218,DK123,1)=2,"Långsammare än normalt",IF(VLOOKUP(AB123,NyPbTid!$A$2:$K$218,DK123,1)=3,"Normal tidsåtgång","")))))</f>
        <v/>
      </c>
      <c r="CR123" s="4" t="str">
        <f>IF(AC123="","",IF(AND(ISNUMBER(AC123),ISNUMBER(DK123)),IF(VLOOKUP(AC123,NyPbFel!$A$2:$K$18,DK123,1)=1,"Onormalt antal fel",IF(VLOOKUP(AC123,NyPbFel!$A$2:$K$18,DK123,1)=2,"Fler fel än normalt",IF(VLOOKUP(AC123,NyPbFel!$A$2:$K$18,DK123,1)=3,"Normalt antal fel","")))))</f>
        <v/>
      </c>
      <c r="CS123" s="4" t="str">
        <f t="shared" si="28"/>
        <v/>
      </c>
      <c r="CT123" s="4" t="str">
        <f>IF(OR(ISNUMBER(CS123),CS123="0**"),IF(ISNUMBER(CS123),CS123/ABS(CS123)*VLOOKUP(1,SignDiff!$A$3:$K$4,DK123,1),VLOOKUP(1,SignDiff!$A$3:$K$4,DK123,1)),"")</f>
        <v/>
      </c>
      <c r="CU123" s="4" t="str">
        <f>IF(OR(ISNUMBER(CS123),CS123="0**"),IF(ISNUMBER(CS123),CS123/ABS(CS123)*VLOOKUP(1,SignDiff!$A$7:$K$8,DK123,1),VLOOKUP(1,SignDiff!$A$7:$K$8,DK123,1)),"")</f>
        <v/>
      </c>
      <c r="CV123" s="4" t="str">
        <f t="shared" si="29"/>
        <v/>
      </c>
      <c r="CW123" s="4" t="str">
        <f t="shared" si="30"/>
        <v/>
      </c>
      <c r="CX123" s="4" t="str">
        <f>IF(OR(ISNUMBER(CS123),CS123="0**"),IF(CS123="0**",VLOOKUP(0,'IRS-IES'!$A$2:$C$43,2,1),IF(CS123&lt;0,VLOOKUP(ABS(CS123),'IRS-IES'!$A$2:$C$43,2,1),VLOOKUP(ABS(CS123),'IRS-IES'!$A$2:$C$43,3,1))),"")</f>
        <v/>
      </c>
      <c r="CY123" s="4" t="str">
        <f t="shared" si="31"/>
        <v/>
      </c>
      <c r="CZ123" s="4" t="str">
        <f>IF(OR(ISNUMBER(CY123),CY123="0**"),IF(ISNUMBER(CY123),CY123/ABS(CY123)*VLOOKUP(2,SignDiff!$A$3:$K$4,DK123,1),VLOOKUP(2,SignDiff!$A$3:$K$4,DK123,1)),"")</f>
        <v/>
      </c>
      <c r="DA123" s="4" t="str">
        <f>IF(OR(ISNUMBER(CY123),CY123="0**"),IF(ISNUMBER(CY123),CY123/ABS(CY123)*VLOOKUP(2,SignDiff!$A$7:$K$8,DK123,1),VLOOKUP(2,SignDiff!$A$7:$K$8,DK123,1)),"")</f>
        <v/>
      </c>
      <c r="DB123" s="4" t="str">
        <f t="shared" si="32"/>
        <v/>
      </c>
      <c r="DC123" s="4" t="str">
        <f t="shared" si="33"/>
        <v/>
      </c>
      <c r="DD123" s="4" t="str">
        <f>IF(OR(ISNUMBER(CY123),CY123="0**"),IF(CY123="0**",VLOOKUP(0,'ISI-ISS'!$A$2:$C$43,2,1),IF(CY123&lt;0,VLOOKUP(ABS(CY123),'ISI-ISS'!$A$2:$C$43,2,1),VLOOKUP(ABS(CY123),'ISI-ISS'!$A$2:$C$43,3,1))),"")</f>
        <v/>
      </c>
      <c r="DE123" s="4" t="str">
        <f t="shared" si="34"/>
        <v/>
      </c>
      <c r="DF123" s="4" t="str">
        <f>IF(OR(ISNUMBER(DE123),DE123="0**"),IF(ISNUMBER(DE123),DE123/ABS(DE123)*VLOOKUP(2,SignDiff!$A$3:$K$4,DK123,1),VLOOKUP(2,SignDiff!$A$3:$K$4,DK123,1)),"")</f>
        <v/>
      </c>
      <c r="DG123" s="4" t="str">
        <f>IF(OR(ISNUMBER(DE123),DE123="0**"),IF(ISNUMBER(DE123),DE123/ABS(DE123)*VLOOKUP(2,SignDiff!$A$7:$K$8,DK123,1),VLOOKUP(2,SignDiff!$A$7:$K$8,DK123,1)),"")</f>
        <v/>
      </c>
      <c r="DH123" s="4" t="str">
        <f t="shared" si="35"/>
        <v/>
      </c>
      <c r="DI123" s="4" t="str">
        <f t="shared" si="36"/>
        <v/>
      </c>
      <c r="DJ123" s="4" t="str">
        <f>IF(OR(ISNUMBER(DE123),DE123="0**"),IF(DE123="0**",VLOOKUP(0,'ISI-ISM'!$A$2:$C$43,2,1),IF(DE123&lt;0,VLOOKUP(ABS(DE123),'ISI-ISM'!$A$2:$C$43,2,1),VLOOKUP(ABS(DE123),'ISI-ISM'!$A$2:$C$43,3,1))),"")</f>
        <v/>
      </c>
      <c r="DK123" s="4" t="str">
        <f>IF(ISERROR(VLOOKUP(N123,age!$A$2:$C$11,2,1)),"",VLOOKUP(N123,age!$A$2:$C$11,2,1))</f>
        <v/>
      </c>
      <c r="DL123" s="4" t="str">
        <f>IF(ISERROR(VLOOKUP(N123,age!$A$2:$C$11,3,1)),"",VLOOKUP(N123,age!$A$2:$C$11,3,1))</f>
        <v/>
      </c>
      <c r="DM123" s="4">
        <f t="shared" si="23"/>
        <v>0</v>
      </c>
      <c r="DN123" s="4">
        <f t="shared" si="24"/>
        <v>0</v>
      </c>
      <c r="DO123" s="4">
        <f t="shared" si="25"/>
        <v>0</v>
      </c>
      <c r="DP123" s="4">
        <f t="shared" si="26"/>
        <v>0</v>
      </c>
      <c r="DQ123" s="4">
        <f t="shared" si="27"/>
        <v>0</v>
      </c>
      <c r="DR123" s="9" t="str">
        <f t="shared" si="37"/>
        <v/>
      </c>
      <c r="DS123" s="9" t="str">
        <f t="shared" si="38"/>
        <v/>
      </c>
      <c r="DT123" s="9" t="str">
        <f t="shared" si="39"/>
        <v/>
      </c>
      <c r="DU123" s="9" t="str">
        <f t="shared" si="40"/>
        <v/>
      </c>
      <c r="DV123" s="9" t="str">
        <f t="shared" si="41"/>
        <v/>
      </c>
      <c r="DW123" s="9" t="str">
        <f t="shared" si="42"/>
        <v/>
      </c>
      <c r="DX123" s="9" t="str">
        <f t="shared" si="43"/>
        <v/>
      </c>
      <c r="DY123" s="9" t="str">
        <f>IF(AND(ISNUMBER(AJ123),ISNUMBER(DK123)),IF(AJ123-VLOOKUP(BI123,NyFi!$L$2:$V$4,DK123,1)&lt;1,1,AJ123-VLOOKUP(BI123,NyFi!$L$2:$V$4,DK123,1)),"")</f>
        <v/>
      </c>
      <c r="DZ123" s="9" t="str">
        <f>IF(AND(ISNUMBER(DK123),DK123&lt;8),IF(AND(ISNUMBER(AK123),ISNUMBER(DK123)),IF(AK123-VLOOKUP(BI123,NyGs!$L$2:$V$4,DK123,1)&lt;1,1,AK123-VLOOKUP(BI123,NyGs!$L$2:$V$4,DK123,1)),""),"")</f>
        <v/>
      </c>
      <c r="EA123" s="9" t="str">
        <f>IF(AND(ISNUMBER(AL123),ISNUMBER(DK123)),IF(AL123-VLOOKUP(BI123,NyRm!$L$2:$V$4,DK123,1)&lt;1,1,AL123-VLOOKUP(BI123,NyRm!$L$2:$V$4,DK123,1)),"")</f>
        <v/>
      </c>
      <c r="EB123" s="9" t="str">
        <f>IF(AND(ISNUMBER(AM123),ISNUMBER(DK123)),IF(AM123-VLOOKUP(BI123,NyFm!$L$2:$V$4,DK123,1)&lt;1,1,AM123-VLOOKUP(BI123,NyFm!$L$2:$V$4,DK123,1)),"")</f>
        <v/>
      </c>
      <c r="EC123" s="9" t="str">
        <f>IF(AND(ISNUMBER(DK123),DK123&lt;8),IF(AND(ISNUMBER(AN123),ISNUMBER(DK123)),IF(AN123-VLOOKUP(BI123,NyLi1R!$L$2:$V$4,DK123,1)&lt;1,1,AN123-VLOOKUP(BI123,NyLi1R!$L$2:$V$4,DK123,1)),""),"")</f>
        <v/>
      </c>
      <c r="ED123" s="9" t="str">
        <f>IF(AND(ISNUMBER(DK123),DK123&lt;8),IF(AND(ISNUMBER(AO123),ISNUMBER(DK123)),IF(AO123-VLOOKUP(BI123,NyLi1E!$L$2:$V$4,DK123,1)&lt;1,1,AO123-VLOOKUP(BI123,NyLi1E!$L$2:$V$4,DK123,1)),""),"")</f>
        <v/>
      </c>
      <c r="EE123" s="9" t="str">
        <f>IF(AND(ISNUMBER(DK123),DK123&lt;8),IF(AND(ISNUMBER(AP123),ISNUMBER(DK123)),IF(AP123-VLOOKUP(BI123,NyLi1T!$L$2:$V$4,DK123,1)&lt;1,1,AP123-VLOOKUP(BI123,NyLi1T!$L$2:$V$4,DK123,1)),""),"")</f>
        <v/>
      </c>
      <c r="EF123" s="9" t="str">
        <f>IF(AND(ISNUMBER(DK123),DK123&gt;7),IF(AND(ISNUMBER(AQ123),ISNUMBER(DK123)),IF(AQ123-VLOOKUP(BI123,NyLi2R!$L$2:$V$4,DK123,1)&lt;1,1,AQ123-VLOOKUP(BI123,NyLi2R!$L$2:$V$4,DK123,1)),""),"")</f>
        <v/>
      </c>
      <c r="EG123" s="9" t="str">
        <f>IF(AND(ISNUMBER(DK123),DK123&gt;7),IF(AND(ISNUMBER(AR123),ISNUMBER(DK123)),IF(AR123-VLOOKUP(BI123,NyLi2E!$L$2:$V$4,DK123,1)&lt;1,1,AR123-VLOOKUP(BI123,NyLi2E!$L$2:$V$4,DK123,1)),""),"")</f>
        <v/>
      </c>
      <c r="EH123" s="9" t="str">
        <f>IF(AND(ISNUMBER(DK123),DK123&gt;7),IF(AND(ISNUMBER(AS123),ISNUMBER(DK123)),IF(AS123-VLOOKUP(BI123,NyLi2T!$L$2:$V$4,DK123,1)&lt;1,1,AS123-VLOOKUP(BI123,NyLi2T!$L$2:$V$4,DK123,1)),""),"")</f>
        <v/>
      </c>
      <c r="EI123" s="9" t="str">
        <f>IF(AND(ISNUMBER(DK123),DK123&lt;8),IF(AND(ISNUMBER(AT123),ISNUMBER(DK123)),IF(AT123-VLOOKUP(BI123,NySs!$L$2:$V$4,DK123,1)&lt;1,1,AT123-VLOOKUP(BI123,NySs!$L$2:$V$4,DK123,1)),""),"")</f>
        <v/>
      </c>
      <c r="EJ123" s="9" t="str">
        <f>IF(AND(ISNUMBER(DK123),DK123&lt;9),IF(AND(ISNUMBER(AU123),ISNUMBER(DK123)),IF(AU123-VLOOKUP(BI123,NyEo!$L$2:$V$4,DK123,1)&lt;1,1,AU123-VLOOKUP(BI123,NyEo!$L$2:$V$4,DK123,1)),""),"")</f>
        <v/>
      </c>
      <c r="EK123" s="9" t="str">
        <f>IF(AND(ISNUMBER(DK123),DK123&gt;7),IF(AND(ISNUMBER(AV123),ISNUMBER(DK123)),IF(AV123-VLOOKUP(BI123,NyHt!$L$2:$V$4,DK123,1)&lt;1,1,AV123-VLOOKUP(BI123,NyHt!$L$2:$V$4,DK123,1)),""),"")</f>
        <v/>
      </c>
      <c r="EL123" s="9" t="str">
        <f>IF(AND(ISNUMBER(AW123),ISNUMBER(DK123)),IF(AW123-VLOOKUP(BI123,NySiF!$L$2:$V$4,DK123,1)&lt;1,1,AW123-VLOOKUP(BI123,NySiF!$L$2:$V$4,DK123,1)),"")</f>
        <v/>
      </c>
      <c r="EM123" s="9" t="str">
        <f>IF(AND(ISNUMBER(AX123),ISNUMBER(DK123)),IF(AX123-VLOOKUP(BI123,NySiB!$L$2:$V$4,DK123,1)&lt;1,1,AX123-VLOOKUP(BI123,NySiB!$L$2:$V$4,DK123,1)),"")</f>
        <v/>
      </c>
      <c r="EN123" s="9" t="str">
        <f>IF(AND(ISNUMBER(AY123),ISNUMBER(DK123)),IF(AY123-VLOOKUP(BI123,NySiT!$L$2:$V$4,DK123,1)&lt;1,1,AY123-VLOOKUP(BI123,NySiT!$L$2:$V$4,DK123,1)),"")</f>
        <v/>
      </c>
      <c r="EO123" s="9" t="str">
        <f>IF(AND(ISNUMBER(AZ123),ISNUMBER(DK123)),IF(AZ123-VLOOKUP(BI123,NyVs!$L$2:$V$4,DK123,1)&lt;1,1,AZ123-VLOOKUP(BI123,NyVs!$L$2:$V$4,DK123,1)),"")</f>
        <v/>
      </c>
      <c r="EP123" s="9" t="str">
        <f>IF(AND(ISNUMBER(BA123),ISNUMBER(DK123)),IF(BA123-VLOOKUP(BI123,NyPp!$L$2:$V$4,DK123,1)&lt;1,1,BA123-VLOOKUP(BI123,NyPp!$L$2:$V$4,DK123,1)),"")</f>
        <v/>
      </c>
      <c r="EQ123" s="9" t="str">
        <f>IF(AND(ISNUMBER(BB123),ISNUMBER(DK123)),IF(BB123-VLOOKUP(BI123,NyIGS!$L$2:$V$4,DK123,1)&lt;40,40,BB123-VLOOKUP(BI123,NyIGS!$L$2:$V$4,DK123,1)),"")</f>
        <v/>
      </c>
      <c r="ER123" s="9" t="str">
        <f>IF(AND(ISNUMBER(BC123),ISNUMBER(DK123)),IF(BC123-VLOOKUP(BI123,NyIRS!$L$2:$V$4,DK123,1)&lt;40,40,BC123-VLOOKUP(BI123,NyIRS!$L$2:$V$4,DK123,1)),"")</f>
        <v/>
      </c>
      <c r="ES123" s="9" t="str">
        <f>IF(AND(ISNUMBER(BD123),ISNUMBER(DK123)),IF(BD123-VLOOKUP(BI123,NyIES!$L$2:$V$4,DK123,1)&lt;40,40,BD123-VLOOKUP(BI123,NyIES!$L$2:$V$4,DK123,1)),"")</f>
        <v/>
      </c>
      <c r="ET123" s="9" t="str">
        <f>IF(AND(ISNUMBER(BE123),ISNUMBER(DK123)),IF(BE123-VLOOKUP(BI123,NyISI!$L$2:$V$4,DK123,1)&lt;40,40,BE123-VLOOKUP(BI123,NyISI!$L$2:$V$4,DK123,1)),"")</f>
        <v/>
      </c>
      <c r="EU123" s="9" t="str">
        <f>IF(AND(ISNUMBER(DK123),DK123&lt;8),IF(AND(ISNUMBER(BF123),ISNUMBER(DK123)),IF(BF123-VLOOKUP(BI123,NyISS!$L$2:$V$4,DK123,1)&lt;40,40,BF123-VLOOKUP(BI123,NyISS!$L$2:$V$4,DK123,1)),""),"")</f>
        <v/>
      </c>
      <c r="EV123" s="9" t="str">
        <f>IF(AND(ISNUMBER(DK123),DK123&gt;7),IF(AND(ISNUMBER(BG123),ISNUMBER(DK123)),IF(BG123-VLOOKUP(BI123,NyISM!$L$2:$V$4,DK123,1)&lt;40,40,BG123-VLOOKUP(BI123,NyISM!$L$2:$V$4,DK123,1)),""),"")</f>
        <v/>
      </c>
      <c r="EW123" s="9" t="str">
        <f>IF(AND(ISNUMBER(BH123),ISNUMBER(DK123)),IF(BH123-VLOOKUP(BI123,NyIAM!$L$2:$V$4,DK123,1)&lt;40,40,BH123-VLOOKUP(BI123,NyIAM!$L$2:$V$4,DK123,1)),"")</f>
        <v/>
      </c>
      <c r="EX123" s="9" t="str">
        <f>IF(AND(ISNUMBER(AJ123),ISNUMBER(DK123)),IF(AJ123+VLOOKUP(BI123,NyFi!$L$2:$V$4,DK123,1)&gt;19,19,AJ123+VLOOKUP(BI123,NyFi!$L$2:$V$4,DK123,1)),"")</f>
        <v/>
      </c>
      <c r="EY123" s="9" t="str">
        <f>IF(AND(ISNUMBER(DK123),DK123&lt;8),IF(AND(ISNUMBER(AK123),ISNUMBER(DK123)),IF(AK123+VLOOKUP(BI123,NyGs!$L$2:$V$4,DK123,1)&gt;19,19,AK123+VLOOKUP(BI123,NyGs!$L$2:$V$4,DK123,1)),""),"")</f>
        <v/>
      </c>
      <c r="EZ123" s="9" t="str">
        <f>IF(AND(ISNUMBER(AL123),ISNUMBER(DK123)),IF(AL123+VLOOKUP(BI123,NyRm!$L$2:$V$4,DK123,1)&gt;19,19,AL123+VLOOKUP(BI123,NyRm!$L$2:$V$4,DK123,1)),"")</f>
        <v/>
      </c>
      <c r="FA123" s="9" t="str">
        <f>IF(AND(ISNUMBER(AM123),ISNUMBER(DK123)),IF(AM123+VLOOKUP(BI123,NyFm!$L$2:$V$4,DK123,1)&gt;19,19,AM123+VLOOKUP(BI123,NyFm!$L$2:$V$4,DK123,1)),"")</f>
        <v/>
      </c>
      <c r="FB123" s="9" t="str">
        <f>IF(AND(ISNUMBER(DK123),DK123&lt;8),IF(AND(ISNUMBER(AN123),ISNUMBER(DK123)),IF(AN123+VLOOKUP(BI123,NyLi1R!$L$2:$V$4,DK123,1)&gt;19,19,AN123+VLOOKUP(BI123,NyLi1R!$L$2:$V$4,DK123,1)),""),"")</f>
        <v/>
      </c>
      <c r="FC123" s="9" t="str">
        <f>IF(AND(ISNUMBER(DK123),DK123&lt;8),IF(AND(ISNUMBER(AO123),ISNUMBER(DK123)),IF(AO123+VLOOKUP(BI123,NyLi1E!$L$2:$V$4,DK123,1)&gt;19,19,AO123+VLOOKUP(BI123,NyLi1E!$L$2:$V$4,DK123,1)),""),"")</f>
        <v/>
      </c>
      <c r="FD123" s="9" t="str">
        <f>IF(AND(ISNUMBER(DK123),DK123&lt;8),IF(AND(ISNUMBER(AP123),ISNUMBER(DK123)),IF(AP123+VLOOKUP(BI123,NyLi1T!$L$2:$V$4,DK123,1)&gt;19,19,AP123+VLOOKUP(BI123,NyLi1T!$L$2:$V$4,DK123,1)),""),"")</f>
        <v/>
      </c>
      <c r="FE123" s="9" t="str">
        <f>IF(AND(ISNUMBER(DK123),DK123&gt;7),IF(AND(ISNUMBER(AQ123),ISNUMBER(DK123)),IF(AQ123+VLOOKUP(BI123,NyLi2R!$L$2:$V$4,DK123,1)&gt;19,19,AQ123+VLOOKUP(BI123,NyLi2R!$L$2:$V$4,DK123,1)),""),"")</f>
        <v/>
      </c>
      <c r="FF123" s="9" t="str">
        <f>IF(AND(ISNUMBER(DK123),DK123&gt;7),IF(AND(ISNUMBER(AR123),ISNUMBER(DK123)),IF(AR123+VLOOKUP(BI123,NyLi2E!$L$2:$V$4,DK123,1)&gt;19,19,AR123+VLOOKUP(BI123,NyLi2E!$L$2:$V$4,DK123,1)),""),"")</f>
        <v/>
      </c>
      <c r="FG123" s="9" t="str">
        <f>IF(AND(ISNUMBER(DK123),DK123&gt;7),IF(AND(ISNUMBER(AS123),ISNUMBER(DK123)),IF(AS123+VLOOKUP(BI123,NyLi2T!$L$2:$V$4,DK123,1)&gt;19,19,AS123+VLOOKUP(BI123,NyLi2T!$L$2:$V$4,DK123,1)),""),"")</f>
        <v/>
      </c>
      <c r="FH123" s="9" t="str">
        <f>IF(AND(ISNUMBER(DK123),DK123&lt;8),IF(AND(ISNUMBER(AT123),ISNUMBER(DK123)),IF(AT123+VLOOKUP(BI123,NySs!$L$2:$V$4,DK123,1)&gt;19,19,AT123+VLOOKUP(BI123,NySs!$L$2:$V$4,DK123,1)),""),"")</f>
        <v/>
      </c>
      <c r="FI123" s="9" t="str">
        <f>IF(AND(ISNUMBER(DK123),DK123&lt;9),IF(AND(ISNUMBER(AU123),ISNUMBER(DK123)),IF(AU123+VLOOKUP(BI123,NyEo!$L$2:$V$4,DK123,1)&gt;19,19,AU123+VLOOKUP(BI123,NyEo!$L$2:$V$4,DK123,1)),""),"")</f>
        <v/>
      </c>
      <c r="FJ123" s="9" t="str">
        <f>IF(AND(ISNUMBER(DK123),DK123&gt;7),IF(AND(ISNUMBER(AV123),ISNUMBER(DK123)),IF(AV123+VLOOKUP(BI123,NyHt!$L$2:$V$4,DK123,1)&gt;19,19,AV123+VLOOKUP(BI123,NyHt!$L$2:$V$4,DK123,1)),""),"")</f>
        <v/>
      </c>
      <c r="FK123" s="9" t="str">
        <f>IF(AND(ISNUMBER(AW123),ISNUMBER(DK123)),IF(AW123+VLOOKUP(BI123,NySiF!$L$2:$V$4,DK123,1)&gt;19,19,AW123+VLOOKUP(BI123,NySiF!$L$2:$V$4,DK123,1)),"")</f>
        <v/>
      </c>
      <c r="FL123" s="9" t="str">
        <f>IF(AND(ISNUMBER(AX123),ISNUMBER(DK123)),IF(AX123+VLOOKUP(BI123,NySiB!$L$2:$V$4,DK123,1)&gt;19,19,AX123+VLOOKUP(BI123,NySiB!$L$2:$V$4,DK123,1)),"")</f>
        <v/>
      </c>
      <c r="FM123" s="9" t="str">
        <f>IF(AND(ISNUMBER(AY123),ISNUMBER(DK123)),IF(AY123+VLOOKUP(BI123,NySiT!$L$2:$V$4,DK123,1)&gt;19,19,AY123+VLOOKUP(BI123,NySiT!$L$2:$V$4,DK123,1)),"")</f>
        <v/>
      </c>
      <c r="FN123" s="9" t="str">
        <f>IF(AND(ISNUMBER(AZ123),ISNUMBER(DK123)),IF(AZ123+VLOOKUP(BI123,NyVs!$L$2:$V$4,DK123,1)&gt;19,19,AZ123+VLOOKUP(BI123,NyVs!$L$2:$V$4,DK123,1)),"")</f>
        <v/>
      </c>
      <c r="FO123" s="9" t="str">
        <f>IF(AND(ISNUMBER(BA123),ISNUMBER(DK123)),IF(BA123+VLOOKUP(BI123,NyPp!$L$2:$V$4,DK123,1)&gt;19,19,BA123+VLOOKUP(BI123,NyPp!$L$2:$V$4,DK123,1)),"")</f>
        <v/>
      </c>
      <c r="FP123" s="9" t="str">
        <f>IF(AND(ISNUMBER(BB123),ISNUMBER(DK123)),IF(BB123+VLOOKUP(BI123,NyIGS!$L$2:$V$4,DK123,1)&gt;160,160,BB123+VLOOKUP(BI123,NyIGS!$L$2:$V$4,DK123,1)),"")</f>
        <v/>
      </c>
      <c r="FQ123" s="9" t="str">
        <f>IF(AND(ISNUMBER(BC123),ISNUMBER(DK123)),IF(BC123+VLOOKUP(BI123,NyIRS!$L$2:$V$4,DK123,1)&gt;160,160,BC123+VLOOKUP(BI123,NyIRS!$L$2:$V$4,DK123,1)),"")</f>
        <v/>
      </c>
      <c r="FR123" s="9" t="str">
        <f>IF(AND(ISNUMBER(BD123),ISNUMBER(DK123)),IF(BD123+VLOOKUP(BI123,NyIES!$L$2:$V$4,DK123,1)&gt;160,160, BD123+VLOOKUP(BI123,NyIES!$L$2:$V$4,DK123,1)),"")</f>
        <v/>
      </c>
      <c r="FS123" s="9" t="str">
        <f>IF(AND(ISNUMBER(BE123),ISNUMBER(DK123)),IF(BE123+VLOOKUP(BI123,NyISI!$L$2:$V$4,DK123,1)&gt;160,160,BE123+VLOOKUP(BI123,NyISI!$L$2:$V$4,DK123,1)),"")</f>
        <v/>
      </c>
      <c r="FT123" s="9" t="str">
        <f>IF(AND(ISNUMBER(DK123),DK123&lt;8),IF(AND(ISNUMBER(BF123),ISNUMBER(DK123)),IF(BF123+VLOOKUP(BI123,NyISS!$L$2:$V$4,DK123,1)&gt;160,160,BF123+VLOOKUP(BI123,NyISS!$L$2:$V$4,DK123,1)),""),"")</f>
        <v/>
      </c>
      <c r="FU123" s="9" t="str">
        <f>IF(AND(ISNUMBER(DK123),DK123&gt;7),IF(AND(ISNUMBER(BG123),ISNUMBER(DK123)),IF(BG123+VLOOKUP(BI123,NyISM!$L$2:$V$4,DK123,1)&gt;160,160,BG123+VLOOKUP(BI123,NyISM!$L$2:$V$4,DK123,1)),""),"")</f>
        <v/>
      </c>
      <c r="FV123" s="9" t="str">
        <f>IF(AND(ISNUMBER(BH123),ISNUMBER(DK123)),IF(BH123+VLOOKUP(BI123,NyIAM!$L$2:$V$4,DK123,1)&gt;160,160,BH123+VLOOKUP(BI123,NyIAM!$L$2:$V$4,DK123,1)),"")</f>
        <v/>
      </c>
    </row>
    <row r="124" spans="1:178" x14ac:dyDescent="0.2">
      <c r="A124" s="51"/>
      <c r="B124" s="51"/>
      <c r="C124" s="51"/>
      <c r="D124" s="51"/>
      <c r="E124" s="51"/>
      <c r="F124" s="51"/>
      <c r="G124" s="51"/>
      <c r="H124" s="51"/>
      <c r="I124" s="51"/>
      <c r="J124" s="52"/>
      <c r="K124" s="52"/>
      <c r="L124" s="53"/>
      <c r="M124" s="53"/>
      <c r="N124" s="58" t="str">
        <f t="shared" si="22"/>
        <v/>
      </c>
      <c r="O124" s="53"/>
      <c r="P124" s="53"/>
      <c r="Q124" s="53"/>
      <c r="R124" s="53"/>
      <c r="S124" s="53"/>
      <c r="T124" s="53"/>
      <c r="U124" s="53"/>
      <c r="V124" s="53"/>
      <c r="W124" s="53"/>
      <c r="X124" s="53"/>
      <c r="Y124" s="53"/>
      <c r="Z124" s="53"/>
      <c r="AA124" s="53"/>
      <c r="AB124" s="53"/>
      <c r="AC124" s="53"/>
      <c r="AD124" s="53"/>
      <c r="AE124" s="53"/>
      <c r="AF124" s="53"/>
      <c r="AG124" s="53"/>
      <c r="AH124" s="53"/>
      <c r="AI124" s="53"/>
      <c r="AJ124" s="4" t="str">
        <f>IF(O124="","",IF(ISNUMBER(N124),VLOOKUP(O124,NyFi!$A$2:$K$40,DK124),""))</f>
        <v/>
      </c>
      <c r="AK124" s="4" t="str">
        <f>IF(P124="","",IF(AND(ISNUMBER(N124),DK124&lt;8),VLOOKUP(P124,NyGs!$A$2:$G$41,DK124),""))</f>
        <v/>
      </c>
      <c r="AL124" s="4" t="str">
        <f>IF(AA124="","",IF(ISNUMBER(N124),VLOOKUP(AA124,NyRm!$A$2:$K$56,DK124),""))</f>
        <v/>
      </c>
      <c r="AM124" s="4" t="str">
        <f>IF(Z124="","",IF(ISNUMBER(N124),VLOOKUP(Z124,NyFm!$A$2:$K$46,DK124),""))</f>
        <v/>
      </c>
      <c r="AN124" s="4" t="str">
        <f>IF(U124="","",IF(AND(ISNUMBER(N124),DK124&lt;8),VLOOKUP(U124,NyLi1R!$A$2:$G$20,DK124),""))</f>
        <v/>
      </c>
      <c r="AO124" s="4" t="str">
        <f>IF(V124="","",IF(AND(ISNUMBER(N124),DK124&lt;8),VLOOKUP(V124,NyLi1E!$A$2:$G$20,DK124),""))</f>
        <v/>
      </c>
      <c r="AP124" s="4" t="str">
        <f>IF(AND(ISNUMBER(N124),ISNUMBER(AN124),ISNUMBER(AO124),DK124&lt;8),VLOOKUP(AN124+AO124,NyLi1T!$A$2:$G$40,DK124),"")</f>
        <v/>
      </c>
      <c r="AQ124" s="4" t="str">
        <f>IF(W124="","",IF(AND(ISNUMBER(N124),DK124&gt;7),VLOOKUP(W124,NyLi2R!$A$2:$K$20,DK124),""))</f>
        <v/>
      </c>
      <c r="AR124" s="4" t="str">
        <f>IF(X124="","",IF(AND(ISNUMBER(N124),DK124&gt;7),VLOOKUP(X124,NyLi2E!$A$2:$K$20,DK124),""))</f>
        <v/>
      </c>
      <c r="AS124" s="4" t="str">
        <f>IF(AND(ISNUMBER(N124),ISNUMBER(AQ124),ISNUMBER(AR124),DK124&gt;7),VLOOKUP(AQ124+AR124,NyLi2T!$A$2:$K$40,DK124),"")</f>
        <v/>
      </c>
      <c r="AT124" s="4" t="str">
        <f>IF(AE124="","",IF(AND(ISNUMBER(N124),DK124&lt;8),VLOOKUP(AE124,NySs!$A$2:$G$28,DK124),""))</f>
        <v/>
      </c>
      <c r="AU124" s="4" t="str">
        <f>IF(AD124="","",IF(AND(ISNUMBER(N124),DK124&lt;9),VLOOKUP(AD124,NyEo!$A$2:$H$22,DK124),""))</f>
        <v/>
      </c>
      <c r="AV124" s="4" t="str">
        <f>IF(Q124="","",IF(AND(ISNUMBER(N124),DK124&gt;7),VLOOKUP(Q124,NyHt!$A$2:$K$17,DK124),""))</f>
        <v/>
      </c>
      <c r="AW124" s="4" t="str">
        <f>IF(R124="","",IF(ISNUMBER(N124),VLOOKUP(R124,NySiF!$A$2:$K$18,DK124),""))</f>
        <v/>
      </c>
      <c r="AX124" s="4" t="str">
        <f>IF(S124="","",IF(ISNUMBER(N124),VLOOKUP(S124,NySiB!$A$2:$K$16,DK124),""))</f>
        <v/>
      </c>
      <c r="AY124" s="4" t="str">
        <f>IF(T124="","",IF(ISNUMBER(N124),VLOOKUP(T124,NySiT!$A$2:$K$32,DK124),""))</f>
        <v/>
      </c>
      <c r="AZ124" s="4" t="str">
        <f>IF(Y124="","",IF(ISNUMBER(N124),VLOOKUP(Y124,NyVs!$A$2:$K$86,DK124),""))</f>
        <v/>
      </c>
      <c r="BA124" s="4" t="str">
        <f>IF(AI124="","",IF(ISNUMBER(N124),VLOOKUP(AI124,NyPp!$A$2:$K$202,DK124),""))</f>
        <v/>
      </c>
      <c r="BB124" s="4" t="str">
        <f>IF(AND(ISNUMBER(AJ124),ISNUMBER(AK124),ISNUMBER(AL124),ISNUMBER(AM124),DK124&lt;8),IF(COUNTIF(O124,0)+COUNTIF(P124,0)+COUNTIF(AA124,0)+COUNTIF(Z124,0)&gt;1,"",VLOOKUP(AJ124+AK124+AL124+AM124,NyIGS!$A$2:$K$78,DK124)),IF(AND(ISNUMBER(AJ124),ISNUMBER(AL124),ISNUMBER(AM124),ISNUMBER(AS124),DK124&gt;7),IF(COUNTIF(O124,0)+COUNTIF(AA124,0)+COUNTIF(Z124,0)+AND(COUNTIF(W124,0),COUNTIF(X124,0))&gt;1,"",VLOOKUP(AJ124+AL124+AM124+AS124,NyIGS!$A$2:$K$78,DK124)),""))</f>
        <v/>
      </c>
      <c r="BC124" s="4" t="str">
        <f>IF(AND(ISNUMBER(AJ124),ISNUMBER(AN124),ISNUMBER(AT124),DK124&lt;8),IF(COUNTIF(O124,0)+COUNTIF(U124,0)+COUNTIF(AE124,0)&gt;1,"",VLOOKUP(AJ124+AN124+AT124,NyIRS!$A$2:$K$59,DK124)),IF(AND(ISNUMBER(AJ124),ISNUMBER(AQ124),DK124&gt;7),IF(COUNTIF(O124,0)+COUNTIF(W124,0)&gt;1,"",VLOOKUP(AJ124+AQ124,NyIRS!$A$2:$K$59,DK124)),""))</f>
        <v/>
      </c>
      <c r="BD124" s="4" t="str">
        <f>IF(AND(ISNUMBER(AK124),ISNUMBER(AL124),ISNUMBER(AM124),DK124&lt;8),IF(COUNTIF(P124,0)+COUNTIF(AA124,0)+COUNTIF(Z124,0)&gt;1,"",VLOOKUP(AK124+AL124+AM124,NyIES!$A$2:$K$59,DK124)),IF(AND(ISNUMBER(AL124),ISNUMBER(AM124),ISNUMBER(AR124),DK124&gt;7),IF(COUNTIF(AA124,0)+COUNTIF(Z124,0)+COUNTIF(X124,0)&gt;1,"",VLOOKUP(AL124+AM124+AR124,NyIES!$A$2:$K$59,DK124)),""))</f>
        <v/>
      </c>
      <c r="BE124" s="4" t="str">
        <f>IF(AND(ISNUMBER(AJ124),ISNUMBER(AP124),ISNUMBER(AU124),DK124&lt;8),IF(COUNTIF(O124,0)+AND(COUNTIF(U124,0),COUNTIF(V124,0))+COUNTIF(AD124,0)&gt;1,"",VLOOKUP(AJ124+AP124+AU124,NyISI!$A$2:$K$59,DK124)),IF(AND(ISNUMBER(AS124),ISNUMBER(AU124),ISNUMBER(AV124),DK124=8),IF(COUNTIF(AD124,0)+COUNTIF(Q124,0)+AND(COUNTIF(W124,0),COUNTIF(X124,0))&gt;1,"",VLOOKUP(AS124+AU124+AV124,NyISI!$A$2:$K$59,DK124)),IF(AND(ISNUMBER(AS124),ISNUMBER(AV124),DK124&gt;8),IF(COUNTIF(Q124,0)+AND(COUNTIF(W124,0),COUNTIF(X124,0))&gt;1,"",VLOOKUP(AS124+AV124,NyISI!$A$2:$K$59,DK124)),"")))</f>
        <v/>
      </c>
      <c r="BF124" s="4" t="str">
        <f>IF(AND(ISNUMBER(AT124),ISNUMBER(AK124),ISNUMBER(AL124),ISNUMBER(AM124),DK124&lt;8),IF(COUNTIF(P124,0)+COUNTIF(AA124,0)+COUNTIF(Z124,0)+COUNTIF(AE124,0)&gt;1,"",VLOOKUP(AT124+AK124+AL124+AM124,NyISS!$A$2:$G$78,DK124)),"")</f>
        <v/>
      </c>
      <c r="BG124" s="4" t="str">
        <f>IF(AND(ISNUMBER(AJ124),ISNUMBER(AL124),ISNUMBER(AM124),DK124&gt;7),IF(COUNTIF(O124,0)+COUNTIF(AA124,0)+COUNTIF(Z124,0)&gt;1,"",VLOOKUP(AJ124+AL124+AM124,NyISM!$A$2:$K$59,DK124)),"")</f>
        <v/>
      </c>
      <c r="BH124" s="4" t="str">
        <f>IF(AND(ISNUMBER(AY124),ISNUMBER(AZ124)),IF(COUNTIF(T124,0)+COUNTIF(Y124,0)&gt;1,"",VLOOKUP(AY124+AZ124,NyIAM!$A$2:$K$40,DK124)),"")</f>
        <v/>
      </c>
      <c r="BJ124" s="4" t="str">
        <f>IF(ISNUMBER(BB124),VLOOKUP(BB124,Percentil!$A$2:$B$122,2,1),"")</f>
        <v/>
      </c>
      <c r="BK124" s="4" t="str">
        <f>IF(ISNUMBER(BC124),VLOOKUP(BC124,Percentil!$A$2:$B$122,2,1),"")</f>
        <v/>
      </c>
      <c r="BL124" s="4" t="str">
        <f>IF(ISNUMBER(BD124),VLOOKUP(BD124,Percentil!$A$2:$B$122,2,1),"")</f>
        <v/>
      </c>
      <c r="BM124" s="4" t="str">
        <f>IF(ISNUMBER(BE124),VLOOKUP(BE124,Percentil!$A$2:$B$122,2,1),"")</f>
        <v/>
      </c>
      <c r="BN124" s="4" t="str">
        <f>IF(ISNUMBER(BF124),VLOOKUP(BF124,Percentil!$A$2:$B$122,2,1),"")</f>
        <v/>
      </c>
      <c r="BO124" s="4" t="str">
        <f>IF(ISNUMBER(BG124),VLOOKUP(BG124,Percentil!$A$2:$B$122,2,1),"")</f>
        <v/>
      </c>
      <c r="BP124" s="4" t="str">
        <f>IF(ISNUMBER(BH124),VLOOKUP(BH124,Percentil!$A$2:$B$122,2,1),"")</f>
        <v/>
      </c>
      <c r="BQ124" s="4" t="str">
        <f>IF(AND(ISNUMBER(AJ124),ISNUMBER(DK124)),IF(AJ124-VLOOKUP(BI124,NyFi!$L$2:$V$4,DK124,1)&lt;1,1 &amp; " - " &amp; AJ124+VLOOKUP(BI124,NyFi!$L$2:$V$4,DK124,1),IF(AJ124+VLOOKUP(BI124,NyFi!$L$2:$V$4,DK124,1)&gt;19,AJ124-VLOOKUP(BI124,NyFi!$L$2:$V$4,DK124,1) &amp; " - " &amp; 19,AJ124-VLOOKUP(BI124,NyFi!$L$2:$V$4,DK124,1) &amp; " - " &amp; AJ124+VLOOKUP(BI124,NyFi!$L$2:$V$4,DK124,1))),"")</f>
        <v/>
      </c>
      <c r="BR124" s="4" t="str">
        <f>IF(AND(ISNUMBER(DK124),DK124&lt;8),IF(AND(ISNUMBER(AK124),ISNUMBER(DK124)),IF(AK124-VLOOKUP(BI124,NyGs!$L$2:$V$4,DK124,1)&lt;1,1 &amp; " - " &amp; AK124+VLOOKUP(BI124,NyGs!$L$2:$V$4,DK124,1),IF(AK124+VLOOKUP(BI124,NyGs!$L$2:$V$4,DK124,1)&gt;19,AK124-VLOOKUP(BI124,NyGs!$L$2:$V$4,DK124,1) &amp; " - " &amp; 19,AK124-VLOOKUP(BI124,NyGs!$L$2:$V$4,DK124,1) &amp; " - " &amp; AK124+VLOOKUP(BI124,NyGs!$L$2:$V$4,DK124,1))),""),"")</f>
        <v/>
      </c>
      <c r="BS124" s="4" t="str">
        <f>IF(AND(ISNUMBER(AL124),ISNUMBER(DK124)),IF(AL124-VLOOKUP(BI124,NyRm!$L$2:$V$4,DK124,1)&lt;1,1 &amp; " - " &amp; AL124+VLOOKUP(BI124,NyRm!$L$2:$V$4,DK124,1),IF(AL124+VLOOKUP(BI124,NyRm!$L$2:$V$4,DK124,1)&gt;19,AL124-VLOOKUP(BI124,NyRm!$L$2:$V$4,DK124,1) &amp; " - " &amp; 19,AL124-VLOOKUP(BI124,NyRm!$L$2:$V$4,DK124,1) &amp; " - " &amp; AL124+VLOOKUP(BI124,NyRm!$L$2:$V$4,DK124,1))),"")</f>
        <v/>
      </c>
      <c r="BT124" s="4" t="str">
        <f>IF(AND(ISNUMBER(AM124),ISNUMBER(DK124)),IF(AM124-VLOOKUP(BI124,NyFm!$L$2:$V$4,DK124,1)&lt;1,1 &amp; " - " &amp; AM124+VLOOKUP(BI124,NyFm!$L$2:$V$4,DK124,1),IF(AM124+VLOOKUP(BI124,NyFm!$L$2:$V$4,DK124,1)&gt;19,AM124-VLOOKUP(BI124,NyFm!$L$2:$V$4,DK124,1) &amp; " - " &amp; 19,AM124-VLOOKUP(BI124,NyFm!$L$2:$V$4,DK124,1) &amp; " - " &amp; AM124+VLOOKUP(BI124,NyFm!$L$2:$V$4,DK124,1))),"")</f>
        <v/>
      </c>
      <c r="BU124" s="4" t="str">
        <f>IF(AND(ISNUMBER(DK124),DK124&lt;8),IF(AND(ISNUMBER(AN124),ISNUMBER(DK124)),IF(AN124-VLOOKUP(BI124,NyLi1R!$L$2:$V$4,DK124,1)&lt;1,1 &amp; " - " &amp; AN124+VLOOKUP(BI124,NyLi1R!$L$2:$V$4,DK124,1),IF(AN124+VLOOKUP(BI124,NyLi1R!$L$2:$V$4,DK124,1)&gt;19,AN124-VLOOKUP(BI124,NyLi1R!$L$2:$V$4,DK124,1) &amp; " - " &amp; 19,AN124-VLOOKUP(BI124,NyLi1R!$L$2:$V$4,DK124,1) &amp; " - " &amp; AN124+VLOOKUP(BI124,NyLi1R!$L$2:$V$4,DK124,1))),""),"")</f>
        <v/>
      </c>
      <c r="BV124" s="4" t="str">
        <f>IF(AND(ISNUMBER(DK124),DK124&lt;8),IF(AND(ISNUMBER(AO124),ISNUMBER(DK124)),IF(AO124-VLOOKUP(BI124,NyLi1E!$L$2:$V$4,DK124,1)&lt;1,1 &amp; " - " &amp; AO124+VLOOKUP(BI124,NyLi1E!$L$2:$V$4,DK124,1),IF(AO124+VLOOKUP(BI124,NyLi1E!$L$2:$V$4,DK124,1)&gt;19,AO124-VLOOKUP(BI124,NyLi1E!$L$2:$V$4,DK124,1) &amp; " - " &amp; 19,AO124-VLOOKUP(BI124,NyLi1E!$L$2:$V$4,DK124,1) &amp; " - " &amp; AO124+VLOOKUP(BI124,NyLi1E!$L$2:$V$4,DK124,1))),""),"")</f>
        <v/>
      </c>
      <c r="BW124" s="4" t="str">
        <f>IF(AND(ISNUMBER(DK124),DK124&lt;8),IF(AND(ISNUMBER(AP124),ISNUMBER(DK124)),IF(AP124-VLOOKUP(BI124,NyLi1T!$L$2:$V$4,DK124,1)&lt;1,1 &amp; " - " &amp; AP124+VLOOKUP(BI124,NyLi1T!$L$2:$V$4,DK124,1),IF(AP124+VLOOKUP(BI124,NyLi1T!$L$2:$V$4,DK124,1)&gt;19,AP124-VLOOKUP(BI124,NyLi1T!$L$2:$V$4,DK124,1) &amp; " - " &amp; 19,AP124-VLOOKUP(BI124,NyLi1T!$L$2:$V$4,DK124,1) &amp; " - " &amp; AP124+VLOOKUP(BI124,NyLi1T!$L$2:$V$4,DK124,1))),""),"")</f>
        <v/>
      </c>
      <c r="BX124" s="4" t="str">
        <f>IF(AND(ISNUMBER(DK124),DK124&gt;7),IF(AND(ISNUMBER(AQ124),ISNUMBER(DK124)),IF(AQ124-VLOOKUP(BI124,NyLi2R!$L$2:$V$4,DK124,1)&lt;1,1 &amp; " - " &amp; AQ124+VLOOKUP(BI124,NyLi2R!$L$2:$V$4,DK124,1),IF(AQ124+VLOOKUP(BI124,NyLi2R!$L$2:$V$4,DK124,1)&gt;19,AQ124-VLOOKUP(BI124,NyLi2R!$L$2:$V$4,DK124,1) &amp; " - " &amp; 19,AQ124-VLOOKUP(BI124,NyLi2R!$L$2:$V$4,DK124,1) &amp; " - " &amp; AQ124+VLOOKUP(BI124,NyLi2R!$L$2:$V$4,DK124,1))),""),"")</f>
        <v/>
      </c>
      <c r="BY124" s="4" t="str">
        <f>IF(AND(ISNUMBER(DK124),DK124&gt;7),IF(AND(ISNUMBER(AR124),ISNUMBER(DK124)),IF(AR124-VLOOKUP(BI124,NyLi2E!$L$2:$V$4,DK124,1)&lt;1,1 &amp; " - " &amp; AR124+VLOOKUP(BI124,NyLi2E!$L$2:$V$4,DK124,1),IF(AR124+VLOOKUP(BI124,NyLi2E!$L$2:$V$4,DK124,1)&gt;19,AR124-VLOOKUP(BI124,NyLi2E!$L$2:$V$4,DK124,1) &amp; " - " &amp; 19,AR124-VLOOKUP(BI124,NyLi2E!$L$2:$V$4,DK124,1) &amp; " - " &amp; AR124+VLOOKUP(BI124,NyLi2E!$L$2:$V$4,DK124,1))),""),"")</f>
        <v/>
      </c>
      <c r="BZ124" s="4" t="str">
        <f>IF(AND(ISNUMBER(DK124),DK124&gt;7),IF(AND(ISNUMBER(AS124),ISNUMBER(DK124)),IF(AS124-VLOOKUP(BI124,NyLi2T!$L$2:$V$4,DK124,1)&lt;1,1 &amp; " - " &amp; AS124+VLOOKUP(BI124,NyLi2T!$L$2:$V$4,DK124,1),IF(AS124+VLOOKUP(BI124,NyLi2T!$L$2:$V$4,DK124,1)&gt;19,AS124-VLOOKUP(BI124,NyLi2T!$L$2:$V$4,DK124,1) &amp; " - " &amp; 19,AS124-VLOOKUP(BI124,NyLi2T!$L$2:$V$4,DK124,1) &amp; " - " &amp; AS124+VLOOKUP(BI124,NyLi2T!$L$2:$V$4,DK124,1))),""),"")</f>
        <v/>
      </c>
      <c r="CA124" s="4" t="str">
        <f>IF(AND(ISNUMBER(DK124),DK124&lt;8),IF(AND(ISNUMBER(AT124),ISNUMBER(DK124)),IF(AT124-VLOOKUP(BI124,NySs!$L$2:$V$4,DK124,1)&lt;1,1 &amp; " - " &amp; AT124+VLOOKUP(BI124,NySs!$L$2:$V$4,DK124,1),IF(AT124+VLOOKUP(BI124,NySs!$L$2:$V$4,DK124,1)&gt;19,AT124-VLOOKUP(BI124,NySs!$L$2:$V$4,DK124,1) &amp; " - " &amp; 19,AT124-VLOOKUP(BI124,NySs!$L$2:$V$4,DK124,1) &amp; " - " &amp; AT124+VLOOKUP(BI124,NySs!$L$2:$V$4,DK124,1))),""),"")</f>
        <v/>
      </c>
      <c r="CB124" s="4" t="str">
        <f>IF(AND(ISNUMBER(DK124),DK124&lt;9),IF(AND(ISNUMBER(AU124),ISNUMBER(DK124)),IF(AU124-VLOOKUP(BI124,NyEo!$L$2:$V$4,DK124,1)&lt;1,1 &amp; " - " &amp; AU124+VLOOKUP(BI124,NyEo!$L$2:$V$4,DK124,1),IF(AU124+VLOOKUP(BI124,NyEo!$L$2:$V$4,DK124,1)&gt;19,AU124-VLOOKUP(BI124,NyEo!$L$2:$V$4,DK124,1) &amp; " - " &amp; 19,AU124-VLOOKUP(BI124,NyEo!$L$2:$V$4,DK124,1) &amp; " - " &amp; AU124+VLOOKUP(BI124,NyEo!$L$2:$V$4,DK124,1))),""),"")</f>
        <v/>
      </c>
      <c r="CC124" s="4" t="str">
        <f>IF(AND(ISNUMBER(DK124),DK124&gt;7),IF(AND(ISNUMBER(AV124),ISNUMBER(DK124)),IF(AV124-VLOOKUP(BI124,NyHt!$L$2:$V$4,DK124,1)&lt;1,1 &amp; " - " &amp; AV124+VLOOKUP(BI124,NyHt!$L$2:$V$4,DK124,1),IF(AV124+VLOOKUP(BI124,NyHt!$L$2:$V$4,DK124,1)&gt;19,AV124-VLOOKUP(BI124,NyHt!$L$2:$V$4,DK124,1) &amp; " - " &amp; 19,AV124-VLOOKUP(BI124,NyHt!$L$2:$V$4,DK124,1) &amp; " - " &amp; AV124+VLOOKUP(BI124,NyHt!$L$2:$V$4,DK124,1))),""),"")</f>
        <v/>
      </c>
      <c r="CD124" s="4" t="str">
        <f>IF(AND(ISNUMBER(AW124),ISNUMBER(DK124)),IF(AW124-VLOOKUP(BI124,NySiF!$L$2:$V$4,DK124,1)&lt;1,1 &amp; " - " &amp; AW124+VLOOKUP(BI124,NySiF!$L$2:$V$4,DK124,1),IF(AW124+VLOOKUP(BI124,NySiF!$L$2:$V$4,DK124,1)&gt;19,AW124-VLOOKUP(BI124,NySiF!$L$2:$V$4,DK124,1) &amp; " - " &amp; 19,AW124-VLOOKUP(BI124,NySiF!$L$2:$V$4,DK124,1) &amp; " - " &amp; AW124+VLOOKUP(BI124,NySiF!$L$2:$V$4,DK124,1))),"")</f>
        <v/>
      </c>
      <c r="CE124" s="4" t="str">
        <f>IF(AND(ISNUMBER(AX124),ISNUMBER(DK124)),IF(AX124-VLOOKUP(BI124,NySiB!$L$2:$V$4,DK124,1)&lt;1,1 &amp; " - " &amp; AX124+VLOOKUP(BI124,NySiB!$L$2:$V$4,DK124,1),IF(AX124+VLOOKUP(BI124,NySiB!$L$2:$V$4,DK124,1)&gt;19,AX124-VLOOKUP(BI124,NySiB!$L$2:$V$4,DK124,1) &amp; " - " &amp; 19,AX124-VLOOKUP(BI124,NySiB!$L$2:$V$4,DK124,1) &amp; " - " &amp; AX124+VLOOKUP(BI124,NySiB!$L$2:$V$4,DK124,1))),"")</f>
        <v/>
      </c>
      <c r="CF124" s="4" t="str">
        <f>IF(AND(ISNUMBER(AY124),ISNUMBER(DK124)),IF(AY124-VLOOKUP(BI124,NySiT!$L$2:$V$4,DK124,1)&lt;1,1 &amp; " - " &amp; AY124+VLOOKUP(BI124,NySiT!$L$2:$V$4,DK124,1),IF(AY124+VLOOKUP(BI124,NySiT!$L$2:$V$4,DK124,1)&gt;19,AY124-VLOOKUP(BI124,NySiT!$L$2:$V$4,DK124,1) &amp; " - " &amp; 19,AY124-VLOOKUP(BI124,NySiT!$L$2:$V$4,DK124,1) &amp; " - " &amp; AY124+VLOOKUP(BI124,NySiT!$L$2:$V$4,DK124,1))),"")</f>
        <v/>
      </c>
      <c r="CG124" s="4" t="str">
        <f>IF(AND(ISNUMBER(AZ124),ISNUMBER(DK124)),IF(AZ124-VLOOKUP(BI124,NyVs!$L$2:$V$4,DK124,1)&lt;1,1 &amp; " - " &amp; AZ124+VLOOKUP(BI124,NyVs!$L$2:$V$4,DK124,1),IF(AZ124+VLOOKUP(BI124,NyVs!$L$2:$V$4,DK124,1)&gt;19,AZ124-VLOOKUP(BI124,NyVs!$L$2:$V$4,DK124,1) &amp; " - " &amp; 19,AZ124-VLOOKUP(BI124,NyVs!$L$2:$V$4,DK124,1) &amp; " - " &amp; AZ124+VLOOKUP(BI124,NyVs!$L$2:$V$4,DK124,1))),"")</f>
        <v/>
      </c>
      <c r="CH124" s="4" t="str">
        <f>IF(AND(ISNUMBER(BA124),ISNUMBER(DK124)),IF(BA124-VLOOKUP(BI124,NyPp!$L$2:$V$4,DK124,1)&lt;1,1 &amp; " - " &amp; BA124+VLOOKUP(BI124,NyPp!$L$2:$V$4,DK124,1),IF(BA124+VLOOKUP(BI124,NyPp!$L$2:$V$4,DK124,1)&gt;19,BA124-VLOOKUP(BI124,NyPp!$L$2:$V$4,DK124,1) &amp; " - " &amp; 19,BA124-VLOOKUP(BI124,NyPp!$L$2:$V$4,DK124,1) &amp; " - " &amp; BA124+VLOOKUP(BI124,NyPp!$L$2:$V$4,DK124,1))),"")</f>
        <v/>
      </c>
      <c r="CI124" s="4" t="str">
        <f>IF(AND(ISNUMBER(BB124),ISNUMBER(DK124)),IF(BB124-VLOOKUP(BI124,NyIGS!$L$2:$V$4,DK124,1)&lt;40,40 &amp; " - " &amp; BB124+VLOOKUP(BI124,NyIGS!$L$2:$V$4,DK124,1),IF(BB124+VLOOKUP(BI124,NyIGS!$L$2:$V$4,DK124,1)&gt;160,BB124-VLOOKUP(BI124,NyIGS!$L$2:$V$4,DK124,1) &amp; " - " &amp; 160,BB124-VLOOKUP(BI124,NyIGS!$L$2:$V$4,DK124,1) &amp; " - " &amp; BB124+VLOOKUP(BI124,NyIGS!$L$2:$V$4,DK124,1))),"")</f>
        <v/>
      </c>
      <c r="CJ124" s="4" t="str">
        <f>IF(AND(ISNUMBER(BC124),ISNUMBER(DK124)),IF(BC124-VLOOKUP(BI124,NyIRS!$L$2:$V$4,DK124,1)&lt;40,40 &amp; " - " &amp; BC124+VLOOKUP(BI124,NyIRS!$L$2:$V$4,DK124,1),IF(BC124+VLOOKUP(BI124,NyIRS!$L$2:$V$4,DK124,1)&gt;160,BC124-VLOOKUP(BI124,NyIRS!$L$2:$V$4,DK124,1) &amp; " - " &amp; 160,BC124-VLOOKUP(BI124,NyIRS!$L$2:$V$4,DK124,1) &amp; " - " &amp; BC124+VLOOKUP(BI124,NyIRS!$L$2:$V$4,DK124,1))),"")</f>
        <v/>
      </c>
      <c r="CK124" s="4" t="str">
        <f>IF(AND(ISNUMBER(BD124),ISNUMBER(DK124)),IF(BD124-VLOOKUP(BI124,NyIES!$L$2:$V$4,DK124,1)&lt;40,40 &amp; " - " &amp; BD124+VLOOKUP(BI124,NyIES!$L$2:$V$4,DK124,1),IF(BD124+VLOOKUP(BI124,NyIES!$L$2:$V$4,DK124,1)&gt;160,BD124-VLOOKUP(BI124,NyIES!$L$2:$V$4,DK124,1) &amp; " - " &amp; 160,BD124-VLOOKUP(BI124,NyIES!$L$2:$V$4,DK124,1) &amp; " - " &amp; BD124+VLOOKUP(BI124,NyIES!$L$2:$V$4,DK124,1))),"")</f>
        <v/>
      </c>
      <c r="CL124" s="4" t="str">
        <f>IF(AND(ISNUMBER(BE124),ISNUMBER(DK124)),IF(BE124-VLOOKUP(BI124,NyISI!$L$2:$V$4,DK124,1)&lt;40,40 &amp; " - " &amp; BE124+VLOOKUP(BI124,NyISI!$L$2:$V$4,DK124,1),IF(BE124+VLOOKUP(BI124,NyISI!$L$2:$V$4,DK124,1)&gt;160,BE124-VLOOKUP(BI124,NyISI!$L$2:$V$4,DK124,1) &amp; " - " &amp; 160,BE124-VLOOKUP(BI124,NyISI!$L$2:$V$4,DK124,1) &amp; " - " &amp; BE124+VLOOKUP(BI124,NyISI!$L$2:$V$4,DK124,1))),"")</f>
        <v/>
      </c>
      <c r="CM124" s="4" t="str">
        <f>IF(AND(ISNUMBER(DK124),DK124&lt;8),IF(AND(ISNUMBER(BF124),ISNUMBER(DK124)),IF(BF124-VLOOKUP(BI124,NyISS!$L$2:$V$4,DK124,1)&lt;40,40 &amp; " - " &amp; BF124+VLOOKUP(BI124,NyISS!$L$2:$V$4,DK124,1),IF(BF124+VLOOKUP(BI124,NyISS!$L$2:$V$4,DK124,1)&gt;160,BF124-VLOOKUP(BI124,NyISS!$L$2:$V$4,DK124,1) &amp; " - " &amp; 160,BF124-VLOOKUP(BI124,NyISS!$L$2:$V$4,DK124,1) &amp; " - " &amp; BF124+VLOOKUP(BI124,NyISS!$L$2:$V$4,DK124,1))),""),"")</f>
        <v/>
      </c>
      <c r="CN124" s="4" t="str">
        <f>IF(AND(ISNUMBER(DK124),DK124&gt;7),IF(AND(ISNUMBER(BG124),ISNUMBER(DK124)),IF(BG124-VLOOKUP(BI124,NyISM!$L$2:$V$4,DK124,1)&lt;40,40 &amp; " - " &amp; BG124+VLOOKUP(BI124,NyISM!$L$2:$V$4,DK124,1),IF(BG124+VLOOKUP(BI124,NyISM!$L$2:$V$4,DK124,1)&gt;160,BG124-VLOOKUP(BI124,NyISM!$L$2:$V$4,DK124,1) &amp; " - " &amp; 160,BG124-VLOOKUP(BI124,NyISM!$L$2:$V$4,DK124,1) &amp; " - " &amp; BG124+VLOOKUP(BI124,NyISM!$L$2:$V$4,DK124,1))),""),"")</f>
        <v/>
      </c>
      <c r="CO124" s="4" t="str">
        <f>IF(AND(ISNUMBER(BH124),ISNUMBER(DK124)),IF(BH124-VLOOKUP(BI124,NyIAM!$L$2:$V$4,DK124,1)&lt;40,40 &amp; " - " &amp; BH124+VLOOKUP(BI124,NyIAM!$L$2:$V$4,DK124,1),IF(BH124+VLOOKUP(BI124,NyIAM!$L$2:$V$4,DK124,1)&gt;160,BH124-VLOOKUP(BI124,NyIAM!$L$2:$V$4,DK124,1) &amp; " - " &amp; 160,BH124-VLOOKUP(BI124,NyIAM!$L$2:$V$4,DK124,1) &amp; " - " &amp; BH124+VLOOKUP(BI124,NyIAM!$L$2:$V$4,DK124,1))),"")</f>
        <v/>
      </c>
      <c r="CP124" s="4" t="str">
        <f>IF(AF124="","",IF(AND(ISNUMBER(AF124),ISNUMBER(DK124)),IF(VLOOKUP(AF124,NyOm!$A$2:$K$30,DK124,1)=1,"Onormalt få ord",IF(VLOOKUP(AF124,NyOm!$A$2:$K$30,DK124,1)=2,"Färre antal ord än normalt",IF(VLOOKUP(AF124,NyOm!$A$2:$K$30,DK124,1)=3,"Normalt antal ord","")))))</f>
        <v/>
      </c>
      <c r="CQ124" s="4" t="str">
        <f>IF(AB124="","",IF(AND(ISNUMBER(AB124),ISNUMBER(DK124)),IF(VLOOKUP(AB124,NyPbTid!$A$2:$K$218,DK124,1)=1,"Onormalt lång tidsåtgång",IF(VLOOKUP(AB124,NyPbTid!$A$2:$K$218,DK124,1)=2,"Långsammare än normalt",IF(VLOOKUP(AB124,NyPbTid!$A$2:$K$218,DK124,1)=3,"Normal tidsåtgång","")))))</f>
        <v/>
      </c>
      <c r="CR124" s="4" t="str">
        <f>IF(AC124="","",IF(AND(ISNUMBER(AC124),ISNUMBER(DK124)),IF(VLOOKUP(AC124,NyPbFel!$A$2:$K$18,DK124,1)=1,"Onormalt antal fel",IF(VLOOKUP(AC124,NyPbFel!$A$2:$K$18,DK124,1)=2,"Fler fel än normalt",IF(VLOOKUP(AC124,NyPbFel!$A$2:$K$18,DK124,1)=3,"Normalt antal fel","")))))</f>
        <v/>
      </c>
      <c r="CS124" s="4" t="str">
        <f t="shared" si="28"/>
        <v/>
      </c>
      <c r="CT124" s="4" t="str">
        <f>IF(OR(ISNUMBER(CS124),CS124="0**"),IF(ISNUMBER(CS124),CS124/ABS(CS124)*VLOOKUP(1,SignDiff!$A$3:$K$4,DK124,1),VLOOKUP(1,SignDiff!$A$3:$K$4,DK124,1)),"")</f>
        <v/>
      </c>
      <c r="CU124" s="4" t="str">
        <f>IF(OR(ISNUMBER(CS124),CS124="0**"),IF(ISNUMBER(CS124),CS124/ABS(CS124)*VLOOKUP(1,SignDiff!$A$7:$K$8,DK124,1),VLOOKUP(1,SignDiff!$A$7:$K$8,DK124,1)),"")</f>
        <v/>
      </c>
      <c r="CV124" s="4" t="str">
        <f t="shared" si="29"/>
        <v/>
      </c>
      <c r="CW124" s="4" t="str">
        <f t="shared" si="30"/>
        <v/>
      </c>
      <c r="CX124" s="4" t="str">
        <f>IF(OR(ISNUMBER(CS124),CS124="0**"),IF(CS124="0**",VLOOKUP(0,'IRS-IES'!$A$2:$C$43,2,1),IF(CS124&lt;0,VLOOKUP(ABS(CS124),'IRS-IES'!$A$2:$C$43,2,1),VLOOKUP(ABS(CS124),'IRS-IES'!$A$2:$C$43,3,1))),"")</f>
        <v/>
      </c>
      <c r="CY124" s="4" t="str">
        <f t="shared" si="31"/>
        <v/>
      </c>
      <c r="CZ124" s="4" t="str">
        <f>IF(OR(ISNUMBER(CY124),CY124="0**"),IF(ISNUMBER(CY124),CY124/ABS(CY124)*VLOOKUP(2,SignDiff!$A$3:$K$4,DK124,1),VLOOKUP(2,SignDiff!$A$3:$K$4,DK124,1)),"")</f>
        <v/>
      </c>
      <c r="DA124" s="4" t="str">
        <f>IF(OR(ISNUMBER(CY124),CY124="0**"),IF(ISNUMBER(CY124),CY124/ABS(CY124)*VLOOKUP(2,SignDiff!$A$7:$K$8,DK124,1),VLOOKUP(2,SignDiff!$A$7:$K$8,DK124,1)),"")</f>
        <v/>
      </c>
      <c r="DB124" s="4" t="str">
        <f t="shared" si="32"/>
        <v/>
      </c>
      <c r="DC124" s="4" t="str">
        <f t="shared" si="33"/>
        <v/>
      </c>
      <c r="DD124" s="4" t="str">
        <f>IF(OR(ISNUMBER(CY124),CY124="0**"),IF(CY124="0**",VLOOKUP(0,'ISI-ISS'!$A$2:$C$43,2,1),IF(CY124&lt;0,VLOOKUP(ABS(CY124),'ISI-ISS'!$A$2:$C$43,2,1),VLOOKUP(ABS(CY124),'ISI-ISS'!$A$2:$C$43,3,1))),"")</f>
        <v/>
      </c>
      <c r="DE124" s="4" t="str">
        <f t="shared" si="34"/>
        <v/>
      </c>
      <c r="DF124" s="4" t="str">
        <f>IF(OR(ISNUMBER(DE124),DE124="0**"),IF(ISNUMBER(DE124),DE124/ABS(DE124)*VLOOKUP(2,SignDiff!$A$3:$K$4,DK124,1),VLOOKUP(2,SignDiff!$A$3:$K$4,DK124,1)),"")</f>
        <v/>
      </c>
      <c r="DG124" s="4" t="str">
        <f>IF(OR(ISNUMBER(DE124),DE124="0**"),IF(ISNUMBER(DE124),DE124/ABS(DE124)*VLOOKUP(2,SignDiff!$A$7:$K$8,DK124,1),VLOOKUP(2,SignDiff!$A$7:$K$8,DK124,1)),"")</f>
        <v/>
      </c>
      <c r="DH124" s="4" t="str">
        <f t="shared" si="35"/>
        <v/>
      </c>
      <c r="DI124" s="4" t="str">
        <f t="shared" si="36"/>
        <v/>
      </c>
      <c r="DJ124" s="4" t="str">
        <f>IF(OR(ISNUMBER(DE124),DE124="0**"),IF(DE124="0**",VLOOKUP(0,'ISI-ISM'!$A$2:$C$43,2,1),IF(DE124&lt;0,VLOOKUP(ABS(DE124),'ISI-ISM'!$A$2:$C$43,2,1),VLOOKUP(ABS(DE124),'ISI-ISM'!$A$2:$C$43,3,1))),"")</f>
        <v/>
      </c>
      <c r="DK124" s="4" t="str">
        <f>IF(ISERROR(VLOOKUP(N124,age!$A$2:$C$11,2,1)),"",VLOOKUP(N124,age!$A$2:$C$11,2,1))</f>
        <v/>
      </c>
      <c r="DL124" s="4" t="str">
        <f>IF(ISERROR(VLOOKUP(N124,age!$A$2:$C$11,3,1)),"",VLOOKUP(N124,age!$A$2:$C$11,3,1))</f>
        <v/>
      </c>
      <c r="DM124" s="4">
        <f t="shared" si="23"/>
        <v>0</v>
      </c>
      <c r="DN124" s="4">
        <f t="shared" si="24"/>
        <v>0</v>
      </c>
      <c r="DO124" s="4">
        <f t="shared" si="25"/>
        <v>0</v>
      </c>
      <c r="DP124" s="4">
        <f t="shared" si="26"/>
        <v>0</v>
      </c>
      <c r="DQ124" s="4">
        <f t="shared" si="27"/>
        <v>0</v>
      </c>
      <c r="DR124" s="9" t="str">
        <f t="shared" si="37"/>
        <v/>
      </c>
      <c r="DS124" s="9" t="str">
        <f t="shared" si="38"/>
        <v/>
      </c>
      <c r="DT124" s="9" t="str">
        <f t="shared" si="39"/>
        <v/>
      </c>
      <c r="DU124" s="9" t="str">
        <f t="shared" si="40"/>
        <v/>
      </c>
      <c r="DV124" s="9" t="str">
        <f t="shared" si="41"/>
        <v/>
      </c>
      <c r="DW124" s="9" t="str">
        <f t="shared" si="42"/>
        <v/>
      </c>
      <c r="DX124" s="9" t="str">
        <f t="shared" si="43"/>
        <v/>
      </c>
      <c r="DY124" s="9" t="str">
        <f>IF(AND(ISNUMBER(AJ124),ISNUMBER(DK124)),IF(AJ124-VLOOKUP(BI124,NyFi!$L$2:$V$4,DK124,1)&lt;1,1,AJ124-VLOOKUP(BI124,NyFi!$L$2:$V$4,DK124,1)),"")</f>
        <v/>
      </c>
      <c r="DZ124" s="9" t="str">
        <f>IF(AND(ISNUMBER(DK124),DK124&lt;8),IF(AND(ISNUMBER(AK124),ISNUMBER(DK124)),IF(AK124-VLOOKUP(BI124,NyGs!$L$2:$V$4,DK124,1)&lt;1,1,AK124-VLOOKUP(BI124,NyGs!$L$2:$V$4,DK124,1)),""),"")</f>
        <v/>
      </c>
      <c r="EA124" s="9" t="str">
        <f>IF(AND(ISNUMBER(AL124),ISNUMBER(DK124)),IF(AL124-VLOOKUP(BI124,NyRm!$L$2:$V$4,DK124,1)&lt;1,1,AL124-VLOOKUP(BI124,NyRm!$L$2:$V$4,DK124,1)),"")</f>
        <v/>
      </c>
      <c r="EB124" s="9" t="str">
        <f>IF(AND(ISNUMBER(AM124),ISNUMBER(DK124)),IF(AM124-VLOOKUP(BI124,NyFm!$L$2:$V$4,DK124,1)&lt;1,1,AM124-VLOOKUP(BI124,NyFm!$L$2:$V$4,DK124,1)),"")</f>
        <v/>
      </c>
      <c r="EC124" s="9" t="str">
        <f>IF(AND(ISNUMBER(DK124),DK124&lt;8),IF(AND(ISNUMBER(AN124),ISNUMBER(DK124)),IF(AN124-VLOOKUP(BI124,NyLi1R!$L$2:$V$4,DK124,1)&lt;1,1,AN124-VLOOKUP(BI124,NyLi1R!$L$2:$V$4,DK124,1)),""),"")</f>
        <v/>
      </c>
      <c r="ED124" s="9" t="str">
        <f>IF(AND(ISNUMBER(DK124),DK124&lt;8),IF(AND(ISNUMBER(AO124),ISNUMBER(DK124)),IF(AO124-VLOOKUP(BI124,NyLi1E!$L$2:$V$4,DK124,1)&lt;1,1,AO124-VLOOKUP(BI124,NyLi1E!$L$2:$V$4,DK124,1)),""),"")</f>
        <v/>
      </c>
      <c r="EE124" s="9" t="str">
        <f>IF(AND(ISNUMBER(DK124),DK124&lt;8),IF(AND(ISNUMBER(AP124),ISNUMBER(DK124)),IF(AP124-VLOOKUP(BI124,NyLi1T!$L$2:$V$4,DK124,1)&lt;1,1,AP124-VLOOKUP(BI124,NyLi1T!$L$2:$V$4,DK124,1)),""),"")</f>
        <v/>
      </c>
      <c r="EF124" s="9" t="str">
        <f>IF(AND(ISNUMBER(DK124),DK124&gt;7),IF(AND(ISNUMBER(AQ124),ISNUMBER(DK124)),IF(AQ124-VLOOKUP(BI124,NyLi2R!$L$2:$V$4,DK124,1)&lt;1,1,AQ124-VLOOKUP(BI124,NyLi2R!$L$2:$V$4,DK124,1)),""),"")</f>
        <v/>
      </c>
      <c r="EG124" s="9" t="str">
        <f>IF(AND(ISNUMBER(DK124),DK124&gt;7),IF(AND(ISNUMBER(AR124),ISNUMBER(DK124)),IF(AR124-VLOOKUP(BI124,NyLi2E!$L$2:$V$4,DK124,1)&lt;1,1,AR124-VLOOKUP(BI124,NyLi2E!$L$2:$V$4,DK124,1)),""),"")</f>
        <v/>
      </c>
      <c r="EH124" s="9" t="str">
        <f>IF(AND(ISNUMBER(DK124),DK124&gt;7),IF(AND(ISNUMBER(AS124),ISNUMBER(DK124)),IF(AS124-VLOOKUP(BI124,NyLi2T!$L$2:$V$4,DK124,1)&lt;1,1,AS124-VLOOKUP(BI124,NyLi2T!$L$2:$V$4,DK124,1)),""),"")</f>
        <v/>
      </c>
      <c r="EI124" s="9" t="str">
        <f>IF(AND(ISNUMBER(DK124),DK124&lt;8),IF(AND(ISNUMBER(AT124),ISNUMBER(DK124)),IF(AT124-VLOOKUP(BI124,NySs!$L$2:$V$4,DK124,1)&lt;1,1,AT124-VLOOKUP(BI124,NySs!$L$2:$V$4,DK124,1)),""),"")</f>
        <v/>
      </c>
      <c r="EJ124" s="9" t="str">
        <f>IF(AND(ISNUMBER(DK124),DK124&lt;9),IF(AND(ISNUMBER(AU124),ISNUMBER(DK124)),IF(AU124-VLOOKUP(BI124,NyEo!$L$2:$V$4,DK124,1)&lt;1,1,AU124-VLOOKUP(BI124,NyEo!$L$2:$V$4,DK124,1)),""),"")</f>
        <v/>
      </c>
      <c r="EK124" s="9" t="str">
        <f>IF(AND(ISNUMBER(DK124),DK124&gt;7),IF(AND(ISNUMBER(AV124),ISNUMBER(DK124)),IF(AV124-VLOOKUP(BI124,NyHt!$L$2:$V$4,DK124,1)&lt;1,1,AV124-VLOOKUP(BI124,NyHt!$L$2:$V$4,DK124,1)),""),"")</f>
        <v/>
      </c>
      <c r="EL124" s="9" t="str">
        <f>IF(AND(ISNUMBER(AW124),ISNUMBER(DK124)),IF(AW124-VLOOKUP(BI124,NySiF!$L$2:$V$4,DK124,1)&lt;1,1,AW124-VLOOKUP(BI124,NySiF!$L$2:$V$4,DK124,1)),"")</f>
        <v/>
      </c>
      <c r="EM124" s="9" t="str">
        <f>IF(AND(ISNUMBER(AX124),ISNUMBER(DK124)),IF(AX124-VLOOKUP(BI124,NySiB!$L$2:$V$4,DK124,1)&lt;1,1,AX124-VLOOKUP(BI124,NySiB!$L$2:$V$4,DK124,1)),"")</f>
        <v/>
      </c>
      <c r="EN124" s="9" t="str">
        <f>IF(AND(ISNUMBER(AY124),ISNUMBER(DK124)),IF(AY124-VLOOKUP(BI124,NySiT!$L$2:$V$4,DK124,1)&lt;1,1,AY124-VLOOKUP(BI124,NySiT!$L$2:$V$4,DK124,1)),"")</f>
        <v/>
      </c>
      <c r="EO124" s="9" t="str">
        <f>IF(AND(ISNUMBER(AZ124),ISNUMBER(DK124)),IF(AZ124-VLOOKUP(BI124,NyVs!$L$2:$V$4,DK124,1)&lt;1,1,AZ124-VLOOKUP(BI124,NyVs!$L$2:$V$4,DK124,1)),"")</f>
        <v/>
      </c>
      <c r="EP124" s="9" t="str">
        <f>IF(AND(ISNUMBER(BA124),ISNUMBER(DK124)),IF(BA124-VLOOKUP(BI124,NyPp!$L$2:$V$4,DK124,1)&lt;1,1,BA124-VLOOKUP(BI124,NyPp!$L$2:$V$4,DK124,1)),"")</f>
        <v/>
      </c>
      <c r="EQ124" s="9" t="str">
        <f>IF(AND(ISNUMBER(BB124),ISNUMBER(DK124)),IF(BB124-VLOOKUP(BI124,NyIGS!$L$2:$V$4,DK124,1)&lt;40,40,BB124-VLOOKUP(BI124,NyIGS!$L$2:$V$4,DK124,1)),"")</f>
        <v/>
      </c>
      <c r="ER124" s="9" t="str">
        <f>IF(AND(ISNUMBER(BC124),ISNUMBER(DK124)),IF(BC124-VLOOKUP(BI124,NyIRS!$L$2:$V$4,DK124,1)&lt;40,40,BC124-VLOOKUP(BI124,NyIRS!$L$2:$V$4,DK124,1)),"")</f>
        <v/>
      </c>
      <c r="ES124" s="9" t="str">
        <f>IF(AND(ISNUMBER(BD124),ISNUMBER(DK124)),IF(BD124-VLOOKUP(BI124,NyIES!$L$2:$V$4,DK124,1)&lt;40,40,BD124-VLOOKUP(BI124,NyIES!$L$2:$V$4,DK124,1)),"")</f>
        <v/>
      </c>
      <c r="ET124" s="9" t="str">
        <f>IF(AND(ISNUMBER(BE124),ISNUMBER(DK124)),IF(BE124-VLOOKUP(BI124,NyISI!$L$2:$V$4,DK124,1)&lt;40,40,BE124-VLOOKUP(BI124,NyISI!$L$2:$V$4,DK124,1)),"")</f>
        <v/>
      </c>
      <c r="EU124" s="9" t="str">
        <f>IF(AND(ISNUMBER(DK124),DK124&lt;8),IF(AND(ISNUMBER(BF124),ISNUMBER(DK124)),IF(BF124-VLOOKUP(BI124,NyISS!$L$2:$V$4,DK124,1)&lt;40,40,BF124-VLOOKUP(BI124,NyISS!$L$2:$V$4,DK124,1)),""),"")</f>
        <v/>
      </c>
      <c r="EV124" s="9" t="str">
        <f>IF(AND(ISNUMBER(DK124),DK124&gt;7),IF(AND(ISNUMBER(BG124),ISNUMBER(DK124)),IF(BG124-VLOOKUP(BI124,NyISM!$L$2:$V$4,DK124,1)&lt;40,40,BG124-VLOOKUP(BI124,NyISM!$L$2:$V$4,DK124,1)),""),"")</f>
        <v/>
      </c>
      <c r="EW124" s="9" t="str">
        <f>IF(AND(ISNUMBER(BH124),ISNUMBER(DK124)),IF(BH124-VLOOKUP(BI124,NyIAM!$L$2:$V$4,DK124,1)&lt;40,40,BH124-VLOOKUP(BI124,NyIAM!$L$2:$V$4,DK124,1)),"")</f>
        <v/>
      </c>
      <c r="EX124" s="9" t="str">
        <f>IF(AND(ISNUMBER(AJ124),ISNUMBER(DK124)),IF(AJ124+VLOOKUP(BI124,NyFi!$L$2:$V$4,DK124,1)&gt;19,19,AJ124+VLOOKUP(BI124,NyFi!$L$2:$V$4,DK124,1)),"")</f>
        <v/>
      </c>
      <c r="EY124" s="9" t="str">
        <f>IF(AND(ISNUMBER(DK124),DK124&lt;8),IF(AND(ISNUMBER(AK124),ISNUMBER(DK124)),IF(AK124+VLOOKUP(BI124,NyGs!$L$2:$V$4,DK124,1)&gt;19,19,AK124+VLOOKUP(BI124,NyGs!$L$2:$V$4,DK124,1)),""),"")</f>
        <v/>
      </c>
      <c r="EZ124" s="9" t="str">
        <f>IF(AND(ISNUMBER(AL124),ISNUMBER(DK124)),IF(AL124+VLOOKUP(BI124,NyRm!$L$2:$V$4,DK124,1)&gt;19,19,AL124+VLOOKUP(BI124,NyRm!$L$2:$V$4,DK124,1)),"")</f>
        <v/>
      </c>
      <c r="FA124" s="9" t="str">
        <f>IF(AND(ISNUMBER(AM124),ISNUMBER(DK124)),IF(AM124+VLOOKUP(BI124,NyFm!$L$2:$V$4,DK124,1)&gt;19,19,AM124+VLOOKUP(BI124,NyFm!$L$2:$V$4,DK124,1)),"")</f>
        <v/>
      </c>
      <c r="FB124" s="9" t="str">
        <f>IF(AND(ISNUMBER(DK124),DK124&lt;8),IF(AND(ISNUMBER(AN124),ISNUMBER(DK124)),IF(AN124+VLOOKUP(BI124,NyLi1R!$L$2:$V$4,DK124,1)&gt;19,19,AN124+VLOOKUP(BI124,NyLi1R!$L$2:$V$4,DK124,1)),""),"")</f>
        <v/>
      </c>
      <c r="FC124" s="9" t="str">
        <f>IF(AND(ISNUMBER(DK124),DK124&lt;8),IF(AND(ISNUMBER(AO124),ISNUMBER(DK124)),IF(AO124+VLOOKUP(BI124,NyLi1E!$L$2:$V$4,DK124,1)&gt;19,19,AO124+VLOOKUP(BI124,NyLi1E!$L$2:$V$4,DK124,1)),""),"")</f>
        <v/>
      </c>
      <c r="FD124" s="9" t="str">
        <f>IF(AND(ISNUMBER(DK124),DK124&lt;8),IF(AND(ISNUMBER(AP124),ISNUMBER(DK124)),IF(AP124+VLOOKUP(BI124,NyLi1T!$L$2:$V$4,DK124,1)&gt;19,19,AP124+VLOOKUP(BI124,NyLi1T!$L$2:$V$4,DK124,1)),""),"")</f>
        <v/>
      </c>
      <c r="FE124" s="9" t="str">
        <f>IF(AND(ISNUMBER(DK124),DK124&gt;7),IF(AND(ISNUMBER(AQ124),ISNUMBER(DK124)),IF(AQ124+VLOOKUP(BI124,NyLi2R!$L$2:$V$4,DK124,1)&gt;19,19,AQ124+VLOOKUP(BI124,NyLi2R!$L$2:$V$4,DK124,1)),""),"")</f>
        <v/>
      </c>
      <c r="FF124" s="9" t="str">
        <f>IF(AND(ISNUMBER(DK124),DK124&gt;7),IF(AND(ISNUMBER(AR124),ISNUMBER(DK124)),IF(AR124+VLOOKUP(BI124,NyLi2E!$L$2:$V$4,DK124,1)&gt;19,19,AR124+VLOOKUP(BI124,NyLi2E!$L$2:$V$4,DK124,1)),""),"")</f>
        <v/>
      </c>
      <c r="FG124" s="9" t="str">
        <f>IF(AND(ISNUMBER(DK124),DK124&gt;7),IF(AND(ISNUMBER(AS124),ISNUMBER(DK124)),IF(AS124+VLOOKUP(BI124,NyLi2T!$L$2:$V$4,DK124,1)&gt;19,19,AS124+VLOOKUP(BI124,NyLi2T!$L$2:$V$4,DK124,1)),""),"")</f>
        <v/>
      </c>
      <c r="FH124" s="9" t="str">
        <f>IF(AND(ISNUMBER(DK124),DK124&lt;8),IF(AND(ISNUMBER(AT124),ISNUMBER(DK124)),IF(AT124+VLOOKUP(BI124,NySs!$L$2:$V$4,DK124,1)&gt;19,19,AT124+VLOOKUP(BI124,NySs!$L$2:$V$4,DK124,1)),""),"")</f>
        <v/>
      </c>
      <c r="FI124" s="9" t="str">
        <f>IF(AND(ISNUMBER(DK124),DK124&lt;9),IF(AND(ISNUMBER(AU124),ISNUMBER(DK124)),IF(AU124+VLOOKUP(BI124,NyEo!$L$2:$V$4,DK124,1)&gt;19,19,AU124+VLOOKUP(BI124,NyEo!$L$2:$V$4,DK124,1)),""),"")</f>
        <v/>
      </c>
      <c r="FJ124" s="9" t="str">
        <f>IF(AND(ISNUMBER(DK124),DK124&gt;7),IF(AND(ISNUMBER(AV124),ISNUMBER(DK124)),IF(AV124+VLOOKUP(BI124,NyHt!$L$2:$V$4,DK124,1)&gt;19,19,AV124+VLOOKUP(BI124,NyHt!$L$2:$V$4,DK124,1)),""),"")</f>
        <v/>
      </c>
      <c r="FK124" s="9" t="str">
        <f>IF(AND(ISNUMBER(AW124),ISNUMBER(DK124)),IF(AW124+VLOOKUP(BI124,NySiF!$L$2:$V$4,DK124,1)&gt;19,19,AW124+VLOOKUP(BI124,NySiF!$L$2:$V$4,DK124,1)),"")</f>
        <v/>
      </c>
      <c r="FL124" s="9" t="str">
        <f>IF(AND(ISNUMBER(AX124),ISNUMBER(DK124)),IF(AX124+VLOOKUP(BI124,NySiB!$L$2:$V$4,DK124,1)&gt;19,19,AX124+VLOOKUP(BI124,NySiB!$L$2:$V$4,DK124,1)),"")</f>
        <v/>
      </c>
      <c r="FM124" s="9" t="str">
        <f>IF(AND(ISNUMBER(AY124),ISNUMBER(DK124)),IF(AY124+VLOOKUP(BI124,NySiT!$L$2:$V$4,DK124,1)&gt;19,19,AY124+VLOOKUP(BI124,NySiT!$L$2:$V$4,DK124,1)),"")</f>
        <v/>
      </c>
      <c r="FN124" s="9" t="str">
        <f>IF(AND(ISNUMBER(AZ124),ISNUMBER(DK124)),IF(AZ124+VLOOKUP(BI124,NyVs!$L$2:$V$4,DK124,1)&gt;19,19,AZ124+VLOOKUP(BI124,NyVs!$L$2:$V$4,DK124,1)),"")</f>
        <v/>
      </c>
      <c r="FO124" s="9" t="str">
        <f>IF(AND(ISNUMBER(BA124),ISNUMBER(DK124)),IF(BA124+VLOOKUP(BI124,NyPp!$L$2:$V$4,DK124,1)&gt;19,19,BA124+VLOOKUP(BI124,NyPp!$L$2:$V$4,DK124,1)),"")</f>
        <v/>
      </c>
      <c r="FP124" s="9" t="str">
        <f>IF(AND(ISNUMBER(BB124),ISNUMBER(DK124)),IF(BB124+VLOOKUP(BI124,NyIGS!$L$2:$V$4,DK124,1)&gt;160,160,BB124+VLOOKUP(BI124,NyIGS!$L$2:$V$4,DK124,1)),"")</f>
        <v/>
      </c>
      <c r="FQ124" s="9" t="str">
        <f>IF(AND(ISNUMBER(BC124),ISNUMBER(DK124)),IF(BC124+VLOOKUP(BI124,NyIRS!$L$2:$V$4,DK124,1)&gt;160,160,BC124+VLOOKUP(BI124,NyIRS!$L$2:$V$4,DK124,1)),"")</f>
        <v/>
      </c>
      <c r="FR124" s="9" t="str">
        <f>IF(AND(ISNUMBER(BD124),ISNUMBER(DK124)),IF(BD124+VLOOKUP(BI124,NyIES!$L$2:$V$4,DK124,1)&gt;160,160, BD124+VLOOKUP(BI124,NyIES!$L$2:$V$4,DK124,1)),"")</f>
        <v/>
      </c>
      <c r="FS124" s="9" t="str">
        <f>IF(AND(ISNUMBER(BE124),ISNUMBER(DK124)),IF(BE124+VLOOKUP(BI124,NyISI!$L$2:$V$4,DK124,1)&gt;160,160,BE124+VLOOKUP(BI124,NyISI!$L$2:$V$4,DK124,1)),"")</f>
        <v/>
      </c>
      <c r="FT124" s="9" t="str">
        <f>IF(AND(ISNUMBER(DK124),DK124&lt;8),IF(AND(ISNUMBER(BF124),ISNUMBER(DK124)),IF(BF124+VLOOKUP(BI124,NyISS!$L$2:$V$4,DK124,1)&gt;160,160,BF124+VLOOKUP(BI124,NyISS!$L$2:$V$4,DK124,1)),""),"")</f>
        <v/>
      </c>
      <c r="FU124" s="9" t="str">
        <f>IF(AND(ISNUMBER(DK124),DK124&gt;7),IF(AND(ISNUMBER(BG124),ISNUMBER(DK124)),IF(BG124+VLOOKUP(BI124,NyISM!$L$2:$V$4,DK124,1)&gt;160,160,BG124+VLOOKUP(BI124,NyISM!$L$2:$V$4,DK124,1)),""),"")</f>
        <v/>
      </c>
      <c r="FV124" s="9" t="str">
        <f>IF(AND(ISNUMBER(BH124),ISNUMBER(DK124)),IF(BH124+VLOOKUP(BI124,NyIAM!$L$2:$V$4,DK124,1)&gt;160,160,BH124+VLOOKUP(BI124,NyIAM!$L$2:$V$4,DK124,1)),"")</f>
        <v/>
      </c>
    </row>
    <row r="125" spans="1:178" x14ac:dyDescent="0.2">
      <c r="A125" s="51"/>
      <c r="B125" s="51"/>
      <c r="C125" s="51"/>
      <c r="D125" s="51"/>
      <c r="E125" s="51"/>
      <c r="F125" s="51"/>
      <c r="G125" s="51"/>
      <c r="H125" s="51"/>
      <c r="I125" s="51"/>
      <c r="J125" s="52"/>
      <c r="K125" s="52"/>
      <c r="L125" s="53"/>
      <c r="M125" s="53"/>
      <c r="N125" s="58" t="str">
        <f t="shared" si="22"/>
        <v/>
      </c>
      <c r="O125" s="53"/>
      <c r="P125" s="53"/>
      <c r="Q125" s="53"/>
      <c r="R125" s="53"/>
      <c r="S125" s="53"/>
      <c r="T125" s="53"/>
      <c r="U125" s="53"/>
      <c r="V125" s="53"/>
      <c r="W125" s="53"/>
      <c r="X125" s="53"/>
      <c r="Y125" s="53"/>
      <c r="Z125" s="53"/>
      <c r="AA125" s="53"/>
      <c r="AB125" s="53"/>
      <c r="AC125" s="53"/>
      <c r="AD125" s="53"/>
      <c r="AE125" s="53"/>
      <c r="AF125" s="53"/>
      <c r="AG125" s="53"/>
      <c r="AH125" s="53"/>
      <c r="AI125" s="53"/>
      <c r="AJ125" s="4" t="str">
        <f>IF(O125="","",IF(ISNUMBER(N125),VLOOKUP(O125,NyFi!$A$2:$K$40,DK125),""))</f>
        <v/>
      </c>
      <c r="AK125" s="4" t="str">
        <f>IF(P125="","",IF(AND(ISNUMBER(N125),DK125&lt;8),VLOOKUP(P125,NyGs!$A$2:$G$41,DK125),""))</f>
        <v/>
      </c>
      <c r="AL125" s="4" t="str">
        <f>IF(AA125="","",IF(ISNUMBER(N125),VLOOKUP(AA125,NyRm!$A$2:$K$56,DK125),""))</f>
        <v/>
      </c>
      <c r="AM125" s="4" t="str">
        <f>IF(Z125="","",IF(ISNUMBER(N125),VLOOKUP(Z125,NyFm!$A$2:$K$46,DK125),""))</f>
        <v/>
      </c>
      <c r="AN125" s="4" t="str">
        <f>IF(U125="","",IF(AND(ISNUMBER(N125),DK125&lt;8),VLOOKUP(U125,NyLi1R!$A$2:$G$20,DK125),""))</f>
        <v/>
      </c>
      <c r="AO125" s="4" t="str">
        <f>IF(V125="","",IF(AND(ISNUMBER(N125),DK125&lt;8),VLOOKUP(V125,NyLi1E!$A$2:$G$20,DK125),""))</f>
        <v/>
      </c>
      <c r="AP125" s="4" t="str">
        <f>IF(AND(ISNUMBER(N125),ISNUMBER(AN125),ISNUMBER(AO125),DK125&lt;8),VLOOKUP(AN125+AO125,NyLi1T!$A$2:$G$40,DK125),"")</f>
        <v/>
      </c>
      <c r="AQ125" s="4" t="str">
        <f>IF(W125="","",IF(AND(ISNUMBER(N125),DK125&gt;7),VLOOKUP(W125,NyLi2R!$A$2:$K$20,DK125),""))</f>
        <v/>
      </c>
      <c r="AR125" s="4" t="str">
        <f>IF(X125="","",IF(AND(ISNUMBER(N125),DK125&gt;7),VLOOKUP(X125,NyLi2E!$A$2:$K$20,DK125),""))</f>
        <v/>
      </c>
      <c r="AS125" s="4" t="str">
        <f>IF(AND(ISNUMBER(N125),ISNUMBER(AQ125),ISNUMBER(AR125),DK125&gt;7),VLOOKUP(AQ125+AR125,NyLi2T!$A$2:$K$40,DK125),"")</f>
        <v/>
      </c>
      <c r="AT125" s="4" t="str">
        <f>IF(AE125="","",IF(AND(ISNUMBER(N125),DK125&lt;8),VLOOKUP(AE125,NySs!$A$2:$G$28,DK125),""))</f>
        <v/>
      </c>
      <c r="AU125" s="4" t="str">
        <f>IF(AD125="","",IF(AND(ISNUMBER(N125),DK125&lt;9),VLOOKUP(AD125,NyEo!$A$2:$H$22,DK125),""))</f>
        <v/>
      </c>
      <c r="AV125" s="4" t="str">
        <f>IF(Q125="","",IF(AND(ISNUMBER(N125),DK125&gt;7),VLOOKUP(Q125,NyHt!$A$2:$K$17,DK125),""))</f>
        <v/>
      </c>
      <c r="AW125" s="4" t="str">
        <f>IF(R125="","",IF(ISNUMBER(N125),VLOOKUP(R125,NySiF!$A$2:$K$18,DK125),""))</f>
        <v/>
      </c>
      <c r="AX125" s="4" t="str">
        <f>IF(S125="","",IF(ISNUMBER(N125),VLOOKUP(S125,NySiB!$A$2:$K$16,DK125),""))</f>
        <v/>
      </c>
      <c r="AY125" s="4" t="str">
        <f>IF(T125="","",IF(ISNUMBER(N125),VLOOKUP(T125,NySiT!$A$2:$K$32,DK125),""))</f>
        <v/>
      </c>
      <c r="AZ125" s="4" t="str">
        <f>IF(Y125="","",IF(ISNUMBER(N125),VLOOKUP(Y125,NyVs!$A$2:$K$86,DK125),""))</f>
        <v/>
      </c>
      <c r="BA125" s="4" t="str">
        <f>IF(AI125="","",IF(ISNUMBER(N125),VLOOKUP(AI125,NyPp!$A$2:$K$202,DK125),""))</f>
        <v/>
      </c>
      <c r="BB125" s="4" t="str">
        <f>IF(AND(ISNUMBER(AJ125),ISNUMBER(AK125),ISNUMBER(AL125),ISNUMBER(AM125),DK125&lt;8),IF(COUNTIF(O125,0)+COUNTIF(P125,0)+COUNTIF(AA125,0)+COUNTIF(Z125,0)&gt;1,"",VLOOKUP(AJ125+AK125+AL125+AM125,NyIGS!$A$2:$K$78,DK125)),IF(AND(ISNUMBER(AJ125),ISNUMBER(AL125),ISNUMBER(AM125),ISNUMBER(AS125),DK125&gt;7),IF(COUNTIF(O125,0)+COUNTIF(AA125,0)+COUNTIF(Z125,0)+AND(COUNTIF(W125,0),COUNTIF(X125,0))&gt;1,"",VLOOKUP(AJ125+AL125+AM125+AS125,NyIGS!$A$2:$K$78,DK125)),""))</f>
        <v/>
      </c>
      <c r="BC125" s="4" t="str">
        <f>IF(AND(ISNUMBER(AJ125),ISNUMBER(AN125),ISNUMBER(AT125),DK125&lt;8),IF(COUNTIF(O125,0)+COUNTIF(U125,0)+COUNTIF(AE125,0)&gt;1,"",VLOOKUP(AJ125+AN125+AT125,NyIRS!$A$2:$K$59,DK125)),IF(AND(ISNUMBER(AJ125),ISNUMBER(AQ125),DK125&gt;7),IF(COUNTIF(O125,0)+COUNTIF(W125,0)&gt;1,"",VLOOKUP(AJ125+AQ125,NyIRS!$A$2:$K$59,DK125)),""))</f>
        <v/>
      </c>
      <c r="BD125" s="4" t="str">
        <f>IF(AND(ISNUMBER(AK125),ISNUMBER(AL125),ISNUMBER(AM125),DK125&lt;8),IF(COUNTIF(P125,0)+COUNTIF(AA125,0)+COUNTIF(Z125,0)&gt;1,"",VLOOKUP(AK125+AL125+AM125,NyIES!$A$2:$K$59,DK125)),IF(AND(ISNUMBER(AL125),ISNUMBER(AM125),ISNUMBER(AR125),DK125&gt;7),IF(COUNTIF(AA125,0)+COUNTIF(Z125,0)+COUNTIF(X125,0)&gt;1,"",VLOOKUP(AL125+AM125+AR125,NyIES!$A$2:$K$59,DK125)),""))</f>
        <v/>
      </c>
      <c r="BE125" s="4" t="str">
        <f>IF(AND(ISNUMBER(AJ125),ISNUMBER(AP125),ISNUMBER(AU125),DK125&lt;8),IF(COUNTIF(O125,0)+AND(COUNTIF(U125,0),COUNTIF(V125,0))+COUNTIF(AD125,0)&gt;1,"",VLOOKUP(AJ125+AP125+AU125,NyISI!$A$2:$K$59,DK125)),IF(AND(ISNUMBER(AS125),ISNUMBER(AU125),ISNUMBER(AV125),DK125=8),IF(COUNTIF(AD125,0)+COUNTIF(Q125,0)+AND(COUNTIF(W125,0),COUNTIF(X125,0))&gt;1,"",VLOOKUP(AS125+AU125+AV125,NyISI!$A$2:$K$59,DK125)),IF(AND(ISNUMBER(AS125),ISNUMBER(AV125),DK125&gt;8),IF(COUNTIF(Q125,0)+AND(COUNTIF(W125,0),COUNTIF(X125,0))&gt;1,"",VLOOKUP(AS125+AV125,NyISI!$A$2:$K$59,DK125)),"")))</f>
        <v/>
      </c>
      <c r="BF125" s="4" t="str">
        <f>IF(AND(ISNUMBER(AT125),ISNUMBER(AK125),ISNUMBER(AL125),ISNUMBER(AM125),DK125&lt;8),IF(COUNTIF(P125,0)+COUNTIF(AA125,0)+COUNTIF(Z125,0)+COUNTIF(AE125,0)&gt;1,"",VLOOKUP(AT125+AK125+AL125+AM125,NyISS!$A$2:$G$78,DK125)),"")</f>
        <v/>
      </c>
      <c r="BG125" s="4" t="str">
        <f>IF(AND(ISNUMBER(AJ125),ISNUMBER(AL125),ISNUMBER(AM125),DK125&gt;7),IF(COUNTIF(O125,0)+COUNTIF(AA125,0)+COUNTIF(Z125,0)&gt;1,"",VLOOKUP(AJ125+AL125+AM125,NyISM!$A$2:$K$59,DK125)),"")</f>
        <v/>
      </c>
      <c r="BH125" s="4" t="str">
        <f>IF(AND(ISNUMBER(AY125),ISNUMBER(AZ125)),IF(COUNTIF(T125,0)+COUNTIF(Y125,0)&gt;1,"",VLOOKUP(AY125+AZ125,NyIAM!$A$2:$K$40,DK125)),"")</f>
        <v/>
      </c>
      <c r="BJ125" s="4" t="str">
        <f>IF(ISNUMBER(BB125),VLOOKUP(BB125,Percentil!$A$2:$B$122,2,1),"")</f>
        <v/>
      </c>
      <c r="BK125" s="4" t="str">
        <f>IF(ISNUMBER(BC125),VLOOKUP(BC125,Percentil!$A$2:$B$122,2,1),"")</f>
        <v/>
      </c>
      <c r="BL125" s="4" t="str">
        <f>IF(ISNUMBER(BD125),VLOOKUP(BD125,Percentil!$A$2:$B$122,2,1),"")</f>
        <v/>
      </c>
      <c r="BM125" s="4" t="str">
        <f>IF(ISNUMBER(BE125),VLOOKUP(BE125,Percentil!$A$2:$B$122,2,1),"")</f>
        <v/>
      </c>
      <c r="BN125" s="4" t="str">
        <f>IF(ISNUMBER(BF125),VLOOKUP(BF125,Percentil!$A$2:$B$122,2,1),"")</f>
        <v/>
      </c>
      <c r="BO125" s="4" t="str">
        <f>IF(ISNUMBER(BG125),VLOOKUP(BG125,Percentil!$A$2:$B$122,2,1),"")</f>
        <v/>
      </c>
      <c r="BP125" s="4" t="str">
        <f>IF(ISNUMBER(BH125),VLOOKUP(BH125,Percentil!$A$2:$B$122,2,1),"")</f>
        <v/>
      </c>
      <c r="BQ125" s="4" t="str">
        <f>IF(AND(ISNUMBER(AJ125),ISNUMBER(DK125)),IF(AJ125-VLOOKUP(BI125,NyFi!$L$2:$V$4,DK125,1)&lt;1,1 &amp; " - " &amp; AJ125+VLOOKUP(BI125,NyFi!$L$2:$V$4,DK125,1),IF(AJ125+VLOOKUP(BI125,NyFi!$L$2:$V$4,DK125,1)&gt;19,AJ125-VLOOKUP(BI125,NyFi!$L$2:$V$4,DK125,1) &amp; " - " &amp; 19,AJ125-VLOOKUP(BI125,NyFi!$L$2:$V$4,DK125,1) &amp; " - " &amp; AJ125+VLOOKUP(BI125,NyFi!$L$2:$V$4,DK125,1))),"")</f>
        <v/>
      </c>
      <c r="BR125" s="4" t="str">
        <f>IF(AND(ISNUMBER(DK125),DK125&lt;8),IF(AND(ISNUMBER(AK125),ISNUMBER(DK125)),IF(AK125-VLOOKUP(BI125,NyGs!$L$2:$V$4,DK125,1)&lt;1,1 &amp; " - " &amp; AK125+VLOOKUP(BI125,NyGs!$L$2:$V$4,DK125,1),IF(AK125+VLOOKUP(BI125,NyGs!$L$2:$V$4,DK125,1)&gt;19,AK125-VLOOKUP(BI125,NyGs!$L$2:$V$4,DK125,1) &amp; " - " &amp; 19,AK125-VLOOKUP(BI125,NyGs!$L$2:$V$4,DK125,1) &amp; " - " &amp; AK125+VLOOKUP(BI125,NyGs!$L$2:$V$4,DK125,1))),""),"")</f>
        <v/>
      </c>
      <c r="BS125" s="4" t="str">
        <f>IF(AND(ISNUMBER(AL125),ISNUMBER(DK125)),IF(AL125-VLOOKUP(BI125,NyRm!$L$2:$V$4,DK125,1)&lt;1,1 &amp; " - " &amp; AL125+VLOOKUP(BI125,NyRm!$L$2:$V$4,DK125,1),IF(AL125+VLOOKUP(BI125,NyRm!$L$2:$V$4,DK125,1)&gt;19,AL125-VLOOKUP(BI125,NyRm!$L$2:$V$4,DK125,1) &amp; " - " &amp; 19,AL125-VLOOKUP(BI125,NyRm!$L$2:$V$4,DK125,1) &amp; " - " &amp; AL125+VLOOKUP(BI125,NyRm!$L$2:$V$4,DK125,1))),"")</f>
        <v/>
      </c>
      <c r="BT125" s="4" t="str">
        <f>IF(AND(ISNUMBER(AM125),ISNUMBER(DK125)),IF(AM125-VLOOKUP(BI125,NyFm!$L$2:$V$4,DK125,1)&lt;1,1 &amp; " - " &amp; AM125+VLOOKUP(BI125,NyFm!$L$2:$V$4,DK125,1),IF(AM125+VLOOKUP(BI125,NyFm!$L$2:$V$4,DK125,1)&gt;19,AM125-VLOOKUP(BI125,NyFm!$L$2:$V$4,DK125,1) &amp; " - " &amp; 19,AM125-VLOOKUP(BI125,NyFm!$L$2:$V$4,DK125,1) &amp; " - " &amp; AM125+VLOOKUP(BI125,NyFm!$L$2:$V$4,DK125,1))),"")</f>
        <v/>
      </c>
      <c r="BU125" s="4" t="str">
        <f>IF(AND(ISNUMBER(DK125),DK125&lt;8),IF(AND(ISNUMBER(AN125),ISNUMBER(DK125)),IF(AN125-VLOOKUP(BI125,NyLi1R!$L$2:$V$4,DK125,1)&lt;1,1 &amp; " - " &amp; AN125+VLOOKUP(BI125,NyLi1R!$L$2:$V$4,DK125,1),IF(AN125+VLOOKUP(BI125,NyLi1R!$L$2:$V$4,DK125,1)&gt;19,AN125-VLOOKUP(BI125,NyLi1R!$L$2:$V$4,DK125,1) &amp; " - " &amp; 19,AN125-VLOOKUP(BI125,NyLi1R!$L$2:$V$4,DK125,1) &amp; " - " &amp; AN125+VLOOKUP(BI125,NyLi1R!$L$2:$V$4,DK125,1))),""),"")</f>
        <v/>
      </c>
      <c r="BV125" s="4" t="str">
        <f>IF(AND(ISNUMBER(DK125),DK125&lt;8),IF(AND(ISNUMBER(AO125),ISNUMBER(DK125)),IF(AO125-VLOOKUP(BI125,NyLi1E!$L$2:$V$4,DK125,1)&lt;1,1 &amp; " - " &amp; AO125+VLOOKUP(BI125,NyLi1E!$L$2:$V$4,DK125,1),IF(AO125+VLOOKUP(BI125,NyLi1E!$L$2:$V$4,DK125,1)&gt;19,AO125-VLOOKUP(BI125,NyLi1E!$L$2:$V$4,DK125,1) &amp; " - " &amp; 19,AO125-VLOOKUP(BI125,NyLi1E!$L$2:$V$4,DK125,1) &amp; " - " &amp; AO125+VLOOKUP(BI125,NyLi1E!$L$2:$V$4,DK125,1))),""),"")</f>
        <v/>
      </c>
      <c r="BW125" s="4" t="str">
        <f>IF(AND(ISNUMBER(DK125),DK125&lt;8),IF(AND(ISNUMBER(AP125),ISNUMBER(DK125)),IF(AP125-VLOOKUP(BI125,NyLi1T!$L$2:$V$4,DK125,1)&lt;1,1 &amp; " - " &amp; AP125+VLOOKUP(BI125,NyLi1T!$L$2:$V$4,DK125,1),IF(AP125+VLOOKUP(BI125,NyLi1T!$L$2:$V$4,DK125,1)&gt;19,AP125-VLOOKUP(BI125,NyLi1T!$L$2:$V$4,DK125,1) &amp; " - " &amp; 19,AP125-VLOOKUP(BI125,NyLi1T!$L$2:$V$4,DK125,1) &amp; " - " &amp; AP125+VLOOKUP(BI125,NyLi1T!$L$2:$V$4,DK125,1))),""),"")</f>
        <v/>
      </c>
      <c r="BX125" s="4" t="str">
        <f>IF(AND(ISNUMBER(DK125),DK125&gt;7),IF(AND(ISNUMBER(AQ125),ISNUMBER(DK125)),IF(AQ125-VLOOKUP(BI125,NyLi2R!$L$2:$V$4,DK125,1)&lt;1,1 &amp; " - " &amp; AQ125+VLOOKUP(BI125,NyLi2R!$L$2:$V$4,DK125,1),IF(AQ125+VLOOKUP(BI125,NyLi2R!$L$2:$V$4,DK125,1)&gt;19,AQ125-VLOOKUP(BI125,NyLi2R!$L$2:$V$4,DK125,1) &amp; " - " &amp; 19,AQ125-VLOOKUP(BI125,NyLi2R!$L$2:$V$4,DK125,1) &amp; " - " &amp; AQ125+VLOOKUP(BI125,NyLi2R!$L$2:$V$4,DK125,1))),""),"")</f>
        <v/>
      </c>
      <c r="BY125" s="4" t="str">
        <f>IF(AND(ISNUMBER(DK125),DK125&gt;7),IF(AND(ISNUMBER(AR125),ISNUMBER(DK125)),IF(AR125-VLOOKUP(BI125,NyLi2E!$L$2:$V$4,DK125,1)&lt;1,1 &amp; " - " &amp; AR125+VLOOKUP(BI125,NyLi2E!$L$2:$V$4,DK125,1),IF(AR125+VLOOKUP(BI125,NyLi2E!$L$2:$V$4,DK125,1)&gt;19,AR125-VLOOKUP(BI125,NyLi2E!$L$2:$V$4,DK125,1) &amp; " - " &amp; 19,AR125-VLOOKUP(BI125,NyLi2E!$L$2:$V$4,DK125,1) &amp; " - " &amp; AR125+VLOOKUP(BI125,NyLi2E!$L$2:$V$4,DK125,1))),""),"")</f>
        <v/>
      </c>
      <c r="BZ125" s="4" t="str">
        <f>IF(AND(ISNUMBER(DK125),DK125&gt;7),IF(AND(ISNUMBER(AS125),ISNUMBER(DK125)),IF(AS125-VLOOKUP(BI125,NyLi2T!$L$2:$V$4,DK125,1)&lt;1,1 &amp; " - " &amp; AS125+VLOOKUP(BI125,NyLi2T!$L$2:$V$4,DK125,1),IF(AS125+VLOOKUP(BI125,NyLi2T!$L$2:$V$4,DK125,1)&gt;19,AS125-VLOOKUP(BI125,NyLi2T!$L$2:$V$4,DK125,1) &amp; " - " &amp; 19,AS125-VLOOKUP(BI125,NyLi2T!$L$2:$V$4,DK125,1) &amp; " - " &amp; AS125+VLOOKUP(BI125,NyLi2T!$L$2:$V$4,DK125,1))),""),"")</f>
        <v/>
      </c>
      <c r="CA125" s="4" t="str">
        <f>IF(AND(ISNUMBER(DK125),DK125&lt;8),IF(AND(ISNUMBER(AT125),ISNUMBER(DK125)),IF(AT125-VLOOKUP(BI125,NySs!$L$2:$V$4,DK125,1)&lt;1,1 &amp; " - " &amp; AT125+VLOOKUP(BI125,NySs!$L$2:$V$4,DK125,1),IF(AT125+VLOOKUP(BI125,NySs!$L$2:$V$4,DK125,1)&gt;19,AT125-VLOOKUP(BI125,NySs!$L$2:$V$4,DK125,1) &amp; " - " &amp; 19,AT125-VLOOKUP(BI125,NySs!$L$2:$V$4,DK125,1) &amp; " - " &amp; AT125+VLOOKUP(BI125,NySs!$L$2:$V$4,DK125,1))),""),"")</f>
        <v/>
      </c>
      <c r="CB125" s="4" t="str">
        <f>IF(AND(ISNUMBER(DK125),DK125&lt;9),IF(AND(ISNUMBER(AU125),ISNUMBER(DK125)),IF(AU125-VLOOKUP(BI125,NyEo!$L$2:$V$4,DK125,1)&lt;1,1 &amp; " - " &amp; AU125+VLOOKUP(BI125,NyEo!$L$2:$V$4,DK125,1),IF(AU125+VLOOKUP(BI125,NyEo!$L$2:$V$4,DK125,1)&gt;19,AU125-VLOOKUP(BI125,NyEo!$L$2:$V$4,DK125,1) &amp; " - " &amp; 19,AU125-VLOOKUP(BI125,NyEo!$L$2:$V$4,DK125,1) &amp; " - " &amp; AU125+VLOOKUP(BI125,NyEo!$L$2:$V$4,DK125,1))),""),"")</f>
        <v/>
      </c>
      <c r="CC125" s="4" t="str">
        <f>IF(AND(ISNUMBER(DK125),DK125&gt;7),IF(AND(ISNUMBER(AV125),ISNUMBER(DK125)),IF(AV125-VLOOKUP(BI125,NyHt!$L$2:$V$4,DK125,1)&lt;1,1 &amp; " - " &amp; AV125+VLOOKUP(BI125,NyHt!$L$2:$V$4,DK125,1),IF(AV125+VLOOKUP(BI125,NyHt!$L$2:$V$4,DK125,1)&gt;19,AV125-VLOOKUP(BI125,NyHt!$L$2:$V$4,DK125,1) &amp; " - " &amp; 19,AV125-VLOOKUP(BI125,NyHt!$L$2:$V$4,DK125,1) &amp; " - " &amp; AV125+VLOOKUP(BI125,NyHt!$L$2:$V$4,DK125,1))),""),"")</f>
        <v/>
      </c>
      <c r="CD125" s="4" t="str">
        <f>IF(AND(ISNUMBER(AW125),ISNUMBER(DK125)),IF(AW125-VLOOKUP(BI125,NySiF!$L$2:$V$4,DK125,1)&lt;1,1 &amp; " - " &amp; AW125+VLOOKUP(BI125,NySiF!$L$2:$V$4,DK125,1),IF(AW125+VLOOKUP(BI125,NySiF!$L$2:$V$4,DK125,1)&gt;19,AW125-VLOOKUP(BI125,NySiF!$L$2:$V$4,DK125,1) &amp; " - " &amp; 19,AW125-VLOOKUP(BI125,NySiF!$L$2:$V$4,DK125,1) &amp; " - " &amp; AW125+VLOOKUP(BI125,NySiF!$L$2:$V$4,DK125,1))),"")</f>
        <v/>
      </c>
      <c r="CE125" s="4" t="str">
        <f>IF(AND(ISNUMBER(AX125),ISNUMBER(DK125)),IF(AX125-VLOOKUP(BI125,NySiB!$L$2:$V$4,DK125,1)&lt;1,1 &amp; " - " &amp; AX125+VLOOKUP(BI125,NySiB!$L$2:$V$4,DK125,1),IF(AX125+VLOOKUP(BI125,NySiB!$L$2:$V$4,DK125,1)&gt;19,AX125-VLOOKUP(BI125,NySiB!$L$2:$V$4,DK125,1) &amp; " - " &amp; 19,AX125-VLOOKUP(BI125,NySiB!$L$2:$V$4,DK125,1) &amp; " - " &amp; AX125+VLOOKUP(BI125,NySiB!$L$2:$V$4,DK125,1))),"")</f>
        <v/>
      </c>
      <c r="CF125" s="4" t="str">
        <f>IF(AND(ISNUMBER(AY125),ISNUMBER(DK125)),IF(AY125-VLOOKUP(BI125,NySiT!$L$2:$V$4,DK125,1)&lt;1,1 &amp; " - " &amp; AY125+VLOOKUP(BI125,NySiT!$L$2:$V$4,DK125,1),IF(AY125+VLOOKUP(BI125,NySiT!$L$2:$V$4,DK125,1)&gt;19,AY125-VLOOKUP(BI125,NySiT!$L$2:$V$4,DK125,1) &amp; " - " &amp; 19,AY125-VLOOKUP(BI125,NySiT!$L$2:$V$4,DK125,1) &amp; " - " &amp; AY125+VLOOKUP(BI125,NySiT!$L$2:$V$4,DK125,1))),"")</f>
        <v/>
      </c>
      <c r="CG125" s="4" t="str">
        <f>IF(AND(ISNUMBER(AZ125),ISNUMBER(DK125)),IF(AZ125-VLOOKUP(BI125,NyVs!$L$2:$V$4,DK125,1)&lt;1,1 &amp; " - " &amp; AZ125+VLOOKUP(BI125,NyVs!$L$2:$V$4,DK125,1),IF(AZ125+VLOOKUP(BI125,NyVs!$L$2:$V$4,DK125,1)&gt;19,AZ125-VLOOKUP(BI125,NyVs!$L$2:$V$4,DK125,1) &amp; " - " &amp; 19,AZ125-VLOOKUP(BI125,NyVs!$L$2:$V$4,DK125,1) &amp; " - " &amp; AZ125+VLOOKUP(BI125,NyVs!$L$2:$V$4,DK125,1))),"")</f>
        <v/>
      </c>
      <c r="CH125" s="4" t="str">
        <f>IF(AND(ISNUMBER(BA125),ISNUMBER(DK125)),IF(BA125-VLOOKUP(BI125,NyPp!$L$2:$V$4,DK125,1)&lt;1,1 &amp; " - " &amp; BA125+VLOOKUP(BI125,NyPp!$L$2:$V$4,DK125,1),IF(BA125+VLOOKUP(BI125,NyPp!$L$2:$V$4,DK125,1)&gt;19,BA125-VLOOKUP(BI125,NyPp!$L$2:$V$4,DK125,1) &amp; " - " &amp; 19,BA125-VLOOKUP(BI125,NyPp!$L$2:$V$4,DK125,1) &amp; " - " &amp; BA125+VLOOKUP(BI125,NyPp!$L$2:$V$4,DK125,1))),"")</f>
        <v/>
      </c>
      <c r="CI125" s="4" t="str">
        <f>IF(AND(ISNUMBER(BB125),ISNUMBER(DK125)),IF(BB125-VLOOKUP(BI125,NyIGS!$L$2:$V$4,DK125,1)&lt;40,40 &amp; " - " &amp; BB125+VLOOKUP(BI125,NyIGS!$L$2:$V$4,DK125,1),IF(BB125+VLOOKUP(BI125,NyIGS!$L$2:$V$4,DK125,1)&gt;160,BB125-VLOOKUP(BI125,NyIGS!$L$2:$V$4,DK125,1) &amp; " - " &amp; 160,BB125-VLOOKUP(BI125,NyIGS!$L$2:$V$4,DK125,1) &amp; " - " &amp; BB125+VLOOKUP(BI125,NyIGS!$L$2:$V$4,DK125,1))),"")</f>
        <v/>
      </c>
      <c r="CJ125" s="4" t="str">
        <f>IF(AND(ISNUMBER(BC125),ISNUMBER(DK125)),IF(BC125-VLOOKUP(BI125,NyIRS!$L$2:$V$4,DK125,1)&lt;40,40 &amp; " - " &amp; BC125+VLOOKUP(BI125,NyIRS!$L$2:$V$4,DK125,1),IF(BC125+VLOOKUP(BI125,NyIRS!$L$2:$V$4,DK125,1)&gt;160,BC125-VLOOKUP(BI125,NyIRS!$L$2:$V$4,DK125,1) &amp; " - " &amp; 160,BC125-VLOOKUP(BI125,NyIRS!$L$2:$V$4,DK125,1) &amp; " - " &amp; BC125+VLOOKUP(BI125,NyIRS!$L$2:$V$4,DK125,1))),"")</f>
        <v/>
      </c>
      <c r="CK125" s="4" t="str">
        <f>IF(AND(ISNUMBER(BD125),ISNUMBER(DK125)),IF(BD125-VLOOKUP(BI125,NyIES!$L$2:$V$4,DK125,1)&lt;40,40 &amp; " - " &amp; BD125+VLOOKUP(BI125,NyIES!$L$2:$V$4,DK125,1),IF(BD125+VLOOKUP(BI125,NyIES!$L$2:$V$4,DK125,1)&gt;160,BD125-VLOOKUP(BI125,NyIES!$L$2:$V$4,DK125,1) &amp; " - " &amp; 160,BD125-VLOOKUP(BI125,NyIES!$L$2:$V$4,DK125,1) &amp; " - " &amp; BD125+VLOOKUP(BI125,NyIES!$L$2:$V$4,DK125,1))),"")</f>
        <v/>
      </c>
      <c r="CL125" s="4" t="str">
        <f>IF(AND(ISNUMBER(BE125),ISNUMBER(DK125)),IF(BE125-VLOOKUP(BI125,NyISI!$L$2:$V$4,DK125,1)&lt;40,40 &amp; " - " &amp; BE125+VLOOKUP(BI125,NyISI!$L$2:$V$4,DK125,1),IF(BE125+VLOOKUP(BI125,NyISI!$L$2:$V$4,DK125,1)&gt;160,BE125-VLOOKUP(BI125,NyISI!$L$2:$V$4,DK125,1) &amp; " - " &amp; 160,BE125-VLOOKUP(BI125,NyISI!$L$2:$V$4,DK125,1) &amp; " - " &amp; BE125+VLOOKUP(BI125,NyISI!$L$2:$V$4,DK125,1))),"")</f>
        <v/>
      </c>
      <c r="CM125" s="4" t="str">
        <f>IF(AND(ISNUMBER(DK125),DK125&lt;8),IF(AND(ISNUMBER(BF125),ISNUMBER(DK125)),IF(BF125-VLOOKUP(BI125,NyISS!$L$2:$V$4,DK125,1)&lt;40,40 &amp; " - " &amp; BF125+VLOOKUP(BI125,NyISS!$L$2:$V$4,DK125,1),IF(BF125+VLOOKUP(BI125,NyISS!$L$2:$V$4,DK125,1)&gt;160,BF125-VLOOKUP(BI125,NyISS!$L$2:$V$4,DK125,1) &amp; " - " &amp; 160,BF125-VLOOKUP(BI125,NyISS!$L$2:$V$4,DK125,1) &amp; " - " &amp; BF125+VLOOKUP(BI125,NyISS!$L$2:$V$4,DK125,1))),""),"")</f>
        <v/>
      </c>
      <c r="CN125" s="4" t="str">
        <f>IF(AND(ISNUMBER(DK125),DK125&gt;7),IF(AND(ISNUMBER(BG125),ISNUMBER(DK125)),IF(BG125-VLOOKUP(BI125,NyISM!$L$2:$V$4,DK125,1)&lt;40,40 &amp; " - " &amp; BG125+VLOOKUP(BI125,NyISM!$L$2:$V$4,DK125,1),IF(BG125+VLOOKUP(BI125,NyISM!$L$2:$V$4,DK125,1)&gt;160,BG125-VLOOKUP(BI125,NyISM!$L$2:$V$4,DK125,1) &amp; " - " &amp; 160,BG125-VLOOKUP(BI125,NyISM!$L$2:$V$4,DK125,1) &amp; " - " &amp; BG125+VLOOKUP(BI125,NyISM!$L$2:$V$4,DK125,1))),""),"")</f>
        <v/>
      </c>
      <c r="CO125" s="4" t="str">
        <f>IF(AND(ISNUMBER(BH125),ISNUMBER(DK125)),IF(BH125-VLOOKUP(BI125,NyIAM!$L$2:$V$4,DK125,1)&lt;40,40 &amp; " - " &amp; BH125+VLOOKUP(BI125,NyIAM!$L$2:$V$4,DK125,1),IF(BH125+VLOOKUP(BI125,NyIAM!$L$2:$V$4,DK125,1)&gt;160,BH125-VLOOKUP(BI125,NyIAM!$L$2:$V$4,DK125,1) &amp; " - " &amp; 160,BH125-VLOOKUP(BI125,NyIAM!$L$2:$V$4,DK125,1) &amp; " - " &amp; BH125+VLOOKUP(BI125,NyIAM!$L$2:$V$4,DK125,1))),"")</f>
        <v/>
      </c>
      <c r="CP125" s="4" t="str">
        <f>IF(AF125="","",IF(AND(ISNUMBER(AF125),ISNUMBER(DK125)),IF(VLOOKUP(AF125,NyOm!$A$2:$K$30,DK125,1)=1,"Onormalt få ord",IF(VLOOKUP(AF125,NyOm!$A$2:$K$30,DK125,1)=2,"Färre antal ord än normalt",IF(VLOOKUP(AF125,NyOm!$A$2:$K$30,DK125,1)=3,"Normalt antal ord","")))))</f>
        <v/>
      </c>
      <c r="CQ125" s="4" t="str">
        <f>IF(AB125="","",IF(AND(ISNUMBER(AB125),ISNUMBER(DK125)),IF(VLOOKUP(AB125,NyPbTid!$A$2:$K$218,DK125,1)=1,"Onormalt lång tidsåtgång",IF(VLOOKUP(AB125,NyPbTid!$A$2:$K$218,DK125,1)=2,"Långsammare än normalt",IF(VLOOKUP(AB125,NyPbTid!$A$2:$K$218,DK125,1)=3,"Normal tidsåtgång","")))))</f>
        <v/>
      </c>
      <c r="CR125" s="4" t="str">
        <f>IF(AC125="","",IF(AND(ISNUMBER(AC125),ISNUMBER(DK125)),IF(VLOOKUP(AC125,NyPbFel!$A$2:$K$18,DK125,1)=1,"Onormalt antal fel",IF(VLOOKUP(AC125,NyPbFel!$A$2:$K$18,DK125,1)=2,"Fler fel än normalt",IF(VLOOKUP(AC125,NyPbFel!$A$2:$K$18,DK125,1)=3,"Normalt antal fel","")))))</f>
        <v/>
      </c>
      <c r="CS125" s="4" t="str">
        <f t="shared" si="28"/>
        <v/>
      </c>
      <c r="CT125" s="4" t="str">
        <f>IF(OR(ISNUMBER(CS125),CS125="0**"),IF(ISNUMBER(CS125),CS125/ABS(CS125)*VLOOKUP(1,SignDiff!$A$3:$K$4,DK125,1),VLOOKUP(1,SignDiff!$A$3:$K$4,DK125,1)),"")</f>
        <v/>
      </c>
      <c r="CU125" s="4" t="str">
        <f>IF(OR(ISNUMBER(CS125),CS125="0**"),IF(ISNUMBER(CS125),CS125/ABS(CS125)*VLOOKUP(1,SignDiff!$A$7:$K$8,DK125,1),VLOOKUP(1,SignDiff!$A$7:$K$8,DK125,1)),"")</f>
        <v/>
      </c>
      <c r="CV125" s="4" t="str">
        <f t="shared" si="29"/>
        <v/>
      </c>
      <c r="CW125" s="4" t="str">
        <f t="shared" si="30"/>
        <v/>
      </c>
      <c r="CX125" s="4" t="str">
        <f>IF(OR(ISNUMBER(CS125),CS125="0**"),IF(CS125="0**",VLOOKUP(0,'IRS-IES'!$A$2:$C$43,2,1),IF(CS125&lt;0,VLOOKUP(ABS(CS125),'IRS-IES'!$A$2:$C$43,2,1),VLOOKUP(ABS(CS125),'IRS-IES'!$A$2:$C$43,3,1))),"")</f>
        <v/>
      </c>
      <c r="CY125" s="4" t="str">
        <f t="shared" si="31"/>
        <v/>
      </c>
      <c r="CZ125" s="4" t="str">
        <f>IF(OR(ISNUMBER(CY125),CY125="0**"),IF(ISNUMBER(CY125),CY125/ABS(CY125)*VLOOKUP(2,SignDiff!$A$3:$K$4,DK125,1),VLOOKUP(2,SignDiff!$A$3:$K$4,DK125,1)),"")</f>
        <v/>
      </c>
      <c r="DA125" s="4" t="str">
        <f>IF(OR(ISNUMBER(CY125),CY125="0**"),IF(ISNUMBER(CY125),CY125/ABS(CY125)*VLOOKUP(2,SignDiff!$A$7:$K$8,DK125,1),VLOOKUP(2,SignDiff!$A$7:$K$8,DK125,1)),"")</f>
        <v/>
      </c>
      <c r="DB125" s="4" t="str">
        <f t="shared" si="32"/>
        <v/>
      </c>
      <c r="DC125" s="4" t="str">
        <f t="shared" si="33"/>
        <v/>
      </c>
      <c r="DD125" s="4" t="str">
        <f>IF(OR(ISNUMBER(CY125),CY125="0**"),IF(CY125="0**",VLOOKUP(0,'ISI-ISS'!$A$2:$C$43,2,1),IF(CY125&lt;0,VLOOKUP(ABS(CY125),'ISI-ISS'!$A$2:$C$43,2,1),VLOOKUP(ABS(CY125),'ISI-ISS'!$A$2:$C$43,3,1))),"")</f>
        <v/>
      </c>
      <c r="DE125" s="4" t="str">
        <f t="shared" si="34"/>
        <v/>
      </c>
      <c r="DF125" s="4" t="str">
        <f>IF(OR(ISNUMBER(DE125),DE125="0**"),IF(ISNUMBER(DE125),DE125/ABS(DE125)*VLOOKUP(2,SignDiff!$A$3:$K$4,DK125,1),VLOOKUP(2,SignDiff!$A$3:$K$4,DK125,1)),"")</f>
        <v/>
      </c>
      <c r="DG125" s="4" t="str">
        <f>IF(OR(ISNUMBER(DE125),DE125="0**"),IF(ISNUMBER(DE125),DE125/ABS(DE125)*VLOOKUP(2,SignDiff!$A$7:$K$8,DK125,1),VLOOKUP(2,SignDiff!$A$7:$K$8,DK125,1)),"")</f>
        <v/>
      </c>
      <c r="DH125" s="4" t="str">
        <f t="shared" si="35"/>
        <v/>
      </c>
      <c r="DI125" s="4" t="str">
        <f t="shared" si="36"/>
        <v/>
      </c>
      <c r="DJ125" s="4" t="str">
        <f>IF(OR(ISNUMBER(DE125),DE125="0**"),IF(DE125="0**",VLOOKUP(0,'ISI-ISM'!$A$2:$C$43,2,1),IF(DE125&lt;0,VLOOKUP(ABS(DE125),'ISI-ISM'!$A$2:$C$43,2,1),VLOOKUP(ABS(DE125),'ISI-ISM'!$A$2:$C$43,3,1))),"")</f>
        <v/>
      </c>
      <c r="DK125" s="4" t="str">
        <f>IF(ISERROR(VLOOKUP(N125,age!$A$2:$C$11,2,1)),"",VLOOKUP(N125,age!$A$2:$C$11,2,1))</f>
        <v/>
      </c>
      <c r="DL125" s="4" t="str">
        <f>IF(ISERROR(VLOOKUP(N125,age!$A$2:$C$11,3,1)),"",VLOOKUP(N125,age!$A$2:$C$11,3,1))</f>
        <v/>
      </c>
      <c r="DM125" s="4">
        <f t="shared" si="23"/>
        <v>0</v>
      </c>
      <c r="DN125" s="4">
        <f t="shared" si="24"/>
        <v>0</v>
      </c>
      <c r="DO125" s="4">
        <f t="shared" si="25"/>
        <v>0</v>
      </c>
      <c r="DP125" s="4">
        <f t="shared" si="26"/>
        <v>0</v>
      </c>
      <c r="DQ125" s="4">
        <f t="shared" si="27"/>
        <v>0</v>
      </c>
      <c r="DR125" s="9" t="str">
        <f t="shared" si="37"/>
        <v/>
      </c>
      <c r="DS125" s="9" t="str">
        <f t="shared" si="38"/>
        <v/>
      </c>
      <c r="DT125" s="9" t="str">
        <f t="shared" si="39"/>
        <v/>
      </c>
      <c r="DU125" s="9" t="str">
        <f t="shared" si="40"/>
        <v/>
      </c>
      <c r="DV125" s="9" t="str">
        <f t="shared" si="41"/>
        <v/>
      </c>
      <c r="DW125" s="9" t="str">
        <f t="shared" si="42"/>
        <v/>
      </c>
      <c r="DX125" s="9" t="str">
        <f t="shared" si="43"/>
        <v/>
      </c>
      <c r="DY125" s="9" t="str">
        <f>IF(AND(ISNUMBER(AJ125),ISNUMBER(DK125)),IF(AJ125-VLOOKUP(BI125,NyFi!$L$2:$V$4,DK125,1)&lt;1,1,AJ125-VLOOKUP(BI125,NyFi!$L$2:$V$4,DK125,1)),"")</f>
        <v/>
      </c>
      <c r="DZ125" s="9" t="str">
        <f>IF(AND(ISNUMBER(DK125),DK125&lt;8),IF(AND(ISNUMBER(AK125),ISNUMBER(DK125)),IF(AK125-VLOOKUP(BI125,NyGs!$L$2:$V$4,DK125,1)&lt;1,1,AK125-VLOOKUP(BI125,NyGs!$L$2:$V$4,DK125,1)),""),"")</f>
        <v/>
      </c>
      <c r="EA125" s="9" t="str">
        <f>IF(AND(ISNUMBER(AL125),ISNUMBER(DK125)),IF(AL125-VLOOKUP(BI125,NyRm!$L$2:$V$4,DK125,1)&lt;1,1,AL125-VLOOKUP(BI125,NyRm!$L$2:$V$4,DK125,1)),"")</f>
        <v/>
      </c>
      <c r="EB125" s="9" t="str">
        <f>IF(AND(ISNUMBER(AM125),ISNUMBER(DK125)),IF(AM125-VLOOKUP(BI125,NyFm!$L$2:$V$4,DK125,1)&lt;1,1,AM125-VLOOKUP(BI125,NyFm!$L$2:$V$4,DK125,1)),"")</f>
        <v/>
      </c>
      <c r="EC125" s="9" t="str">
        <f>IF(AND(ISNUMBER(DK125),DK125&lt;8),IF(AND(ISNUMBER(AN125),ISNUMBER(DK125)),IF(AN125-VLOOKUP(BI125,NyLi1R!$L$2:$V$4,DK125,1)&lt;1,1,AN125-VLOOKUP(BI125,NyLi1R!$L$2:$V$4,DK125,1)),""),"")</f>
        <v/>
      </c>
      <c r="ED125" s="9" t="str">
        <f>IF(AND(ISNUMBER(DK125),DK125&lt;8),IF(AND(ISNUMBER(AO125),ISNUMBER(DK125)),IF(AO125-VLOOKUP(BI125,NyLi1E!$L$2:$V$4,DK125,1)&lt;1,1,AO125-VLOOKUP(BI125,NyLi1E!$L$2:$V$4,DK125,1)),""),"")</f>
        <v/>
      </c>
      <c r="EE125" s="9" t="str">
        <f>IF(AND(ISNUMBER(DK125),DK125&lt;8),IF(AND(ISNUMBER(AP125),ISNUMBER(DK125)),IF(AP125-VLOOKUP(BI125,NyLi1T!$L$2:$V$4,DK125,1)&lt;1,1,AP125-VLOOKUP(BI125,NyLi1T!$L$2:$V$4,DK125,1)),""),"")</f>
        <v/>
      </c>
      <c r="EF125" s="9" t="str">
        <f>IF(AND(ISNUMBER(DK125),DK125&gt;7),IF(AND(ISNUMBER(AQ125),ISNUMBER(DK125)),IF(AQ125-VLOOKUP(BI125,NyLi2R!$L$2:$V$4,DK125,1)&lt;1,1,AQ125-VLOOKUP(BI125,NyLi2R!$L$2:$V$4,DK125,1)),""),"")</f>
        <v/>
      </c>
      <c r="EG125" s="9" t="str">
        <f>IF(AND(ISNUMBER(DK125),DK125&gt;7),IF(AND(ISNUMBER(AR125),ISNUMBER(DK125)),IF(AR125-VLOOKUP(BI125,NyLi2E!$L$2:$V$4,DK125,1)&lt;1,1,AR125-VLOOKUP(BI125,NyLi2E!$L$2:$V$4,DK125,1)),""),"")</f>
        <v/>
      </c>
      <c r="EH125" s="9" t="str">
        <f>IF(AND(ISNUMBER(DK125),DK125&gt;7),IF(AND(ISNUMBER(AS125),ISNUMBER(DK125)),IF(AS125-VLOOKUP(BI125,NyLi2T!$L$2:$V$4,DK125,1)&lt;1,1,AS125-VLOOKUP(BI125,NyLi2T!$L$2:$V$4,DK125,1)),""),"")</f>
        <v/>
      </c>
      <c r="EI125" s="9" t="str">
        <f>IF(AND(ISNUMBER(DK125),DK125&lt;8),IF(AND(ISNUMBER(AT125),ISNUMBER(DK125)),IF(AT125-VLOOKUP(BI125,NySs!$L$2:$V$4,DK125,1)&lt;1,1,AT125-VLOOKUP(BI125,NySs!$L$2:$V$4,DK125,1)),""),"")</f>
        <v/>
      </c>
      <c r="EJ125" s="9" t="str">
        <f>IF(AND(ISNUMBER(DK125),DK125&lt;9),IF(AND(ISNUMBER(AU125),ISNUMBER(DK125)),IF(AU125-VLOOKUP(BI125,NyEo!$L$2:$V$4,DK125,1)&lt;1,1,AU125-VLOOKUP(BI125,NyEo!$L$2:$V$4,DK125,1)),""),"")</f>
        <v/>
      </c>
      <c r="EK125" s="9" t="str">
        <f>IF(AND(ISNUMBER(DK125),DK125&gt;7),IF(AND(ISNUMBER(AV125),ISNUMBER(DK125)),IF(AV125-VLOOKUP(BI125,NyHt!$L$2:$V$4,DK125,1)&lt;1,1,AV125-VLOOKUP(BI125,NyHt!$L$2:$V$4,DK125,1)),""),"")</f>
        <v/>
      </c>
      <c r="EL125" s="9" t="str">
        <f>IF(AND(ISNUMBER(AW125),ISNUMBER(DK125)),IF(AW125-VLOOKUP(BI125,NySiF!$L$2:$V$4,DK125,1)&lt;1,1,AW125-VLOOKUP(BI125,NySiF!$L$2:$V$4,DK125,1)),"")</f>
        <v/>
      </c>
      <c r="EM125" s="9" t="str">
        <f>IF(AND(ISNUMBER(AX125),ISNUMBER(DK125)),IF(AX125-VLOOKUP(BI125,NySiB!$L$2:$V$4,DK125,1)&lt;1,1,AX125-VLOOKUP(BI125,NySiB!$L$2:$V$4,DK125,1)),"")</f>
        <v/>
      </c>
      <c r="EN125" s="9" t="str">
        <f>IF(AND(ISNUMBER(AY125),ISNUMBER(DK125)),IF(AY125-VLOOKUP(BI125,NySiT!$L$2:$V$4,DK125,1)&lt;1,1,AY125-VLOOKUP(BI125,NySiT!$L$2:$V$4,DK125,1)),"")</f>
        <v/>
      </c>
      <c r="EO125" s="9" t="str">
        <f>IF(AND(ISNUMBER(AZ125),ISNUMBER(DK125)),IF(AZ125-VLOOKUP(BI125,NyVs!$L$2:$V$4,DK125,1)&lt;1,1,AZ125-VLOOKUP(BI125,NyVs!$L$2:$V$4,DK125,1)),"")</f>
        <v/>
      </c>
      <c r="EP125" s="9" t="str">
        <f>IF(AND(ISNUMBER(BA125),ISNUMBER(DK125)),IF(BA125-VLOOKUP(BI125,NyPp!$L$2:$V$4,DK125,1)&lt;1,1,BA125-VLOOKUP(BI125,NyPp!$L$2:$V$4,DK125,1)),"")</f>
        <v/>
      </c>
      <c r="EQ125" s="9" t="str">
        <f>IF(AND(ISNUMBER(BB125),ISNUMBER(DK125)),IF(BB125-VLOOKUP(BI125,NyIGS!$L$2:$V$4,DK125,1)&lt;40,40,BB125-VLOOKUP(BI125,NyIGS!$L$2:$V$4,DK125,1)),"")</f>
        <v/>
      </c>
      <c r="ER125" s="9" t="str">
        <f>IF(AND(ISNUMBER(BC125),ISNUMBER(DK125)),IF(BC125-VLOOKUP(BI125,NyIRS!$L$2:$V$4,DK125,1)&lt;40,40,BC125-VLOOKUP(BI125,NyIRS!$L$2:$V$4,DK125,1)),"")</f>
        <v/>
      </c>
      <c r="ES125" s="9" t="str">
        <f>IF(AND(ISNUMBER(BD125),ISNUMBER(DK125)),IF(BD125-VLOOKUP(BI125,NyIES!$L$2:$V$4,DK125,1)&lt;40,40,BD125-VLOOKUP(BI125,NyIES!$L$2:$V$4,DK125,1)),"")</f>
        <v/>
      </c>
      <c r="ET125" s="9" t="str">
        <f>IF(AND(ISNUMBER(BE125),ISNUMBER(DK125)),IF(BE125-VLOOKUP(BI125,NyISI!$L$2:$V$4,DK125,1)&lt;40,40,BE125-VLOOKUP(BI125,NyISI!$L$2:$V$4,DK125,1)),"")</f>
        <v/>
      </c>
      <c r="EU125" s="9" t="str">
        <f>IF(AND(ISNUMBER(DK125),DK125&lt;8),IF(AND(ISNUMBER(BF125),ISNUMBER(DK125)),IF(BF125-VLOOKUP(BI125,NyISS!$L$2:$V$4,DK125,1)&lt;40,40,BF125-VLOOKUP(BI125,NyISS!$L$2:$V$4,DK125,1)),""),"")</f>
        <v/>
      </c>
      <c r="EV125" s="9" t="str">
        <f>IF(AND(ISNUMBER(DK125),DK125&gt;7),IF(AND(ISNUMBER(BG125),ISNUMBER(DK125)),IF(BG125-VLOOKUP(BI125,NyISM!$L$2:$V$4,DK125,1)&lt;40,40,BG125-VLOOKUP(BI125,NyISM!$L$2:$V$4,DK125,1)),""),"")</f>
        <v/>
      </c>
      <c r="EW125" s="9" t="str">
        <f>IF(AND(ISNUMBER(BH125),ISNUMBER(DK125)),IF(BH125-VLOOKUP(BI125,NyIAM!$L$2:$V$4,DK125,1)&lt;40,40,BH125-VLOOKUP(BI125,NyIAM!$L$2:$V$4,DK125,1)),"")</f>
        <v/>
      </c>
      <c r="EX125" s="9" t="str">
        <f>IF(AND(ISNUMBER(AJ125),ISNUMBER(DK125)),IF(AJ125+VLOOKUP(BI125,NyFi!$L$2:$V$4,DK125,1)&gt;19,19,AJ125+VLOOKUP(BI125,NyFi!$L$2:$V$4,DK125,1)),"")</f>
        <v/>
      </c>
      <c r="EY125" s="9" t="str">
        <f>IF(AND(ISNUMBER(DK125),DK125&lt;8),IF(AND(ISNUMBER(AK125),ISNUMBER(DK125)),IF(AK125+VLOOKUP(BI125,NyGs!$L$2:$V$4,DK125,1)&gt;19,19,AK125+VLOOKUP(BI125,NyGs!$L$2:$V$4,DK125,1)),""),"")</f>
        <v/>
      </c>
      <c r="EZ125" s="9" t="str">
        <f>IF(AND(ISNUMBER(AL125),ISNUMBER(DK125)),IF(AL125+VLOOKUP(BI125,NyRm!$L$2:$V$4,DK125,1)&gt;19,19,AL125+VLOOKUP(BI125,NyRm!$L$2:$V$4,DK125,1)),"")</f>
        <v/>
      </c>
      <c r="FA125" s="9" t="str">
        <f>IF(AND(ISNUMBER(AM125),ISNUMBER(DK125)),IF(AM125+VLOOKUP(BI125,NyFm!$L$2:$V$4,DK125,1)&gt;19,19,AM125+VLOOKUP(BI125,NyFm!$L$2:$V$4,DK125,1)),"")</f>
        <v/>
      </c>
      <c r="FB125" s="9" t="str">
        <f>IF(AND(ISNUMBER(DK125),DK125&lt;8),IF(AND(ISNUMBER(AN125),ISNUMBER(DK125)),IF(AN125+VLOOKUP(BI125,NyLi1R!$L$2:$V$4,DK125,1)&gt;19,19,AN125+VLOOKUP(BI125,NyLi1R!$L$2:$V$4,DK125,1)),""),"")</f>
        <v/>
      </c>
      <c r="FC125" s="9" t="str">
        <f>IF(AND(ISNUMBER(DK125),DK125&lt;8),IF(AND(ISNUMBER(AO125),ISNUMBER(DK125)),IF(AO125+VLOOKUP(BI125,NyLi1E!$L$2:$V$4,DK125,1)&gt;19,19,AO125+VLOOKUP(BI125,NyLi1E!$L$2:$V$4,DK125,1)),""),"")</f>
        <v/>
      </c>
      <c r="FD125" s="9" t="str">
        <f>IF(AND(ISNUMBER(DK125),DK125&lt;8),IF(AND(ISNUMBER(AP125),ISNUMBER(DK125)),IF(AP125+VLOOKUP(BI125,NyLi1T!$L$2:$V$4,DK125,1)&gt;19,19,AP125+VLOOKUP(BI125,NyLi1T!$L$2:$V$4,DK125,1)),""),"")</f>
        <v/>
      </c>
      <c r="FE125" s="9" t="str">
        <f>IF(AND(ISNUMBER(DK125),DK125&gt;7),IF(AND(ISNUMBER(AQ125),ISNUMBER(DK125)),IF(AQ125+VLOOKUP(BI125,NyLi2R!$L$2:$V$4,DK125,1)&gt;19,19,AQ125+VLOOKUP(BI125,NyLi2R!$L$2:$V$4,DK125,1)),""),"")</f>
        <v/>
      </c>
      <c r="FF125" s="9" t="str">
        <f>IF(AND(ISNUMBER(DK125),DK125&gt;7),IF(AND(ISNUMBER(AR125),ISNUMBER(DK125)),IF(AR125+VLOOKUP(BI125,NyLi2E!$L$2:$V$4,DK125,1)&gt;19,19,AR125+VLOOKUP(BI125,NyLi2E!$L$2:$V$4,DK125,1)),""),"")</f>
        <v/>
      </c>
      <c r="FG125" s="9" t="str">
        <f>IF(AND(ISNUMBER(DK125),DK125&gt;7),IF(AND(ISNUMBER(AS125),ISNUMBER(DK125)),IF(AS125+VLOOKUP(BI125,NyLi2T!$L$2:$V$4,DK125,1)&gt;19,19,AS125+VLOOKUP(BI125,NyLi2T!$L$2:$V$4,DK125,1)),""),"")</f>
        <v/>
      </c>
      <c r="FH125" s="9" t="str">
        <f>IF(AND(ISNUMBER(DK125),DK125&lt;8),IF(AND(ISNUMBER(AT125),ISNUMBER(DK125)),IF(AT125+VLOOKUP(BI125,NySs!$L$2:$V$4,DK125,1)&gt;19,19,AT125+VLOOKUP(BI125,NySs!$L$2:$V$4,DK125,1)),""),"")</f>
        <v/>
      </c>
      <c r="FI125" s="9" t="str">
        <f>IF(AND(ISNUMBER(DK125),DK125&lt;9),IF(AND(ISNUMBER(AU125),ISNUMBER(DK125)),IF(AU125+VLOOKUP(BI125,NyEo!$L$2:$V$4,DK125,1)&gt;19,19,AU125+VLOOKUP(BI125,NyEo!$L$2:$V$4,DK125,1)),""),"")</f>
        <v/>
      </c>
      <c r="FJ125" s="9" t="str">
        <f>IF(AND(ISNUMBER(DK125),DK125&gt;7),IF(AND(ISNUMBER(AV125),ISNUMBER(DK125)),IF(AV125+VLOOKUP(BI125,NyHt!$L$2:$V$4,DK125,1)&gt;19,19,AV125+VLOOKUP(BI125,NyHt!$L$2:$V$4,DK125,1)),""),"")</f>
        <v/>
      </c>
      <c r="FK125" s="9" t="str">
        <f>IF(AND(ISNUMBER(AW125),ISNUMBER(DK125)),IF(AW125+VLOOKUP(BI125,NySiF!$L$2:$V$4,DK125,1)&gt;19,19,AW125+VLOOKUP(BI125,NySiF!$L$2:$V$4,DK125,1)),"")</f>
        <v/>
      </c>
      <c r="FL125" s="9" t="str">
        <f>IF(AND(ISNUMBER(AX125),ISNUMBER(DK125)),IF(AX125+VLOOKUP(BI125,NySiB!$L$2:$V$4,DK125,1)&gt;19,19,AX125+VLOOKUP(BI125,NySiB!$L$2:$V$4,DK125,1)),"")</f>
        <v/>
      </c>
      <c r="FM125" s="9" t="str">
        <f>IF(AND(ISNUMBER(AY125),ISNUMBER(DK125)),IF(AY125+VLOOKUP(BI125,NySiT!$L$2:$V$4,DK125,1)&gt;19,19,AY125+VLOOKUP(BI125,NySiT!$L$2:$V$4,DK125,1)),"")</f>
        <v/>
      </c>
      <c r="FN125" s="9" t="str">
        <f>IF(AND(ISNUMBER(AZ125),ISNUMBER(DK125)),IF(AZ125+VLOOKUP(BI125,NyVs!$L$2:$V$4,DK125,1)&gt;19,19,AZ125+VLOOKUP(BI125,NyVs!$L$2:$V$4,DK125,1)),"")</f>
        <v/>
      </c>
      <c r="FO125" s="9" t="str">
        <f>IF(AND(ISNUMBER(BA125),ISNUMBER(DK125)),IF(BA125+VLOOKUP(BI125,NyPp!$L$2:$V$4,DK125,1)&gt;19,19,BA125+VLOOKUP(BI125,NyPp!$L$2:$V$4,DK125,1)),"")</f>
        <v/>
      </c>
      <c r="FP125" s="9" t="str">
        <f>IF(AND(ISNUMBER(BB125),ISNUMBER(DK125)),IF(BB125+VLOOKUP(BI125,NyIGS!$L$2:$V$4,DK125,1)&gt;160,160,BB125+VLOOKUP(BI125,NyIGS!$L$2:$V$4,DK125,1)),"")</f>
        <v/>
      </c>
      <c r="FQ125" s="9" t="str">
        <f>IF(AND(ISNUMBER(BC125),ISNUMBER(DK125)),IF(BC125+VLOOKUP(BI125,NyIRS!$L$2:$V$4,DK125,1)&gt;160,160,BC125+VLOOKUP(BI125,NyIRS!$L$2:$V$4,DK125,1)),"")</f>
        <v/>
      </c>
      <c r="FR125" s="9" t="str">
        <f>IF(AND(ISNUMBER(BD125),ISNUMBER(DK125)),IF(BD125+VLOOKUP(BI125,NyIES!$L$2:$V$4,DK125,1)&gt;160,160, BD125+VLOOKUP(BI125,NyIES!$L$2:$V$4,DK125,1)),"")</f>
        <v/>
      </c>
      <c r="FS125" s="9" t="str">
        <f>IF(AND(ISNUMBER(BE125),ISNUMBER(DK125)),IF(BE125+VLOOKUP(BI125,NyISI!$L$2:$V$4,DK125,1)&gt;160,160,BE125+VLOOKUP(BI125,NyISI!$L$2:$V$4,DK125,1)),"")</f>
        <v/>
      </c>
      <c r="FT125" s="9" t="str">
        <f>IF(AND(ISNUMBER(DK125),DK125&lt;8),IF(AND(ISNUMBER(BF125),ISNUMBER(DK125)),IF(BF125+VLOOKUP(BI125,NyISS!$L$2:$V$4,DK125,1)&gt;160,160,BF125+VLOOKUP(BI125,NyISS!$L$2:$V$4,DK125,1)),""),"")</f>
        <v/>
      </c>
      <c r="FU125" s="9" t="str">
        <f>IF(AND(ISNUMBER(DK125),DK125&gt;7),IF(AND(ISNUMBER(BG125),ISNUMBER(DK125)),IF(BG125+VLOOKUP(BI125,NyISM!$L$2:$V$4,DK125,1)&gt;160,160,BG125+VLOOKUP(BI125,NyISM!$L$2:$V$4,DK125,1)),""),"")</f>
        <v/>
      </c>
      <c r="FV125" s="9" t="str">
        <f>IF(AND(ISNUMBER(BH125),ISNUMBER(DK125)),IF(BH125+VLOOKUP(BI125,NyIAM!$L$2:$V$4,DK125,1)&gt;160,160,BH125+VLOOKUP(BI125,NyIAM!$L$2:$V$4,DK125,1)),"")</f>
        <v/>
      </c>
    </row>
    <row r="126" spans="1:178" x14ac:dyDescent="0.2">
      <c r="A126" s="51"/>
      <c r="B126" s="51"/>
      <c r="C126" s="51"/>
      <c r="D126" s="51"/>
      <c r="E126" s="51"/>
      <c r="F126" s="51"/>
      <c r="G126" s="51"/>
      <c r="H126" s="51"/>
      <c r="I126" s="51"/>
      <c r="J126" s="52"/>
      <c r="K126" s="52"/>
      <c r="L126" s="53"/>
      <c r="M126" s="53"/>
      <c r="N126" s="58" t="str">
        <f t="shared" si="22"/>
        <v/>
      </c>
      <c r="O126" s="53"/>
      <c r="P126" s="53"/>
      <c r="Q126" s="53"/>
      <c r="R126" s="53"/>
      <c r="S126" s="53"/>
      <c r="T126" s="53"/>
      <c r="U126" s="53"/>
      <c r="V126" s="53"/>
      <c r="W126" s="53"/>
      <c r="X126" s="53"/>
      <c r="Y126" s="53"/>
      <c r="Z126" s="53"/>
      <c r="AA126" s="53"/>
      <c r="AB126" s="53"/>
      <c r="AC126" s="53"/>
      <c r="AD126" s="53"/>
      <c r="AE126" s="53"/>
      <c r="AF126" s="53"/>
      <c r="AG126" s="53"/>
      <c r="AH126" s="53"/>
      <c r="AI126" s="53"/>
      <c r="AJ126" s="4" t="str">
        <f>IF(O126="","",IF(ISNUMBER(N126),VLOOKUP(O126,NyFi!$A$2:$K$40,DK126),""))</f>
        <v/>
      </c>
      <c r="AK126" s="4" t="str">
        <f>IF(P126="","",IF(AND(ISNUMBER(N126),DK126&lt;8),VLOOKUP(P126,NyGs!$A$2:$G$41,DK126),""))</f>
        <v/>
      </c>
      <c r="AL126" s="4" t="str">
        <f>IF(AA126="","",IF(ISNUMBER(N126),VLOOKUP(AA126,NyRm!$A$2:$K$56,DK126),""))</f>
        <v/>
      </c>
      <c r="AM126" s="4" t="str">
        <f>IF(Z126="","",IF(ISNUMBER(N126),VLOOKUP(Z126,NyFm!$A$2:$K$46,DK126),""))</f>
        <v/>
      </c>
      <c r="AN126" s="4" t="str">
        <f>IF(U126="","",IF(AND(ISNUMBER(N126),DK126&lt;8),VLOOKUP(U126,NyLi1R!$A$2:$G$20,DK126),""))</f>
        <v/>
      </c>
      <c r="AO126" s="4" t="str">
        <f>IF(V126="","",IF(AND(ISNUMBER(N126),DK126&lt;8),VLOOKUP(V126,NyLi1E!$A$2:$G$20,DK126),""))</f>
        <v/>
      </c>
      <c r="AP126" s="4" t="str">
        <f>IF(AND(ISNUMBER(N126),ISNUMBER(AN126),ISNUMBER(AO126),DK126&lt;8),VLOOKUP(AN126+AO126,NyLi1T!$A$2:$G$40,DK126),"")</f>
        <v/>
      </c>
      <c r="AQ126" s="4" t="str">
        <f>IF(W126="","",IF(AND(ISNUMBER(N126),DK126&gt;7),VLOOKUP(W126,NyLi2R!$A$2:$K$20,DK126),""))</f>
        <v/>
      </c>
      <c r="AR126" s="4" t="str">
        <f>IF(X126="","",IF(AND(ISNUMBER(N126),DK126&gt;7),VLOOKUP(X126,NyLi2E!$A$2:$K$20,DK126),""))</f>
        <v/>
      </c>
      <c r="AS126" s="4" t="str">
        <f>IF(AND(ISNUMBER(N126),ISNUMBER(AQ126),ISNUMBER(AR126),DK126&gt;7),VLOOKUP(AQ126+AR126,NyLi2T!$A$2:$K$40,DK126),"")</f>
        <v/>
      </c>
      <c r="AT126" s="4" t="str">
        <f>IF(AE126="","",IF(AND(ISNUMBER(N126),DK126&lt;8),VLOOKUP(AE126,NySs!$A$2:$G$28,DK126),""))</f>
        <v/>
      </c>
      <c r="AU126" s="4" t="str">
        <f>IF(AD126="","",IF(AND(ISNUMBER(N126),DK126&lt;9),VLOOKUP(AD126,NyEo!$A$2:$H$22,DK126),""))</f>
        <v/>
      </c>
      <c r="AV126" s="4" t="str">
        <f>IF(Q126="","",IF(AND(ISNUMBER(N126),DK126&gt;7),VLOOKUP(Q126,NyHt!$A$2:$K$17,DK126),""))</f>
        <v/>
      </c>
      <c r="AW126" s="4" t="str">
        <f>IF(R126="","",IF(ISNUMBER(N126),VLOOKUP(R126,NySiF!$A$2:$K$18,DK126),""))</f>
        <v/>
      </c>
      <c r="AX126" s="4" t="str">
        <f>IF(S126="","",IF(ISNUMBER(N126),VLOOKUP(S126,NySiB!$A$2:$K$16,DK126),""))</f>
        <v/>
      </c>
      <c r="AY126" s="4" t="str">
        <f>IF(T126="","",IF(ISNUMBER(N126),VLOOKUP(T126,NySiT!$A$2:$K$32,DK126),""))</f>
        <v/>
      </c>
      <c r="AZ126" s="4" t="str">
        <f>IF(Y126="","",IF(ISNUMBER(N126),VLOOKUP(Y126,NyVs!$A$2:$K$86,DK126),""))</f>
        <v/>
      </c>
      <c r="BA126" s="4" t="str">
        <f>IF(AI126="","",IF(ISNUMBER(N126),VLOOKUP(AI126,NyPp!$A$2:$K$202,DK126),""))</f>
        <v/>
      </c>
      <c r="BB126" s="4" t="str">
        <f>IF(AND(ISNUMBER(AJ126),ISNUMBER(AK126),ISNUMBER(AL126),ISNUMBER(AM126),DK126&lt;8),IF(COUNTIF(O126,0)+COUNTIF(P126,0)+COUNTIF(AA126,0)+COUNTIF(Z126,0)&gt;1,"",VLOOKUP(AJ126+AK126+AL126+AM126,NyIGS!$A$2:$K$78,DK126)),IF(AND(ISNUMBER(AJ126),ISNUMBER(AL126),ISNUMBER(AM126),ISNUMBER(AS126),DK126&gt;7),IF(COUNTIF(O126,0)+COUNTIF(AA126,0)+COUNTIF(Z126,0)+AND(COUNTIF(W126,0),COUNTIF(X126,0))&gt;1,"",VLOOKUP(AJ126+AL126+AM126+AS126,NyIGS!$A$2:$K$78,DK126)),""))</f>
        <v/>
      </c>
      <c r="BC126" s="4" t="str">
        <f>IF(AND(ISNUMBER(AJ126),ISNUMBER(AN126),ISNUMBER(AT126),DK126&lt;8),IF(COUNTIF(O126,0)+COUNTIF(U126,0)+COUNTIF(AE126,0)&gt;1,"",VLOOKUP(AJ126+AN126+AT126,NyIRS!$A$2:$K$59,DK126)),IF(AND(ISNUMBER(AJ126),ISNUMBER(AQ126),DK126&gt;7),IF(COUNTIF(O126,0)+COUNTIF(W126,0)&gt;1,"",VLOOKUP(AJ126+AQ126,NyIRS!$A$2:$K$59,DK126)),""))</f>
        <v/>
      </c>
      <c r="BD126" s="4" t="str">
        <f>IF(AND(ISNUMBER(AK126),ISNUMBER(AL126),ISNUMBER(AM126),DK126&lt;8),IF(COUNTIF(P126,0)+COUNTIF(AA126,0)+COUNTIF(Z126,0)&gt;1,"",VLOOKUP(AK126+AL126+AM126,NyIES!$A$2:$K$59,DK126)),IF(AND(ISNUMBER(AL126),ISNUMBER(AM126),ISNUMBER(AR126),DK126&gt;7),IF(COUNTIF(AA126,0)+COUNTIF(Z126,0)+COUNTIF(X126,0)&gt;1,"",VLOOKUP(AL126+AM126+AR126,NyIES!$A$2:$K$59,DK126)),""))</f>
        <v/>
      </c>
      <c r="BE126" s="4" t="str">
        <f>IF(AND(ISNUMBER(AJ126),ISNUMBER(AP126),ISNUMBER(AU126),DK126&lt;8),IF(COUNTIF(O126,0)+AND(COUNTIF(U126,0),COUNTIF(V126,0))+COUNTIF(AD126,0)&gt;1,"",VLOOKUP(AJ126+AP126+AU126,NyISI!$A$2:$K$59,DK126)),IF(AND(ISNUMBER(AS126),ISNUMBER(AU126),ISNUMBER(AV126),DK126=8),IF(COUNTIF(AD126,0)+COUNTIF(Q126,0)+AND(COUNTIF(W126,0),COUNTIF(X126,0))&gt;1,"",VLOOKUP(AS126+AU126+AV126,NyISI!$A$2:$K$59,DK126)),IF(AND(ISNUMBER(AS126),ISNUMBER(AV126),DK126&gt;8),IF(COUNTIF(Q126,0)+AND(COUNTIF(W126,0),COUNTIF(X126,0))&gt;1,"",VLOOKUP(AS126+AV126,NyISI!$A$2:$K$59,DK126)),"")))</f>
        <v/>
      </c>
      <c r="BF126" s="4" t="str">
        <f>IF(AND(ISNUMBER(AT126),ISNUMBER(AK126),ISNUMBER(AL126),ISNUMBER(AM126),DK126&lt;8),IF(COUNTIF(P126,0)+COUNTIF(AA126,0)+COUNTIF(Z126,0)+COUNTIF(AE126,0)&gt;1,"",VLOOKUP(AT126+AK126+AL126+AM126,NyISS!$A$2:$G$78,DK126)),"")</f>
        <v/>
      </c>
      <c r="BG126" s="4" t="str">
        <f>IF(AND(ISNUMBER(AJ126),ISNUMBER(AL126),ISNUMBER(AM126),DK126&gt;7),IF(COUNTIF(O126,0)+COUNTIF(AA126,0)+COUNTIF(Z126,0)&gt;1,"",VLOOKUP(AJ126+AL126+AM126,NyISM!$A$2:$K$59,DK126)),"")</f>
        <v/>
      </c>
      <c r="BH126" s="4" t="str">
        <f>IF(AND(ISNUMBER(AY126),ISNUMBER(AZ126)),IF(COUNTIF(T126,0)+COUNTIF(Y126,0)&gt;1,"",VLOOKUP(AY126+AZ126,NyIAM!$A$2:$K$40,DK126)),"")</f>
        <v/>
      </c>
      <c r="BJ126" s="4" t="str">
        <f>IF(ISNUMBER(BB126),VLOOKUP(BB126,Percentil!$A$2:$B$122,2,1),"")</f>
        <v/>
      </c>
      <c r="BK126" s="4" t="str">
        <f>IF(ISNUMBER(BC126),VLOOKUP(BC126,Percentil!$A$2:$B$122,2,1),"")</f>
        <v/>
      </c>
      <c r="BL126" s="4" t="str">
        <f>IF(ISNUMBER(BD126),VLOOKUP(BD126,Percentil!$A$2:$B$122,2,1),"")</f>
        <v/>
      </c>
      <c r="BM126" s="4" t="str">
        <f>IF(ISNUMBER(BE126),VLOOKUP(BE126,Percentil!$A$2:$B$122,2,1),"")</f>
        <v/>
      </c>
      <c r="BN126" s="4" t="str">
        <f>IF(ISNUMBER(BF126),VLOOKUP(BF126,Percentil!$A$2:$B$122,2,1),"")</f>
        <v/>
      </c>
      <c r="BO126" s="4" t="str">
        <f>IF(ISNUMBER(BG126),VLOOKUP(BG126,Percentil!$A$2:$B$122,2,1),"")</f>
        <v/>
      </c>
      <c r="BP126" s="4" t="str">
        <f>IF(ISNUMBER(BH126),VLOOKUP(BH126,Percentil!$A$2:$B$122,2,1),"")</f>
        <v/>
      </c>
      <c r="BQ126" s="4" t="str">
        <f>IF(AND(ISNUMBER(AJ126),ISNUMBER(DK126)),IF(AJ126-VLOOKUP(BI126,NyFi!$L$2:$V$4,DK126,1)&lt;1,1 &amp; " - " &amp; AJ126+VLOOKUP(BI126,NyFi!$L$2:$V$4,DK126,1),IF(AJ126+VLOOKUP(BI126,NyFi!$L$2:$V$4,DK126,1)&gt;19,AJ126-VLOOKUP(BI126,NyFi!$L$2:$V$4,DK126,1) &amp; " - " &amp; 19,AJ126-VLOOKUP(BI126,NyFi!$L$2:$V$4,DK126,1) &amp; " - " &amp; AJ126+VLOOKUP(BI126,NyFi!$L$2:$V$4,DK126,1))),"")</f>
        <v/>
      </c>
      <c r="BR126" s="4" t="str">
        <f>IF(AND(ISNUMBER(DK126),DK126&lt;8),IF(AND(ISNUMBER(AK126),ISNUMBER(DK126)),IF(AK126-VLOOKUP(BI126,NyGs!$L$2:$V$4,DK126,1)&lt;1,1 &amp; " - " &amp; AK126+VLOOKUP(BI126,NyGs!$L$2:$V$4,DK126,1),IF(AK126+VLOOKUP(BI126,NyGs!$L$2:$V$4,DK126,1)&gt;19,AK126-VLOOKUP(BI126,NyGs!$L$2:$V$4,DK126,1) &amp; " - " &amp; 19,AK126-VLOOKUP(BI126,NyGs!$L$2:$V$4,DK126,1) &amp; " - " &amp; AK126+VLOOKUP(BI126,NyGs!$L$2:$V$4,DK126,1))),""),"")</f>
        <v/>
      </c>
      <c r="BS126" s="4" t="str">
        <f>IF(AND(ISNUMBER(AL126),ISNUMBER(DK126)),IF(AL126-VLOOKUP(BI126,NyRm!$L$2:$V$4,DK126,1)&lt;1,1 &amp; " - " &amp; AL126+VLOOKUP(BI126,NyRm!$L$2:$V$4,DK126,1),IF(AL126+VLOOKUP(BI126,NyRm!$L$2:$V$4,DK126,1)&gt;19,AL126-VLOOKUP(BI126,NyRm!$L$2:$V$4,DK126,1) &amp; " - " &amp; 19,AL126-VLOOKUP(BI126,NyRm!$L$2:$V$4,DK126,1) &amp; " - " &amp; AL126+VLOOKUP(BI126,NyRm!$L$2:$V$4,DK126,1))),"")</f>
        <v/>
      </c>
      <c r="BT126" s="4" t="str">
        <f>IF(AND(ISNUMBER(AM126),ISNUMBER(DK126)),IF(AM126-VLOOKUP(BI126,NyFm!$L$2:$V$4,DK126,1)&lt;1,1 &amp; " - " &amp; AM126+VLOOKUP(BI126,NyFm!$L$2:$V$4,DK126,1),IF(AM126+VLOOKUP(BI126,NyFm!$L$2:$V$4,DK126,1)&gt;19,AM126-VLOOKUP(BI126,NyFm!$L$2:$V$4,DK126,1) &amp; " - " &amp; 19,AM126-VLOOKUP(BI126,NyFm!$L$2:$V$4,DK126,1) &amp; " - " &amp; AM126+VLOOKUP(BI126,NyFm!$L$2:$V$4,DK126,1))),"")</f>
        <v/>
      </c>
      <c r="BU126" s="4" t="str">
        <f>IF(AND(ISNUMBER(DK126),DK126&lt;8),IF(AND(ISNUMBER(AN126),ISNUMBER(DK126)),IF(AN126-VLOOKUP(BI126,NyLi1R!$L$2:$V$4,DK126,1)&lt;1,1 &amp; " - " &amp; AN126+VLOOKUP(BI126,NyLi1R!$L$2:$V$4,DK126,1),IF(AN126+VLOOKUP(BI126,NyLi1R!$L$2:$V$4,DK126,1)&gt;19,AN126-VLOOKUP(BI126,NyLi1R!$L$2:$V$4,DK126,1) &amp; " - " &amp; 19,AN126-VLOOKUP(BI126,NyLi1R!$L$2:$V$4,DK126,1) &amp; " - " &amp; AN126+VLOOKUP(BI126,NyLi1R!$L$2:$V$4,DK126,1))),""),"")</f>
        <v/>
      </c>
      <c r="BV126" s="4" t="str">
        <f>IF(AND(ISNUMBER(DK126),DK126&lt;8),IF(AND(ISNUMBER(AO126),ISNUMBER(DK126)),IF(AO126-VLOOKUP(BI126,NyLi1E!$L$2:$V$4,DK126,1)&lt;1,1 &amp; " - " &amp; AO126+VLOOKUP(BI126,NyLi1E!$L$2:$V$4,DK126,1),IF(AO126+VLOOKUP(BI126,NyLi1E!$L$2:$V$4,DK126,1)&gt;19,AO126-VLOOKUP(BI126,NyLi1E!$L$2:$V$4,DK126,1) &amp; " - " &amp; 19,AO126-VLOOKUP(BI126,NyLi1E!$L$2:$V$4,DK126,1) &amp; " - " &amp; AO126+VLOOKUP(BI126,NyLi1E!$L$2:$V$4,DK126,1))),""),"")</f>
        <v/>
      </c>
      <c r="BW126" s="4" t="str">
        <f>IF(AND(ISNUMBER(DK126),DK126&lt;8),IF(AND(ISNUMBER(AP126),ISNUMBER(DK126)),IF(AP126-VLOOKUP(BI126,NyLi1T!$L$2:$V$4,DK126,1)&lt;1,1 &amp; " - " &amp; AP126+VLOOKUP(BI126,NyLi1T!$L$2:$V$4,DK126,1),IF(AP126+VLOOKUP(BI126,NyLi1T!$L$2:$V$4,DK126,1)&gt;19,AP126-VLOOKUP(BI126,NyLi1T!$L$2:$V$4,DK126,1) &amp; " - " &amp; 19,AP126-VLOOKUP(BI126,NyLi1T!$L$2:$V$4,DK126,1) &amp; " - " &amp; AP126+VLOOKUP(BI126,NyLi1T!$L$2:$V$4,DK126,1))),""),"")</f>
        <v/>
      </c>
      <c r="BX126" s="4" t="str">
        <f>IF(AND(ISNUMBER(DK126),DK126&gt;7),IF(AND(ISNUMBER(AQ126),ISNUMBER(DK126)),IF(AQ126-VLOOKUP(BI126,NyLi2R!$L$2:$V$4,DK126,1)&lt;1,1 &amp; " - " &amp; AQ126+VLOOKUP(BI126,NyLi2R!$L$2:$V$4,DK126,1),IF(AQ126+VLOOKUP(BI126,NyLi2R!$L$2:$V$4,DK126,1)&gt;19,AQ126-VLOOKUP(BI126,NyLi2R!$L$2:$V$4,DK126,1) &amp; " - " &amp; 19,AQ126-VLOOKUP(BI126,NyLi2R!$L$2:$V$4,DK126,1) &amp; " - " &amp; AQ126+VLOOKUP(BI126,NyLi2R!$L$2:$V$4,DK126,1))),""),"")</f>
        <v/>
      </c>
      <c r="BY126" s="4" t="str">
        <f>IF(AND(ISNUMBER(DK126),DK126&gt;7),IF(AND(ISNUMBER(AR126),ISNUMBER(DK126)),IF(AR126-VLOOKUP(BI126,NyLi2E!$L$2:$V$4,DK126,1)&lt;1,1 &amp; " - " &amp; AR126+VLOOKUP(BI126,NyLi2E!$L$2:$V$4,DK126,1),IF(AR126+VLOOKUP(BI126,NyLi2E!$L$2:$V$4,DK126,1)&gt;19,AR126-VLOOKUP(BI126,NyLi2E!$L$2:$V$4,DK126,1) &amp; " - " &amp; 19,AR126-VLOOKUP(BI126,NyLi2E!$L$2:$V$4,DK126,1) &amp; " - " &amp; AR126+VLOOKUP(BI126,NyLi2E!$L$2:$V$4,DK126,1))),""),"")</f>
        <v/>
      </c>
      <c r="BZ126" s="4" t="str">
        <f>IF(AND(ISNUMBER(DK126),DK126&gt;7),IF(AND(ISNUMBER(AS126),ISNUMBER(DK126)),IF(AS126-VLOOKUP(BI126,NyLi2T!$L$2:$V$4,DK126,1)&lt;1,1 &amp; " - " &amp; AS126+VLOOKUP(BI126,NyLi2T!$L$2:$V$4,DK126,1),IF(AS126+VLOOKUP(BI126,NyLi2T!$L$2:$V$4,DK126,1)&gt;19,AS126-VLOOKUP(BI126,NyLi2T!$L$2:$V$4,DK126,1) &amp; " - " &amp; 19,AS126-VLOOKUP(BI126,NyLi2T!$L$2:$V$4,DK126,1) &amp; " - " &amp; AS126+VLOOKUP(BI126,NyLi2T!$L$2:$V$4,DK126,1))),""),"")</f>
        <v/>
      </c>
      <c r="CA126" s="4" t="str">
        <f>IF(AND(ISNUMBER(DK126),DK126&lt;8),IF(AND(ISNUMBER(AT126),ISNUMBER(DK126)),IF(AT126-VLOOKUP(BI126,NySs!$L$2:$V$4,DK126,1)&lt;1,1 &amp; " - " &amp; AT126+VLOOKUP(BI126,NySs!$L$2:$V$4,DK126,1),IF(AT126+VLOOKUP(BI126,NySs!$L$2:$V$4,DK126,1)&gt;19,AT126-VLOOKUP(BI126,NySs!$L$2:$V$4,DK126,1) &amp; " - " &amp; 19,AT126-VLOOKUP(BI126,NySs!$L$2:$V$4,DK126,1) &amp; " - " &amp; AT126+VLOOKUP(BI126,NySs!$L$2:$V$4,DK126,1))),""),"")</f>
        <v/>
      </c>
      <c r="CB126" s="4" t="str">
        <f>IF(AND(ISNUMBER(DK126),DK126&lt;9),IF(AND(ISNUMBER(AU126),ISNUMBER(DK126)),IF(AU126-VLOOKUP(BI126,NyEo!$L$2:$V$4,DK126,1)&lt;1,1 &amp; " - " &amp; AU126+VLOOKUP(BI126,NyEo!$L$2:$V$4,DK126,1),IF(AU126+VLOOKUP(BI126,NyEo!$L$2:$V$4,DK126,1)&gt;19,AU126-VLOOKUP(BI126,NyEo!$L$2:$V$4,DK126,1) &amp; " - " &amp; 19,AU126-VLOOKUP(BI126,NyEo!$L$2:$V$4,DK126,1) &amp; " - " &amp; AU126+VLOOKUP(BI126,NyEo!$L$2:$V$4,DK126,1))),""),"")</f>
        <v/>
      </c>
      <c r="CC126" s="4" t="str">
        <f>IF(AND(ISNUMBER(DK126),DK126&gt;7),IF(AND(ISNUMBER(AV126),ISNUMBER(DK126)),IF(AV126-VLOOKUP(BI126,NyHt!$L$2:$V$4,DK126,1)&lt;1,1 &amp; " - " &amp; AV126+VLOOKUP(BI126,NyHt!$L$2:$V$4,DK126,1),IF(AV126+VLOOKUP(BI126,NyHt!$L$2:$V$4,DK126,1)&gt;19,AV126-VLOOKUP(BI126,NyHt!$L$2:$V$4,DK126,1) &amp; " - " &amp; 19,AV126-VLOOKUP(BI126,NyHt!$L$2:$V$4,DK126,1) &amp; " - " &amp; AV126+VLOOKUP(BI126,NyHt!$L$2:$V$4,DK126,1))),""),"")</f>
        <v/>
      </c>
      <c r="CD126" s="4" t="str">
        <f>IF(AND(ISNUMBER(AW126),ISNUMBER(DK126)),IF(AW126-VLOOKUP(BI126,NySiF!$L$2:$V$4,DK126,1)&lt;1,1 &amp; " - " &amp; AW126+VLOOKUP(BI126,NySiF!$L$2:$V$4,DK126,1),IF(AW126+VLOOKUP(BI126,NySiF!$L$2:$V$4,DK126,1)&gt;19,AW126-VLOOKUP(BI126,NySiF!$L$2:$V$4,DK126,1) &amp; " - " &amp; 19,AW126-VLOOKUP(BI126,NySiF!$L$2:$V$4,DK126,1) &amp; " - " &amp; AW126+VLOOKUP(BI126,NySiF!$L$2:$V$4,DK126,1))),"")</f>
        <v/>
      </c>
      <c r="CE126" s="4" t="str">
        <f>IF(AND(ISNUMBER(AX126),ISNUMBER(DK126)),IF(AX126-VLOOKUP(BI126,NySiB!$L$2:$V$4,DK126,1)&lt;1,1 &amp; " - " &amp; AX126+VLOOKUP(BI126,NySiB!$L$2:$V$4,DK126,1),IF(AX126+VLOOKUP(BI126,NySiB!$L$2:$V$4,DK126,1)&gt;19,AX126-VLOOKUP(BI126,NySiB!$L$2:$V$4,DK126,1) &amp; " - " &amp; 19,AX126-VLOOKUP(BI126,NySiB!$L$2:$V$4,DK126,1) &amp; " - " &amp; AX126+VLOOKUP(BI126,NySiB!$L$2:$V$4,DK126,1))),"")</f>
        <v/>
      </c>
      <c r="CF126" s="4" t="str">
        <f>IF(AND(ISNUMBER(AY126),ISNUMBER(DK126)),IF(AY126-VLOOKUP(BI126,NySiT!$L$2:$V$4,DK126,1)&lt;1,1 &amp; " - " &amp; AY126+VLOOKUP(BI126,NySiT!$L$2:$V$4,DK126,1),IF(AY126+VLOOKUP(BI126,NySiT!$L$2:$V$4,DK126,1)&gt;19,AY126-VLOOKUP(BI126,NySiT!$L$2:$V$4,DK126,1) &amp; " - " &amp; 19,AY126-VLOOKUP(BI126,NySiT!$L$2:$V$4,DK126,1) &amp; " - " &amp; AY126+VLOOKUP(BI126,NySiT!$L$2:$V$4,DK126,1))),"")</f>
        <v/>
      </c>
      <c r="CG126" s="4" t="str">
        <f>IF(AND(ISNUMBER(AZ126),ISNUMBER(DK126)),IF(AZ126-VLOOKUP(BI126,NyVs!$L$2:$V$4,DK126,1)&lt;1,1 &amp; " - " &amp; AZ126+VLOOKUP(BI126,NyVs!$L$2:$V$4,DK126,1),IF(AZ126+VLOOKUP(BI126,NyVs!$L$2:$V$4,DK126,1)&gt;19,AZ126-VLOOKUP(BI126,NyVs!$L$2:$V$4,DK126,1) &amp; " - " &amp; 19,AZ126-VLOOKUP(BI126,NyVs!$L$2:$V$4,DK126,1) &amp; " - " &amp; AZ126+VLOOKUP(BI126,NyVs!$L$2:$V$4,DK126,1))),"")</f>
        <v/>
      </c>
      <c r="CH126" s="4" t="str">
        <f>IF(AND(ISNUMBER(BA126),ISNUMBER(DK126)),IF(BA126-VLOOKUP(BI126,NyPp!$L$2:$V$4,DK126,1)&lt;1,1 &amp; " - " &amp; BA126+VLOOKUP(BI126,NyPp!$L$2:$V$4,DK126,1),IF(BA126+VLOOKUP(BI126,NyPp!$L$2:$V$4,DK126,1)&gt;19,BA126-VLOOKUP(BI126,NyPp!$L$2:$V$4,DK126,1) &amp; " - " &amp; 19,BA126-VLOOKUP(BI126,NyPp!$L$2:$V$4,DK126,1) &amp; " - " &amp; BA126+VLOOKUP(BI126,NyPp!$L$2:$V$4,DK126,1))),"")</f>
        <v/>
      </c>
      <c r="CI126" s="4" t="str">
        <f>IF(AND(ISNUMBER(BB126),ISNUMBER(DK126)),IF(BB126-VLOOKUP(BI126,NyIGS!$L$2:$V$4,DK126,1)&lt;40,40 &amp; " - " &amp; BB126+VLOOKUP(BI126,NyIGS!$L$2:$V$4,DK126,1),IF(BB126+VLOOKUP(BI126,NyIGS!$L$2:$V$4,DK126,1)&gt;160,BB126-VLOOKUP(BI126,NyIGS!$L$2:$V$4,DK126,1) &amp; " - " &amp; 160,BB126-VLOOKUP(BI126,NyIGS!$L$2:$V$4,DK126,1) &amp; " - " &amp; BB126+VLOOKUP(BI126,NyIGS!$L$2:$V$4,DK126,1))),"")</f>
        <v/>
      </c>
      <c r="CJ126" s="4" t="str">
        <f>IF(AND(ISNUMBER(BC126),ISNUMBER(DK126)),IF(BC126-VLOOKUP(BI126,NyIRS!$L$2:$V$4,DK126,1)&lt;40,40 &amp; " - " &amp; BC126+VLOOKUP(BI126,NyIRS!$L$2:$V$4,DK126,1),IF(BC126+VLOOKUP(BI126,NyIRS!$L$2:$V$4,DK126,1)&gt;160,BC126-VLOOKUP(BI126,NyIRS!$L$2:$V$4,DK126,1) &amp; " - " &amp; 160,BC126-VLOOKUP(BI126,NyIRS!$L$2:$V$4,DK126,1) &amp; " - " &amp; BC126+VLOOKUP(BI126,NyIRS!$L$2:$V$4,DK126,1))),"")</f>
        <v/>
      </c>
      <c r="CK126" s="4" t="str">
        <f>IF(AND(ISNUMBER(BD126),ISNUMBER(DK126)),IF(BD126-VLOOKUP(BI126,NyIES!$L$2:$V$4,DK126,1)&lt;40,40 &amp; " - " &amp; BD126+VLOOKUP(BI126,NyIES!$L$2:$V$4,DK126,1),IF(BD126+VLOOKUP(BI126,NyIES!$L$2:$V$4,DK126,1)&gt;160,BD126-VLOOKUP(BI126,NyIES!$L$2:$V$4,DK126,1) &amp; " - " &amp; 160,BD126-VLOOKUP(BI126,NyIES!$L$2:$V$4,DK126,1) &amp; " - " &amp; BD126+VLOOKUP(BI126,NyIES!$L$2:$V$4,DK126,1))),"")</f>
        <v/>
      </c>
      <c r="CL126" s="4" t="str">
        <f>IF(AND(ISNUMBER(BE126),ISNUMBER(DK126)),IF(BE126-VLOOKUP(BI126,NyISI!$L$2:$V$4,DK126,1)&lt;40,40 &amp; " - " &amp; BE126+VLOOKUP(BI126,NyISI!$L$2:$V$4,DK126,1),IF(BE126+VLOOKUP(BI126,NyISI!$L$2:$V$4,DK126,1)&gt;160,BE126-VLOOKUP(BI126,NyISI!$L$2:$V$4,DK126,1) &amp; " - " &amp; 160,BE126-VLOOKUP(BI126,NyISI!$L$2:$V$4,DK126,1) &amp; " - " &amp; BE126+VLOOKUP(BI126,NyISI!$L$2:$V$4,DK126,1))),"")</f>
        <v/>
      </c>
      <c r="CM126" s="4" t="str">
        <f>IF(AND(ISNUMBER(DK126),DK126&lt;8),IF(AND(ISNUMBER(BF126),ISNUMBER(DK126)),IF(BF126-VLOOKUP(BI126,NyISS!$L$2:$V$4,DK126,1)&lt;40,40 &amp; " - " &amp; BF126+VLOOKUP(BI126,NyISS!$L$2:$V$4,DK126,1),IF(BF126+VLOOKUP(BI126,NyISS!$L$2:$V$4,DK126,1)&gt;160,BF126-VLOOKUP(BI126,NyISS!$L$2:$V$4,DK126,1) &amp; " - " &amp; 160,BF126-VLOOKUP(BI126,NyISS!$L$2:$V$4,DK126,1) &amp; " - " &amp; BF126+VLOOKUP(BI126,NyISS!$L$2:$V$4,DK126,1))),""),"")</f>
        <v/>
      </c>
      <c r="CN126" s="4" t="str">
        <f>IF(AND(ISNUMBER(DK126),DK126&gt;7),IF(AND(ISNUMBER(BG126),ISNUMBER(DK126)),IF(BG126-VLOOKUP(BI126,NyISM!$L$2:$V$4,DK126,1)&lt;40,40 &amp; " - " &amp; BG126+VLOOKUP(BI126,NyISM!$L$2:$V$4,DK126,1),IF(BG126+VLOOKUP(BI126,NyISM!$L$2:$V$4,DK126,1)&gt;160,BG126-VLOOKUP(BI126,NyISM!$L$2:$V$4,DK126,1) &amp; " - " &amp; 160,BG126-VLOOKUP(BI126,NyISM!$L$2:$V$4,DK126,1) &amp; " - " &amp; BG126+VLOOKUP(BI126,NyISM!$L$2:$V$4,DK126,1))),""),"")</f>
        <v/>
      </c>
      <c r="CO126" s="4" t="str">
        <f>IF(AND(ISNUMBER(BH126),ISNUMBER(DK126)),IF(BH126-VLOOKUP(BI126,NyIAM!$L$2:$V$4,DK126,1)&lt;40,40 &amp; " - " &amp; BH126+VLOOKUP(BI126,NyIAM!$L$2:$V$4,DK126,1),IF(BH126+VLOOKUP(BI126,NyIAM!$L$2:$V$4,DK126,1)&gt;160,BH126-VLOOKUP(BI126,NyIAM!$L$2:$V$4,DK126,1) &amp; " - " &amp; 160,BH126-VLOOKUP(BI126,NyIAM!$L$2:$V$4,DK126,1) &amp; " - " &amp; BH126+VLOOKUP(BI126,NyIAM!$L$2:$V$4,DK126,1))),"")</f>
        <v/>
      </c>
      <c r="CP126" s="4" t="str">
        <f>IF(AF126="","",IF(AND(ISNUMBER(AF126),ISNUMBER(DK126)),IF(VLOOKUP(AF126,NyOm!$A$2:$K$30,DK126,1)=1,"Onormalt få ord",IF(VLOOKUP(AF126,NyOm!$A$2:$K$30,DK126,1)=2,"Färre antal ord än normalt",IF(VLOOKUP(AF126,NyOm!$A$2:$K$30,DK126,1)=3,"Normalt antal ord","")))))</f>
        <v/>
      </c>
      <c r="CQ126" s="4" t="str">
        <f>IF(AB126="","",IF(AND(ISNUMBER(AB126),ISNUMBER(DK126)),IF(VLOOKUP(AB126,NyPbTid!$A$2:$K$218,DK126,1)=1,"Onormalt lång tidsåtgång",IF(VLOOKUP(AB126,NyPbTid!$A$2:$K$218,DK126,1)=2,"Långsammare än normalt",IF(VLOOKUP(AB126,NyPbTid!$A$2:$K$218,DK126,1)=3,"Normal tidsåtgång","")))))</f>
        <v/>
      </c>
      <c r="CR126" s="4" t="str">
        <f>IF(AC126="","",IF(AND(ISNUMBER(AC126),ISNUMBER(DK126)),IF(VLOOKUP(AC126,NyPbFel!$A$2:$K$18,DK126,1)=1,"Onormalt antal fel",IF(VLOOKUP(AC126,NyPbFel!$A$2:$K$18,DK126,1)=2,"Fler fel än normalt",IF(VLOOKUP(AC126,NyPbFel!$A$2:$K$18,DK126,1)=3,"Normalt antal fel","")))))</f>
        <v/>
      </c>
      <c r="CS126" s="4" t="str">
        <f t="shared" si="28"/>
        <v/>
      </c>
      <c r="CT126" s="4" t="str">
        <f>IF(OR(ISNUMBER(CS126),CS126="0**"),IF(ISNUMBER(CS126),CS126/ABS(CS126)*VLOOKUP(1,SignDiff!$A$3:$K$4,DK126,1),VLOOKUP(1,SignDiff!$A$3:$K$4,DK126,1)),"")</f>
        <v/>
      </c>
      <c r="CU126" s="4" t="str">
        <f>IF(OR(ISNUMBER(CS126),CS126="0**"),IF(ISNUMBER(CS126),CS126/ABS(CS126)*VLOOKUP(1,SignDiff!$A$7:$K$8,DK126,1),VLOOKUP(1,SignDiff!$A$7:$K$8,DK126,1)),"")</f>
        <v/>
      </c>
      <c r="CV126" s="4" t="str">
        <f t="shared" si="29"/>
        <v/>
      </c>
      <c r="CW126" s="4" t="str">
        <f t="shared" si="30"/>
        <v/>
      </c>
      <c r="CX126" s="4" t="str">
        <f>IF(OR(ISNUMBER(CS126),CS126="0**"),IF(CS126="0**",VLOOKUP(0,'IRS-IES'!$A$2:$C$43,2,1),IF(CS126&lt;0,VLOOKUP(ABS(CS126),'IRS-IES'!$A$2:$C$43,2,1),VLOOKUP(ABS(CS126),'IRS-IES'!$A$2:$C$43,3,1))),"")</f>
        <v/>
      </c>
      <c r="CY126" s="4" t="str">
        <f t="shared" si="31"/>
        <v/>
      </c>
      <c r="CZ126" s="4" t="str">
        <f>IF(OR(ISNUMBER(CY126),CY126="0**"),IF(ISNUMBER(CY126),CY126/ABS(CY126)*VLOOKUP(2,SignDiff!$A$3:$K$4,DK126,1),VLOOKUP(2,SignDiff!$A$3:$K$4,DK126,1)),"")</f>
        <v/>
      </c>
      <c r="DA126" s="4" t="str">
        <f>IF(OR(ISNUMBER(CY126),CY126="0**"),IF(ISNUMBER(CY126),CY126/ABS(CY126)*VLOOKUP(2,SignDiff!$A$7:$K$8,DK126,1),VLOOKUP(2,SignDiff!$A$7:$K$8,DK126,1)),"")</f>
        <v/>
      </c>
      <c r="DB126" s="4" t="str">
        <f t="shared" si="32"/>
        <v/>
      </c>
      <c r="DC126" s="4" t="str">
        <f t="shared" si="33"/>
        <v/>
      </c>
      <c r="DD126" s="4" t="str">
        <f>IF(OR(ISNUMBER(CY126),CY126="0**"),IF(CY126="0**",VLOOKUP(0,'ISI-ISS'!$A$2:$C$43,2,1),IF(CY126&lt;0,VLOOKUP(ABS(CY126),'ISI-ISS'!$A$2:$C$43,2,1),VLOOKUP(ABS(CY126),'ISI-ISS'!$A$2:$C$43,3,1))),"")</f>
        <v/>
      </c>
      <c r="DE126" s="4" t="str">
        <f t="shared" si="34"/>
        <v/>
      </c>
      <c r="DF126" s="4" t="str">
        <f>IF(OR(ISNUMBER(DE126),DE126="0**"),IF(ISNUMBER(DE126),DE126/ABS(DE126)*VLOOKUP(2,SignDiff!$A$3:$K$4,DK126,1),VLOOKUP(2,SignDiff!$A$3:$K$4,DK126,1)),"")</f>
        <v/>
      </c>
      <c r="DG126" s="4" t="str">
        <f>IF(OR(ISNUMBER(DE126),DE126="0**"),IF(ISNUMBER(DE126),DE126/ABS(DE126)*VLOOKUP(2,SignDiff!$A$7:$K$8,DK126,1),VLOOKUP(2,SignDiff!$A$7:$K$8,DK126,1)),"")</f>
        <v/>
      </c>
      <c r="DH126" s="4" t="str">
        <f t="shared" si="35"/>
        <v/>
      </c>
      <c r="DI126" s="4" t="str">
        <f t="shared" si="36"/>
        <v/>
      </c>
      <c r="DJ126" s="4" t="str">
        <f>IF(OR(ISNUMBER(DE126),DE126="0**"),IF(DE126="0**",VLOOKUP(0,'ISI-ISM'!$A$2:$C$43,2,1),IF(DE126&lt;0,VLOOKUP(ABS(DE126),'ISI-ISM'!$A$2:$C$43,2,1),VLOOKUP(ABS(DE126),'ISI-ISM'!$A$2:$C$43,3,1))),"")</f>
        <v/>
      </c>
      <c r="DK126" s="4" t="str">
        <f>IF(ISERROR(VLOOKUP(N126,age!$A$2:$C$11,2,1)),"",VLOOKUP(N126,age!$A$2:$C$11,2,1))</f>
        <v/>
      </c>
      <c r="DL126" s="4" t="str">
        <f>IF(ISERROR(VLOOKUP(N126,age!$A$2:$C$11,3,1)),"",VLOOKUP(N126,age!$A$2:$C$11,3,1))</f>
        <v/>
      </c>
      <c r="DM126" s="4">
        <f t="shared" si="23"/>
        <v>0</v>
      </c>
      <c r="DN126" s="4">
        <f t="shared" si="24"/>
        <v>0</v>
      </c>
      <c r="DO126" s="4">
        <f t="shared" si="25"/>
        <v>0</v>
      </c>
      <c r="DP126" s="4">
        <f t="shared" si="26"/>
        <v>0</v>
      </c>
      <c r="DQ126" s="4">
        <f t="shared" si="27"/>
        <v>0</v>
      </c>
      <c r="DR126" s="9" t="str">
        <f t="shared" si="37"/>
        <v/>
      </c>
      <c r="DS126" s="9" t="str">
        <f t="shared" si="38"/>
        <v/>
      </c>
      <c r="DT126" s="9" t="str">
        <f t="shared" si="39"/>
        <v/>
      </c>
      <c r="DU126" s="9" t="str">
        <f t="shared" si="40"/>
        <v/>
      </c>
      <c r="DV126" s="9" t="str">
        <f t="shared" si="41"/>
        <v/>
      </c>
      <c r="DW126" s="9" t="str">
        <f t="shared" si="42"/>
        <v/>
      </c>
      <c r="DX126" s="9" t="str">
        <f t="shared" si="43"/>
        <v/>
      </c>
      <c r="DY126" s="9" t="str">
        <f>IF(AND(ISNUMBER(AJ126),ISNUMBER(DK126)),IF(AJ126-VLOOKUP(BI126,NyFi!$L$2:$V$4,DK126,1)&lt;1,1,AJ126-VLOOKUP(BI126,NyFi!$L$2:$V$4,DK126,1)),"")</f>
        <v/>
      </c>
      <c r="DZ126" s="9" t="str">
        <f>IF(AND(ISNUMBER(DK126),DK126&lt;8),IF(AND(ISNUMBER(AK126),ISNUMBER(DK126)),IF(AK126-VLOOKUP(BI126,NyGs!$L$2:$V$4,DK126,1)&lt;1,1,AK126-VLOOKUP(BI126,NyGs!$L$2:$V$4,DK126,1)),""),"")</f>
        <v/>
      </c>
      <c r="EA126" s="9" t="str">
        <f>IF(AND(ISNUMBER(AL126),ISNUMBER(DK126)),IF(AL126-VLOOKUP(BI126,NyRm!$L$2:$V$4,DK126,1)&lt;1,1,AL126-VLOOKUP(BI126,NyRm!$L$2:$V$4,DK126,1)),"")</f>
        <v/>
      </c>
      <c r="EB126" s="9" t="str">
        <f>IF(AND(ISNUMBER(AM126),ISNUMBER(DK126)),IF(AM126-VLOOKUP(BI126,NyFm!$L$2:$V$4,DK126,1)&lt;1,1,AM126-VLOOKUP(BI126,NyFm!$L$2:$V$4,DK126,1)),"")</f>
        <v/>
      </c>
      <c r="EC126" s="9" t="str">
        <f>IF(AND(ISNUMBER(DK126),DK126&lt;8),IF(AND(ISNUMBER(AN126),ISNUMBER(DK126)),IF(AN126-VLOOKUP(BI126,NyLi1R!$L$2:$V$4,DK126,1)&lt;1,1,AN126-VLOOKUP(BI126,NyLi1R!$L$2:$V$4,DK126,1)),""),"")</f>
        <v/>
      </c>
      <c r="ED126" s="9" t="str">
        <f>IF(AND(ISNUMBER(DK126),DK126&lt;8),IF(AND(ISNUMBER(AO126),ISNUMBER(DK126)),IF(AO126-VLOOKUP(BI126,NyLi1E!$L$2:$V$4,DK126,1)&lt;1,1,AO126-VLOOKUP(BI126,NyLi1E!$L$2:$V$4,DK126,1)),""),"")</f>
        <v/>
      </c>
      <c r="EE126" s="9" t="str">
        <f>IF(AND(ISNUMBER(DK126),DK126&lt;8),IF(AND(ISNUMBER(AP126),ISNUMBER(DK126)),IF(AP126-VLOOKUP(BI126,NyLi1T!$L$2:$V$4,DK126,1)&lt;1,1,AP126-VLOOKUP(BI126,NyLi1T!$L$2:$V$4,DK126,1)),""),"")</f>
        <v/>
      </c>
      <c r="EF126" s="9" t="str">
        <f>IF(AND(ISNUMBER(DK126),DK126&gt;7),IF(AND(ISNUMBER(AQ126),ISNUMBER(DK126)),IF(AQ126-VLOOKUP(BI126,NyLi2R!$L$2:$V$4,DK126,1)&lt;1,1,AQ126-VLOOKUP(BI126,NyLi2R!$L$2:$V$4,DK126,1)),""),"")</f>
        <v/>
      </c>
      <c r="EG126" s="9" t="str">
        <f>IF(AND(ISNUMBER(DK126),DK126&gt;7),IF(AND(ISNUMBER(AR126),ISNUMBER(DK126)),IF(AR126-VLOOKUP(BI126,NyLi2E!$L$2:$V$4,DK126,1)&lt;1,1,AR126-VLOOKUP(BI126,NyLi2E!$L$2:$V$4,DK126,1)),""),"")</f>
        <v/>
      </c>
      <c r="EH126" s="9" t="str">
        <f>IF(AND(ISNUMBER(DK126),DK126&gt;7),IF(AND(ISNUMBER(AS126),ISNUMBER(DK126)),IF(AS126-VLOOKUP(BI126,NyLi2T!$L$2:$V$4,DK126,1)&lt;1,1,AS126-VLOOKUP(BI126,NyLi2T!$L$2:$V$4,DK126,1)),""),"")</f>
        <v/>
      </c>
      <c r="EI126" s="9" t="str">
        <f>IF(AND(ISNUMBER(DK126),DK126&lt;8),IF(AND(ISNUMBER(AT126),ISNUMBER(DK126)),IF(AT126-VLOOKUP(BI126,NySs!$L$2:$V$4,DK126,1)&lt;1,1,AT126-VLOOKUP(BI126,NySs!$L$2:$V$4,DK126,1)),""),"")</f>
        <v/>
      </c>
      <c r="EJ126" s="9" t="str">
        <f>IF(AND(ISNUMBER(DK126),DK126&lt;9),IF(AND(ISNUMBER(AU126),ISNUMBER(DK126)),IF(AU126-VLOOKUP(BI126,NyEo!$L$2:$V$4,DK126,1)&lt;1,1,AU126-VLOOKUP(BI126,NyEo!$L$2:$V$4,DK126,1)),""),"")</f>
        <v/>
      </c>
      <c r="EK126" s="9" t="str">
        <f>IF(AND(ISNUMBER(DK126),DK126&gt;7),IF(AND(ISNUMBER(AV126),ISNUMBER(DK126)),IF(AV126-VLOOKUP(BI126,NyHt!$L$2:$V$4,DK126,1)&lt;1,1,AV126-VLOOKUP(BI126,NyHt!$L$2:$V$4,DK126,1)),""),"")</f>
        <v/>
      </c>
      <c r="EL126" s="9" t="str">
        <f>IF(AND(ISNUMBER(AW126),ISNUMBER(DK126)),IF(AW126-VLOOKUP(BI126,NySiF!$L$2:$V$4,DK126,1)&lt;1,1,AW126-VLOOKUP(BI126,NySiF!$L$2:$V$4,DK126,1)),"")</f>
        <v/>
      </c>
      <c r="EM126" s="9" t="str">
        <f>IF(AND(ISNUMBER(AX126),ISNUMBER(DK126)),IF(AX126-VLOOKUP(BI126,NySiB!$L$2:$V$4,DK126,1)&lt;1,1,AX126-VLOOKUP(BI126,NySiB!$L$2:$V$4,DK126,1)),"")</f>
        <v/>
      </c>
      <c r="EN126" s="9" t="str">
        <f>IF(AND(ISNUMBER(AY126),ISNUMBER(DK126)),IF(AY126-VLOOKUP(BI126,NySiT!$L$2:$V$4,DK126,1)&lt;1,1,AY126-VLOOKUP(BI126,NySiT!$L$2:$V$4,DK126,1)),"")</f>
        <v/>
      </c>
      <c r="EO126" s="9" t="str">
        <f>IF(AND(ISNUMBER(AZ126),ISNUMBER(DK126)),IF(AZ126-VLOOKUP(BI126,NyVs!$L$2:$V$4,DK126,1)&lt;1,1,AZ126-VLOOKUP(BI126,NyVs!$L$2:$V$4,DK126,1)),"")</f>
        <v/>
      </c>
      <c r="EP126" s="9" t="str">
        <f>IF(AND(ISNUMBER(BA126),ISNUMBER(DK126)),IF(BA126-VLOOKUP(BI126,NyPp!$L$2:$V$4,DK126,1)&lt;1,1,BA126-VLOOKUP(BI126,NyPp!$L$2:$V$4,DK126,1)),"")</f>
        <v/>
      </c>
      <c r="EQ126" s="9" t="str">
        <f>IF(AND(ISNUMBER(BB126),ISNUMBER(DK126)),IF(BB126-VLOOKUP(BI126,NyIGS!$L$2:$V$4,DK126,1)&lt;40,40,BB126-VLOOKUP(BI126,NyIGS!$L$2:$V$4,DK126,1)),"")</f>
        <v/>
      </c>
      <c r="ER126" s="9" t="str">
        <f>IF(AND(ISNUMBER(BC126),ISNUMBER(DK126)),IF(BC126-VLOOKUP(BI126,NyIRS!$L$2:$V$4,DK126,1)&lt;40,40,BC126-VLOOKUP(BI126,NyIRS!$L$2:$V$4,DK126,1)),"")</f>
        <v/>
      </c>
      <c r="ES126" s="9" t="str">
        <f>IF(AND(ISNUMBER(BD126),ISNUMBER(DK126)),IF(BD126-VLOOKUP(BI126,NyIES!$L$2:$V$4,DK126,1)&lt;40,40,BD126-VLOOKUP(BI126,NyIES!$L$2:$V$4,DK126,1)),"")</f>
        <v/>
      </c>
      <c r="ET126" s="9" t="str">
        <f>IF(AND(ISNUMBER(BE126),ISNUMBER(DK126)),IF(BE126-VLOOKUP(BI126,NyISI!$L$2:$V$4,DK126,1)&lt;40,40,BE126-VLOOKUP(BI126,NyISI!$L$2:$V$4,DK126,1)),"")</f>
        <v/>
      </c>
      <c r="EU126" s="9" t="str">
        <f>IF(AND(ISNUMBER(DK126),DK126&lt;8),IF(AND(ISNUMBER(BF126),ISNUMBER(DK126)),IF(BF126-VLOOKUP(BI126,NyISS!$L$2:$V$4,DK126,1)&lt;40,40,BF126-VLOOKUP(BI126,NyISS!$L$2:$V$4,DK126,1)),""),"")</f>
        <v/>
      </c>
      <c r="EV126" s="9" t="str">
        <f>IF(AND(ISNUMBER(DK126),DK126&gt;7),IF(AND(ISNUMBER(BG126),ISNUMBER(DK126)),IF(BG126-VLOOKUP(BI126,NyISM!$L$2:$V$4,DK126,1)&lt;40,40,BG126-VLOOKUP(BI126,NyISM!$L$2:$V$4,DK126,1)),""),"")</f>
        <v/>
      </c>
      <c r="EW126" s="9" t="str">
        <f>IF(AND(ISNUMBER(BH126),ISNUMBER(DK126)),IF(BH126-VLOOKUP(BI126,NyIAM!$L$2:$V$4,DK126,1)&lt;40,40,BH126-VLOOKUP(BI126,NyIAM!$L$2:$V$4,DK126,1)),"")</f>
        <v/>
      </c>
      <c r="EX126" s="9" t="str">
        <f>IF(AND(ISNUMBER(AJ126),ISNUMBER(DK126)),IF(AJ126+VLOOKUP(BI126,NyFi!$L$2:$V$4,DK126,1)&gt;19,19,AJ126+VLOOKUP(BI126,NyFi!$L$2:$V$4,DK126,1)),"")</f>
        <v/>
      </c>
      <c r="EY126" s="9" t="str">
        <f>IF(AND(ISNUMBER(DK126),DK126&lt;8),IF(AND(ISNUMBER(AK126),ISNUMBER(DK126)),IF(AK126+VLOOKUP(BI126,NyGs!$L$2:$V$4,DK126,1)&gt;19,19,AK126+VLOOKUP(BI126,NyGs!$L$2:$V$4,DK126,1)),""),"")</f>
        <v/>
      </c>
      <c r="EZ126" s="9" t="str">
        <f>IF(AND(ISNUMBER(AL126),ISNUMBER(DK126)),IF(AL126+VLOOKUP(BI126,NyRm!$L$2:$V$4,DK126,1)&gt;19,19,AL126+VLOOKUP(BI126,NyRm!$L$2:$V$4,DK126,1)),"")</f>
        <v/>
      </c>
      <c r="FA126" s="9" t="str">
        <f>IF(AND(ISNUMBER(AM126),ISNUMBER(DK126)),IF(AM126+VLOOKUP(BI126,NyFm!$L$2:$V$4,DK126,1)&gt;19,19,AM126+VLOOKUP(BI126,NyFm!$L$2:$V$4,DK126,1)),"")</f>
        <v/>
      </c>
      <c r="FB126" s="9" t="str">
        <f>IF(AND(ISNUMBER(DK126),DK126&lt;8),IF(AND(ISNUMBER(AN126),ISNUMBER(DK126)),IF(AN126+VLOOKUP(BI126,NyLi1R!$L$2:$V$4,DK126,1)&gt;19,19,AN126+VLOOKUP(BI126,NyLi1R!$L$2:$V$4,DK126,1)),""),"")</f>
        <v/>
      </c>
      <c r="FC126" s="9" t="str">
        <f>IF(AND(ISNUMBER(DK126),DK126&lt;8),IF(AND(ISNUMBER(AO126),ISNUMBER(DK126)),IF(AO126+VLOOKUP(BI126,NyLi1E!$L$2:$V$4,DK126,1)&gt;19,19,AO126+VLOOKUP(BI126,NyLi1E!$L$2:$V$4,DK126,1)),""),"")</f>
        <v/>
      </c>
      <c r="FD126" s="9" t="str">
        <f>IF(AND(ISNUMBER(DK126),DK126&lt;8),IF(AND(ISNUMBER(AP126),ISNUMBER(DK126)),IF(AP126+VLOOKUP(BI126,NyLi1T!$L$2:$V$4,DK126,1)&gt;19,19,AP126+VLOOKUP(BI126,NyLi1T!$L$2:$V$4,DK126,1)),""),"")</f>
        <v/>
      </c>
      <c r="FE126" s="9" t="str">
        <f>IF(AND(ISNUMBER(DK126),DK126&gt;7),IF(AND(ISNUMBER(AQ126),ISNUMBER(DK126)),IF(AQ126+VLOOKUP(BI126,NyLi2R!$L$2:$V$4,DK126,1)&gt;19,19,AQ126+VLOOKUP(BI126,NyLi2R!$L$2:$V$4,DK126,1)),""),"")</f>
        <v/>
      </c>
      <c r="FF126" s="9" t="str">
        <f>IF(AND(ISNUMBER(DK126),DK126&gt;7),IF(AND(ISNUMBER(AR126),ISNUMBER(DK126)),IF(AR126+VLOOKUP(BI126,NyLi2E!$L$2:$V$4,DK126,1)&gt;19,19,AR126+VLOOKUP(BI126,NyLi2E!$L$2:$V$4,DK126,1)),""),"")</f>
        <v/>
      </c>
      <c r="FG126" s="9" t="str">
        <f>IF(AND(ISNUMBER(DK126),DK126&gt;7),IF(AND(ISNUMBER(AS126),ISNUMBER(DK126)),IF(AS126+VLOOKUP(BI126,NyLi2T!$L$2:$V$4,DK126,1)&gt;19,19,AS126+VLOOKUP(BI126,NyLi2T!$L$2:$V$4,DK126,1)),""),"")</f>
        <v/>
      </c>
      <c r="FH126" s="9" t="str">
        <f>IF(AND(ISNUMBER(DK126),DK126&lt;8),IF(AND(ISNUMBER(AT126),ISNUMBER(DK126)),IF(AT126+VLOOKUP(BI126,NySs!$L$2:$V$4,DK126,1)&gt;19,19,AT126+VLOOKUP(BI126,NySs!$L$2:$V$4,DK126,1)),""),"")</f>
        <v/>
      </c>
      <c r="FI126" s="9" t="str">
        <f>IF(AND(ISNUMBER(DK126),DK126&lt;9),IF(AND(ISNUMBER(AU126),ISNUMBER(DK126)),IF(AU126+VLOOKUP(BI126,NyEo!$L$2:$V$4,DK126,1)&gt;19,19,AU126+VLOOKUP(BI126,NyEo!$L$2:$V$4,DK126,1)),""),"")</f>
        <v/>
      </c>
      <c r="FJ126" s="9" t="str">
        <f>IF(AND(ISNUMBER(DK126),DK126&gt;7),IF(AND(ISNUMBER(AV126),ISNUMBER(DK126)),IF(AV126+VLOOKUP(BI126,NyHt!$L$2:$V$4,DK126,1)&gt;19,19,AV126+VLOOKUP(BI126,NyHt!$L$2:$V$4,DK126,1)),""),"")</f>
        <v/>
      </c>
      <c r="FK126" s="9" t="str">
        <f>IF(AND(ISNUMBER(AW126),ISNUMBER(DK126)),IF(AW126+VLOOKUP(BI126,NySiF!$L$2:$V$4,DK126,1)&gt;19,19,AW126+VLOOKUP(BI126,NySiF!$L$2:$V$4,DK126,1)),"")</f>
        <v/>
      </c>
      <c r="FL126" s="9" t="str">
        <f>IF(AND(ISNUMBER(AX126),ISNUMBER(DK126)),IF(AX126+VLOOKUP(BI126,NySiB!$L$2:$V$4,DK126,1)&gt;19,19,AX126+VLOOKUP(BI126,NySiB!$L$2:$V$4,DK126,1)),"")</f>
        <v/>
      </c>
      <c r="FM126" s="9" t="str">
        <f>IF(AND(ISNUMBER(AY126),ISNUMBER(DK126)),IF(AY126+VLOOKUP(BI126,NySiT!$L$2:$V$4,DK126,1)&gt;19,19,AY126+VLOOKUP(BI126,NySiT!$L$2:$V$4,DK126,1)),"")</f>
        <v/>
      </c>
      <c r="FN126" s="9" t="str">
        <f>IF(AND(ISNUMBER(AZ126),ISNUMBER(DK126)),IF(AZ126+VLOOKUP(BI126,NyVs!$L$2:$V$4,DK126,1)&gt;19,19,AZ126+VLOOKUP(BI126,NyVs!$L$2:$V$4,DK126,1)),"")</f>
        <v/>
      </c>
      <c r="FO126" s="9" t="str">
        <f>IF(AND(ISNUMBER(BA126),ISNUMBER(DK126)),IF(BA126+VLOOKUP(BI126,NyPp!$L$2:$V$4,DK126,1)&gt;19,19,BA126+VLOOKUP(BI126,NyPp!$L$2:$V$4,DK126,1)),"")</f>
        <v/>
      </c>
      <c r="FP126" s="9" t="str">
        <f>IF(AND(ISNUMBER(BB126),ISNUMBER(DK126)),IF(BB126+VLOOKUP(BI126,NyIGS!$L$2:$V$4,DK126,1)&gt;160,160,BB126+VLOOKUP(BI126,NyIGS!$L$2:$V$4,DK126,1)),"")</f>
        <v/>
      </c>
      <c r="FQ126" s="9" t="str">
        <f>IF(AND(ISNUMBER(BC126),ISNUMBER(DK126)),IF(BC126+VLOOKUP(BI126,NyIRS!$L$2:$V$4,DK126,1)&gt;160,160,BC126+VLOOKUP(BI126,NyIRS!$L$2:$V$4,DK126,1)),"")</f>
        <v/>
      </c>
      <c r="FR126" s="9" t="str">
        <f>IF(AND(ISNUMBER(BD126),ISNUMBER(DK126)),IF(BD126+VLOOKUP(BI126,NyIES!$L$2:$V$4,DK126,1)&gt;160,160, BD126+VLOOKUP(BI126,NyIES!$L$2:$V$4,DK126,1)),"")</f>
        <v/>
      </c>
      <c r="FS126" s="9" t="str">
        <f>IF(AND(ISNUMBER(BE126),ISNUMBER(DK126)),IF(BE126+VLOOKUP(BI126,NyISI!$L$2:$V$4,DK126,1)&gt;160,160,BE126+VLOOKUP(BI126,NyISI!$L$2:$V$4,DK126,1)),"")</f>
        <v/>
      </c>
      <c r="FT126" s="9" t="str">
        <f>IF(AND(ISNUMBER(DK126),DK126&lt;8),IF(AND(ISNUMBER(BF126),ISNUMBER(DK126)),IF(BF126+VLOOKUP(BI126,NyISS!$L$2:$V$4,DK126,1)&gt;160,160,BF126+VLOOKUP(BI126,NyISS!$L$2:$V$4,DK126,1)),""),"")</f>
        <v/>
      </c>
      <c r="FU126" s="9" t="str">
        <f>IF(AND(ISNUMBER(DK126),DK126&gt;7),IF(AND(ISNUMBER(BG126),ISNUMBER(DK126)),IF(BG126+VLOOKUP(BI126,NyISM!$L$2:$V$4,DK126,1)&gt;160,160,BG126+VLOOKUP(BI126,NyISM!$L$2:$V$4,DK126,1)),""),"")</f>
        <v/>
      </c>
      <c r="FV126" s="9" t="str">
        <f>IF(AND(ISNUMBER(BH126),ISNUMBER(DK126)),IF(BH126+VLOOKUP(BI126,NyIAM!$L$2:$V$4,DK126,1)&gt;160,160,BH126+VLOOKUP(BI126,NyIAM!$L$2:$V$4,DK126,1)),"")</f>
        <v/>
      </c>
    </row>
    <row r="127" spans="1:178" x14ac:dyDescent="0.2">
      <c r="A127" s="51"/>
      <c r="B127" s="51"/>
      <c r="C127" s="51"/>
      <c r="D127" s="51"/>
      <c r="E127" s="51"/>
      <c r="F127" s="51"/>
      <c r="G127" s="51"/>
      <c r="H127" s="51"/>
      <c r="I127" s="51"/>
      <c r="J127" s="52"/>
      <c r="K127" s="52"/>
      <c r="L127" s="53"/>
      <c r="M127" s="53"/>
      <c r="N127" s="58" t="str">
        <f t="shared" si="22"/>
        <v/>
      </c>
      <c r="O127" s="53"/>
      <c r="P127" s="53"/>
      <c r="Q127" s="53"/>
      <c r="R127" s="53"/>
      <c r="S127" s="53"/>
      <c r="T127" s="53"/>
      <c r="U127" s="53"/>
      <c r="V127" s="53"/>
      <c r="W127" s="53"/>
      <c r="X127" s="53"/>
      <c r="Y127" s="53"/>
      <c r="Z127" s="53"/>
      <c r="AA127" s="53"/>
      <c r="AB127" s="53"/>
      <c r="AC127" s="53"/>
      <c r="AD127" s="53"/>
      <c r="AE127" s="53"/>
      <c r="AF127" s="53"/>
      <c r="AG127" s="53"/>
      <c r="AH127" s="53"/>
      <c r="AI127" s="53"/>
      <c r="AJ127" s="4" t="str">
        <f>IF(O127="","",IF(ISNUMBER(N127),VLOOKUP(O127,NyFi!$A$2:$K$40,DK127),""))</f>
        <v/>
      </c>
      <c r="AK127" s="4" t="str">
        <f>IF(P127="","",IF(AND(ISNUMBER(N127),DK127&lt;8),VLOOKUP(P127,NyGs!$A$2:$G$41,DK127),""))</f>
        <v/>
      </c>
      <c r="AL127" s="4" t="str">
        <f>IF(AA127="","",IF(ISNUMBER(N127),VLOOKUP(AA127,NyRm!$A$2:$K$56,DK127),""))</f>
        <v/>
      </c>
      <c r="AM127" s="4" t="str">
        <f>IF(Z127="","",IF(ISNUMBER(N127),VLOOKUP(Z127,NyFm!$A$2:$K$46,DK127),""))</f>
        <v/>
      </c>
      <c r="AN127" s="4" t="str">
        <f>IF(U127="","",IF(AND(ISNUMBER(N127),DK127&lt;8),VLOOKUP(U127,NyLi1R!$A$2:$G$20,DK127),""))</f>
        <v/>
      </c>
      <c r="AO127" s="4" t="str">
        <f>IF(V127="","",IF(AND(ISNUMBER(N127),DK127&lt;8),VLOOKUP(V127,NyLi1E!$A$2:$G$20,DK127),""))</f>
        <v/>
      </c>
      <c r="AP127" s="4" t="str">
        <f>IF(AND(ISNUMBER(N127),ISNUMBER(AN127),ISNUMBER(AO127),DK127&lt;8),VLOOKUP(AN127+AO127,NyLi1T!$A$2:$G$40,DK127),"")</f>
        <v/>
      </c>
      <c r="AQ127" s="4" t="str">
        <f>IF(W127="","",IF(AND(ISNUMBER(N127),DK127&gt;7),VLOOKUP(W127,NyLi2R!$A$2:$K$20,DK127),""))</f>
        <v/>
      </c>
      <c r="AR127" s="4" t="str">
        <f>IF(X127="","",IF(AND(ISNUMBER(N127),DK127&gt;7),VLOOKUP(X127,NyLi2E!$A$2:$K$20,DK127),""))</f>
        <v/>
      </c>
      <c r="AS127" s="4" t="str">
        <f>IF(AND(ISNUMBER(N127),ISNUMBER(AQ127),ISNUMBER(AR127),DK127&gt;7),VLOOKUP(AQ127+AR127,NyLi2T!$A$2:$K$40,DK127),"")</f>
        <v/>
      </c>
      <c r="AT127" s="4" t="str">
        <f>IF(AE127="","",IF(AND(ISNUMBER(N127),DK127&lt;8),VLOOKUP(AE127,NySs!$A$2:$G$28,DK127),""))</f>
        <v/>
      </c>
      <c r="AU127" s="4" t="str">
        <f>IF(AD127="","",IF(AND(ISNUMBER(N127),DK127&lt;9),VLOOKUP(AD127,NyEo!$A$2:$H$22,DK127),""))</f>
        <v/>
      </c>
      <c r="AV127" s="4" t="str">
        <f>IF(Q127="","",IF(AND(ISNUMBER(N127),DK127&gt;7),VLOOKUP(Q127,NyHt!$A$2:$K$17,DK127),""))</f>
        <v/>
      </c>
      <c r="AW127" s="4" t="str">
        <f>IF(R127="","",IF(ISNUMBER(N127),VLOOKUP(R127,NySiF!$A$2:$K$18,DK127),""))</f>
        <v/>
      </c>
      <c r="AX127" s="4" t="str">
        <f>IF(S127="","",IF(ISNUMBER(N127),VLOOKUP(S127,NySiB!$A$2:$K$16,DK127),""))</f>
        <v/>
      </c>
      <c r="AY127" s="4" t="str">
        <f>IF(T127="","",IF(ISNUMBER(N127),VLOOKUP(T127,NySiT!$A$2:$K$32,DK127),""))</f>
        <v/>
      </c>
      <c r="AZ127" s="4" t="str">
        <f>IF(Y127="","",IF(ISNUMBER(N127),VLOOKUP(Y127,NyVs!$A$2:$K$86,DK127),""))</f>
        <v/>
      </c>
      <c r="BA127" s="4" t="str">
        <f>IF(AI127="","",IF(ISNUMBER(N127),VLOOKUP(AI127,NyPp!$A$2:$K$202,DK127),""))</f>
        <v/>
      </c>
      <c r="BB127" s="4" t="str">
        <f>IF(AND(ISNUMBER(AJ127),ISNUMBER(AK127),ISNUMBER(AL127),ISNUMBER(AM127),DK127&lt;8),IF(COUNTIF(O127,0)+COUNTIF(P127,0)+COUNTIF(AA127,0)+COUNTIF(Z127,0)&gt;1,"",VLOOKUP(AJ127+AK127+AL127+AM127,NyIGS!$A$2:$K$78,DK127)),IF(AND(ISNUMBER(AJ127),ISNUMBER(AL127),ISNUMBER(AM127),ISNUMBER(AS127),DK127&gt;7),IF(COUNTIF(O127,0)+COUNTIF(AA127,0)+COUNTIF(Z127,0)+AND(COUNTIF(W127,0),COUNTIF(X127,0))&gt;1,"",VLOOKUP(AJ127+AL127+AM127+AS127,NyIGS!$A$2:$K$78,DK127)),""))</f>
        <v/>
      </c>
      <c r="BC127" s="4" t="str">
        <f>IF(AND(ISNUMBER(AJ127),ISNUMBER(AN127),ISNUMBER(AT127),DK127&lt;8),IF(COUNTIF(O127,0)+COUNTIF(U127,0)+COUNTIF(AE127,0)&gt;1,"",VLOOKUP(AJ127+AN127+AT127,NyIRS!$A$2:$K$59,DK127)),IF(AND(ISNUMBER(AJ127),ISNUMBER(AQ127),DK127&gt;7),IF(COUNTIF(O127,0)+COUNTIF(W127,0)&gt;1,"",VLOOKUP(AJ127+AQ127,NyIRS!$A$2:$K$59,DK127)),""))</f>
        <v/>
      </c>
      <c r="BD127" s="4" t="str">
        <f>IF(AND(ISNUMBER(AK127),ISNUMBER(AL127),ISNUMBER(AM127),DK127&lt;8),IF(COUNTIF(P127,0)+COUNTIF(AA127,0)+COUNTIF(Z127,0)&gt;1,"",VLOOKUP(AK127+AL127+AM127,NyIES!$A$2:$K$59,DK127)),IF(AND(ISNUMBER(AL127),ISNUMBER(AM127),ISNUMBER(AR127),DK127&gt;7),IF(COUNTIF(AA127,0)+COUNTIF(Z127,0)+COUNTIF(X127,0)&gt;1,"",VLOOKUP(AL127+AM127+AR127,NyIES!$A$2:$K$59,DK127)),""))</f>
        <v/>
      </c>
      <c r="BE127" s="4" t="str">
        <f>IF(AND(ISNUMBER(AJ127),ISNUMBER(AP127),ISNUMBER(AU127),DK127&lt;8),IF(COUNTIF(O127,0)+AND(COUNTIF(U127,0),COUNTIF(V127,0))+COUNTIF(AD127,0)&gt;1,"",VLOOKUP(AJ127+AP127+AU127,NyISI!$A$2:$K$59,DK127)),IF(AND(ISNUMBER(AS127),ISNUMBER(AU127),ISNUMBER(AV127),DK127=8),IF(COUNTIF(AD127,0)+COUNTIF(Q127,0)+AND(COUNTIF(W127,0),COUNTIF(X127,0))&gt;1,"",VLOOKUP(AS127+AU127+AV127,NyISI!$A$2:$K$59,DK127)),IF(AND(ISNUMBER(AS127),ISNUMBER(AV127),DK127&gt;8),IF(COUNTIF(Q127,0)+AND(COUNTIF(W127,0),COUNTIF(X127,0))&gt;1,"",VLOOKUP(AS127+AV127,NyISI!$A$2:$K$59,DK127)),"")))</f>
        <v/>
      </c>
      <c r="BF127" s="4" t="str">
        <f>IF(AND(ISNUMBER(AT127),ISNUMBER(AK127),ISNUMBER(AL127),ISNUMBER(AM127),DK127&lt;8),IF(COUNTIF(P127,0)+COUNTIF(AA127,0)+COUNTIF(Z127,0)+COUNTIF(AE127,0)&gt;1,"",VLOOKUP(AT127+AK127+AL127+AM127,NyISS!$A$2:$G$78,DK127)),"")</f>
        <v/>
      </c>
      <c r="BG127" s="4" t="str">
        <f>IF(AND(ISNUMBER(AJ127),ISNUMBER(AL127),ISNUMBER(AM127),DK127&gt;7),IF(COUNTIF(O127,0)+COUNTIF(AA127,0)+COUNTIF(Z127,0)&gt;1,"",VLOOKUP(AJ127+AL127+AM127,NyISM!$A$2:$K$59,DK127)),"")</f>
        <v/>
      </c>
      <c r="BH127" s="4" t="str">
        <f>IF(AND(ISNUMBER(AY127),ISNUMBER(AZ127)),IF(COUNTIF(T127,0)+COUNTIF(Y127,0)&gt;1,"",VLOOKUP(AY127+AZ127,NyIAM!$A$2:$K$40,DK127)),"")</f>
        <v/>
      </c>
      <c r="BJ127" s="4" t="str">
        <f>IF(ISNUMBER(BB127),VLOOKUP(BB127,Percentil!$A$2:$B$122,2,1),"")</f>
        <v/>
      </c>
      <c r="BK127" s="4" t="str">
        <f>IF(ISNUMBER(BC127),VLOOKUP(BC127,Percentil!$A$2:$B$122,2,1),"")</f>
        <v/>
      </c>
      <c r="BL127" s="4" t="str">
        <f>IF(ISNUMBER(BD127),VLOOKUP(BD127,Percentil!$A$2:$B$122,2,1),"")</f>
        <v/>
      </c>
      <c r="BM127" s="4" t="str">
        <f>IF(ISNUMBER(BE127),VLOOKUP(BE127,Percentil!$A$2:$B$122,2,1),"")</f>
        <v/>
      </c>
      <c r="BN127" s="4" t="str">
        <f>IF(ISNUMBER(BF127),VLOOKUP(BF127,Percentil!$A$2:$B$122,2,1),"")</f>
        <v/>
      </c>
      <c r="BO127" s="4" t="str">
        <f>IF(ISNUMBER(BG127),VLOOKUP(BG127,Percentil!$A$2:$B$122,2,1),"")</f>
        <v/>
      </c>
      <c r="BP127" s="4" t="str">
        <f>IF(ISNUMBER(BH127),VLOOKUP(BH127,Percentil!$A$2:$B$122,2,1),"")</f>
        <v/>
      </c>
      <c r="BQ127" s="4" t="str">
        <f>IF(AND(ISNUMBER(AJ127),ISNUMBER(DK127)),IF(AJ127-VLOOKUP(BI127,NyFi!$L$2:$V$4,DK127,1)&lt;1,1 &amp; " - " &amp; AJ127+VLOOKUP(BI127,NyFi!$L$2:$V$4,DK127,1),IF(AJ127+VLOOKUP(BI127,NyFi!$L$2:$V$4,DK127,1)&gt;19,AJ127-VLOOKUP(BI127,NyFi!$L$2:$V$4,DK127,1) &amp; " - " &amp; 19,AJ127-VLOOKUP(BI127,NyFi!$L$2:$V$4,DK127,1) &amp; " - " &amp; AJ127+VLOOKUP(BI127,NyFi!$L$2:$V$4,DK127,1))),"")</f>
        <v/>
      </c>
      <c r="BR127" s="4" t="str">
        <f>IF(AND(ISNUMBER(DK127),DK127&lt;8),IF(AND(ISNUMBER(AK127),ISNUMBER(DK127)),IF(AK127-VLOOKUP(BI127,NyGs!$L$2:$V$4,DK127,1)&lt;1,1 &amp; " - " &amp; AK127+VLOOKUP(BI127,NyGs!$L$2:$V$4,DK127,1),IF(AK127+VLOOKUP(BI127,NyGs!$L$2:$V$4,DK127,1)&gt;19,AK127-VLOOKUP(BI127,NyGs!$L$2:$V$4,DK127,1) &amp; " - " &amp; 19,AK127-VLOOKUP(BI127,NyGs!$L$2:$V$4,DK127,1) &amp; " - " &amp; AK127+VLOOKUP(BI127,NyGs!$L$2:$V$4,DK127,1))),""),"")</f>
        <v/>
      </c>
      <c r="BS127" s="4" t="str">
        <f>IF(AND(ISNUMBER(AL127),ISNUMBER(DK127)),IF(AL127-VLOOKUP(BI127,NyRm!$L$2:$V$4,DK127,1)&lt;1,1 &amp; " - " &amp; AL127+VLOOKUP(BI127,NyRm!$L$2:$V$4,DK127,1),IF(AL127+VLOOKUP(BI127,NyRm!$L$2:$V$4,DK127,1)&gt;19,AL127-VLOOKUP(BI127,NyRm!$L$2:$V$4,DK127,1) &amp; " - " &amp; 19,AL127-VLOOKUP(BI127,NyRm!$L$2:$V$4,DK127,1) &amp; " - " &amp; AL127+VLOOKUP(BI127,NyRm!$L$2:$V$4,DK127,1))),"")</f>
        <v/>
      </c>
      <c r="BT127" s="4" t="str">
        <f>IF(AND(ISNUMBER(AM127),ISNUMBER(DK127)),IF(AM127-VLOOKUP(BI127,NyFm!$L$2:$V$4,DK127,1)&lt;1,1 &amp; " - " &amp; AM127+VLOOKUP(BI127,NyFm!$L$2:$V$4,DK127,1),IF(AM127+VLOOKUP(BI127,NyFm!$L$2:$V$4,DK127,1)&gt;19,AM127-VLOOKUP(BI127,NyFm!$L$2:$V$4,DK127,1) &amp; " - " &amp; 19,AM127-VLOOKUP(BI127,NyFm!$L$2:$V$4,DK127,1) &amp; " - " &amp; AM127+VLOOKUP(BI127,NyFm!$L$2:$V$4,DK127,1))),"")</f>
        <v/>
      </c>
      <c r="BU127" s="4" t="str">
        <f>IF(AND(ISNUMBER(DK127),DK127&lt;8),IF(AND(ISNUMBER(AN127),ISNUMBER(DK127)),IF(AN127-VLOOKUP(BI127,NyLi1R!$L$2:$V$4,DK127,1)&lt;1,1 &amp; " - " &amp; AN127+VLOOKUP(BI127,NyLi1R!$L$2:$V$4,DK127,1),IF(AN127+VLOOKUP(BI127,NyLi1R!$L$2:$V$4,DK127,1)&gt;19,AN127-VLOOKUP(BI127,NyLi1R!$L$2:$V$4,DK127,1) &amp; " - " &amp; 19,AN127-VLOOKUP(BI127,NyLi1R!$L$2:$V$4,DK127,1) &amp; " - " &amp; AN127+VLOOKUP(BI127,NyLi1R!$L$2:$V$4,DK127,1))),""),"")</f>
        <v/>
      </c>
      <c r="BV127" s="4" t="str">
        <f>IF(AND(ISNUMBER(DK127),DK127&lt;8),IF(AND(ISNUMBER(AO127),ISNUMBER(DK127)),IF(AO127-VLOOKUP(BI127,NyLi1E!$L$2:$V$4,DK127,1)&lt;1,1 &amp; " - " &amp; AO127+VLOOKUP(BI127,NyLi1E!$L$2:$V$4,DK127,1),IF(AO127+VLOOKUP(BI127,NyLi1E!$L$2:$V$4,DK127,1)&gt;19,AO127-VLOOKUP(BI127,NyLi1E!$L$2:$V$4,DK127,1) &amp; " - " &amp; 19,AO127-VLOOKUP(BI127,NyLi1E!$L$2:$V$4,DK127,1) &amp; " - " &amp; AO127+VLOOKUP(BI127,NyLi1E!$L$2:$V$4,DK127,1))),""),"")</f>
        <v/>
      </c>
      <c r="BW127" s="4" t="str">
        <f>IF(AND(ISNUMBER(DK127),DK127&lt;8),IF(AND(ISNUMBER(AP127),ISNUMBER(DK127)),IF(AP127-VLOOKUP(BI127,NyLi1T!$L$2:$V$4,DK127,1)&lt;1,1 &amp; " - " &amp; AP127+VLOOKUP(BI127,NyLi1T!$L$2:$V$4,DK127,1),IF(AP127+VLOOKUP(BI127,NyLi1T!$L$2:$V$4,DK127,1)&gt;19,AP127-VLOOKUP(BI127,NyLi1T!$L$2:$V$4,DK127,1) &amp; " - " &amp; 19,AP127-VLOOKUP(BI127,NyLi1T!$L$2:$V$4,DK127,1) &amp; " - " &amp; AP127+VLOOKUP(BI127,NyLi1T!$L$2:$V$4,DK127,1))),""),"")</f>
        <v/>
      </c>
      <c r="BX127" s="4" t="str">
        <f>IF(AND(ISNUMBER(DK127),DK127&gt;7),IF(AND(ISNUMBER(AQ127),ISNUMBER(DK127)),IF(AQ127-VLOOKUP(BI127,NyLi2R!$L$2:$V$4,DK127,1)&lt;1,1 &amp; " - " &amp; AQ127+VLOOKUP(BI127,NyLi2R!$L$2:$V$4,DK127,1),IF(AQ127+VLOOKUP(BI127,NyLi2R!$L$2:$V$4,DK127,1)&gt;19,AQ127-VLOOKUP(BI127,NyLi2R!$L$2:$V$4,DK127,1) &amp; " - " &amp; 19,AQ127-VLOOKUP(BI127,NyLi2R!$L$2:$V$4,DK127,1) &amp; " - " &amp; AQ127+VLOOKUP(BI127,NyLi2R!$L$2:$V$4,DK127,1))),""),"")</f>
        <v/>
      </c>
      <c r="BY127" s="4" t="str">
        <f>IF(AND(ISNUMBER(DK127),DK127&gt;7),IF(AND(ISNUMBER(AR127),ISNUMBER(DK127)),IF(AR127-VLOOKUP(BI127,NyLi2E!$L$2:$V$4,DK127,1)&lt;1,1 &amp; " - " &amp; AR127+VLOOKUP(BI127,NyLi2E!$L$2:$V$4,DK127,1),IF(AR127+VLOOKUP(BI127,NyLi2E!$L$2:$V$4,DK127,1)&gt;19,AR127-VLOOKUP(BI127,NyLi2E!$L$2:$V$4,DK127,1) &amp; " - " &amp; 19,AR127-VLOOKUP(BI127,NyLi2E!$L$2:$V$4,DK127,1) &amp; " - " &amp; AR127+VLOOKUP(BI127,NyLi2E!$L$2:$V$4,DK127,1))),""),"")</f>
        <v/>
      </c>
      <c r="BZ127" s="4" t="str">
        <f>IF(AND(ISNUMBER(DK127),DK127&gt;7),IF(AND(ISNUMBER(AS127),ISNUMBER(DK127)),IF(AS127-VLOOKUP(BI127,NyLi2T!$L$2:$V$4,DK127,1)&lt;1,1 &amp; " - " &amp; AS127+VLOOKUP(BI127,NyLi2T!$L$2:$V$4,DK127,1),IF(AS127+VLOOKUP(BI127,NyLi2T!$L$2:$V$4,DK127,1)&gt;19,AS127-VLOOKUP(BI127,NyLi2T!$L$2:$V$4,DK127,1) &amp; " - " &amp; 19,AS127-VLOOKUP(BI127,NyLi2T!$L$2:$V$4,DK127,1) &amp; " - " &amp; AS127+VLOOKUP(BI127,NyLi2T!$L$2:$V$4,DK127,1))),""),"")</f>
        <v/>
      </c>
      <c r="CA127" s="4" t="str">
        <f>IF(AND(ISNUMBER(DK127),DK127&lt;8),IF(AND(ISNUMBER(AT127),ISNUMBER(DK127)),IF(AT127-VLOOKUP(BI127,NySs!$L$2:$V$4,DK127,1)&lt;1,1 &amp; " - " &amp; AT127+VLOOKUP(BI127,NySs!$L$2:$V$4,DK127,1),IF(AT127+VLOOKUP(BI127,NySs!$L$2:$V$4,DK127,1)&gt;19,AT127-VLOOKUP(BI127,NySs!$L$2:$V$4,DK127,1) &amp; " - " &amp; 19,AT127-VLOOKUP(BI127,NySs!$L$2:$V$4,DK127,1) &amp; " - " &amp; AT127+VLOOKUP(BI127,NySs!$L$2:$V$4,DK127,1))),""),"")</f>
        <v/>
      </c>
      <c r="CB127" s="4" t="str">
        <f>IF(AND(ISNUMBER(DK127),DK127&lt;9),IF(AND(ISNUMBER(AU127),ISNUMBER(DK127)),IF(AU127-VLOOKUP(BI127,NyEo!$L$2:$V$4,DK127,1)&lt;1,1 &amp; " - " &amp; AU127+VLOOKUP(BI127,NyEo!$L$2:$V$4,DK127,1),IF(AU127+VLOOKUP(BI127,NyEo!$L$2:$V$4,DK127,1)&gt;19,AU127-VLOOKUP(BI127,NyEo!$L$2:$V$4,DK127,1) &amp; " - " &amp; 19,AU127-VLOOKUP(BI127,NyEo!$L$2:$V$4,DK127,1) &amp; " - " &amp; AU127+VLOOKUP(BI127,NyEo!$L$2:$V$4,DK127,1))),""),"")</f>
        <v/>
      </c>
      <c r="CC127" s="4" t="str">
        <f>IF(AND(ISNUMBER(DK127),DK127&gt;7),IF(AND(ISNUMBER(AV127),ISNUMBER(DK127)),IF(AV127-VLOOKUP(BI127,NyHt!$L$2:$V$4,DK127,1)&lt;1,1 &amp; " - " &amp; AV127+VLOOKUP(BI127,NyHt!$L$2:$V$4,DK127,1),IF(AV127+VLOOKUP(BI127,NyHt!$L$2:$V$4,DK127,1)&gt;19,AV127-VLOOKUP(BI127,NyHt!$L$2:$V$4,DK127,1) &amp; " - " &amp; 19,AV127-VLOOKUP(BI127,NyHt!$L$2:$V$4,DK127,1) &amp; " - " &amp; AV127+VLOOKUP(BI127,NyHt!$L$2:$V$4,DK127,1))),""),"")</f>
        <v/>
      </c>
      <c r="CD127" s="4" t="str">
        <f>IF(AND(ISNUMBER(AW127),ISNUMBER(DK127)),IF(AW127-VLOOKUP(BI127,NySiF!$L$2:$V$4,DK127,1)&lt;1,1 &amp; " - " &amp; AW127+VLOOKUP(BI127,NySiF!$L$2:$V$4,DK127,1),IF(AW127+VLOOKUP(BI127,NySiF!$L$2:$V$4,DK127,1)&gt;19,AW127-VLOOKUP(BI127,NySiF!$L$2:$V$4,DK127,1) &amp; " - " &amp; 19,AW127-VLOOKUP(BI127,NySiF!$L$2:$V$4,DK127,1) &amp; " - " &amp; AW127+VLOOKUP(BI127,NySiF!$L$2:$V$4,DK127,1))),"")</f>
        <v/>
      </c>
      <c r="CE127" s="4" t="str">
        <f>IF(AND(ISNUMBER(AX127),ISNUMBER(DK127)),IF(AX127-VLOOKUP(BI127,NySiB!$L$2:$V$4,DK127,1)&lt;1,1 &amp; " - " &amp; AX127+VLOOKUP(BI127,NySiB!$L$2:$V$4,DK127,1),IF(AX127+VLOOKUP(BI127,NySiB!$L$2:$V$4,DK127,1)&gt;19,AX127-VLOOKUP(BI127,NySiB!$L$2:$V$4,DK127,1) &amp; " - " &amp; 19,AX127-VLOOKUP(BI127,NySiB!$L$2:$V$4,DK127,1) &amp; " - " &amp; AX127+VLOOKUP(BI127,NySiB!$L$2:$V$4,DK127,1))),"")</f>
        <v/>
      </c>
      <c r="CF127" s="4" t="str">
        <f>IF(AND(ISNUMBER(AY127),ISNUMBER(DK127)),IF(AY127-VLOOKUP(BI127,NySiT!$L$2:$V$4,DK127,1)&lt;1,1 &amp; " - " &amp; AY127+VLOOKUP(BI127,NySiT!$L$2:$V$4,DK127,1),IF(AY127+VLOOKUP(BI127,NySiT!$L$2:$V$4,DK127,1)&gt;19,AY127-VLOOKUP(BI127,NySiT!$L$2:$V$4,DK127,1) &amp; " - " &amp; 19,AY127-VLOOKUP(BI127,NySiT!$L$2:$V$4,DK127,1) &amp; " - " &amp; AY127+VLOOKUP(BI127,NySiT!$L$2:$V$4,DK127,1))),"")</f>
        <v/>
      </c>
      <c r="CG127" s="4" t="str">
        <f>IF(AND(ISNUMBER(AZ127),ISNUMBER(DK127)),IF(AZ127-VLOOKUP(BI127,NyVs!$L$2:$V$4,DK127,1)&lt;1,1 &amp; " - " &amp; AZ127+VLOOKUP(BI127,NyVs!$L$2:$V$4,DK127,1),IF(AZ127+VLOOKUP(BI127,NyVs!$L$2:$V$4,DK127,1)&gt;19,AZ127-VLOOKUP(BI127,NyVs!$L$2:$V$4,DK127,1) &amp; " - " &amp; 19,AZ127-VLOOKUP(BI127,NyVs!$L$2:$V$4,DK127,1) &amp; " - " &amp; AZ127+VLOOKUP(BI127,NyVs!$L$2:$V$4,DK127,1))),"")</f>
        <v/>
      </c>
      <c r="CH127" s="4" t="str">
        <f>IF(AND(ISNUMBER(BA127),ISNUMBER(DK127)),IF(BA127-VLOOKUP(BI127,NyPp!$L$2:$V$4,DK127,1)&lt;1,1 &amp; " - " &amp; BA127+VLOOKUP(BI127,NyPp!$L$2:$V$4,DK127,1),IF(BA127+VLOOKUP(BI127,NyPp!$L$2:$V$4,DK127,1)&gt;19,BA127-VLOOKUP(BI127,NyPp!$L$2:$V$4,DK127,1) &amp; " - " &amp; 19,BA127-VLOOKUP(BI127,NyPp!$L$2:$V$4,DK127,1) &amp; " - " &amp; BA127+VLOOKUP(BI127,NyPp!$L$2:$V$4,DK127,1))),"")</f>
        <v/>
      </c>
      <c r="CI127" s="4" t="str">
        <f>IF(AND(ISNUMBER(BB127),ISNUMBER(DK127)),IF(BB127-VLOOKUP(BI127,NyIGS!$L$2:$V$4,DK127,1)&lt;40,40 &amp; " - " &amp; BB127+VLOOKUP(BI127,NyIGS!$L$2:$V$4,DK127,1),IF(BB127+VLOOKUP(BI127,NyIGS!$L$2:$V$4,DK127,1)&gt;160,BB127-VLOOKUP(BI127,NyIGS!$L$2:$V$4,DK127,1) &amp; " - " &amp; 160,BB127-VLOOKUP(BI127,NyIGS!$L$2:$V$4,DK127,1) &amp; " - " &amp; BB127+VLOOKUP(BI127,NyIGS!$L$2:$V$4,DK127,1))),"")</f>
        <v/>
      </c>
      <c r="CJ127" s="4" t="str">
        <f>IF(AND(ISNUMBER(BC127),ISNUMBER(DK127)),IF(BC127-VLOOKUP(BI127,NyIRS!$L$2:$V$4,DK127,1)&lt;40,40 &amp; " - " &amp; BC127+VLOOKUP(BI127,NyIRS!$L$2:$V$4,DK127,1),IF(BC127+VLOOKUP(BI127,NyIRS!$L$2:$V$4,DK127,1)&gt;160,BC127-VLOOKUP(BI127,NyIRS!$L$2:$V$4,DK127,1) &amp; " - " &amp; 160,BC127-VLOOKUP(BI127,NyIRS!$L$2:$V$4,DK127,1) &amp; " - " &amp; BC127+VLOOKUP(BI127,NyIRS!$L$2:$V$4,DK127,1))),"")</f>
        <v/>
      </c>
      <c r="CK127" s="4" t="str">
        <f>IF(AND(ISNUMBER(BD127),ISNUMBER(DK127)),IF(BD127-VLOOKUP(BI127,NyIES!$L$2:$V$4,DK127,1)&lt;40,40 &amp; " - " &amp; BD127+VLOOKUP(BI127,NyIES!$L$2:$V$4,DK127,1),IF(BD127+VLOOKUP(BI127,NyIES!$L$2:$V$4,DK127,1)&gt;160,BD127-VLOOKUP(BI127,NyIES!$L$2:$V$4,DK127,1) &amp; " - " &amp; 160,BD127-VLOOKUP(BI127,NyIES!$L$2:$V$4,DK127,1) &amp; " - " &amp; BD127+VLOOKUP(BI127,NyIES!$L$2:$V$4,DK127,1))),"")</f>
        <v/>
      </c>
      <c r="CL127" s="4" t="str">
        <f>IF(AND(ISNUMBER(BE127),ISNUMBER(DK127)),IF(BE127-VLOOKUP(BI127,NyISI!$L$2:$V$4,DK127,1)&lt;40,40 &amp; " - " &amp; BE127+VLOOKUP(BI127,NyISI!$L$2:$V$4,DK127,1),IF(BE127+VLOOKUP(BI127,NyISI!$L$2:$V$4,DK127,1)&gt;160,BE127-VLOOKUP(BI127,NyISI!$L$2:$V$4,DK127,1) &amp; " - " &amp; 160,BE127-VLOOKUP(BI127,NyISI!$L$2:$V$4,DK127,1) &amp; " - " &amp; BE127+VLOOKUP(BI127,NyISI!$L$2:$V$4,DK127,1))),"")</f>
        <v/>
      </c>
      <c r="CM127" s="4" t="str">
        <f>IF(AND(ISNUMBER(DK127),DK127&lt;8),IF(AND(ISNUMBER(BF127),ISNUMBER(DK127)),IF(BF127-VLOOKUP(BI127,NyISS!$L$2:$V$4,DK127,1)&lt;40,40 &amp; " - " &amp; BF127+VLOOKUP(BI127,NyISS!$L$2:$V$4,DK127,1),IF(BF127+VLOOKUP(BI127,NyISS!$L$2:$V$4,DK127,1)&gt;160,BF127-VLOOKUP(BI127,NyISS!$L$2:$V$4,DK127,1) &amp; " - " &amp; 160,BF127-VLOOKUP(BI127,NyISS!$L$2:$V$4,DK127,1) &amp; " - " &amp; BF127+VLOOKUP(BI127,NyISS!$L$2:$V$4,DK127,1))),""),"")</f>
        <v/>
      </c>
      <c r="CN127" s="4" t="str">
        <f>IF(AND(ISNUMBER(DK127),DK127&gt;7),IF(AND(ISNUMBER(BG127),ISNUMBER(DK127)),IF(BG127-VLOOKUP(BI127,NyISM!$L$2:$V$4,DK127,1)&lt;40,40 &amp; " - " &amp; BG127+VLOOKUP(BI127,NyISM!$L$2:$V$4,DK127,1),IF(BG127+VLOOKUP(BI127,NyISM!$L$2:$V$4,DK127,1)&gt;160,BG127-VLOOKUP(BI127,NyISM!$L$2:$V$4,DK127,1) &amp; " - " &amp; 160,BG127-VLOOKUP(BI127,NyISM!$L$2:$V$4,DK127,1) &amp; " - " &amp; BG127+VLOOKUP(BI127,NyISM!$L$2:$V$4,DK127,1))),""),"")</f>
        <v/>
      </c>
      <c r="CO127" s="4" t="str">
        <f>IF(AND(ISNUMBER(BH127),ISNUMBER(DK127)),IF(BH127-VLOOKUP(BI127,NyIAM!$L$2:$V$4,DK127,1)&lt;40,40 &amp; " - " &amp; BH127+VLOOKUP(BI127,NyIAM!$L$2:$V$4,DK127,1),IF(BH127+VLOOKUP(BI127,NyIAM!$L$2:$V$4,DK127,1)&gt;160,BH127-VLOOKUP(BI127,NyIAM!$L$2:$V$4,DK127,1) &amp; " - " &amp; 160,BH127-VLOOKUP(BI127,NyIAM!$L$2:$V$4,DK127,1) &amp; " - " &amp; BH127+VLOOKUP(BI127,NyIAM!$L$2:$V$4,DK127,1))),"")</f>
        <v/>
      </c>
      <c r="CP127" s="4" t="str">
        <f>IF(AF127="","",IF(AND(ISNUMBER(AF127),ISNUMBER(DK127)),IF(VLOOKUP(AF127,NyOm!$A$2:$K$30,DK127,1)=1,"Onormalt få ord",IF(VLOOKUP(AF127,NyOm!$A$2:$K$30,DK127,1)=2,"Färre antal ord än normalt",IF(VLOOKUP(AF127,NyOm!$A$2:$K$30,DK127,1)=3,"Normalt antal ord","")))))</f>
        <v/>
      </c>
      <c r="CQ127" s="4" t="str">
        <f>IF(AB127="","",IF(AND(ISNUMBER(AB127),ISNUMBER(DK127)),IF(VLOOKUP(AB127,NyPbTid!$A$2:$K$218,DK127,1)=1,"Onormalt lång tidsåtgång",IF(VLOOKUP(AB127,NyPbTid!$A$2:$K$218,DK127,1)=2,"Långsammare än normalt",IF(VLOOKUP(AB127,NyPbTid!$A$2:$K$218,DK127,1)=3,"Normal tidsåtgång","")))))</f>
        <v/>
      </c>
      <c r="CR127" s="4" t="str">
        <f>IF(AC127="","",IF(AND(ISNUMBER(AC127),ISNUMBER(DK127)),IF(VLOOKUP(AC127,NyPbFel!$A$2:$K$18,DK127,1)=1,"Onormalt antal fel",IF(VLOOKUP(AC127,NyPbFel!$A$2:$K$18,DK127,1)=2,"Fler fel än normalt",IF(VLOOKUP(AC127,NyPbFel!$A$2:$K$18,DK127,1)=3,"Normalt antal fel","")))))</f>
        <v/>
      </c>
      <c r="CS127" s="4" t="str">
        <f t="shared" si="28"/>
        <v/>
      </c>
      <c r="CT127" s="4" t="str">
        <f>IF(OR(ISNUMBER(CS127),CS127="0**"),IF(ISNUMBER(CS127),CS127/ABS(CS127)*VLOOKUP(1,SignDiff!$A$3:$K$4,DK127,1),VLOOKUP(1,SignDiff!$A$3:$K$4,DK127,1)),"")</f>
        <v/>
      </c>
      <c r="CU127" s="4" t="str">
        <f>IF(OR(ISNUMBER(CS127),CS127="0**"),IF(ISNUMBER(CS127),CS127/ABS(CS127)*VLOOKUP(1,SignDiff!$A$7:$K$8,DK127,1),VLOOKUP(1,SignDiff!$A$7:$K$8,DK127,1)),"")</f>
        <v/>
      </c>
      <c r="CV127" s="4" t="str">
        <f t="shared" si="29"/>
        <v/>
      </c>
      <c r="CW127" s="4" t="str">
        <f t="shared" si="30"/>
        <v/>
      </c>
      <c r="CX127" s="4" t="str">
        <f>IF(OR(ISNUMBER(CS127),CS127="0**"),IF(CS127="0**",VLOOKUP(0,'IRS-IES'!$A$2:$C$43,2,1),IF(CS127&lt;0,VLOOKUP(ABS(CS127),'IRS-IES'!$A$2:$C$43,2,1),VLOOKUP(ABS(CS127),'IRS-IES'!$A$2:$C$43,3,1))),"")</f>
        <v/>
      </c>
      <c r="CY127" s="4" t="str">
        <f t="shared" si="31"/>
        <v/>
      </c>
      <c r="CZ127" s="4" t="str">
        <f>IF(OR(ISNUMBER(CY127),CY127="0**"),IF(ISNUMBER(CY127),CY127/ABS(CY127)*VLOOKUP(2,SignDiff!$A$3:$K$4,DK127,1),VLOOKUP(2,SignDiff!$A$3:$K$4,DK127,1)),"")</f>
        <v/>
      </c>
      <c r="DA127" s="4" t="str">
        <f>IF(OR(ISNUMBER(CY127),CY127="0**"),IF(ISNUMBER(CY127),CY127/ABS(CY127)*VLOOKUP(2,SignDiff!$A$7:$K$8,DK127,1),VLOOKUP(2,SignDiff!$A$7:$K$8,DK127,1)),"")</f>
        <v/>
      </c>
      <c r="DB127" s="4" t="str">
        <f t="shared" si="32"/>
        <v/>
      </c>
      <c r="DC127" s="4" t="str">
        <f t="shared" si="33"/>
        <v/>
      </c>
      <c r="DD127" s="4" t="str">
        <f>IF(OR(ISNUMBER(CY127),CY127="0**"),IF(CY127="0**",VLOOKUP(0,'ISI-ISS'!$A$2:$C$43,2,1),IF(CY127&lt;0,VLOOKUP(ABS(CY127),'ISI-ISS'!$A$2:$C$43,2,1),VLOOKUP(ABS(CY127),'ISI-ISS'!$A$2:$C$43,3,1))),"")</f>
        <v/>
      </c>
      <c r="DE127" s="4" t="str">
        <f t="shared" si="34"/>
        <v/>
      </c>
      <c r="DF127" s="4" t="str">
        <f>IF(OR(ISNUMBER(DE127),DE127="0**"),IF(ISNUMBER(DE127),DE127/ABS(DE127)*VLOOKUP(2,SignDiff!$A$3:$K$4,DK127,1),VLOOKUP(2,SignDiff!$A$3:$K$4,DK127,1)),"")</f>
        <v/>
      </c>
      <c r="DG127" s="4" t="str">
        <f>IF(OR(ISNUMBER(DE127),DE127="0**"),IF(ISNUMBER(DE127),DE127/ABS(DE127)*VLOOKUP(2,SignDiff!$A$7:$K$8,DK127,1),VLOOKUP(2,SignDiff!$A$7:$K$8,DK127,1)),"")</f>
        <v/>
      </c>
      <c r="DH127" s="4" t="str">
        <f t="shared" si="35"/>
        <v/>
      </c>
      <c r="DI127" s="4" t="str">
        <f t="shared" si="36"/>
        <v/>
      </c>
      <c r="DJ127" s="4" t="str">
        <f>IF(OR(ISNUMBER(DE127),DE127="0**"),IF(DE127="0**",VLOOKUP(0,'ISI-ISM'!$A$2:$C$43,2,1),IF(DE127&lt;0,VLOOKUP(ABS(DE127),'ISI-ISM'!$A$2:$C$43,2,1),VLOOKUP(ABS(DE127),'ISI-ISM'!$A$2:$C$43,3,1))),"")</f>
        <v/>
      </c>
      <c r="DK127" s="4" t="str">
        <f>IF(ISERROR(VLOOKUP(N127,age!$A$2:$C$11,2,1)),"",VLOOKUP(N127,age!$A$2:$C$11,2,1))</f>
        <v/>
      </c>
      <c r="DL127" s="4" t="str">
        <f>IF(ISERROR(VLOOKUP(N127,age!$A$2:$C$11,3,1)),"",VLOOKUP(N127,age!$A$2:$C$11,3,1))</f>
        <v/>
      </c>
      <c r="DM127" s="4">
        <f t="shared" si="23"/>
        <v>0</v>
      </c>
      <c r="DN127" s="4">
        <f t="shared" si="24"/>
        <v>0</v>
      </c>
      <c r="DO127" s="4">
        <f t="shared" si="25"/>
        <v>0</v>
      </c>
      <c r="DP127" s="4">
        <f t="shared" si="26"/>
        <v>0</v>
      </c>
      <c r="DQ127" s="4">
        <f t="shared" si="27"/>
        <v>0</v>
      </c>
      <c r="DR127" s="9" t="str">
        <f t="shared" si="37"/>
        <v/>
      </c>
      <c r="DS127" s="9" t="str">
        <f t="shared" si="38"/>
        <v/>
      </c>
      <c r="DT127" s="9" t="str">
        <f t="shared" si="39"/>
        <v/>
      </c>
      <c r="DU127" s="9" t="str">
        <f t="shared" si="40"/>
        <v/>
      </c>
      <c r="DV127" s="9" t="str">
        <f t="shared" si="41"/>
        <v/>
      </c>
      <c r="DW127" s="9" t="str">
        <f t="shared" si="42"/>
        <v/>
      </c>
      <c r="DX127" s="9" t="str">
        <f t="shared" si="43"/>
        <v/>
      </c>
      <c r="DY127" s="9" t="str">
        <f>IF(AND(ISNUMBER(AJ127),ISNUMBER(DK127)),IF(AJ127-VLOOKUP(BI127,NyFi!$L$2:$V$4,DK127,1)&lt;1,1,AJ127-VLOOKUP(BI127,NyFi!$L$2:$V$4,DK127,1)),"")</f>
        <v/>
      </c>
      <c r="DZ127" s="9" t="str">
        <f>IF(AND(ISNUMBER(DK127),DK127&lt;8),IF(AND(ISNUMBER(AK127),ISNUMBER(DK127)),IF(AK127-VLOOKUP(BI127,NyGs!$L$2:$V$4,DK127,1)&lt;1,1,AK127-VLOOKUP(BI127,NyGs!$L$2:$V$4,DK127,1)),""),"")</f>
        <v/>
      </c>
      <c r="EA127" s="9" t="str">
        <f>IF(AND(ISNUMBER(AL127),ISNUMBER(DK127)),IF(AL127-VLOOKUP(BI127,NyRm!$L$2:$V$4,DK127,1)&lt;1,1,AL127-VLOOKUP(BI127,NyRm!$L$2:$V$4,DK127,1)),"")</f>
        <v/>
      </c>
      <c r="EB127" s="9" t="str">
        <f>IF(AND(ISNUMBER(AM127),ISNUMBER(DK127)),IF(AM127-VLOOKUP(BI127,NyFm!$L$2:$V$4,DK127,1)&lt;1,1,AM127-VLOOKUP(BI127,NyFm!$L$2:$V$4,DK127,1)),"")</f>
        <v/>
      </c>
      <c r="EC127" s="9" t="str">
        <f>IF(AND(ISNUMBER(DK127),DK127&lt;8),IF(AND(ISNUMBER(AN127),ISNUMBER(DK127)),IF(AN127-VLOOKUP(BI127,NyLi1R!$L$2:$V$4,DK127,1)&lt;1,1,AN127-VLOOKUP(BI127,NyLi1R!$L$2:$V$4,DK127,1)),""),"")</f>
        <v/>
      </c>
      <c r="ED127" s="9" t="str">
        <f>IF(AND(ISNUMBER(DK127),DK127&lt;8),IF(AND(ISNUMBER(AO127),ISNUMBER(DK127)),IF(AO127-VLOOKUP(BI127,NyLi1E!$L$2:$V$4,DK127,1)&lt;1,1,AO127-VLOOKUP(BI127,NyLi1E!$L$2:$V$4,DK127,1)),""),"")</f>
        <v/>
      </c>
      <c r="EE127" s="9" t="str">
        <f>IF(AND(ISNUMBER(DK127),DK127&lt;8),IF(AND(ISNUMBER(AP127),ISNUMBER(DK127)),IF(AP127-VLOOKUP(BI127,NyLi1T!$L$2:$V$4,DK127,1)&lt;1,1,AP127-VLOOKUP(BI127,NyLi1T!$L$2:$V$4,DK127,1)),""),"")</f>
        <v/>
      </c>
      <c r="EF127" s="9" t="str">
        <f>IF(AND(ISNUMBER(DK127),DK127&gt;7),IF(AND(ISNUMBER(AQ127),ISNUMBER(DK127)),IF(AQ127-VLOOKUP(BI127,NyLi2R!$L$2:$V$4,DK127,1)&lt;1,1,AQ127-VLOOKUP(BI127,NyLi2R!$L$2:$V$4,DK127,1)),""),"")</f>
        <v/>
      </c>
      <c r="EG127" s="9" t="str">
        <f>IF(AND(ISNUMBER(DK127),DK127&gt;7),IF(AND(ISNUMBER(AR127),ISNUMBER(DK127)),IF(AR127-VLOOKUP(BI127,NyLi2E!$L$2:$V$4,DK127,1)&lt;1,1,AR127-VLOOKUP(BI127,NyLi2E!$L$2:$V$4,DK127,1)),""),"")</f>
        <v/>
      </c>
      <c r="EH127" s="9" t="str">
        <f>IF(AND(ISNUMBER(DK127),DK127&gt;7),IF(AND(ISNUMBER(AS127),ISNUMBER(DK127)),IF(AS127-VLOOKUP(BI127,NyLi2T!$L$2:$V$4,DK127,1)&lt;1,1,AS127-VLOOKUP(BI127,NyLi2T!$L$2:$V$4,DK127,1)),""),"")</f>
        <v/>
      </c>
      <c r="EI127" s="9" t="str">
        <f>IF(AND(ISNUMBER(DK127),DK127&lt;8),IF(AND(ISNUMBER(AT127),ISNUMBER(DK127)),IF(AT127-VLOOKUP(BI127,NySs!$L$2:$V$4,DK127,1)&lt;1,1,AT127-VLOOKUP(BI127,NySs!$L$2:$V$4,DK127,1)),""),"")</f>
        <v/>
      </c>
      <c r="EJ127" s="9" t="str">
        <f>IF(AND(ISNUMBER(DK127),DK127&lt;9),IF(AND(ISNUMBER(AU127),ISNUMBER(DK127)),IF(AU127-VLOOKUP(BI127,NyEo!$L$2:$V$4,DK127,1)&lt;1,1,AU127-VLOOKUP(BI127,NyEo!$L$2:$V$4,DK127,1)),""),"")</f>
        <v/>
      </c>
      <c r="EK127" s="9" t="str">
        <f>IF(AND(ISNUMBER(DK127),DK127&gt;7),IF(AND(ISNUMBER(AV127),ISNUMBER(DK127)),IF(AV127-VLOOKUP(BI127,NyHt!$L$2:$V$4,DK127,1)&lt;1,1,AV127-VLOOKUP(BI127,NyHt!$L$2:$V$4,DK127,1)),""),"")</f>
        <v/>
      </c>
      <c r="EL127" s="9" t="str">
        <f>IF(AND(ISNUMBER(AW127),ISNUMBER(DK127)),IF(AW127-VLOOKUP(BI127,NySiF!$L$2:$V$4,DK127,1)&lt;1,1,AW127-VLOOKUP(BI127,NySiF!$L$2:$V$4,DK127,1)),"")</f>
        <v/>
      </c>
      <c r="EM127" s="9" t="str">
        <f>IF(AND(ISNUMBER(AX127),ISNUMBER(DK127)),IF(AX127-VLOOKUP(BI127,NySiB!$L$2:$V$4,DK127,1)&lt;1,1,AX127-VLOOKUP(BI127,NySiB!$L$2:$V$4,DK127,1)),"")</f>
        <v/>
      </c>
      <c r="EN127" s="9" t="str">
        <f>IF(AND(ISNUMBER(AY127),ISNUMBER(DK127)),IF(AY127-VLOOKUP(BI127,NySiT!$L$2:$V$4,DK127,1)&lt;1,1,AY127-VLOOKUP(BI127,NySiT!$L$2:$V$4,DK127,1)),"")</f>
        <v/>
      </c>
      <c r="EO127" s="9" t="str">
        <f>IF(AND(ISNUMBER(AZ127),ISNUMBER(DK127)),IF(AZ127-VLOOKUP(BI127,NyVs!$L$2:$V$4,DK127,1)&lt;1,1,AZ127-VLOOKUP(BI127,NyVs!$L$2:$V$4,DK127,1)),"")</f>
        <v/>
      </c>
      <c r="EP127" s="9" t="str">
        <f>IF(AND(ISNUMBER(BA127),ISNUMBER(DK127)),IF(BA127-VLOOKUP(BI127,NyPp!$L$2:$V$4,DK127,1)&lt;1,1,BA127-VLOOKUP(BI127,NyPp!$L$2:$V$4,DK127,1)),"")</f>
        <v/>
      </c>
      <c r="EQ127" s="9" t="str">
        <f>IF(AND(ISNUMBER(BB127),ISNUMBER(DK127)),IF(BB127-VLOOKUP(BI127,NyIGS!$L$2:$V$4,DK127,1)&lt;40,40,BB127-VLOOKUP(BI127,NyIGS!$L$2:$V$4,DK127,1)),"")</f>
        <v/>
      </c>
      <c r="ER127" s="9" t="str">
        <f>IF(AND(ISNUMBER(BC127),ISNUMBER(DK127)),IF(BC127-VLOOKUP(BI127,NyIRS!$L$2:$V$4,DK127,1)&lt;40,40,BC127-VLOOKUP(BI127,NyIRS!$L$2:$V$4,DK127,1)),"")</f>
        <v/>
      </c>
      <c r="ES127" s="9" t="str">
        <f>IF(AND(ISNUMBER(BD127),ISNUMBER(DK127)),IF(BD127-VLOOKUP(BI127,NyIES!$L$2:$V$4,DK127,1)&lt;40,40,BD127-VLOOKUP(BI127,NyIES!$L$2:$V$4,DK127,1)),"")</f>
        <v/>
      </c>
      <c r="ET127" s="9" t="str">
        <f>IF(AND(ISNUMBER(BE127),ISNUMBER(DK127)),IF(BE127-VLOOKUP(BI127,NyISI!$L$2:$V$4,DK127,1)&lt;40,40,BE127-VLOOKUP(BI127,NyISI!$L$2:$V$4,DK127,1)),"")</f>
        <v/>
      </c>
      <c r="EU127" s="9" t="str">
        <f>IF(AND(ISNUMBER(DK127),DK127&lt;8),IF(AND(ISNUMBER(BF127),ISNUMBER(DK127)),IF(BF127-VLOOKUP(BI127,NyISS!$L$2:$V$4,DK127,1)&lt;40,40,BF127-VLOOKUP(BI127,NyISS!$L$2:$V$4,DK127,1)),""),"")</f>
        <v/>
      </c>
      <c r="EV127" s="9" t="str">
        <f>IF(AND(ISNUMBER(DK127),DK127&gt;7),IF(AND(ISNUMBER(BG127),ISNUMBER(DK127)),IF(BG127-VLOOKUP(BI127,NyISM!$L$2:$V$4,DK127,1)&lt;40,40,BG127-VLOOKUP(BI127,NyISM!$L$2:$V$4,DK127,1)),""),"")</f>
        <v/>
      </c>
      <c r="EW127" s="9" t="str">
        <f>IF(AND(ISNUMBER(BH127),ISNUMBER(DK127)),IF(BH127-VLOOKUP(BI127,NyIAM!$L$2:$V$4,DK127,1)&lt;40,40,BH127-VLOOKUP(BI127,NyIAM!$L$2:$V$4,DK127,1)),"")</f>
        <v/>
      </c>
      <c r="EX127" s="9" t="str">
        <f>IF(AND(ISNUMBER(AJ127),ISNUMBER(DK127)),IF(AJ127+VLOOKUP(BI127,NyFi!$L$2:$V$4,DK127,1)&gt;19,19,AJ127+VLOOKUP(BI127,NyFi!$L$2:$V$4,DK127,1)),"")</f>
        <v/>
      </c>
      <c r="EY127" s="9" t="str">
        <f>IF(AND(ISNUMBER(DK127),DK127&lt;8),IF(AND(ISNUMBER(AK127),ISNUMBER(DK127)),IF(AK127+VLOOKUP(BI127,NyGs!$L$2:$V$4,DK127,1)&gt;19,19,AK127+VLOOKUP(BI127,NyGs!$L$2:$V$4,DK127,1)),""),"")</f>
        <v/>
      </c>
      <c r="EZ127" s="9" t="str">
        <f>IF(AND(ISNUMBER(AL127),ISNUMBER(DK127)),IF(AL127+VLOOKUP(BI127,NyRm!$L$2:$V$4,DK127,1)&gt;19,19,AL127+VLOOKUP(BI127,NyRm!$L$2:$V$4,DK127,1)),"")</f>
        <v/>
      </c>
      <c r="FA127" s="9" t="str">
        <f>IF(AND(ISNUMBER(AM127),ISNUMBER(DK127)),IF(AM127+VLOOKUP(BI127,NyFm!$L$2:$V$4,DK127,1)&gt;19,19,AM127+VLOOKUP(BI127,NyFm!$L$2:$V$4,DK127,1)),"")</f>
        <v/>
      </c>
      <c r="FB127" s="9" t="str">
        <f>IF(AND(ISNUMBER(DK127),DK127&lt;8),IF(AND(ISNUMBER(AN127),ISNUMBER(DK127)),IF(AN127+VLOOKUP(BI127,NyLi1R!$L$2:$V$4,DK127,1)&gt;19,19,AN127+VLOOKUP(BI127,NyLi1R!$L$2:$V$4,DK127,1)),""),"")</f>
        <v/>
      </c>
      <c r="FC127" s="9" t="str">
        <f>IF(AND(ISNUMBER(DK127),DK127&lt;8),IF(AND(ISNUMBER(AO127),ISNUMBER(DK127)),IF(AO127+VLOOKUP(BI127,NyLi1E!$L$2:$V$4,DK127,1)&gt;19,19,AO127+VLOOKUP(BI127,NyLi1E!$L$2:$V$4,DK127,1)),""),"")</f>
        <v/>
      </c>
      <c r="FD127" s="9" t="str">
        <f>IF(AND(ISNUMBER(DK127),DK127&lt;8),IF(AND(ISNUMBER(AP127),ISNUMBER(DK127)),IF(AP127+VLOOKUP(BI127,NyLi1T!$L$2:$V$4,DK127,1)&gt;19,19,AP127+VLOOKUP(BI127,NyLi1T!$L$2:$V$4,DK127,1)),""),"")</f>
        <v/>
      </c>
      <c r="FE127" s="9" t="str">
        <f>IF(AND(ISNUMBER(DK127),DK127&gt;7),IF(AND(ISNUMBER(AQ127),ISNUMBER(DK127)),IF(AQ127+VLOOKUP(BI127,NyLi2R!$L$2:$V$4,DK127,1)&gt;19,19,AQ127+VLOOKUP(BI127,NyLi2R!$L$2:$V$4,DK127,1)),""),"")</f>
        <v/>
      </c>
      <c r="FF127" s="9" t="str">
        <f>IF(AND(ISNUMBER(DK127),DK127&gt;7),IF(AND(ISNUMBER(AR127),ISNUMBER(DK127)),IF(AR127+VLOOKUP(BI127,NyLi2E!$L$2:$V$4,DK127,1)&gt;19,19,AR127+VLOOKUP(BI127,NyLi2E!$L$2:$V$4,DK127,1)),""),"")</f>
        <v/>
      </c>
      <c r="FG127" s="9" t="str">
        <f>IF(AND(ISNUMBER(DK127),DK127&gt;7),IF(AND(ISNUMBER(AS127),ISNUMBER(DK127)),IF(AS127+VLOOKUP(BI127,NyLi2T!$L$2:$V$4,DK127,1)&gt;19,19,AS127+VLOOKUP(BI127,NyLi2T!$L$2:$V$4,DK127,1)),""),"")</f>
        <v/>
      </c>
      <c r="FH127" s="9" t="str">
        <f>IF(AND(ISNUMBER(DK127),DK127&lt;8),IF(AND(ISNUMBER(AT127),ISNUMBER(DK127)),IF(AT127+VLOOKUP(BI127,NySs!$L$2:$V$4,DK127,1)&gt;19,19,AT127+VLOOKUP(BI127,NySs!$L$2:$V$4,DK127,1)),""),"")</f>
        <v/>
      </c>
      <c r="FI127" s="9" t="str">
        <f>IF(AND(ISNUMBER(DK127),DK127&lt;9),IF(AND(ISNUMBER(AU127),ISNUMBER(DK127)),IF(AU127+VLOOKUP(BI127,NyEo!$L$2:$V$4,DK127,1)&gt;19,19,AU127+VLOOKUP(BI127,NyEo!$L$2:$V$4,DK127,1)),""),"")</f>
        <v/>
      </c>
      <c r="FJ127" s="9" t="str">
        <f>IF(AND(ISNUMBER(DK127),DK127&gt;7),IF(AND(ISNUMBER(AV127),ISNUMBER(DK127)),IF(AV127+VLOOKUP(BI127,NyHt!$L$2:$V$4,DK127,1)&gt;19,19,AV127+VLOOKUP(BI127,NyHt!$L$2:$V$4,DK127,1)),""),"")</f>
        <v/>
      </c>
      <c r="FK127" s="9" t="str">
        <f>IF(AND(ISNUMBER(AW127),ISNUMBER(DK127)),IF(AW127+VLOOKUP(BI127,NySiF!$L$2:$V$4,DK127,1)&gt;19,19,AW127+VLOOKUP(BI127,NySiF!$L$2:$V$4,DK127,1)),"")</f>
        <v/>
      </c>
      <c r="FL127" s="9" t="str">
        <f>IF(AND(ISNUMBER(AX127),ISNUMBER(DK127)),IF(AX127+VLOOKUP(BI127,NySiB!$L$2:$V$4,DK127,1)&gt;19,19,AX127+VLOOKUP(BI127,NySiB!$L$2:$V$4,DK127,1)),"")</f>
        <v/>
      </c>
      <c r="FM127" s="9" t="str">
        <f>IF(AND(ISNUMBER(AY127),ISNUMBER(DK127)),IF(AY127+VLOOKUP(BI127,NySiT!$L$2:$V$4,DK127,1)&gt;19,19,AY127+VLOOKUP(BI127,NySiT!$L$2:$V$4,DK127,1)),"")</f>
        <v/>
      </c>
      <c r="FN127" s="9" t="str">
        <f>IF(AND(ISNUMBER(AZ127),ISNUMBER(DK127)),IF(AZ127+VLOOKUP(BI127,NyVs!$L$2:$V$4,DK127,1)&gt;19,19,AZ127+VLOOKUP(BI127,NyVs!$L$2:$V$4,DK127,1)),"")</f>
        <v/>
      </c>
      <c r="FO127" s="9" t="str">
        <f>IF(AND(ISNUMBER(BA127),ISNUMBER(DK127)),IF(BA127+VLOOKUP(BI127,NyPp!$L$2:$V$4,DK127,1)&gt;19,19,BA127+VLOOKUP(BI127,NyPp!$L$2:$V$4,DK127,1)),"")</f>
        <v/>
      </c>
      <c r="FP127" s="9" t="str">
        <f>IF(AND(ISNUMBER(BB127),ISNUMBER(DK127)),IF(BB127+VLOOKUP(BI127,NyIGS!$L$2:$V$4,DK127,1)&gt;160,160,BB127+VLOOKUP(BI127,NyIGS!$L$2:$V$4,DK127,1)),"")</f>
        <v/>
      </c>
      <c r="FQ127" s="9" t="str">
        <f>IF(AND(ISNUMBER(BC127),ISNUMBER(DK127)),IF(BC127+VLOOKUP(BI127,NyIRS!$L$2:$V$4,DK127,1)&gt;160,160,BC127+VLOOKUP(BI127,NyIRS!$L$2:$V$4,DK127,1)),"")</f>
        <v/>
      </c>
      <c r="FR127" s="9" t="str">
        <f>IF(AND(ISNUMBER(BD127),ISNUMBER(DK127)),IF(BD127+VLOOKUP(BI127,NyIES!$L$2:$V$4,DK127,1)&gt;160,160, BD127+VLOOKUP(BI127,NyIES!$L$2:$V$4,DK127,1)),"")</f>
        <v/>
      </c>
      <c r="FS127" s="9" t="str">
        <f>IF(AND(ISNUMBER(BE127),ISNUMBER(DK127)),IF(BE127+VLOOKUP(BI127,NyISI!$L$2:$V$4,DK127,1)&gt;160,160,BE127+VLOOKUP(BI127,NyISI!$L$2:$V$4,DK127,1)),"")</f>
        <v/>
      </c>
      <c r="FT127" s="9" t="str">
        <f>IF(AND(ISNUMBER(DK127),DK127&lt;8),IF(AND(ISNUMBER(BF127),ISNUMBER(DK127)),IF(BF127+VLOOKUP(BI127,NyISS!$L$2:$V$4,DK127,1)&gt;160,160,BF127+VLOOKUP(BI127,NyISS!$L$2:$V$4,DK127,1)),""),"")</f>
        <v/>
      </c>
      <c r="FU127" s="9" t="str">
        <f>IF(AND(ISNUMBER(DK127),DK127&gt;7),IF(AND(ISNUMBER(BG127),ISNUMBER(DK127)),IF(BG127+VLOOKUP(BI127,NyISM!$L$2:$V$4,DK127,1)&gt;160,160,BG127+VLOOKUP(BI127,NyISM!$L$2:$V$4,DK127,1)),""),"")</f>
        <v/>
      </c>
      <c r="FV127" s="9" t="str">
        <f>IF(AND(ISNUMBER(BH127),ISNUMBER(DK127)),IF(BH127+VLOOKUP(BI127,NyIAM!$L$2:$V$4,DK127,1)&gt;160,160,BH127+VLOOKUP(BI127,NyIAM!$L$2:$V$4,DK127,1)),"")</f>
        <v/>
      </c>
    </row>
    <row r="128" spans="1:178" x14ac:dyDescent="0.2">
      <c r="A128" s="51"/>
      <c r="B128" s="51"/>
      <c r="C128" s="51"/>
      <c r="D128" s="51"/>
      <c r="E128" s="51"/>
      <c r="F128" s="51"/>
      <c r="G128" s="51"/>
      <c r="H128" s="51"/>
      <c r="I128" s="51"/>
      <c r="J128" s="52"/>
      <c r="K128" s="52"/>
      <c r="L128" s="53"/>
      <c r="M128" s="53"/>
      <c r="N128" s="58" t="str">
        <f t="shared" si="22"/>
        <v/>
      </c>
      <c r="O128" s="53"/>
      <c r="P128" s="53"/>
      <c r="Q128" s="53"/>
      <c r="R128" s="53"/>
      <c r="S128" s="53"/>
      <c r="T128" s="53"/>
      <c r="U128" s="53"/>
      <c r="V128" s="53"/>
      <c r="W128" s="53"/>
      <c r="X128" s="53"/>
      <c r="Y128" s="53"/>
      <c r="Z128" s="53"/>
      <c r="AA128" s="53"/>
      <c r="AB128" s="53"/>
      <c r="AC128" s="53"/>
      <c r="AD128" s="53"/>
      <c r="AE128" s="53"/>
      <c r="AF128" s="53"/>
      <c r="AG128" s="53"/>
      <c r="AH128" s="53"/>
      <c r="AI128" s="53"/>
      <c r="AJ128" s="4" t="str">
        <f>IF(O128="","",IF(ISNUMBER(N128),VLOOKUP(O128,NyFi!$A$2:$K$40,DK128),""))</f>
        <v/>
      </c>
      <c r="AK128" s="4" t="str">
        <f>IF(P128="","",IF(AND(ISNUMBER(N128),DK128&lt;8),VLOOKUP(P128,NyGs!$A$2:$G$41,DK128),""))</f>
        <v/>
      </c>
      <c r="AL128" s="4" t="str">
        <f>IF(AA128="","",IF(ISNUMBER(N128),VLOOKUP(AA128,NyRm!$A$2:$K$56,DK128),""))</f>
        <v/>
      </c>
      <c r="AM128" s="4" t="str">
        <f>IF(Z128="","",IF(ISNUMBER(N128),VLOOKUP(Z128,NyFm!$A$2:$K$46,DK128),""))</f>
        <v/>
      </c>
      <c r="AN128" s="4" t="str">
        <f>IF(U128="","",IF(AND(ISNUMBER(N128),DK128&lt;8),VLOOKUP(U128,NyLi1R!$A$2:$G$20,DK128),""))</f>
        <v/>
      </c>
      <c r="AO128" s="4" t="str">
        <f>IF(V128="","",IF(AND(ISNUMBER(N128),DK128&lt;8),VLOOKUP(V128,NyLi1E!$A$2:$G$20,DK128),""))</f>
        <v/>
      </c>
      <c r="AP128" s="4" t="str">
        <f>IF(AND(ISNUMBER(N128),ISNUMBER(AN128),ISNUMBER(AO128),DK128&lt;8),VLOOKUP(AN128+AO128,NyLi1T!$A$2:$G$40,DK128),"")</f>
        <v/>
      </c>
      <c r="AQ128" s="4" t="str">
        <f>IF(W128="","",IF(AND(ISNUMBER(N128),DK128&gt;7),VLOOKUP(W128,NyLi2R!$A$2:$K$20,DK128),""))</f>
        <v/>
      </c>
      <c r="AR128" s="4" t="str">
        <f>IF(X128="","",IF(AND(ISNUMBER(N128),DK128&gt;7),VLOOKUP(X128,NyLi2E!$A$2:$K$20,DK128),""))</f>
        <v/>
      </c>
      <c r="AS128" s="4" t="str">
        <f>IF(AND(ISNUMBER(N128),ISNUMBER(AQ128),ISNUMBER(AR128),DK128&gt;7),VLOOKUP(AQ128+AR128,NyLi2T!$A$2:$K$40,DK128),"")</f>
        <v/>
      </c>
      <c r="AT128" s="4" t="str">
        <f>IF(AE128="","",IF(AND(ISNUMBER(N128),DK128&lt;8),VLOOKUP(AE128,NySs!$A$2:$G$28,DK128),""))</f>
        <v/>
      </c>
      <c r="AU128" s="4" t="str">
        <f>IF(AD128="","",IF(AND(ISNUMBER(N128),DK128&lt;9),VLOOKUP(AD128,NyEo!$A$2:$H$22,DK128),""))</f>
        <v/>
      </c>
      <c r="AV128" s="4" t="str">
        <f>IF(Q128="","",IF(AND(ISNUMBER(N128),DK128&gt;7),VLOOKUP(Q128,NyHt!$A$2:$K$17,DK128),""))</f>
        <v/>
      </c>
      <c r="AW128" s="4" t="str">
        <f>IF(R128="","",IF(ISNUMBER(N128),VLOOKUP(R128,NySiF!$A$2:$K$18,DK128),""))</f>
        <v/>
      </c>
      <c r="AX128" s="4" t="str">
        <f>IF(S128="","",IF(ISNUMBER(N128),VLOOKUP(S128,NySiB!$A$2:$K$16,DK128),""))</f>
        <v/>
      </c>
      <c r="AY128" s="4" t="str">
        <f>IF(T128="","",IF(ISNUMBER(N128),VLOOKUP(T128,NySiT!$A$2:$K$32,DK128),""))</f>
        <v/>
      </c>
      <c r="AZ128" s="4" t="str">
        <f>IF(Y128="","",IF(ISNUMBER(N128),VLOOKUP(Y128,NyVs!$A$2:$K$86,DK128),""))</f>
        <v/>
      </c>
      <c r="BA128" s="4" t="str">
        <f>IF(AI128="","",IF(ISNUMBER(N128),VLOOKUP(AI128,NyPp!$A$2:$K$202,DK128),""))</f>
        <v/>
      </c>
      <c r="BB128" s="4" t="str">
        <f>IF(AND(ISNUMBER(AJ128),ISNUMBER(AK128),ISNUMBER(AL128),ISNUMBER(AM128),DK128&lt;8),IF(COUNTIF(O128,0)+COUNTIF(P128,0)+COUNTIF(AA128,0)+COUNTIF(Z128,0)&gt;1,"",VLOOKUP(AJ128+AK128+AL128+AM128,NyIGS!$A$2:$K$78,DK128)),IF(AND(ISNUMBER(AJ128),ISNUMBER(AL128),ISNUMBER(AM128),ISNUMBER(AS128),DK128&gt;7),IF(COUNTIF(O128,0)+COUNTIF(AA128,0)+COUNTIF(Z128,0)+AND(COUNTIF(W128,0),COUNTIF(X128,0))&gt;1,"",VLOOKUP(AJ128+AL128+AM128+AS128,NyIGS!$A$2:$K$78,DK128)),""))</f>
        <v/>
      </c>
      <c r="BC128" s="4" t="str">
        <f>IF(AND(ISNUMBER(AJ128),ISNUMBER(AN128),ISNUMBER(AT128),DK128&lt;8),IF(COUNTIF(O128,0)+COUNTIF(U128,0)+COUNTIF(AE128,0)&gt;1,"",VLOOKUP(AJ128+AN128+AT128,NyIRS!$A$2:$K$59,DK128)),IF(AND(ISNUMBER(AJ128),ISNUMBER(AQ128),DK128&gt;7),IF(COUNTIF(O128,0)+COUNTIF(W128,0)&gt;1,"",VLOOKUP(AJ128+AQ128,NyIRS!$A$2:$K$59,DK128)),""))</f>
        <v/>
      </c>
      <c r="BD128" s="4" t="str">
        <f>IF(AND(ISNUMBER(AK128),ISNUMBER(AL128),ISNUMBER(AM128),DK128&lt;8),IF(COUNTIF(P128,0)+COUNTIF(AA128,0)+COUNTIF(Z128,0)&gt;1,"",VLOOKUP(AK128+AL128+AM128,NyIES!$A$2:$K$59,DK128)),IF(AND(ISNUMBER(AL128),ISNUMBER(AM128),ISNUMBER(AR128),DK128&gt;7),IF(COUNTIF(AA128,0)+COUNTIF(Z128,0)+COUNTIF(X128,0)&gt;1,"",VLOOKUP(AL128+AM128+AR128,NyIES!$A$2:$K$59,DK128)),""))</f>
        <v/>
      </c>
      <c r="BE128" s="4" t="str">
        <f>IF(AND(ISNUMBER(AJ128),ISNUMBER(AP128),ISNUMBER(AU128),DK128&lt;8),IF(COUNTIF(O128,0)+AND(COUNTIF(U128,0),COUNTIF(V128,0))+COUNTIF(AD128,0)&gt;1,"",VLOOKUP(AJ128+AP128+AU128,NyISI!$A$2:$K$59,DK128)),IF(AND(ISNUMBER(AS128),ISNUMBER(AU128),ISNUMBER(AV128),DK128=8),IF(COUNTIF(AD128,0)+COUNTIF(Q128,0)+AND(COUNTIF(W128,0),COUNTIF(X128,0))&gt;1,"",VLOOKUP(AS128+AU128+AV128,NyISI!$A$2:$K$59,DK128)),IF(AND(ISNUMBER(AS128),ISNUMBER(AV128),DK128&gt;8),IF(COUNTIF(Q128,0)+AND(COUNTIF(W128,0),COUNTIF(X128,0))&gt;1,"",VLOOKUP(AS128+AV128,NyISI!$A$2:$K$59,DK128)),"")))</f>
        <v/>
      </c>
      <c r="BF128" s="4" t="str">
        <f>IF(AND(ISNUMBER(AT128),ISNUMBER(AK128),ISNUMBER(AL128),ISNUMBER(AM128),DK128&lt;8),IF(COUNTIF(P128,0)+COUNTIF(AA128,0)+COUNTIF(Z128,0)+COUNTIF(AE128,0)&gt;1,"",VLOOKUP(AT128+AK128+AL128+AM128,NyISS!$A$2:$G$78,DK128)),"")</f>
        <v/>
      </c>
      <c r="BG128" s="4" t="str">
        <f>IF(AND(ISNUMBER(AJ128),ISNUMBER(AL128),ISNUMBER(AM128),DK128&gt;7),IF(COUNTIF(O128,0)+COUNTIF(AA128,0)+COUNTIF(Z128,0)&gt;1,"",VLOOKUP(AJ128+AL128+AM128,NyISM!$A$2:$K$59,DK128)),"")</f>
        <v/>
      </c>
      <c r="BH128" s="4" t="str">
        <f>IF(AND(ISNUMBER(AY128),ISNUMBER(AZ128)),IF(COUNTIF(T128,0)+COUNTIF(Y128,0)&gt;1,"",VLOOKUP(AY128+AZ128,NyIAM!$A$2:$K$40,DK128)),"")</f>
        <v/>
      </c>
      <c r="BJ128" s="4" t="str">
        <f>IF(ISNUMBER(BB128),VLOOKUP(BB128,Percentil!$A$2:$B$122,2,1),"")</f>
        <v/>
      </c>
      <c r="BK128" s="4" t="str">
        <f>IF(ISNUMBER(BC128),VLOOKUP(BC128,Percentil!$A$2:$B$122,2,1),"")</f>
        <v/>
      </c>
      <c r="BL128" s="4" t="str">
        <f>IF(ISNUMBER(BD128),VLOOKUP(BD128,Percentil!$A$2:$B$122,2,1),"")</f>
        <v/>
      </c>
      <c r="BM128" s="4" t="str">
        <f>IF(ISNUMBER(BE128),VLOOKUP(BE128,Percentil!$A$2:$B$122,2,1),"")</f>
        <v/>
      </c>
      <c r="BN128" s="4" t="str">
        <f>IF(ISNUMBER(BF128),VLOOKUP(BF128,Percentil!$A$2:$B$122,2,1),"")</f>
        <v/>
      </c>
      <c r="BO128" s="4" t="str">
        <f>IF(ISNUMBER(BG128),VLOOKUP(BG128,Percentil!$A$2:$B$122,2,1),"")</f>
        <v/>
      </c>
      <c r="BP128" s="4" t="str">
        <f>IF(ISNUMBER(BH128),VLOOKUP(BH128,Percentil!$A$2:$B$122,2,1),"")</f>
        <v/>
      </c>
      <c r="BQ128" s="4" t="str">
        <f>IF(AND(ISNUMBER(AJ128),ISNUMBER(DK128)),IF(AJ128-VLOOKUP(BI128,NyFi!$L$2:$V$4,DK128,1)&lt;1,1 &amp; " - " &amp; AJ128+VLOOKUP(BI128,NyFi!$L$2:$V$4,DK128,1),IF(AJ128+VLOOKUP(BI128,NyFi!$L$2:$V$4,DK128,1)&gt;19,AJ128-VLOOKUP(BI128,NyFi!$L$2:$V$4,DK128,1) &amp; " - " &amp; 19,AJ128-VLOOKUP(BI128,NyFi!$L$2:$V$4,DK128,1) &amp; " - " &amp; AJ128+VLOOKUP(BI128,NyFi!$L$2:$V$4,DK128,1))),"")</f>
        <v/>
      </c>
      <c r="BR128" s="4" t="str">
        <f>IF(AND(ISNUMBER(DK128),DK128&lt;8),IF(AND(ISNUMBER(AK128),ISNUMBER(DK128)),IF(AK128-VLOOKUP(BI128,NyGs!$L$2:$V$4,DK128,1)&lt;1,1 &amp; " - " &amp; AK128+VLOOKUP(BI128,NyGs!$L$2:$V$4,DK128,1),IF(AK128+VLOOKUP(BI128,NyGs!$L$2:$V$4,DK128,1)&gt;19,AK128-VLOOKUP(BI128,NyGs!$L$2:$V$4,DK128,1) &amp; " - " &amp; 19,AK128-VLOOKUP(BI128,NyGs!$L$2:$V$4,DK128,1) &amp; " - " &amp; AK128+VLOOKUP(BI128,NyGs!$L$2:$V$4,DK128,1))),""),"")</f>
        <v/>
      </c>
      <c r="BS128" s="4" t="str">
        <f>IF(AND(ISNUMBER(AL128),ISNUMBER(DK128)),IF(AL128-VLOOKUP(BI128,NyRm!$L$2:$V$4,DK128,1)&lt;1,1 &amp; " - " &amp; AL128+VLOOKUP(BI128,NyRm!$L$2:$V$4,DK128,1),IF(AL128+VLOOKUP(BI128,NyRm!$L$2:$V$4,DK128,1)&gt;19,AL128-VLOOKUP(BI128,NyRm!$L$2:$V$4,DK128,1) &amp; " - " &amp; 19,AL128-VLOOKUP(BI128,NyRm!$L$2:$V$4,DK128,1) &amp; " - " &amp; AL128+VLOOKUP(BI128,NyRm!$L$2:$V$4,DK128,1))),"")</f>
        <v/>
      </c>
      <c r="BT128" s="4" t="str">
        <f>IF(AND(ISNUMBER(AM128),ISNUMBER(DK128)),IF(AM128-VLOOKUP(BI128,NyFm!$L$2:$V$4,DK128,1)&lt;1,1 &amp; " - " &amp; AM128+VLOOKUP(BI128,NyFm!$L$2:$V$4,DK128,1),IF(AM128+VLOOKUP(BI128,NyFm!$L$2:$V$4,DK128,1)&gt;19,AM128-VLOOKUP(BI128,NyFm!$L$2:$V$4,DK128,1) &amp; " - " &amp; 19,AM128-VLOOKUP(BI128,NyFm!$L$2:$V$4,DK128,1) &amp; " - " &amp; AM128+VLOOKUP(BI128,NyFm!$L$2:$V$4,DK128,1))),"")</f>
        <v/>
      </c>
      <c r="BU128" s="4" t="str">
        <f>IF(AND(ISNUMBER(DK128),DK128&lt;8),IF(AND(ISNUMBER(AN128),ISNUMBER(DK128)),IF(AN128-VLOOKUP(BI128,NyLi1R!$L$2:$V$4,DK128,1)&lt;1,1 &amp; " - " &amp; AN128+VLOOKUP(BI128,NyLi1R!$L$2:$V$4,DK128,1),IF(AN128+VLOOKUP(BI128,NyLi1R!$L$2:$V$4,DK128,1)&gt;19,AN128-VLOOKUP(BI128,NyLi1R!$L$2:$V$4,DK128,1) &amp; " - " &amp; 19,AN128-VLOOKUP(BI128,NyLi1R!$L$2:$V$4,DK128,1) &amp; " - " &amp; AN128+VLOOKUP(BI128,NyLi1R!$L$2:$V$4,DK128,1))),""),"")</f>
        <v/>
      </c>
      <c r="BV128" s="4" t="str">
        <f>IF(AND(ISNUMBER(DK128),DK128&lt;8),IF(AND(ISNUMBER(AO128),ISNUMBER(DK128)),IF(AO128-VLOOKUP(BI128,NyLi1E!$L$2:$V$4,DK128,1)&lt;1,1 &amp; " - " &amp; AO128+VLOOKUP(BI128,NyLi1E!$L$2:$V$4,DK128,1),IF(AO128+VLOOKUP(BI128,NyLi1E!$L$2:$V$4,DK128,1)&gt;19,AO128-VLOOKUP(BI128,NyLi1E!$L$2:$V$4,DK128,1) &amp; " - " &amp; 19,AO128-VLOOKUP(BI128,NyLi1E!$L$2:$V$4,DK128,1) &amp; " - " &amp; AO128+VLOOKUP(BI128,NyLi1E!$L$2:$V$4,DK128,1))),""),"")</f>
        <v/>
      </c>
      <c r="BW128" s="4" t="str">
        <f>IF(AND(ISNUMBER(DK128),DK128&lt;8),IF(AND(ISNUMBER(AP128),ISNUMBER(DK128)),IF(AP128-VLOOKUP(BI128,NyLi1T!$L$2:$V$4,DK128,1)&lt;1,1 &amp; " - " &amp; AP128+VLOOKUP(BI128,NyLi1T!$L$2:$V$4,DK128,1),IF(AP128+VLOOKUP(BI128,NyLi1T!$L$2:$V$4,DK128,1)&gt;19,AP128-VLOOKUP(BI128,NyLi1T!$L$2:$V$4,DK128,1) &amp; " - " &amp; 19,AP128-VLOOKUP(BI128,NyLi1T!$L$2:$V$4,DK128,1) &amp; " - " &amp; AP128+VLOOKUP(BI128,NyLi1T!$L$2:$V$4,DK128,1))),""),"")</f>
        <v/>
      </c>
      <c r="BX128" s="4" t="str">
        <f>IF(AND(ISNUMBER(DK128),DK128&gt;7),IF(AND(ISNUMBER(AQ128),ISNUMBER(DK128)),IF(AQ128-VLOOKUP(BI128,NyLi2R!$L$2:$V$4,DK128,1)&lt;1,1 &amp; " - " &amp; AQ128+VLOOKUP(BI128,NyLi2R!$L$2:$V$4,DK128,1),IF(AQ128+VLOOKUP(BI128,NyLi2R!$L$2:$V$4,DK128,1)&gt;19,AQ128-VLOOKUP(BI128,NyLi2R!$L$2:$V$4,DK128,1) &amp; " - " &amp; 19,AQ128-VLOOKUP(BI128,NyLi2R!$L$2:$V$4,DK128,1) &amp; " - " &amp; AQ128+VLOOKUP(BI128,NyLi2R!$L$2:$V$4,DK128,1))),""),"")</f>
        <v/>
      </c>
      <c r="BY128" s="4" t="str">
        <f>IF(AND(ISNUMBER(DK128),DK128&gt;7),IF(AND(ISNUMBER(AR128),ISNUMBER(DK128)),IF(AR128-VLOOKUP(BI128,NyLi2E!$L$2:$V$4,DK128,1)&lt;1,1 &amp; " - " &amp; AR128+VLOOKUP(BI128,NyLi2E!$L$2:$V$4,DK128,1),IF(AR128+VLOOKUP(BI128,NyLi2E!$L$2:$V$4,DK128,1)&gt;19,AR128-VLOOKUP(BI128,NyLi2E!$L$2:$V$4,DK128,1) &amp; " - " &amp; 19,AR128-VLOOKUP(BI128,NyLi2E!$L$2:$V$4,DK128,1) &amp; " - " &amp; AR128+VLOOKUP(BI128,NyLi2E!$L$2:$V$4,DK128,1))),""),"")</f>
        <v/>
      </c>
      <c r="BZ128" s="4" t="str">
        <f>IF(AND(ISNUMBER(DK128),DK128&gt;7),IF(AND(ISNUMBER(AS128),ISNUMBER(DK128)),IF(AS128-VLOOKUP(BI128,NyLi2T!$L$2:$V$4,DK128,1)&lt;1,1 &amp; " - " &amp; AS128+VLOOKUP(BI128,NyLi2T!$L$2:$V$4,DK128,1),IF(AS128+VLOOKUP(BI128,NyLi2T!$L$2:$V$4,DK128,1)&gt;19,AS128-VLOOKUP(BI128,NyLi2T!$L$2:$V$4,DK128,1) &amp; " - " &amp; 19,AS128-VLOOKUP(BI128,NyLi2T!$L$2:$V$4,DK128,1) &amp; " - " &amp; AS128+VLOOKUP(BI128,NyLi2T!$L$2:$V$4,DK128,1))),""),"")</f>
        <v/>
      </c>
      <c r="CA128" s="4" t="str">
        <f>IF(AND(ISNUMBER(DK128),DK128&lt;8),IF(AND(ISNUMBER(AT128),ISNUMBER(DK128)),IF(AT128-VLOOKUP(BI128,NySs!$L$2:$V$4,DK128,1)&lt;1,1 &amp; " - " &amp; AT128+VLOOKUP(BI128,NySs!$L$2:$V$4,DK128,1),IF(AT128+VLOOKUP(BI128,NySs!$L$2:$V$4,DK128,1)&gt;19,AT128-VLOOKUP(BI128,NySs!$L$2:$V$4,DK128,1) &amp; " - " &amp; 19,AT128-VLOOKUP(BI128,NySs!$L$2:$V$4,DK128,1) &amp; " - " &amp; AT128+VLOOKUP(BI128,NySs!$L$2:$V$4,DK128,1))),""),"")</f>
        <v/>
      </c>
      <c r="CB128" s="4" t="str">
        <f>IF(AND(ISNUMBER(DK128),DK128&lt;9),IF(AND(ISNUMBER(AU128),ISNUMBER(DK128)),IF(AU128-VLOOKUP(BI128,NyEo!$L$2:$V$4,DK128,1)&lt;1,1 &amp; " - " &amp; AU128+VLOOKUP(BI128,NyEo!$L$2:$V$4,DK128,1),IF(AU128+VLOOKUP(BI128,NyEo!$L$2:$V$4,DK128,1)&gt;19,AU128-VLOOKUP(BI128,NyEo!$L$2:$V$4,DK128,1) &amp; " - " &amp; 19,AU128-VLOOKUP(BI128,NyEo!$L$2:$V$4,DK128,1) &amp; " - " &amp; AU128+VLOOKUP(BI128,NyEo!$L$2:$V$4,DK128,1))),""),"")</f>
        <v/>
      </c>
      <c r="CC128" s="4" t="str">
        <f>IF(AND(ISNUMBER(DK128),DK128&gt;7),IF(AND(ISNUMBER(AV128),ISNUMBER(DK128)),IF(AV128-VLOOKUP(BI128,NyHt!$L$2:$V$4,DK128,1)&lt;1,1 &amp; " - " &amp; AV128+VLOOKUP(BI128,NyHt!$L$2:$V$4,DK128,1),IF(AV128+VLOOKUP(BI128,NyHt!$L$2:$V$4,DK128,1)&gt;19,AV128-VLOOKUP(BI128,NyHt!$L$2:$V$4,DK128,1) &amp; " - " &amp; 19,AV128-VLOOKUP(BI128,NyHt!$L$2:$V$4,DK128,1) &amp; " - " &amp; AV128+VLOOKUP(BI128,NyHt!$L$2:$V$4,DK128,1))),""),"")</f>
        <v/>
      </c>
      <c r="CD128" s="4" t="str">
        <f>IF(AND(ISNUMBER(AW128),ISNUMBER(DK128)),IF(AW128-VLOOKUP(BI128,NySiF!$L$2:$V$4,DK128,1)&lt;1,1 &amp; " - " &amp; AW128+VLOOKUP(BI128,NySiF!$L$2:$V$4,DK128,1),IF(AW128+VLOOKUP(BI128,NySiF!$L$2:$V$4,DK128,1)&gt;19,AW128-VLOOKUP(BI128,NySiF!$L$2:$V$4,DK128,1) &amp; " - " &amp; 19,AW128-VLOOKUP(BI128,NySiF!$L$2:$V$4,DK128,1) &amp; " - " &amp; AW128+VLOOKUP(BI128,NySiF!$L$2:$V$4,DK128,1))),"")</f>
        <v/>
      </c>
      <c r="CE128" s="4" t="str">
        <f>IF(AND(ISNUMBER(AX128),ISNUMBER(DK128)),IF(AX128-VLOOKUP(BI128,NySiB!$L$2:$V$4,DK128,1)&lt;1,1 &amp; " - " &amp; AX128+VLOOKUP(BI128,NySiB!$L$2:$V$4,DK128,1),IF(AX128+VLOOKUP(BI128,NySiB!$L$2:$V$4,DK128,1)&gt;19,AX128-VLOOKUP(BI128,NySiB!$L$2:$V$4,DK128,1) &amp; " - " &amp; 19,AX128-VLOOKUP(BI128,NySiB!$L$2:$V$4,DK128,1) &amp; " - " &amp; AX128+VLOOKUP(BI128,NySiB!$L$2:$V$4,DK128,1))),"")</f>
        <v/>
      </c>
      <c r="CF128" s="4" t="str">
        <f>IF(AND(ISNUMBER(AY128),ISNUMBER(DK128)),IF(AY128-VLOOKUP(BI128,NySiT!$L$2:$V$4,DK128,1)&lt;1,1 &amp; " - " &amp; AY128+VLOOKUP(BI128,NySiT!$L$2:$V$4,DK128,1),IF(AY128+VLOOKUP(BI128,NySiT!$L$2:$V$4,DK128,1)&gt;19,AY128-VLOOKUP(BI128,NySiT!$L$2:$V$4,DK128,1) &amp; " - " &amp; 19,AY128-VLOOKUP(BI128,NySiT!$L$2:$V$4,DK128,1) &amp; " - " &amp; AY128+VLOOKUP(BI128,NySiT!$L$2:$V$4,DK128,1))),"")</f>
        <v/>
      </c>
      <c r="CG128" s="4" t="str">
        <f>IF(AND(ISNUMBER(AZ128),ISNUMBER(DK128)),IF(AZ128-VLOOKUP(BI128,NyVs!$L$2:$V$4,DK128,1)&lt;1,1 &amp; " - " &amp; AZ128+VLOOKUP(BI128,NyVs!$L$2:$V$4,DK128,1),IF(AZ128+VLOOKUP(BI128,NyVs!$L$2:$V$4,DK128,1)&gt;19,AZ128-VLOOKUP(BI128,NyVs!$L$2:$V$4,DK128,1) &amp; " - " &amp; 19,AZ128-VLOOKUP(BI128,NyVs!$L$2:$V$4,DK128,1) &amp; " - " &amp; AZ128+VLOOKUP(BI128,NyVs!$L$2:$V$4,DK128,1))),"")</f>
        <v/>
      </c>
      <c r="CH128" s="4" t="str">
        <f>IF(AND(ISNUMBER(BA128),ISNUMBER(DK128)),IF(BA128-VLOOKUP(BI128,NyPp!$L$2:$V$4,DK128,1)&lt;1,1 &amp; " - " &amp; BA128+VLOOKUP(BI128,NyPp!$L$2:$V$4,DK128,1),IF(BA128+VLOOKUP(BI128,NyPp!$L$2:$V$4,DK128,1)&gt;19,BA128-VLOOKUP(BI128,NyPp!$L$2:$V$4,DK128,1) &amp; " - " &amp; 19,BA128-VLOOKUP(BI128,NyPp!$L$2:$V$4,DK128,1) &amp; " - " &amp; BA128+VLOOKUP(BI128,NyPp!$L$2:$V$4,DK128,1))),"")</f>
        <v/>
      </c>
      <c r="CI128" s="4" t="str">
        <f>IF(AND(ISNUMBER(BB128),ISNUMBER(DK128)),IF(BB128-VLOOKUP(BI128,NyIGS!$L$2:$V$4,DK128,1)&lt;40,40 &amp; " - " &amp; BB128+VLOOKUP(BI128,NyIGS!$L$2:$V$4,DK128,1),IF(BB128+VLOOKUP(BI128,NyIGS!$L$2:$V$4,DK128,1)&gt;160,BB128-VLOOKUP(BI128,NyIGS!$L$2:$V$4,DK128,1) &amp; " - " &amp; 160,BB128-VLOOKUP(BI128,NyIGS!$L$2:$V$4,DK128,1) &amp; " - " &amp; BB128+VLOOKUP(BI128,NyIGS!$L$2:$V$4,DK128,1))),"")</f>
        <v/>
      </c>
      <c r="CJ128" s="4" t="str">
        <f>IF(AND(ISNUMBER(BC128),ISNUMBER(DK128)),IF(BC128-VLOOKUP(BI128,NyIRS!$L$2:$V$4,DK128,1)&lt;40,40 &amp; " - " &amp; BC128+VLOOKUP(BI128,NyIRS!$L$2:$V$4,DK128,1),IF(BC128+VLOOKUP(BI128,NyIRS!$L$2:$V$4,DK128,1)&gt;160,BC128-VLOOKUP(BI128,NyIRS!$L$2:$V$4,DK128,1) &amp; " - " &amp; 160,BC128-VLOOKUP(BI128,NyIRS!$L$2:$V$4,DK128,1) &amp; " - " &amp; BC128+VLOOKUP(BI128,NyIRS!$L$2:$V$4,DK128,1))),"")</f>
        <v/>
      </c>
      <c r="CK128" s="4" t="str">
        <f>IF(AND(ISNUMBER(BD128),ISNUMBER(DK128)),IF(BD128-VLOOKUP(BI128,NyIES!$L$2:$V$4,DK128,1)&lt;40,40 &amp; " - " &amp; BD128+VLOOKUP(BI128,NyIES!$L$2:$V$4,DK128,1),IF(BD128+VLOOKUP(BI128,NyIES!$L$2:$V$4,DK128,1)&gt;160,BD128-VLOOKUP(BI128,NyIES!$L$2:$V$4,DK128,1) &amp; " - " &amp; 160,BD128-VLOOKUP(BI128,NyIES!$L$2:$V$4,DK128,1) &amp; " - " &amp; BD128+VLOOKUP(BI128,NyIES!$L$2:$V$4,DK128,1))),"")</f>
        <v/>
      </c>
      <c r="CL128" s="4" t="str">
        <f>IF(AND(ISNUMBER(BE128),ISNUMBER(DK128)),IF(BE128-VLOOKUP(BI128,NyISI!$L$2:$V$4,DK128,1)&lt;40,40 &amp; " - " &amp; BE128+VLOOKUP(BI128,NyISI!$L$2:$V$4,DK128,1),IF(BE128+VLOOKUP(BI128,NyISI!$L$2:$V$4,DK128,1)&gt;160,BE128-VLOOKUP(BI128,NyISI!$L$2:$V$4,DK128,1) &amp; " - " &amp; 160,BE128-VLOOKUP(BI128,NyISI!$L$2:$V$4,DK128,1) &amp; " - " &amp; BE128+VLOOKUP(BI128,NyISI!$L$2:$V$4,DK128,1))),"")</f>
        <v/>
      </c>
      <c r="CM128" s="4" t="str">
        <f>IF(AND(ISNUMBER(DK128),DK128&lt;8),IF(AND(ISNUMBER(BF128),ISNUMBER(DK128)),IF(BF128-VLOOKUP(BI128,NyISS!$L$2:$V$4,DK128,1)&lt;40,40 &amp; " - " &amp; BF128+VLOOKUP(BI128,NyISS!$L$2:$V$4,DK128,1),IF(BF128+VLOOKUP(BI128,NyISS!$L$2:$V$4,DK128,1)&gt;160,BF128-VLOOKUP(BI128,NyISS!$L$2:$V$4,DK128,1) &amp; " - " &amp; 160,BF128-VLOOKUP(BI128,NyISS!$L$2:$V$4,DK128,1) &amp; " - " &amp; BF128+VLOOKUP(BI128,NyISS!$L$2:$V$4,DK128,1))),""),"")</f>
        <v/>
      </c>
      <c r="CN128" s="4" t="str">
        <f>IF(AND(ISNUMBER(DK128),DK128&gt;7),IF(AND(ISNUMBER(BG128),ISNUMBER(DK128)),IF(BG128-VLOOKUP(BI128,NyISM!$L$2:$V$4,DK128,1)&lt;40,40 &amp; " - " &amp; BG128+VLOOKUP(BI128,NyISM!$L$2:$V$4,DK128,1),IF(BG128+VLOOKUP(BI128,NyISM!$L$2:$V$4,DK128,1)&gt;160,BG128-VLOOKUP(BI128,NyISM!$L$2:$V$4,DK128,1) &amp; " - " &amp; 160,BG128-VLOOKUP(BI128,NyISM!$L$2:$V$4,DK128,1) &amp; " - " &amp; BG128+VLOOKUP(BI128,NyISM!$L$2:$V$4,DK128,1))),""),"")</f>
        <v/>
      </c>
      <c r="CO128" s="4" t="str">
        <f>IF(AND(ISNUMBER(BH128),ISNUMBER(DK128)),IF(BH128-VLOOKUP(BI128,NyIAM!$L$2:$V$4,DK128,1)&lt;40,40 &amp; " - " &amp; BH128+VLOOKUP(BI128,NyIAM!$L$2:$V$4,DK128,1),IF(BH128+VLOOKUP(BI128,NyIAM!$L$2:$V$4,DK128,1)&gt;160,BH128-VLOOKUP(BI128,NyIAM!$L$2:$V$4,DK128,1) &amp; " - " &amp; 160,BH128-VLOOKUP(BI128,NyIAM!$L$2:$V$4,DK128,1) &amp; " - " &amp; BH128+VLOOKUP(BI128,NyIAM!$L$2:$V$4,DK128,1))),"")</f>
        <v/>
      </c>
      <c r="CP128" s="4" t="str">
        <f>IF(AF128="","",IF(AND(ISNUMBER(AF128),ISNUMBER(DK128)),IF(VLOOKUP(AF128,NyOm!$A$2:$K$30,DK128,1)=1,"Onormalt få ord",IF(VLOOKUP(AF128,NyOm!$A$2:$K$30,DK128,1)=2,"Färre antal ord än normalt",IF(VLOOKUP(AF128,NyOm!$A$2:$K$30,DK128,1)=3,"Normalt antal ord","")))))</f>
        <v/>
      </c>
      <c r="CQ128" s="4" t="str">
        <f>IF(AB128="","",IF(AND(ISNUMBER(AB128),ISNUMBER(DK128)),IF(VLOOKUP(AB128,NyPbTid!$A$2:$K$218,DK128,1)=1,"Onormalt lång tidsåtgång",IF(VLOOKUP(AB128,NyPbTid!$A$2:$K$218,DK128,1)=2,"Långsammare än normalt",IF(VLOOKUP(AB128,NyPbTid!$A$2:$K$218,DK128,1)=3,"Normal tidsåtgång","")))))</f>
        <v/>
      </c>
      <c r="CR128" s="4" t="str">
        <f>IF(AC128="","",IF(AND(ISNUMBER(AC128),ISNUMBER(DK128)),IF(VLOOKUP(AC128,NyPbFel!$A$2:$K$18,DK128,1)=1,"Onormalt antal fel",IF(VLOOKUP(AC128,NyPbFel!$A$2:$K$18,DK128,1)=2,"Fler fel än normalt",IF(VLOOKUP(AC128,NyPbFel!$A$2:$K$18,DK128,1)=3,"Normalt antal fel","")))))</f>
        <v/>
      </c>
      <c r="CS128" s="4" t="str">
        <f t="shared" si="28"/>
        <v/>
      </c>
      <c r="CT128" s="4" t="str">
        <f>IF(OR(ISNUMBER(CS128),CS128="0**"),IF(ISNUMBER(CS128),CS128/ABS(CS128)*VLOOKUP(1,SignDiff!$A$3:$K$4,DK128,1),VLOOKUP(1,SignDiff!$A$3:$K$4,DK128,1)),"")</f>
        <v/>
      </c>
      <c r="CU128" s="4" t="str">
        <f>IF(OR(ISNUMBER(CS128),CS128="0**"),IF(ISNUMBER(CS128),CS128/ABS(CS128)*VLOOKUP(1,SignDiff!$A$7:$K$8,DK128,1),VLOOKUP(1,SignDiff!$A$7:$K$8,DK128,1)),"")</f>
        <v/>
      </c>
      <c r="CV128" s="4" t="str">
        <f t="shared" si="29"/>
        <v/>
      </c>
      <c r="CW128" s="4" t="str">
        <f t="shared" si="30"/>
        <v/>
      </c>
      <c r="CX128" s="4" t="str">
        <f>IF(OR(ISNUMBER(CS128),CS128="0**"),IF(CS128="0**",VLOOKUP(0,'IRS-IES'!$A$2:$C$43,2,1),IF(CS128&lt;0,VLOOKUP(ABS(CS128),'IRS-IES'!$A$2:$C$43,2,1),VLOOKUP(ABS(CS128),'IRS-IES'!$A$2:$C$43,3,1))),"")</f>
        <v/>
      </c>
      <c r="CY128" s="4" t="str">
        <f t="shared" si="31"/>
        <v/>
      </c>
      <c r="CZ128" s="4" t="str">
        <f>IF(OR(ISNUMBER(CY128),CY128="0**"),IF(ISNUMBER(CY128),CY128/ABS(CY128)*VLOOKUP(2,SignDiff!$A$3:$K$4,DK128,1),VLOOKUP(2,SignDiff!$A$3:$K$4,DK128,1)),"")</f>
        <v/>
      </c>
      <c r="DA128" s="4" t="str">
        <f>IF(OR(ISNUMBER(CY128),CY128="0**"),IF(ISNUMBER(CY128),CY128/ABS(CY128)*VLOOKUP(2,SignDiff!$A$7:$K$8,DK128,1),VLOOKUP(2,SignDiff!$A$7:$K$8,DK128,1)),"")</f>
        <v/>
      </c>
      <c r="DB128" s="4" t="str">
        <f t="shared" si="32"/>
        <v/>
      </c>
      <c r="DC128" s="4" t="str">
        <f t="shared" si="33"/>
        <v/>
      </c>
      <c r="DD128" s="4" t="str">
        <f>IF(OR(ISNUMBER(CY128),CY128="0**"),IF(CY128="0**",VLOOKUP(0,'ISI-ISS'!$A$2:$C$43,2,1),IF(CY128&lt;0,VLOOKUP(ABS(CY128),'ISI-ISS'!$A$2:$C$43,2,1),VLOOKUP(ABS(CY128),'ISI-ISS'!$A$2:$C$43,3,1))),"")</f>
        <v/>
      </c>
      <c r="DE128" s="4" t="str">
        <f t="shared" si="34"/>
        <v/>
      </c>
      <c r="DF128" s="4" t="str">
        <f>IF(OR(ISNUMBER(DE128),DE128="0**"),IF(ISNUMBER(DE128),DE128/ABS(DE128)*VLOOKUP(2,SignDiff!$A$3:$K$4,DK128,1),VLOOKUP(2,SignDiff!$A$3:$K$4,DK128,1)),"")</f>
        <v/>
      </c>
      <c r="DG128" s="4" t="str">
        <f>IF(OR(ISNUMBER(DE128),DE128="0**"),IF(ISNUMBER(DE128),DE128/ABS(DE128)*VLOOKUP(2,SignDiff!$A$7:$K$8,DK128,1),VLOOKUP(2,SignDiff!$A$7:$K$8,DK128,1)),"")</f>
        <v/>
      </c>
      <c r="DH128" s="4" t="str">
        <f t="shared" si="35"/>
        <v/>
      </c>
      <c r="DI128" s="4" t="str">
        <f t="shared" si="36"/>
        <v/>
      </c>
      <c r="DJ128" s="4" t="str">
        <f>IF(OR(ISNUMBER(DE128),DE128="0**"),IF(DE128="0**",VLOOKUP(0,'ISI-ISM'!$A$2:$C$43,2,1),IF(DE128&lt;0,VLOOKUP(ABS(DE128),'ISI-ISM'!$A$2:$C$43,2,1),VLOOKUP(ABS(DE128),'ISI-ISM'!$A$2:$C$43,3,1))),"")</f>
        <v/>
      </c>
      <c r="DK128" s="4" t="str">
        <f>IF(ISERROR(VLOOKUP(N128,age!$A$2:$C$11,2,1)),"",VLOOKUP(N128,age!$A$2:$C$11,2,1))</f>
        <v/>
      </c>
      <c r="DL128" s="4" t="str">
        <f>IF(ISERROR(VLOOKUP(N128,age!$A$2:$C$11,3,1)),"",VLOOKUP(N128,age!$A$2:$C$11,3,1))</f>
        <v/>
      </c>
      <c r="DM128" s="4">
        <f t="shared" si="23"/>
        <v>0</v>
      </c>
      <c r="DN128" s="4">
        <f t="shared" si="24"/>
        <v>0</v>
      </c>
      <c r="DO128" s="4">
        <f t="shared" si="25"/>
        <v>0</v>
      </c>
      <c r="DP128" s="4">
        <f t="shared" si="26"/>
        <v>0</v>
      </c>
      <c r="DQ128" s="4">
        <f t="shared" si="27"/>
        <v>0</v>
      </c>
      <c r="DR128" s="9" t="str">
        <f t="shared" si="37"/>
        <v/>
      </c>
      <c r="DS128" s="9" t="str">
        <f t="shared" si="38"/>
        <v/>
      </c>
      <c r="DT128" s="9" t="str">
        <f t="shared" si="39"/>
        <v/>
      </c>
      <c r="DU128" s="9" t="str">
        <f t="shared" si="40"/>
        <v/>
      </c>
      <c r="DV128" s="9" t="str">
        <f t="shared" si="41"/>
        <v/>
      </c>
      <c r="DW128" s="9" t="str">
        <f t="shared" si="42"/>
        <v/>
      </c>
      <c r="DX128" s="9" t="str">
        <f t="shared" si="43"/>
        <v/>
      </c>
      <c r="DY128" s="9" t="str">
        <f>IF(AND(ISNUMBER(AJ128),ISNUMBER(DK128)),IF(AJ128-VLOOKUP(BI128,NyFi!$L$2:$V$4,DK128,1)&lt;1,1,AJ128-VLOOKUP(BI128,NyFi!$L$2:$V$4,DK128,1)),"")</f>
        <v/>
      </c>
      <c r="DZ128" s="9" t="str">
        <f>IF(AND(ISNUMBER(DK128),DK128&lt;8),IF(AND(ISNUMBER(AK128),ISNUMBER(DK128)),IF(AK128-VLOOKUP(BI128,NyGs!$L$2:$V$4,DK128,1)&lt;1,1,AK128-VLOOKUP(BI128,NyGs!$L$2:$V$4,DK128,1)),""),"")</f>
        <v/>
      </c>
      <c r="EA128" s="9" t="str">
        <f>IF(AND(ISNUMBER(AL128),ISNUMBER(DK128)),IF(AL128-VLOOKUP(BI128,NyRm!$L$2:$V$4,DK128,1)&lt;1,1,AL128-VLOOKUP(BI128,NyRm!$L$2:$V$4,DK128,1)),"")</f>
        <v/>
      </c>
      <c r="EB128" s="9" t="str">
        <f>IF(AND(ISNUMBER(AM128),ISNUMBER(DK128)),IF(AM128-VLOOKUP(BI128,NyFm!$L$2:$V$4,DK128,1)&lt;1,1,AM128-VLOOKUP(BI128,NyFm!$L$2:$V$4,DK128,1)),"")</f>
        <v/>
      </c>
      <c r="EC128" s="9" t="str">
        <f>IF(AND(ISNUMBER(DK128),DK128&lt;8),IF(AND(ISNUMBER(AN128),ISNUMBER(DK128)),IF(AN128-VLOOKUP(BI128,NyLi1R!$L$2:$V$4,DK128,1)&lt;1,1,AN128-VLOOKUP(BI128,NyLi1R!$L$2:$V$4,DK128,1)),""),"")</f>
        <v/>
      </c>
      <c r="ED128" s="9" t="str">
        <f>IF(AND(ISNUMBER(DK128),DK128&lt;8),IF(AND(ISNUMBER(AO128),ISNUMBER(DK128)),IF(AO128-VLOOKUP(BI128,NyLi1E!$L$2:$V$4,DK128,1)&lt;1,1,AO128-VLOOKUP(BI128,NyLi1E!$L$2:$V$4,DK128,1)),""),"")</f>
        <v/>
      </c>
      <c r="EE128" s="9" t="str">
        <f>IF(AND(ISNUMBER(DK128),DK128&lt;8),IF(AND(ISNUMBER(AP128),ISNUMBER(DK128)),IF(AP128-VLOOKUP(BI128,NyLi1T!$L$2:$V$4,DK128,1)&lt;1,1,AP128-VLOOKUP(BI128,NyLi1T!$L$2:$V$4,DK128,1)),""),"")</f>
        <v/>
      </c>
      <c r="EF128" s="9" t="str">
        <f>IF(AND(ISNUMBER(DK128),DK128&gt;7),IF(AND(ISNUMBER(AQ128),ISNUMBER(DK128)),IF(AQ128-VLOOKUP(BI128,NyLi2R!$L$2:$V$4,DK128,1)&lt;1,1,AQ128-VLOOKUP(BI128,NyLi2R!$L$2:$V$4,DK128,1)),""),"")</f>
        <v/>
      </c>
      <c r="EG128" s="9" t="str">
        <f>IF(AND(ISNUMBER(DK128),DK128&gt;7),IF(AND(ISNUMBER(AR128),ISNUMBER(DK128)),IF(AR128-VLOOKUP(BI128,NyLi2E!$L$2:$V$4,DK128,1)&lt;1,1,AR128-VLOOKUP(BI128,NyLi2E!$L$2:$V$4,DK128,1)),""),"")</f>
        <v/>
      </c>
      <c r="EH128" s="9" t="str">
        <f>IF(AND(ISNUMBER(DK128),DK128&gt;7),IF(AND(ISNUMBER(AS128),ISNUMBER(DK128)),IF(AS128-VLOOKUP(BI128,NyLi2T!$L$2:$V$4,DK128,1)&lt;1,1,AS128-VLOOKUP(BI128,NyLi2T!$L$2:$V$4,DK128,1)),""),"")</f>
        <v/>
      </c>
      <c r="EI128" s="9" t="str">
        <f>IF(AND(ISNUMBER(DK128),DK128&lt;8),IF(AND(ISNUMBER(AT128),ISNUMBER(DK128)),IF(AT128-VLOOKUP(BI128,NySs!$L$2:$V$4,DK128,1)&lt;1,1,AT128-VLOOKUP(BI128,NySs!$L$2:$V$4,DK128,1)),""),"")</f>
        <v/>
      </c>
      <c r="EJ128" s="9" t="str">
        <f>IF(AND(ISNUMBER(DK128),DK128&lt;9),IF(AND(ISNUMBER(AU128),ISNUMBER(DK128)),IF(AU128-VLOOKUP(BI128,NyEo!$L$2:$V$4,DK128,1)&lt;1,1,AU128-VLOOKUP(BI128,NyEo!$L$2:$V$4,DK128,1)),""),"")</f>
        <v/>
      </c>
      <c r="EK128" s="9" t="str">
        <f>IF(AND(ISNUMBER(DK128),DK128&gt;7),IF(AND(ISNUMBER(AV128),ISNUMBER(DK128)),IF(AV128-VLOOKUP(BI128,NyHt!$L$2:$V$4,DK128,1)&lt;1,1,AV128-VLOOKUP(BI128,NyHt!$L$2:$V$4,DK128,1)),""),"")</f>
        <v/>
      </c>
      <c r="EL128" s="9" t="str">
        <f>IF(AND(ISNUMBER(AW128),ISNUMBER(DK128)),IF(AW128-VLOOKUP(BI128,NySiF!$L$2:$V$4,DK128,1)&lt;1,1,AW128-VLOOKUP(BI128,NySiF!$L$2:$V$4,DK128,1)),"")</f>
        <v/>
      </c>
      <c r="EM128" s="9" t="str">
        <f>IF(AND(ISNUMBER(AX128),ISNUMBER(DK128)),IF(AX128-VLOOKUP(BI128,NySiB!$L$2:$V$4,DK128,1)&lt;1,1,AX128-VLOOKUP(BI128,NySiB!$L$2:$V$4,DK128,1)),"")</f>
        <v/>
      </c>
      <c r="EN128" s="9" t="str">
        <f>IF(AND(ISNUMBER(AY128),ISNUMBER(DK128)),IF(AY128-VLOOKUP(BI128,NySiT!$L$2:$V$4,DK128,1)&lt;1,1,AY128-VLOOKUP(BI128,NySiT!$L$2:$V$4,DK128,1)),"")</f>
        <v/>
      </c>
      <c r="EO128" s="9" t="str">
        <f>IF(AND(ISNUMBER(AZ128),ISNUMBER(DK128)),IF(AZ128-VLOOKUP(BI128,NyVs!$L$2:$V$4,DK128,1)&lt;1,1,AZ128-VLOOKUP(BI128,NyVs!$L$2:$V$4,DK128,1)),"")</f>
        <v/>
      </c>
      <c r="EP128" s="9" t="str">
        <f>IF(AND(ISNUMBER(BA128),ISNUMBER(DK128)),IF(BA128-VLOOKUP(BI128,NyPp!$L$2:$V$4,DK128,1)&lt;1,1,BA128-VLOOKUP(BI128,NyPp!$L$2:$V$4,DK128,1)),"")</f>
        <v/>
      </c>
      <c r="EQ128" s="9" t="str">
        <f>IF(AND(ISNUMBER(BB128),ISNUMBER(DK128)),IF(BB128-VLOOKUP(BI128,NyIGS!$L$2:$V$4,DK128,1)&lt;40,40,BB128-VLOOKUP(BI128,NyIGS!$L$2:$V$4,DK128,1)),"")</f>
        <v/>
      </c>
      <c r="ER128" s="9" t="str">
        <f>IF(AND(ISNUMBER(BC128),ISNUMBER(DK128)),IF(BC128-VLOOKUP(BI128,NyIRS!$L$2:$V$4,DK128,1)&lt;40,40,BC128-VLOOKUP(BI128,NyIRS!$L$2:$V$4,DK128,1)),"")</f>
        <v/>
      </c>
      <c r="ES128" s="9" t="str">
        <f>IF(AND(ISNUMBER(BD128),ISNUMBER(DK128)),IF(BD128-VLOOKUP(BI128,NyIES!$L$2:$V$4,DK128,1)&lt;40,40,BD128-VLOOKUP(BI128,NyIES!$L$2:$V$4,DK128,1)),"")</f>
        <v/>
      </c>
      <c r="ET128" s="9" t="str">
        <f>IF(AND(ISNUMBER(BE128),ISNUMBER(DK128)),IF(BE128-VLOOKUP(BI128,NyISI!$L$2:$V$4,DK128,1)&lt;40,40,BE128-VLOOKUP(BI128,NyISI!$L$2:$V$4,DK128,1)),"")</f>
        <v/>
      </c>
      <c r="EU128" s="9" t="str">
        <f>IF(AND(ISNUMBER(DK128),DK128&lt;8),IF(AND(ISNUMBER(BF128),ISNUMBER(DK128)),IF(BF128-VLOOKUP(BI128,NyISS!$L$2:$V$4,DK128,1)&lt;40,40,BF128-VLOOKUP(BI128,NyISS!$L$2:$V$4,DK128,1)),""),"")</f>
        <v/>
      </c>
      <c r="EV128" s="9" t="str">
        <f>IF(AND(ISNUMBER(DK128),DK128&gt;7),IF(AND(ISNUMBER(BG128),ISNUMBER(DK128)),IF(BG128-VLOOKUP(BI128,NyISM!$L$2:$V$4,DK128,1)&lt;40,40,BG128-VLOOKUP(BI128,NyISM!$L$2:$V$4,DK128,1)),""),"")</f>
        <v/>
      </c>
      <c r="EW128" s="9" t="str">
        <f>IF(AND(ISNUMBER(BH128),ISNUMBER(DK128)),IF(BH128-VLOOKUP(BI128,NyIAM!$L$2:$V$4,DK128,1)&lt;40,40,BH128-VLOOKUP(BI128,NyIAM!$L$2:$V$4,DK128,1)),"")</f>
        <v/>
      </c>
      <c r="EX128" s="9" t="str">
        <f>IF(AND(ISNUMBER(AJ128),ISNUMBER(DK128)),IF(AJ128+VLOOKUP(BI128,NyFi!$L$2:$V$4,DK128,1)&gt;19,19,AJ128+VLOOKUP(BI128,NyFi!$L$2:$V$4,DK128,1)),"")</f>
        <v/>
      </c>
      <c r="EY128" s="9" t="str">
        <f>IF(AND(ISNUMBER(DK128),DK128&lt;8),IF(AND(ISNUMBER(AK128),ISNUMBER(DK128)),IF(AK128+VLOOKUP(BI128,NyGs!$L$2:$V$4,DK128,1)&gt;19,19,AK128+VLOOKUP(BI128,NyGs!$L$2:$V$4,DK128,1)),""),"")</f>
        <v/>
      </c>
      <c r="EZ128" s="9" t="str">
        <f>IF(AND(ISNUMBER(AL128),ISNUMBER(DK128)),IF(AL128+VLOOKUP(BI128,NyRm!$L$2:$V$4,DK128,1)&gt;19,19,AL128+VLOOKUP(BI128,NyRm!$L$2:$V$4,DK128,1)),"")</f>
        <v/>
      </c>
      <c r="FA128" s="9" t="str">
        <f>IF(AND(ISNUMBER(AM128),ISNUMBER(DK128)),IF(AM128+VLOOKUP(BI128,NyFm!$L$2:$V$4,DK128,1)&gt;19,19,AM128+VLOOKUP(BI128,NyFm!$L$2:$V$4,DK128,1)),"")</f>
        <v/>
      </c>
      <c r="FB128" s="9" t="str">
        <f>IF(AND(ISNUMBER(DK128),DK128&lt;8),IF(AND(ISNUMBER(AN128),ISNUMBER(DK128)),IF(AN128+VLOOKUP(BI128,NyLi1R!$L$2:$V$4,DK128,1)&gt;19,19,AN128+VLOOKUP(BI128,NyLi1R!$L$2:$V$4,DK128,1)),""),"")</f>
        <v/>
      </c>
      <c r="FC128" s="9" t="str">
        <f>IF(AND(ISNUMBER(DK128),DK128&lt;8),IF(AND(ISNUMBER(AO128),ISNUMBER(DK128)),IF(AO128+VLOOKUP(BI128,NyLi1E!$L$2:$V$4,DK128,1)&gt;19,19,AO128+VLOOKUP(BI128,NyLi1E!$L$2:$V$4,DK128,1)),""),"")</f>
        <v/>
      </c>
      <c r="FD128" s="9" t="str">
        <f>IF(AND(ISNUMBER(DK128),DK128&lt;8),IF(AND(ISNUMBER(AP128),ISNUMBER(DK128)),IF(AP128+VLOOKUP(BI128,NyLi1T!$L$2:$V$4,DK128,1)&gt;19,19,AP128+VLOOKUP(BI128,NyLi1T!$L$2:$V$4,DK128,1)),""),"")</f>
        <v/>
      </c>
      <c r="FE128" s="9" t="str">
        <f>IF(AND(ISNUMBER(DK128),DK128&gt;7),IF(AND(ISNUMBER(AQ128),ISNUMBER(DK128)),IF(AQ128+VLOOKUP(BI128,NyLi2R!$L$2:$V$4,DK128,1)&gt;19,19,AQ128+VLOOKUP(BI128,NyLi2R!$L$2:$V$4,DK128,1)),""),"")</f>
        <v/>
      </c>
      <c r="FF128" s="9" t="str">
        <f>IF(AND(ISNUMBER(DK128),DK128&gt;7),IF(AND(ISNUMBER(AR128),ISNUMBER(DK128)),IF(AR128+VLOOKUP(BI128,NyLi2E!$L$2:$V$4,DK128,1)&gt;19,19,AR128+VLOOKUP(BI128,NyLi2E!$L$2:$V$4,DK128,1)),""),"")</f>
        <v/>
      </c>
      <c r="FG128" s="9" t="str">
        <f>IF(AND(ISNUMBER(DK128),DK128&gt;7),IF(AND(ISNUMBER(AS128),ISNUMBER(DK128)),IF(AS128+VLOOKUP(BI128,NyLi2T!$L$2:$V$4,DK128,1)&gt;19,19,AS128+VLOOKUP(BI128,NyLi2T!$L$2:$V$4,DK128,1)),""),"")</f>
        <v/>
      </c>
      <c r="FH128" s="9" t="str">
        <f>IF(AND(ISNUMBER(DK128),DK128&lt;8),IF(AND(ISNUMBER(AT128),ISNUMBER(DK128)),IF(AT128+VLOOKUP(BI128,NySs!$L$2:$V$4,DK128,1)&gt;19,19,AT128+VLOOKUP(BI128,NySs!$L$2:$V$4,DK128,1)),""),"")</f>
        <v/>
      </c>
      <c r="FI128" s="9" t="str">
        <f>IF(AND(ISNUMBER(DK128),DK128&lt;9),IF(AND(ISNUMBER(AU128),ISNUMBER(DK128)),IF(AU128+VLOOKUP(BI128,NyEo!$L$2:$V$4,DK128,1)&gt;19,19,AU128+VLOOKUP(BI128,NyEo!$L$2:$V$4,DK128,1)),""),"")</f>
        <v/>
      </c>
      <c r="FJ128" s="9" t="str">
        <f>IF(AND(ISNUMBER(DK128),DK128&gt;7),IF(AND(ISNUMBER(AV128),ISNUMBER(DK128)),IF(AV128+VLOOKUP(BI128,NyHt!$L$2:$V$4,DK128,1)&gt;19,19,AV128+VLOOKUP(BI128,NyHt!$L$2:$V$4,DK128,1)),""),"")</f>
        <v/>
      </c>
      <c r="FK128" s="9" t="str">
        <f>IF(AND(ISNUMBER(AW128),ISNUMBER(DK128)),IF(AW128+VLOOKUP(BI128,NySiF!$L$2:$V$4,DK128,1)&gt;19,19,AW128+VLOOKUP(BI128,NySiF!$L$2:$V$4,DK128,1)),"")</f>
        <v/>
      </c>
      <c r="FL128" s="9" t="str">
        <f>IF(AND(ISNUMBER(AX128),ISNUMBER(DK128)),IF(AX128+VLOOKUP(BI128,NySiB!$L$2:$V$4,DK128,1)&gt;19,19,AX128+VLOOKUP(BI128,NySiB!$L$2:$V$4,DK128,1)),"")</f>
        <v/>
      </c>
      <c r="FM128" s="9" t="str">
        <f>IF(AND(ISNUMBER(AY128),ISNUMBER(DK128)),IF(AY128+VLOOKUP(BI128,NySiT!$L$2:$V$4,DK128,1)&gt;19,19,AY128+VLOOKUP(BI128,NySiT!$L$2:$V$4,DK128,1)),"")</f>
        <v/>
      </c>
      <c r="FN128" s="9" t="str">
        <f>IF(AND(ISNUMBER(AZ128),ISNUMBER(DK128)),IF(AZ128+VLOOKUP(BI128,NyVs!$L$2:$V$4,DK128,1)&gt;19,19,AZ128+VLOOKUP(BI128,NyVs!$L$2:$V$4,DK128,1)),"")</f>
        <v/>
      </c>
      <c r="FO128" s="9" t="str">
        <f>IF(AND(ISNUMBER(BA128),ISNUMBER(DK128)),IF(BA128+VLOOKUP(BI128,NyPp!$L$2:$V$4,DK128,1)&gt;19,19,BA128+VLOOKUP(BI128,NyPp!$L$2:$V$4,DK128,1)),"")</f>
        <v/>
      </c>
      <c r="FP128" s="9" t="str">
        <f>IF(AND(ISNUMBER(BB128),ISNUMBER(DK128)),IF(BB128+VLOOKUP(BI128,NyIGS!$L$2:$V$4,DK128,1)&gt;160,160,BB128+VLOOKUP(BI128,NyIGS!$L$2:$V$4,DK128,1)),"")</f>
        <v/>
      </c>
      <c r="FQ128" s="9" t="str">
        <f>IF(AND(ISNUMBER(BC128),ISNUMBER(DK128)),IF(BC128+VLOOKUP(BI128,NyIRS!$L$2:$V$4,DK128,1)&gt;160,160,BC128+VLOOKUP(BI128,NyIRS!$L$2:$V$4,DK128,1)),"")</f>
        <v/>
      </c>
      <c r="FR128" s="9" t="str">
        <f>IF(AND(ISNUMBER(BD128),ISNUMBER(DK128)),IF(BD128+VLOOKUP(BI128,NyIES!$L$2:$V$4,DK128,1)&gt;160,160, BD128+VLOOKUP(BI128,NyIES!$L$2:$V$4,DK128,1)),"")</f>
        <v/>
      </c>
      <c r="FS128" s="9" t="str">
        <f>IF(AND(ISNUMBER(BE128),ISNUMBER(DK128)),IF(BE128+VLOOKUP(BI128,NyISI!$L$2:$V$4,DK128,1)&gt;160,160,BE128+VLOOKUP(BI128,NyISI!$L$2:$V$4,DK128,1)),"")</f>
        <v/>
      </c>
      <c r="FT128" s="9" t="str">
        <f>IF(AND(ISNUMBER(DK128),DK128&lt;8),IF(AND(ISNUMBER(BF128),ISNUMBER(DK128)),IF(BF128+VLOOKUP(BI128,NyISS!$L$2:$V$4,DK128,1)&gt;160,160,BF128+VLOOKUP(BI128,NyISS!$L$2:$V$4,DK128,1)),""),"")</f>
        <v/>
      </c>
      <c r="FU128" s="9" t="str">
        <f>IF(AND(ISNUMBER(DK128),DK128&gt;7),IF(AND(ISNUMBER(BG128),ISNUMBER(DK128)),IF(BG128+VLOOKUP(BI128,NyISM!$L$2:$V$4,DK128,1)&gt;160,160,BG128+VLOOKUP(BI128,NyISM!$L$2:$V$4,DK128,1)),""),"")</f>
        <v/>
      </c>
      <c r="FV128" s="9" t="str">
        <f>IF(AND(ISNUMBER(BH128),ISNUMBER(DK128)),IF(BH128+VLOOKUP(BI128,NyIAM!$L$2:$V$4,DK128,1)&gt;160,160,BH128+VLOOKUP(BI128,NyIAM!$L$2:$V$4,DK128,1)),"")</f>
        <v/>
      </c>
    </row>
    <row r="129" spans="1:178" x14ac:dyDescent="0.2">
      <c r="A129" s="51"/>
      <c r="B129" s="51"/>
      <c r="C129" s="51"/>
      <c r="D129" s="51"/>
      <c r="E129" s="51"/>
      <c r="F129" s="51"/>
      <c r="G129" s="51"/>
      <c r="H129" s="51"/>
      <c r="I129" s="51"/>
      <c r="J129" s="52"/>
      <c r="K129" s="52"/>
      <c r="L129" s="53"/>
      <c r="M129" s="53"/>
      <c r="N129" s="58" t="str">
        <f t="shared" si="22"/>
        <v/>
      </c>
      <c r="O129" s="53"/>
      <c r="P129" s="53"/>
      <c r="Q129" s="53"/>
      <c r="R129" s="53"/>
      <c r="S129" s="53"/>
      <c r="T129" s="53"/>
      <c r="U129" s="53"/>
      <c r="V129" s="53"/>
      <c r="W129" s="53"/>
      <c r="X129" s="53"/>
      <c r="Y129" s="53"/>
      <c r="Z129" s="53"/>
      <c r="AA129" s="53"/>
      <c r="AB129" s="53"/>
      <c r="AC129" s="53"/>
      <c r="AD129" s="53"/>
      <c r="AE129" s="53"/>
      <c r="AF129" s="53"/>
      <c r="AG129" s="53"/>
      <c r="AH129" s="53"/>
      <c r="AI129" s="53"/>
      <c r="AJ129" s="4" t="str">
        <f>IF(O129="","",IF(ISNUMBER(N129),VLOOKUP(O129,NyFi!$A$2:$K$40,DK129),""))</f>
        <v/>
      </c>
      <c r="AK129" s="4" t="str">
        <f>IF(P129="","",IF(AND(ISNUMBER(N129),DK129&lt;8),VLOOKUP(P129,NyGs!$A$2:$G$41,DK129),""))</f>
        <v/>
      </c>
      <c r="AL129" s="4" t="str">
        <f>IF(AA129="","",IF(ISNUMBER(N129),VLOOKUP(AA129,NyRm!$A$2:$K$56,DK129),""))</f>
        <v/>
      </c>
      <c r="AM129" s="4" t="str">
        <f>IF(Z129="","",IF(ISNUMBER(N129),VLOOKUP(Z129,NyFm!$A$2:$K$46,DK129),""))</f>
        <v/>
      </c>
      <c r="AN129" s="4" t="str">
        <f>IF(U129="","",IF(AND(ISNUMBER(N129),DK129&lt;8),VLOOKUP(U129,NyLi1R!$A$2:$G$20,DK129),""))</f>
        <v/>
      </c>
      <c r="AO129" s="4" t="str">
        <f>IF(V129="","",IF(AND(ISNUMBER(N129),DK129&lt;8),VLOOKUP(V129,NyLi1E!$A$2:$G$20,DK129),""))</f>
        <v/>
      </c>
      <c r="AP129" s="4" t="str">
        <f>IF(AND(ISNUMBER(N129),ISNUMBER(AN129),ISNUMBER(AO129),DK129&lt;8),VLOOKUP(AN129+AO129,NyLi1T!$A$2:$G$40,DK129),"")</f>
        <v/>
      </c>
      <c r="AQ129" s="4" t="str">
        <f>IF(W129="","",IF(AND(ISNUMBER(N129),DK129&gt;7),VLOOKUP(W129,NyLi2R!$A$2:$K$20,DK129),""))</f>
        <v/>
      </c>
      <c r="AR129" s="4" t="str">
        <f>IF(X129="","",IF(AND(ISNUMBER(N129),DK129&gt;7),VLOOKUP(X129,NyLi2E!$A$2:$K$20,DK129),""))</f>
        <v/>
      </c>
      <c r="AS129" s="4" t="str">
        <f>IF(AND(ISNUMBER(N129),ISNUMBER(AQ129),ISNUMBER(AR129),DK129&gt;7),VLOOKUP(AQ129+AR129,NyLi2T!$A$2:$K$40,DK129),"")</f>
        <v/>
      </c>
      <c r="AT129" s="4" t="str">
        <f>IF(AE129="","",IF(AND(ISNUMBER(N129),DK129&lt;8),VLOOKUP(AE129,NySs!$A$2:$G$28,DK129),""))</f>
        <v/>
      </c>
      <c r="AU129" s="4" t="str">
        <f>IF(AD129="","",IF(AND(ISNUMBER(N129),DK129&lt;9),VLOOKUP(AD129,NyEo!$A$2:$H$22,DK129),""))</f>
        <v/>
      </c>
      <c r="AV129" s="4" t="str">
        <f>IF(Q129="","",IF(AND(ISNUMBER(N129),DK129&gt;7),VLOOKUP(Q129,NyHt!$A$2:$K$17,DK129),""))</f>
        <v/>
      </c>
      <c r="AW129" s="4" t="str">
        <f>IF(R129="","",IF(ISNUMBER(N129),VLOOKUP(R129,NySiF!$A$2:$K$18,DK129),""))</f>
        <v/>
      </c>
      <c r="AX129" s="4" t="str">
        <f>IF(S129="","",IF(ISNUMBER(N129),VLOOKUP(S129,NySiB!$A$2:$K$16,DK129),""))</f>
        <v/>
      </c>
      <c r="AY129" s="4" t="str">
        <f>IF(T129="","",IF(ISNUMBER(N129),VLOOKUP(T129,NySiT!$A$2:$K$32,DK129),""))</f>
        <v/>
      </c>
      <c r="AZ129" s="4" t="str">
        <f>IF(Y129="","",IF(ISNUMBER(N129),VLOOKUP(Y129,NyVs!$A$2:$K$86,DK129),""))</f>
        <v/>
      </c>
      <c r="BA129" s="4" t="str">
        <f>IF(AI129="","",IF(ISNUMBER(N129),VLOOKUP(AI129,NyPp!$A$2:$K$202,DK129),""))</f>
        <v/>
      </c>
      <c r="BB129" s="4" t="str">
        <f>IF(AND(ISNUMBER(AJ129),ISNUMBER(AK129),ISNUMBER(AL129),ISNUMBER(AM129),DK129&lt;8),IF(COUNTIF(O129,0)+COUNTIF(P129,0)+COUNTIF(AA129,0)+COUNTIF(Z129,0)&gt;1,"",VLOOKUP(AJ129+AK129+AL129+AM129,NyIGS!$A$2:$K$78,DK129)),IF(AND(ISNUMBER(AJ129),ISNUMBER(AL129),ISNUMBER(AM129),ISNUMBER(AS129),DK129&gt;7),IF(COUNTIF(O129,0)+COUNTIF(AA129,0)+COUNTIF(Z129,0)+AND(COUNTIF(W129,0),COUNTIF(X129,0))&gt;1,"",VLOOKUP(AJ129+AL129+AM129+AS129,NyIGS!$A$2:$K$78,DK129)),""))</f>
        <v/>
      </c>
      <c r="BC129" s="4" t="str">
        <f>IF(AND(ISNUMBER(AJ129),ISNUMBER(AN129),ISNUMBER(AT129),DK129&lt;8),IF(COUNTIF(O129,0)+COUNTIF(U129,0)+COUNTIF(AE129,0)&gt;1,"",VLOOKUP(AJ129+AN129+AT129,NyIRS!$A$2:$K$59,DK129)),IF(AND(ISNUMBER(AJ129),ISNUMBER(AQ129),DK129&gt;7),IF(COUNTIF(O129,0)+COUNTIF(W129,0)&gt;1,"",VLOOKUP(AJ129+AQ129,NyIRS!$A$2:$K$59,DK129)),""))</f>
        <v/>
      </c>
      <c r="BD129" s="4" t="str">
        <f>IF(AND(ISNUMBER(AK129),ISNUMBER(AL129),ISNUMBER(AM129),DK129&lt;8),IF(COUNTIF(P129,0)+COUNTIF(AA129,0)+COUNTIF(Z129,0)&gt;1,"",VLOOKUP(AK129+AL129+AM129,NyIES!$A$2:$K$59,DK129)),IF(AND(ISNUMBER(AL129),ISNUMBER(AM129),ISNUMBER(AR129),DK129&gt;7),IF(COUNTIF(AA129,0)+COUNTIF(Z129,0)+COUNTIF(X129,0)&gt;1,"",VLOOKUP(AL129+AM129+AR129,NyIES!$A$2:$K$59,DK129)),""))</f>
        <v/>
      </c>
      <c r="BE129" s="4" t="str">
        <f>IF(AND(ISNUMBER(AJ129),ISNUMBER(AP129),ISNUMBER(AU129),DK129&lt;8),IF(COUNTIF(O129,0)+AND(COUNTIF(U129,0),COUNTIF(V129,0))+COUNTIF(AD129,0)&gt;1,"",VLOOKUP(AJ129+AP129+AU129,NyISI!$A$2:$K$59,DK129)),IF(AND(ISNUMBER(AS129),ISNUMBER(AU129),ISNUMBER(AV129),DK129=8),IF(COUNTIF(AD129,0)+COUNTIF(Q129,0)+AND(COUNTIF(W129,0),COUNTIF(X129,0))&gt;1,"",VLOOKUP(AS129+AU129+AV129,NyISI!$A$2:$K$59,DK129)),IF(AND(ISNUMBER(AS129),ISNUMBER(AV129),DK129&gt;8),IF(COUNTIF(Q129,0)+AND(COUNTIF(W129,0),COUNTIF(X129,0))&gt;1,"",VLOOKUP(AS129+AV129,NyISI!$A$2:$K$59,DK129)),"")))</f>
        <v/>
      </c>
      <c r="BF129" s="4" t="str">
        <f>IF(AND(ISNUMBER(AT129),ISNUMBER(AK129),ISNUMBER(AL129),ISNUMBER(AM129),DK129&lt;8),IF(COUNTIF(P129,0)+COUNTIF(AA129,0)+COUNTIF(Z129,0)+COUNTIF(AE129,0)&gt;1,"",VLOOKUP(AT129+AK129+AL129+AM129,NyISS!$A$2:$G$78,DK129)),"")</f>
        <v/>
      </c>
      <c r="BG129" s="4" t="str">
        <f>IF(AND(ISNUMBER(AJ129),ISNUMBER(AL129),ISNUMBER(AM129),DK129&gt;7),IF(COUNTIF(O129,0)+COUNTIF(AA129,0)+COUNTIF(Z129,0)&gt;1,"",VLOOKUP(AJ129+AL129+AM129,NyISM!$A$2:$K$59,DK129)),"")</f>
        <v/>
      </c>
      <c r="BH129" s="4" t="str">
        <f>IF(AND(ISNUMBER(AY129),ISNUMBER(AZ129)),IF(COUNTIF(T129,0)+COUNTIF(Y129,0)&gt;1,"",VLOOKUP(AY129+AZ129,NyIAM!$A$2:$K$40,DK129)),"")</f>
        <v/>
      </c>
      <c r="BJ129" s="4" t="str">
        <f>IF(ISNUMBER(BB129),VLOOKUP(BB129,Percentil!$A$2:$B$122,2,1),"")</f>
        <v/>
      </c>
      <c r="BK129" s="4" t="str">
        <f>IF(ISNUMBER(BC129),VLOOKUP(BC129,Percentil!$A$2:$B$122,2,1),"")</f>
        <v/>
      </c>
      <c r="BL129" s="4" t="str">
        <f>IF(ISNUMBER(BD129),VLOOKUP(BD129,Percentil!$A$2:$B$122,2,1),"")</f>
        <v/>
      </c>
      <c r="BM129" s="4" t="str">
        <f>IF(ISNUMBER(BE129),VLOOKUP(BE129,Percentil!$A$2:$B$122,2,1),"")</f>
        <v/>
      </c>
      <c r="BN129" s="4" t="str">
        <f>IF(ISNUMBER(BF129),VLOOKUP(BF129,Percentil!$A$2:$B$122,2,1),"")</f>
        <v/>
      </c>
      <c r="BO129" s="4" t="str">
        <f>IF(ISNUMBER(BG129),VLOOKUP(BG129,Percentil!$A$2:$B$122,2,1),"")</f>
        <v/>
      </c>
      <c r="BP129" s="4" t="str">
        <f>IF(ISNUMBER(BH129),VLOOKUP(BH129,Percentil!$A$2:$B$122,2,1),"")</f>
        <v/>
      </c>
      <c r="BQ129" s="4" t="str">
        <f>IF(AND(ISNUMBER(AJ129),ISNUMBER(DK129)),IF(AJ129-VLOOKUP(BI129,NyFi!$L$2:$V$4,DK129,1)&lt;1,1 &amp; " - " &amp; AJ129+VLOOKUP(BI129,NyFi!$L$2:$V$4,DK129,1),IF(AJ129+VLOOKUP(BI129,NyFi!$L$2:$V$4,DK129,1)&gt;19,AJ129-VLOOKUP(BI129,NyFi!$L$2:$V$4,DK129,1) &amp; " - " &amp; 19,AJ129-VLOOKUP(BI129,NyFi!$L$2:$V$4,DK129,1) &amp; " - " &amp; AJ129+VLOOKUP(BI129,NyFi!$L$2:$V$4,DK129,1))),"")</f>
        <v/>
      </c>
      <c r="BR129" s="4" t="str">
        <f>IF(AND(ISNUMBER(DK129),DK129&lt;8),IF(AND(ISNUMBER(AK129),ISNUMBER(DK129)),IF(AK129-VLOOKUP(BI129,NyGs!$L$2:$V$4,DK129,1)&lt;1,1 &amp; " - " &amp; AK129+VLOOKUP(BI129,NyGs!$L$2:$V$4,DK129,1),IF(AK129+VLOOKUP(BI129,NyGs!$L$2:$V$4,DK129,1)&gt;19,AK129-VLOOKUP(BI129,NyGs!$L$2:$V$4,DK129,1) &amp; " - " &amp; 19,AK129-VLOOKUP(BI129,NyGs!$L$2:$V$4,DK129,1) &amp; " - " &amp; AK129+VLOOKUP(BI129,NyGs!$L$2:$V$4,DK129,1))),""),"")</f>
        <v/>
      </c>
      <c r="BS129" s="4" t="str">
        <f>IF(AND(ISNUMBER(AL129),ISNUMBER(DK129)),IF(AL129-VLOOKUP(BI129,NyRm!$L$2:$V$4,DK129,1)&lt;1,1 &amp; " - " &amp; AL129+VLOOKUP(BI129,NyRm!$L$2:$V$4,DK129,1),IF(AL129+VLOOKUP(BI129,NyRm!$L$2:$V$4,DK129,1)&gt;19,AL129-VLOOKUP(BI129,NyRm!$L$2:$V$4,DK129,1) &amp; " - " &amp; 19,AL129-VLOOKUP(BI129,NyRm!$L$2:$V$4,DK129,1) &amp; " - " &amp; AL129+VLOOKUP(BI129,NyRm!$L$2:$V$4,DK129,1))),"")</f>
        <v/>
      </c>
      <c r="BT129" s="4" t="str">
        <f>IF(AND(ISNUMBER(AM129),ISNUMBER(DK129)),IF(AM129-VLOOKUP(BI129,NyFm!$L$2:$V$4,DK129,1)&lt;1,1 &amp; " - " &amp; AM129+VLOOKUP(BI129,NyFm!$L$2:$V$4,DK129,1),IF(AM129+VLOOKUP(BI129,NyFm!$L$2:$V$4,DK129,1)&gt;19,AM129-VLOOKUP(BI129,NyFm!$L$2:$V$4,DK129,1) &amp; " - " &amp; 19,AM129-VLOOKUP(BI129,NyFm!$L$2:$V$4,DK129,1) &amp; " - " &amp; AM129+VLOOKUP(BI129,NyFm!$L$2:$V$4,DK129,1))),"")</f>
        <v/>
      </c>
      <c r="BU129" s="4" t="str">
        <f>IF(AND(ISNUMBER(DK129),DK129&lt;8),IF(AND(ISNUMBER(AN129),ISNUMBER(DK129)),IF(AN129-VLOOKUP(BI129,NyLi1R!$L$2:$V$4,DK129,1)&lt;1,1 &amp; " - " &amp; AN129+VLOOKUP(BI129,NyLi1R!$L$2:$V$4,DK129,1),IF(AN129+VLOOKUP(BI129,NyLi1R!$L$2:$V$4,DK129,1)&gt;19,AN129-VLOOKUP(BI129,NyLi1R!$L$2:$V$4,DK129,1) &amp; " - " &amp; 19,AN129-VLOOKUP(BI129,NyLi1R!$L$2:$V$4,DK129,1) &amp; " - " &amp; AN129+VLOOKUP(BI129,NyLi1R!$L$2:$V$4,DK129,1))),""),"")</f>
        <v/>
      </c>
      <c r="BV129" s="4" t="str">
        <f>IF(AND(ISNUMBER(DK129),DK129&lt;8),IF(AND(ISNUMBER(AO129),ISNUMBER(DK129)),IF(AO129-VLOOKUP(BI129,NyLi1E!$L$2:$V$4,DK129,1)&lt;1,1 &amp; " - " &amp; AO129+VLOOKUP(BI129,NyLi1E!$L$2:$V$4,DK129,1),IF(AO129+VLOOKUP(BI129,NyLi1E!$L$2:$V$4,DK129,1)&gt;19,AO129-VLOOKUP(BI129,NyLi1E!$L$2:$V$4,DK129,1) &amp; " - " &amp; 19,AO129-VLOOKUP(BI129,NyLi1E!$L$2:$V$4,DK129,1) &amp; " - " &amp; AO129+VLOOKUP(BI129,NyLi1E!$L$2:$V$4,DK129,1))),""),"")</f>
        <v/>
      </c>
      <c r="BW129" s="4" t="str">
        <f>IF(AND(ISNUMBER(DK129),DK129&lt;8),IF(AND(ISNUMBER(AP129),ISNUMBER(DK129)),IF(AP129-VLOOKUP(BI129,NyLi1T!$L$2:$V$4,DK129,1)&lt;1,1 &amp; " - " &amp; AP129+VLOOKUP(BI129,NyLi1T!$L$2:$V$4,DK129,1),IF(AP129+VLOOKUP(BI129,NyLi1T!$L$2:$V$4,DK129,1)&gt;19,AP129-VLOOKUP(BI129,NyLi1T!$L$2:$V$4,DK129,1) &amp; " - " &amp; 19,AP129-VLOOKUP(BI129,NyLi1T!$L$2:$V$4,DK129,1) &amp; " - " &amp; AP129+VLOOKUP(BI129,NyLi1T!$L$2:$V$4,DK129,1))),""),"")</f>
        <v/>
      </c>
      <c r="BX129" s="4" t="str">
        <f>IF(AND(ISNUMBER(DK129),DK129&gt;7),IF(AND(ISNUMBER(AQ129),ISNUMBER(DK129)),IF(AQ129-VLOOKUP(BI129,NyLi2R!$L$2:$V$4,DK129,1)&lt;1,1 &amp; " - " &amp; AQ129+VLOOKUP(BI129,NyLi2R!$L$2:$V$4,DK129,1),IF(AQ129+VLOOKUP(BI129,NyLi2R!$L$2:$V$4,DK129,1)&gt;19,AQ129-VLOOKUP(BI129,NyLi2R!$L$2:$V$4,DK129,1) &amp; " - " &amp; 19,AQ129-VLOOKUP(BI129,NyLi2R!$L$2:$V$4,DK129,1) &amp; " - " &amp; AQ129+VLOOKUP(BI129,NyLi2R!$L$2:$V$4,DK129,1))),""),"")</f>
        <v/>
      </c>
      <c r="BY129" s="4" t="str">
        <f>IF(AND(ISNUMBER(DK129),DK129&gt;7),IF(AND(ISNUMBER(AR129),ISNUMBER(DK129)),IF(AR129-VLOOKUP(BI129,NyLi2E!$L$2:$V$4,DK129,1)&lt;1,1 &amp; " - " &amp; AR129+VLOOKUP(BI129,NyLi2E!$L$2:$V$4,DK129,1),IF(AR129+VLOOKUP(BI129,NyLi2E!$L$2:$V$4,DK129,1)&gt;19,AR129-VLOOKUP(BI129,NyLi2E!$L$2:$V$4,DK129,1) &amp; " - " &amp; 19,AR129-VLOOKUP(BI129,NyLi2E!$L$2:$V$4,DK129,1) &amp; " - " &amp; AR129+VLOOKUP(BI129,NyLi2E!$L$2:$V$4,DK129,1))),""),"")</f>
        <v/>
      </c>
      <c r="BZ129" s="4" t="str">
        <f>IF(AND(ISNUMBER(DK129),DK129&gt;7),IF(AND(ISNUMBER(AS129),ISNUMBER(DK129)),IF(AS129-VLOOKUP(BI129,NyLi2T!$L$2:$V$4,DK129,1)&lt;1,1 &amp; " - " &amp; AS129+VLOOKUP(BI129,NyLi2T!$L$2:$V$4,DK129,1),IF(AS129+VLOOKUP(BI129,NyLi2T!$L$2:$V$4,DK129,1)&gt;19,AS129-VLOOKUP(BI129,NyLi2T!$L$2:$V$4,DK129,1) &amp; " - " &amp; 19,AS129-VLOOKUP(BI129,NyLi2T!$L$2:$V$4,DK129,1) &amp; " - " &amp; AS129+VLOOKUP(BI129,NyLi2T!$L$2:$V$4,DK129,1))),""),"")</f>
        <v/>
      </c>
      <c r="CA129" s="4" t="str">
        <f>IF(AND(ISNUMBER(DK129),DK129&lt;8),IF(AND(ISNUMBER(AT129),ISNUMBER(DK129)),IF(AT129-VLOOKUP(BI129,NySs!$L$2:$V$4,DK129,1)&lt;1,1 &amp; " - " &amp; AT129+VLOOKUP(BI129,NySs!$L$2:$V$4,DK129,1),IF(AT129+VLOOKUP(BI129,NySs!$L$2:$V$4,DK129,1)&gt;19,AT129-VLOOKUP(BI129,NySs!$L$2:$V$4,DK129,1) &amp; " - " &amp; 19,AT129-VLOOKUP(BI129,NySs!$L$2:$V$4,DK129,1) &amp; " - " &amp; AT129+VLOOKUP(BI129,NySs!$L$2:$V$4,DK129,1))),""),"")</f>
        <v/>
      </c>
      <c r="CB129" s="4" t="str">
        <f>IF(AND(ISNUMBER(DK129),DK129&lt;9),IF(AND(ISNUMBER(AU129),ISNUMBER(DK129)),IF(AU129-VLOOKUP(BI129,NyEo!$L$2:$V$4,DK129,1)&lt;1,1 &amp; " - " &amp; AU129+VLOOKUP(BI129,NyEo!$L$2:$V$4,DK129,1),IF(AU129+VLOOKUP(BI129,NyEo!$L$2:$V$4,DK129,1)&gt;19,AU129-VLOOKUP(BI129,NyEo!$L$2:$V$4,DK129,1) &amp; " - " &amp; 19,AU129-VLOOKUP(BI129,NyEo!$L$2:$V$4,DK129,1) &amp; " - " &amp; AU129+VLOOKUP(BI129,NyEo!$L$2:$V$4,DK129,1))),""),"")</f>
        <v/>
      </c>
      <c r="CC129" s="4" t="str">
        <f>IF(AND(ISNUMBER(DK129),DK129&gt;7),IF(AND(ISNUMBER(AV129),ISNUMBER(DK129)),IF(AV129-VLOOKUP(BI129,NyHt!$L$2:$V$4,DK129,1)&lt;1,1 &amp; " - " &amp; AV129+VLOOKUP(BI129,NyHt!$L$2:$V$4,DK129,1),IF(AV129+VLOOKUP(BI129,NyHt!$L$2:$V$4,DK129,1)&gt;19,AV129-VLOOKUP(BI129,NyHt!$L$2:$V$4,DK129,1) &amp; " - " &amp; 19,AV129-VLOOKUP(BI129,NyHt!$L$2:$V$4,DK129,1) &amp; " - " &amp; AV129+VLOOKUP(BI129,NyHt!$L$2:$V$4,DK129,1))),""),"")</f>
        <v/>
      </c>
      <c r="CD129" s="4" t="str">
        <f>IF(AND(ISNUMBER(AW129),ISNUMBER(DK129)),IF(AW129-VLOOKUP(BI129,NySiF!$L$2:$V$4,DK129,1)&lt;1,1 &amp; " - " &amp; AW129+VLOOKUP(BI129,NySiF!$L$2:$V$4,DK129,1),IF(AW129+VLOOKUP(BI129,NySiF!$L$2:$V$4,DK129,1)&gt;19,AW129-VLOOKUP(BI129,NySiF!$L$2:$V$4,DK129,1) &amp; " - " &amp; 19,AW129-VLOOKUP(BI129,NySiF!$L$2:$V$4,DK129,1) &amp; " - " &amp; AW129+VLOOKUP(BI129,NySiF!$L$2:$V$4,DK129,1))),"")</f>
        <v/>
      </c>
      <c r="CE129" s="4" t="str">
        <f>IF(AND(ISNUMBER(AX129),ISNUMBER(DK129)),IF(AX129-VLOOKUP(BI129,NySiB!$L$2:$V$4,DK129,1)&lt;1,1 &amp; " - " &amp; AX129+VLOOKUP(BI129,NySiB!$L$2:$V$4,DK129,1),IF(AX129+VLOOKUP(BI129,NySiB!$L$2:$V$4,DK129,1)&gt;19,AX129-VLOOKUP(BI129,NySiB!$L$2:$V$4,DK129,1) &amp; " - " &amp; 19,AX129-VLOOKUP(BI129,NySiB!$L$2:$V$4,DK129,1) &amp; " - " &amp; AX129+VLOOKUP(BI129,NySiB!$L$2:$V$4,DK129,1))),"")</f>
        <v/>
      </c>
      <c r="CF129" s="4" t="str">
        <f>IF(AND(ISNUMBER(AY129),ISNUMBER(DK129)),IF(AY129-VLOOKUP(BI129,NySiT!$L$2:$V$4,DK129,1)&lt;1,1 &amp; " - " &amp; AY129+VLOOKUP(BI129,NySiT!$L$2:$V$4,DK129,1),IF(AY129+VLOOKUP(BI129,NySiT!$L$2:$V$4,DK129,1)&gt;19,AY129-VLOOKUP(BI129,NySiT!$L$2:$V$4,DK129,1) &amp; " - " &amp; 19,AY129-VLOOKUP(BI129,NySiT!$L$2:$V$4,DK129,1) &amp; " - " &amp; AY129+VLOOKUP(BI129,NySiT!$L$2:$V$4,DK129,1))),"")</f>
        <v/>
      </c>
      <c r="CG129" s="4" t="str">
        <f>IF(AND(ISNUMBER(AZ129),ISNUMBER(DK129)),IF(AZ129-VLOOKUP(BI129,NyVs!$L$2:$V$4,DK129,1)&lt;1,1 &amp; " - " &amp; AZ129+VLOOKUP(BI129,NyVs!$L$2:$V$4,DK129,1),IF(AZ129+VLOOKUP(BI129,NyVs!$L$2:$V$4,DK129,1)&gt;19,AZ129-VLOOKUP(BI129,NyVs!$L$2:$V$4,DK129,1) &amp; " - " &amp; 19,AZ129-VLOOKUP(BI129,NyVs!$L$2:$V$4,DK129,1) &amp; " - " &amp; AZ129+VLOOKUP(BI129,NyVs!$L$2:$V$4,DK129,1))),"")</f>
        <v/>
      </c>
      <c r="CH129" s="4" t="str">
        <f>IF(AND(ISNUMBER(BA129),ISNUMBER(DK129)),IF(BA129-VLOOKUP(BI129,NyPp!$L$2:$V$4,DK129,1)&lt;1,1 &amp; " - " &amp; BA129+VLOOKUP(BI129,NyPp!$L$2:$V$4,DK129,1),IF(BA129+VLOOKUP(BI129,NyPp!$L$2:$V$4,DK129,1)&gt;19,BA129-VLOOKUP(BI129,NyPp!$L$2:$V$4,DK129,1) &amp; " - " &amp; 19,BA129-VLOOKUP(BI129,NyPp!$L$2:$V$4,DK129,1) &amp; " - " &amp; BA129+VLOOKUP(BI129,NyPp!$L$2:$V$4,DK129,1))),"")</f>
        <v/>
      </c>
      <c r="CI129" s="4" t="str">
        <f>IF(AND(ISNUMBER(BB129),ISNUMBER(DK129)),IF(BB129-VLOOKUP(BI129,NyIGS!$L$2:$V$4,DK129,1)&lt;40,40 &amp; " - " &amp; BB129+VLOOKUP(BI129,NyIGS!$L$2:$V$4,DK129,1),IF(BB129+VLOOKUP(BI129,NyIGS!$L$2:$V$4,DK129,1)&gt;160,BB129-VLOOKUP(BI129,NyIGS!$L$2:$V$4,DK129,1) &amp; " - " &amp; 160,BB129-VLOOKUP(BI129,NyIGS!$L$2:$V$4,DK129,1) &amp; " - " &amp; BB129+VLOOKUP(BI129,NyIGS!$L$2:$V$4,DK129,1))),"")</f>
        <v/>
      </c>
      <c r="CJ129" s="4" t="str">
        <f>IF(AND(ISNUMBER(BC129),ISNUMBER(DK129)),IF(BC129-VLOOKUP(BI129,NyIRS!$L$2:$V$4,DK129,1)&lt;40,40 &amp; " - " &amp; BC129+VLOOKUP(BI129,NyIRS!$L$2:$V$4,DK129,1),IF(BC129+VLOOKUP(BI129,NyIRS!$L$2:$V$4,DK129,1)&gt;160,BC129-VLOOKUP(BI129,NyIRS!$L$2:$V$4,DK129,1) &amp; " - " &amp; 160,BC129-VLOOKUP(BI129,NyIRS!$L$2:$V$4,DK129,1) &amp; " - " &amp; BC129+VLOOKUP(BI129,NyIRS!$L$2:$V$4,DK129,1))),"")</f>
        <v/>
      </c>
      <c r="CK129" s="4" t="str">
        <f>IF(AND(ISNUMBER(BD129),ISNUMBER(DK129)),IF(BD129-VLOOKUP(BI129,NyIES!$L$2:$V$4,DK129,1)&lt;40,40 &amp; " - " &amp; BD129+VLOOKUP(BI129,NyIES!$L$2:$V$4,DK129,1),IF(BD129+VLOOKUP(BI129,NyIES!$L$2:$V$4,DK129,1)&gt;160,BD129-VLOOKUP(BI129,NyIES!$L$2:$V$4,DK129,1) &amp; " - " &amp; 160,BD129-VLOOKUP(BI129,NyIES!$L$2:$V$4,DK129,1) &amp; " - " &amp; BD129+VLOOKUP(BI129,NyIES!$L$2:$V$4,DK129,1))),"")</f>
        <v/>
      </c>
      <c r="CL129" s="4" t="str">
        <f>IF(AND(ISNUMBER(BE129),ISNUMBER(DK129)),IF(BE129-VLOOKUP(BI129,NyISI!$L$2:$V$4,DK129,1)&lt;40,40 &amp; " - " &amp; BE129+VLOOKUP(BI129,NyISI!$L$2:$V$4,DK129,1),IF(BE129+VLOOKUP(BI129,NyISI!$L$2:$V$4,DK129,1)&gt;160,BE129-VLOOKUP(BI129,NyISI!$L$2:$V$4,DK129,1) &amp; " - " &amp; 160,BE129-VLOOKUP(BI129,NyISI!$L$2:$V$4,DK129,1) &amp; " - " &amp; BE129+VLOOKUP(BI129,NyISI!$L$2:$V$4,DK129,1))),"")</f>
        <v/>
      </c>
      <c r="CM129" s="4" t="str">
        <f>IF(AND(ISNUMBER(DK129),DK129&lt;8),IF(AND(ISNUMBER(BF129),ISNUMBER(DK129)),IF(BF129-VLOOKUP(BI129,NyISS!$L$2:$V$4,DK129,1)&lt;40,40 &amp; " - " &amp; BF129+VLOOKUP(BI129,NyISS!$L$2:$V$4,DK129,1),IF(BF129+VLOOKUP(BI129,NyISS!$L$2:$V$4,DK129,1)&gt;160,BF129-VLOOKUP(BI129,NyISS!$L$2:$V$4,DK129,1) &amp; " - " &amp; 160,BF129-VLOOKUP(BI129,NyISS!$L$2:$V$4,DK129,1) &amp; " - " &amp; BF129+VLOOKUP(BI129,NyISS!$L$2:$V$4,DK129,1))),""),"")</f>
        <v/>
      </c>
      <c r="CN129" s="4" t="str">
        <f>IF(AND(ISNUMBER(DK129),DK129&gt;7),IF(AND(ISNUMBER(BG129),ISNUMBER(DK129)),IF(BG129-VLOOKUP(BI129,NyISM!$L$2:$V$4,DK129,1)&lt;40,40 &amp; " - " &amp; BG129+VLOOKUP(BI129,NyISM!$L$2:$V$4,DK129,1),IF(BG129+VLOOKUP(BI129,NyISM!$L$2:$V$4,DK129,1)&gt;160,BG129-VLOOKUP(BI129,NyISM!$L$2:$V$4,DK129,1) &amp; " - " &amp; 160,BG129-VLOOKUP(BI129,NyISM!$L$2:$V$4,DK129,1) &amp; " - " &amp; BG129+VLOOKUP(BI129,NyISM!$L$2:$V$4,DK129,1))),""),"")</f>
        <v/>
      </c>
      <c r="CO129" s="4" t="str">
        <f>IF(AND(ISNUMBER(BH129),ISNUMBER(DK129)),IF(BH129-VLOOKUP(BI129,NyIAM!$L$2:$V$4,DK129,1)&lt;40,40 &amp; " - " &amp; BH129+VLOOKUP(BI129,NyIAM!$L$2:$V$4,DK129,1),IF(BH129+VLOOKUP(BI129,NyIAM!$L$2:$V$4,DK129,1)&gt;160,BH129-VLOOKUP(BI129,NyIAM!$L$2:$V$4,DK129,1) &amp; " - " &amp; 160,BH129-VLOOKUP(BI129,NyIAM!$L$2:$V$4,DK129,1) &amp; " - " &amp; BH129+VLOOKUP(BI129,NyIAM!$L$2:$V$4,DK129,1))),"")</f>
        <v/>
      </c>
      <c r="CP129" s="4" t="str">
        <f>IF(AF129="","",IF(AND(ISNUMBER(AF129),ISNUMBER(DK129)),IF(VLOOKUP(AF129,NyOm!$A$2:$K$30,DK129,1)=1,"Onormalt få ord",IF(VLOOKUP(AF129,NyOm!$A$2:$K$30,DK129,1)=2,"Färre antal ord än normalt",IF(VLOOKUP(AF129,NyOm!$A$2:$K$30,DK129,1)=3,"Normalt antal ord","")))))</f>
        <v/>
      </c>
      <c r="CQ129" s="4" t="str">
        <f>IF(AB129="","",IF(AND(ISNUMBER(AB129),ISNUMBER(DK129)),IF(VLOOKUP(AB129,NyPbTid!$A$2:$K$218,DK129,1)=1,"Onormalt lång tidsåtgång",IF(VLOOKUP(AB129,NyPbTid!$A$2:$K$218,DK129,1)=2,"Långsammare än normalt",IF(VLOOKUP(AB129,NyPbTid!$A$2:$K$218,DK129,1)=3,"Normal tidsåtgång","")))))</f>
        <v/>
      </c>
      <c r="CR129" s="4" t="str">
        <f>IF(AC129="","",IF(AND(ISNUMBER(AC129),ISNUMBER(DK129)),IF(VLOOKUP(AC129,NyPbFel!$A$2:$K$18,DK129,1)=1,"Onormalt antal fel",IF(VLOOKUP(AC129,NyPbFel!$A$2:$K$18,DK129,1)=2,"Fler fel än normalt",IF(VLOOKUP(AC129,NyPbFel!$A$2:$K$18,DK129,1)=3,"Normalt antal fel","")))))</f>
        <v/>
      </c>
      <c r="CS129" s="4" t="str">
        <f t="shared" si="28"/>
        <v/>
      </c>
      <c r="CT129" s="4" t="str">
        <f>IF(OR(ISNUMBER(CS129),CS129="0**"),IF(ISNUMBER(CS129),CS129/ABS(CS129)*VLOOKUP(1,SignDiff!$A$3:$K$4,DK129,1),VLOOKUP(1,SignDiff!$A$3:$K$4,DK129,1)),"")</f>
        <v/>
      </c>
      <c r="CU129" s="4" t="str">
        <f>IF(OR(ISNUMBER(CS129),CS129="0**"),IF(ISNUMBER(CS129),CS129/ABS(CS129)*VLOOKUP(1,SignDiff!$A$7:$K$8,DK129,1),VLOOKUP(1,SignDiff!$A$7:$K$8,DK129,1)),"")</f>
        <v/>
      </c>
      <c r="CV129" s="4" t="str">
        <f t="shared" si="29"/>
        <v/>
      </c>
      <c r="CW129" s="4" t="str">
        <f t="shared" si="30"/>
        <v/>
      </c>
      <c r="CX129" s="4" t="str">
        <f>IF(OR(ISNUMBER(CS129),CS129="0**"),IF(CS129="0**",VLOOKUP(0,'IRS-IES'!$A$2:$C$43,2,1),IF(CS129&lt;0,VLOOKUP(ABS(CS129),'IRS-IES'!$A$2:$C$43,2,1),VLOOKUP(ABS(CS129),'IRS-IES'!$A$2:$C$43,3,1))),"")</f>
        <v/>
      </c>
      <c r="CY129" s="4" t="str">
        <f t="shared" si="31"/>
        <v/>
      </c>
      <c r="CZ129" s="4" t="str">
        <f>IF(OR(ISNUMBER(CY129),CY129="0**"),IF(ISNUMBER(CY129),CY129/ABS(CY129)*VLOOKUP(2,SignDiff!$A$3:$K$4,DK129,1),VLOOKUP(2,SignDiff!$A$3:$K$4,DK129,1)),"")</f>
        <v/>
      </c>
      <c r="DA129" s="4" t="str">
        <f>IF(OR(ISNUMBER(CY129),CY129="0**"),IF(ISNUMBER(CY129),CY129/ABS(CY129)*VLOOKUP(2,SignDiff!$A$7:$K$8,DK129,1),VLOOKUP(2,SignDiff!$A$7:$K$8,DK129,1)),"")</f>
        <v/>
      </c>
      <c r="DB129" s="4" t="str">
        <f t="shared" si="32"/>
        <v/>
      </c>
      <c r="DC129" s="4" t="str">
        <f t="shared" si="33"/>
        <v/>
      </c>
      <c r="DD129" s="4" t="str">
        <f>IF(OR(ISNUMBER(CY129),CY129="0**"),IF(CY129="0**",VLOOKUP(0,'ISI-ISS'!$A$2:$C$43,2,1),IF(CY129&lt;0,VLOOKUP(ABS(CY129),'ISI-ISS'!$A$2:$C$43,2,1),VLOOKUP(ABS(CY129),'ISI-ISS'!$A$2:$C$43,3,1))),"")</f>
        <v/>
      </c>
      <c r="DE129" s="4" t="str">
        <f t="shared" si="34"/>
        <v/>
      </c>
      <c r="DF129" s="4" t="str">
        <f>IF(OR(ISNUMBER(DE129),DE129="0**"),IF(ISNUMBER(DE129),DE129/ABS(DE129)*VLOOKUP(2,SignDiff!$A$3:$K$4,DK129,1),VLOOKUP(2,SignDiff!$A$3:$K$4,DK129,1)),"")</f>
        <v/>
      </c>
      <c r="DG129" s="4" t="str">
        <f>IF(OR(ISNUMBER(DE129),DE129="0**"),IF(ISNUMBER(DE129),DE129/ABS(DE129)*VLOOKUP(2,SignDiff!$A$7:$K$8,DK129,1),VLOOKUP(2,SignDiff!$A$7:$K$8,DK129,1)),"")</f>
        <v/>
      </c>
      <c r="DH129" s="4" t="str">
        <f t="shared" si="35"/>
        <v/>
      </c>
      <c r="DI129" s="4" t="str">
        <f t="shared" si="36"/>
        <v/>
      </c>
      <c r="DJ129" s="4" t="str">
        <f>IF(OR(ISNUMBER(DE129),DE129="0**"),IF(DE129="0**",VLOOKUP(0,'ISI-ISM'!$A$2:$C$43,2,1),IF(DE129&lt;0,VLOOKUP(ABS(DE129),'ISI-ISM'!$A$2:$C$43,2,1),VLOOKUP(ABS(DE129),'ISI-ISM'!$A$2:$C$43,3,1))),"")</f>
        <v/>
      </c>
      <c r="DK129" s="4" t="str">
        <f>IF(ISERROR(VLOOKUP(N129,age!$A$2:$C$11,2,1)),"",VLOOKUP(N129,age!$A$2:$C$11,2,1))</f>
        <v/>
      </c>
      <c r="DL129" s="4" t="str">
        <f>IF(ISERROR(VLOOKUP(N129,age!$A$2:$C$11,3,1)),"",VLOOKUP(N129,age!$A$2:$C$11,3,1))</f>
        <v/>
      </c>
      <c r="DM129" s="4">
        <f t="shared" si="23"/>
        <v>0</v>
      </c>
      <c r="DN129" s="4">
        <f t="shared" si="24"/>
        <v>0</v>
      </c>
      <c r="DO129" s="4">
        <f t="shared" si="25"/>
        <v>0</v>
      </c>
      <c r="DP129" s="4">
        <f t="shared" si="26"/>
        <v>0</v>
      </c>
      <c r="DQ129" s="4">
        <f t="shared" si="27"/>
        <v>0</v>
      </c>
      <c r="DR129" s="9" t="str">
        <f t="shared" si="37"/>
        <v/>
      </c>
      <c r="DS129" s="9" t="str">
        <f t="shared" si="38"/>
        <v/>
      </c>
      <c r="DT129" s="9" t="str">
        <f t="shared" si="39"/>
        <v/>
      </c>
      <c r="DU129" s="9" t="str">
        <f t="shared" si="40"/>
        <v/>
      </c>
      <c r="DV129" s="9" t="str">
        <f t="shared" si="41"/>
        <v/>
      </c>
      <c r="DW129" s="9" t="str">
        <f t="shared" si="42"/>
        <v/>
      </c>
      <c r="DX129" s="9" t="str">
        <f t="shared" si="43"/>
        <v/>
      </c>
      <c r="DY129" s="9" t="str">
        <f>IF(AND(ISNUMBER(AJ129),ISNUMBER(DK129)),IF(AJ129-VLOOKUP(BI129,NyFi!$L$2:$V$4,DK129,1)&lt;1,1,AJ129-VLOOKUP(BI129,NyFi!$L$2:$V$4,DK129,1)),"")</f>
        <v/>
      </c>
      <c r="DZ129" s="9" t="str">
        <f>IF(AND(ISNUMBER(DK129),DK129&lt;8),IF(AND(ISNUMBER(AK129),ISNUMBER(DK129)),IF(AK129-VLOOKUP(BI129,NyGs!$L$2:$V$4,DK129,1)&lt;1,1,AK129-VLOOKUP(BI129,NyGs!$L$2:$V$4,DK129,1)),""),"")</f>
        <v/>
      </c>
      <c r="EA129" s="9" t="str">
        <f>IF(AND(ISNUMBER(AL129),ISNUMBER(DK129)),IF(AL129-VLOOKUP(BI129,NyRm!$L$2:$V$4,DK129,1)&lt;1,1,AL129-VLOOKUP(BI129,NyRm!$L$2:$V$4,DK129,1)),"")</f>
        <v/>
      </c>
      <c r="EB129" s="9" t="str">
        <f>IF(AND(ISNUMBER(AM129),ISNUMBER(DK129)),IF(AM129-VLOOKUP(BI129,NyFm!$L$2:$V$4,DK129,1)&lt;1,1,AM129-VLOOKUP(BI129,NyFm!$L$2:$V$4,DK129,1)),"")</f>
        <v/>
      </c>
      <c r="EC129" s="9" t="str">
        <f>IF(AND(ISNUMBER(DK129),DK129&lt;8),IF(AND(ISNUMBER(AN129),ISNUMBER(DK129)),IF(AN129-VLOOKUP(BI129,NyLi1R!$L$2:$V$4,DK129,1)&lt;1,1,AN129-VLOOKUP(BI129,NyLi1R!$L$2:$V$4,DK129,1)),""),"")</f>
        <v/>
      </c>
      <c r="ED129" s="9" t="str">
        <f>IF(AND(ISNUMBER(DK129),DK129&lt;8),IF(AND(ISNUMBER(AO129),ISNUMBER(DK129)),IF(AO129-VLOOKUP(BI129,NyLi1E!$L$2:$V$4,DK129,1)&lt;1,1,AO129-VLOOKUP(BI129,NyLi1E!$L$2:$V$4,DK129,1)),""),"")</f>
        <v/>
      </c>
      <c r="EE129" s="9" t="str">
        <f>IF(AND(ISNUMBER(DK129),DK129&lt;8),IF(AND(ISNUMBER(AP129),ISNUMBER(DK129)),IF(AP129-VLOOKUP(BI129,NyLi1T!$L$2:$V$4,DK129,1)&lt;1,1,AP129-VLOOKUP(BI129,NyLi1T!$L$2:$V$4,DK129,1)),""),"")</f>
        <v/>
      </c>
      <c r="EF129" s="9" t="str">
        <f>IF(AND(ISNUMBER(DK129),DK129&gt;7),IF(AND(ISNUMBER(AQ129),ISNUMBER(DK129)),IF(AQ129-VLOOKUP(BI129,NyLi2R!$L$2:$V$4,DK129,1)&lt;1,1,AQ129-VLOOKUP(BI129,NyLi2R!$L$2:$V$4,DK129,1)),""),"")</f>
        <v/>
      </c>
      <c r="EG129" s="9" t="str">
        <f>IF(AND(ISNUMBER(DK129),DK129&gt;7),IF(AND(ISNUMBER(AR129),ISNUMBER(DK129)),IF(AR129-VLOOKUP(BI129,NyLi2E!$L$2:$V$4,DK129,1)&lt;1,1,AR129-VLOOKUP(BI129,NyLi2E!$L$2:$V$4,DK129,1)),""),"")</f>
        <v/>
      </c>
      <c r="EH129" s="9" t="str">
        <f>IF(AND(ISNUMBER(DK129),DK129&gt;7),IF(AND(ISNUMBER(AS129),ISNUMBER(DK129)),IF(AS129-VLOOKUP(BI129,NyLi2T!$L$2:$V$4,DK129,1)&lt;1,1,AS129-VLOOKUP(BI129,NyLi2T!$L$2:$V$4,DK129,1)),""),"")</f>
        <v/>
      </c>
      <c r="EI129" s="9" t="str">
        <f>IF(AND(ISNUMBER(DK129),DK129&lt;8),IF(AND(ISNUMBER(AT129),ISNUMBER(DK129)),IF(AT129-VLOOKUP(BI129,NySs!$L$2:$V$4,DK129,1)&lt;1,1,AT129-VLOOKUP(BI129,NySs!$L$2:$V$4,DK129,1)),""),"")</f>
        <v/>
      </c>
      <c r="EJ129" s="9" t="str">
        <f>IF(AND(ISNUMBER(DK129),DK129&lt;9),IF(AND(ISNUMBER(AU129),ISNUMBER(DK129)),IF(AU129-VLOOKUP(BI129,NyEo!$L$2:$V$4,DK129,1)&lt;1,1,AU129-VLOOKUP(BI129,NyEo!$L$2:$V$4,DK129,1)),""),"")</f>
        <v/>
      </c>
      <c r="EK129" s="9" t="str">
        <f>IF(AND(ISNUMBER(DK129),DK129&gt;7),IF(AND(ISNUMBER(AV129),ISNUMBER(DK129)),IF(AV129-VLOOKUP(BI129,NyHt!$L$2:$V$4,DK129,1)&lt;1,1,AV129-VLOOKUP(BI129,NyHt!$L$2:$V$4,DK129,1)),""),"")</f>
        <v/>
      </c>
      <c r="EL129" s="9" t="str">
        <f>IF(AND(ISNUMBER(AW129),ISNUMBER(DK129)),IF(AW129-VLOOKUP(BI129,NySiF!$L$2:$V$4,DK129,1)&lt;1,1,AW129-VLOOKUP(BI129,NySiF!$L$2:$V$4,DK129,1)),"")</f>
        <v/>
      </c>
      <c r="EM129" s="9" t="str">
        <f>IF(AND(ISNUMBER(AX129),ISNUMBER(DK129)),IF(AX129-VLOOKUP(BI129,NySiB!$L$2:$V$4,DK129,1)&lt;1,1,AX129-VLOOKUP(BI129,NySiB!$L$2:$V$4,DK129,1)),"")</f>
        <v/>
      </c>
      <c r="EN129" s="9" t="str">
        <f>IF(AND(ISNUMBER(AY129),ISNUMBER(DK129)),IF(AY129-VLOOKUP(BI129,NySiT!$L$2:$V$4,DK129,1)&lt;1,1,AY129-VLOOKUP(BI129,NySiT!$L$2:$V$4,DK129,1)),"")</f>
        <v/>
      </c>
      <c r="EO129" s="9" t="str">
        <f>IF(AND(ISNUMBER(AZ129),ISNUMBER(DK129)),IF(AZ129-VLOOKUP(BI129,NyVs!$L$2:$V$4,DK129,1)&lt;1,1,AZ129-VLOOKUP(BI129,NyVs!$L$2:$V$4,DK129,1)),"")</f>
        <v/>
      </c>
      <c r="EP129" s="9" t="str">
        <f>IF(AND(ISNUMBER(BA129),ISNUMBER(DK129)),IF(BA129-VLOOKUP(BI129,NyPp!$L$2:$V$4,DK129,1)&lt;1,1,BA129-VLOOKUP(BI129,NyPp!$L$2:$V$4,DK129,1)),"")</f>
        <v/>
      </c>
      <c r="EQ129" s="9" t="str">
        <f>IF(AND(ISNUMBER(BB129),ISNUMBER(DK129)),IF(BB129-VLOOKUP(BI129,NyIGS!$L$2:$V$4,DK129,1)&lt;40,40,BB129-VLOOKUP(BI129,NyIGS!$L$2:$V$4,DK129,1)),"")</f>
        <v/>
      </c>
      <c r="ER129" s="9" t="str">
        <f>IF(AND(ISNUMBER(BC129),ISNUMBER(DK129)),IF(BC129-VLOOKUP(BI129,NyIRS!$L$2:$V$4,DK129,1)&lt;40,40,BC129-VLOOKUP(BI129,NyIRS!$L$2:$V$4,DK129,1)),"")</f>
        <v/>
      </c>
      <c r="ES129" s="9" t="str">
        <f>IF(AND(ISNUMBER(BD129),ISNUMBER(DK129)),IF(BD129-VLOOKUP(BI129,NyIES!$L$2:$V$4,DK129,1)&lt;40,40,BD129-VLOOKUP(BI129,NyIES!$L$2:$V$4,DK129,1)),"")</f>
        <v/>
      </c>
      <c r="ET129" s="9" t="str">
        <f>IF(AND(ISNUMBER(BE129),ISNUMBER(DK129)),IF(BE129-VLOOKUP(BI129,NyISI!$L$2:$V$4,DK129,1)&lt;40,40,BE129-VLOOKUP(BI129,NyISI!$L$2:$V$4,DK129,1)),"")</f>
        <v/>
      </c>
      <c r="EU129" s="9" t="str">
        <f>IF(AND(ISNUMBER(DK129),DK129&lt;8),IF(AND(ISNUMBER(BF129),ISNUMBER(DK129)),IF(BF129-VLOOKUP(BI129,NyISS!$L$2:$V$4,DK129,1)&lt;40,40,BF129-VLOOKUP(BI129,NyISS!$L$2:$V$4,DK129,1)),""),"")</f>
        <v/>
      </c>
      <c r="EV129" s="9" t="str">
        <f>IF(AND(ISNUMBER(DK129),DK129&gt;7),IF(AND(ISNUMBER(BG129),ISNUMBER(DK129)),IF(BG129-VLOOKUP(BI129,NyISM!$L$2:$V$4,DK129,1)&lt;40,40,BG129-VLOOKUP(BI129,NyISM!$L$2:$V$4,DK129,1)),""),"")</f>
        <v/>
      </c>
      <c r="EW129" s="9" t="str">
        <f>IF(AND(ISNUMBER(BH129),ISNUMBER(DK129)),IF(BH129-VLOOKUP(BI129,NyIAM!$L$2:$V$4,DK129,1)&lt;40,40,BH129-VLOOKUP(BI129,NyIAM!$L$2:$V$4,DK129,1)),"")</f>
        <v/>
      </c>
      <c r="EX129" s="9" t="str">
        <f>IF(AND(ISNUMBER(AJ129),ISNUMBER(DK129)),IF(AJ129+VLOOKUP(BI129,NyFi!$L$2:$V$4,DK129,1)&gt;19,19,AJ129+VLOOKUP(BI129,NyFi!$L$2:$V$4,DK129,1)),"")</f>
        <v/>
      </c>
      <c r="EY129" s="9" t="str">
        <f>IF(AND(ISNUMBER(DK129),DK129&lt;8),IF(AND(ISNUMBER(AK129),ISNUMBER(DK129)),IF(AK129+VLOOKUP(BI129,NyGs!$L$2:$V$4,DK129,1)&gt;19,19,AK129+VLOOKUP(BI129,NyGs!$L$2:$V$4,DK129,1)),""),"")</f>
        <v/>
      </c>
      <c r="EZ129" s="9" t="str">
        <f>IF(AND(ISNUMBER(AL129),ISNUMBER(DK129)),IF(AL129+VLOOKUP(BI129,NyRm!$L$2:$V$4,DK129,1)&gt;19,19,AL129+VLOOKUP(BI129,NyRm!$L$2:$V$4,DK129,1)),"")</f>
        <v/>
      </c>
      <c r="FA129" s="9" t="str">
        <f>IF(AND(ISNUMBER(AM129),ISNUMBER(DK129)),IF(AM129+VLOOKUP(BI129,NyFm!$L$2:$V$4,DK129,1)&gt;19,19,AM129+VLOOKUP(BI129,NyFm!$L$2:$V$4,DK129,1)),"")</f>
        <v/>
      </c>
      <c r="FB129" s="9" t="str">
        <f>IF(AND(ISNUMBER(DK129),DK129&lt;8),IF(AND(ISNUMBER(AN129),ISNUMBER(DK129)),IF(AN129+VLOOKUP(BI129,NyLi1R!$L$2:$V$4,DK129,1)&gt;19,19,AN129+VLOOKUP(BI129,NyLi1R!$L$2:$V$4,DK129,1)),""),"")</f>
        <v/>
      </c>
      <c r="FC129" s="9" t="str">
        <f>IF(AND(ISNUMBER(DK129),DK129&lt;8),IF(AND(ISNUMBER(AO129),ISNUMBER(DK129)),IF(AO129+VLOOKUP(BI129,NyLi1E!$L$2:$V$4,DK129,1)&gt;19,19,AO129+VLOOKUP(BI129,NyLi1E!$L$2:$V$4,DK129,1)),""),"")</f>
        <v/>
      </c>
      <c r="FD129" s="9" t="str">
        <f>IF(AND(ISNUMBER(DK129),DK129&lt;8),IF(AND(ISNUMBER(AP129),ISNUMBER(DK129)),IF(AP129+VLOOKUP(BI129,NyLi1T!$L$2:$V$4,DK129,1)&gt;19,19,AP129+VLOOKUP(BI129,NyLi1T!$L$2:$V$4,DK129,1)),""),"")</f>
        <v/>
      </c>
      <c r="FE129" s="9" t="str">
        <f>IF(AND(ISNUMBER(DK129),DK129&gt;7),IF(AND(ISNUMBER(AQ129),ISNUMBER(DK129)),IF(AQ129+VLOOKUP(BI129,NyLi2R!$L$2:$V$4,DK129,1)&gt;19,19,AQ129+VLOOKUP(BI129,NyLi2R!$L$2:$V$4,DK129,1)),""),"")</f>
        <v/>
      </c>
      <c r="FF129" s="9" t="str">
        <f>IF(AND(ISNUMBER(DK129),DK129&gt;7),IF(AND(ISNUMBER(AR129),ISNUMBER(DK129)),IF(AR129+VLOOKUP(BI129,NyLi2E!$L$2:$V$4,DK129,1)&gt;19,19,AR129+VLOOKUP(BI129,NyLi2E!$L$2:$V$4,DK129,1)),""),"")</f>
        <v/>
      </c>
      <c r="FG129" s="9" t="str">
        <f>IF(AND(ISNUMBER(DK129),DK129&gt;7),IF(AND(ISNUMBER(AS129),ISNUMBER(DK129)),IF(AS129+VLOOKUP(BI129,NyLi2T!$L$2:$V$4,DK129,1)&gt;19,19,AS129+VLOOKUP(BI129,NyLi2T!$L$2:$V$4,DK129,1)),""),"")</f>
        <v/>
      </c>
      <c r="FH129" s="9" t="str">
        <f>IF(AND(ISNUMBER(DK129),DK129&lt;8),IF(AND(ISNUMBER(AT129),ISNUMBER(DK129)),IF(AT129+VLOOKUP(BI129,NySs!$L$2:$V$4,DK129,1)&gt;19,19,AT129+VLOOKUP(BI129,NySs!$L$2:$V$4,DK129,1)),""),"")</f>
        <v/>
      </c>
      <c r="FI129" s="9" t="str">
        <f>IF(AND(ISNUMBER(DK129),DK129&lt;9),IF(AND(ISNUMBER(AU129),ISNUMBER(DK129)),IF(AU129+VLOOKUP(BI129,NyEo!$L$2:$V$4,DK129,1)&gt;19,19,AU129+VLOOKUP(BI129,NyEo!$L$2:$V$4,DK129,1)),""),"")</f>
        <v/>
      </c>
      <c r="FJ129" s="9" t="str">
        <f>IF(AND(ISNUMBER(DK129),DK129&gt;7),IF(AND(ISNUMBER(AV129),ISNUMBER(DK129)),IF(AV129+VLOOKUP(BI129,NyHt!$L$2:$V$4,DK129,1)&gt;19,19,AV129+VLOOKUP(BI129,NyHt!$L$2:$V$4,DK129,1)),""),"")</f>
        <v/>
      </c>
      <c r="FK129" s="9" t="str">
        <f>IF(AND(ISNUMBER(AW129),ISNUMBER(DK129)),IF(AW129+VLOOKUP(BI129,NySiF!$L$2:$V$4,DK129,1)&gt;19,19,AW129+VLOOKUP(BI129,NySiF!$L$2:$V$4,DK129,1)),"")</f>
        <v/>
      </c>
      <c r="FL129" s="9" t="str">
        <f>IF(AND(ISNUMBER(AX129),ISNUMBER(DK129)),IF(AX129+VLOOKUP(BI129,NySiB!$L$2:$V$4,DK129,1)&gt;19,19,AX129+VLOOKUP(BI129,NySiB!$L$2:$V$4,DK129,1)),"")</f>
        <v/>
      </c>
      <c r="FM129" s="9" t="str">
        <f>IF(AND(ISNUMBER(AY129),ISNUMBER(DK129)),IF(AY129+VLOOKUP(BI129,NySiT!$L$2:$V$4,DK129,1)&gt;19,19,AY129+VLOOKUP(BI129,NySiT!$L$2:$V$4,DK129,1)),"")</f>
        <v/>
      </c>
      <c r="FN129" s="9" t="str">
        <f>IF(AND(ISNUMBER(AZ129),ISNUMBER(DK129)),IF(AZ129+VLOOKUP(BI129,NyVs!$L$2:$V$4,DK129,1)&gt;19,19,AZ129+VLOOKUP(BI129,NyVs!$L$2:$V$4,DK129,1)),"")</f>
        <v/>
      </c>
      <c r="FO129" s="9" t="str">
        <f>IF(AND(ISNUMBER(BA129),ISNUMBER(DK129)),IF(BA129+VLOOKUP(BI129,NyPp!$L$2:$V$4,DK129,1)&gt;19,19,BA129+VLOOKUP(BI129,NyPp!$L$2:$V$4,DK129,1)),"")</f>
        <v/>
      </c>
      <c r="FP129" s="9" t="str">
        <f>IF(AND(ISNUMBER(BB129),ISNUMBER(DK129)),IF(BB129+VLOOKUP(BI129,NyIGS!$L$2:$V$4,DK129,1)&gt;160,160,BB129+VLOOKUP(BI129,NyIGS!$L$2:$V$4,DK129,1)),"")</f>
        <v/>
      </c>
      <c r="FQ129" s="9" t="str">
        <f>IF(AND(ISNUMBER(BC129),ISNUMBER(DK129)),IF(BC129+VLOOKUP(BI129,NyIRS!$L$2:$V$4,DK129,1)&gt;160,160,BC129+VLOOKUP(BI129,NyIRS!$L$2:$V$4,DK129,1)),"")</f>
        <v/>
      </c>
      <c r="FR129" s="9" t="str">
        <f>IF(AND(ISNUMBER(BD129),ISNUMBER(DK129)),IF(BD129+VLOOKUP(BI129,NyIES!$L$2:$V$4,DK129,1)&gt;160,160, BD129+VLOOKUP(BI129,NyIES!$L$2:$V$4,DK129,1)),"")</f>
        <v/>
      </c>
      <c r="FS129" s="9" t="str">
        <f>IF(AND(ISNUMBER(BE129),ISNUMBER(DK129)),IF(BE129+VLOOKUP(BI129,NyISI!$L$2:$V$4,DK129,1)&gt;160,160,BE129+VLOOKUP(BI129,NyISI!$L$2:$V$4,DK129,1)),"")</f>
        <v/>
      </c>
      <c r="FT129" s="9" t="str">
        <f>IF(AND(ISNUMBER(DK129),DK129&lt;8),IF(AND(ISNUMBER(BF129),ISNUMBER(DK129)),IF(BF129+VLOOKUP(BI129,NyISS!$L$2:$V$4,DK129,1)&gt;160,160,BF129+VLOOKUP(BI129,NyISS!$L$2:$V$4,DK129,1)),""),"")</f>
        <v/>
      </c>
      <c r="FU129" s="9" t="str">
        <f>IF(AND(ISNUMBER(DK129),DK129&gt;7),IF(AND(ISNUMBER(BG129),ISNUMBER(DK129)),IF(BG129+VLOOKUP(BI129,NyISM!$L$2:$V$4,DK129,1)&gt;160,160,BG129+VLOOKUP(BI129,NyISM!$L$2:$V$4,DK129,1)),""),"")</f>
        <v/>
      </c>
      <c r="FV129" s="9" t="str">
        <f>IF(AND(ISNUMBER(BH129),ISNUMBER(DK129)),IF(BH129+VLOOKUP(BI129,NyIAM!$L$2:$V$4,DK129,1)&gt;160,160,BH129+VLOOKUP(BI129,NyIAM!$L$2:$V$4,DK129,1)),"")</f>
        <v/>
      </c>
    </row>
    <row r="130" spans="1:178" x14ac:dyDescent="0.2">
      <c r="A130" s="51"/>
      <c r="B130" s="51"/>
      <c r="C130" s="51"/>
      <c r="D130" s="51"/>
      <c r="E130" s="51"/>
      <c r="F130" s="51"/>
      <c r="G130" s="51"/>
      <c r="H130" s="51"/>
      <c r="I130" s="51"/>
      <c r="J130" s="52"/>
      <c r="K130" s="52"/>
      <c r="L130" s="53"/>
      <c r="M130" s="53"/>
      <c r="N130" s="58" t="str">
        <f t="shared" si="22"/>
        <v/>
      </c>
      <c r="O130" s="53"/>
      <c r="P130" s="53"/>
      <c r="Q130" s="53"/>
      <c r="R130" s="53"/>
      <c r="S130" s="53"/>
      <c r="T130" s="53"/>
      <c r="U130" s="53"/>
      <c r="V130" s="53"/>
      <c r="W130" s="53"/>
      <c r="X130" s="53"/>
      <c r="Y130" s="53"/>
      <c r="Z130" s="53"/>
      <c r="AA130" s="53"/>
      <c r="AB130" s="53"/>
      <c r="AC130" s="53"/>
      <c r="AD130" s="53"/>
      <c r="AE130" s="53"/>
      <c r="AF130" s="53"/>
      <c r="AG130" s="53"/>
      <c r="AH130" s="53"/>
      <c r="AI130" s="53"/>
      <c r="AJ130" s="4" t="str">
        <f>IF(O130="","",IF(ISNUMBER(N130),VLOOKUP(O130,NyFi!$A$2:$K$40,DK130),""))</f>
        <v/>
      </c>
      <c r="AK130" s="4" t="str">
        <f>IF(P130="","",IF(AND(ISNUMBER(N130),DK130&lt;8),VLOOKUP(P130,NyGs!$A$2:$G$41,DK130),""))</f>
        <v/>
      </c>
      <c r="AL130" s="4" t="str">
        <f>IF(AA130="","",IF(ISNUMBER(N130),VLOOKUP(AA130,NyRm!$A$2:$K$56,DK130),""))</f>
        <v/>
      </c>
      <c r="AM130" s="4" t="str">
        <f>IF(Z130="","",IF(ISNUMBER(N130),VLOOKUP(Z130,NyFm!$A$2:$K$46,DK130),""))</f>
        <v/>
      </c>
      <c r="AN130" s="4" t="str">
        <f>IF(U130="","",IF(AND(ISNUMBER(N130),DK130&lt;8),VLOOKUP(U130,NyLi1R!$A$2:$G$20,DK130),""))</f>
        <v/>
      </c>
      <c r="AO130" s="4" t="str">
        <f>IF(V130="","",IF(AND(ISNUMBER(N130),DK130&lt;8),VLOOKUP(V130,NyLi1E!$A$2:$G$20,DK130),""))</f>
        <v/>
      </c>
      <c r="AP130" s="4" t="str">
        <f>IF(AND(ISNUMBER(N130),ISNUMBER(AN130),ISNUMBER(AO130),DK130&lt;8),VLOOKUP(AN130+AO130,NyLi1T!$A$2:$G$40,DK130),"")</f>
        <v/>
      </c>
      <c r="AQ130" s="4" t="str">
        <f>IF(W130="","",IF(AND(ISNUMBER(N130),DK130&gt;7),VLOOKUP(W130,NyLi2R!$A$2:$K$20,DK130),""))</f>
        <v/>
      </c>
      <c r="AR130" s="4" t="str">
        <f>IF(X130="","",IF(AND(ISNUMBER(N130),DK130&gt;7),VLOOKUP(X130,NyLi2E!$A$2:$K$20,DK130),""))</f>
        <v/>
      </c>
      <c r="AS130" s="4" t="str">
        <f>IF(AND(ISNUMBER(N130),ISNUMBER(AQ130),ISNUMBER(AR130),DK130&gt;7),VLOOKUP(AQ130+AR130,NyLi2T!$A$2:$K$40,DK130),"")</f>
        <v/>
      </c>
      <c r="AT130" s="4" t="str">
        <f>IF(AE130="","",IF(AND(ISNUMBER(N130),DK130&lt;8),VLOOKUP(AE130,NySs!$A$2:$G$28,DK130),""))</f>
        <v/>
      </c>
      <c r="AU130" s="4" t="str">
        <f>IF(AD130="","",IF(AND(ISNUMBER(N130),DK130&lt;9),VLOOKUP(AD130,NyEo!$A$2:$H$22,DK130),""))</f>
        <v/>
      </c>
      <c r="AV130" s="4" t="str">
        <f>IF(Q130="","",IF(AND(ISNUMBER(N130),DK130&gt;7),VLOOKUP(Q130,NyHt!$A$2:$K$17,DK130),""))</f>
        <v/>
      </c>
      <c r="AW130" s="4" t="str">
        <f>IF(R130="","",IF(ISNUMBER(N130),VLOOKUP(R130,NySiF!$A$2:$K$18,DK130),""))</f>
        <v/>
      </c>
      <c r="AX130" s="4" t="str">
        <f>IF(S130="","",IF(ISNUMBER(N130),VLOOKUP(S130,NySiB!$A$2:$K$16,DK130),""))</f>
        <v/>
      </c>
      <c r="AY130" s="4" t="str">
        <f>IF(T130="","",IF(ISNUMBER(N130),VLOOKUP(T130,NySiT!$A$2:$K$32,DK130),""))</f>
        <v/>
      </c>
      <c r="AZ130" s="4" t="str">
        <f>IF(Y130="","",IF(ISNUMBER(N130),VLOOKUP(Y130,NyVs!$A$2:$K$86,DK130),""))</f>
        <v/>
      </c>
      <c r="BA130" s="4" t="str">
        <f>IF(AI130="","",IF(ISNUMBER(N130),VLOOKUP(AI130,NyPp!$A$2:$K$202,DK130),""))</f>
        <v/>
      </c>
      <c r="BB130" s="4" t="str">
        <f>IF(AND(ISNUMBER(AJ130),ISNUMBER(AK130),ISNUMBER(AL130),ISNUMBER(AM130),DK130&lt;8),IF(COUNTIF(O130,0)+COUNTIF(P130,0)+COUNTIF(AA130,0)+COUNTIF(Z130,0)&gt;1,"",VLOOKUP(AJ130+AK130+AL130+AM130,NyIGS!$A$2:$K$78,DK130)),IF(AND(ISNUMBER(AJ130),ISNUMBER(AL130),ISNUMBER(AM130),ISNUMBER(AS130),DK130&gt;7),IF(COUNTIF(O130,0)+COUNTIF(AA130,0)+COUNTIF(Z130,0)+AND(COUNTIF(W130,0),COUNTIF(X130,0))&gt;1,"",VLOOKUP(AJ130+AL130+AM130+AS130,NyIGS!$A$2:$K$78,DK130)),""))</f>
        <v/>
      </c>
      <c r="BC130" s="4" t="str">
        <f>IF(AND(ISNUMBER(AJ130),ISNUMBER(AN130),ISNUMBER(AT130),DK130&lt;8),IF(COUNTIF(O130,0)+COUNTIF(U130,0)+COUNTIF(AE130,0)&gt;1,"",VLOOKUP(AJ130+AN130+AT130,NyIRS!$A$2:$K$59,DK130)),IF(AND(ISNUMBER(AJ130),ISNUMBER(AQ130),DK130&gt;7),IF(COUNTIF(O130,0)+COUNTIF(W130,0)&gt;1,"",VLOOKUP(AJ130+AQ130,NyIRS!$A$2:$K$59,DK130)),""))</f>
        <v/>
      </c>
      <c r="BD130" s="4" t="str">
        <f>IF(AND(ISNUMBER(AK130),ISNUMBER(AL130),ISNUMBER(AM130),DK130&lt;8),IF(COUNTIF(P130,0)+COUNTIF(AA130,0)+COUNTIF(Z130,0)&gt;1,"",VLOOKUP(AK130+AL130+AM130,NyIES!$A$2:$K$59,DK130)),IF(AND(ISNUMBER(AL130),ISNUMBER(AM130),ISNUMBER(AR130),DK130&gt;7),IF(COUNTIF(AA130,0)+COUNTIF(Z130,0)+COUNTIF(X130,0)&gt;1,"",VLOOKUP(AL130+AM130+AR130,NyIES!$A$2:$K$59,DK130)),""))</f>
        <v/>
      </c>
      <c r="BE130" s="4" t="str">
        <f>IF(AND(ISNUMBER(AJ130),ISNUMBER(AP130),ISNUMBER(AU130),DK130&lt;8),IF(COUNTIF(O130,0)+AND(COUNTIF(U130,0),COUNTIF(V130,0))+COUNTIF(AD130,0)&gt;1,"",VLOOKUP(AJ130+AP130+AU130,NyISI!$A$2:$K$59,DK130)),IF(AND(ISNUMBER(AS130),ISNUMBER(AU130),ISNUMBER(AV130),DK130=8),IF(COUNTIF(AD130,0)+COUNTIF(Q130,0)+AND(COUNTIF(W130,0),COUNTIF(X130,0))&gt;1,"",VLOOKUP(AS130+AU130+AV130,NyISI!$A$2:$K$59,DK130)),IF(AND(ISNUMBER(AS130),ISNUMBER(AV130),DK130&gt;8),IF(COUNTIF(Q130,0)+AND(COUNTIF(W130,0),COUNTIF(X130,0))&gt;1,"",VLOOKUP(AS130+AV130,NyISI!$A$2:$K$59,DK130)),"")))</f>
        <v/>
      </c>
      <c r="BF130" s="4" t="str">
        <f>IF(AND(ISNUMBER(AT130),ISNUMBER(AK130),ISNUMBER(AL130),ISNUMBER(AM130),DK130&lt;8),IF(COUNTIF(P130,0)+COUNTIF(AA130,0)+COUNTIF(Z130,0)+COUNTIF(AE130,0)&gt;1,"",VLOOKUP(AT130+AK130+AL130+AM130,NyISS!$A$2:$G$78,DK130)),"")</f>
        <v/>
      </c>
      <c r="BG130" s="4" t="str">
        <f>IF(AND(ISNUMBER(AJ130),ISNUMBER(AL130),ISNUMBER(AM130),DK130&gt;7),IF(COUNTIF(O130,0)+COUNTIF(AA130,0)+COUNTIF(Z130,0)&gt;1,"",VLOOKUP(AJ130+AL130+AM130,NyISM!$A$2:$K$59,DK130)),"")</f>
        <v/>
      </c>
      <c r="BH130" s="4" t="str">
        <f>IF(AND(ISNUMBER(AY130),ISNUMBER(AZ130)),IF(COUNTIF(T130,0)+COUNTIF(Y130,0)&gt;1,"",VLOOKUP(AY130+AZ130,NyIAM!$A$2:$K$40,DK130)),"")</f>
        <v/>
      </c>
      <c r="BJ130" s="4" t="str">
        <f>IF(ISNUMBER(BB130),VLOOKUP(BB130,Percentil!$A$2:$B$122,2,1),"")</f>
        <v/>
      </c>
      <c r="BK130" s="4" t="str">
        <f>IF(ISNUMBER(BC130),VLOOKUP(BC130,Percentil!$A$2:$B$122,2,1),"")</f>
        <v/>
      </c>
      <c r="BL130" s="4" t="str">
        <f>IF(ISNUMBER(BD130),VLOOKUP(BD130,Percentil!$A$2:$B$122,2,1),"")</f>
        <v/>
      </c>
      <c r="BM130" s="4" t="str">
        <f>IF(ISNUMBER(BE130),VLOOKUP(BE130,Percentil!$A$2:$B$122,2,1),"")</f>
        <v/>
      </c>
      <c r="BN130" s="4" t="str">
        <f>IF(ISNUMBER(BF130),VLOOKUP(BF130,Percentil!$A$2:$B$122,2,1),"")</f>
        <v/>
      </c>
      <c r="BO130" s="4" t="str">
        <f>IF(ISNUMBER(BG130),VLOOKUP(BG130,Percentil!$A$2:$B$122,2,1),"")</f>
        <v/>
      </c>
      <c r="BP130" s="4" t="str">
        <f>IF(ISNUMBER(BH130),VLOOKUP(BH130,Percentil!$A$2:$B$122,2,1),"")</f>
        <v/>
      </c>
      <c r="BQ130" s="4" t="str">
        <f>IF(AND(ISNUMBER(AJ130),ISNUMBER(DK130)),IF(AJ130-VLOOKUP(BI130,NyFi!$L$2:$V$4,DK130,1)&lt;1,1 &amp; " - " &amp; AJ130+VLOOKUP(BI130,NyFi!$L$2:$V$4,DK130,1),IF(AJ130+VLOOKUP(BI130,NyFi!$L$2:$V$4,DK130,1)&gt;19,AJ130-VLOOKUP(BI130,NyFi!$L$2:$V$4,DK130,1) &amp; " - " &amp; 19,AJ130-VLOOKUP(BI130,NyFi!$L$2:$V$4,DK130,1) &amp; " - " &amp; AJ130+VLOOKUP(BI130,NyFi!$L$2:$V$4,DK130,1))),"")</f>
        <v/>
      </c>
      <c r="BR130" s="4" t="str">
        <f>IF(AND(ISNUMBER(DK130),DK130&lt;8),IF(AND(ISNUMBER(AK130),ISNUMBER(DK130)),IF(AK130-VLOOKUP(BI130,NyGs!$L$2:$V$4,DK130,1)&lt;1,1 &amp; " - " &amp; AK130+VLOOKUP(BI130,NyGs!$L$2:$V$4,DK130,1),IF(AK130+VLOOKUP(BI130,NyGs!$L$2:$V$4,DK130,1)&gt;19,AK130-VLOOKUP(BI130,NyGs!$L$2:$V$4,DK130,1) &amp; " - " &amp; 19,AK130-VLOOKUP(BI130,NyGs!$L$2:$V$4,DK130,1) &amp; " - " &amp; AK130+VLOOKUP(BI130,NyGs!$L$2:$V$4,DK130,1))),""),"")</f>
        <v/>
      </c>
      <c r="BS130" s="4" t="str">
        <f>IF(AND(ISNUMBER(AL130),ISNUMBER(DK130)),IF(AL130-VLOOKUP(BI130,NyRm!$L$2:$V$4,DK130,1)&lt;1,1 &amp; " - " &amp; AL130+VLOOKUP(BI130,NyRm!$L$2:$V$4,DK130,1),IF(AL130+VLOOKUP(BI130,NyRm!$L$2:$V$4,DK130,1)&gt;19,AL130-VLOOKUP(BI130,NyRm!$L$2:$V$4,DK130,1) &amp; " - " &amp; 19,AL130-VLOOKUP(BI130,NyRm!$L$2:$V$4,DK130,1) &amp; " - " &amp; AL130+VLOOKUP(BI130,NyRm!$L$2:$V$4,DK130,1))),"")</f>
        <v/>
      </c>
      <c r="BT130" s="4" t="str">
        <f>IF(AND(ISNUMBER(AM130),ISNUMBER(DK130)),IF(AM130-VLOOKUP(BI130,NyFm!$L$2:$V$4,DK130,1)&lt;1,1 &amp; " - " &amp; AM130+VLOOKUP(BI130,NyFm!$L$2:$V$4,DK130,1),IF(AM130+VLOOKUP(BI130,NyFm!$L$2:$V$4,DK130,1)&gt;19,AM130-VLOOKUP(BI130,NyFm!$L$2:$V$4,DK130,1) &amp; " - " &amp; 19,AM130-VLOOKUP(BI130,NyFm!$L$2:$V$4,DK130,1) &amp; " - " &amp; AM130+VLOOKUP(BI130,NyFm!$L$2:$V$4,DK130,1))),"")</f>
        <v/>
      </c>
      <c r="BU130" s="4" t="str">
        <f>IF(AND(ISNUMBER(DK130),DK130&lt;8),IF(AND(ISNUMBER(AN130),ISNUMBER(DK130)),IF(AN130-VLOOKUP(BI130,NyLi1R!$L$2:$V$4,DK130,1)&lt;1,1 &amp; " - " &amp; AN130+VLOOKUP(BI130,NyLi1R!$L$2:$V$4,DK130,1),IF(AN130+VLOOKUP(BI130,NyLi1R!$L$2:$V$4,DK130,1)&gt;19,AN130-VLOOKUP(BI130,NyLi1R!$L$2:$V$4,DK130,1) &amp; " - " &amp; 19,AN130-VLOOKUP(BI130,NyLi1R!$L$2:$V$4,DK130,1) &amp; " - " &amp; AN130+VLOOKUP(BI130,NyLi1R!$L$2:$V$4,DK130,1))),""),"")</f>
        <v/>
      </c>
      <c r="BV130" s="4" t="str">
        <f>IF(AND(ISNUMBER(DK130),DK130&lt;8),IF(AND(ISNUMBER(AO130),ISNUMBER(DK130)),IF(AO130-VLOOKUP(BI130,NyLi1E!$L$2:$V$4,DK130,1)&lt;1,1 &amp; " - " &amp; AO130+VLOOKUP(BI130,NyLi1E!$L$2:$V$4,DK130,1),IF(AO130+VLOOKUP(BI130,NyLi1E!$L$2:$V$4,DK130,1)&gt;19,AO130-VLOOKUP(BI130,NyLi1E!$L$2:$V$4,DK130,1) &amp; " - " &amp; 19,AO130-VLOOKUP(BI130,NyLi1E!$L$2:$V$4,DK130,1) &amp; " - " &amp; AO130+VLOOKUP(BI130,NyLi1E!$L$2:$V$4,DK130,1))),""),"")</f>
        <v/>
      </c>
      <c r="BW130" s="4" t="str">
        <f>IF(AND(ISNUMBER(DK130),DK130&lt;8),IF(AND(ISNUMBER(AP130),ISNUMBER(DK130)),IF(AP130-VLOOKUP(BI130,NyLi1T!$L$2:$V$4,DK130,1)&lt;1,1 &amp; " - " &amp; AP130+VLOOKUP(BI130,NyLi1T!$L$2:$V$4,DK130,1),IF(AP130+VLOOKUP(BI130,NyLi1T!$L$2:$V$4,DK130,1)&gt;19,AP130-VLOOKUP(BI130,NyLi1T!$L$2:$V$4,DK130,1) &amp; " - " &amp; 19,AP130-VLOOKUP(BI130,NyLi1T!$L$2:$V$4,DK130,1) &amp; " - " &amp; AP130+VLOOKUP(BI130,NyLi1T!$L$2:$V$4,DK130,1))),""),"")</f>
        <v/>
      </c>
      <c r="BX130" s="4" t="str">
        <f>IF(AND(ISNUMBER(DK130),DK130&gt;7),IF(AND(ISNUMBER(AQ130),ISNUMBER(DK130)),IF(AQ130-VLOOKUP(BI130,NyLi2R!$L$2:$V$4,DK130,1)&lt;1,1 &amp; " - " &amp; AQ130+VLOOKUP(BI130,NyLi2R!$L$2:$V$4,DK130,1),IF(AQ130+VLOOKUP(BI130,NyLi2R!$L$2:$V$4,DK130,1)&gt;19,AQ130-VLOOKUP(BI130,NyLi2R!$L$2:$V$4,DK130,1) &amp; " - " &amp; 19,AQ130-VLOOKUP(BI130,NyLi2R!$L$2:$V$4,DK130,1) &amp; " - " &amp; AQ130+VLOOKUP(BI130,NyLi2R!$L$2:$V$4,DK130,1))),""),"")</f>
        <v/>
      </c>
      <c r="BY130" s="4" t="str">
        <f>IF(AND(ISNUMBER(DK130),DK130&gt;7),IF(AND(ISNUMBER(AR130),ISNUMBER(DK130)),IF(AR130-VLOOKUP(BI130,NyLi2E!$L$2:$V$4,DK130,1)&lt;1,1 &amp; " - " &amp; AR130+VLOOKUP(BI130,NyLi2E!$L$2:$V$4,DK130,1),IF(AR130+VLOOKUP(BI130,NyLi2E!$L$2:$V$4,DK130,1)&gt;19,AR130-VLOOKUP(BI130,NyLi2E!$L$2:$V$4,DK130,1) &amp; " - " &amp; 19,AR130-VLOOKUP(BI130,NyLi2E!$L$2:$V$4,DK130,1) &amp; " - " &amp; AR130+VLOOKUP(BI130,NyLi2E!$L$2:$V$4,DK130,1))),""),"")</f>
        <v/>
      </c>
      <c r="BZ130" s="4" t="str">
        <f>IF(AND(ISNUMBER(DK130),DK130&gt;7),IF(AND(ISNUMBER(AS130),ISNUMBER(DK130)),IF(AS130-VLOOKUP(BI130,NyLi2T!$L$2:$V$4,DK130,1)&lt;1,1 &amp; " - " &amp; AS130+VLOOKUP(BI130,NyLi2T!$L$2:$V$4,DK130,1),IF(AS130+VLOOKUP(BI130,NyLi2T!$L$2:$V$4,DK130,1)&gt;19,AS130-VLOOKUP(BI130,NyLi2T!$L$2:$V$4,DK130,1) &amp; " - " &amp; 19,AS130-VLOOKUP(BI130,NyLi2T!$L$2:$V$4,DK130,1) &amp; " - " &amp; AS130+VLOOKUP(BI130,NyLi2T!$L$2:$V$4,DK130,1))),""),"")</f>
        <v/>
      </c>
      <c r="CA130" s="4" t="str">
        <f>IF(AND(ISNUMBER(DK130),DK130&lt;8),IF(AND(ISNUMBER(AT130),ISNUMBER(DK130)),IF(AT130-VLOOKUP(BI130,NySs!$L$2:$V$4,DK130,1)&lt;1,1 &amp; " - " &amp; AT130+VLOOKUP(BI130,NySs!$L$2:$V$4,DK130,1),IF(AT130+VLOOKUP(BI130,NySs!$L$2:$V$4,DK130,1)&gt;19,AT130-VLOOKUP(BI130,NySs!$L$2:$V$4,DK130,1) &amp; " - " &amp; 19,AT130-VLOOKUP(BI130,NySs!$L$2:$V$4,DK130,1) &amp; " - " &amp; AT130+VLOOKUP(BI130,NySs!$L$2:$V$4,DK130,1))),""),"")</f>
        <v/>
      </c>
      <c r="CB130" s="4" t="str">
        <f>IF(AND(ISNUMBER(DK130),DK130&lt;9),IF(AND(ISNUMBER(AU130),ISNUMBER(DK130)),IF(AU130-VLOOKUP(BI130,NyEo!$L$2:$V$4,DK130,1)&lt;1,1 &amp; " - " &amp; AU130+VLOOKUP(BI130,NyEo!$L$2:$V$4,DK130,1),IF(AU130+VLOOKUP(BI130,NyEo!$L$2:$V$4,DK130,1)&gt;19,AU130-VLOOKUP(BI130,NyEo!$L$2:$V$4,DK130,1) &amp; " - " &amp; 19,AU130-VLOOKUP(BI130,NyEo!$L$2:$V$4,DK130,1) &amp; " - " &amp; AU130+VLOOKUP(BI130,NyEo!$L$2:$V$4,DK130,1))),""),"")</f>
        <v/>
      </c>
      <c r="CC130" s="4" t="str">
        <f>IF(AND(ISNUMBER(DK130),DK130&gt;7),IF(AND(ISNUMBER(AV130),ISNUMBER(DK130)),IF(AV130-VLOOKUP(BI130,NyHt!$L$2:$V$4,DK130,1)&lt;1,1 &amp; " - " &amp; AV130+VLOOKUP(BI130,NyHt!$L$2:$V$4,DK130,1),IF(AV130+VLOOKUP(BI130,NyHt!$L$2:$V$4,DK130,1)&gt;19,AV130-VLOOKUP(BI130,NyHt!$L$2:$V$4,DK130,1) &amp; " - " &amp; 19,AV130-VLOOKUP(BI130,NyHt!$L$2:$V$4,DK130,1) &amp; " - " &amp; AV130+VLOOKUP(BI130,NyHt!$L$2:$V$4,DK130,1))),""),"")</f>
        <v/>
      </c>
      <c r="CD130" s="4" t="str">
        <f>IF(AND(ISNUMBER(AW130),ISNUMBER(DK130)),IF(AW130-VLOOKUP(BI130,NySiF!$L$2:$V$4,DK130,1)&lt;1,1 &amp; " - " &amp; AW130+VLOOKUP(BI130,NySiF!$L$2:$V$4,DK130,1),IF(AW130+VLOOKUP(BI130,NySiF!$L$2:$V$4,DK130,1)&gt;19,AW130-VLOOKUP(BI130,NySiF!$L$2:$V$4,DK130,1) &amp; " - " &amp; 19,AW130-VLOOKUP(BI130,NySiF!$L$2:$V$4,DK130,1) &amp; " - " &amp; AW130+VLOOKUP(BI130,NySiF!$L$2:$V$4,DK130,1))),"")</f>
        <v/>
      </c>
      <c r="CE130" s="4" t="str">
        <f>IF(AND(ISNUMBER(AX130),ISNUMBER(DK130)),IF(AX130-VLOOKUP(BI130,NySiB!$L$2:$V$4,DK130,1)&lt;1,1 &amp; " - " &amp; AX130+VLOOKUP(BI130,NySiB!$L$2:$V$4,DK130,1),IF(AX130+VLOOKUP(BI130,NySiB!$L$2:$V$4,DK130,1)&gt;19,AX130-VLOOKUP(BI130,NySiB!$L$2:$V$4,DK130,1) &amp; " - " &amp; 19,AX130-VLOOKUP(BI130,NySiB!$L$2:$V$4,DK130,1) &amp; " - " &amp; AX130+VLOOKUP(BI130,NySiB!$L$2:$V$4,DK130,1))),"")</f>
        <v/>
      </c>
      <c r="CF130" s="4" t="str">
        <f>IF(AND(ISNUMBER(AY130),ISNUMBER(DK130)),IF(AY130-VLOOKUP(BI130,NySiT!$L$2:$V$4,DK130,1)&lt;1,1 &amp; " - " &amp; AY130+VLOOKUP(BI130,NySiT!$L$2:$V$4,DK130,1),IF(AY130+VLOOKUP(BI130,NySiT!$L$2:$V$4,DK130,1)&gt;19,AY130-VLOOKUP(BI130,NySiT!$L$2:$V$4,DK130,1) &amp; " - " &amp; 19,AY130-VLOOKUP(BI130,NySiT!$L$2:$V$4,DK130,1) &amp; " - " &amp; AY130+VLOOKUP(BI130,NySiT!$L$2:$V$4,DK130,1))),"")</f>
        <v/>
      </c>
      <c r="CG130" s="4" t="str">
        <f>IF(AND(ISNUMBER(AZ130),ISNUMBER(DK130)),IF(AZ130-VLOOKUP(BI130,NyVs!$L$2:$V$4,DK130,1)&lt;1,1 &amp; " - " &amp; AZ130+VLOOKUP(BI130,NyVs!$L$2:$V$4,DK130,1),IF(AZ130+VLOOKUP(BI130,NyVs!$L$2:$V$4,DK130,1)&gt;19,AZ130-VLOOKUP(BI130,NyVs!$L$2:$V$4,DK130,1) &amp; " - " &amp; 19,AZ130-VLOOKUP(BI130,NyVs!$L$2:$V$4,DK130,1) &amp; " - " &amp; AZ130+VLOOKUP(BI130,NyVs!$L$2:$V$4,DK130,1))),"")</f>
        <v/>
      </c>
      <c r="CH130" s="4" t="str">
        <f>IF(AND(ISNUMBER(BA130),ISNUMBER(DK130)),IF(BA130-VLOOKUP(BI130,NyPp!$L$2:$V$4,DK130,1)&lt;1,1 &amp; " - " &amp; BA130+VLOOKUP(BI130,NyPp!$L$2:$V$4,DK130,1),IF(BA130+VLOOKUP(BI130,NyPp!$L$2:$V$4,DK130,1)&gt;19,BA130-VLOOKUP(BI130,NyPp!$L$2:$V$4,DK130,1) &amp; " - " &amp; 19,BA130-VLOOKUP(BI130,NyPp!$L$2:$V$4,DK130,1) &amp; " - " &amp; BA130+VLOOKUP(BI130,NyPp!$L$2:$V$4,DK130,1))),"")</f>
        <v/>
      </c>
      <c r="CI130" s="4" t="str">
        <f>IF(AND(ISNUMBER(BB130),ISNUMBER(DK130)),IF(BB130-VLOOKUP(BI130,NyIGS!$L$2:$V$4,DK130,1)&lt;40,40 &amp; " - " &amp; BB130+VLOOKUP(BI130,NyIGS!$L$2:$V$4,DK130,1),IF(BB130+VLOOKUP(BI130,NyIGS!$L$2:$V$4,DK130,1)&gt;160,BB130-VLOOKUP(BI130,NyIGS!$L$2:$V$4,DK130,1) &amp; " - " &amp; 160,BB130-VLOOKUP(BI130,NyIGS!$L$2:$V$4,DK130,1) &amp; " - " &amp; BB130+VLOOKUP(BI130,NyIGS!$L$2:$V$4,DK130,1))),"")</f>
        <v/>
      </c>
      <c r="CJ130" s="4" t="str">
        <f>IF(AND(ISNUMBER(BC130),ISNUMBER(DK130)),IF(BC130-VLOOKUP(BI130,NyIRS!$L$2:$V$4,DK130,1)&lt;40,40 &amp; " - " &amp; BC130+VLOOKUP(BI130,NyIRS!$L$2:$V$4,DK130,1),IF(BC130+VLOOKUP(BI130,NyIRS!$L$2:$V$4,DK130,1)&gt;160,BC130-VLOOKUP(BI130,NyIRS!$L$2:$V$4,DK130,1) &amp; " - " &amp; 160,BC130-VLOOKUP(BI130,NyIRS!$L$2:$V$4,DK130,1) &amp; " - " &amp; BC130+VLOOKUP(BI130,NyIRS!$L$2:$V$4,DK130,1))),"")</f>
        <v/>
      </c>
      <c r="CK130" s="4" t="str">
        <f>IF(AND(ISNUMBER(BD130),ISNUMBER(DK130)),IF(BD130-VLOOKUP(BI130,NyIES!$L$2:$V$4,DK130,1)&lt;40,40 &amp; " - " &amp; BD130+VLOOKUP(BI130,NyIES!$L$2:$V$4,DK130,1),IF(BD130+VLOOKUP(BI130,NyIES!$L$2:$V$4,DK130,1)&gt;160,BD130-VLOOKUP(BI130,NyIES!$L$2:$V$4,DK130,1) &amp; " - " &amp; 160,BD130-VLOOKUP(BI130,NyIES!$L$2:$V$4,DK130,1) &amp; " - " &amp; BD130+VLOOKUP(BI130,NyIES!$L$2:$V$4,DK130,1))),"")</f>
        <v/>
      </c>
      <c r="CL130" s="4" t="str">
        <f>IF(AND(ISNUMBER(BE130),ISNUMBER(DK130)),IF(BE130-VLOOKUP(BI130,NyISI!$L$2:$V$4,DK130,1)&lt;40,40 &amp; " - " &amp; BE130+VLOOKUP(BI130,NyISI!$L$2:$V$4,DK130,1),IF(BE130+VLOOKUP(BI130,NyISI!$L$2:$V$4,DK130,1)&gt;160,BE130-VLOOKUP(BI130,NyISI!$L$2:$V$4,DK130,1) &amp; " - " &amp; 160,BE130-VLOOKUP(BI130,NyISI!$L$2:$V$4,DK130,1) &amp; " - " &amp; BE130+VLOOKUP(BI130,NyISI!$L$2:$V$4,DK130,1))),"")</f>
        <v/>
      </c>
      <c r="CM130" s="4" t="str">
        <f>IF(AND(ISNUMBER(DK130),DK130&lt;8),IF(AND(ISNUMBER(BF130),ISNUMBER(DK130)),IF(BF130-VLOOKUP(BI130,NyISS!$L$2:$V$4,DK130,1)&lt;40,40 &amp; " - " &amp; BF130+VLOOKUP(BI130,NyISS!$L$2:$V$4,DK130,1),IF(BF130+VLOOKUP(BI130,NyISS!$L$2:$V$4,DK130,1)&gt;160,BF130-VLOOKUP(BI130,NyISS!$L$2:$V$4,DK130,1) &amp; " - " &amp; 160,BF130-VLOOKUP(BI130,NyISS!$L$2:$V$4,DK130,1) &amp; " - " &amp; BF130+VLOOKUP(BI130,NyISS!$L$2:$V$4,DK130,1))),""),"")</f>
        <v/>
      </c>
      <c r="CN130" s="4" t="str">
        <f>IF(AND(ISNUMBER(DK130),DK130&gt;7),IF(AND(ISNUMBER(BG130),ISNUMBER(DK130)),IF(BG130-VLOOKUP(BI130,NyISM!$L$2:$V$4,DK130,1)&lt;40,40 &amp; " - " &amp; BG130+VLOOKUP(BI130,NyISM!$L$2:$V$4,DK130,1),IF(BG130+VLOOKUP(BI130,NyISM!$L$2:$V$4,DK130,1)&gt;160,BG130-VLOOKUP(BI130,NyISM!$L$2:$V$4,DK130,1) &amp; " - " &amp; 160,BG130-VLOOKUP(BI130,NyISM!$L$2:$V$4,DK130,1) &amp; " - " &amp; BG130+VLOOKUP(BI130,NyISM!$L$2:$V$4,DK130,1))),""),"")</f>
        <v/>
      </c>
      <c r="CO130" s="4" t="str">
        <f>IF(AND(ISNUMBER(BH130),ISNUMBER(DK130)),IF(BH130-VLOOKUP(BI130,NyIAM!$L$2:$V$4,DK130,1)&lt;40,40 &amp; " - " &amp; BH130+VLOOKUP(BI130,NyIAM!$L$2:$V$4,DK130,1),IF(BH130+VLOOKUP(BI130,NyIAM!$L$2:$V$4,DK130,1)&gt;160,BH130-VLOOKUP(BI130,NyIAM!$L$2:$V$4,DK130,1) &amp; " - " &amp; 160,BH130-VLOOKUP(BI130,NyIAM!$L$2:$V$4,DK130,1) &amp; " - " &amp; BH130+VLOOKUP(BI130,NyIAM!$L$2:$V$4,DK130,1))),"")</f>
        <v/>
      </c>
      <c r="CP130" s="4" t="str">
        <f>IF(AF130="","",IF(AND(ISNUMBER(AF130),ISNUMBER(DK130)),IF(VLOOKUP(AF130,NyOm!$A$2:$K$30,DK130,1)=1,"Onormalt få ord",IF(VLOOKUP(AF130,NyOm!$A$2:$K$30,DK130,1)=2,"Färre antal ord än normalt",IF(VLOOKUP(AF130,NyOm!$A$2:$K$30,DK130,1)=3,"Normalt antal ord","")))))</f>
        <v/>
      </c>
      <c r="CQ130" s="4" t="str">
        <f>IF(AB130="","",IF(AND(ISNUMBER(AB130),ISNUMBER(DK130)),IF(VLOOKUP(AB130,NyPbTid!$A$2:$K$218,DK130,1)=1,"Onormalt lång tidsåtgång",IF(VLOOKUP(AB130,NyPbTid!$A$2:$K$218,DK130,1)=2,"Långsammare än normalt",IF(VLOOKUP(AB130,NyPbTid!$A$2:$K$218,DK130,1)=3,"Normal tidsåtgång","")))))</f>
        <v/>
      </c>
      <c r="CR130" s="4" t="str">
        <f>IF(AC130="","",IF(AND(ISNUMBER(AC130),ISNUMBER(DK130)),IF(VLOOKUP(AC130,NyPbFel!$A$2:$K$18,DK130,1)=1,"Onormalt antal fel",IF(VLOOKUP(AC130,NyPbFel!$A$2:$K$18,DK130,1)=2,"Fler fel än normalt",IF(VLOOKUP(AC130,NyPbFel!$A$2:$K$18,DK130,1)=3,"Normalt antal fel","")))))</f>
        <v/>
      </c>
      <c r="CS130" s="4" t="str">
        <f t="shared" si="28"/>
        <v/>
      </c>
      <c r="CT130" s="4" t="str">
        <f>IF(OR(ISNUMBER(CS130),CS130="0**"),IF(ISNUMBER(CS130),CS130/ABS(CS130)*VLOOKUP(1,SignDiff!$A$3:$K$4,DK130,1),VLOOKUP(1,SignDiff!$A$3:$K$4,DK130,1)),"")</f>
        <v/>
      </c>
      <c r="CU130" s="4" t="str">
        <f>IF(OR(ISNUMBER(CS130),CS130="0**"),IF(ISNUMBER(CS130),CS130/ABS(CS130)*VLOOKUP(1,SignDiff!$A$7:$K$8,DK130,1),VLOOKUP(1,SignDiff!$A$7:$K$8,DK130,1)),"")</f>
        <v/>
      </c>
      <c r="CV130" s="4" t="str">
        <f t="shared" si="29"/>
        <v/>
      </c>
      <c r="CW130" s="4" t="str">
        <f t="shared" si="30"/>
        <v/>
      </c>
      <c r="CX130" s="4" t="str">
        <f>IF(OR(ISNUMBER(CS130),CS130="0**"),IF(CS130="0**",VLOOKUP(0,'IRS-IES'!$A$2:$C$43,2,1),IF(CS130&lt;0,VLOOKUP(ABS(CS130),'IRS-IES'!$A$2:$C$43,2,1),VLOOKUP(ABS(CS130),'IRS-IES'!$A$2:$C$43,3,1))),"")</f>
        <v/>
      </c>
      <c r="CY130" s="4" t="str">
        <f t="shared" si="31"/>
        <v/>
      </c>
      <c r="CZ130" s="4" t="str">
        <f>IF(OR(ISNUMBER(CY130),CY130="0**"),IF(ISNUMBER(CY130),CY130/ABS(CY130)*VLOOKUP(2,SignDiff!$A$3:$K$4,DK130,1),VLOOKUP(2,SignDiff!$A$3:$K$4,DK130,1)),"")</f>
        <v/>
      </c>
      <c r="DA130" s="4" t="str">
        <f>IF(OR(ISNUMBER(CY130),CY130="0**"),IF(ISNUMBER(CY130),CY130/ABS(CY130)*VLOOKUP(2,SignDiff!$A$7:$K$8,DK130,1),VLOOKUP(2,SignDiff!$A$7:$K$8,DK130,1)),"")</f>
        <v/>
      </c>
      <c r="DB130" s="4" t="str">
        <f t="shared" si="32"/>
        <v/>
      </c>
      <c r="DC130" s="4" t="str">
        <f t="shared" si="33"/>
        <v/>
      </c>
      <c r="DD130" s="4" t="str">
        <f>IF(OR(ISNUMBER(CY130),CY130="0**"),IF(CY130="0**",VLOOKUP(0,'ISI-ISS'!$A$2:$C$43,2,1),IF(CY130&lt;0,VLOOKUP(ABS(CY130),'ISI-ISS'!$A$2:$C$43,2,1),VLOOKUP(ABS(CY130),'ISI-ISS'!$A$2:$C$43,3,1))),"")</f>
        <v/>
      </c>
      <c r="DE130" s="4" t="str">
        <f t="shared" si="34"/>
        <v/>
      </c>
      <c r="DF130" s="4" t="str">
        <f>IF(OR(ISNUMBER(DE130),DE130="0**"),IF(ISNUMBER(DE130),DE130/ABS(DE130)*VLOOKUP(2,SignDiff!$A$3:$K$4,DK130,1),VLOOKUP(2,SignDiff!$A$3:$K$4,DK130,1)),"")</f>
        <v/>
      </c>
      <c r="DG130" s="4" t="str">
        <f>IF(OR(ISNUMBER(DE130),DE130="0**"),IF(ISNUMBER(DE130),DE130/ABS(DE130)*VLOOKUP(2,SignDiff!$A$7:$K$8,DK130,1),VLOOKUP(2,SignDiff!$A$7:$K$8,DK130,1)),"")</f>
        <v/>
      </c>
      <c r="DH130" s="4" t="str">
        <f t="shared" si="35"/>
        <v/>
      </c>
      <c r="DI130" s="4" t="str">
        <f t="shared" si="36"/>
        <v/>
      </c>
      <c r="DJ130" s="4" t="str">
        <f>IF(OR(ISNUMBER(DE130),DE130="0**"),IF(DE130="0**",VLOOKUP(0,'ISI-ISM'!$A$2:$C$43,2,1),IF(DE130&lt;0,VLOOKUP(ABS(DE130),'ISI-ISM'!$A$2:$C$43,2,1),VLOOKUP(ABS(DE130),'ISI-ISM'!$A$2:$C$43,3,1))),"")</f>
        <v/>
      </c>
      <c r="DK130" s="4" t="str">
        <f>IF(ISERROR(VLOOKUP(N130,age!$A$2:$C$11,2,1)),"",VLOOKUP(N130,age!$A$2:$C$11,2,1))</f>
        <v/>
      </c>
      <c r="DL130" s="4" t="str">
        <f>IF(ISERROR(VLOOKUP(N130,age!$A$2:$C$11,3,1)),"",VLOOKUP(N130,age!$A$2:$C$11,3,1))</f>
        <v/>
      </c>
      <c r="DM130" s="4">
        <f t="shared" si="23"/>
        <v>0</v>
      </c>
      <c r="DN130" s="4">
        <f t="shared" si="24"/>
        <v>0</v>
      </c>
      <c r="DO130" s="4">
        <f t="shared" si="25"/>
        <v>0</v>
      </c>
      <c r="DP130" s="4">
        <f t="shared" si="26"/>
        <v>0</v>
      </c>
      <c r="DQ130" s="4">
        <f t="shared" si="27"/>
        <v>0</v>
      </c>
      <c r="DR130" s="9" t="str">
        <f t="shared" si="37"/>
        <v/>
      </c>
      <c r="DS130" s="9" t="str">
        <f t="shared" si="38"/>
        <v/>
      </c>
      <c r="DT130" s="9" t="str">
        <f t="shared" si="39"/>
        <v/>
      </c>
      <c r="DU130" s="9" t="str">
        <f t="shared" si="40"/>
        <v/>
      </c>
      <c r="DV130" s="9" t="str">
        <f t="shared" si="41"/>
        <v/>
      </c>
      <c r="DW130" s="9" t="str">
        <f t="shared" si="42"/>
        <v/>
      </c>
      <c r="DX130" s="9" t="str">
        <f t="shared" si="43"/>
        <v/>
      </c>
      <c r="DY130" s="9" t="str">
        <f>IF(AND(ISNUMBER(AJ130),ISNUMBER(DK130)),IF(AJ130-VLOOKUP(BI130,NyFi!$L$2:$V$4,DK130,1)&lt;1,1,AJ130-VLOOKUP(BI130,NyFi!$L$2:$V$4,DK130,1)),"")</f>
        <v/>
      </c>
      <c r="DZ130" s="9" t="str">
        <f>IF(AND(ISNUMBER(DK130),DK130&lt;8),IF(AND(ISNUMBER(AK130),ISNUMBER(DK130)),IF(AK130-VLOOKUP(BI130,NyGs!$L$2:$V$4,DK130,1)&lt;1,1,AK130-VLOOKUP(BI130,NyGs!$L$2:$V$4,DK130,1)),""),"")</f>
        <v/>
      </c>
      <c r="EA130" s="9" t="str">
        <f>IF(AND(ISNUMBER(AL130),ISNUMBER(DK130)),IF(AL130-VLOOKUP(BI130,NyRm!$L$2:$V$4,DK130,1)&lt;1,1,AL130-VLOOKUP(BI130,NyRm!$L$2:$V$4,DK130,1)),"")</f>
        <v/>
      </c>
      <c r="EB130" s="9" t="str">
        <f>IF(AND(ISNUMBER(AM130),ISNUMBER(DK130)),IF(AM130-VLOOKUP(BI130,NyFm!$L$2:$V$4,DK130,1)&lt;1,1,AM130-VLOOKUP(BI130,NyFm!$L$2:$V$4,DK130,1)),"")</f>
        <v/>
      </c>
      <c r="EC130" s="9" t="str">
        <f>IF(AND(ISNUMBER(DK130),DK130&lt;8),IF(AND(ISNUMBER(AN130),ISNUMBER(DK130)),IF(AN130-VLOOKUP(BI130,NyLi1R!$L$2:$V$4,DK130,1)&lt;1,1,AN130-VLOOKUP(BI130,NyLi1R!$L$2:$V$4,DK130,1)),""),"")</f>
        <v/>
      </c>
      <c r="ED130" s="9" t="str">
        <f>IF(AND(ISNUMBER(DK130),DK130&lt;8),IF(AND(ISNUMBER(AO130),ISNUMBER(DK130)),IF(AO130-VLOOKUP(BI130,NyLi1E!$L$2:$V$4,DK130,1)&lt;1,1,AO130-VLOOKUP(BI130,NyLi1E!$L$2:$V$4,DK130,1)),""),"")</f>
        <v/>
      </c>
      <c r="EE130" s="9" t="str">
        <f>IF(AND(ISNUMBER(DK130),DK130&lt;8),IF(AND(ISNUMBER(AP130),ISNUMBER(DK130)),IF(AP130-VLOOKUP(BI130,NyLi1T!$L$2:$V$4,DK130,1)&lt;1,1,AP130-VLOOKUP(BI130,NyLi1T!$L$2:$V$4,DK130,1)),""),"")</f>
        <v/>
      </c>
      <c r="EF130" s="9" t="str">
        <f>IF(AND(ISNUMBER(DK130),DK130&gt;7),IF(AND(ISNUMBER(AQ130),ISNUMBER(DK130)),IF(AQ130-VLOOKUP(BI130,NyLi2R!$L$2:$V$4,DK130,1)&lt;1,1,AQ130-VLOOKUP(BI130,NyLi2R!$L$2:$V$4,DK130,1)),""),"")</f>
        <v/>
      </c>
      <c r="EG130" s="9" t="str">
        <f>IF(AND(ISNUMBER(DK130),DK130&gt;7),IF(AND(ISNUMBER(AR130),ISNUMBER(DK130)),IF(AR130-VLOOKUP(BI130,NyLi2E!$L$2:$V$4,DK130,1)&lt;1,1,AR130-VLOOKUP(BI130,NyLi2E!$L$2:$V$4,DK130,1)),""),"")</f>
        <v/>
      </c>
      <c r="EH130" s="9" t="str">
        <f>IF(AND(ISNUMBER(DK130),DK130&gt;7),IF(AND(ISNUMBER(AS130),ISNUMBER(DK130)),IF(AS130-VLOOKUP(BI130,NyLi2T!$L$2:$V$4,DK130,1)&lt;1,1,AS130-VLOOKUP(BI130,NyLi2T!$L$2:$V$4,DK130,1)),""),"")</f>
        <v/>
      </c>
      <c r="EI130" s="9" t="str">
        <f>IF(AND(ISNUMBER(DK130),DK130&lt;8),IF(AND(ISNUMBER(AT130),ISNUMBER(DK130)),IF(AT130-VLOOKUP(BI130,NySs!$L$2:$V$4,DK130,1)&lt;1,1,AT130-VLOOKUP(BI130,NySs!$L$2:$V$4,DK130,1)),""),"")</f>
        <v/>
      </c>
      <c r="EJ130" s="9" t="str">
        <f>IF(AND(ISNUMBER(DK130),DK130&lt;9),IF(AND(ISNUMBER(AU130),ISNUMBER(DK130)),IF(AU130-VLOOKUP(BI130,NyEo!$L$2:$V$4,DK130,1)&lt;1,1,AU130-VLOOKUP(BI130,NyEo!$L$2:$V$4,DK130,1)),""),"")</f>
        <v/>
      </c>
      <c r="EK130" s="9" t="str">
        <f>IF(AND(ISNUMBER(DK130),DK130&gt;7),IF(AND(ISNUMBER(AV130),ISNUMBER(DK130)),IF(AV130-VLOOKUP(BI130,NyHt!$L$2:$V$4,DK130,1)&lt;1,1,AV130-VLOOKUP(BI130,NyHt!$L$2:$V$4,DK130,1)),""),"")</f>
        <v/>
      </c>
      <c r="EL130" s="9" t="str">
        <f>IF(AND(ISNUMBER(AW130),ISNUMBER(DK130)),IF(AW130-VLOOKUP(BI130,NySiF!$L$2:$V$4,DK130,1)&lt;1,1,AW130-VLOOKUP(BI130,NySiF!$L$2:$V$4,DK130,1)),"")</f>
        <v/>
      </c>
      <c r="EM130" s="9" t="str">
        <f>IF(AND(ISNUMBER(AX130),ISNUMBER(DK130)),IF(AX130-VLOOKUP(BI130,NySiB!$L$2:$V$4,DK130,1)&lt;1,1,AX130-VLOOKUP(BI130,NySiB!$L$2:$V$4,DK130,1)),"")</f>
        <v/>
      </c>
      <c r="EN130" s="9" t="str">
        <f>IF(AND(ISNUMBER(AY130),ISNUMBER(DK130)),IF(AY130-VLOOKUP(BI130,NySiT!$L$2:$V$4,DK130,1)&lt;1,1,AY130-VLOOKUP(BI130,NySiT!$L$2:$V$4,DK130,1)),"")</f>
        <v/>
      </c>
      <c r="EO130" s="9" t="str">
        <f>IF(AND(ISNUMBER(AZ130),ISNUMBER(DK130)),IF(AZ130-VLOOKUP(BI130,NyVs!$L$2:$V$4,DK130,1)&lt;1,1,AZ130-VLOOKUP(BI130,NyVs!$L$2:$V$4,DK130,1)),"")</f>
        <v/>
      </c>
      <c r="EP130" s="9" t="str">
        <f>IF(AND(ISNUMBER(BA130),ISNUMBER(DK130)),IF(BA130-VLOOKUP(BI130,NyPp!$L$2:$V$4,DK130,1)&lt;1,1,BA130-VLOOKUP(BI130,NyPp!$L$2:$V$4,DK130,1)),"")</f>
        <v/>
      </c>
      <c r="EQ130" s="9" t="str">
        <f>IF(AND(ISNUMBER(BB130),ISNUMBER(DK130)),IF(BB130-VLOOKUP(BI130,NyIGS!$L$2:$V$4,DK130,1)&lt;40,40,BB130-VLOOKUP(BI130,NyIGS!$L$2:$V$4,DK130,1)),"")</f>
        <v/>
      </c>
      <c r="ER130" s="9" t="str">
        <f>IF(AND(ISNUMBER(BC130),ISNUMBER(DK130)),IF(BC130-VLOOKUP(BI130,NyIRS!$L$2:$V$4,DK130,1)&lt;40,40,BC130-VLOOKUP(BI130,NyIRS!$L$2:$V$4,DK130,1)),"")</f>
        <v/>
      </c>
      <c r="ES130" s="9" t="str">
        <f>IF(AND(ISNUMBER(BD130),ISNUMBER(DK130)),IF(BD130-VLOOKUP(BI130,NyIES!$L$2:$V$4,DK130,1)&lt;40,40,BD130-VLOOKUP(BI130,NyIES!$L$2:$V$4,DK130,1)),"")</f>
        <v/>
      </c>
      <c r="ET130" s="9" t="str">
        <f>IF(AND(ISNUMBER(BE130),ISNUMBER(DK130)),IF(BE130-VLOOKUP(BI130,NyISI!$L$2:$V$4,DK130,1)&lt;40,40,BE130-VLOOKUP(BI130,NyISI!$L$2:$V$4,DK130,1)),"")</f>
        <v/>
      </c>
      <c r="EU130" s="9" t="str">
        <f>IF(AND(ISNUMBER(DK130),DK130&lt;8),IF(AND(ISNUMBER(BF130),ISNUMBER(DK130)),IF(BF130-VLOOKUP(BI130,NyISS!$L$2:$V$4,DK130,1)&lt;40,40,BF130-VLOOKUP(BI130,NyISS!$L$2:$V$4,DK130,1)),""),"")</f>
        <v/>
      </c>
      <c r="EV130" s="9" t="str">
        <f>IF(AND(ISNUMBER(DK130),DK130&gt;7),IF(AND(ISNUMBER(BG130),ISNUMBER(DK130)),IF(BG130-VLOOKUP(BI130,NyISM!$L$2:$V$4,DK130,1)&lt;40,40,BG130-VLOOKUP(BI130,NyISM!$L$2:$V$4,DK130,1)),""),"")</f>
        <v/>
      </c>
      <c r="EW130" s="9" t="str">
        <f>IF(AND(ISNUMBER(BH130),ISNUMBER(DK130)),IF(BH130-VLOOKUP(BI130,NyIAM!$L$2:$V$4,DK130,1)&lt;40,40,BH130-VLOOKUP(BI130,NyIAM!$L$2:$V$4,DK130,1)),"")</f>
        <v/>
      </c>
      <c r="EX130" s="9" t="str">
        <f>IF(AND(ISNUMBER(AJ130),ISNUMBER(DK130)),IF(AJ130+VLOOKUP(BI130,NyFi!$L$2:$V$4,DK130,1)&gt;19,19,AJ130+VLOOKUP(BI130,NyFi!$L$2:$V$4,DK130,1)),"")</f>
        <v/>
      </c>
      <c r="EY130" s="9" t="str">
        <f>IF(AND(ISNUMBER(DK130),DK130&lt;8),IF(AND(ISNUMBER(AK130),ISNUMBER(DK130)),IF(AK130+VLOOKUP(BI130,NyGs!$L$2:$V$4,DK130,1)&gt;19,19,AK130+VLOOKUP(BI130,NyGs!$L$2:$V$4,DK130,1)),""),"")</f>
        <v/>
      </c>
      <c r="EZ130" s="9" t="str">
        <f>IF(AND(ISNUMBER(AL130),ISNUMBER(DK130)),IF(AL130+VLOOKUP(BI130,NyRm!$L$2:$V$4,DK130,1)&gt;19,19,AL130+VLOOKUP(BI130,NyRm!$L$2:$V$4,DK130,1)),"")</f>
        <v/>
      </c>
      <c r="FA130" s="9" t="str">
        <f>IF(AND(ISNUMBER(AM130),ISNUMBER(DK130)),IF(AM130+VLOOKUP(BI130,NyFm!$L$2:$V$4,DK130,1)&gt;19,19,AM130+VLOOKUP(BI130,NyFm!$L$2:$V$4,DK130,1)),"")</f>
        <v/>
      </c>
      <c r="FB130" s="9" t="str">
        <f>IF(AND(ISNUMBER(DK130),DK130&lt;8),IF(AND(ISNUMBER(AN130),ISNUMBER(DK130)),IF(AN130+VLOOKUP(BI130,NyLi1R!$L$2:$V$4,DK130,1)&gt;19,19,AN130+VLOOKUP(BI130,NyLi1R!$L$2:$V$4,DK130,1)),""),"")</f>
        <v/>
      </c>
      <c r="FC130" s="9" t="str">
        <f>IF(AND(ISNUMBER(DK130),DK130&lt;8),IF(AND(ISNUMBER(AO130),ISNUMBER(DK130)),IF(AO130+VLOOKUP(BI130,NyLi1E!$L$2:$V$4,DK130,1)&gt;19,19,AO130+VLOOKUP(BI130,NyLi1E!$L$2:$V$4,DK130,1)),""),"")</f>
        <v/>
      </c>
      <c r="FD130" s="9" t="str">
        <f>IF(AND(ISNUMBER(DK130),DK130&lt;8),IF(AND(ISNUMBER(AP130),ISNUMBER(DK130)),IF(AP130+VLOOKUP(BI130,NyLi1T!$L$2:$V$4,DK130,1)&gt;19,19,AP130+VLOOKUP(BI130,NyLi1T!$L$2:$V$4,DK130,1)),""),"")</f>
        <v/>
      </c>
      <c r="FE130" s="9" t="str">
        <f>IF(AND(ISNUMBER(DK130),DK130&gt;7),IF(AND(ISNUMBER(AQ130),ISNUMBER(DK130)),IF(AQ130+VLOOKUP(BI130,NyLi2R!$L$2:$V$4,DK130,1)&gt;19,19,AQ130+VLOOKUP(BI130,NyLi2R!$L$2:$V$4,DK130,1)),""),"")</f>
        <v/>
      </c>
      <c r="FF130" s="9" t="str">
        <f>IF(AND(ISNUMBER(DK130),DK130&gt;7),IF(AND(ISNUMBER(AR130),ISNUMBER(DK130)),IF(AR130+VLOOKUP(BI130,NyLi2E!$L$2:$V$4,DK130,1)&gt;19,19,AR130+VLOOKUP(BI130,NyLi2E!$L$2:$V$4,DK130,1)),""),"")</f>
        <v/>
      </c>
      <c r="FG130" s="9" t="str">
        <f>IF(AND(ISNUMBER(DK130),DK130&gt;7),IF(AND(ISNUMBER(AS130),ISNUMBER(DK130)),IF(AS130+VLOOKUP(BI130,NyLi2T!$L$2:$V$4,DK130,1)&gt;19,19,AS130+VLOOKUP(BI130,NyLi2T!$L$2:$V$4,DK130,1)),""),"")</f>
        <v/>
      </c>
      <c r="FH130" s="9" t="str">
        <f>IF(AND(ISNUMBER(DK130),DK130&lt;8),IF(AND(ISNUMBER(AT130),ISNUMBER(DK130)),IF(AT130+VLOOKUP(BI130,NySs!$L$2:$V$4,DK130,1)&gt;19,19,AT130+VLOOKUP(BI130,NySs!$L$2:$V$4,DK130,1)),""),"")</f>
        <v/>
      </c>
      <c r="FI130" s="9" t="str">
        <f>IF(AND(ISNUMBER(DK130),DK130&lt;9),IF(AND(ISNUMBER(AU130),ISNUMBER(DK130)),IF(AU130+VLOOKUP(BI130,NyEo!$L$2:$V$4,DK130,1)&gt;19,19,AU130+VLOOKUP(BI130,NyEo!$L$2:$V$4,DK130,1)),""),"")</f>
        <v/>
      </c>
      <c r="FJ130" s="9" t="str">
        <f>IF(AND(ISNUMBER(DK130),DK130&gt;7),IF(AND(ISNUMBER(AV130),ISNUMBER(DK130)),IF(AV130+VLOOKUP(BI130,NyHt!$L$2:$V$4,DK130,1)&gt;19,19,AV130+VLOOKUP(BI130,NyHt!$L$2:$V$4,DK130,1)),""),"")</f>
        <v/>
      </c>
      <c r="FK130" s="9" t="str">
        <f>IF(AND(ISNUMBER(AW130),ISNUMBER(DK130)),IF(AW130+VLOOKUP(BI130,NySiF!$L$2:$V$4,DK130,1)&gt;19,19,AW130+VLOOKUP(BI130,NySiF!$L$2:$V$4,DK130,1)),"")</f>
        <v/>
      </c>
      <c r="FL130" s="9" t="str">
        <f>IF(AND(ISNUMBER(AX130),ISNUMBER(DK130)),IF(AX130+VLOOKUP(BI130,NySiB!$L$2:$V$4,DK130,1)&gt;19,19,AX130+VLOOKUP(BI130,NySiB!$L$2:$V$4,DK130,1)),"")</f>
        <v/>
      </c>
      <c r="FM130" s="9" t="str">
        <f>IF(AND(ISNUMBER(AY130),ISNUMBER(DK130)),IF(AY130+VLOOKUP(BI130,NySiT!$L$2:$V$4,DK130,1)&gt;19,19,AY130+VLOOKUP(BI130,NySiT!$L$2:$V$4,DK130,1)),"")</f>
        <v/>
      </c>
      <c r="FN130" s="9" t="str">
        <f>IF(AND(ISNUMBER(AZ130),ISNUMBER(DK130)),IF(AZ130+VLOOKUP(BI130,NyVs!$L$2:$V$4,DK130,1)&gt;19,19,AZ130+VLOOKUP(BI130,NyVs!$L$2:$V$4,DK130,1)),"")</f>
        <v/>
      </c>
      <c r="FO130" s="9" t="str">
        <f>IF(AND(ISNUMBER(BA130),ISNUMBER(DK130)),IF(BA130+VLOOKUP(BI130,NyPp!$L$2:$V$4,DK130,1)&gt;19,19,BA130+VLOOKUP(BI130,NyPp!$L$2:$V$4,DK130,1)),"")</f>
        <v/>
      </c>
      <c r="FP130" s="9" t="str">
        <f>IF(AND(ISNUMBER(BB130),ISNUMBER(DK130)),IF(BB130+VLOOKUP(BI130,NyIGS!$L$2:$V$4,DK130,1)&gt;160,160,BB130+VLOOKUP(BI130,NyIGS!$L$2:$V$4,DK130,1)),"")</f>
        <v/>
      </c>
      <c r="FQ130" s="9" t="str">
        <f>IF(AND(ISNUMBER(BC130),ISNUMBER(DK130)),IF(BC130+VLOOKUP(BI130,NyIRS!$L$2:$V$4,DK130,1)&gt;160,160,BC130+VLOOKUP(BI130,NyIRS!$L$2:$V$4,DK130,1)),"")</f>
        <v/>
      </c>
      <c r="FR130" s="9" t="str">
        <f>IF(AND(ISNUMBER(BD130),ISNUMBER(DK130)),IF(BD130+VLOOKUP(BI130,NyIES!$L$2:$V$4,DK130,1)&gt;160,160, BD130+VLOOKUP(BI130,NyIES!$L$2:$V$4,DK130,1)),"")</f>
        <v/>
      </c>
      <c r="FS130" s="9" t="str">
        <f>IF(AND(ISNUMBER(BE130),ISNUMBER(DK130)),IF(BE130+VLOOKUP(BI130,NyISI!$L$2:$V$4,DK130,1)&gt;160,160,BE130+VLOOKUP(BI130,NyISI!$L$2:$V$4,DK130,1)),"")</f>
        <v/>
      </c>
      <c r="FT130" s="9" t="str">
        <f>IF(AND(ISNUMBER(DK130),DK130&lt;8),IF(AND(ISNUMBER(BF130),ISNUMBER(DK130)),IF(BF130+VLOOKUP(BI130,NyISS!$L$2:$V$4,DK130,1)&gt;160,160,BF130+VLOOKUP(BI130,NyISS!$L$2:$V$4,DK130,1)),""),"")</f>
        <v/>
      </c>
      <c r="FU130" s="9" t="str">
        <f>IF(AND(ISNUMBER(DK130),DK130&gt;7),IF(AND(ISNUMBER(BG130),ISNUMBER(DK130)),IF(BG130+VLOOKUP(BI130,NyISM!$L$2:$V$4,DK130,1)&gt;160,160,BG130+VLOOKUP(BI130,NyISM!$L$2:$V$4,DK130,1)),""),"")</f>
        <v/>
      </c>
      <c r="FV130" s="9" t="str">
        <f>IF(AND(ISNUMBER(BH130),ISNUMBER(DK130)),IF(BH130+VLOOKUP(BI130,NyIAM!$L$2:$V$4,DK130,1)&gt;160,160,BH130+VLOOKUP(BI130,NyIAM!$L$2:$V$4,DK130,1)),"")</f>
        <v/>
      </c>
    </row>
    <row r="131" spans="1:178" x14ac:dyDescent="0.2">
      <c r="A131" s="51"/>
      <c r="B131" s="51"/>
      <c r="C131" s="51"/>
      <c r="D131" s="51"/>
      <c r="E131" s="51"/>
      <c r="F131" s="51"/>
      <c r="G131" s="51"/>
      <c r="H131" s="51"/>
      <c r="I131" s="51"/>
      <c r="J131" s="52"/>
      <c r="K131" s="52"/>
      <c r="L131" s="53"/>
      <c r="M131" s="53"/>
      <c r="N131" s="58" t="str">
        <f t="shared" si="22"/>
        <v/>
      </c>
      <c r="O131" s="53"/>
      <c r="P131" s="53"/>
      <c r="Q131" s="53"/>
      <c r="R131" s="53"/>
      <c r="S131" s="53"/>
      <c r="T131" s="53"/>
      <c r="U131" s="53"/>
      <c r="V131" s="53"/>
      <c r="W131" s="53"/>
      <c r="X131" s="53"/>
      <c r="Y131" s="53"/>
      <c r="Z131" s="53"/>
      <c r="AA131" s="53"/>
      <c r="AB131" s="53"/>
      <c r="AC131" s="53"/>
      <c r="AD131" s="53"/>
      <c r="AE131" s="53"/>
      <c r="AF131" s="53"/>
      <c r="AG131" s="53"/>
      <c r="AH131" s="53"/>
      <c r="AI131" s="53"/>
      <c r="AJ131" s="4" t="str">
        <f>IF(O131="","",IF(ISNUMBER(N131),VLOOKUP(O131,NyFi!$A$2:$K$40,DK131),""))</f>
        <v/>
      </c>
      <c r="AK131" s="4" t="str">
        <f>IF(P131="","",IF(AND(ISNUMBER(N131),DK131&lt;8),VLOOKUP(P131,NyGs!$A$2:$G$41,DK131),""))</f>
        <v/>
      </c>
      <c r="AL131" s="4" t="str">
        <f>IF(AA131="","",IF(ISNUMBER(N131),VLOOKUP(AA131,NyRm!$A$2:$K$56,DK131),""))</f>
        <v/>
      </c>
      <c r="AM131" s="4" t="str">
        <f>IF(Z131="","",IF(ISNUMBER(N131),VLOOKUP(Z131,NyFm!$A$2:$K$46,DK131),""))</f>
        <v/>
      </c>
      <c r="AN131" s="4" t="str">
        <f>IF(U131="","",IF(AND(ISNUMBER(N131),DK131&lt;8),VLOOKUP(U131,NyLi1R!$A$2:$G$20,DK131),""))</f>
        <v/>
      </c>
      <c r="AO131" s="4" t="str">
        <f>IF(V131="","",IF(AND(ISNUMBER(N131),DK131&lt;8),VLOOKUP(V131,NyLi1E!$A$2:$G$20,DK131),""))</f>
        <v/>
      </c>
      <c r="AP131" s="4" t="str">
        <f>IF(AND(ISNUMBER(N131),ISNUMBER(AN131),ISNUMBER(AO131),DK131&lt;8),VLOOKUP(AN131+AO131,NyLi1T!$A$2:$G$40,DK131),"")</f>
        <v/>
      </c>
      <c r="AQ131" s="4" t="str">
        <f>IF(W131="","",IF(AND(ISNUMBER(N131),DK131&gt;7),VLOOKUP(W131,NyLi2R!$A$2:$K$20,DK131),""))</f>
        <v/>
      </c>
      <c r="AR131" s="4" t="str">
        <f>IF(X131="","",IF(AND(ISNUMBER(N131),DK131&gt;7),VLOOKUP(X131,NyLi2E!$A$2:$K$20,DK131),""))</f>
        <v/>
      </c>
      <c r="AS131" s="4" t="str">
        <f>IF(AND(ISNUMBER(N131),ISNUMBER(AQ131),ISNUMBER(AR131),DK131&gt;7),VLOOKUP(AQ131+AR131,NyLi2T!$A$2:$K$40,DK131),"")</f>
        <v/>
      </c>
      <c r="AT131" s="4" t="str">
        <f>IF(AE131="","",IF(AND(ISNUMBER(N131),DK131&lt;8),VLOOKUP(AE131,NySs!$A$2:$G$28,DK131),""))</f>
        <v/>
      </c>
      <c r="AU131" s="4" t="str">
        <f>IF(AD131="","",IF(AND(ISNUMBER(N131),DK131&lt;9),VLOOKUP(AD131,NyEo!$A$2:$H$22,DK131),""))</f>
        <v/>
      </c>
      <c r="AV131" s="4" t="str">
        <f>IF(Q131="","",IF(AND(ISNUMBER(N131),DK131&gt;7),VLOOKUP(Q131,NyHt!$A$2:$K$17,DK131),""))</f>
        <v/>
      </c>
      <c r="AW131" s="4" t="str">
        <f>IF(R131="","",IF(ISNUMBER(N131),VLOOKUP(R131,NySiF!$A$2:$K$18,DK131),""))</f>
        <v/>
      </c>
      <c r="AX131" s="4" t="str">
        <f>IF(S131="","",IF(ISNUMBER(N131),VLOOKUP(S131,NySiB!$A$2:$K$16,DK131),""))</f>
        <v/>
      </c>
      <c r="AY131" s="4" t="str">
        <f>IF(T131="","",IF(ISNUMBER(N131),VLOOKUP(T131,NySiT!$A$2:$K$32,DK131),""))</f>
        <v/>
      </c>
      <c r="AZ131" s="4" t="str">
        <f>IF(Y131="","",IF(ISNUMBER(N131),VLOOKUP(Y131,NyVs!$A$2:$K$86,DK131),""))</f>
        <v/>
      </c>
      <c r="BA131" s="4" t="str">
        <f>IF(AI131="","",IF(ISNUMBER(N131),VLOOKUP(AI131,NyPp!$A$2:$K$202,DK131),""))</f>
        <v/>
      </c>
      <c r="BB131" s="4" t="str">
        <f>IF(AND(ISNUMBER(AJ131),ISNUMBER(AK131),ISNUMBER(AL131),ISNUMBER(AM131),DK131&lt;8),IF(COUNTIF(O131,0)+COUNTIF(P131,0)+COUNTIF(AA131,0)+COUNTIF(Z131,0)&gt;1,"",VLOOKUP(AJ131+AK131+AL131+AM131,NyIGS!$A$2:$K$78,DK131)),IF(AND(ISNUMBER(AJ131),ISNUMBER(AL131),ISNUMBER(AM131),ISNUMBER(AS131),DK131&gt;7),IF(COUNTIF(O131,0)+COUNTIF(AA131,0)+COUNTIF(Z131,0)+AND(COUNTIF(W131,0),COUNTIF(X131,0))&gt;1,"",VLOOKUP(AJ131+AL131+AM131+AS131,NyIGS!$A$2:$K$78,DK131)),""))</f>
        <v/>
      </c>
      <c r="BC131" s="4" t="str">
        <f>IF(AND(ISNUMBER(AJ131),ISNUMBER(AN131),ISNUMBER(AT131),DK131&lt;8),IF(COUNTIF(O131,0)+COUNTIF(U131,0)+COUNTIF(AE131,0)&gt;1,"",VLOOKUP(AJ131+AN131+AT131,NyIRS!$A$2:$K$59,DK131)),IF(AND(ISNUMBER(AJ131),ISNUMBER(AQ131),DK131&gt;7),IF(COUNTIF(O131,0)+COUNTIF(W131,0)&gt;1,"",VLOOKUP(AJ131+AQ131,NyIRS!$A$2:$K$59,DK131)),""))</f>
        <v/>
      </c>
      <c r="BD131" s="4" t="str">
        <f>IF(AND(ISNUMBER(AK131),ISNUMBER(AL131),ISNUMBER(AM131),DK131&lt;8),IF(COUNTIF(P131,0)+COUNTIF(AA131,0)+COUNTIF(Z131,0)&gt;1,"",VLOOKUP(AK131+AL131+AM131,NyIES!$A$2:$K$59,DK131)),IF(AND(ISNUMBER(AL131),ISNUMBER(AM131),ISNUMBER(AR131),DK131&gt;7),IF(COUNTIF(AA131,0)+COUNTIF(Z131,0)+COUNTIF(X131,0)&gt;1,"",VLOOKUP(AL131+AM131+AR131,NyIES!$A$2:$K$59,DK131)),""))</f>
        <v/>
      </c>
      <c r="BE131" s="4" t="str">
        <f>IF(AND(ISNUMBER(AJ131),ISNUMBER(AP131),ISNUMBER(AU131),DK131&lt;8),IF(COUNTIF(O131,0)+AND(COUNTIF(U131,0),COUNTIF(V131,0))+COUNTIF(AD131,0)&gt;1,"",VLOOKUP(AJ131+AP131+AU131,NyISI!$A$2:$K$59,DK131)),IF(AND(ISNUMBER(AS131),ISNUMBER(AU131),ISNUMBER(AV131),DK131=8),IF(COUNTIF(AD131,0)+COUNTIF(Q131,0)+AND(COUNTIF(W131,0),COUNTIF(X131,0))&gt;1,"",VLOOKUP(AS131+AU131+AV131,NyISI!$A$2:$K$59,DK131)),IF(AND(ISNUMBER(AS131),ISNUMBER(AV131),DK131&gt;8),IF(COUNTIF(Q131,0)+AND(COUNTIF(W131,0),COUNTIF(X131,0))&gt;1,"",VLOOKUP(AS131+AV131,NyISI!$A$2:$K$59,DK131)),"")))</f>
        <v/>
      </c>
      <c r="BF131" s="4" t="str">
        <f>IF(AND(ISNUMBER(AT131),ISNUMBER(AK131),ISNUMBER(AL131),ISNUMBER(AM131),DK131&lt;8),IF(COUNTIF(P131,0)+COUNTIF(AA131,0)+COUNTIF(Z131,0)+COUNTIF(AE131,0)&gt;1,"",VLOOKUP(AT131+AK131+AL131+AM131,NyISS!$A$2:$G$78,DK131)),"")</f>
        <v/>
      </c>
      <c r="BG131" s="4" t="str">
        <f>IF(AND(ISNUMBER(AJ131),ISNUMBER(AL131),ISNUMBER(AM131),DK131&gt;7),IF(COUNTIF(O131,0)+COUNTIF(AA131,0)+COUNTIF(Z131,0)&gt;1,"",VLOOKUP(AJ131+AL131+AM131,NyISM!$A$2:$K$59,DK131)),"")</f>
        <v/>
      </c>
      <c r="BH131" s="4" t="str">
        <f>IF(AND(ISNUMBER(AY131),ISNUMBER(AZ131)),IF(COUNTIF(T131,0)+COUNTIF(Y131,0)&gt;1,"",VLOOKUP(AY131+AZ131,NyIAM!$A$2:$K$40,DK131)),"")</f>
        <v/>
      </c>
      <c r="BJ131" s="4" t="str">
        <f>IF(ISNUMBER(BB131),VLOOKUP(BB131,Percentil!$A$2:$B$122,2,1),"")</f>
        <v/>
      </c>
      <c r="BK131" s="4" t="str">
        <f>IF(ISNUMBER(BC131),VLOOKUP(BC131,Percentil!$A$2:$B$122,2,1),"")</f>
        <v/>
      </c>
      <c r="BL131" s="4" t="str">
        <f>IF(ISNUMBER(BD131),VLOOKUP(BD131,Percentil!$A$2:$B$122,2,1),"")</f>
        <v/>
      </c>
      <c r="BM131" s="4" t="str">
        <f>IF(ISNUMBER(BE131),VLOOKUP(BE131,Percentil!$A$2:$B$122,2,1),"")</f>
        <v/>
      </c>
      <c r="BN131" s="4" t="str">
        <f>IF(ISNUMBER(BF131),VLOOKUP(BF131,Percentil!$A$2:$B$122,2,1),"")</f>
        <v/>
      </c>
      <c r="BO131" s="4" t="str">
        <f>IF(ISNUMBER(BG131),VLOOKUP(BG131,Percentil!$A$2:$B$122,2,1),"")</f>
        <v/>
      </c>
      <c r="BP131" s="4" t="str">
        <f>IF(ISNUMBER(BH131),VLOOKUP(BH131,Percentil!$A$2:$B$122,2,1),"")</f>
        <v/>
      </c>
      <c r="BQ131" s="4" t="str">
        <f>IF(AND(ISNUMBER(AJ131),ISNUMBER(DK131)),IF(AJ131-VLOOKUP(BI131,NyFi!$L$2:$V$4,DK131,1)&lt;1,1 &amp; " - " &amp; AJ131+VLOOKUP(BI131,NyFi!$L$2:$V$4,DK131,1),IF(AJ131+VLOOKUP(BI131,NyFi!$L$2:$V$4,DK131,1)&gt;19,AJ131-VLOOKUP(BI131,NyFi!$L$2:$V$4,DK131,1) &amp; " - " &amp; 19,AJ131-VLOOKUP(BI131,NyFi!$L$2:$V$4,DK131,1) &amp; " - " &amp; AJ131+VLOOKUP(BI131,NyFi!$L$2:$V$4,DK131,1))),"")</f>
        <v/>
      </c>
      <c r="BR131" s="4" t="str">
        <f>IF(AND(ISNUMBER(DK131),DK131&lt;8),IF(AND(ISNUMBER(AK131),ISNUMBER(DK131)),IF(AK131-VLOOKUP(BI131,NyGs!$L$2:$V$4,DK131,1)&lt;1,1 &amp; " - " &amp; AK131+VLOOKUP(BI131,NyGs!$L$2:$V$4,DK131,1),IF(AK131+VLOOKUP(BI131,NyGs!$L$2:$V$4,DK131,1)&gt;19,AK131-VLOOKUP(BI131,NyGs!$L$2:$V$4,DK131,1) &amp; " - " &amp; 19,AK131-VLOOKUP(BI131,NyGs!$L$2:$V$4,DK131,1) &amp; " - " &amp; AK131+VLOOKUP(BI131,NyGs!$L$2:$V$4,DK131,1))),""),"")</f>
        <v/>
      </c>
      <c r="BS131" s="4" t="str">
        <f>IF(AND(ISNUMBER(AL131),ISNUMBER(DK131)),IF(AL131-VLOOKUP(BI131,NyRm!$L$2:$V$4,DK131,1)&lt;1,1 &amp; " - " &amp; AL131+VLOOKUP(BI131,NyRm!$L$2:$V$4,DK131,1),IF(AL131+VLOOKUP(BI131,NyRm!$L$2:$V$4,DK131,1)&gt;19,AL131-VLOOKUP(BI131,NyRm!$L$2:$V$4,DK131,1) &amp; " - " &amp; 19,AL131-VLOOKUP(BI131,NyRm!$L$2:$V$4,DK131,1) &amp; " - " &amp; AL131+VLOOKUP(BI131,NyRm!$L$2:$V$4,DK131,1))),"")</f>
        <v/>
      </c>
      <c r="BT131" s="4" t="str">
        <f>IF(AND(ISNUMBER(AM131),ISNUMBER(DK131)),IF(AM131-VLOOKUP(BI131,NyFm!$L$2:$V$4,DK131,1)&lt;1,1 &amp; " - " &amp; AM131+VLOOKUP(BI131,NyFm!$L$2:$V$4,DK131,1),IF(AM131+VLOOKUP(BI131,NyFm!$L$2:$V$4,DK131,1)&gt;19,AM131-VLOOKUP(BI131,NyFm!$L$2:$V$4,DK131,1) &amp; " - " &amp; 19,AM131-VLOOKUP(BI131,NyFm!$L$2:$V$4,DK131,1) &amp; " - " &amp; AM131+VLOOKUP(BI131,NyFm!$L$2:$V$4,DK131,1))),"")</f>
        <v/>
      </c>
      <c r="BU131" s="4" t="str">
        <f>IF(AND(ISNUMBER(DK131),DK131&lt;8),IF(AND(ISNUMBER(AN131),ISNUMBER(DK131)),IF(AN131-VLOOKUP(BI131,NyLi1R!$L$2:$V$4,DK131,1)&lt;1,1 &amp; " - " &amp; AN131+VLOOKUP(BI131,NyLi1R!$L$2:$V$4,DK131,1),IF(AN131+VLOOKUP(BI131,NyLi1R!$L$2:$V$4,DK131,1)&gt;19,AN131-VLOOKUP(BI131,NyLi1R!$L$2:$V$4,DK131,1) &amp; " - " &amp; 19,AN131-VLOOKUP(BI131,NyLi1R!$L$2:$V$4,DK131,1) &amp; " - " &amp; AN131+VLOOKUP(BI131,NyLi1R!$L$2:$V$4,DK131,1))),""),"")</f>
        <v/>
      </c>
      <c r="BV131" s="4" t="str">
        <f>IF(AND(ISNUMBER(DK131),DK131&lt;8),IF(AND(ISNUMBER(AO131),ISNUMBER(DK131)),IF(AO131-VLOOKUP(BI131,NyLi1E!$L$2:$V$4,DK131,1)&lt;1,1 &amp; " - " &amp; AO131+VLOOKUP(BI131,NyLi1E!$L$2:$V$4,DK131,1),IF(AO131+VLOOKUP(BI131,NyLi1E!$L$2:$V$4,DK131,1)&gt;19,AO131-VLOOKUP(BI131,NyLi1E!$L$2:$V$4,DK131,1) &amp; " - " &amp; 19,AO131-VLOOKUP(BI131,NyLi1E!$L$2:$V$4,DK131,1) &amp; " - " &amp; AO131+VLOOKUP(BI131,NyLi1E!$L$2:$V$4,DK131,1))),""),"")</f>
        <v/>
      </c>
      <c r="BW131" s="4" t="str">
        <f>IF(AND(ISNUMBER(DK131),DK131&lt;8),IF(AND(ISNUMBER(AP131),ISNUMBER(DK131)),IF(AP131-VLOOKUP(BI131,NyLi1T!$L$2:$V$4,DK131,1)&lt;1,1 &amp; " - " &amp; AP131+VLOOKUP(BI131,NyLi1T!$L$2:$V$4,DK131,1),IF(AP131+VLOOKUP(BI131,NyLi1T!$L$2:$V$4,DK131,1)&gt;19,AP131-VLOOKUP(BI131,NyLi1T!$L$2:$V$4,DK131,1) &amp; " - " &amp; 19,AP131-VLOOKUP(BI131,NyLi1T!$L$2:$V$4,DK131,1) &amp; " - " &amp; AP131+VLOOKUP(BI131,NyLi1T!$L$2:$V$4,DK131,1))),""),"")</f>
        <v/>
      </c>
      <c r="BX131" s="4" t="str">
        <f>IF(AND(ISNUMBER(DK131),DK131&gt;7),IF(AND(ISNUMBER(AQ131),ISNUMBER(DK131)),IF(AQ131-VLOOKUP(BI131,NyLi2R!$L$2:$V$4,DK131,1)&lt;1,1 &amp; " - " &amp; AQ131+VLOOKUP(BI131,NyLi2R!$L$2:$V$4,DK131,1),IF(AQ131+VLOOKUP(BI131,NyLi2R!$L$2:$V$4,DK131,1)&gt;19,AQ131-VLOOKUP(BI131,NyLi2R!$L$2:$V$4,DK131,1) &amp; " - " &amp; 19,AQ131-VLOOKUP(BI131,NyLi2R!$L$2:$V$4,DK131,1) &amp; " - " &amp; AQ131+VLOOKUP(BI131,NyLi2R!$L$2:$V$4,DK131,1))),""),"")</f>
        <v/>
      </c>
      <c r="BY131" s="4" t="str">
        <f>IF(AND(ISNUMBER(DK131),DK131&gt;7),IF(AND(ISNUMBER(AR131),ISNUMBER(DK131)),IF(AR131-VLOOKUP(BI131,NyLi2E!$L$2:$V$4,DK131,1)&lt;1,1 &amp; " - " &amp; AR131+VLOOKUP(BI131,NyLi2E!$L$2:$V$4,DK131,1),IF(AR131+VLOOKUP(BI131,NyLi2E!$L$2:$V$4,DK131,1)&gt;19,AR131-VLOOKUP(BI131,NyLi2E!$L$2:$V$4,DK131,1) &amp; " - " &amp; 19,AR131-VLOOKUP(BI131,NyLi2E!$L$2:$V$4,DK131,1) &amp; " - " &amp; AR131+VLOOKUP(BI131,NyLi2E!$L$2:$V$4,DK131,1))),""),"")</f>
        <v/>
      </c>
      <c r="BZ131" s="4" t="str">
        <f>IF(AND(ISNUMBER(DK131),DK131&gt;7),IF(AND(ISNUMBER(AS131),ISNUMBER(DK131)),IF(AS131-VLOOKUP(BI131,NyLi2T!$L$2:$V$4,DK131,1)&lt;1,1 &amp; " - " &amp; AS131+VLOOKUP(BI131,NyLi2T!$L$2:$V$4,DK131,1),IF(AS131+VLOOKUP(BI131,NyLi2T!$L$2:$V$4,DK131,1)&gt;19,AS131-VLOOKUP(BI131,NyLi2T!$L$2:$V$4,DK131,1) &amp; " - " &amp; 19,AS131-VLOOKUP(BI131,NyLi2T!$L$2:$V$4,DK131,1) &amp; " - " &amp; AS131+VLOOKUP(BI131,NyLi2T!$L$2:$V$4,DK131,1))),""),"")</f>
        <v/>
      </c>
      <c r="CA131" s="4" t="str">
        <f>IF(AND(ISNUMBER(DK131),DK131&lt;8),IF(AND(ISNUMBER(AT131),ISNUMBER(DK131)),IF(AT131-VLOOKUP(BI131,NySs!$L$2:$V$4,DK131,1)&lt;1,1 &amp; " - " &amp; AT131+VLOOKUP(BI131,NySs!$L$2:$V$4,DK131,1),IF(AT131+VLOOKUP(BI131,NySs!$L$2:$V$4,DK131,1)&gt;19,AT131-VLOOKUP(BI131,NySs!$L$2:$V$4,DK131,1) &amp; " - " &amp; 19,AT131-VLOOKUP(BI131,NySs!$L$2:$V$4,DK131,1) &amp; " - " &amp; AT131+VLOOKUP(BI131,NySs!$L$2:$V$4,DK131,1))),""),"")</f>
        <v/>
      </c>
      <c r="CB131" s="4" t="str">
        <f>IF(AND(ISNUMBER(DK131),DK131&lt;9),IF(AND(ISNUMBER(AU131),ISNUMBER(DK131)),IF(AU131-VLOOKUP(BI131,NyEo!$L$2:$V$4,DK131,1)&lt;1,1 &amp; " - " &amp; AU131+VLOOKUP(BI131,NyEo!$L$2:$V$4,DK131,1),IF(AU131+VLOOKUP(BI131,NyEo!$L$2:$V$4,DK131,1)&gt;19,AU131-VLOOKUP(BI131,NyEo!$L$2:$V$4,DK131,1) &amp; " - " &amp; 19,AU131-VLOOKUP(BI131,NyEo!$L$2:$V$4,DK131,1) &amp; " - " &amp; AU131+VLOOKUP(BI131,NyEo!$L$2:$V$4,DK131,1))),""),"")</f>
        <v/>
      </c>
      <c r="CC131" s="4" t="str">
        <f>IF(AND(ISNUMBER(DK131),DK131&gt;7),IF(AND(ISNUMBER(AV131),ISNUMBER(DK131)),IF(AV131-VLOOKUP(BI131,NyHt!$L$2:$V$4,DK131,1)&lt;1,1 &amp; " - " &amp; AV131+VLOOKUP(BI131,NyHt!$L$2:$V$4,DK131,1),IF(AV131+VLOOKUP(BI131,NyHt!$L$2:$V$4,DK131,1)&gt;19,AV131-VLOOKUP(BI131,NyHt!$L$2:$V$4,DK131,1) &amp; " - " &amp; 19,AV131-VLOOKUP(BI131,NyHt!$L$2:$V$4,DK131,1) &amp; " - " &amp; AV131+VLOOKUP(BI131,NyHt!$L$2:$V$4,DK131,1))),""),"")</f>
        <v/>
      </c>
      <c r="CD131" s="4" t="str">
        <f>IF(AND(ISNUMBER(AW131),ISNUMBER(DK131)),IF(AW131-VLOOKUP(BI131,NySiF!$L$2:$V$4,DK131,1)&lt;1,1 &amp; " - " &amp; AW131+VLOOKUP(BI131,NySiF!$L$2:$V$4,DK131,1),IF(AW131+VLOOKUP(BI131,NySiF!$L$2:$V$4,DK131,1)&gt;19,AW131-VLOOKUP(BI131,NySiF!$L$2:$V$4,DK131,1) &amp; " - " &amp; 19,AW131-VLOOKUP(BI131,NySiF!$L$2:$V$4,DK131,1) &amp; " - " &amp; AW131+VLOOKUP(BI131,NySiF!$L$2:$V$4,DK131,1))),"")</f>
        <v/>
      </c>
      <c r="CE131" s="4" t="str">
        <f>IF(AND(ISNUMBER(AX131),ISNUMBER(DK131)),IF(AX131-VLOOKUP(BI131,NySiB!$L$2:$V$4,DK131,1)&lt;1,1 &amp; " - " &amp; AX131+VLOOKUP(BI131,NySiB!$L$2:$V$4,DK131,1),IF(AX131+VLOOKUP(BI131,NySiB!$L$2:$V$4,DK131,1)&gt;19,AX131-VLOOKUP(BI131,NySiB!$L$2:$V$4,DK131,1) &amp; " - " &amp; 19,AX131-VLOOKUP(BI131,NySiB!$L$2:$V$4,DK131,1) &amp; " - " &amp; AX131+VLOOKUP(BI131,NySiB!$L$2:$V$4,DK131,1))),"")</f>
        <v/>
      </c>
      <c r="CF131" s="4" t="str">
        <f>IF(AND(ISNUMBER(AY131),ISNUMBER(DK131)),IF(AY131-VLOOKUP(BI131,NySiT!$L$2:$V$4,DK131,1)&lt;1,1 &amp; " - " &amp; AY131+VLOOKUP(BI131,NySiT!$L$2:$V$4,DK131,1),IF(AY131+VLOOKUP(BI131,NySiT!$L$2:$V$4,DK131,1)&gt;19,AY131-VLOOKUP(BI131,NySiT!$L$2:$V$4,DK131,1) &amp; " - " &amp; 19,AY131-VLOOKUP(BI131,NySiT!$L$2:$V$4,DK131,1) &amp; " - " &amp; AY131+VLOOKUP(BI131,NySiT!$L$2:$V$4,DK131,1))),"")</f>
        <v/>
      </c>
      <c r="CG131" s="4" t="str">
        <f>IF(AND(ISNUMBER(AZ131),ISNUMBER(DK131)),IF(AZ131-VLOOKUP(BI131,NyVs!$L$2:$V$4,DK131,1)&lt;1,1 &amp; " - " &amp; AZ131+VLOOKUP(BI131,NyVs!$L$2:$V$4,DK131,1),IF(AZ131+VLOOKUP(BI131,NyVs!$L$2:$V$4,DK131,1)&gt;19,AZ131-VLOOKUP(BI131,NyVs!$L$2:$V$4,DK131,1) &amp; " - " &amp; 19,AZ131-VLOOKUP(BI131,NyVs!$L$2:$V$4,DK131,1) &amp; " - " &amp; AZ131+VLOOKUP(BI131,NyVs!$L$2:$V$4,DK131,1))),"")</f>
        <v/>
      </c>
      <c r="CH131" s="4" t="str">
        <f>IF(AND(ISNUMBER(BA131),ISNUMBER(DK131)),IF(BA131-VLOOKUP(BI131,NyPp!$L$2:$V$4,DK131,1)&lt;1,1 &amp; " - " &amp; BA131+VLOOKUP(BI131,NyPp!$L$2:$V$4,DK131,1),IF(BA131+VLOOKUP(BI131,NyPp!$L$2:$V$4,DK131,1)&gt;19,BA131-VLOOKUP(BI131,NyPp!$L$2:$V$4,DK131,1) &amp; " - " &amp; 19,BA131-VLOOKUP(BI131,NyPp!$L$2:$V$4,DK131,1) &amp; " - " &amp; BA131+VLOOKUP(BI131,NyPp!$L$2:$V$4,DK131,1))),"")</f>
        <v/>
      </c>
      <c r="CI131" s="4" t="str">
        <f>IF(AND(ISNUMBER(BB131),ISNUMBER(DK131)),IF(BB131-VLOOKUP(BI131,NyIGS!$L$2:$V$4,DK131,1)&lt;40,40 &amp; " - " &amp; BB131+VLOOKUP(BI131,NyIGS!$L$2:$V$4,DK131,1),IF(BB131+VLOOKUP(BI131,NyIGS!$L$2:$V$4,DK131,1)&gt;160,BB131-VLOOKUP(BI131,NyIGS!$L$2:$V$4,DK131,1) &amp; " - " &amp; 160,BB131-VLOOKUP(BI131,NyIGS!$L$2:$V$4,DK131,1) &amp; " - " &amp; BB131+VLOOKUP(BI131,NyIGS!$L$2:$V$4,DK131,1))),"")</f>
        <v/>
      </c>
      <c r="CJ131" s="4" t="str">
        <f>IF(AND(ISNUMBER(BC131),ISNUMBER(DK131)),IF(BC131-VLOOKUP(BI131,NyIRS!$L$2:$V$4,DK131,1)&lt;40,40 &amp; " - " &amp; BC131+VLOOKUP(BI131,NyIRS!$L$2:$V$4,DK131,1),IF(BC131+VLOOKUP(BI131,NyIRS!$L$2:$V$4,DK131,1)&gt;160,BC131-VLOOKUP(BI131,NyIRS!$L$2:$V$4,DK131,1) &amp; " - " &amp; 160,BC131-VLOOKUP(BI131,NyIRS!$L$2:$V$4,DK131,1) &amp; " - " &amp; BC131+VLOOKUP(BI131,NyIRS!$L$2:$V$4,DK131,1))),"")</f>
        <v/>
      </c>
      <c r="CK131" s="4" t="str">
        <f>IF(AND(ISNUMBER(BD131),ISNUMBER(DK131)),IF(BD131-VLOOKUP(BI131,NyIES!$L$2:$V$4,DK131,1)&lt;40,40 &amp; " - " &amp; BD131+VLOOKUP(BI131,NyIES!$L$2:$V$4,DK131,1),IF(BD131+VLOOKUP(BI131,NyIES!$L$2:$V$4,DK131,1)&gt;160,BD131-VLOOKUP(BI131,NyIES!$L$2:$V$4,DK131,1) &amp; " - " &amp; 160,BD131-VLOOKUP(BI131,NyIES!$L$2:$V$4,DK131,1) &amp; " - " &amp; BD131+VLOOKUP(BI131,NyIES!$L$2:$V$4,DK131,1))),"")</f>
        <v/>
      </c>
      <c r="CL131" s="4" t="str">
        <f>IF(AND(ISNUMBER(BE131),ISNUMBER(DK131)),IF(BE131-VLOOKUP(BI131,NyISI!$L$2:$V$4,DK131,1)&lt;40,40 &amp; " - " &amp; BE131+VLOOKUP(BI131,NyISI!$L$2:$V$4,DK131,1),IF(BE131+VLOOKUP(BI131,NyISI!$L$2:$V$4,DK131,1)&gt;160,BE131-VLOOKUP(BI131,NyISI!$L$2:$V$4,DK131,1) &amp; " - " &amp; 160,BE131-VLOOKUP(BI131,NyISI!$L$2:$V$4,DK131,1) &amp; " - " &amp; BE131+VLOOKUP(BI131,NyISI!$L$2:$V$4,DK131,1))),"")</f>
        <v/>
      </c>
      <c r="CM131" s="4" t="str">
        <f>IF(AND(ISNUMBER(DK131),DK131&lt;8),IF(AND(ISNUMBER(BF131),ISNUMBER(DK131)),IF(BF131-VLOOKUP(BI131,NyISS!$L$2:$V$4,DK131,1)&lt;40,40 &amp; " - " &amp; BF131+VLOOKUP(BI131,NyISS!$L$2:$V$4,DK131,1),IF(BF131+VLOOKUP(BI131,NyISS!$L$2:$V$4,DK131,1)&gt;160,BF131-VLOOKUP(BI131,NyISS!$L$2:$V$4,DK131,1) &amp; " - " &amp; 160,BF131-VLOOKUP(BI131,NyISS!$L$2:$V$4,DK131,1) &amp; " - " &amp; BF131+VLOOKUP(BI131,NyISS!$L$2:$V$4,DK131,1))),""),"")</f>
        <v/>
      </c>
      <c r="CN131" s="4" t="str">
        <f>IF(AND(ISNUMBER(DK131),DK131&gt;7),IF(AND(ISNUMBER(BG131),ISNUMBER(DK131)),IF(BG131-VLOOKUP(BI131,NyISM!$L$2:$V$4,DK131,1)&lt;40,40 &amp; " - " &amp; BG131+VLOOKUP(BI131,NyISM!$L$2:$V$4,DK131,1),IF(BG131+VLOOKUP(BI131,NyISM!$L$2:$V$4,DK131,1)&gt;160,BG131-VLOOKUP(BI131,NyISM!$L$2:$V$4,DK131,1) &amp; " - " &amp; 160,BG131-VLOOKUP(BI131,NyISM!$L$2:$V$4,DK131,1) &amp; " - " &amp; BG131+VLOOKUP(BI131,NyISM!$L$2:$V$4,DK131,1))),""),"")</f>
        <v/>
      </c>
      <c r="CO131" s="4" t="str">
        <f>IF(AND(ISNUMBER(BH131),ISNUMBER(DK131)),IF(BH131-VLOOKUP(BI131,NyIAM!$L$2:$V$4,DK131,1)&lt;40,40 &amp; " - " &amp; BH131+VLOOKUP(BI131,NyIAM!$L$2:$V$4,DK131,1),IF(BH131+VLOOKUP(BI131,NyIAM!$L$2:$V$4,DK131,1)&gt;160,BH131-VLOOKUP(BI131,NyIAM!$L$2:$V$4,DK131,1) &amp; " - " &amp; 160,BH131-VLOOKUP(BI131,NyIAM!$L$2:$V$4,DK131,1) &amp; " - " &amp; BH131+VLOOKUP(BI131,NyIAM!$L$2:$V$4,DK131,1))),"")</f>
        <v/>
      </c>
      <c r="CP131" s="4" t="str">
        <f>IF(AF131="","",IF(AND(ISNUMBER(AF131),ISNUMBER(DK131)),IF(VLOOKUP(AF131,NyOm!$A$2:$K$30,DK131,1)=1,"Onormalt få ord",IF(VLOOKUP(AF131,NyOm!$A$2:$K$30,DK131,1)=2,"Färre antal ord än normalt",IF(VLOOKUP(AF131,NyOm!$A$2:$K$30,DK131,1)=3,"Normalt antal ord","")))))</f>
        <v/>
      </c>
      <c r="CQ131" s="4" t="str">
        <f>IF(AB131="","",IF(AND(ISNUMBER(AB131),ISNUMBER(DK131)),IF(VLOOKUP(AB131,NyPbTid!$A$2:$K$218,DK131,1)=1,"Onormalt lång tidsåtgång",IF(VLOOKUP(AB131,NyPbTid!$A$2:$K$218,DK131,1)=2,"Långsammare än normalt",IF(VLOOKUP(AB131,NyPbTid!$A$2:$K$218,DK131,1)=3,"Normal tidsåtgång","")))))</f>
        <v/>
      </c>
      <c r="CR131" s="4" t="str">
        <f>IF(AC131="","",IF(AND(ISNUMBER(AC131),ISNUMBER(DK131)),IF(VLOOKUP(AC131,NyPbFel!$A$2:$K$18,DK131,1)=1,"Onormalt antal fel",IF(VLOOKUP(AC131,NyPbFel!$A$2:$K$18,DK131,1)=2,"Fler fel än normalt",IF(VLOOKUP(AC131,NyPbFel!$A$2:$K$18,DK131,1)=3,"Normalt antal fel","")))))</f>
        <v/>
      </c>
      <c r="CS131" s="4" t="str">
        <f t="shared" si="28"/>
        <v/>
      </c>
      <c r="CT131" s="4" t="str">
        <f>IF(OR(ISNUMBER(CS131),CS131="0**"),IF(ISNUMBER(CS131),CS131/ABS(CS131)*VLOOKUP(1,SignDiff!$A$3:$K$4,DK131,1),VLOOKUP(1,SignDiff!$A$3:$K$4,DK131,1)),"")</f>
        <v/>
      </c>
      <c r="CU131" s="4" t="str">
        <f>IF(OR(ISNUMBER(CS131),CS131="0**"),IF(ISNUMBER(CS131),CS131/ABS(CS131)*VLOOKUP(1,SignDiff!$A$7:$K$8,DK131,1),VLOOKUP(1,SignDiff!$A$7:$K$8,DK131,1)),"")</f>
        <v/>
      </c>
      <c r="CV131" s="4" t="str">
        <f t="shared" si="29"/>
        <v/>
      </c>
      <c r="CW131" s="4" t="str">
        <f t="shared" si="30"/>
        <v/>
      </c>
      <c r="CX131" s="4" t="str">
        <f>IF(OR(ISNUMBER(CS131),CS131="0**"),IF(CS131="0**",VLOOKUP(0,'IRS-IES'!$A$2:$C$43,2,1),IF(CS131&lt;0,VLOOKUP(ABS(CS131),'IRS-IES'!$A$2:$C$43,2,1),VLOOKUP(ABS(CS131),'IRS-IES'!$A$2:$C$43,3,1))),"")</f>
        <v/>
      </c>
      <c r="CY131" s="4" t="str">
        <f t="shared" si="31"/>
        <v/>
      </c>
      <c r="CZ131" s="4" t="str">
        <f>IF(OR(ISNUMBER(CY131),CY131="0**"),IF(ISNUMBER(CY131),CY131/ABS(CY131)*VLOOKUP(2,SignDiff!$A$3:$K$4,DK131,1),VLOOKUP(2,SignDiff!$A$3:$K$4,DK131,1)),"")</f>
        <v/>
      </c>
      <c r="DA131" s="4" t="str">
        <f>IF(OR(ISNUMBER(CY131),CY131="0**"),IF(ISNUMBER(CY131),CY131/ABS(CY131)*VLOOKUP(2,SignDiff!$A$7:$K$8,DK131,1),VLOOKUP(2,SignDiff!$A$7:$K$8,DK131,1)),"")</f>
        <v/>
      </c>
      <c r="DB131" s="4" t="str">
        <f t="shared" si="32"/>
        <v/>
      </c>
      <c r="DC131" s="4" t="str">
        <f t="shared" si="33"/>
        <v/>
      </c>
      <c r="DD131" s="4" t="str">
        <f>IF(OR(ISNUMBER(CY131),CY131="0**"),IF(CY131="0**",VLOOKUP(0,'ISI-ISS'!$A$2:$C$43,2,1),IF(CY131&lt;0,VLOOKUP(ABS(CY131),'ISI-ISS'!$A$2:$C$43,2,1),VLOOKUP(ABS(CY131),'ISI-ISS'!$A$2:$C$43,3,1))),"")</f>
        <v/>
      </c>
      <c r="DE131" s="4" t="str">
        <f t="shared" si="34"/>
        <v/>
      </c>
      <c r="DF131" s="4" t="str">
        <f>IF(OR(ISNUMBER(DE131),DE131="0**"),IF(ISNUMBER(DE131),DE131/ABS(DE131)*VLOOKUP(2,SignDiff!$A$3:$K$4,DK131,1),VLOOKUP(2,SignDiff!$A$3:$K$4,DK131,1)),"")</f>
        <v/>
      </c>
      <c r="DG131" s="4" t="str">
        <f>IF(OR(ISNUMBER(DE131),DE131="0**"),IF(ISNUMBER(DE131),DE131/ABS(DE131)*VLOOKUP(2,SignDiff!$A$7:$K$8,DK131,1),VLOOKUP(2,SignDiff!$A$7:$K$8,DK131,1)),"")</f>
        <v/>
      </c>
      <c r="DH131" s="4" t="str">
        <f t="shared" si="35"/>
        <v/>
      </c>
      <c r="DI131" s="4" t="str">
        <f t="shared" si="36"/>
        <v/>
      </c>
      <c r="DJ131" s="4" t="str">
        <f>IF(OR(ISNUMBER(DE131),DE131="0**"),IF(DE131="0**",VLOOKUP(0,'ISI-ISM'!$A$2:$C$43,2,1),IF(DE131&lt;0,VLOOKUP(ABS(DE131),'ISI-ISM'!$A$2:$C$43,2,1),VLOOKUP(ABS(DE131),'ISI-ISM'!$A$2:$C$43,3,1))),"")</f>
        <v/>
      </c>
      <c r="DK131" s="4" t="str">
        <f>IF(ISERROR(VLOOKUP(N131,age!$A$2:$C$11,2,1)),"",VLOOKUP(N131,age!$A$2:$C$11,2,1))</f>
        <v/>
      </c>
      <c r="DL131" s="4" t="str">
        <f>IF(ISERROR(VLOOKUP(N131,age!$A$2:$C$11,3,1)),"",VLOOKUP(N131,age!$A$2:$C$11,3,1))</f>
        <v/>
      </c>
      <c r="DM131" s="4">
        <f t="shared" si="23"/>
        <v>0</v>
      </c>
      <c r="DN131" s="4">
        <f t="shared" si="24"/>
        <v>0</v>
      </c>
      <c r="DO131" s="4">
        <f t="shared" si="25"/>
        <v>0</v>
      </c>
      <c r="DP131" s="4">
        <f t="shared" si="26"/>
        <v>0</v>
      </c>
      <c r="DQ131" s="4">
        <f t="shared" si="27"/>
        <v>0</v>
      </c>
      <c r="DR131" s="9" t="str">
        <f t="shared" si="37"/>
        <v/>
      </c>
      <c r="DS131" s="9" t="str">
        <f t="shared" si="38"/>
        <v/>
      </c>
      <c r="DT131" s="9" t="str">
        <f t="shared" si="39"/>
        <v/>
      </c>
      <c r="DU131" s="9" t="str">
        <f t="shared" si="40"/>
        <v/>
      </c>
      <c r="DV131" s="9" t="str">
        <f t="shared" si="41"/>
        <v/>
      </c>
      <c r="DW131" s="9" t="str">
        <f t="shared" si="42"/>
        <v/>
      </c>
      <c r="DX131" s="9" t="str">
        <f t="shared" si="43"/>
        <v/>
      </c>
      <c r="DY131" s="9" t="str">
        <f>IF(AND(ISNUMBER(AJ131),ISNUMBER(DK131)),IF(AJ131-VLOOKUP(BI131,NyFi!$L$2:$V$4,DK131,1)&lt;1,1,AJ131-VLOOKUP(BI131,NyFi!$L$2:$V$4,DK131,1)),"")</f>
        <v/>
      </c>
      <c r="DZ131" s="9" t="str">
        <f>IF(AND(ISNUMBER(DK131),DK131&lt;8),IF(AND(ISNUMBER(AK131),ISNUMBER(DK131)),IF(AK131-VLOOKUP(BI131,NyGs!$L$2:$V$4,DK131,1)&lt;1,1,AK131-VLOOKUP(BI131,NyGs!$L$2:$V$4,DK131,1)),""),"")</f>
        <v/>
      </c>
      <c r="EA131" s="9" t="str">
        <f>IF(AND(ISNUMBER(AL131),ISNUMBER(DK131)),IF(AL131-VLOOKUP(BI131,NyRm!$L$2:$V$4,DK131,1)&lt;1,1,AL131-VLOOKUP(BI131,NyRm!$L$2:$V$4,DK131,1)),"")</f>
        <v/>
      </c>
      <c r="EB131" s="9" t="str">
        <f>IF(AND(ISNUMBER(AM131),ISNUMBER(DK131)),IF(AM131-VLOOKUP(BI131,NyFm!$L$2:$V$4,DK131,1)&lt;1,1,AM131-VLOOKUP(BI131,NyFm!$L$2:$V$4,DK131,1)),"")</f>
        <v/>
      </c>
      <c r="EC131" s="9" t="str">
        <f>IF(AND(ISNUMBER(DK131),DK131&lt;8),IF(AND(ISNUMBER(AN131),ISNUMBER(DK131)),IF(AN131-VLOOKUP(BI131,NyLi1R!$L$2:$V$4,DK131,1)&lt;1,1,AN131-VLOOKUP(BI131,NyLi1R!$L$2:$V$4,DK131,1)),""),"")</f>
        <v/>
      </c>
      <c r="ED131" s="9" t="str">
        <f>IF(AND(ISNUMBER(DK131),DK131&lt;8),IF(AND(ISNUMBER(AO131),ISNUMBER(DK131)),IF(AO131-VLOOKUP(BI131,NyLi1E!$L$2:$V$4,DK131,1)&lt;1,1,AO131-VLOOKUP(BI131,NyLi1E!$L$2:$V$4,DK131,1)),""),"")</f>
        <v/>
      </c>
      <c r="EE131" s="9" t="str">
        <f>IF(AND(ISNUMBER(DK131),DK131&lt;8),IF(AND(ISNUMBER(AP131),ISNUMBER(DK131)),IF(AP131-VLOOKUP(BI131,NyLi1T!$L$2:$V$4,DK131,1)&lt;1,1,AP131-VLOOKUP(BI131,NyLi1T!$L$2:$V$4,DK131,1)),""),"")</f>
        <v/>
      </c>
      <c r="EF131" s="9" t="str">
        <f>IF(AND(ISNUMBER(DK131),DK131&gt;7),IF(AND(ISNUMBER(AQ131),ISNUMBER(DK131)),IF(AQ131-VLOOKUP(BI131,NyLi2R!$L$2:$V$4,DK131,1)&lt;1,1,AQ131-VLOOKUP(BI131,NyLi2R!$L$2:$V$4,DK131,1)),""),"")</f>
        <v/>
      </c>
      <c r="EG131" s="9" t="str">
        <f>IF(AND(ISNUMBER(DK131),DK131&gt;7),IF(AND(ISNUMBER(AR131),ISNUMBER(DK131)),IF(AR131-VLOOKUP(BI131,NyLi2E!$L$2:$V$4,DK131,1)&lt;1,1,AR131-VLOOKUP(BI131,NyLi2E!$L$2:$V$4,DK131,1)),""),"")</f>
        <v/>
      </c>
      <c r="EH131" s="9" t="str">
        <f>IF(AND(ISNUMBER(DK131),DK131&gt;7),IF(AND(ISNUMBER(AS131),ISNUMBER(DK131)),IF(AS131-VLOOKUP(BI131,NyLi2T!$L$2:$V$4,DK131,1)&lt;1,1,AS131-VLOOKUP(BI131,NyLi2T!$L$2:$V$4,DK131,1)),""),"")</f>
        <v/>
      </c>
      <c r="EI131" s="9" t="str">
        <f>IF(AND(ISNUMBER(DK131),DK131&lt;8),IF(AND(ISNUMBER(AT131),ISNUMBER(DK131)),IF(AT131-VLOOKUP(BI131,NySs!$L$2:$V$4,DK131,1)&lt;1,1,AT131-VLOOKUP(BI131,NySs!$L$2:$V$4,DK131,1)),""),"")</f>
        <v/>
      </c>
      <c r="EJ131" s="9" t="str">
        <f>IF(AND(ISNUMBER(DK131),DK131&lt;9),IF(AND(ISNUMBER(AU131),ISNUMBER(DK131)),IF(AU131-VLOOKUP(BI131,NyEo!$L$2:$V$4,DK131,1)&lt;1,1,AU131-VLOOKUP(BI131,NyEo!$L$2:$V$4,DK131,1)),""),"")</f>
        <v/>
      </c>
      <c r="EK131" s="9" t="str">
        <f>IF(AND(ISNUMBER(DK131),DK131&gt;7),IF(AND(ISNUMBER(AV131),ISNUMBER(DK131)),IF(AV131-VLOOKUP(BI131,NyHt!$L$2:$V$4,DK131,1)&lt;1,1,AV131-VLOOKUP(BI131,NyHt!$L$2:$V$4,DK131,1)),""),"")</f>
        <v/>
      </c>
      <c r="EL131" s="9" t="str">
        <f>IF(AND(ISNUMBER(AW131),ISNUMBER(DK131)),IF(AW131-VLOOKUP(BI131,NySiF!$L$2:$V$4,DK131,1)&lt;1,1,AW131-VLOOKUP(BI131,NySiF!$L$2:$V$4,DK131,1)),"")</f>
        <v/>
      </c>
      <c r="EM131" s="9" t="str">
        <f>IF(AND(ISNUMBER(AX131),ISNUMBER(DK131)),IF(AX131-VLOOKUP(BI131,NySiB!$L$2:$V$4,DK131,1)&lt;1,1,AX131-VLOOKUP(BI131,NySiB!$L$2:$V$4,DK131,1)),"")</f>
        <v/>
      </c>
      <c r="EN131" s="9" t="str">
        <f>IF(AND(ISNUMBER(AY131),ISNUMBER(DK131)),IF(AY131-VLOOKUP(BI131,NySiT!$L$2:$V$4,DK131,1)&lt;1,1,AY131-VLOOKUP(BI131,NySiT!$L$2:$V$4,DK131,1)),"")</f>
        <v/>
      </c>
      <c r="EO131" s="9" t="str">
        <f>IF(AND(ISNUMBER(AZ131),ISNUMBER(DK131)),IF(AZ131-VLOOKUP(BI131,NyVs!$L$2:$V$4,DK131,1)&lt;1,1,AZ131-VLOOKUP(BI131,NyVs!$L$2:$V$4,DK131,1)),"")</f>
        <v/>
      </c>
      <c r="EP131" s="9" t="str">
        <f>IF(AND(ISNUMBER(BA131),ISNUMBER(DK131)),IF(BA131-VLOOKUP(BI131,NyPp!$L$2:$V$4,DK131,1)&lt;1,1,BA131-VLOOKUP(BI131,NyPp!$L$2:$V$4,DK131,1)),"")</f>
        <v/>
      </c>
      <c r="EQ131" s="9" t="str">
        <f>IF(AND(ISNUMBER(BB131),ISNUMBER(DK131)),IF(BB131-VLOOKUP(BI131,NyIGS!$L$2:$V$4,DK131,1)&lt;40,40,BB131-VLOOKUP(BI131,NyIGS!$L$2:$V$4,DK131,1)),"")</f>
        <v/>
      </c>
      <c r="ER131" s="9" t="str">
        <f>IF(AND(ISNUMBER(BC131),ISNUMBER(DK131)),IF(BC131-VLOOKUP(BI131,NyIRS!$L$2:$V$4,DK131,1)&lt;40,40,BC131-VLOOKUP(BI131,NyIRS!$L$2:$V$4,DK131,1)),"")</f>
        <v/>
      </c>
      <c r="ES131" s="9" t="str">
        <f>IF(AND(ISNUMBER(BD131),ISNUMBER(DK131)),IF(BD131-VLOOKUP(BI131,NyIES!$L$2:$V$4,DK131,1)&lt;40,40,BD131-VLOOKUP(BI131,NyIES!$L$2:$V$4,DK131,1)),"")</f>
        <v/>
      </c>
      <c r="ET131" s="9" t="str">
        <f>IF(AND(ISNUMBER(BE131),ISNUMBER(DK131)),IF(BE131-VLOOKUP(BI131,NyISI!$L$2:$V$4,DK131,1)&lt;40,40,BE131-VLOOKUP(BI131,NyISI!$L$2:$V$4,DK131,1)),"")</f>
        <v/>
      </c>
      <c r="EU131" s="9" t="str">
        <f>IF(AND(ISNUMBER(DK131),DK131&lt;8),IF(AND(ISNUMBER(BF131),ISNUMBER(DK131)),IF(BF131-VLOOKUP(BI131,NyISS!$L$2:$V$4,DK131,1)&lt;40,40,BF131-VLOOKUP(BI131,NyISS!$L$2:$V$4,DK131,1)),""),"")</f>
        <v/>
      </c>
      <c r="EV131" s="9" t="str">
        <f>IF(AND(ISNUMBER(DK131),DK131&gt;7),IF(AND(ISNUMBER(BG131),ISNUMBER(DK131)),IF(BG131-VLOOKUP(BI131,NyISM!$L$2:$V$4,DK131,1)&lt;40,40,BG131-VLOOKUP(BI131,NyISM!$L$2:$V$4,DK131,1)),""),"")</f>
        <v/>
      </c>
      <c r="EW131" s="9" t="str">
        <f>IF(AND(ISNUMBER(BH131),ISNUMBER(DK131)),IF(BH131-VLOOKUP(BI131,NyIAM!$L$2:$V$4,DK131,1)&lt;40,40,BH131-VLOOKUP(BI131,NyIAM!$L$2:$V$4,DK131,1)),"")</f>
        <v/>
      </c>
      <c r="EX131" s="9" t="str">
        <f>IF(AND(ISNUMBER(AJ131),ISNUMBER(DK131)),IF(AJ131+VLOOKUP(BI131,NyFi!$L$2:$V$4,DK131,1)&gt;19,19,AJ131+VLOOKUP(BI131,NyFi!$L$2:$V$4,DK131,1)),"")</f>
        <v/>
      </c>
      <c r="EY131" s="9" t="str">
        <f>IF(AND(ISNUMBER(DK131),DK131&lt;8),IF(AND(ISNUMBER(AK131),ISNUMBER(DK131)),IF(AK131+VLOOKUP(BI131,NyGs!$L$2:$V$4,DK131,1)&gt;19,19,AK131+VLOOKUP(BI131,NyGs!$L$2:$V$4,DK131,1)),""),"")</f>
        <v/>
      </c>
      <c r="EZ131" s="9" t="str">
        <f>IF(AND(ISNUMBER(AL131),ISNUMBER(DK131)),IF(AL131+VLOOKUP(BI131,NyRm!$L$2:$V$4,DK131,1)&gt;19,19,AL131+VLOOKUP(BI131,NyRm!$L$2:$V$4,DK131,1)),"")</f>
        <v/>
      </c>
      <c r="FA131" s="9" t="str">
        <f>IF(AND(ISNUMBER(AM131),ISNUMBER(DK131)),IF(AM131+VLOOKUP(BI131,NyFm!$L$2:$V$4,DK131,1)&gt;19,19,AM131+VLOOKUP(BI131,NyFm!$L$2:$V$4,DK131,1)),"")</f>
        <v/>
      </c>
      <c r="FB131" s="9" t="str">
        <f>IF(AND(ISNUMBER(DK131),DK131&lt;8),IF(AND(ISNUMBER(AN131),ISNUMBER(DK131)),IF(AN131+VLOOKUP(BI131,NyLi1R!$L$2:$V$4,DK131,1)&gt;19,19,AN131+VLOOKUP(BI131,NyLi1R!$L$2:$V$4,DK131,1)),""),"")</f>
        <v/>
      </c>
      <c r="FC131" s="9" t="str">
        <f>IF(AND(ISNUMBER(DK131),DK131&lt;8),IF(AND(ISNUMBER(AO131),ISNUMBER(DK131)),IF(AO131+VLOOKUP(BI131,NyLi1E!$L$2:$V$4,DK131,1)&gt;19,19,AO131+VLOOKUP(BI131,NyLi1E!$L$2:$V$4,DK131,1)),""),"")</f>
        <v/>
      </c>
      <c r="FD131" s="9" t="str">
        <f>IF(AND(ISNUMBER(DK131),DK131&lt;8),IF(AND(ISNUMBER(AP131),ISNUMBER(DK131)),IF(AP131+VLOOKUP(BI131,NyLi1T!$L$2:$V$4,DK131,1)&gt;19,19,AP131+VLOOKUP(BI131,NyLi1T!$L$2:$V$4,DK131,1)),""),"")</f>
        <v/>
      </c>
      <c r="FE131" s="9" t="str">
        <f>IF(AND(ISNUMBER(DK131),DK131&gt;7),IF(AND(ISNUMBER(AQ131),ISNUMBER(DK131)),IF(AQ131+VLOOKUP(BI131,NyLi2R!$L$2:$V$4,DK131,1)&gt;19,19,AQ131+VLOOKUP(BI131,NyLi2R!$L$2:$V$4,DK131,1)),""),"")</f>
        <v/>
      </c>
      <c r="FF131" s="9" t="str">
        <f>IF(AND(ISNUMBER(DK131),DK131&gt;7),IF(AND(ISNUMBER(AR131),ISNUMBER(DK131)),IF(AR131+VLOOKUP(BI131,NyLi2E!$L$2:$V$4,DK131,1)&gt;19,19,AR131+VLOOKUP(BI131,NyLi2E!$L$2:$V$4,DK131,1)),""),"")</f>
        <v/>
      </c>
      <c r="FG131" s="9" t="str">
        <f>IF(AND(ISNUMBER(DK131),DK131&gt;7),IF(AND(ISNUMBER(AS131),ISNUMBER(DK131)),IF(AS131+VLOOKUP(BI131,NyLi2T!$L$2:$V$4,DK131,1)&gt;19,19,AS131+VLOOKUP(BI131,NyLi2T!$L$2:$V$4,DK131,1)),""),"")</f>
        <v/>
      </c>
      <c r="FH131" s="9" t="str">
        <f>IF(AND(ISNUMBER(DK131),DK131&lt;8),IF(AND(ISNUMBER(AT131),ISNUMBER(DK131)),IF(AT131+VLOOKUP(BI131,NySs!$L$2:$V$4,DK131,1)&gt;19,19,AT131+VLOOKUP(BI131,NySs!$L$2:$V$4,DK131,1)),""),"")</f>
        <v/>
      </c>
      <c r="FI131" s="9" t="str">
        <f>IF(AND(ISNUMBER(DK131),DK131&lt;9),IF(AND(ISNUMBER(AU131),ISNUMBER(DK131)),IF(AU131+VLOOKUP(BI131,NyEo!$L$2:$V$4,DK131,1)&gt;19,19,AU131+VLOOKUP(BI131,NyEo!$L$2:$V$4,DK131,1)),""),"")</f>
        <v/>
      </c>
      <c r="FJ131" s="9" t="str">
        <f>IF(AND(ISNUMBER(DK131),DK131&gt;7),IF(AND(ISNUMBER(AV131),ISNUMBER(DK131)),IF(AV131+VLOOKUP(BI131,NyHt!$L$2:$V$4,DK131,1)&gt;19,19,AV131+VLOOKUP(BI131,NyHt!$L$2:$V$4,DK131,1)),""),"")</f>
        <v/>
      </c>
      <c r="FK131" s="9" t="str">
        <f>IF(AND(ISNUMBER(AW131),ISNUMBER(DK131)),IF(AW131+VLOOKUP(BI131,NySiF!$L$2:$V$4,DK131,1)&gt;19,19,AW131+VLOOKUP(BI131,NySiF!$L$2:$V$4,DK131,1)),"")</f>
        <v/>
      </c>
      <c r="FL131" s="9" t="str">
        <f>IF(AND(ISNUMBER(AX131),ISNUMBER(DK131)),IF(AX131+VLOOKUP(BI131,NySiB!$L$2:$V$4,DK131,1)&gt;19,19,AX131+VLOOKUP(BI131,NySiB!$L$2:$V$4,DK131,1)),"")</f>
        <v/>
      </c>
      <c r="FM131" s="9" t="str">
        <f>IF(AND(ISNUMBER(AY131),ISNUMBER(DK131)),IF(AY131+VLOOKUP(BI131,NySiT!$L$2:$V$4,DK131,1)&gt;19,19,AY131+VLOOKUP(BI131,NySiT!$L$2:$V$4,DK131,1)),"")</f>
        <v/>
      </c>
      <c r="FN131" s="9" t="str">
        <f>IF(AND(ISNUMBER(AZ131),ISNUMBER(DK131)),IF(AZ131+VLOOKUP(BI131,NyVs!$L$2:$V$4,DK131,1)&gt;19,19,AZ131+VLOOKUP(BI131,NyVs!$L$2:$V$4,DK131,1)),"")</f>
        <v/>
      </c>
      <c r="FO131" s="9" t="str">
        <f>IF(AND(ISNUMBER(BA131),ISNUMBER(DK131)),IF(BA131+VLOOKUP(BI131,NyPp!$L$2:$V$4,DK131,1)&gt;19,19,BA131+VLOOKUP(BI131,NyPp!$L$2:$V$4,DK131,1)),"")</f>
        <v/>
      </c>
      <c r="FP131" s="9" t="str">
        <f>IF(AND(ISNUMBER(BB131),ISNUMBER(DK131)),IF(BB131+VLOOKUP(BI131,NyIGS!$L$2:$V$4,DK131,1)&gt;160,160,BB131+VLOOKUP(BI131,NyIGS!$L$2:$V$4,DK131,1)),"")</f>
        <v/>
      </c>
      <c r="FQ131" s="9" t="str">
        <f>IF(AND(ISNUMBER(BC131),ISNUMBER(DK131)),IF(BC131+VLOOKUP(BI131,NyIRS!$L$2:$V$4,DK131,1)&gt;160,160,BC131+VLOOKUP(BI131,NyIRS!$L$2:$V$4,DK131,1)),"")</f>
        <v/>
      </c>
      <c r="FR131" s="9" t="str">
        <f>IF(AND(ISNUMBER(BD131),ISNUMBER(DK131)),IF(BD131+VLOOKUP(BI131,NyIES!$L$2:$V$4,DK131,1)&gt;160,160, BD131+VLOOKUP(BI131,NyIES!$L$2:$V$4,DK131,1)),"")</f>
        <v/>
      </c>
      <c r="FS131" s="9" t="str">
        <f>IF(AND(ISNUMBER(BE131),ISNUMBER(DK131)),IF(BE131+VLOOKUP(BI131,NyISI!$L$2:$V$4,DK131,1)&gt;160,160,BE131+VLOOKUP(BI131,NyISI!$L$2:$V$4,DK131,1)),"")</f>
        <v/>
      </c>
      <c r="FT131" s="9" t="str">
        <f>IF(AND(ISNUMBER(DK131),DK131&lt;8),IF(AND(ISNUMBER(BF131),ISNUMBER(DK131)),IF(BF131+VLOOKUP(BI131,NyISS!$L$2:$V$4,DK131,1)&gt;160,160,BF131+VLOOKUP(BI131,NyISS!$L$2:$V$4,DK131,1)),""),"")</f>
        <v/>
      </c>
      <c r="FU131" s="9" t="str">
        <f>IF(AND(ISNUMBER(DK131),DK131&gt;7),IF(AND(ISNUMBER(BG131),ISNUMBER(DK131)),IF(BG131+VLOOKUP(BI131,NyISM!$L$2:$V$4,DK131,1)&gt;160,160,BG131+VLOOKUP(BI131,NyISM!$L$2:$V$4,DK131,1)),""),"")</f>
        <v/>
      </c>
      <c r="FV131" s="9" t="str">
        <f>IF(AND(ISNUMBER(BH131),ISNUMBER(DK131)),IF(BH131+VLOOKUP(BI131,NyIAM!$L$2:$V$4,DK131,1)&gt;160,160,BH131+VLOOKUP(BI131,NyIAM!$L$2:$V$4,DK131,1)),"")</f>
        <v/>
      </c>
    </row>
    <row r="132" spans="1:178" x14ac:dyDescent="0.2">
      <c r="A132" s="51"/>
      <c r="B132" s="51"/>
      <c r="C132" s="51"/>
      <c r="D132" s="51"/>
      <c r="E132" s="51"/>
      <c r="F132" s="51"/>
      <c r="G132" s="51"/>
      <c r="H132" s="51"/>
      <c r="I132" s="51"/>
      <c r="J132" s="52"/>
      <c r="K132" s="52"/>
      <c r="L132" s="53"/>
      <c r="M132" s="53"/>
      <c r="N132" s="58" t="str">
        <f t="shared" si="22"/>
        <v/>
      </c>
      <c r="O132" s="53"/>
      <c r="P132" s="53"/>
      <c r="Q132" s="53"/>
      <c r="R132" s="53"/>
      <c r="S132" s="53"/>
      <c r="T132" s="53"/>
      <c r="U132" s="53"/>
      <c r="V132" s="53"/>
      <c r="W132" s="53"/>
      <c r="X132" s="53"/>
      <c r="Y132" s="53"/>
      <c r="Z132" s="53"/>
      <c r="AA132" s="53"/>
      <c r="AB132" s="53"/>
      <c r="AC132" s="53"/>
      <c r="AD132" s="53"/>
      <c r="AE132" s="53"/>
      <c r="AF132" s="53"/>
      <c r="AG132" s="53"/>
      <c r="AH132" s="53"/>
      <c r="AI132" s="53"/>
      <c r="AJ132" s="4" t="str">
        <f>IF(O132="","",IF(ISNUMBER(N132),VLOOKUP(O132,NyFi!$A$2:$K$40,DK132),""))</f>
        <v/>
      </c>
      <c r="AK132" s="4" t="str">
        <f>IF(P132="","",IF(AND(ISNUMBER(N132),DK132&lt;8),VLOOKUP(P132,NyGs!$A$2:$G$41,DK132),""))</f>
        <v/>
      </c>
      <c r="AL132" s="4" t="str">
        <f>IF(AA132="","",IF(ISNUMBER(N132),VLOOKUP(AA132,NyRm!$A$2:$K$56,DK132),""))</f>
        <v/>
      </c>
      <c r="AM132" s="4" t="str">
        <f>IF(Z132="","",IF(ISNUMBER(N132),VLOOKUP(Z132,NyFm!$A$2:$K$46,DK132),""))</f>
        <v/>
      </c>
      <c r="AN132" s="4" t="str">
        <f>IF(U132="","",IF(AND(ISNUMBER(N132),DK132&lt;8),VLOOKUP(U132,NyLi1R!$A$2:$G$20,DK132),""))</f>
        <v/>
      </c>
      <c r="AO132" s="4" t="str">
        <f>IF(V132="","",IF(AND(ISNUMBER(N132),DK132&lt;8),VLOOKUP(V132,NyLi1E!$A$2:$G$20,DK132),""))</f>
        <v/>
      </c>
      <c r="AP132" s="4" t="str">
        <f>IF(AND(ISNUMBER(N132),ISNUMBER(AN132),ISNUMBER(AO132),DK132&lt;8),VLOOKUP(AN132+AO132,NyLi1T!$A$2:$G$40,DK132),"")</f>
        <v/>
      </c>
      <c r="AQ132" s="4" t="str">
        <f>IF(W132="","",IF(AND(ISNUMBER(N132),DK132&gt;7),VLOOKUP(W132,NyLi2R!$A$2:$K$20,DK132),""))</f>
        <v/>
      </c>
      <c r="AR132" s="4" t="str">
        <f>IF(X132="","",IF(AND(ISNUMBER(N132),DK132&gt;7),VLOOKUP(X132,NyLi2E!$A$2:$K$20,DK132),""))</f>
        <v/>
      </c>
      <c r="AS132" s="4" t="str">
        <f>IF(AND(ISNUMBER(N132),ISNUMBER(AQ132),ISNUMBER(AR132),DK132&gt;7),VLOOKUP(AQ132+AR132,NyLi2T!$A$2:$K$40,DK132),"")</f>
        <v/>
      </c>
      <c r="AT132" s="4" t="str">
        <f>IF(AE132="","",IF(AND(ISNUMBER(N132),DK132&lt;8),VLOOKUP(AE132,NySs!$A$2:$G$28,DK132),""))</f>
        <v/>
      </c>
      <c r="AU132" s="4" t="str">
        <f>IF(AD132="","",IF(AND(ISNUMBER(N132),DK132&lt;9),VLOOKUP(AD132,NyEo!$A$2:$H$22,DK132),""))</f>
        <v/>
      </c>
      <c r="AV132" s="4" t="str">
        <f>IF(Q132="","",IF(AND(ISNUMBER(N132),DK132&gt;7),VLOOKUP(Q132,NyHt!$A$2:$K$17,DK132),""))</f>
        <v/>
      </c>
      <c r="AW132" s="4" t="str">
        <f>IF(R132="","",IF(ISNUMBER(N132),VLOOKUP(R132,NySiF!$A$2:$K$18,DK132),""))</f>
        <v/>
      </c>
      <c r="AX132" s="4" t="str">
        <f>IF(S132="","",IF(ISNUMBER(N132),VLOOKUP(S132,NySiB!$A$2:$K$16,DK132),""))</f>
        <v/>
      </c>
      <c r="AY132" s="4" t="str">
        <f>IF(T132="","",IF(ISNUMBER(N132),VLOOKUP(T132,NySiT!$A$2:$K$32,DK132),""))</f>
        <v/>
      </c>
      <c r="AZ132" s="4" t="str">
        <f>IF(Y132="","",IF(ISNUMBER(N132),VLOOKUP(Y132,NyVs!$A$2:$K$86,DK132),""))</f>
        <v/>
      </c>
      <c r="BA132" s="4" t="str">
        <f>IF(AI132="","",IF(ISNUMBER(N132),VLOOKUP(AI132,NyPp!$A$2:$K$202,DK132),""))</f>
        <v/>
      </c>
      <c r="BB132" s="4" t="str">
        <f>IF(AND(ISNUMBER(AJ132),ISNUMBER(AK132),ISNUMBER(AL132),ISNUMBER(AM132),DK132&lt;8),IF(COUNTIF(O132,0)+COUNTIF(P132,0)+COUNTIF(AA132,0)+COUNTIF(Z132,0)&gt;1,"",VLOOKUP(AJ132+AK132+AL132+AM132,NyIGS!$A$2:$K$78,DK132)),IF(AND(ISNUMBER(AJ132),ISNUMBER(AL132),ISNUMBER(AM132),ISNUMBER(AS132),DK132&gt;7),IF(COUNTIF(O132,0)+COUNTIF(AA132,0)+COUNTIF(Z132,0)+AND(COUNTIF(W132,0),COUNTIF(X132,0))&gt;1,"",VLOOKUP(AJ132+AL132+AM132+AS132,NyIGS!$A$2:$K$78,DK132)),""))</f>
        <v/>
      </c>
      <c r="BC132" s="4" t="str">
        <f>IF(AND(ISNUMBER(AJ132),ISNUMBER(AN132),ISNUMBER(AT132),DK132&lt;8),IF(COUNTIF(O132,0)+COUNTIF(U132,0)+COUNTIF(AE132,0)&gt;1,"",VLOOKUP(AJ132+AN132+AT132,NyIRS!$A$2:$K$59,DK132)),IF(AND(ISNUMBER(AJ132),ISNUMBER(AQ132),DK132&gt;7),IF(COUNTIF(O132,0)+COUNTIF(W132,0)&gt;1,"",VLOOKUP(AJ132+AQ132,NyIRS!$A$2:$K$59,DK132)),""))</f>
        <v/>
      </c>
      <c r="BD132" s="4" t="str">
        <f>IF(AND(ISNUMBER(AK132),ISNUMBER(AL132),ISNUMBER(AM132),DK132&lt;8),IF(COUNTIF(P132,0)+COUNTIF(AA132,0)+COUNTIF(Z132,0)&gt;1,"",VLOOKUP(AK132+AL132+AM132,NyIES!$A$2:$K$59,DK132)),IF(AND(ISNUMBER(AL132),ISNUMBER(AM132),ISNUMBER(AR132),DK132&gt;7),IF(COUNTIF(AA132,0)+COUNTIF(Z132,0)+COUNTIF(X132,0)&gt;1,"",VLOOKUP(AL132+AM132+AR132,NyIES!$A$2:$K$59,DK132)),""))</f>
        <v/>
      </c>
      <c r="BE132" s="4" t="str">
        <f>IF(AND(ISNUMBER(AJ132),ISNUMBER(AP132),ISNUMBER(AU132),DK132&lt;8),IF(COUNTIF(O132,0)+AND(COUNTIF(U132,0),COUNTIF(V132,0))+COUNTIF(AD132,0)&gt;1,"",VLOOKUP(AJ132+AP132+AU132,NyISI!$A$2:$K$59,DK132)),IF(AND(ISNUMBER(AS132),ISNUMBER(AU132),ISNUMBER(AV132),DK132=8),IF(COUNTIF(AD132,0)+COUNTIF(Q132,0)+AND(COUNTIF(W132,0),COUNTIF(X132,0))&gt;1,"",VLOOKUP(AS132+AU132+AV132,NyISI!$A$2:$K$59,DK132)),IF(AND(ISNUMBER(AS132),ISNUMBER(AV132),DK132&gt;8),IF(COUNTIF(Q132,0)+AND(COUNTIF(W132,0),COUNTIF(X132,0))&gt;1,"",VLOOKUP(AS132+AV132,NyISI!$A$2:$K$59,DK132)),"")))</f>
        <v/>
      </c>
      <c r="BF132" s="4" t="str">
        <f>IF(AND(ISNUMBER(AT132),ISNUMBER(AK132),ISNUMBER(AL132),ISNUMBER(AM132),DK132&lt;8),IF(COUNTIF(P132,0)+COUNTIF(AA132,0)+COUNTIF(Z132,0)+COUNTIF(AE132,0)&gt;1,"",VLOOKUP(AT132+AK132+AL132+AM132,NyISS!$A$2:$G$78,DK132)),"")</f>
        <v/>
      </c>
      <c r="BG132" s="4" t="str">
        <f>IF(AND(ISNUMBER(AJ132),ISNUMBER(AL132),ISNUMBER(AM132),DK132&gt;7),IF(COUNTIF(O132,0)+COUNTIF(AA132,0)+COUNTIF(Z132,0)&gt;1,"",VLOOKUP(AJ132+AL132+AM132,NyISM!$A$2:$K$59,DK132)),"")</f>
        <v/>
      </c>
      <c r="BH132" s="4" t="str">
        <f>IF(AND(ISNUMBER(AY132),ISNUMBER(AZ132)),IF(COUNTIF(T132,0)+COUNTIF(Y132,0)&gt;1,"",VLOOKUP(AY132+AZ132,NyIAM!$A$2:$K$40,DK132)),"")</f>
        <v/>
      </c>
      <c r="BJ132" s="4" t="str">
        <f>IF(ISNUMBER(BB132),VLOOKUP(BB132,Percentil!$A$2:$B$122,2,1),"")</f>
        <v/>
      </c>
      <c r="BK132" s="4" t="str">
        <f>IF(ISNUMBER(BC132),VLOOKUP(BC132,Percentil!$A$2:$B$122,2,1),"")</f>
        <v/>
      </c>
      <c r="BL132" s="4" t="str">
        <f>IF(ISNUMBER(BD132),VLOOKUP(BD132,Percentil!$A$2:$B$122,2,1),"")</f>
        <v/>
      </c>
      <c r="BM132" s="4" t="str">
        <f>IF(ISNUMBER(BE132),VLOOKUP(BE132,Percentil!$A$2:$B$122,2,1),"")</f>
        <v/>
      </c>
      <c r="BN132" s="4" t="str">
        <f>IF(ISNUMBER(BF132),VLOOKUP(BF132,Percentil!$A$2:$B$122,2,1),"")</f>
        <v/>
      </c>
      <c r="BO132" s="4" t="str">
        <f>IF(ISNUMBER(BG132),VLOOKUP(BG132,Percentil!$A$2:$B$122,2,1),"")</f>
        <v/>
      </c>
      <c r="BP132" s="4" t="str">
        <f>IF(ISNUMBER(BH132),VLOOKUP(BH132,Percentil!$A$2:$B$122,2,1),"")</f>
        <v/>
      </c>
      <c r="BQ132" s="4" t="str">
        <f>IF(AND(ISNUMBER(AJ132),ISNUMBER(DK132)),IF(AJ132-VLOOKUP(BI132,NyFi!$L$2:$V$4,DK132,1)&lt;1,1 &amp; " - " &amp; AJ132+VLOOKUP(BI132,NyFi!$L$2:$V$4,DK132,1),IF(AJ132+VLOOKUP(BI132,NyFi!$L$2:$V$4,DK132,1)&gt;19,AJ132-VLOOKUP(BI132,NyFi!$L$2:$V$4,DK132,1) &amp; " - " &amp; 19,AJ132-VLOOKUP(BI132,NyFi!$L$2:$V$4,DK132,1) &amp; " - " &amp; AJ132+VLOOKUP(BI132,NyFi!$L$2:$V$4,DK132,1))),"")</f>
        <v/>
      </c>
      <c r="BR132" s="4" t="str">
        <f>IF(AND(ISNUMBER(DK132),DK132&lt;8),IF(AND(ISNUMBER(AK132),ISNUMBER(DK132)),IF(AK132-VLOOKUP(BI132,NyGs!$L$2:$V$4,DK132,1)&lt;1,1 &amp; " - " &amp; AK132+VLOOKUP(BI132,NyGs!$L$2:$V$4,DK132,1),IF(AK132+VLOOKUP(BI132,NyGs!$L$2:$V$4,DK132,1)&gt;19,AK132-VLOOKUP(BI132,NyGs!$L$2:$V$4,DK132,1) &amp; " - " &amp; 19,AK132-VLOOKUP(BI132,NyGs!$L$2:$V$4,DK132,1) &amp; " - " &amp; AK132+VLOOKUP(BI132,NyGs!$L$2:$V$4,DK132,1))),""),"")</f>
        <v/>
      </c>
      <c r="BS132" s="4" t="str">
        <f>IF(AND(ISNUMBER(AL132),ISNUMBER(DK132)),IF(AL132-VLOOKUP(BI132,NyRm!$L$2:$V$4,DK132,1)&lt;1,1 &amp; " - " &amp; AL132+VLOOKUP(BI132,NyRm!$L$2:$V$4,DK132,1),IF(AL132+VLOOKUP(BI132,NyRm!$L$2:$V$4,DK132,1)&gt;19,AL132-VLOOKUP(BI132,NyRm!$L$2:$V$4,DK132,1) &amp; " - " &amp; 19,AL132-VLOOKUP(BI132,NyRm!$L$2:$V$4,DK132,1) &amp; " - " &amp; AL132+VLOOKUP(BI132,NyRm!$L$2:$V$4,DK132,1))),"")</f>
        <v/>
      </c>
      <c r="BT132" s="4" t="str">
        <f>IF(AND(ISNUMBER(AM132),ISNUMBER(DK132)),IF(AM132-VLOOKUP(BI132,NyFm!$L$2:$V$4,DK132,1)&lt;1,1 &amp; " - " &amp; AM132+VLOOKUP(BI132,NyFm!$L$2:$V$4,DK132,1),IF(AM132+VLOOKUP(BI132,NyFm!$L$2:$V$4,DK132,1)&gt;19,AM132-VLOOKUP(BI132,NyFm!$L$2:$V$4,DK132,1) &amp; " - " &amp; 19,AM132-VLOOKUP(BI132,NyFm!$L$2:$V$4,DK132,1) &amp; " - " &amp; AM132+VLOOKUP(BI132,NyFm!$L$2:$V$4,DK132,1))),"")</f>
        <v/>
      </c>
      <c r="BU132" s="4" t="str">
        <f>IF(AND(ISNUMBER(DK132),DK132&lt;8),IF(AND(ISNUMBER(AN132),ISNUMBER(DK132)),IF(AN132-VLOOKUP(BI132,NyLi1R!$L$2:$V$4,DK132,1)&lt;1,1 &amp; " - " &amp; AN132+VLOOKUP(BI132,NyLi1R!$L$2:$V$4,DK132,1),IF(AN132+VLOOKUP(BI132,NyLi1R!$L$2:$V$4,DK132,1)&gt;19,AN132-VLOOKUP(BI132,NyLi1R!$L$2:$V$4,DK132,1) &amp; " - " &amp; 19,AN132-VLOOKUP(BI132,NyLi1R!$L$2:$V$4,DK132,1) &amp; " - " &amp; AN132+VLOOKUP(BI132,NyLi1R!$L$2:$V$4,DK132,1))),""),"")</f>
        <v/>
      </c>
      <c r="BV132" s="4" t="str">
        <f>IF(AND(ISNUMBER(DK132),DK132&lt;8),IF(AND(ISNUMBER(AO132),ISNUMBER(DK132)),IF(AO132-VLOOKUP(BI132,NyLi1E!$L$2:$V$4,DK132,1)&lt;1,1 &amp; " - " &amp; AO132+VLOOKUP(BI132,NyLi1E!$L$2:$V$4,DK132,1),IF(AO132+VLOOKUP(BI132,NyLi1E!$L$2:$V$4,DK132,1)&gt;19,AO132-VLOOKUP(BI132,NyLi1E!$L$2:$V$4,DK132,1) &amp; " - " &amp; 19,AO132-VLOOKUP(BI132,NyLi1E!$L$2:$V$4,DK132,1) &amp; " - " &amp; AO132+VLOOKUP(BI132,NyLi1E!$L$2:$V$4,DK132,1))),""),"")</f>
        <v/>
      </c>
      <c r="BW132" s="4" t="str">
        <f>IF(AND(ISNUMBER(DK132),DK132&lt;8),IF(AND(ISNUMBER(AP132),ISNUMBER(DK132)),IF(AP132-VLOOKUP(BI132,NyLi1T!$L$2:$V$4,DK132,1)&lt;1,1 &amp; " - " &amp; AP132+VLOOKUP(BI132,NyLi1T!$L$2:$V$4,DK132,1),IF(AP132+VLOOKUP(BI132,NyLi1T!$L$2:$V$4,DK132,1)&gt;19,AP132-VLOOKUP(BI132,NyLi1T!$L$2:$V$4,DK132,1) &amp; " - " &amp; 19,AP132-VLOOKUP(BI132,NyLi1T!$L$2:$V$4,DK132,1) &amp; " - " &amp; AP132+VLOOKUP(BI132,NyLi1T!$L$2:$V$4,DK132,1))),""),"")</f>
        <v/>
      </c>
      <c r="BX132" s="4" t="str">
        <f>IF(AND(ISNUMBER(DK132),DK132&gt;7),IF(AND(ISNUMBER(AQ132),ISNUMBER(DK132)),IF(AQ132-VLOOKUP(BI132,NyLi2R!$L$2:$V$4,DK132,1)&lt;1,1 &amp; " - " &amp; AQ132+VLOOKUP(BI132,NyLi2R!$L$2:$V$4,DK132,1),IF(AQ132+VLOOKUP(BI132,NyLi2R!$L$2:$V$4,DK132,1)&gt;19,AQ132-VLOOKUP(BI132,NyLi2R!$L$2:$V$4,DK132,1) &amp; " - " &amp; 19,AQ132-VLOOKUP(BI132,NyLi2R!$L$2:$V$4,DK132,1) &amp; " - " &amp; AQ132+VLOOKUP(BI132,NyLi2R!$L$2:$V$4,DK132,1))),""),"")</f>
        <v/>
      </c>
      <c r="BY132" s="4" t="str">
        <f>IF(AND(ISNUMBER(DK132),DK132&gt;7),IF(AND(ISNUMBER(AR132),ISNUMBER(DK132)),IF(AR132-VLOOKUP(BI132,NyLi2E!$L$2:$V$4,DK132,1)&lt;1,1 &amp; " - " &amp; AR132+VLOOKUP(BI132,NyLi2E!$L$2:$V$4,DK132,1),IF(AR132+VLOOKUP(BI132,NyLi2E!$L$2:$V$4,DK132,1)&gt;19,AR132-VLOOKUP(BI132,NyLi2E!$L$2:$V$4,DK132,1) &amp; " - " &amp; 19,AR132-VLOOKUP(BI132,NyLi2E!$L$2:$V$4,DK132,1) &amp; " - " &amp; AR132+VLOOKUP(BI132,NyLi2E!$L$2:$V$4,DK132,1))),""),"")</f>
        <v/>
      </c>
      <c r="BZ132" s="4" t="str">
        <f>IF(AND(ISNUMBER(DK132),DK132&gt;7),IF(AND(ISNUMBER(AS132),ISNUMBER(DK132)),IF(AS132-VLOOKUP(BI132,NyLi2T!$L$2:$V$4,DK132,1)&lt;1,1 &amp; " - " &amp; AS132+VLOOKUP(BI132,NyLi2T!$L$2:$V$4,DK132,1),IF(AS132+VLOOKUP(BI132,NyLi2T!$L$2:$V$4,DK132,1)&gt;19,AS132-VLOOKUP(BI132,NyLi2T!$L$2:$V$4,DK132,1) &amp; " - " &amp; 19,AS132-VLOOKUP(BI132,NyLi2T!$L$2:$V$4,DK132,1) &amp; " - " &amp; AS132+VLOOKUP(BI132,NyLi2T!$L$2:$V$4,DK132,1))),""),"")</f>
        <v/>
      </c>
      <c r="CA132" s="4" t="str">
        <f>IF(AND(ISNUMBER(DK132),DK132&lt;8),IF(AND(ISNUMBER(AT132),ISNUMBER(DK132)),IF(AT132-VLOOKUP(BI132,NySs!$L$2:$V$4,DK132,1)&lt;1,1 &amp; " - " &amp; AT132+VLOOKUP(BI132,NySs!$L$2:$V$4,DK132,1),IF(AT132+VLOOKUP(BI132,NySs!$L$2:$V$4,DK132,1)&gt;19,AT132-VLOOKUP(BI132,NySs!$L$2:$V$4,DK132,1) &amp; " - " &amp; 19,AT132-VLOOKUP(BI132,NySs!$L$2:$V$4,DK132,1) &amp; " - " &amp; AT132+VLOOKUP(BI132,NySs!$L$2:$V$4,DK132,1))),""),"")</f>
        <v/>
      </c>
      <c r="CB132" s="4" t="str">
        <f>IF(AND(ISNUMBER(DK132),DK132&lt;9),IF(AND(ISNUMBER(AU132),ISNUMBER(DK132)),IF(AU132-VLOOKUP(BI132,NyEo!$L$2:$V$4,DK132,1)&lt;1,1 &amp; " - " &amp; AU132+VLOOKUP(BI132,NyEo!$L$2:$V$4,DK132,1),IF(AU132+VLOOKUP(BI132,NyEo!$L$2:$V$4,DK132,1)&gt;19,AU132-VLOOKUP(BI132,NyEo!$L$2:$V$4,DK132,1) &amp; " - " &amp; 19,AU132-VLOOKUP(BI132,NyEo!$L$2:$V$4,DK132,1) &amp; " - " &amp; AU132+VLOOKUP(BI132,NyEo!$L$2:$V$4,DK132,1))),""),"")</f>
        <v/>
      </c>
      <c r="CC132" s="4" t="str">
        <f>IF(AND(ISNUMBER(DK132),DK132&gt;7),IF(AND(ISNUMBER(AV132),ISNUMBER(DK132)),IF(AV132-VLOOKUP(BI132,NyHt!$L$2:$V$4,DK132,1)&lt;1,1 &amp; " - " &amp; AV132+VLOOKUP(BI132,NyHt!$L$2:$V$4,DK132,1),IF(AV132+VLOOKUP(BI132,NyHt!$L$2:$V$4,DK132,1)&gt;19,AV132-VLOOKUP(BI132,NyHt!$L$2:$V$4,DK132,1) &amp; " - " &amp; 19,AV132-VLOOKUP(BI132,NyHt!$L$2:$V$4,DK132,1) &amp; " - " &amp; AV132+VLOOKUP(BI132,NyHt!$L$2:$V$4,DK132,1))),""),"")</f>
        <v/>
      </c>
      <c r="CD132" s="4" t="str">
        <f>IF(AND(ISNUMBER(AW132),ISNUMBER(DK132)),IF(AW132-VLOOKUP(BI132,NySiF!$L$2:$V$4,DK132,1)&lt;1,1 &amp; " - " &amp; AW132+VLOOKUP(BI132,NySiF!$L$2:$V$4,DK132,1),IF(AW132+VLOOKUP(BI132,NySiF!$L$2:$V$4,DK132,1)&gt;19,AW132-VLOOKUP(BI132,NySiF!$L$2:$V$4,DK132,1) &amp; " - " &amp; 19,AW132-VLOOKUP(BI132,NySiF!$L$2:$V$4,DK132,1) &amp; " - " &amp; AW132+VLOOKUP(BI132,NySiF!$L$2:$V$4,DK132,1))),"")</f>
        <v/>
      </c>
      <c r="CE132" s="4" t="str">
        <f>IF(AND(ISNUMBER(AX132),ISNUMBER(DK132)),IF(AX132-VLOOKUP(BI132,NySiB!$L$2:$V$4,DK132,1)&lt;1,1 &amp; " - " &amp; AX132+VLOOKUP(BI132,NySiB!$L$2:$V$4,DK132,1),IF(AX132+VLOOKUP(BI132,NySiB!$L$2:$V$4,DK132,1)&gt;19,AX132-VLOOKUP(BI132,NySiB!$L$2:$V$4,DK132,1) &amp; " - " &amp; 19,AX132-VLOOKUP(BI132,NySiB!$L$2:$V$4,DK132,1) &amp; " - " &amp; AX132+VLOOKUP(BI132,NySiB!$L$2:$V$4,DK132,1))),"")</f>
        <v/>
      </c>
      <c r="CF132" s="4" t="str">
        <f>IF(AND(ISNUMBER(AY132),ISNUMBER(DK132)),IF(AY132-VLOOKUP(BI132,NySiT!$L$2:$V$4,DK132,1)&lt;1,1 &amp; " - " &amp; AY132+VLOOKUP(BI132,NySiT!$L$2:$V$4,DK132,1),IF(AY132+VLOOKUP(BI132,NySiT!$L$2:$V$4,DK132,1)&gt;19,AY132-VLOOKUP(BI132,NySiT!$L$2:$V$4,DK132,1) &amp; " - " &amp; 19,AY132-VLOOKUP(BI132,NySiT!$L$2:$V$4,DK132,1) &amp; " - " &amp; AY132+VLOOKUP(BI132,NySiT!$L$2:$V$4,DK132,1))),"")</f>
        <v/>
      </c>
      <c r="CG132" s="4" t="str">
        <f>IF(AND(ISNUMBER(AZ132),ISNUMBER(DK132)),IF(AZ132-VLOOKUP(BI132,NyVs!$L$2:$V$4,DK132,1)&lt;1,1 &amp; " - " &amp; AZ132+VLOOKUP(BI132,NyVs!$L$2:$V$4,DK132,1),IF(AZ132+VLOOKUP(BI132,NyVs!$L$2:$V$4,DK132,1)&gt;19,AZ132-VLOOKUP(BI132,NyVs!$L$2:$V$4,DK132,1) &amp; " - " &amp; 19,AZ132-VLOOKUP(BI132,NyVs!$L$2:$V$4,DK132,1) &amp; " - " &amp; AZ132+VLOOKUP(BI132,NyVs!$L$2:$V$4,DK132,1))),"")</f>
        <v/>
      </c>
      <c r="CH132" s="4" t="str">
        <f>IF(AND(ISNUMBER(BA132),ISNUMBER(DK132)),IF(BA132-VLOOKUP(BI132,NyPp!$L$2:$V$4,DK132,1)&lt;1,1 &amp; " - " &amp; BA132+VLOOKUP(BI132,NyPp!$L$2:$V$4,DK132,1),IF(BA132+VLOOKUP(BI132,NyPp!$L$2:$V$4,DK132,1)&gt;19,BA132-VLOOKUP(BI132,NyPp!$L$2:$V$4,DK132,1) &amp; " - " &amp; 19,BA132-VLOOKUP(BI132,NyPp!$L$2:$V$4,DK132,1) &amp; " - " &amp; BA132+VLOOKUP(BI132,NyPp!$L$2:$V$4,DK132,1))),"")</f>
        <v/>
      </c>
      <c r="CI132" s="4" t="str">
        <f>IF(AND(ISNUMBER(BB132),ISNUMBER(DK132)),IF(BB132-VLOOKUP(BI132,NyIGS!$L$2:$V$4,DK132,1)&lt;40,40 &amp; " - " &amp; BB132+VLOOKUP(BI132,NyIGS!$L$2:$V$4,DK132,1),IF(BB132+VLOOKUP(BI132,NyIGS!$L$2:$V$4,DK132,1)&gt;160,BB132-VLOOKUP(BI132,NyIGS!$L$2:$V$4,DK132,1) &amp; " - " &amp; 160,BB132-VLOOKUP(BI132,NyIGS!$L$2:$V$4,DK132,1) &amp; " - " &amp; BB132+VLOOKUP(BI132,NyIGS!$L$2:$V$4,DK132,1))),"")</f>
        <v/>
      </c>
      <c r="CJ132" s="4" t="str">
        <f>IF(AND(ISNUMBER(BC132),ISNUMBER(DK132)),IF(BC132-VLOOKUP(BI132,NyIRS!$L$2:$V$4,DK132,1)&lt;40,40 &amp; " - " &amp; BC132+VLOOKUP(BI132,NyIRS!$L$2:$V$4,DK132,1),IF(BC132+VLOOKUP(BI132,NyIRS!$L$2:$V$4,DK132,1)&gt;160,BC132-VLOOKUP(BI132,NyIRS!$L$2:$V$4,DK132,1) &amp; " - " &amp; 160,BC132-VLOOKUP(BI132,NyIRS!$L$2:$V$4,DK132,1) &amp; " - " &amp; BC132+VLOOKUP(BI132,NyIRS!$L$2:$V$4,DK132,1))),"")</f>
        <v/>
      </c>
      <c r="CK132" s="4" t="str">
        <f>IF(AND(ISNUMBER(BD132),ISNUMBER(DK132)),IF(BD132-VLOOKUP(BI132,NyIES!$L$2:$V$4,DK132,1)&lt;40,40 &amp; " - " &amp; BD132+VLOOKUP(BI132,NyIES!$L$2:$V$4,DK132,1),IF(BD132+VLOOKUP(BI132,NyIES!$L$2:$V$4,DK132,1)&gt;160,BD132-VLOOKUP(BI132,NyIES!$L$2:$V$4,DK132,1) &amp; " - " &amp; 160,BD132-VLOOKUP(BI132,NyIES!$L$2:$V$4,DK132,1) &amp; " - " &amp; BD132+VLOOKUP(BI132,NyIES!$L$2:$V$4,DK132,1))),"")</f>
        <v/>
      </c>
      <c r="CL132" s="4" t="str">
        <f>IF(AND(ISNUMBER(BE132),ISNUMBER(DK132)),IF(BE132-VLOOKUP(BI132,NyISI!$L$2:$V$4,DK132,1)&lt;40,40 &amp; " - " &amp; BE132+VLOOKUP(BI132,NyISI!$L$2:$V$4,DK132,1),IF(BE132+VLOOKUP(BI132,NyISI!$L$2:$V$4,DK132,1)&gt;160,BE132-VLOOKUP(BI132,NyISI!$L$2:$V$4,DK132,1) &amp; " - " &amp; 160,BE132-VLOOKUP(BI132,NyISI!$L$2:$V$4,DK132,1) &amp; " - " &amp; BE132+VLOOKUP(BI132,NyISI!$L$2:$V$4,DK132,1))),"")</f>
        <v/>
      </c>
      <c r="CM132" s="4" t="str">
        <f>IF(AND(ISNUMBER(DK132),DK132&lt;8),IF(AND(ISNUMBER(BF132),ISNUMBER(DK132)),IF(BF132-VLOOKUP(BI132,NyISS!$L$2:$V$4,DK132,1)&lt;40,40 &amp; " - " &amp; BF132+VLOOKUP(BI132,NyISS!$L$2:$V$4,DK132,1),IF(BF132+VLOOKUP(BI132,NyISS!$L$2:$V$4,DK132,1)&gt;160,BF132-VLOOKUP(BI132,NyISS!$L$2:$V$4,DK132,1) &amp; " - " &amp; 160,BF132-VLOOKUP(BI132,NyISS!$L$2:$V$4,DK132,1) &amp; " - " &amp; BF132+VLOOKUP(BI132,NyISS!$L$2:$V$4,DK132,1))),""),"")</f>
        <v/>
      </c>
      <c r="CN132" s="4" t="str">
        <f>IF(AND(ISNUMBER(DK132),DK132&gt;7),IF(AND(ISNUMBER(BG132),ISNUMBER(DK132)),IF(BG132-VLOOKUP(BI132,NyISM!$L$2:$V$4,DK132,1)&lt;40,40 &amp; " - " &amp; BG132+VLOOKUP(BI132,NyISM!$L$2:$V$4,DK132,1),IF(BG132+VLOOKUP(BI132,NyISM!$L$2:$V$4,DK132,1)&gt;160,BG132-VLOOKUP(BI132,NyISM!$L$2:$V$4,DK132,1) &amp; " - " &amp; 160,BG132-VLOOKUP(BI132,NyISM!$L$2:$V$4,DK132,1) &amp; " - " &amp; BG132+VLOOKUP(BI132,NyISM!$L$2:$V$4,DK132,1))),""),"")</f>
        <v/>
      </c>
      <c r="CO132" s="4" t="str">
        <f>IF(AND(ISNUMBER(BH132),ISNUMBER(DK132)),IF(BH132-VLOOKUP(BI132,NyIAM!$L$2:$V$4,DK132,1)&lt;40,40 &amp; " - " &amp; BH132+VLOOKUP(BI132,NyIAM!$L$2:$V$4,DK132,1),IF(BH132+VLOOKUP(BI132,NyIAM!$L$2:$V$4,DK132,1)&gt;160,BH132-VLOOKUP(BI132,NyIAM!$L$2:$V$4,DK132,1) &amp; " - " &amp; 160,BH132-VLOOKUP(BI132,NyIAM!$L$2:$V$4,DK132,1) &amp; " - " &amp; BH132+VLOOKUP(BI132,NyIAM!$L$2:$V$4,DK132,1))),"")</f>
        <v/>
      </c>
      <c r="CP132" s="4" t="str">
        <f>IF(AF132="","",IF(AND(ISNUMBER(AF132),ISNUMBER(DK132)),IF(VLOOKUP(AF132,NyOm!$A$2:$K$30,DK132,1)=1,"Onormalt få ord",IF(VLOOKUP(AF132,NyOm!$A$2:$K$30,DK132,1)=2,"Färre antal ord än normalt",IF(VLOOKUP(AF132,NyOm!$A$2:$K$30,DK132,1)=3,"Normalt antal ord","")))))</f>
        <v/>
      </c>
      <c r="CQ132" s="4" t="str">
        <f>IF(AB132="","",IF(AND(ISNUMBER(AB132),ISNUMBER(DK132)),IF(VLOOKUP(AB132,NyPbTid!$A$2:$K$218,DK132,1)=1,"Onormalt lång tidsåtgång",IF(VLOOKUP(AB132,NyPbTid!$A$2:$K$218,DK132,1)=2,"Långsammare än normalt",IF(VLOOKUP(AB132,NyPbTid!$A$2:$K$218,DK132,1)=3,"Normal tidsåtgång","")))))</f>
        <v/>
      </c>
      <c r="CR132" s="4" t="str">
        <f>IF(AC132="","",IF(AND(ISNUMBER(AC132),ISNUMBER(DK132)),IF(VLOOKUP(AC132,NyPbFel!$A$2:$K$18,DK132,1)=1,"Onormalt antal fel",IF(VLOOKUP(AC132,NyPbFel!$A$2:$K$18,DK132,1)=2,"Fler fel än normalt",IF(VLOOKUP(AC132,NyPbFel!$A$2:$K$18,DK132,1)=3,"Normalt antal fel","")))))</f>
        <v/>
      </c>
      <c r="CS132" s="4" t="str">
        <f t="shared" si="28"/>
        <v/>
      </c>
      <c r="CT132" s="4" t="str">
        <f>IF(OR(ISNUMBER(CS132),CS132="0**"),IF(ISNUMBER(CS132),CS132/ABS(CS132)*VLOOKUP(1,SignDiff!$A$3:$K$4,DK132,1),VLOOKUP(1,SignDiff!$A$3:$K$4,DK132,1)),"")</f>
        <v/>
      </c>
      <c r="CU132" s="4" t="str">
        <f>IF(OR(ISNUMBER(CS132),CS132="0**"),IF(ISNUMBER(CS132),CS132/ABS(CS132)*VLOOKUP(1,SignDiff!$A$7:$K$8,DK132,1),VLOOKUP(1,SignDiff!$A$7:$K$8,DK132,1)),"")</f>
        <v/>
      </c>
      <c r="CV132" s="4" t="str">
        <f t="shared" si="29"/>
        <v/>
      </c>
      <c r="CW132" s="4" t="str">
        <f t="shared" si="30"/>
        <v/>
      </c>
      <c r="CX132" s="4" t="str">
        <f>IF(OR(ISNUMBER(CS132),CS132="0**"),IF(CS132="0**",VLOOKUP(0,'IRS-IES'!$A$2:$C$43,2,1),IF(CS132&lt;0,VLOOKUP(ABS(CS132),'IRS-IES'!$A$2:$C$43,2,1),VLOOKUP(ABS(CS132),'IRS-IES'!$A$2:$C$43,3,1))),"")</f>
        <v/>
      </c>
      <c r="CY132" s="4" t="str">
        <f t="shared" si="31"/>
        <v/>
      </c>
      <c r="CZ132" s="4" t="str">
        <f>IF(OR(ISNUMBER(CY132),CY132="0**"),IF(ISNUMBER(CY132),CY132/ABS(CY132)*VLOOKUP(2,SignDiff!$A$3:$K$4,DK132,1),VLOOKUP(2,SignDiff!$A$3:$K$4,DK132,1)),"")</f>
        <v/>
      </c>
      <c r="DA132" s="4" t="str">
        <f>IF(OR(ISNUMBER(CY132),CY132="0**"),IF(ISNUMBER(CY132),CY132/ABS(CY132)*VLOOKUP(2,SignDiff!$A$7:$K$8,DK132,1),VLOOKUP(2,SignDiff!$A$7:$K$8,DK132,1)),"")</f>
        <v/>
      </c>
      <c r="DB132" s="4" t="str">
        <f t="shared" si="32"/>
        <v/>
      </c>
      <c r="DC132" s="4" t="str">
        <f t="shared" si="33"/>
        <v/>
      </c>
      <c r="DD132" s="4" t="str">
        <f>IF(OR(ISNUMBER(CY132),CY132="0**"),IF(CY132="0**",VLOOKUP(0,'ISI-ISS'!$A$2:$C$43,2,1),IF(CY132&lt;0,VLOOKUP(ABS(CY132),'ISI-ISS'!$A$2:$C$43,2,1),VLOOKUP(ABS(CY132),'ISI-ISS'!$A$2:$C$43,3,1))),"")</f>
        <v/>
      </c>
      <c r="DE132" s="4" t="str">
        <f t="shared" si="34"/>
        <v/>
      </c>
      <c r="DF132" s="4" t="str">
        <f>IF(OR(ISNUMBER(DE132),DE132="0**"),IF(ISNUMBER(DE132),DE132/ABS(DE132)*VLOOKUP(2,SignDiff!$A$3:$K$4,DK132,1),VLOOKUP(2,SignDiff!$A$3:$K$4,DK132,1)),"")</f>
        <v/>
      </c>
      <c r="DG132" s="4" t="str">
        <f>IF(OR(ISNUMBER(DE132),DE132="0**"),IF(ISNUMBER(DE132),DE132/ABS(DE132)*VLOOKUP(2,SignDiff!$A$7:$K$8,DK132,1),VLOOKUP(2,SignDiff!$A$7:$K$8,DK132,1)),"")</f>
        <v/>
      </c>
      <c r="DH132" s="4" t="str">
        <f t="shared" si="35"/>
        <v/>
      </c>
      <c r="DI132" s="4" t="str">
        <f t="shared" si="36"/>
        <v/>
      </c>
      <c r="DJ132" s="4" t="str">
        <f>IF(OR(ISNUMBER(DE132),DE132="0**"),IF(DE132="0**",VLOOKUP(0,'ISI-ISM'!$A$2:$C$43,2,1),IF(DE132&lt;0,VLOOKUP(ABS(DE132),'ISI-ISM'!$A$2:$C$43,2,1),VLOOKUP(ABS(DE132),'ISI-ISM'!$A$2:$C$43,3,1))),"")</f>
        <v/>
      </c>
      <c r="DK132" s="4" t="str">
        <f>IF(ISERROR(VLOOKUP(N132,age!$A$2:$C$11,2,1)),"",VLOOKUP(N132,age!$A$2:$C$11,2,1))</f>
        <v/>
      </c>
      <c r="DL132" s="4" t="str">
        <f>IF(ISERROR(VLOOKUP(N132,age!$A$2:$C$11,3,1)),"",VLOOKUP(N132,age!$A$2:$C$11,3,1))</f>
        <v/>
      </c>
      <c r="DM132" s="4">
        <f t="shared" si="23"/>
        <v>0</v>
      </c>
      <c r="DN132" s="4">
        <f t="shared" si="24"/>
        <v>0</v>
      </c>
      <c r="DO132" s="4">
        <f t="shared" si="25"/>
        <v>0</v>
      </c>
      <c r="DP132" s="4">
        <f t="shared" si="26"/>
        <v>0</v>
      </c>
      <c r="DQ132" s="4">
        <f t="shared" si="27"/>
        <v>0</v>
      </c>
      <c r="DR132" s="9" t="str">
        <f t="shared" si="37"/>
        <v/>
      </c>
      <c r="DS132" s="9" t="str">
        <f t="shared" si="38"/>
        <v/>
      </c>
      <c r="DT132" s="9" t="str">
        <f t="shared" si="39"/>
        <v/>
      </c>
      <c r="DU132" s="9" t="str">
        <f t="shared" si="40"/>
        <v/>
      </c>
      <c r="DV132" s="9" t="str">
        <f t="shared" si="41"/>
        <v/>
      </c>
      <c r="DW132" s="9" t="str">
        <f t="shared" si="42"/>
        <v/>
      </c>
      <c r="DX132" s="9" t="str">
        <f t="shared" si="43"/>
        <v/>
      </c>
      <c r="DY132" s="9" t="str">
        <f>IF(AND(ISNUMBER(AJ132),ISNUMBER(DK132)),IF(AJ132-VLOOKUP(BI132,NyFi!$L$2:$V$4,DK132,1)&lt;1,1,AJ132-VLOOKUP(BI132,NyFi!$L$2:$V$4,DK132,1)),"")</f>
        <v/>
      </c>
      <c r="DZ132" s="9" t="str">
        <f>IF(AND(ISNUMBER(DK132),DK132&lt;8),IF(AND(ISNUMBER(AK132),ISNUMBER(DK132)),IF(AK132-VLOOKUP(BI132,NyGs!$L$2:$V$4,DK132,1)&lt;1,1,AK132-VLOOKUP(BI132,NyGs!$L$2:$V$4,DK132,1)),""),"")</f>
        <v/>
      </c>
      <c r="EA132" s="9" t="str">
        <f>IF(AND(ISNUMBER(AL132),ISNUMBER(DK132)),IF(AL132-VLOOKUP(BI132,NyRm!$L$2:$V$4,DK132,1)&lt;1,1,AL132-VLOOKUP(BI132,NyRm!$L$2:$V$4,DK132,1)),"")</f>
        <v/>
      </c>
      <c r="EB132" s="9" t="str">
        <f>IF(AND(ISNUMBER(AM132),ISNUMBER(DK132)),IF(AM132-VLOOKUP(BI132,NyFm!$L$2:$V$4,DK132,1)&lt;1,1,AM132-VLOOKUP(BI132,NyFm!$L$2:$V$4,DK132,1)),"")</f>
        <v/>
      </c>
      <c r="EC132" s="9" t="str">
        <f>IF(AND(ISNUMBER(DK132),DK132&lt;8),IF(AND(ISNUMBER(AN132),ISNUMBER(DK132)),IF(AN132-VLOOKUP(BI132,NyLi1R!$L$2:$V$4,DK132,1)&lt;1,1,AN132-VLOOKUP(BI132,NyLi1R!$L$2:$V$4,DK132,1)),""),"")</f>
        <v/>
      </c>
      <c r="ED132" s="9" t="str">
        <f>IF(AND(ISNUMBER(DK132),DK132&lt;8),IF(AND(ISNUMBER(AO132),ISNUMBER(DK132)),IF(AO132-VLOOKUP(BI132,NyLi1E!$L$2:$V$4,DK132,1)&lt;1,1,AO132-VLOOKUP(BI132,NyLi1E!$L$2:$V$4,DK132,1)),""),"")</f>
        <v/>
      </c>
      <c r="EE132" s="9" t="str">
        <f>IF(AND(ISNUMBER(DK132),DK132&lt;8),IF(AND(ISNUMBER(AP132),ISNUMBER(DK132)),IF(AP132-VLOOKUP(BI132,NyLi1T!$L$2:$V$4,DK132,1)&lt;1,1,AP132-VLOOKUP(BI132,NyLi1T!$L$2:$V$4,DK132,1)),""),"")</f>
        <v/>
      </c>
      <c r="EF132" s="9" t="str">
        <f>IF(AND(ISNUMBER(DK132),DK132&gt;7),IF(AND(ISNUMBER(AQ132),ISNUMBER(DK132)),IF(AQ132-VLOOKUP(BI132,NyLi2R!$L$2:$V$4,DK132,1)&lt;1,1,AQ132-VLOOKUP(BI132,NyLi2R!$L$2:$V$4,DK132,1)),""),"")</f>
        <v/>
      </c>
      <c r="EG132" s="9" t="str">
        <f>IF(AND(ISNUMBER(DK132),DK132&gt;7),IF(AND(ISNUMBER(AR132),ISNUMBER(DK132)),IF(AR132-VLOOKUP(BI132,NyLi2E!$L$2:$V$4,DK132,1)&lt;1,1,AR132-VLOOKUP(BI132,NyLi2E!$L$2:$V$4,DK132,1)),""),"")</f>
        <v/>
      </c>
      <c r="EH132" s="9" t="str">
        <f>IF(AND(ISNUMBER(DK132),DK132&gt;7),IF(AND(ISNUMBER(AS132),ISNUMBER(DK132)),IF(AS132-VLOOKUP(BI132,NyLi2T!$L$2:$V$4,DK132,1)&lt;1,1,AS132-VLOOKUP(BI132,NyLi2T!$L$2:$V$4,DK132,1)),""),"")</f>
        <v/>
      </c>
      <c r="EI132" s="9" t="str">
        <f>IF(AND(ISNUMBER(DK132),DK132&lt;8),IF(AND(ISNUMBER(AT132),ISNUMBER(DK132)),IF(AT132-VLOOKUP(BI132,NySs!$L$2:$V$4,DK132,1)&lt;1,1,AT132-VLOOKUP(BI132,NySs!$L$2:$V$4,DK132,1)),""),"")</f>
        <v/>
      </c>
      <c r="EJ132" s="9" t="str">
        <f>IF(AND(ISNUMBER(DK132),DK132&lt;9),IF(AND(ISNUMBER(AU132),ISNUMBER(DK132)),IF(AU132-VLOOKUP(BI132,NyEo!$L$2:$V$4,DK132,1)&lt;1,1,AU132-VLOOKUP(BI132,NyEo!$L$2:$V$4,DK132,1)),""),"")</f>
        <v/>
      </c>
      <c r="EK132" s="9" t="str">
        <f>IF(AND(ISNUMBER(DK132),DK132&gt;7),IF(AND(ISNUMBER(AV132),ISNUMBER(DK132)),IF(AV132-VLOOKUP(BI132,NyHt!$L$2:$V$4,DK132,1)&lt;1,1,AV132-VLOOKUP(BI132,NyHt!$L$2:$V$4,DK132,1)),""),"")</f>
        <v/>
      </c>
      <c r="EL132" s="9" t="str">
        <f>IF(AND(ISNUMBER(AW132),ISNUMBER(DK132)),IF(AW132-VLOOKUP(BI132,NySiF!$L$2:$V$4,DK132,1)&lt;1,1,AW132-VLOOKUP(BI132,NySiF!$L$2:$V$4,DK132,1)),"")</f>
        <v/>
      </c>
      <c r="EM132" s="9" t="str">
        <f>IF(AND(ISNUMBER(AX132),ISNUMBER(DK132)),IF(AX132-VLOOKUP(BI132,NySiB!$L$2:$V$4,DK132,1)&lt;1,1,AX132-VLOOKUP(BI132,NySiB!$L$2:$V$4,DK132,1)),"")</f>
        <v/>
      </c>
      <c r="EN132" s="9" t="str">
        <f>IF(AND(ISNUMBER(AY132),ISNUMBER(DK132)),IF(AY132-VLOOKUP(BI132,NySiT!$L$2:$V$4,DK132,1)&lt;1,1,AY132-VLOOKUP(BI132,NySiT!$L$2:$V$4,DK132,1)),"")</f>
        <v/>
      </c>
      <c r="EO132" s="9" t="str">
        <f>IF(AND(ISNUMBER(AZ132),ISNUMBER(DK132)),IF(AZ132-VLOOKUP(BI132,NyVs!$L$2:$V$4,DK132,1)&lt;1,1,AZ132-VLOOKUP(BI132,NyVs!$L$2:$V$4,DK132,1)),"")</f>
        <v/>
      </c>
      <c r="EP132" s="9" t="str">
        <f>IF(AND(ISNUMBER(BA132),ISNUMBER(DK132)),IF(BA132-VLOOKUP(BI132,NyPp!$L$2:$V$4,DK132,1)&lt;1,1,BA132-VLOOKUP(BI132,NyPp!$L$2:$V$4,DK132,1)),"")</f>
        <v/>
      </c>
      <c r="EQ132" s="9" t="str">
        <f>IF(AND(ISNUMBER(BB132),ISNUMBER(DK132)),IF(BB132-VLOOKUP(BI132,NyIGS!$L$2:$V$4,DK132,1)&lt;40,40,BB132-VLOOKUP(BI132,NyIGS!$L$2:$V$4,DK132,1)),"")</f>
        <v/>
      </c>
      <c r="ER132" s="9" t="str">
        <f>IF(AND(ISNUMBER(BC132),ISNUMBER(DK132)),IF(BC132-VLOOKUP(BI132,NyIRS!$L$2:$V$4,DK132,1)&lt;40,40,BC132-VLOOKUP(BI132,NyIRS!$L$2:$V$4,DK132,1)),"")</f>
        <v/>
      </c>
      <c r="ES132" s="9" t="str">
        <f>IF(AND(ISNUMBER(BD132),ISNUMBER(DK132)),IF(BD132-VLOOKUP(BI132,NyIES!$L$2:$V$4,DK132,1)&lt;40,40,BD132-VLOOKUP(BI132,NyIES!$L$2:$V$4,DK132,1)),"")</f>
        <v/>
      </c>
      <c r="ET132" s="9" t="str">
        <f>IF(AND(ISNUMBER(BE132),ISNUMBER(DK132)),IF(BE132-VLOOKUP(BI132,NyISI!$L$2:$V$4,DK132,1)&lt;40,40,BE132-VLOOKUP(BI132,NyISI!$L$2:$V$4,DK132,1)),"")</f>
        <v/>
      </c>
      <c r="EU132" s="9" t="str">
        <f>IF(AND(ISNUMBER(DK132),DK132&lt;8),IF(AND(ISNUMBER(BF132),ISNUMBER(DK132)),IF(BF132-VLOOKUP(BI132,NyISS!$L$2:$V$4,DK132,1)&lt;40,40,BF132-VLOOKUP(BI132,NyISS!$L$2:$V$4,DK132,1)),""),"")</f>
        <v/>
      </c>
      <c r="EV132" s="9" t="str">
        <f>IF(AND(ISNUMBER(DK132),DK132&gt;7),IF(AND(ISNUMBER(BG132),ISNUMBER(DK132)),IF(BG132-VLOOKUP(BI132,NyISM!$L$2:$V$4,DK132,1)&lt;40,40,BG132-VLOOKUP(BI132,NyISM!$L$2:$V$4,DK132,1)),""),"")</f>
        <v/>
      </c>
      <c r="EW132" s="9" t="str">
        <f>IF(AND(ISNUMBER(BH132),ISNUMBER(DK132)),IF(BH132-VLOOKUP(BI132,NyIAM!$L$2:$V$4,DK132,1)&lt;40,40,BH132-VLOOKUP(BI132,NyIAM!$L$2:$V$4,DK132,1)),"")</f>
        <v/>
      </c>
      <c r="EX132" s="9" t="str">
        <f>IF(AND(ISNUMBER(AJ132),ISNUMBER(DK132)),IF(AJ132+VLOOKUP(BI132,NyFi!$L$2:$V$4,DK132,1)&gt;19,19,AJ132+VLOOKUP(BI132,NyFi!$L$2:$V$4,DK132,1)),"")</f>
        <v/>
      </c>
      <c r="EY132" s="9" t="str">
        <f>IF(AND(ISNUMBER(DK132),DK132&lt;8),IF(AND(ISNUMBER(AK132),ISNUMBER(DK132)),IF(AK132+VLOOKUP(BI132,NyGs!$L$2:$V$4,DK132,1)&gt;19,19,AK132+VLOOKUP(BI132,NyGs!$L$2:$V$4,DK132,1)),""),"")</f>
        <v/>
      </c>
      <c r="EZ132" s="9" t="str">
        <f>IF(AND(ISNUMBER(AL132),ISNUMBER(DK132)),IF(AL132+VLOOKUP(BI132,NyRm!$L$2:$V$4,DK132,1)&gt;19,19,AL132+VLOOKUP(BI132,NyRm!$L$2:$V$4,DK132,1)),"")</f>
        <v/>
      </c>
      <c r="FA132" s="9" t="str">
        <f>IF(AND(ISNUMBER(AM132),ISNUMBER(DK132)),IF(AM132+VLOOKUP(BI132,NyFm!$L$2:$V$4,DK132,1)&gt;19,19,AM132+VLOOKUP(BI132,NyFm!$L$2:$V$4,DK132,1)),"")</f>
        <v/>
      </c>
      <c r="FB132" s="9" t="str">
        <f>IF(AND(ISNUMBER(DK132),DK132&lt;8),IF(AND(ISNUMBER(AN132),ISNUMBER(DK132)),IF(AN132+VLOOKUP(BI132,NyLi1R!$L$2:$V$4,DK132,1)&gt;19,19,AN132+VLOOKUP(BI132,NyLi1R!$L$2:$V$4,DK132,1)),""),"")</f>
        <v/>
      </c>
      <c r="FC132" s="9" t="str">
        <f>IF(AND(ISNUMBER(DK132),DK132&lt;8),IF(AND(ISNUMBER(AO132),ISNUMBER(DK132)),IF(AO132+VLOOKUP(BI132,NyLi1E!$L$2:$V$4,DK132,1)&gt;19,19,AO132+VLOOKUP(BI132,NyLi1E!$L$2:$V$4,DK132,1)),""),"")</f>
        <v/>
      </c>
      <c r="FD132" s="9" t="str">
        <f>IF(AND(ISNUMBER(DK132),DK132&lt;8),IF(AND(ISNUMBER(AP132),ISNUMBER(DK132)),IF(AP132+VLOOKUP(BI132,NyLi1T!$L$2:$V$4,DK132,1)&gt;19,19,AP132+VLOOKUP(BI132,NyLi1T!$L$2:$V$4,DK132,1)),""),"")</f>
        <v/>
      </c>
      <c r="FE132" s="9" t="str">
        <f>IF(AND(ISNUMBER(DK132),DK132&gt;7),IF(AND(ISNUMBER(AQ132),ISNUMBER(DK132)),IF(AQ132+VLOOKUP(BI132,NyLi2R!$L$2:$V$4,DK132,1)&gt;19,19,AQ132+VLOOKUP(BI132,NyLi2R!$L$2:$V$4,DK132,1)),""),"")</f>
        <v/>
      </c>
      <c r="FF132" s="9" t="str">
        <f>IF(AND(ISNUMBER(DK132),DK132&gt;7),IF(AND(ISNUMBER(AR132),ISNUMBER(DK132)),IF(AR132+VLOOKUP(BI132,NyLi2E!$L$2:$V$4,DK132,1)&gt;19,19,AR132+VLOOKUP(BI132,NyLi2E!$L$2:$V$4,DK132,1)),""),"")</f>
        <v/>
      </c>
      <c r="FG132" s="9" t="str">
        <f>IF(AND(ISNUMBER(DK132),DK132&gt;7),IF(AND(ISNUMBER(AS132),ISNUMBER(DK132)),IF(AS132+VLOOKUP(BI132,NyLi2T!$L$2:$V$4,DK132,1)&gt;19,19,AS132+VLOOKUP(BI132,NyLi2T!$L$2:$V$4,DK132,1)),""),"")</f>
        <v/>
      </c>
      <c r="FH132" s="9" t="str">
        <f>IF(AND(ISNUMBER(DK132),DK132&lt;8),IF(AND(ISNUMBER(AT132),ISNUMBER(DK132)),IF(AT132+VLOOKUP(BI132,NySs!$L$2:$V$4,DK132,1)&gt;19,19,AT132+VLOOKUP(BI132,NySs!$L$2:$V$4,DK132,1)),""),"")</f>
        <v/>
      </c>
      <c r="FI132" s="9" t="str">
        <f>IF(AND(ISNUMBER(DK132),DK132&lt;9),IF(AND(ISNUMBER(AU132),ISNUMBER(DK132)),IF(AU132+VLOOKUP(BI132,NyEo!$L$2:$V$4,DK132,1)&gt;19,19,AU132+VLOOKUP(BI132,NyEo!$L$2:$V$4,DK132,1)),""),"")</f>
        <v/>
      </c>
      <c r="FJ132" s="9" t="str">
        <f>IF(AND(ISNUMBER(DK132),DK132&gt;7),IF(AND(ISNUMBER(AV132),ISNUMBER(DK132)),IF(AV132+VLOOKUP(BI132,NyHt!$L$2:$V$4,DK132,1)&gt;19,19,AV132+VLOOKUP(BI132,NyHt!$L$2:$V$4,DK132,1)),""),"")</f>
        <v/>
      </c>
      <c r="FK132" s="9" t="str">
        <f>IF(AND(ISNUMBER(AW132),ISNUMBER(DK132)),IF(AW132+VLOOKUP(BI132,NySiF!$L$2:$V$4,DK132,1)&gt;19,19,AW132+VLOOKUP(BI132,NySiF!$L$2:$V$4,DK132,1)),"")</f>
        <v/>
      </c>
      <c r="FL132" s="9" t="str">
        <f>IF(AND(ISNUMBER(AX132),ISNUMBER(DK132)),IF(AX132+VLOOKUP(BI132,NySiB!$L$2:$V$4,DK132,1)&gt;19,19,AX132+VLOOKUP(BI132,NySiB!$L$2:$V$4,DK132,1)),"")</f>
        <v/>
      </c>
      <c r="FM132" s="9" t="str">
        <f>IF(AND(ISNUMBER(AY132),ISNUMBER(DK132)),IF(AY132+VLOOKUP(BI132,NySiT!$L$2:$V$4,DK132,1)&gt;19,19,AY132+VLOOKUP(BI132,NySiT!$L$2:$V$4,DK132,1)),"")</f>
        <v/>
      </c>
      <c r="FN132" s="9" t="str">
        <f>IF(AND(ISNUMBER(AZ132),ISNUMBER(DK132)),IF(AZ132+VLOOKUP(BI132,NyVs!$L$2:$V$4,DK132,1)&gt;19,19,AZ132+VLOOKUP(BI132,NyVs!$L$2:$V$4,DK132,1)),"")</f>
        <v/>
      </c>
      <c r="FO132" s="9" t="str">
        <f>IF(AND(ISNUMBER(BA132),ISNUMBER(DK132)),IF(BA132+VLOOKUP(BI132,NyPp!$L$2:$V$4,DK132,1)&gt;19,19,BA132+VLOOKUP(BI132,NyPp!$L$2:$V$4,DK132,1)),"")</f>
        <v/>
      </c>
      <c r="FP132" s="9" t="str">
        <f>IF(AND(ISNUMBER(BB132),ISNUMBER(DK132)),IF(BB132+VLOOKUP(BI132,NyIGS!$L$2:$V$4,DK132,1)&gt;160,160,BB132+VLOOKUP(BI132,NyIGS!$L$2:$V$4,DK132,1)),"")</f>
        <v/>
      </c>
      <c r="FQ132" s="9" t="str">
        <f>IF(AND(ISNUMBER(BC132),ISNUMBER(DK132)),IF(BC132+VLOOKUP(BI132,NyIRS!$L$2:$V$4,DK132,1)&gt;160,160,BC132+VLOOKUP(BI132,NyIRS!$L$2:$V$4,DK132,1)),"")</f>
        <v/>
      </c>
      <c r="FR132" s="9" t="str">
        <f>IF(AND(ISNUMBER(BD132),ISNUMBER(DK132)),IF(BD132+VLOOKUP(BI132,NyIES!$L$2:$V$4,DK132,1)&gt;160,160, BD132+VLOOKUP(BI132,NyIES!$L$2:$V$4,DK132,1)),"")</f>
        <v/>
      </c>
      <c r="FS132" s="9" t="str">
        <f>IF(AND(ISNUMBER(BE132),ISNUMBER(DK132)),IF(BE132+VLOOKUP(BI132,NyISI!$L$2:$V$4,DK132,1)&gt;160,160,BE132+VLOOKUP(BI132,NyISI!$L$2:$V$4,DK132,1)),"")</f>
        <v/>
      </c>
      <c r="FT132" s="9" t="str">
        <f>IF(AND(ISNUMBER(DK132),DK132&lt;8),IF(AND(ISNUMBER(BF132),ISNUMBER(DK132)),IF(BF132+VLOOKUP(BI132,NyISS!$L$2:$V$4,DK132,1)&gt;160,160,BF132+VLOOKUP(BI132,NyISS!$L$2:$V$4,DK132,1)),""),"")</f>
        <v/>
      </c>
      <c r="FU132" s="9" t="str">
        <f>IF(AND(ISNUMBER(DK132),DK132&gt;7),IF(AND(ISNUMBER(BG132),ISNUMBER(DK132)),IF(BG132+VLOOKUP(BI132,NyISM!$L$2:$V$4,DK132,1)&gt;160,160,BG132+VLOOKUP(BI132,NyISM!$L$2:$V$4,DK132,1)),""),"")</f>
        <v/>
      </c>
      <c r="FV132" s="9" t="str">
        <f>IF(AND(ISNUMBER(BH132),ISNUMBER(DK132)),IF(BH132+VLOOKUP(BI132,NyIAM!$L$2:$V$4,DK132,1)&gt;160,160,BH132+VLOOKUP(BI132,NyIAM!$L$2:$V$4,DK132,1)),"")</f>
        <v/>
      </c>
    </row>
    <row r="133" spans="1:178" x14ac:dyDescent="0.2">
      <c r="A133" s="51"/>
      <c r="B133" s="51"/>
      <c r="C133" s="51"/>
      <c r="D133" s="51"/>
      <c r="E133" s="51"/>
      <c r="F133" s="51"/>
      <c r="G133" s="51"/>
      <c r="H133" s="51"/>
      <c r="I133" s="51"/>
      <c r="J133" s="52"/>
      <c r="K133" s="52"/>
      <c r="L133" s="53"/>
      <c r="M133" s="53"/>
      <c r="N133" s="58" t="str">
        <f t="shared" si="22"/>
        <v/>
      </c>
      <c r="O133" s="53"/>
      <c r="P133" s="53"/>
      <c r="Q133" s="53"/>
      <c r="R133" s="53"/>
      <c r="S133" s="53"/>
      <c r="T133" s="53"/>
      <c r="U133" s="53"/>
      <c r="V133" s="53"/>
      <c r="W133" s="53"/>
      <c r="X133" s="53"/>
      <c r="Y133" s="53"/>
      <c r="Z133" s="53"/>
      <c r="AA133" s="53"/>
      <c r="AB133" s="53"/>
      <c r="AC133" s="53"/>
      <c r="AD133" s="53"/>
      <c r="AE133" s="53"/>
      <c r="AF133" s="53"/>
      <c r="AG133" s="53"/>
      <c r="AH133" s="53"/>
      <c r="AI133" s="53"/>
      <c r="AJ133" s="4" t="str">
        <f>IF(O133="","",IF(ISNUMBER(N133),VLOOKUP(O133,NyFi!$A$2:$K$40,DK133),""))</f>
        <v/>
      </c>
      <c r="AK133" s="4" t="str">
        <f>IF(P133="","",IF(AND(ISNUMBER(N133),DK133&lt;8),VLOOKUP(P133,NyGs!$A$2:$G$41,DK133),""))</f>
        <v/>
      </c>
      <c r="AL133" s="4" t="str">
        <f>IF(AA133="","",IF(ISNUMBER(N133),VLOOKUP(AA133,NyRm!$A$2:$K$56,DK133),""))</f>
        <v/>
      </c>
      <c r="AM133" s="4" t="str">
        <f>IF(Z133="","",IF(ISNUMBER(N133),VLOOKUP(Z133,NyFm!$A$2:$K$46,DK133),""))</f>
        <v/>
      </c>
      <c r="AN133" s="4" t="str">
        <f>IF(U133="","",IF(AND(ISNUMBER(N133),DK133&lt;8),VLOOKUP(U133,NyLi1R!$A$2:$G$20,DK133),""))</f>
        <v/>
      </c>
      <c r="AO133" s="4" t="str">
        <f>IF(V133="","",IF(AND(ISNUMBER(N133),DK133&lt;8),VLOOKUP(V133,NyLi1E!$A$2:$G$20,DK133),""))</f>
        <v/>
      </c>
      <c r="AP133" s="4" t="str">
        <f>IF(AND(ISNUMBER(N133),ISNUMBER(AN133),ISNUMBER(AO133),DK133&lt;8),VLOOKUP(AN133+AO133,NyLi1T!$A$2:$G$40,DK133),"")</f>
        <v/>
      </c>
      <c r="AQ133" s="4" t="str">
        <f>IF(W133="","",IF(AND(ISNUMBER(N133),DK133&gt;7),VLOOKUP(W133,NyLi2R!$A$2:$K$20,DK133),""))</f>
        <v/>
      </c>
      <c r="AR133" s="4" t="str">
        <f>IF(X133="","",IF(AND(ISNUMBER(N133),DK133&gt;7),VLOOKUP(X133,NyLi2E!$A$2:$K$20,DK133),""))</f>
        <v/>
      </c>
      <c r="AS133" s="4" t="str">
        <f>IF(AND(ISNUMBER(N133),ISNUMBER(AQ133),ISNUMBER(AR133),DK133&gt;7),VLOOKUP(AQ133+AR133,NyLi2T!$A$2:$K$40,DK133),"")</f>
        <v/>
      </c>
      <c r="AT133" s="4" t="str">
        <f>IF(AE133="","",IF(AND(ISNUMBER(N133),DK133&lt;8),VLOOKUP(AE133,NySs!$A$2:$G$28,DK133),""))</f>
        <v/>
      </c>
      <c r="AU133" s="4" t="str">
        <f>IF(AD133="","",IF(AND(ISNUMBER(N133),DK133&lt;9),VLOOKUP(AD133,NyEo!$A$2:$H$22,DK133),""))</f>
        <v/>
      </c>
      <c r="AV133" s="4" t="str">
        <f>IF(Q133="","",IF(AND(ISNUMBER(N133),DK133&gt;7),VLOOKUP(Q133,NyHt!$A$2:$K$17,DK133),""))</f>
        <v/>
      </c>
      <c r="AW133" s="4" t="str">
        <f>IF(R133="","",IF(ISNUMBER(N133),VLOOKUP(R133,NySiF!$A$2:$K$18,DK133),""))</f>
        <v/>
      </c>
      <c r="AX133" s="4" t="str">
        <f>IF(S133="","",IF(ISNUMBER(N133),VLOOKUP(S133,NySiB!$A$2:$K$16,DK133),""))</f>
        <v/>
      </c>
      <c r="AY133" s="4" t="str">
        <f>IF(T133="","",IF(ISNUMBER(N133),VLOOKUP(T133,NySiT!$A$2:$K$32,DK133),""))</f>
        <v/>
      </c>
      <c r="AZ133" s="4" t="str">
        <f>IF(Y133="","",IF(ISNUMBER(N133),VLOOKUP(Y133,NyVs!$A$2:$K$86,DK133),""))</f>
        <v/>
      </c>
      <c r="BA133" s="4" t="str">
        <f>IF(AI133="","",IF(ISNUMBER(N133),VLOOKUP(AI133,NyPp!$A$2:$K$202,DK133),""))</f>
        <v/>
      </c>
      <c r="BB133" s="4" t="str">
        <f>IF(AND(ISNUMBER(AJ133),ISNUMBER(AK133),ISNUMBER(AL133),ISNUMBER(AM133),DK133&lt;8),IF(COUNTIF(O133,0)+COUNTIF(P133,0)+COUNTIF(AA133,0)+COUNTIF(Z133,0)&gt;1,"",VLOOKUP(AJ133+AK133+AL133+AM133,NyIGS!$A$2:$K$78,DK133)),IF(AND(ISNUMBER(AJ133),ISNUMBER(AL133),ISNUMBER(AM133),ISNUMBER(AS133),DK133&gt;7),IF(COUNTIF(O133,0)+COUNTIF(AA133,0)+COUNTIF(Z133,0)+AND(COUNTIF(W133,0),COUNTIF(X133,0))&gt;1,"",VLOOKUP(AJ133+AL133+AM133+AS133,NyIGS!$A$2:$K$78,DK133)),""))</f>
        <v/>
      </c>
      <c r="BC133" s="4" t="str">
        <f>IF(AND(ISNUMBER(AJ133),ISNUMBER(AN133),ISNUMBER(AT133),DK133&lt;8),IF(COUNTIF(O133,0)+COUNTIF(U133,0)+COUNTIF(AE133,0)&gt;1,"",VLOOKUP(AJ133+AN133+AT133,NyIRS!$A$2:$K$59,DK133)),IF(AND(ISNUMBER(AJ133),ISNUMBER(AQ133),DK133&gt;7),IF(COUNTIF(O133,0)+COUNTIF(W133,0)&gt;1,"",VLOOKUP(AJ133+AQ133,NyIRS!$A$2:$K$59,DK133)),""))</f>
        <v/>
      </c>
      <c r="BD133" s="4" t="str">
        <f>IF(AND(ISNUMBER(AK133),ISNUMBER(AL133),ISNUMBER(AM133),DK133&lt;8),IF(COUNTIF(P133,0)+COUNTIF(AA133,0)+COUNTIF(Z133,0)&gt;1,"",VLOOKUP(AK133+AL133+AM133,NyIES!$A$2:$K$59,DK133)),IF(AND(ISNUMBER(AL133),ISNUMBER(AM133),ISNUMBER(AR133),DK133&gt;7),IF(COUNTIF(AA133,0)+COUNTIF(Z133,0)+COUNTIF(X133,0)&gt;1,"",VLOOKUP(AL133+AM133+AR133,NyIES!$A$2:$K$59,DK133)),""))</f>
        <v/>
      </c>
      <c r="BE133" s="4" t="str">
        <f>IF(AND(ISNUMBER(AJ133),ISNUMBER(AP133),ISNUMBER(AU133),DK133&lt;8),IF(COUNTIF(O133,0)+AND(COUNTIF(U133,0),COUNTIF(V133,0))+COUNTIF(AD133,0)&gt;1,"",VLOOKUP(AJ133+AP133+AU133,NyISI!$A$2:$K$59,DK133)),IF(AND(ISNUMBER(AS133),ISNUMBER(AU133),ISNUMBER(AV133),DK133=8),IF(COUNTIF(AD133,0)+COUNTIF(Q133,0)+AND(COUNTIF(W133,0),COUNTIF(X133,0))&gt;1,"",VLOOKUP(AS133+AU133+AV133,NyISI!$A$2:$K$59,DK133)),IF(AND(ISNUMBER(AS133),ISNUMBER(AV133),DK133&gt;8),IF(COUNTIF(Q133,0)+AND(COUNTIF(W133,0),COUNTIF(X133,0))&gt;1,"",VLOOKUP(AS133+AV133,NyISI!$A$2:$K$59,DK133)),"")))</f>
        <v/>
      </c>
      <c r="BF133" s="4" t="str">
        <f>IF(AND(ISNUMBER(AT133),ISNUMBER(AK133),ISNUMBER(AL133),ISNUMBER(AM133),DK133&lt;8),IF(COUNTIF(P133,0)+COUNTIF(AA133,0)+COUNTIF(Z133,0)+COUNTIF(AE133,0)&gt;1,"",VLOOKUP(AT133+AK133+AL133+AM133,NyISS!$A$2:$G$78,DK133)),"")</f>
        <v/>
      </c>
      <c r="BG133" s="4" t="str">
        <f>IF(AND(ISNUMBER(AJ133),ISNUMBER(AL133),ISNUMBER(AM133),DK133&gt;7),IF(COUNTIF(O133,0)+COUNTIF(AA133,0)+COUNTIF(Z133,0)&gt;1,"",VLOOKUP(AJ133+AL133+AM133,NyISM!$A$2:$K$59,DK133)),"")</f>
        <v/>
      </c>
      <c r="BH133" s="4" t="str">
        <f>IF(AND(ISNUMBER(AY133),ISNUMBER(AZ133)),IF(COUNTIF(T133,0)+COUNTIF(Y133,0)&gt;1,"",VLOOKUP(AY133+AZ133,NyIAM!$A$2:$K$40,DK133)),"")</f>
        <v/>
      </c>
      <c r="BJ133" s="4" t="str">
        <f>IF(ISNUMBER(BB133),VLOOKUP(BB133,Percentil!$A$2:$B$122,2,1),"")</f>
        <v/>
      </c>
      <c r="BK133" s="4" t="str">
        <f>IF(ISNUMBER(BC133),VLOOKUP(BC133,Percentil!$A$2:$B$122,2,1),"")</f>
        <v/>
      </c>
      <c r="BL133" s="4" t="str">
        <f>IF(ISNUMBER(BD133),VLOOKUP(BD133,Percentil!$A$2:$B$122,2,1),"")</f>
        <v/>
      </c>
      <c r="BM133" s="4" t="str">
        <f>IF(ISNUMBER(BE133),VLOOKUP(BE133,Percentil!$A$2:$B$122,2,1),"")</f>
        <v/>
      </c>
      <c r="BN133" s="4" t="str">
        <f>IF(ISNUMBER(BF133),VLOOKUP(BF133,Percentil!$A$2:$B$122,2,1),"")</f>
        <v/>
      </c>
      <c r="BO133" s="4" t="str">
        <f>IF(ISNUMBER(BG133),VLOOKUP(BG133,Percentil!$A$2:$B$122,2,1),"")</f>
        <v/>
      </c>
      <c r="BP133" s="4" t="str">
        <f>IF(ISNUMBER(BH133),VLOOKUP(BH133,Percentil!$A$2:$B$122,2,1),"")</f>
        <v/>
      </c>
      <c r="BQ133" s="4" t="str">
        <f>IF(AND(ISNUMBER(AJ133),ISNUMBER(DK133)),IF(AJ133-VLOOKUP(BI133,NyFi!$L$2:$V$4,DK133,1)&lt;1,1 &amp; " - " &amp; AJ133+VLOOKUP(BI133,NyFi!$L$2:$V$4,DK133,1),IF(AJ133+VLOOKUP(BI133,NyFi!$L$2:$V$4,DK133,1)&gt;19,AJ133-VLOOKUP(BI133,NyFi!$L$2:$V$4,DK133,1) &amp; " - " &amp; 19,AJ133-VLOOKUP(BI133,NyFi!$L$2:$V$4,DK133,1) &amp; " - " &amp; AJ133+VLOOKUP(BI133,NyFi!$L$2:$V$4,DK133,1))),"")</f>
        <v/>
      </c>
      <c r="BR133" s="4" t="str">
        <f>IF(AND(ISNUMBER(DK133),DK133&lt;8),IF(AND(ISNUMBER(AK133),ISNUMBER(DK133)),IF(AK133-VLOOKUP(BI133,NyGs!$L$2:$V$4,DK133,1)&lt;1,1 &amp; " - " &amp; AK133+VLOOKUP(BI133,NyGs!$L$2:$V$4,DK133,1),IF(AK133+VLOOKUP(BI133,NyGs!$L$2:$V$4,DK133,1)&gt;19,AK133-VLOOKUP(BI133,NyGs!$L$2:$V$4,DK133,1) &amp; " - " &amp; 19,AK133-VLOOKUP(BI133,NyGs!$L$2:$V$4,DK133,1) &amp; " - " &amp; AK133+VLOOKUP(BI133,NyGs!$L$2:$V$4,DK133,1))),""),"")</f>
        <v/>
      </c>
      <c r="BS133" s="4" t="str">
        <f>IF(AND(ISNUMBER(AL133),ISNUMBER(DK133)),IF(AL133-VLOOKUP(BI133,NyRm!$L$2:$V$4,DK133,1)&lt;1,1 &amp; " - " &amp; AL133+VLOOKUP(BI133,NyRm!$L$2:$V$4,DK133,1),IF(AL133+VLOOKUP(BI133,NyRm!$L$2:$V$4,DK133,1)&gt;19,AL133-VLOOKUP(BI133,NyRm!$L$2:$V$4,DK133,1) &amp; " - " &amp; 19,AL133-VLOOKUP(BI133,NyRm!$L$2:$V$4,DK133,1) &amp; " - " &amp; AL133+VLOOKUP(BI133,NyRm!$L$2:$V$4,DK133,1))),"")</f>
        <v/>
      </c>
      <c r="BT133" s="4" t="str">
        <f>IF(AND(ISNUMBER(AM133),ISNUMBER(DK133)),IF(AM133-VLOOKUP(BI133,NyFm!$L$2:$V$4,DK133,1)&lt;1,1 &amp; " - " &amp; AM133+VLOOKUP(BI133,NyFm!$L$2:$V$4,DK133,1),IF(AM133+VLOOKUP(BI133,NyFm!$L$2:$V$4,DK133,1)&gt;19,AM133-VLOOKUP(BI133,NyFm!$L$2:$V$4,DK133,1) &amp; " - " &amp; 19,AM133-VLOOKUP(BI133,NyFm!$L$2:$V$4,DK133,1) &amp; " - " &amp; AM133+VLOOKUP(BI133,NyFm!$L$2:$V$4,DK133,1))),"")</f>
        <v/>
      </c>
      <c r="BU133" s="4" t="str">
        <f>IF(AND(ISNUMBER(DK133),DK133&lt;8),IF(AND(ISNUMBER(AN133),ISNUMBER(DK133)),IF(AN133-VLOOKUP(BI133,NyLi1R!$L$2:$V$4,DK133,1)&lt;1,1 &amp; " - " &amp; AN133+VLOOKUP(BI133,NyLi1R!$L$2:$V$4,DK133,1),IF(AN133+VLOOKUP(BI133,NyLi1R!$L$2:$V$4,DK133,1)&gt;19,AN133-VLOOKUP(BI133,NyLi1R!$L$2:$V$4,DK133,1) &amp; " - " &amp; 19,AN133-VLOOKUP(BI133,NyLi1R!$L$2:$V$4,DK133,1) &amp; " - " &amp; AN133+VLOOKUP(BI133,NyLi1R!$L$2:$V$4,DK133,1))),""),"")</f>
        <v/>
      </c>
      <c r="BV133" s="4" t="str">
        <f>IF(AND(ISNUMBER(DK133),DK133&lt;8),IF(AND(ISNUMBER(AO133),ISNUMBER(DK133)),IF(AO133-VLOOKUP(BI133,NyLi1E!$L$2:$V$4,DK133,1)&lt;1,1 &amp; " - " &amp; AO133+VLOOKUP(BI133,NyLi1E!$L$2:$V$4,DK133,1),IF(AO133+VLOOKUP(BI133,NyLi1E!$L$2:$V$4,DK133,1)&gt;19,AO133-VLOOKUP(BI133,NyLi1E!$L$2:$V$4,DK133,1) &amp; " - " &amp; 19,AO133-VLOOKUP(BI133,NyLi1E!$L$2:$V$4,DK133,1) &amp; " - " &amp; AO133+VLOOKUP(BI133,NyLi1E!$L$2:$V$4,DK133,1))),""),"")</f>
        <v/>
      </c>
      <c r="BW133" s="4" t="str">
        <f>IF(AND(ISNUMBER(DK133),DK133&lt;8),IF(AND(ISNUMBER(AP133),ISNUMBER(DK133)),IF(AP133-VLOOKUP(BI133,NyLi1T!$L$2:$V$4,DK133,1)&lt;1,1 &amp; " - " &amp; AP133+VLOOKUP(BI133,NyLi1T!$L$2:$V$4,DK133,1),IF(AP133+VLOOKUP(BI133,NyLi1T!$L$2:$V$4,DK133,1)&gt;19,AP133-VLOOKUP(BI133,NyLi1T!$L$2:$V$4,DK133,1) &amp; " - " &amp; 19,AP133-VLOOKUP(BI133,NyLi1T!$L$2:$V$4,DK133,1) &amp; " - " &amp; AP133+VLOOKUP(BI133,NyLi1T!$L$2:$V$4,DK133,1))),""),"")</f>
        <v/>
      </c>
      <c r="BX133" s="4" t="str">
        <f>IF(AND(ISNUMBER(DK133),DK133&gt;7),IF(AND(ISNUMBER(AQ133),ISNUMBER(DK133)),IF(AQ133-VLOOKUP(BI133,NyLi2R!$L$2:$V$4,DK133,1)&lt;1,1 &amp; " - " &amp; AQ133+VLOOKUP(BI133,NyLi2R!$L$2:$V$4,DK133,1),IF(AQ133+VLOOKUP(BI133,NyLi2R!$L$2:$V$4,DK133,1)&gt;19,AQ133-VLOOKUP(BI133,NyLi2R!$L$2:$V$4,DK133,1) &amp; " - " &amp; 19,AQ133-VLOOKUP(BI133,NyLi2R!$L$2:$V$4,DK133,1) &amp; " - " &amp; AQ133+VLOOKUP(BI133,NyLi2R!$L$2:$V$4,DK133,1))),""),"")</f>
        <v/>
      </c>
      <c r="BY133" s="4" t="str">
        <f>IF(AND(ISNUMBER(DK133),DK133&gt;7),IF(AND(ISNUMBER(AR133),ISNUMBER(DK133)),IF(AR133-VLOOKUP(BI133,NyLi2E!$L$2:$V$4,DK133,1)&lt;1,1 &amp; " - " &amp; AR133+VLOOKUP(BI133,NyLi2E!$L$2:$V$4,DK133,1),IF(AR133+VLOOKUP(BI133,NyLi2E!$L$2:$V$4,DK133,1)&gt;19,AR133-VLOOKUP(BI133,NyLi2E!$L$2:$V$4,DK133,1) &amp; " - " &amp; 19,AR133-VLOOKUP(BI133,NyLi2E!$L$2:$V$4,DK133,1) &amp; " - " &amp; AR133+VLOOKUP(BI133,NyLi2E!$L$2:$V$4,DK133,1))),""),"")</f>
        <v/>
      </c>
      <c r="BZ133" s="4" t="str">
        <f>IF(AND(ISNUMBER(DK133),DK133&gt;7),IF(AND(ISNUMBER(AS133),ISNUMBER(DK133)),IF(AS133-VLOOKUP(BI133,NyLi2T!$L$2:$V$4,DK133,1)&lt;1,1 &amp; " - " &amp; AS133+VLOOKUP(BI133,NyLi2T!$L$2:$V$4,DK133,1),IF(AS133+VLOOKUP(BI133,NyLi2T!$L$2:$V$4,DK133,1)&gt;19,AS133-VLOOKUP(BI133,NyLi2T!$L$2:$V$4,DK133,1) &amp; " - " &amp; 19,AS133-VLOOKUP(BI133,NyLi2T!$L$2:$V$4,DK133,1) &amp; " - " &amp; AS133+VLOOKUP(BI133,NyLi2T!$L$2:$V$4,DK133,1))),""),"")</f>
        <v/>
      </c>
      <c r="CA133" s="4" t="str">
        <f>IF(AND(ISNUMBER(DK133),DK133&lt;8),IF(AND(ISNUMBER(AT133),ISNUMBER(DK133)),IF(AT133-VLOOKUP(BI133,NySs!$L$2:$V$4,DK133,1)&lt;1,1 &amp; " - " &amp; AT133+VLOOKUP(BI133,NySs!$L$2:$V$4,DK133,1),IF(AT133+VLOOKUP(BI133,NySs!$L$2:$V$4,DK133,1)&gt;19,AT133-VLOOKUP(BI133,NySs!$L$2:$V$4,DK133,1) &amp; " - " &amp; 19,AT133-VLOOKUP(BI133,NySs!$L$2:$V$4,DK133,1) &amp; " - " &amp; AT133+VLOOKUP(BI133,NySs!$L$2:$V$4,DK133,1))),""),"")</f>
        <v/>
      </c>
      <c r="CB133" s="4" t="str">
        <f>IF(AND(ISNUMBER(DK133),DK133&lt;9),IF(AND(ISNUMBER(AU133),ISNUMBER(DK133)),IF(AU133-VLOOKUP(BI133,NyEo!$L$2:$V$4,DK133,1)&lt;1,1 &amp; " - " &amp; AU133+VLOOKUP(BI133,NyEo!$L$2:$V$4,DK133,1),IF(AU133+VLOOKUP(BI133,NyEo!$L$2:$V$4,DK133,1)&gt;19,AU133-VLOOKUP(BI133,NyEo!$L$2:$V$4,DK133,1) &amp; " - " &amp; 19,AU133-VLOOKUP(BI133,NyEo!$L$2:$V$4,DK133,1) &amp; " - " &amp; AU133+VLOOKUP(BI133,NyEo!$L$2:$V$4,DK133,1))),""),"")</f>
        <v/>
      </c>
      <c r="CC133" s="4" t="str">
        <f>IF(AND(ISNUMBER(DK133),DK133&gt;7),IF(AND(ISNUMBER(AV133),ISNUMBER(DK133)),IF(AV133-VLOOKUP(BI133,NyHt!$L$2:$V$4,DK133,1)&lt;1,1 &amp; " - " &amp; AV133+VLOOKUP(BI133,NyHt!$L$2:$V$4,DK133,1),IF(AV133+VLOOKUP(BI133,NyHt!$L$2:$V$4,DK133,1)&gt;19,AV133-VLOOKUP(BI133,NyHt!$L$2:$V$4,DK133,1) &amp; " - " &amp; 19,AV133-VLOOKUP(BI133,NyHt!$L$2:$V$4,DK133,1) &amp; " - " &amp; AV133+VLOOKUP(BI133,NyHt!$L$2:$V$4,DK133,1))),""),"")</f>
        <v/>
      </c>
      <c r="CD133" s="4" t="str">
        <f>IF(AND(ISNUMBER(AW133),ISNUMBER(DK133)),IF(AW133-VLOOKUP(BI133,NySiF!$L$2:$V$4,DK133,1)&lt;1,1 &amp; " - " &amp; AW133+VLOOKUP(BI133,NySiF!$L$2:$V$4,DK133,1),IF(AW133+VLOOKUP(BI133,NySiF!$L$2:$V$4,DK133,1)&gt;19,AW133-VLOOKUP(BI133,NySiF!$L$2:$V$4,DK133,1) &amp; " - " &amp; 19,AW133-VLOOKUP(BI133,NySiF!$L$2:$V$4,DK133,1) &amp; " - " &amp; AW133+VLOOKUP(BI133,NySiF!$L$2:$V$4,DK133,1))),"")</f>
        <v/>
      </c>
      <c r="CE133" s="4" t="str">
        <f>IF(AND(ISNUMBER(AX133),ISNUMBER(DK133)),IF(AX133-VLOOKUP(BI133,NySiB!$L$2:$V$4,DK133,1)&lt;1,1 &amp; " - " &amp; AX133+VLOOKUP(BI133,NySiB!$L$2:$V$4,DK133,1),IF(AX133+VLOOKUP(BI133,NySiB!$L$2:$V$4,DK133,1)&gt;19,AX133-VLOOKUP(BI133,NySiB!$L$2:$V$4,DK133,1) &amp; " - " &amp; 19,AX133-VLOOKUP(BI133,NySiB!$L$2:$V$4,DK133,1) &amp; " - " &amp; AX133+VLOOKUP(BI133,NySiB!$L$2:$V$4,DK133,1))),"")</f>
        <v/>
      </c>
      <c r="CF133" s="4" t="str">
        <f>IF(AND(ISNUMBER(AY133),ISNUMBER(DK133)),IF(AY133-VLOOKUP(BI133,NySiT!$L$2:$V$4,DK133,1)&lt;1,1 &amp; " - " &amp; AY133+VLOOKUP(BI133,NySiT!$L$2:$V$4,DK133,1),IF(AY133+VLOOKUP(BI133,NySiT!$L$2:$V$4,DK133,1)&gt;19,AY133-VLOOKUP(BI133,NySiT!$L$2:$V$4,DK133,1) &amp; " - " &amp; 19,AY133-VLOOKUP(BI133,NySiT!$L$2:$V$4,DK133,1) &amp; " - " &amp; AY133+VLOOKUP(BI133,NySiT!$L$2:$V$4,DK133,1))),"")</f>
        <v/>
      </c>
      <c r="CG133" s="4" t="str">
        <f>IF(AND(ISNUMBER(AZ133),ISNUMBER(DK133)),IF(AZ133-VLOOKUP(BI133,NyVs!$L$2:$V$4,DK133,1)&lt;1,1 &amp; " - " &amp; AZ133+VLOOKUP(BI133,NyVs!$L$2:$V$4,DK133,1),IF(AZ133+VLOOKUP(BI133,NyVs!$L$2:$V$4,DK133,1)&gt;19,AZ133-VLOOKUP(BI133,NyVs!$L$2:$V$4,DK133,1) &amp; " - " &amp; 19,AZ133-VLOOKUP(BI133,NyVs!$L$2:$V$4,DK133,1) &amp; " - " &amp; AZ133+VLOOKUP(BI133,NyVs!$L$2:$V$4,DK133,1))),"")</f>
        <v/>
      </c>
      <c r="CH133" s="4" t="str">
        <f>IF(AND(ISNUMBER(BA133),ISNUMBER(DK133)),IF(BA133-VLOOKUP(BI133,NyPp!$L$2:$V$4,DK133,1)&lt;1,1 &amp; " - " &amp; BA133+VLOOKUP(BI133,NyPp!$L$2:$V$4,DK133,1),IF(BA133+VLOOKUP(BI133,NyPp!$L$2:$V$4,DK133,1)&gt;19,BA133-VLOOKUP(BI133,NyPp!$L$2:$V$4,DK133,1) &amp; " - " &amp; 19,BA133-VLOOKUP(BI133,NyPp!$L$2:$V$4,DK133,1) &amp; " - " &amp; BA133+VLOOKUP(BI133,NyPp!$L$2:$V$4,DK133,1))),"")</f>
        <v/>
      </c>
      <c r="CI133" s="4" t="str">
        <f>IF(AND(ISNUMBER(BB133),ISNUMBER(DK133)),IF(BB133-VLOOKUP(BI133,NyIGS!$L$2:$V$4,DK133,1)&lt;40,40 &amp; " - " &amp; BB133+VLOOKUP(BI133,NyIGS!$L$2:$V$4,DK133,1),IF(BB133+VLOOKUP(BI133,NyIGS!$L$2:$V$4,DK133,1)&gt;160,BB133-VLOOKUP(BI133,NyIGS!$L$2:$V$4,DK133,1) &amp; " - " &amp; 160,BB133-VLOOKUP(BI133,NyIGS!$L$2:$V$4,DK133,1) &amp; " - " &amp; BB133+VLOOKUP(BI133,NyIGS!$L$2:$V$4,DK133,1))),"")</f>
        <v/>
      </c>
      <c r="CJ133" s="4" t="str">
        <f>IF(AND(ISNUMBER(BC133),ISNUMBER(DK133)),IF(BC133-VLOOKUP(BI133,NyIRS!$L$2:$V$4,DK133,1)&lt;40,40 &amp; " - " &amp; BC133+VLOOKUP(BI133,NyIRS!$L$2:$V$4,DK133,1),IF(BC133+VLOOKUP(BI133,NyIRS!$L$2:$V$4,DK133,1)&gt;160,BC133-VLOOKUP(BI133,NyIRS!$L$2:$V$4,DK133,1) &amp; " - " &amp; 160,BC133-VLOOKUP(BI133,NyIRS!$L$2:$V$4,DK133,1) &amp; " - " &amp; BC133+VLOOKUP(BI133,NyIRS!$L$2:$V$4,DK133,1))),"")</f>
        <v/>
      </c>
      <c r="CK133" s="4" t="str">
        <f>IF(AND(ISNUMBER(BD133),ISNUMBER(DK133)),IF(BD133-VLOOKUP(BI133,NyIES!$L$2:$V$4,DK133,1)&lt;40,40 &amp; " - " &amp; BD133+VLOOKUP(BI133,NyIES!$L$2:$V$4,DK133,1),IF(BD133+VLOOKUP(BI133,NyIES!$L$2:$V$4,DK133,1)&gt;160,BD133-VLOOKUP(BI133,NyIES!$L$2:$V$4,DK133,1) &amp; " - " &amp; 160,BD133-VLOOKUP(BI133,NyIES!$L$2:$V$4,DK133,1) &amp; " - " &amp; BD133+VLOOKUP(BI133,NyIES!$L$2:$V$4,DK133,1))),"")</f>
        <v/>
      </c>
      <c r="CL133" s="4" t="str">
        <f>IF(AND(ISNUMBER(BE133),ISNUMBER(DK133)),IF(BE133-VLOOKUP(BI133,NyISI!$L$2:$V$4,DK133,1)&lt;40,40 &amp; " - " &amp; BE133+VLOOKUP(BI133,NyISI!$L$2:$V$4,DK133,1),IF(BE133+VLOOKUP(BI133,NyISI!$L$2:$V$4,DK133,1)&gt;160,BE133-VLOOKUP(BI133,NyISI!$L$2:$V$4,DK133,1) &amp; " - " &amp; 160,BE133-VLOOKUP(BI133,NyISI!$L$2:$V$4,DK133,1) &amp; " - " &amp; BE133+VLOOKUP(BI133,NyISI!$L$2:$V$4,DK133,1))),"")</f>
        <v/>
      </c>
      <c r="CM133" s="4" t="str">
        <f>IF(AND(ISNUMBER(DK133),DK133&lt;8),IF(AND(ISNUMBER(BF133),ISNUMBER(DK133)),IF(BF133-VLOOKUP(BI133,NyISS!$L$2:$V$4,DK133,1)&lt;40,40 &amp; " - " &amp; BF133+VLOOKUP(BI133,NyISS!$L$2:$V$4,DK133,1),IF(BF133+VLOOKUP(BI133,NyISS!$L$2:$V$4,DK133,1)&gt;160,BF133-VLOOKUP(BI133,NyISS!$L$2:$V$4,DK133,1) &amp; " - " &amp; 160,BF133-VLOOKUP(BI133,NyISS!$L$2:$V$4,DK133,1) &amp; " - " &amp; BF133+VLOOKUP(BI133,NyISS!$L$2:$V$4,DK133,1))),""),"")</f>
        <v/>
      </c>
      <c r="CN133" s="4" t="str">
        <f>IF(AND(ISNUMBER(DK133),DK133&gt;7),IF(AND(ISNUMBER(BG133),ISNUMBER(DK133)),IF(BG133-VLOOKUP(BI133,NyISM!$L$2:$V$4,DK133,1)&lt;40,40 &amp; " - " &amp; BG133+VLOOKUP(BI133,NyISM!$L$2:$V$4,DK133,1),IF(BG133+VLOOKUP(BI133,NyISM!$L$2:$V$4,DK133,1)&gt;160,BG133-VLOOKUP(BI133,NyISM!$L$2:$V$4,DK133,1) &amp; " - " &amp; 160,BG133-VLOOKUP(BI133,NyISM!$L$2:$V$4,DK133,1) &amp; " - " &amp; BG133+VLOOKUP(BI133,NyISM!$L$2:$V$4,DK133,1))),""),"")</f>
        <v/>
      </c>
      <c r="CO133" s="4" t="str">
        <f>IF(AND(ISNUMBER(BH133),ISNUMBER(DK133)),IF(BH133-VLOOKUP(BI133,NyIAM!$L$2:$V$4,DK133,1)&lt;40,40 &amp; " - " &amp; BH133+VLOOKUP(BI133,NyIAM!$L$2:$V$4,DK133,1),IF(BH133+VLOOKUP(BI133,NyIAM!$L$2:$V$4,DK133,1)&gt;160,BH133-VLOOKUP(BI133,NyIAM!$L$2:$V$4,DK133,1) &amp; " - " &amp; 160,BH133-VLOOKUP(BI133,NyIAM!$L$2:$V$4,DK133,1) &amp; " - " &amp; BH133+VLOOKUP(BI133,NyIAM!$L$2:$V$4,DK133,1))),"")</f>
        <v/>
      </c>
      <c r="CP133" s="4" t="str">
        <f>IF(AF133="","",IF(AND(ISNUMBER(AF133),ISNUMBER(DK133)),IF(VLOOKUP(AF133,NyOm!$A$2:$K$30,DK133,1)=1,"Onormalt få ord",IF(VLOOKUP(AF133,NyOm!$A$2:$K$30,DK133,1)=2,"Färre antal ord än normalt",IF(VLOOKUP(AF133,NyOm!$A$2:$K$30,DK133,1)=3,"Normalt antal ord","")))))</f>
        <v/>
      </c>
      <c r="CQ133" s="4" t="str">
        <f>IF(AB133="","",IF(AND(ISNUMBER(AB133),ISNUMBER(DK133)),IF(VLOOKUP(AB133,NyPbTid!$A$2:$K$218,DK133,1)=1,"Onormalt lång tidsåtgång",IF(VLOOKUP(AB133,NyPbTid!$A$2:$K$218,DK133,1)=2,"Långsammare än normalt",IF(VLOOKUP(AB133,NyPbTid!$A$2:$K$218,DK133,1)=3,"Normal tidsåtgång","")))))</f>
        <v/>
      </c>
      <c r="CR133" s="4" t="str">
        <f>IF(AC133="","",IF(AND(ISNUMBER(AC133),ISNUMBER(DK133)),IF(VLOOKUP(AC133,NyPbFel!$A$2:$K$18,DK133,1)=1,"Onormalt antal fel",IF(VLOOKUP(AC133,NyPbFel!$A$2:$K$18,DK133,1)=2,"Fler fel än normalt",IF(VLOOKUP(AC133,NyPbFel!$A$2:$K$18,DK133,1)=3,"Normalt antal fel","")))))</f>
        <v/>
      </c>
      <c r="CS133" s="4" t="str">
        <f t="shared" si="28"/>
        <v/>
      </c>
      <c r="CT133" s="4" t="str">
        <f>IF(OR(ISNUMBER(CS133),CS133="0**"),IF(ISNUMBER(CS133),CS133/ABS(CS133)*VLOOKUP(1,SignDiff!$A$3:$K$4,DK133,1),VLOOKUP(1,SignDiff!$A$3:$K$4,DK133,1)),"")</f>
        <v/>
      </c>
      <c r="CU133" s="4" t="str">
        <f>IF(OR(ISNUMBER(CS133),CS133="0**"),IF(ISNUMBER(CS133),CS133/ABS(CS133)*VLOOKUP(1,SignDiff!$A$7:$K$8,DK133,1),VLOOKUP(1,SignDiff!$A$7:$K$8,DK133,1)),"")</f>
        <v/>
      </c>
      <c r="CV133" s="4" t="str">
        <f t="shared" si="29"/>
        <v/>
      </c>
      <c r="CW133" s="4" t="str">
        <f t="shared" si="30"/>
        <v/>
      </c>
      <c r="CX133" s="4" t="str">
        <f>IF(OR(ISNUMBER(CS133),CS133="0**"),IF(CS133="0**",VLOOKUP(0,'IRS-IES'!$A$2:$C$43,2,1),IF(CS133&lt;0,VLOOKUP(ABS(CS133),'IRS-IES'!$A$2:$C$43,2,1),VLOOKUP(ABS(CS133),'IRS-IES'!$A$2:$C$43,3,1))),"")</f>
        <v/>
      </c>
      <c r="CY133" s="4" t="str">
        <f t="shared" si="31"/>
        <v/>
      </c>
      <c r="CZ133" s="4" t="str">
        <f>IF(OR(ISNUMBER(CY133),CY133="0**"),IF(ISNUMBER(CY133),CY133/ABS(CY133)*VLOOKUP(2,SignDiff!$A$3:$K$4,DK133,1),VLOOKUP(2,SignDiff!$A$3:$K$4,DK133,1)),"")</f>
        <v/>
      </c>
      <c r="DA133" s="4" t="str">
        <f>IF(OR(ISNUMBER(CY133),CY133="0**"),IF(ISNUMBER(CY133),CY133/ABS(CY133)*VLOOKUP(2,SignDiff!$A$7:$K$8,DK133,1),VLOOKUP(2,SignDiff!$A$7:$K$8,DK133,1)),"")</f>
        <v/>
      </c>
      <c r="DB133" s="4" t="str">
        <f t="shared" si="32"/>
        <v/>
      </c>
      <c r="DC133" s="4" t="str">
        <f t="shared" si="33"/>
        <v/>
      </c>
      <c r="DD133" s="4" t="str">
        <f>IF(OR(ISNUMBER(CY133),CY133="0**"),IF(CY133="0**",VLOOKUP(0,'ISI-ISS'!$A$2:$C$43,2,1),IF(CY133&lt;0,VLOOKUP(ABS(CY133),'ISI-ISS'!$A$2:$C$43,2,1),VLOOKUP(ABS(CY133),'ISI-ISS'!$A$2:$C$43,3,1))),"")</f>
        <v/>
      </c>
      <c r="DE133" s="4" t="str">
        <f t="shared" si="34"/>
        <v/>
      </c>
      <c r="DF133" s="4" t="str">
        <f>IF(OR(ISNUMBER(DE133),DE133="0**"),IF(ISNUMBER(DE133),DE133/ABS(DE133)*VLOOKUP(2,SignDiff!$A$3:$K$4,DK133,1),VLOOKUP(2,SignDiff!$A$3:$K$4,DK133,1)),"")</f>
        <v/>
      </c>
      <c r="DG133" s="4" t="str">
        <f>IF(OR(ISNUMBER(DE133),DE133="0**"),IF(ISNUMBER(DE133),DE133/ABS(DE133)*VLOOKUP(2,SignDiff!$A$7:$K$8,DK133,1),VLOOKUP(2,SignDiff!$A$7:$K$8,DK133,1)),"")</f>
        <v/>
      </c>
      <c r="DH133" s="4" t="str">
        <f t="shared" si="35"/>
        <v/>
      </c>
      <c r="DI133" s="4" t="str">
        <f t="shared" si="36"/>
        <v/>
      </c>
      <c r="DJ133" s="4" t="str">
        <f>IF(OR(ISNUMBER(DE133),DE133="0**"),IF(DE133="0**",VLOOKUP(0,'ISI-ISM'!$A$2:$C$43,2,1),IF(DE133&lt;0,VLOOKUP(ABS(DE133),'ISI-ISM'!$A$2:$C$43,2,1),VLOOKUP(ABS(DE133),'ISI-ISM'!$A$2:$C$43,3,1))),"")</f>
        <v/>
      </c>
      <c r="DK133" s="4" t="str">
        <f>IF(ISERROR(VLOOKUP(N133,age!$A$2:$C$11,2,1)),"",VLOOKUP(N133,age!$A$2:$C$11,2,1))</f>
        <v/>
      </c>
      <c r="DL133" s="4" t="str">
        <f>IF(ISERROR(VLOOKUP(N133,age!$A$2:$C$11,3,1)),"",VLOOKUP(N133,age!$A$2:$C$11,3,1))</f>
        <v/>
      </c>
      <c r="DM133" s="4">
        <f t="shared" si="23"/>
        <v>0</v>
      </c>
      <c r="DN133" s="4">
        <f t="shared" si="24"/>
        <v>0</v>
      </c>
      <c r="DO133" s="4">
        <f t="shared" si="25"/>
        <v>0</v>
      </c>
      <c r="DP133" s="4">
        <f t="shared" si="26"/>
        <v>0</v>
      </c>
      <c r="DQ133" s="4">
        <f t="shared" si="27"/>
        <v>0</v>
      </c>
      <c r="DR133" s="9" t="str">
        <f t="shared" si="37"/>
        <v/>
      </c>
      <c r="DS133" s="9" t="str">
        <f t="shared" si="38"/>
        <v/>
      </c>
      <c r="DT133" s="9" t="str">
        <f t="shared" si="39"/>
        <v/>
      </c>
      <c r="DU133" s="9" t="str">
        <f t="shared" si="40"/>
        <v/>
      </c>
      <c r="DV133" s="9" t="str">
        <f t="shared" si="41"/>
        <v/>
      </c>
      <c r="DW133" s="9" t="str">
        <f t="shared" si="42"/>
        <v/>
      </c>
      <c r="DX133" s="9" t="str">
        <f t="shared" si="43"/>
        <v/>
      </c>
      <c r="DY133" s="9" t="str">
        <f>IF(AND(ISNUMBER(AJ133),ISNUMBER(DK133)),IF(AJ133-VLOOKUP(BI133,NyFi!$L$2:$V$4,DK133,1)&lt;1,1,AJ133-VLOOKUP(BI133,NyFi!$L$2:$V$4,DK133,1)),"")</f>
        <v/>
      </c>
      <c r="DZ133" s="9" t="str">
        <f>IF(AND(ISNUMBER(DK133),DK133&lt;8),IF(AND(ISNUMBER(AK133),ISNUMBER(DK133)),IF(AK133-VLOOKUP(BI133,NyGs!$L$2:$V$4,DK133,1)&lt;1,1,AK133-VLOOKUP(BI133,NyGs!$L$2:$V$4,DK133,1)),""),"")</f>
        <v/>
      </c>
      <c r="EA133" s="9" t="str">
        <f>IF(AND(ISNUMBER(AL133),ISNUMBER(DK133)),IF(AL133-VLOOKUP(BI133,NyRm!$L$2:$V$4,DK133,1)&lt;1,1,AL133-VLOOKUP(BI133,NyRm!$L$2:$V$4,DK133,1)),"")</f>
        <v/>
      </c>
      <c r="EB133" s="9" t="str">
        <f>IF(AND(ISNUMBER(AM133),ISNUMBER(DK133)),IF(AM133-VLOOKUP(BI133,NyFm!$L$2:$V$4,DK133,1)&lt;1,1,AM133-VLOOKUP(BI133,NyFm!$L$2:$V$4,DK133,1)),"")</f>
        <v/>
      </c>
      <c r="EC133" s="9" t="str">
        <f>IF(AND(ISNUMBER(DK133),DK133&lt;8),IF(AND(ISNUMBER(AN133),ISNUMBER(DK133)),IF(AN133-VLOOKUP(BI133,NyLi1R!$L$2:$V$4,DK133,1)&lt;1,1,AN133-VLOOKUP(BI133,NyLi1R!$L$2:$V$4,DK133,1)),""),"")</f>
        <v/>
      </c>
      <c r="ED133" s="9" t="str">
        <f>IF(AND(ISNUMBER(DK133),DK133&lt;8),IF(AND(ISNUMBER(AO133),ISNUMBER(DK133)),IF(AO133-VLOOKUP(BI133,NyLi1E!$L$2:$V$4,DK133,1)&lt;1,1,AO133-VLOOKUP(BI133,NyLi1E!$L$2:$V$4,DK133,1)),""),"")</f>
        <v/>
      </c>
      <c r="EE133" s="9" t="str">
        <f>IF(AND(ISNUMBER(DK133),DK133&lt;8),IF(AND(ISNUMBER(AP133),ISNUMBER(DK133)),IF(AP133-VLOOKUP(BI133,NyLi1T!$L$2:$V$4,DK133,1)&lt;1,1,AP133-VLOOKUP(BI133,NyLi1T!$L$2:$V$4,DK133,1)),""),"")</f>
        <v/>
      </c>
      <c r="EF133" s="9" t="str">
        <f>IF(AND(ISNUMBER(DK133),DK133&gt;7),IF(AND(ISNUMBER(AQ133),ISNUMBER(DK133)),IF(AQ133-VLOOKUP(BI133,NyLi2R!$L$2:$V$4,DK133,1)&lt;1,1,AQ133-VLOOKUP(BI133,NyLi2R!$L$2:$V$4,DK133,1)),""),"")</f>
        <v/>
      </c>
      <c r="EG133" s="9" t="str">
        <f>IF(AND(ISNUMBER(DK133),DK133&gt;7),IF(AND(ISNUMBER(AR133),ISNUMBER(DK133)),IF(AR133-VLOOKUP(BI133,NyLi2E!$L$2:$V$4,DK133,1)&lt;1,1,AR133-VLOOKUP(BI133,NyLi2E!$L$2:$V$4,DK133,1)),""),"")</f>
        <v/>
      </c>
      <c r="EH133" s="9" t="str">
        <f>IF(AND(ISNUMBER(DK133),DK133&gt;7),IF(AND(ISNUMBER(AS133),ISNUMBER(DK133)),IF(AS133-VLOOKUP(BI133,NyLi2T!$L$2:$V$4,DK133,1)&lt;1,1,AS133-VLOOKUP(BI133,NyLi2T!$L$2:$V$4,DK133,1)),""),"")</f>
        <v/>
      </c>
      <c r="EI133" s="9" t="str">
        <f>IF(AND(ISNUMBER(DK133),DK133&lt;8),IF(AND(ISNUMBER(AT133),ISNUMBER(DK133)),IF(AT133-VLOOKUP(BI133,NySs!$L$2:$V$4,DK133,1)&lt;1,1,AT133-VLOOKUP(BI133,NySs!$L$2:$V$4,DK133,1)),""),"")</f>
        <v/>
      </c>
      <c r="EJ133" s="9" t="str">
        <f>IF(AND(ISNUMBER(DK133),DK133&lt;9),IF(AND(ISNUMBER(AU133),ISNUMBER(DK133)),IF(AU133-VLOOKUP(BI133,NyEo!$L$2:$V$4,DK133,1)&lt;1,1,AU133-VLOOKUP(BI133,NyEo!$L$2:$V$4,DK133,1)),""),"")</f>
        <v/>
      </c>
      <c r="EK133" s="9" t="str">
        <f>IF(AND(ISNUMBER(DK133),DK133&gt;7),IF(AND(ISNUMBER(AV133),ISNUMBER(DK133)),IF(AV133-VLOOKUP(BI133,NyHt!$L$2:$V$4,DK133,1)&lt;1,1,AV133-VLOOKUP(BI133,NyHt!$L$2:$V$4,DK133,1)),""),"")</f>
        <v/>
      </c>
      <c r="EL133" s="9" t="str">
        <f>IF(AND(ISNUMBER(AW133),ISNUMBER(DK133)),IF(AW133-VLOOKUP(BI133,NySiF!$L$2:$V$4,DK133,1)&lt;1,1,AW133-VLOOKUP(BI133,NySiF!$L$2:$V$4,DK133,1)),"")</f>
        <v/>
      </c>
      <c r="EM133" s="9" t="str">
        <f>IF(AND(ISNUMBER(AX133),ISNUMBER(DK133)),IF(AX133-VLOOKUP(BI133,NySiB!$L$2:$V$4,DK133,1)&lt;1,1,AX133-VLOOKUP(BI133,NySiB!$L$2:$V$4,DK133,1)),"")</f>
        <v/>
      </c>
      <c r="EN133" s="9" t="str">
        <f>IF(AND(ISNUMBER(AY133),ISNUMBER(DK133)),IF(AY133-VLOOKUP(BI133,NySiT!$L$2:$V$4,DK133,1)&lt;1,1,AY133-VLOOKUP(BI133,NySiT!$L$2:$V$4,DK133,1)),"")</f>
        <v/>
      </c>
      <c r="EO133" s="9" t="str">
        <f>IF(AND(ISNUMBER(AZ133),ISNUMBER(DK133)),IF(AZ133-VLOOKUP(BI133,NyVs!$L$2:$V$4,DK133,1)&lt;1,1,AZ133-VLOOKUP(BI133,NyVs!$L$2:$V$4,DK133,1)),"")</f>
        <v/>
      </c>
      <c r="EP133" s="9" t="str">
        <f>IF(AND(ISNUMBER(BA133),ISNUMBER(DK133)),IF(BA133-VLOOKUP(BI133,NyPp!$L$2:$V$4,DK133,1)&lt;1,1,BA133-VLOOKUP(BI133,NyPp!$L$2:$V$4,DK133,1)),"")</f>
        <v/>
      </c>
      <c r="EQ133" s="9" t="str">
        <f>IF(AND(ISNUMBER(BB133),ISNUMBER(DK133)),IF(BB133-VLOOKUP(BI133,NyIGS!$L$2:$V$4,DK133,1)&lt;40,40,BB133-VLOOKUP(BI133,NyIGS!$L$2:$V$4,DK133,1)),"")</f>
        <v/>
      </c>
      <c r="ER133" s="9" t="str">
        <f>IF(AND(ISNUMBER(BC133),ISNUMBER(DK133)),IF(BC133-VLOOKUP(BI133,NyIRS!$L$2:$V$4,DK133,1)&lt;40,40,BC133-VLOOKUP(BI133,NyIRS!$L$2:$V$4,DK133,1)),"")</f>
        <v/>
      </c>
      <c r="ES133" s="9" t="str">
        <f>IF(AND(ISNUMBER(BD133),ISNUMBER(DK133)),IF(BD133-VLOOKUP(BI133,NyIES!$L$2:$V$4,DK133,1)&lt;40,40,BD133-VLOOKUP(BI133,NyIES!$L$2:$V$4,DK133,1)),"")</f>
        <v/>
      </c>
      <c r="ET133" s="9" t="str">
        <f>IF(AND(ISNUMBER(BE133),ISNUMBER(DK133)),IF(BE133-VLOOKUP(BI133,NyISI!$L$2:$V$4,DK133,1)&lt;40,40,BE133-VLOOKUP(BI133,NyISI!$L$2:$V$4,DK133,1)),"")</f>
        <v/>
      </c>
      <c r="EU133" s="9" t="str">
        <f>IF(AND(ISNUMBER(DK133),DK133&lt;8),IF(AND(ISNUMBER(BF133),ISNUMBER(DK133)),IF(BF133-VLOOKUP(BI133,NyISS!$L$2:$V$4,DK133,1)&lt;40,40,BF133-VLOOKUP(BI133,NyISS!$L$2:$V$4,DK133,1)),""),"")</f>
        <v/>
      </c>
      <c r="EV133" s="9" t="str">
        <f>IF(AND(ISNUMBER(DK133),DK133&gt;7),IF(AND(ISNUMBER(BG133),ISNUMBER(DK133)),IF(BG133-VLOOKUP(BI133,NyISM!$L$2:$V$4,DK133,1)&lt;40,40,BG133-VLOOKUP(BI133,NyISM!$L$2:$V$4,DK133,1)),""),"")</f>
        <v/>
      </c>
      <c r="EW133" s="9" t="str">
        <f>IF(AND(ISNUMBER(BH133),ISNUMBER(DK133)),IF(BH133-VLOOKUP(BI133,NyIAM!$L$2:$V$4,DK133,1)&lt;40,40,BH133-VLOOKUP(BI133,NyIAM!$L$2:$V$4,DK133,1)),"")</f>
        <v/>
      </c>
      <c r="EX133" s="9" t="str">
        <f>IF(AND(ISNUMBER(AJ133),ISNUMBER(DK133)),IF(AJ133+VLOOKUP(BI133,NyFi!$L$2:$V$4,DK133,1)&gt;19,19,AJ133+VLOOKUP(BI133,NyFi!$L$2:$V$4,DK133,1)),"")</f>
        <v/>
      </c>
      <c r="EY133" s="9" t="str">
        <f>IF(AND(ISNUMBER(DK133),DK133&lt;8),IF(AND(ISNUMBER(AK133),ISNUMBER(DK133)),IF(AK133+VLOOKUP(BI133,NyGs!$L$2:$V$4,DK133,1)&gt;19,19,AK133+VLOOKUP(BI133,NyGs!$L$2:$V$4,DK133,1)),""),"")</f>
        <v/>
      </c>
      <c r="EZ133" s="9" t="str">
        <f>IF(AND(ISNUMBER(AL133),ISNUMBER(DK133)),IF(AL133+VLOOKUP(BI133,NyRm!$L$2:$V$4,DK133,1)&gt;19,19,AL133+VLOOKUP(BI133,NyRm!$L$2:$V$4,DK133,1)),"")</f>
        <v/>
      </c>
      <c r="FA133" s="9" t="str">
        <f>IF(AND(ISNUMBER(AM133),ISNUMBER(DK133)),IF(AM133+VLOOKUP(BI133,NyFm!$L$2:$V$4,DK133,1)&gt;19,19,AM133+VLOOKUP(BI133,NyFm!$L$2:$V$4,DK133,1)),"")</f>
        <v/>
      </c>
      <c r="FB133" s="9" t="str">
        <f>IF(AND(ISNUMBER(DK133),DK133&lt;8),IF(AND(ISNUMBER(AN133),ISNUMBER(DK133)),IF(AN133+VLOOKUP(BI133,NyLi1R!$L$2:$V$4,DK133,1)&gt;19,19,AN133+VLOOKUP(BI133,NyLi1R!$L$2:$V$4,DK133,1)),""),"")</f>
        <v/>
      </c>
      <c r="FC133" s="9" t="str">
        <f>IF(AND(ISNUMBER(DK133),DK133&lt;8),IF(AND(ISNUMBER(AO133),ISNUMBER(DK133)),IF(AO133+VLOOKUP(BI133,NyLi1E!$L$2:$V$4,DK133,1)&gt;19,19,AO133+VLOOKUP(BI133,NyLi1E!$L$2:$V$4,DK133,1)),""),"")</f>
        <v/>
      </c>
      <c r="FD133" s="9" t="str">
        <f>IF(AND(ISNUMBER(DK133),DK133&lt;8),IF(AND(ISNUMBER(AP133),ISNUMBER(DK133)),IF(AP133+VLOOKUP(BI133,NyLi1T!$L$2:$V$4,DK133,1)&gt;19,19,AP133+VLOOKUP(BI133,NyLi1T!$L$2:$V$4,DK133,1)),""),"")</f>
        <v/>
      </c>
      <c r="FE133" s="9" t="str">
        <f>IF(AND(ISNUMBER(DK133),DK133&gt;7),IF(AND(ISNUMBER(AQ133),ISNUMBER(DK133)),IF(AQ133+VLOOKUP(BI133,NyLi2R!$L$2:$V$4,DK133,1)&gt;19,19,AQ133+VLOOKUP(BI133,NyLi2R!$L$2:$V$4,DK133,1)),""),"")</f>
        <v/>
      </c>
      <c r="FF133" s="9" t="str">
        <f>IF(AND(ISNUMBER(DK133),DK133&gt;7),IF(AND(ISNUMBER(AR133),ISNUMBER(DK133)),IF(AR133+VLOOKUP(BI133,NyLi2E!$L$2:$V$4,DK133,1)&gt;19,19,AR133+VLOOKUP(BI133,NyLi2E!$L$2:$V$4,DK133,1)),""),"")</f>
        <v/>
      </c>
      <c r="FG133" s="9" t="str">
        <f>IF(AND(ISNUMBER(DK133),DK133&gt;7),IF(AND(ISNUMBER(AS133),ISNUMBER(DK133)),IF(AS133+VLOOKUP(BI133,NyLi2T!$L$2:$V$4,DK133,1)&gt;19,19,AS133+VLOOKUP(BI133,NyLi2T!$L$2:$V$4,DK133,1)),""),"")</f>
        <v/>
      </c>
      <c r="FH133" s="9" t="str">
        <f>IF(AND(ISNUMBER(DK133),DK133&lt;8),IF(AND(ISNUMBER(AT133),ISNUMBER(DK133)),IF(AT133+VLOOKUP(BI133,NySs!$L$2:$V$4,DK133,1)&gt;19,19,AT133+VLOOKUP(BI133,NySs!$L$2:$V$4,DK133,1)),""),"")</f>
        <v/>
      </c>
      <c r="FI133" s="9" t="str">
        <f>IF(AND(ISNUMBER(DK133),DK133&lt;9),IF(AND(ISNUMBER(AU133),ISNUMBER(DK133)),IF(AU133+VLOOKUP(BI133,NyEo!$L$2:$V$4,DK133,1)&gt;19,19,AU133+VLOOKUP(BI133,NyEo!$L$2:$V$4,DK133,1)),""),"")</f>
        <v/>
      </c>
      <c r="FJ133" s="9" t="str">
        <f>IF(AND(ISNUMBER(DK133),DK133&gt;7),IF(AND(ISNUMBER(AV133),ISNUMBER(DK133)),IF(AV133+VLOOKUP(BI133,NyHt!$L$2:$V$4,DK133,1)&gt;19,19,AV133+VLOOKUP(BI133,NyHt!$L$2:$V$4,DK133,1)),""),"")</f>
        <v/>
      </c>
      <c r="FK133" s="9" t="str">
        <f>IF(AND(ISNUMBER(AW133),ISNUMBER(DK133)),IF(AW133+VLOOKUP(BI133,NySiF!$L$2:$V$4,DK133,1)&gt;19,19,AW133+VLOOKUP(BI133,NySiF!$L$2:$V$4,DK133,1)),"")</f>
        <v/>
      </c>
      <c r="FL133" s="9" t="str">
        <f>IF(AND(ISNUMBER(AX133),ISNUMBER(DK133)),IF(AX133+VLOOKUP(BI133,NySiB!$L$2:$V$4,DK133,1)&gt;19,19,AX133+VLOOKUP(BI133,NySiB!$L$2:$V$4,DK133,1)),"")</f>
        <v/>
      </c>
      <c r="FM133" s="9" t="str">
        <f>IF(AND(ISNUMBER(AY133),ISNUMBER(DK133)),IF(AY133+VLOOKUP(BI133,NySiT!$L$2:$V$4,DK133,1)&gt;19,19,AY133+VLOOKUP(BI133,NySiT!$L$2:$V$4,DK133,1)),"")</f>
        <v/>
      </c>
      <c r="FN133" s="9" t="str">
        <f>IF(AND(ISNUMBER(AZ133),ISNUMBER(DK133)),IF(AZ133+VLOOKUP(BI133,NyVs!$L$2:$V$4,DK133,1)&gt;19,19,AZ133+VLOOKUP(BI133,NyVs!$L$2:$V$4,DK133,1)),"")</f>
        <v/>
      </c>
      <c r="FO133" s="9" t="str">
        <f>IF(AND(ISNUMBER(BA133),ISNUMBER(DK133)),IF(BA133+VLOOKUP(BI133,NyPp!$L$2:$V$4,DK133,1)&gt;19,19,BA133+VLOOKUP(BI133,NyPp!$L$2:$V$4,DK133,1)),"")</f>
        <v/>
      </c>
      <c r="FP133" s="9" t="str">
        <f>IF(AND(ISNUMBER(BB133),ISNUMBER(DK133)),IF(BB133+VLOOKUP(BI133,NyIGS!$L$2:$V$4,DK133,1)&gt;160,160,BB133+VLOOKUP(BI133,NyIGS!$L$2:$V$4,DK133,1)),"")</f>
        <v/>
      </c>
      <c r="FQ133" s="9" t="str">
        <f>IF(AND(ISNUMBER(BC133),ISNUMBER(DK133)),IF(BC133+VLOOKUP(BI133,NyIRS!$L$2:$V$4,DK133,1)&gt;160,160,BC133+VLOOKUP(BI133,NyIRS!$L$2:$V$4,DK133,1)),"")</f>
        <v/>
      </c>
      <c r="FR133" s="9" t="str">
        <f>IF(AND(ISNUMBER(BD133),ISNUMBER(DK133)),IF(BD133+VLOOKUP(BI133,NyIES!$L$2:$V$4,DK133,1)&gt;160,160, BD133+VLOOKUP(BI133,NyIES!$L$2:$V$4,DK133,1)),"")</f>
        <v/>
      </c>
      <c r="FS133" s="9" t="str">
        <f>IF(AND(ISNUMBER(BE133),ISNUMBER(DK133)),IF(BE133+VLOOKUP(BI133,NyISI!$L$2:$V$4,DK133,1)&gt;160,160,BE133+VLOOKUP(BI133,NyISI!$L$2:$V$4,DK133,1)),"")</f>
        <v/>
      </c>
      <c r="FT133" s="9" t="str">
        <f>IF(AND(ISNUMBER(DK133),DK133&lt;8),IF(AND(ISNUMBER(BF133),ISNUMBER(DK133)),IF(BF133+VLOOKUP(BI133,NyISS!$L$2:$V$4,DK133,1)&gt;160,160,BF133+VLOOKUP(BI133,NyISS!$L$2:$V$4,DK133,1)),""),"")</f>
        <v/>
      </c>
      <c r="FU133" s="9" t="str">
        <f>IF(AND(ISNUMBER(DK133),DK133&gt;7),IF(AND(ISNUMBER(BG133),ISNUMBER(DK133)),IF(BG133+VLOOKUP(BI133,NyISM!$L$2:$V$4,DK133,1)&gt;160,160,BG133+VLOOKUP(BI133,NyISM!$L$2:$V$4,DK133,1)),""),"")</f>
        <v/>
      </c>
      <c r="FV133" s="9" t="str">
        <f>IF(AND(ISNUMBER(BH133),ISNUMBER(DK133)),IF(BH133+VLOOKUP(BI133,NyIAM!$L$2:$V$4,DK133,1)&gt;160,160,BH133+VLOOKUP(BI133,NyIAM!$L$2:$V$4,DK133,1)),"")</f>
        <v/>
      </c>
    </row>
    <row r="134" spans="1:178" x14ac:dyDescent="0.2">
      <c r="A134" s="51"/>
      <c r="B134" s="51"/>
      <c r="C134" s="51"/>
      <c r="D134" s="51"/>
      <c r="E134" s="51"/>
      <c r="F134" s="51"/>
      <c r="G134" s="51"/>
      <c r="H134" s="51"/>
      <c r="I134" s="51"/>
      <c r="J134" s="52"/>
      <c r="K134" s="52"/>
      <c r="L134" s="53"/>
      <c r="M134" s="53"/>
      <c r="N134" s="58" t="str">
        <f t="shared" ref="N134:N197" si="44">IF(OR(J134="",K134=""),"",IF((DM134*12+DN134)&lt;60,"Ald&lt;5:0",IF((DM134*12+DN134)&gt;155,"Ald&gt;12:11",DM134*12+DN134)))</f>
        <v/>
      </c>
      <c r="O134" s="53"/>
      <c r="P134" s="53"/>
      <c r="Q134" s="53"/>
      <c r="R134" s="53"/>
      <c r="S134" s="53"/>
      <c r="T134" s="53"/>
      <c r="U134" s="53"/>
      <c r="V134" s="53"/>
      <c r="W134" s="53"/>
      <c r="X134" s="53"/>
      <c r="Y134" s="53"/>
      <c r="Z134" s="53"/>
      <c r="AA134" s="53"/>
      <c r="AB134" s="53"/>
      <c r="AC134" s="53"/>
      <c r="AD134" s="53"/>
      <c r="AE134" s="53"/>
      <c r="AF134" s="53"/>
      <c r="AG134" s="53"/>
      <c r="AH134" s="53"/>
      <c r="AI134" s="53"/>
      <c r="AJ134" s="4" t="str">
        <f>IF(O134="","",IF(ISNUMBER(N134),VLOOKUP(O134,NyFi!$A$2:$K$40,DK134),""))</f>
        <v/>
      </c>
      <c r="AK134" s="4" t="str">
        <f>IF(P134="","",IF(AND(ISNUMBER(N134),DK134&lt;8),VLOOKUP(P134,NyGs!$A$2:$G$41,DK134),""))</f>
        <v/>
      </c>
      <c r="AL134" s="4" t="str">
        <f>IF(AA134="","",IF(ISNUMBER(N134),VLOOKUP(AA134,NyRm!$A$2:$K$56,DK134),""))</f>
        <v/>
      </c>
      <c r="AM134" s="4" t="str">
        <f>IF(Z134="","",IF(ISNUMBER(N134),VLOOKUP(Z134,NyFm!$A$2:$K$46,DK134),""))</f>
        <v/>
      </c>
      <c r="AN134" s="4" t="str">
        <f>IF(U134="","",IF(AND(ISNUMBER(N134),DK134&lt;8),VLOOKUP(U134,NyLi1R!$A$2:$G$20,DK134),""))</f>
        <v/>
      </c>
      <c r="AO134" s="4" t="str">
        <f>IF(V134="","",IF(AND(ISNUMBER(N134),DK134&lt;8),VLOOKUP(V134,NyLi1E!$A$2:$G$20,DK134),""))</f>
        <v/>
      </c>
      <c r="AP134" s="4" t="str">
        <f>IF(AND(ISNUMBER(N134),ISNUMBER(AN134),ISNUMBER(AO134),DK134&lt;8),VLOOKUP(AN134+AO134,NyLi1T!$A$2:$G$40,DK134),"")</f>
        <v/>
      </c>
      <c r="AQ134" s="4" t="str">
        <f>IF(W134="","",IF(AND(ISNUMBER(N134),DK134&gt;7),VLOOKUP(W134,NyLi2R!$A$2:$K$20,DK134),""))</f>
        <v/>
      </c>
      <c r="AR134" s="4" t="str">
        <f>IF(X134="","",IF(AND(ISNUMBER(N134),DK134&gt;7),VLOOKUP(X134,NyLi2E!$A$2:$K$20,DK134),""))</f>
        <v/>
      </c>
      <c r="AS134" s="4" t="str">
        <f>IF(AND(ISNUMBER(N134),ISNUMBER(AQ134),ISNUMBER(AR134),DK134&gt;7),VLOOKUP(AQ134+AR134,NyLi2T!$A$2:$K$40,DK134),"")</f>
        <v/>
      </c>
      <c r="AT134" s="4" t="str">
        <f>IF(AE134="","",IF(AND(ISNUMBER(N134),DK134&lt;8),VLOOKUP(AE134,NySs!$A$2:$G$28,DK134),""))</f>
        <v/>
      </c>
      <c r="AU134" s="4" t="str">
        <f>IF(AD134="","",IF(AND(ISNUMBER(N134),DK134&lt;9),VLOOKUP(AD134,NyEo!$A$2:$H$22,DK134),""))</f>
        <v/>
      </c>
      <c r="AV134" s="4" t="str">
        <f>IF(Q134="","",IF(AND(ISNUMBER(N134),DK134&gt;7),VLOOKUP(Q134,NyHt!$A$2:$K$17,DK134),""))</f>
        <v/>
      </c>
      <c r="AW134" s="4" t="str">
        <f>IF(R134="","",IF(ISNUMBER(N134),VLOOKUP(R134,NySiF!$A$2:$K$18,DK134),""))</f>
        <v/>
      </c>
      <c r="AX134" s="4" t="str">
        <f>IF(S134="","",IF(ISNUMBER(N134),VLOOKUP(S134,NySiB!$A$2:$K$16,DK134),""))</f>
        <v/>
      </c>
      <c r="AY134" s="4" t="str">
        <f>IF(T134="","",IF(ISNUMBER(N134),VLOOKUP(T134,NySiT!$A$2:$K$32,DK134),""))</f>
        <v/>
      </c>
      <c r="AZ134" s="4" t="str">
        <f>IF(Y134="","",IF(ISNUMBER(N134),VLOOKUP(Y134,NyVs!$A$2:$K$86,DK134),""))</f>
        <v/>
      </c>
      <c r="BA134" s="4" t="str">
        <f>IF(AI134="","",IF(ISNUMBER(N134),VLOOKUP(AI134,NyPp!$A$2:$K$202,DK134),""))</f>
        <v/>
      </c>
      <c r="BB134" s="4" t="str">
        <f>IF(AND(ISNUMBER(AJ134),ISNUMBER(AK134),ISNUMBER(AL134),ISNUMBER(AM134),DK134&lt;8),IF(COUNTIF(O134,0)+COUNTIF(P134,0)+COUNTIF(AA134,0)+COUNTIF(Z134,0)&gt;1,"",VLOOKUP(AJ134+AK134+AL134+AM134,NyIGS!$A$2:$K$78,DK134)),IF(AND(ISNUMBER(AJ134),ISNUMBER(AL134),ISNUMBER(AM134),ISNUMBER(AS134),DK134&gt;7),IF(COUNTIF(O134,0)+COUNTIF(AA134,0)+COUNTIF(Z134,0)+AND(COUNTIF(W134,0),COUNTIF(X134,0))&gt;1,"",VLOOKUP(AJ134+AL134+AM134+AS134,NyIGS!$A$2:$K$78,DK134)),""))</f>
        <v/>
      </c>
      <c r="BC134" s="4" t="str">
        <f>IF(AND(ISNUMBER(AJ134),ISNUMBER(AN134),ISNUMBER(AT134),DK134&lt;8),IF(COUNTIF(O134,0)+COUNTIF(U134,0)+COUNTIF(AE134,0)&gt;1,"",VLOOKUP(AJ134+AN134+AT134,NyIRS!$A$2:$K$59,DK134)),IF(AND(ISNUMBER(AJ134),ISNUMBER(AQ134),DK134&gt;7),IF(COUNTIF(O134,0)+COUNTIF(W134,0)&gt;1,"",VLOOKUP(AJ134+AQ134,NyIRS!$A$2:$K$59,DK134)),""))</f>
        <v/>
      </c>
      <c r="BD134" s="4" t="str">
        <f>IF(AND(ISNUMBER(AK134),ISNUMBER(AL134),ISNUMBER(AM134),DK134&lt;8),IF(COUNTIF(P134,0)+COUNTIF(AA134,0)+COUNTIF(Z134,0)&gt;1,"",VLOOKUP(AK134+AL134+AM134,NyIES!$A$2:$K$59,DK134)),IF(AND(ISNUMBER(AL134),ISNUMBER(AM134),ISNUMBER(AR134),DK134&gt;7),IF(COUNTIF(AA134,0)+COUNTIF(Z134,0)+COUNTIF(X134,0)&gt;1,"",VLOOKUP(AL134+AM134+AR134,NyIES!$A$2:$K$59,DK134)),""))</f>
        <v/>
      </c>
      <c r="BE134" s="4" t="str">
        <f>IF(AND(ISNUMBER(AJ134),ISNUMBER(AP134),ISNUMBER(AU134),DK134&lt;8),IF(COUNTIF(O134,0)+AND(COUNTIF(U134,0),COUNTIF(V134,0))+COUNTIF(AD134,0)&gt;1,"",VLOOKUP(AJ134+AP134+AU134,NyISI!$A$2:$K$59,DK134)),IF(AND(ISNUMBER(AS134),ISNUMBER(AU134),ISNUMBER(AV134),DK134=8),IF(COUNTIF(AD134,0)+COUNTIF(Q134,0)+AND(COUNTIF(W134,0),COUNTIF(X134,0))&gt;1,"",VLOOKUP(AS134+AU134+AV134,NyISI!$A$2:$K$59,DK134)),IF(AND(ISNUMBER(AS134),ISNUMBER(AV134),DK134&gt;8),IF(COUNTIF(Q134,0)+AND(COUNTIF(W134,0),COUNTIF(X134,0))&gt;1,"",VLOOKUP(AS134+AV134,NyISI!$A$2:$K$59,DK134)),"")))</f>
        <v/>
      </c>
      <c r="BF134" s="4" t="str">
        <f>IF(AND(ISNUMBER(AT134),ISNUMBER(AK134),ISNUMBER(AL134),ISNUMBER(AM134),DK134&lt;8),IF(COUNTIF(P134,0)+COUNTIF(AA134,0)+COUNTIF(Z134,0)+COUNTIF(AE134,0)&gt;1,"",VLOOKUP(AT134+AK134+AL134+AM134,NyISS!$A$2:$G$78,DK134)),"")</f>
        <v/>
      </c>
      <c r="BG134" s="4" t="str">
        <f>IF(AND(ISNUMBER(AJ134),ISNUMBER(AL134),ISNUMBER(AM134),DK134&gt;7),IF(COUNTIF(O134,0)+COUNTIF(AA134,0)+COUNTIF(Z134,0)&gt;1,"",VLOOKUP(AJ134+AL134+AM134,NyISM!$A$2:$K$59,DK134)),"")</f>
        <v/>
      </c>
      <c r="BH134" s="4" t="str">
        <f>IF(AND(ISNUMBER(AY134),ISNUMBER(AZ134)),IF(COUNTIF(T134,0)+COUNTIF(Y134,0)&gt;1,"",VLOOKUP(AY134+AZ134,NyIAM!$A$2:$K$40,DK134)),"")</f>
        <v/>
      </c>
      <c r="BJ134" s="4" t="str">
        <f>IF(ISNUMBER(BB134),VLOOKUP(BB134,Percentil!$A$2:$B$122,2,1),"")</f>
        <v/>
      </c>
      <c r="BK134" s="4" t="str">
        <f>IF(ISNUMBER(BC134),VLOOKUP(BC134,Percentil!$A$2:$B$122,2,1),"")</f>
        <v/>
      </c>
      <c r="BL134" s="4" t="str">
        <f>IF(ISNUMBER(BD134),VLOOKUP(BD134,Percentil!$A$2:$B$122,2,1),"")</f>
        <v/>
      </c>
      <c r="BM134" s="4" t="str">
        <f>IF(ISNUMBER(BE134),VLOOKUP(BE134,Percentil!$A$2:$B$122,2,1),"")</f>
        <v/>
      </c>
      <c r="BN134" s="4" t="str">
        <f>IF(ISNUMBER(BF134),VLOOKUP(BF134,Percentil!$A$2:$B$122,2,1),"")</f>
        <v/>
      </c>
      <c r="BO134" s="4" t="str">
        <f>IF(ISNUMBER(BG134),VLOOKUP(BG134,Percentil!$A$2:$B$122,2,1),"")</f>
        <v/>
      </c>
      <c r="BP134" s="4" t="str">
        <f>IF(ISNUMBER(BH134),VLOOKUP(BH134,Percentil!$A$2:$B$122,2,1),"")</f>
        <v/>
      </c>
      <c r="BQ134" s="4" t="str">
        <f>IF(AND(ISNUMBER(AJ134),ISNUMBER(DK134)),IF(AJ134-VLOOKUP(BI134,NyFi!$L$2:$V$4,DK134,1)&lt;1,1 &amp; " - " &amp; AJ134+VLOOKUP(BI134,NyFi!$L$2:$V$4,DK134,1),IF(AJ134+VLOOKUP(BI134,NyFi!$L$2:$V$4,DK134,1)&gt;19,AJ134-VLOOKUP(BI134,NyFi!$L$2:$V$4,DK134,1) &amp; " - " &amp; 19,AJ134-VLOOKUP(BI134,NyFi!$L$2:$V$4,DK134,1) &amp; " - " &amp; AJ134+VLOOKUP(BI134,NyFi!$L$2:$V$4,DK134,1))),"")</f>
        <v/>
      </c>
      <c r="BR134" s="4" t="str">
        <f>IF(AND(ISNUMBER(DK134),DK134&lt;8),IF(AND(ISNUMBER(AK134),ISNUMBER(DK134)),IF(AK134-VLOOKUP(BI134,NyGs!$L$2:$V$4,DK134,1)&lt;1,1 &amp; " - " &amp; AK134+VLOOKUP(BI134,NyGs!$L$2:$V$4,DK134,1),IF(AK134+VLOOKUP(BI134,NyGs!$L$2:$V$4,DK134,1)&gt;19,AK134-VLOOKUP(BI134,NyGs!$L$2:$V$4,DK134,1) &amp; " - " &amp; 19,AK134-VLOOKUP(BI134,NyGs!$L$2:$V$4,DK134,1) &amp; " - " &amp; AK134+VLOOKUP(BI134,NyGs!$L$2:$V$4,DK134,1))),""),"")</f>
        <v/>
      </c>
      <c r="BS134" s="4" t="str">
        <f>IF(AND(ISNUMBER(AL134),ISNUMBER(DK134)),IF(AL134-VLOOKUP(BI134,NyRm!$L$2:$V$4,DK134,1)&lt;1,1 &amp; " - " &amp; AL134+VLOOKUP(BI134,NyRm!$L$2:$V$4,DK134,1),IF(AL134+VLOOKUP(BI134,NyRm!$L$2:$V$4,DK134,1)&gt;19,AL134-VLOOKUP(BI134,NyRm!$L$2:$V$4,DK134,1) &amp; " - " &amp; 19,AL134-VLOOKUP(BI134,NyRm!$L$2:$V$4,DK134,1) &amp; " - " &amp; AL134+VLOOKUP(BI134,NyRm!$L$2:$V$4,DK134,1))),"")</f>
        <v/>
      </c>
      <c r="BT134" s="4" t="str">
        <f>IF(AND(ISNUMBER(AM134),ISNUMBER(DK134)),IF(AM134-VLOOKUP(BI134,NyFm!$L$2:$V$4,DK134,1)&lt;1,1 &amp; " - " &amp; AM134+VLOOKUP(BI134,NyFm!$L$2:$V$4,DK134,1),IF(AM134+VLOOKUP(BI134,NyFm!$L$2:$V$4,DK134,1)&gt;19,AM134-VLOOKUP(BI134,NyFm!$L$2:$V$4,DK134,1) &amp; " - " &amp; 19,AM134-VLOOKUP(BI134,NyFm!$L$2:$V$4,DK134,1) &amp; " - " &amp; AM134+VLOOKUP(BI134,NyFm!$L$2:$V$4,DK134,1))),"")</f>
        <v/>
      </c>
      <c r="BU134" s="4" t="str">
        <f>IF(AND(ISNUMBER(DK134),DK134&lt;8),IF(AND(ISNUMBER(AN134),ISNUMBER(DK134)),IF(AN134-VLOOKUP(BI134,NyLi1R!$L$2:$V$4,DK134,1)&lt;1,1 &amp; " - " &amp; AN134+VLOOKUP(BI134,NyLi1R!$L$2:$V$4,DK134,1),IF(AN134+VLOOKUP(BI134,NyLi1R!$L$2:$V$4,DK134,1)&gt;19,AN134-VLOOKUP(BI134,NyLi1R!$L$2:$V$4,DK134,1) &amp; " - " &amp; 19,AN134-VLOOKUP(BI134,NyLi1R!$L$2:$V$4,DK134,1) &amp; " - " &amp; AN134+VLOOKUP(BI134,NyLi1R!$L$2:$V$4,DK134,1))),""),"")</f>
        <v/>
      </c>
      <c r="BV134" s="4" t="str">
        <f>IF(AND(ISNUMBER(DK134),DK134&lt;8),IF(AND(ISNUMBER(AO134),ISNUMBER(DK134)),IF(AO134-VLOOKUP(BI134,NyLi1E!$L$2:$V$4,DK134,1)&lt;1,1 &amp; " - " &amp; AO134+VLOOKUP(BI134,NyLi1E!$L$2:$V$4,DK134,1),IF(AO134+VLOOKUP(BI134,NyLi1E!$L$2:$V$4,DK134,1)&gt;19,AO134-VLOOKUP(BI134,NyLi1E!$L$2:$V$4,DK134,1) &amp; " - " &amp; 19,AO134-VLOOKUP(BI134,NyLi1E!$L$2:$V$4,DK134,1) &amp; " - " &amp; AO134+VLOOKUP(BI134,NyLi1E!$L$2:$V$4,DK134,1))),""),"")</f>
        <v/>
      </c>
      <c r="BW134" s="4" t="str">
        <f>IF(AND(ISNUMBER(DK134),DK134&lt;8),IF(AND(ISNUMBER(AP134),ISNUMBER(DK134)),IF(AP134-VLOOKUP(BI134,NyLi1T!$L$2:$V$4,DK134,1)&lt;1,1 &amp; " - " &amp; AP134+VLOOKUP(BI134,NyLi1T!$L$2:$V$4,DK134,1),IF(AP134+VLOOKUP(BI134,NyLi1T!$L$2:$V$4,DK134,1)&gt;19,AP134-VLOOKUP(BI134,NyLi1T!$L$2:$V$4,DK134,1) &amp; " - " &amp; 19,AP134-VLOOKUP(BI134,NyLi1T!$L$2:$V$4,DK134,1) &amp; " - " &amp; AP134+VLOOKUP(BI134,NyLi1T!$L$2:$V$4,DK134,1))),""),"")</f>
        <v/>
      </c>
      <c r="BX134" s="4" t="str">
        <f>IF(AND(ISNUMBER(DK134),DK134&gt;7),IF(AND(ISNUMBER(AQ134),ISNUMBER(DK134)),IF(AQ134-VLOOKUP(BI134,NyLi2R!$L$2:$V$4,DK134,1)&lt;1,1 &amp; " - " &amp; AQ134+VLOOKUP(BI134,NyLi2R!$L$2:$V$4,DK134,1),IF(AQ134+VLOOKUP(BI134,NyLi2R!$L$2:$V$4,DK134,1)&gt;19,AQ134-VLOOKUP(BI134,NyLi2R!$L$2:$V$4,DK134,1) &amp; " - " &amp; 19,AQ134-VLOOKUP(BI134,NyLi2R!$L$2:$V$4,DK134,1) &amp; " - " &amp; AQ134+VLOOKUP(BI134,NyLi2R!$L$2:$V$4,DK134,1))),""),"")</f>
        <v/>
      </c>
      <c r="BY134" s="4" t="str">
        <f>IF(AND(ISNUMBER(DK134),DK134&gt;7),IF(AND(ISNUMBER(AR134),ISNUMBER(DK134)),IF(AR134-VLOOKUP(BI134,NyLi2E!$L$2:$V$4,DK134,1)&lt;1,1 &amp; " - " &amp; AR134+VLOOKUP(BI134,NyLi2E!$L$2:$V$4,DK134,1),IF(AR134+VLOOKUP(BI134,NyLi2E!$L$2:$V$4,DK134,1)&gt;19,AR134-VLOOKUP(BI134,NyLi2E!$L$2:$V$4,DK134,1) &amp; " - " &amp; 19,AR134-VLOOKUP(BI134,NyLi2E!$L$2:$V$4,DK134,1) &amp; " - " &amp; AR134+VLOOKUP(BI134,NyLi2E!$L$2:$V$4,DK134,1))),""),"")</f>
        <v/>
      </c>
      <c r="BZ134" s="4" t="str">
        <f>IF(AND(ISNUMBER(DK134),DK134&gt;7),IF(AND(ISNUMBER(AS134),ISNUMBER(DK134)),IF(AS134-VLOOKUP(BI134,NyLi2T!$L$2:$V$4,DK134,1)&lt;1,1 &amp; " - " &amp; AS134+VLOOKUP(BI134,NyLi2T!$L$2:$V$4,DK134,1),IF(AS134+VLOOKUP(BI134,NyLi2T!$L$2:$V$4,DK134,1)&gt;19,AS134-VLOOKUP(BI134,NyLi2T!$L$2:$V$4,DK134,1) &amp; " - " &amp; 19,AS134-VLOOKUP(BI134,NyLi2T!$L$2:$V$4,DK134,1) &amp; " - " &amp; AS134+VLOOKUP(BI134,NyLi2T!$L$2:$V$4,DK134,1))),""),"")</f>
        <v/>
      </c>
      <c r="CA134" s="4" t="str">
        <f>IF(AND(ISNUMBER(DK134),DK134&lt;8),IF(AND(ISNUMBER(AT134),ISNUMBER(DK134)),IF(AT134-VLOOKUP(BI134,NySs!$L$2:$V$4,DK134,1)&lt;1,1 &amp; " - " &amp; AT134+VLOOKUP(BI134,NySs!$L$2:$V$4,DK134,1),IF(AT134+VLOOKUP(BI134,NySs!$L$2:$V$4,DK134,1)&gt;19,AT134-VLOOKUP(BI134,NySs!$L$2:$V$4,DK134,1) &amp; " - " &amp; 19,AT134-VLOOKUP(BI134,NySs!$L$2:$V$4,DK134,1) &amp; " - " &amp; AT134+VLOOKUP(BI134,NySs!$L$2:$V$4,DK134,1))),""),"")</f>
        <v/>
      </c>
      <c r="CB134" s="4" t="str">
        <f>IF(AND(ISNUMBER(DK134),DK134&lt;9),IF(AND(ISNUMBER(AU134),ISNUMBER(DK134)),IF(AU134-VLOOKUP(BI134,NyEo!$L$2:$V$4,DK134,1)&lt;1,1 &amp; " - " &amp; AU134+VLOOKUP(BI134,NyEo!$L$2:$V$4,DK134,1),IF(AU134+VLOOKUP(BI134,NyEo!$L$2:$V$4,DK134,1)&gt;19,AU134-VLOOKUP(BI134,NyEo!$L$2:$V$4,DK134,1) &amp; " - " &amp; 19,AU134-VLOOKUP(BI134,NyEo!$L$2:$V$4,DK134,1) &amp; " - " &amp; AU134+VLOOKUP(BI134,NyEo!$L$2:$V$4,DK134,1))),""),"")</f>
        <v/>
      </c>
      <c r="CC134" s="4" t="str">
        <f>IF(AND(ISNUMBER(DK134),DK134&gt;7),IF(AND(ISNUMBER(AV134),ISNUMBER(DK134)),IF(AV134-VLOOKUP(BI134,NyHt!$L$2:$V$4,DK134,1)&lt;1,1 &amp; " - " &amp; AV134+VLOOKUP(BI134,NyHt!$L$2:$V$4,DK134,1),IF(AV134+VLOOKUP(BI134,NyHt!$L$2:$V$4,DK134,1)&gt;19,AV134-VLOOKUP(BI134,NyHt!$L$2:$V$4,DK134,1) &amp; " - " &amp; 19,AV134-VLOOKUP(BI134,NyHt!$L$2:$V$4,DK134,1) &amp; " - " &amp; AV134+VLOOKUP(BI134,NyHt!$L$2:$V$4,DK134,1))),""),"")</f>
        <v/>
      </c>
      <c r="CD134" s="4" t="str">
        <f>IF(AND(ISNUMBER(AW134),ISNUMBER(DK134)),IF(AW134-VLOOKUP(BI134,NySiF!$L$2:$V$4,DK134,1)&lt;1,1 &amp; " - " &amp; AW134+VLOOKUP(BI134,NySiF!$L$2:$V$4,DK134,1),IF(AW134+VLOOKUP(BI134,NySiF!$L$2:$V$4,DK134,1)&gt;19,AW134-VLOOKUP(BI134,NySiF!$L$2:$V$4,DK134,1) &amp; " - " &amp; 19,AW134-VLOOKUP(BI134,NySiF!$L$2:$V$4,DK134,1) &amp; " - " &amp; AW134+VLOOKUP(BI134,NySiF!$L$2:$V$4,DK134,1))),"")</f>
        <v/>
      </c>
      <c r="CE134" s="4" t="str">
        <f>IF(AND(ISNUMBER(AX134),ISNUMBER(DK134)),IF(AX134-VLOOKUP(BI134,NySiB!$L$2:$V$4,DK134,1)&lt;1,1 &amp; " - " &amp; AX134+VLOOKUP(BI134,NySiB!$L$2:$V$4,DK134,1),IF(AX134+VLOOKUP(BI134,NySiB!$L$2:$V$4,DK134,1)&gt;19,AX134-VLOOKUP(BI134,NySiB!$L$2:$V$4,DK134,1) &amp; " - " &amp; 19,AX134-VLOOKUP(BI134,NySiB!$L$2:$V$4,DK134,1) &amp; " - " &amp; AX134+VLOOKUP(BI134,NySiB!$L$2:$V$4,DK134,1))),"")</f>
        <v/>
      </c>
      <c r="CF134" s="4" t="str">
        <f>IF(AND(ISNUMBER(AY134),ISNUMBER(DK134)),IF(AY134-VLOOKUP(BI134,NySiT!$L$2:$V$4,DK134,1)&lt;1,1 &amp; " - " &amp; AY134+VLOOKUP(BI134,NySiT!$L$2:$V$4,DK134,1),IF(AY134+VLOOKUP(BI134,NySiT!$L$2:$V$4,DK134,1)&gt;19,AY134-VLOOKUP(BI134,NySiT!$L$2:$V$4,DK134,1) &amp; " - " &amp; 19,AY134-VLOOKUP(BI134,NySiT!$L$2:$V$4,DK134,1) &amp; " - " &amp; AY134+VLOOKUP(BI134,NySiT!$L$2:$V$4,DK134,1))),"")</f>
        <v/>
      </c>
      <c r="CG134" s="4" t="str">
        <f>IF(AND(ISNUMBER(AZ134),ISNUMBER(DK134)),IF(AZ134-VLOOKUP(BI134,NyVs!$L$2:$V$4,DK134,1)&lt;1,1 &amp; " - " &amp; AZ134+VLOOKUP(BI134,NyVs!$L$2:$V$4,DK134,1),IF(AZ134+VLOOKUP(BI134,NyVs!$L$2:$V$4,DK134,1)&gt;19,AZ134-VLOOKUP(BI134,NyVs!$L$2:$V$4,DK134,1) &amp; " - " &amp; 19,AZ134-VLOOKUP(BI134,NyVs!$L$2:$V$4,DK134,1) &amp; " - " &amp; AZ134+VLOOKUP(BI134,NyVs!$L$2:$V$4,DK134,1))),"")</f>
        <v/>
      </c>
      <c r="CH134" s="4" t="str">
        <f>IF(AND(ISNUMBER(BA134),ISNUMBER(DK134)),IF(BA134-VLOOKUP(BI134,NyPp!$L$2:$V$4,DK134,1)&lt;1,1 &amp; " - " &amp; BA134+VLOOKUP(BI134,NyPp!$L$2:$V$4,DK134,1),IF(BA134+VLOOKUP(BI134,NyPp!$L$2:$V$4,DK134,1)&gt;19,BA134-VLOOKUP(BI134,NyPp!$L$2:$V$4,DK134,1) &amp; " - " &amp; 19,BA134-VLOOKUP(BI134,NyPp!$L$2:$V$4,DK134,1) &amp; " - " &amp; BA134+VLOOKUP(BI134,NyPp!$L$2:$V$4,DK134,1))),"")</f>
        <v/>
      </c>
      <c r="CI134" s="4" t="str">
        <f>IF(AND(ISNUMBER(BB134),ISNUMBER(DK134)),IF(BB134-VLOOKUP(BI134,NyIGS!$L$2:$V$4,DK134,1)&lt;40,40 &amp; " - " &amp; BB134+VLOOKUP(BI134,NyIGS!$L$2:$V$4,DK134,1),IF(BB134+VLOOKUP(BI134,NyIGS!$L$2:$V$4,DK134,1)&gt;160,BB134-VLOOKUP(BI134,NyIGS!$L$2:$V$4,DK134,1) &amp; " - " &amp; 160,BB134-VLOOKUP(BI134,NyIGS!$L$2:$V$4,DK134,1) &amp; " - " &amp; BB134+VLOOKUP(BI134,NyIGS!$L$2:$V$4,DK134,1))),"")</f>
        <v/>
      </c>
      <c r="CJ134" s="4" t="str">
        <f>IF(AND(ISNUMBER(BC134),ISNUMBER(DK134)),IF(BC134-VLOOKUP(BI134,NyIRS!$L$2:$V$4,DK134,1)&lt;40,40 &amp; " - " &amp; BC134+VLOOKUP(BI134,NyIRS!$L$2:$V$4,DK134,1),IF(BC134+VLOOKUP(BI134,NyIRS!$L$2:$V$4,DK134,1)&gt;160,BC134-VLOOKUP(BI134,NyIRS!$L$2:$V$4,DK134,1) &amp; " - " &amp; 160,BC134-VLOOKUP(BI134,NyIRS!$L$2:$V$4,DK134,1) &amp; " - " &amp; BC134+VLOOKUP(BI134,NyIRS!$L$2:$V$4,DK134,1))),"")</f>
        <v/>
      </c>
      <c r="CK134" s="4" t="str">
        <f>IF(AND(ISNUMBER(BD134),ISNUMBER(DK134)),IF(BD134-VLOOKUP(BI134,NyIES!$L$2:$V$4,DK134,1)&lt;40,40 &amp; " - " &amp; BD134+VLOOKUP(BI134,NyIES!$L$2:$V$4,DK134,1),IF(BD134+VLOOKUP(BI134,NyIES!$L$2:$V$4,DK134,1)&gt;160,BD134-VLOOKUP(BI134,NyIES!$L$2:$V$4,DK134,1) &amp; " - " &amp; 160,BD134-VLOOKUP(BI134,NyIES!$L$2:$V$4,DK134,1) &amp; " - " &amp; BD134+VLOOKUP(BI134,NyIES!$L$2:$V$4,DK134,1))),"")</f>
        <v/>
      </c>
      <c r="CL134" s="4" t="str">
        <f>IF(AND(ISNUMBER(BE134),ISNUMBER(DK134)),IF(BE134-VLOOKUP(BI134,NyISI!$L$2:$V$4,DK134,1)&lt;40,40 &amp; " - " &amp; BE134+VLOOKUP(BI134,NyISI!$L$2:$V$4,DK134,1),IF(BE134+VLOOKUP(BI134,NyISI!$L$2:$V$4,DK134,1)&gt;160,BE134-VLOOKUP(BI134,NyISI!$L$2:$V$4,DK134,1) &amp; " - " &amp; 160,BE134-VLOOKUP(BI134,NyISI!$L$2:$V$4,DK134,1) &amp; " - " &amp; BE134+VLOOKUP(BI134,NyISI!$L$2:$V$4,DK134,1))),"")</f>
        <v/>
      </c>
      <c r="CM134" s="4" t="str">
        <f>IF(AND(ISNUMBER(DK134),DK134&lt;8),IF(AND(ISNUMBER(BF134),ISNUMBER(DK134)),IF(BF134-VLOOKUP(BI134,NyISS!$L$2:$V$4,DK134,1)&lt;40,40 &amp; " - " &amp; BF134+VLOOKUP(BI134,NyISS!$L$2:$V$4,DK134,1),IF(BF134+VLOOKUP(BI134,NyISS!$L$2:$V$4,DK134,1)&gt;160,BF134-VLOOKUP(BI134,NyISS!$L$2:$V$4,DK134,1) &amp; " - " &amp; 160,BF134-VLOOKUP(BI134,NyISS!$L$2:$V$4,DK134,1) &amp; " - " &amp; BF134+VLOOKUP(BI134,NyISS!$L$2:$V$4,DK134,1))),""),"")</f>
        <v/>
      </c>
      <c r="CN134" s="4" t="str">
        <f>IF(AND(ISNUMBER(DK134),DK134&gt;7),IF(AND(ISNUMBER(BG134),ISNUMBER(DK134)),IF(BG134-VLOOKUP(BI134,NyISM!$L$2:$V$4,DK134,1)&lt;40,40 &amp; " - " &amp; BG134+VLOOKUP(BI134,NyISM!$L$2:$V$4,DK134,1),IF(BG134+VLOOKUP(BI134,NyISM!$L$2:$V$4,DK134,1)&gt;160,BG134-VLOOKUP(BI134,NyISM!$L$2:$V$4,DK134,1) &amp; " - " &amp; 160,BG134-VLOOKUP(BI134,NyISM!$L$2:$V$4,DK134,1) &amp; " - " &amp; BG134+VLOOKUP(BI134,NyISM!$L$2:$V$4,DK134,1))),""),"")</f>
        <v/>
      </c>
      <c r="CO134" s="4" t="str">
        <f>IF(AND(ISNUMBER(BH134),ISNUMBER(DK134)),IF(BH134-VLOOKUP(BI134,NyIAM!$L$2:$V$4,DK134,1)&lt;40,40 &amp; " - " &amp; BH134+VLOOKUP(BI134,NyIAM!$L$2:$V$4,DK134,1),IF(BH134+VLOOKUP(BI134,NyIAM!$L$2:$V$4,DK134,1)&gt;160,BH134-VLOOKUP(BI134,NyIAM!$L$2:$V$4,DK134,1) &amp; " - " &amp; 160,BH134-VLOOKUP(BI134,NyIAM!$L$2:$V$4,DK134,1) &amp; " - " &amp; BH134+VLOOKUP(BI134,NyIAM!$L$2:$V$4,DK134,1))),"")</f>
        <v/>
      </c>
      <c r="CP134" s="4" t="str">
        <f>IF(AF134="","",IF(AND(ISNUMBER(AF134),ISNUMBER(DK134)),IF(VLOOKUP(AF134,NyOm!$A$2:$K$30,DK134,1)=1,"Onormalt få ord",IF(VLOOKUP(AF134,NyOm!$A$2:$K$30,DK134,1)=2,"Färre antal ord än normalt",IF(VLOOKUP(AF134,NyOm!$A$2:$K$30,DK134,1)=3,"Normalt antal ord","")))))</f>
        <v/>
      </c>
      <c r="CQ134" s="4" t="str">
        <f>IF(AB134="","",IF(AND(ISNUMBER(AB134),ISNUMBER(DK134)),IF(VLOOKUP(AB134,NyPbTid!$A$2:$K$218,DK134,1)=1,"Onormalt lång tidsåtgång",IF(VLOOKUP(AB134,NyPbTid!$A$2:$K$218,DK134,1)=2,"Långsammare än normalt",IF(VLOOKUP(AB134,NyPbTid!$A$2:$K$218,DK134,1)=3,"Normal tidsåtgång","")))))</f>
        <v/>
      </c>
      <c r="CR134" s="4" t="str">
        <f>IF(AC134="","",IF(AND(ISNUMBER(AC134),ISNUMBER(DK134)),IF(VLOOKUP(AC134,NyPbFel!$A$2:$K$18,DK134,1)=1,"Onormalt antal fel",IF(VLOOKUP(AC134,NyPbFel!$A$2:$K$18,DK134,1)=2,"Fler fel än normalt",IF(VLOOKUP(AC134,NyPbFel!$A$2:$K$18,DK134,1)=3,"Normalt antal fel","")))))</f>
        <v/>
      </c>
      <c r="CS134" s="4" t="str">
        <f t="shared" si="28"/>
        <v/>
      </c>
      <c r="CT134" s="4" t="str">
        <f>IF(OR(ISNUMBER(CS134),CS134="0**"),IF(ISNUMBER(CS134),CS134/ABS(CS134)*VLOOKUP(1,SignDiff!$A$3:$K$4,DK134,1),VLOOKUP(1,SignDiff!$A$3:$K$4,DK134,1)),"")</f>
        <v/>
      </c>
      <c r="CU134" s="4" t="str">
        <f>IF(OR(ISNUMBER(CS134),CS134="0**"),IF(ISNUMBER(CS134),CS134/ABS(CS134)*VLOOKUP(1,SignDiff!$A$7:$K$8,DK134,1),VLOOKUP(1,SignDiff!$A$7:$K$8,DK134,1)),"")</f>
        <v/>
      </c>
      <c r="CV134" s="4" t="str">
        <f t="shared" si="29"/>
        <v/>
      </c>
      <c r="CW134" s="4" t="str">
        <f t="shared" si="30"/>
        <v/>
      </c>
      <c r="CX134" s="4" t="str">
        <f>IF(OR(ISNUMBER(CS134),CS134="0**"),IF(CS134="0**",VLOOKUP(0,'IRS-IES'!$A$2:$C$43,2,1),IF(CS134&lt;0,VLOOKUP(ABS(CS134),'IRS-IES'!$A$2:$C$43,2,1),VLOOKUP(ABS(CS134),'IRS-IES'!$A$2:$C$43,3,1))),"")</f>
        <v/>
      </c>
      <c r="CY134" s="4" t="str">
        <f t="shared" si="31"/>
        <v/>
      </c>
      <c r="CZ134" s="4" t="str">
        <f>IF(OR(ISNUMBER(CY134),CY134="0**"),IF(ISNUMBER(CY134),CY134/ABS(CY134)*VLOOKUP(2,SignDiff!$A$3:$K$4,DK134,1),VLOOKUP(2,SignDiff!$A$3:$K$4,DK134,1)),"")</f>
        <v/>
      </c>
      <c r="DA134" s="4" t="str">
        <f>IF(OR(ISNUMBER(CY134),CY134="0**"),IF(ISNUMBER(CY134),CY134/ABS(CY134)*VLOOKUP(2,SignDiff!$A$7:$K$8,DK134,1),VLOOKUP(2,SignDiff!$A$7:$K$8,DK134,1)),"")</f>
        <v/>
      </c>
      <c r="DB134" s="4" t="str">
        <f t="shared" si="32"/>
        <v/>
      </c>
      <c r="DC134" s="4" t="str">
        <f t="shared" si="33"/>
        <v/>
      </c>
      <c r="DD134" s="4" t="str">
        <f>IF(OR(ISNUMBER(CY134),CY134="0**"),IF(CY134="0**",VLOOKUP(0,'ISI-ISS'!$A$2:$C$43,2,1),IF(CY134&lt;0,VLOOKUP(ABS(CY134),'ISI-ISS'!$A$2:$C$43,2,1),VLOOKUP(ABS(CY134),'ISI-ISS'!$A$2:$C$43,3,1))),"")</f>
        <v/>
      </c>
      <c r="DE134" s="4" t="str">
        <f t="shared" si="34"/>
        <v/>
      </c>
      <c r="DF134" s="4" t="str">
        <f>IF(OR(ISNUMBER(DE134),DE134="0**"),IF(ISNUMBER(DE134),DE134/ABS(DE134)*VLOOKUP(2,SignDiff!$A$3:$K$4,DK134,1),VLOOKUP(2,SignDiff!$A$3:$K$4,DK134,1)),"")</f>
        <v/>
      </c>
      <c r="DG134" s="4" t="str">
        <f>IF(OR(ISNUMBER(DE134),DE134="0**"),IF(ISNUMBER(DE134),DE134/ABS(DE134)*VLOOKUP(2,SignDiff!$A$7:$K$8,DK134,1),VLOOKUP(2,SignDiff!$A$7:$K$8,DK134,1)),"")</f>
        <v/>
      </c>
      <c r="DH134" s="4" t="str">
        <f t="shared" si="35"/>
        <v/>
      </c>
      <c r="DI134" s="4" t="str">
        <f t="shared" si="36"/>
        <v/>
      </c>
      <c r="DJ134" s="4" t="str">
        <f>IF(OR(ISNUMBER(DE134),DE134="0**"),IF(DE134="0**",VLOOKUP(0,'ISI-ISM'!$A$2:$C$43,2,1),IF(DE134&lt;0,VLOOKUP(ABS(DE134),'ISI-ISM'!$A$2:$C$43,2,1),VLOOKUP(ABS(DE134),'ISI-ISM'!$A$2:$C$43,3,1))),"")</f>
        <v/>
      </c>
      <c r="DK134" s="4" t="str">
        <f>IF(ISERROR(VLOOKUP(N134,age!$A$2:$C$11,2,1)),"",VLOOKUP(N134,age!$A$2:$C$11,2,1))</f>
        <v/>
      </c>
      <c r="DL134" s="4" t="str">
        <f>IF(ISERROR(VLOOKUP(N134,age!$A$2:$C$11,3,1)),"",VLOOKUP(N134,age!$A$2:$C$11,3,1))</f>
        <v/>
      </c>
      <c r="DM134" s="4">
        <f t="shared" ref="DM134:DM197" si="45">YEAR(J134)-YEAR(K134)-DP134</f>
        <v>0</v>
      </c>
      <c r="DN134" s="4">
        <f t="shared" ref="DN134:DN197" si="46">IF(MONTH(J134)-MONTH(K134)-DQ134&lt;0,12+MONTH(J134)-MONTH(K134)-DQ134,MONTH(J134)-MONTH(K134)-DQ134)</f>
        <v>0</v>
      </c>
      <c r="DO134" s="4">
        <f t="shared" ref="DO134:DO197" si="47">IF(DAY(J134)-DAY(K134)&lt;0,30+DAY(J134)-DAY(K134),DAY(J134)-DAY(K134))</f>
        <v>0</v>
      </c>
      <c r="DP134" s="4">
        <f t="shared" ref="DP134:DP197" si="48">IF(MONTH(J134)-MONTH(K134)-DQ134&lt;0,1,0)</f>
        <v>0</v>
      </c>
      <c r="DQ134" s="4">
        <f t="shared" ref="DQ134:DQ197" si="49">IF(DAY(J134)-DAY(K134)&lt;0,1,0)</f>
        <v>0</v>
      </c>
      <c r="DR134" s="9" t="str">
        <f t="shared" si="37"/>
        <v/>
      </c>
      <c r="DS134" s="9" t="str">
        <f t="shared" si="38"/>
        <v/>
      </c>
      <c r="DT134" s="9" t="str">
        <f t="shared" si="39"/>
        <v/>
      </c>
      <c r="DU134" s="9" t="str">
        <f t="shared" si="40"/>
        <v/>
      </c>
      <c r="DV134" s="9" t="str">
        <f t="shared" si="41"/>
        <v/>
      </c>
      <c r="DW134" s="9" t="str">
        <f t="shared" si="42"/>
        <v/>
      </c>
      <c r="DX134" s="9" t="str">
        <f t="shared" si="43"/>
        <v/>
      </c>
      <c r="DY134" s="9" t="str">
        <f>IF(AND(ISNUMBER(AJ134),ISNUMBER(DK134)),IF(AJ134-VLOOKUP(BI134,NyFi!$L$2:$V$4,DK134,1)&lt;1,1,AJ134-VLOOKUP(BI134,NyFi!$L$2:$V$4,DK134,1)),"")</f>
        <v/>
      </c>
      <c r="DZ134" s="9" t="str">
        <f>IF(AND(ISNUMBER(DK134),DK134&lt;8),IF(AND(ISNUMBER(AK134),ISNUMBER(DK134)),IF(AK134-VLOOKUP(BI134,NyGs!$L$2:$V$4,DK134,1)&lt;1,1,AK134-VLOOKUP(BI134,NyGs!$L$2:$V$4,DK134,1)),""),"")</f>
        <v/>
      </c>
      <c r="EA134" s="9" t="str">
        <f>IF(AND(ISNUMBER(AL134),ISNUMBER(DK134)),IF(AL134-VLOOKUP(BI134,NyRm!$L$2:$V$4,DK134,1)&lt;1,1,AL134-VLOOKUP(BI134,NyRm!$L$2:$V$4,DK134,1)),"")</f>
        <v/>
      </c>
      <c r="EB134" s="9" t="str">
        <f>IF(AND(ISNUMBER(AM134),ISNUMBER(DK134)),IF(AM134-VLOOKUP(BI134,NyFm!$L$2:$V$4,DK134,1)&lt;1,1,AM134-VLOOKUP(BI134,NyFm!$L$2:$V$4,DK134,1)),"")</f>
        <v/>
      </c>
      <c r="EC134" s="9" t="str">
        <f>IF(AND(ISNUMBER(DK134),DK134&lt;8),IF(AND(ISNUMBER(AN134),ISNUMBER(DK134)),IF(AN134-VLOOKUP(BI134,NyLi1R!$L$2:$V$4,DK134,1)&lt;1,1,AN134-VLOOKUP(BI134,NyLi1R!$L$2:$V$4,DK134,1)),""),"")</f>
        <v/>
      </c>
      <c r="ED134" s="9" t="str">
        <f>IF(AND(ISNUMBER(DK134),DK134&lt;8),IF(AND(ISNUMBER(AO134),ISNUMBER(DK134)),IF(AO134-VLOOKUP(BI134,NyLi1E!$L$2:$V$4,DK134,1)&lt;1,1,AO134-VLOOKUP(BI134,NyLi1E!$L$2:$V$4,DK134,1)),""),"")</f>
        <v/>
      </c>
      <c r="EE134" s="9" t="str">
        <f>IF(AND(ISNUMBER(DK134),DK134&lt;8),IF(AND(ISNUMBER(AP134),ISNUMBER(DK134)),IF(AP134-VLOOKUP(BI134,NyLi1T!$L$2:$V$4,DK134,1)&lt;1,1,AP134-VLOOKUP(BI134,NyLi1T!$L$2:$V$4,DK134,1)),""),"")</f>
        <v/>
      </c>
      <c r="EF134" s="9" t="str">
        <f>IF(AND(ISNUMBER(DK134),DK134&gt;7),IF(AND(ISNUMBER(AQ134),ISNUMBER(DK134)),IF(AQ134-VLOOKUP(BI134,NyLi2R!$L$2:$V$4,DK134,1)&lt;1,1,AQ134-VLOOKUP(BI134,NyLi2R!$L$2:$V$4,DK134,1)),""),"")</f>
        <v/>
      </c>
      <c r="EG134" s="9" t="str">
        <f>IF(AND(ISNUMBER(DK134),DK134&gt;7),IF(AND(ISNUMBER(AR134),ISNUMBER(DK134)),IF(AR134-VLOOKUP(BI134,NyLi2E!$L$2:$V$4,DK134,1)&lt;1,1,AR134-VLOOKUP(BI134,NyLi2E!$L$2:$V$4,DK134,1)),""),"")</f>
        <v/>
      </c>
      <c r="EH134" s="9" t="str">
        <f>IF(AND(ISNUMBER(DK134),DK134&gt;7),IF(AND(ISNUMBER(AS134),ISNUMBER(DK134)),IF(AS134-VLOOKUP(BI134,NyLi2T!$L$2:$V$4,DK134,1)&lt;1,1,AS134-VLOOKUP(BI134,NyLi2T!$L$2:$V$4,DK134,1)),""),"")</f>
        <v/>
      </c>
      <c r="EI134" s="9" t="str">
        <f>IF(AND(ISNUMBER(DK134),DK134&lt;8),IF(AND(ISNUMBER(AT134),ISNUMBER(DK134)),IF(AT134-VLOOKUP(BI134,NySs!$L$2:$V$4,DK134,1)&lt;1,1,AT134-VLOOKUP(BI134,NySs!$L$2:$V$4,DK134,1)),""),"")</f>
        <v/>
      </c>
      <c r="EJ134" s="9" t="str">
        <f>IF(AND(ISNUMBER(DK134),DK134&lt;9),IF(AND(ISNUMBER(AU134),ISNUMBER(DK134)),IF(AU134-VLOOKUP(BI134,NyEo!$L$2:$V$4,DK134,1)&lt;1,1,AU134-VLOOKUP(BI134,NyEo!$L$2:$V$4,DK134,1)),""),"")</f>
        <v/>
      </c>
      <c r="EK134" s="9" t="str">
        <f>IF(AND(ISNUMBER(DK134),DK134&gt;7),IF(AND(ISNUMBER(AV134),ISNUMBER(DK134)),IF(AV134-VLOOKUP(BI134,NyHt!$L$2:$V$4,DK134,1)&lt;1,1,AV134-VLOOKUP(BI134,NyHt!$L$2:$V$4,DK134,1)),""),"")</f>
        <v/>
      </c>
      <c r="EL134" s="9" t="str">
        <f>IF(AND(ISNUMBER(AW134),ISNUMBER(DK134)),IF(AW134-VLOOKUP(BI134,NySiF!$L$2:$V$4,DK134,1)&lt;1,1,AW134-VLOOKUP(BI134,NySiF!$L$2:$V$4,DK134,1)),"")</f>
        <v/>
      </c>
      <c r="EM134" s="9" t="str">
        <f>IF(AND(ISNUMBER(AX134),ISNUMBER(DK134)),IF(AX134-VLOOKUP(BI134,NySiB!$L$2:$V$4,DK134,1)&lt;1,1,AX134-VLOOKUP(BI134,NySiB!$L$2:$V$4,DK134,1)),"")</f>
        <v/>
      </c>
      <c r="EN134" s="9" t="str">
        <f>IF(AND(ISNUMBER(AY134),ISNUMBER(DK134)),IF(AY134-VLOOKUP(BI134,NySiT!$L$2:$V$4,DK134,1)&lt;1,1,AY134-VLOOKUP(BI134,NySiT!$L$2:$V$4,DK134,1)),"")</f>
        <v/>
      </c>
      <c r="EO134" s="9" t="str">
        <f>IF(AND(ISNUMBER(AZ134),ISNUMBER(DK134)),IF(AZ134-VLOOKUP(BI134,NyVs!$L$2:$V$4,DK134,1)&lt;1,1,AZ134-VLOOKUP(BI134,NyVs!$L$2:$V$4,DK134,1)),"")</f>
        <v/>
      </c>
      <c r="EP134" s="9" t="str">
        <f>IF(AND(ISNUMBER(BA134),ISNUMBER(DK134)),IF(BA134-VLOOKUP(BI134,NyPp!$L$2:$V$4,DK134,1)&lt;1,1,BA134-VLOOKUP(BI134,NyPp!$L$2:$V$4,DK134,1)),"")</f>
        <v/>
      </c>
      <c r="EQ134" s="9" t="str">
        <f>IF(AND(ISNUMBER(BB134),ISNUMBER(DK134)),IF(BB134-VLOOKUP(BI134,NyIGS!$L$2:$V$4,DK134,1)&lt;40,40,BB134-VLOOKUP(BI134,NyIGS!$L$2:$V$4,DK134,1)),"")</f>
        <v/>
      </c>
      <c r="ER134" s="9" t="str">
        <f>IF(AND(ISNUMBER(BC134),ISNUMBER(DK134)),IF(BC134-VLOOKUP(BI134,NyIRS!$L$2:$V$4,DK134,1)&lt;40,40,BC134-VLOOKUP(BI134,NyIRS!$L$2:$V$4,DK134,1)),"")</f>
        <v/>
      </c>
      <c r="ES134" s="9" t="str">
        <f>IF(AND(ISNUMBER(BD134),ISNUMBER(DK134)),IF(BD134-VLOOKUP(BI134,NyIES!$L$2:$V$4,DK134,1)&lt;40,40,BD134-VLOOKUP(BI134,NyIES!$L$2:$V$4,DK134,1)),"")</f>
        <v/>
      </c>
      <c r="ET134" s="9" t="str">
        <f>IF(AND(ISNUMBER(BE134),ISNUMBER(DK134)),IF(BE134-VLOOKUP(BI134,NyISI!$L$2:$V$4,DK134,1)&lt;40,40,BE134-VLOOKUP(BI134,NyISI!$L$2:$V$4,DK134,1)),"")</f>
        <v/>
      </c>
      <c r="EU134" s="9" t="str">
        <f>IF(AND(ISNUMBER(DK134),DK134&lt;8),IF(AND(ISNUMBER(BF134),ISNUMBER(DK134)),IF(BF134-VLOOKUP(BI134,NyISS!$L$2:$V$4,DK134,1)&lt;40,40,BF134-VLOOKUP(BI134,NyISS!$L$2:$V$4,DK134,1)),""),"")</f>
        <v/>
      </c>
      <c r="EV134" s="9" t="str">
        <f>IF(AND(ISNUMBER(DK134),DK134&gt;7),IF(AND(ISNUMBER(BG134),ISNUMBER(DK134)),IF(BG134-VLOOKUP(BI134,NyISM!$L$2:$V$4,DK134,1)&lt;40,40,BG134-VLOOKUP(BI134,NyISM!$L$2:$V$4,DK134,1)),""),"")</f>
        <v/>
      </c>
      <c r="EW134" s="9" t="str">
        <f>IF(AND(ISNUMBER(BH134),ISNUMBER(DK134)),IF(BH134-VLOOKUP(BI134,NyIAM!$L$2:$V$4,DK134,1)&lt;40,40,BH134-VLOOKUP(BI134,NyIAM!$L$2:$V$4,DK134,1)),"")</f>
        <v/>
      </c>
      <c r="EX134" s="9" t="str">
        <f>IF(AND(ISNUMBER(AJ134),ISNUMBER(DK134)),IF(AJ134+VLOOKUP(BI134,NyFi!$L$2:$V$4,DK134,1)&gt;19,19,AJ134+VLOOKUP(BI134,NyFi!$L$2:$V$4,DK134,1)),"")</f>
        <v/>
      </c>
      <c r="EY134" s="9" t="str">
        <f>IF(AND(ISNUMBER(DK134),DK134&lt;8),IF(AND(ISNUMBER(AK134),ISNUMBER(DK134)),IF(AK134+VLOOKUP(BI134,NyGs!$L$2:$V$4,DK134,1)&gt;19,19,AK134+VLOOKUP(BI134,NyGs!$L$2:$V$4,DK134,1)),""),"")</f>
        <v/>
      </c>
      <c r="EZ134" s="9" t="str">
        <f>IF(AND(ISNUMBER(AL134),ISNUMBER(DK134)),IF(AL134+VLOOKUP(BI134,NyRm!$L$2:$V$4,DK134,1)&gt;19,19,AL134+VLOOKUP(BI134,NyRm!$L$2:$V$4,DK134,1)),"")</f>
        <v/>
      </c>
      <c r="FA134" s="9" t="str">
        <f>IF(AND(ISNUMBER(AM134),ISNUMBER(DK134)),IF(AM134+VLOOKUP(BI134,NyFm!$L$2:$V$4,DK134,1)&gt;19,19,AM134+VLOOKUP(BI134,NyFm!$L$2:$V$4,DK134,1)),"")</f>
        <v/>
      </c>
      <c r="FB134" s="9" t="str">
        <f>IF(AND(ISNUMBER(DK134),DK134&lt;8),IF(AND(ISNUMBER(AN134),ISNUMBER(DK134)),IF(AN134+VLOOKUP(BI134,NyLi1R!$L$2:$V$4,DK134,1)&gt;19,19,AN134+VLOOKUP(BI134,NyLi1R!$L$2:$V$4,DK134,1)),""),"")</f>
        <v/>
      </c>
      <c r="FC134" s="9" t="str">
        <f>IF(AND(ISNUMBER(DK134),DK134&lt;8),IF(AND(ISNUMBER(AO134),ISNUMBER(DK134)),IF(AO134+VLOOKUP(BI134,NyLi1E!$L$2:$V$4,DK134,1)&gt;19,19,AO134+VLOOKUP(BI134,NyLi1E!$L$2:$V$4,DK134,1)),""),"")</f>
        <v/>
      </c>
      <c r="FD134" s="9" t="str">
        <f>IF(AND(ISNUMBER(DK134),DK134&lt;8),IF(AND(ISNUMBER(AP134),ISNUMBER(DK134)),IF(AP134+VLOOKUP(BI134,NyLi1T!$L$2:$V$4,DK134,1)&gt;19,19,AP134+VLOOKUP(BI134,NyLi1T!$L$2:$V$4,DK134,1)),""),"")</f>
        <v/>
      </c>
      <c r="FE134" s="9" t="str">
        <f>IF(AND(ISNUMBER(DK134),DK134&gt;7),IF(AND(ISNUMBER(AQ134),ISNUMBER(DK134)),IF(AQ134+VLOOKUP(BI134,NyLi2R!$L$2:$V$4,DK134,1)&gt;19,19,AQ134+VLOOKUP(BI134,NyLi2R!$L$2:$V$4,DK134,1)),""),"")</f>
        <v/>
      </c>
      <c r="FF134" s="9" t="str">
        <f>IF(AND(ISNUMBER(DK134),DK134&gt;7),IF(AND(ISNUMBER(AR134),ISNUMBER(DK134)),IF(AR134+VLOOKUP(BI134,NyLi2E!$L$2:$V$4,DK134,1)&gt;19,19,AR134+VLOOKUP(BI134,NyLi2E!$L$2:$V$4,DK134,1)),""),"")</f>
        <v/>
      </c>
      <c r="FG134" s="9" t="str">
        <f>IF(AND(ISNUMBER(DK134),DK134&gt;7),IF(AND(ISNUMBER(AS134),ISNUMBER(DK134)),IF(AS134+VLOOKUP(BI134,NyLi2T!$L$2:$V$4,DK134,1)&gt;19,19,AS134+VLOOKUP(BI134,NyLi2T!$L$2:$V$4,DK134,1)),""),"")</f>
        <v/>
      </c>
      <c r="FH134" s="9" t="str">
        <f>IF(AND(ISNUMBER(DK134),DK134&lt;8),IF(AND(ISNUMBER(AT134),ISNUMBER(DK134)),IF(AT134+VLOOKUP(BI134,NySs!$L$2:$V$4,DK134,1)&gt;19,19,AT134+VLOOKUP(BI134,NySs!$L$2:$V$4,DK134,1)),""),"")</f>
        <v/>
      </c>
      <c r="FI134" s="9" t="str">
        <f>IF(AND(ISNUMBER(DK134),DK134&lt;9),IF(AND(ISNUMBER(AU134),ISNUMBER(DK134)),IF(AU134+VLOOKUP(BI134,NyEo!$L$2:$V$4,DK134,1)&gt;19,19,AU134+VLOOKUP(BI134,NyEo!$L$2:$V$4,DK134,1)),""),"")</f>
        <v/>
      </c>
      <c r="FJ134" s="9" t="str">
        <f>IF(AND(ISNUMBER(DK134),DK134&gt;7),IF(AND(ISNUMBER(AV134),ISNUMBER(DK134)),IF(AV134+VLOOKUP(BI134,NyHt!$L$2:$V$4,DK134,1)&gt;19,19,AV134+VLOOKUP(BI134,NyHt!$L$2:$V$4,DK134,1)),""),"")</f>
        <v/>
      </c>
      <c r="FK134" s="9" t="str">
        <f>IF(AND(ISNUMBER(AW134),ISNUMBER(DK134)),IF(AW134+VLOOKUP(BI134,NySiF!$L$2:$V$4,DK134,1)&gt;19,19,AW134+VLOOKUP(BI134,NySiF!$L$2:$V$4,DK134,1)),"")</f>
        <v/>
      </c>
      <c r="FL134" s="9" t="str">
        <f>IF(AND(ISNUMBER(AX134),ISNUMBER(DK134)),IF(AX134+VLOOKUP(BI134,NySiB!$L$2:$V$4,DK134,1)&gt;19,19,AX134+VLOOKUP(BI134,NySiB!$L$2:$V$4,DK134,1)),"")</f>
        <v/>
      </c>
      <c r="FM134" s="9" t="str">
        <f>IF(AND(ISNUMBER(AY134),ISNUMBER(DK134)),IF(AY134+VLOOKUP(BI134,NySiT!$L$2:$V$4,DK134,1)&gt;19,19,AY134+VLOOKUP(BI134,NySiT!$L$2:$V$4,DK134,1)),"")</f>
        <v/>
      </c>
      <c r="FN134" s="9" t="str">
        <f>IF(AND(ISNUMBER(AZ134),ISNUMBER(DK134)),IF(AZ134+VLOOKUP(BI134,NyVs!$L$2:$V$4,DK134,1)&gt;19,19,AZ134+VLOOKUP(BI134,NyVs!$L$2:$V$4,DK134,1)),"")</f>
        <v/>
      </c>
      <c r="FO134" s="9" t="str">
        <f>IF(AND(ISNUMBER(BA134),ISNUMBER(DK134)),IF(BA134+VLOOKUP(BI134,NyPp!$L$2:$V$4,DK134,1)&gt;19,19,BA134+VLOOKUP(BI134,NyPp!$L$2:$V$4,DK134,1)),"")</f>
        <v/>
      </c>
      <c r="FP134" s="9" t="str">
        <f>IF(AND(ISNUMBER(BB134),ISNUMBER(DK134)),IF(BB134+VLOOKUP(BI134,NyIGS!$L$2:$V$4,DK134,1)&gt;160,160,BB134+VLOOKUP(BI134,NyIGS!$L$2:$V$4,DK134,1)),"")</f>
        <v/>
      </c>
      <c r="FQ134" s="9" t="str">
        <f>IF(AND(ISNUMBER(BC134),ISNUMBER(DK134)),IF(BC134+VLOOKUP(BI134,NyIRS!$L$2:$V$4,DK134,1)&gt;160,160,BC134+VLOOKUP(BI134,NyIRS!$L$2:$V$4,DK134,1)),"")</f>
        <v/>
      </c>
      <c r="FR134" s="9" t="str">
        <f>IF(AND(ISNUMBER(BD134),ISNUMBER(DK134)),IF(BD134+VLOOKUP(BI134,NyIES!$L$2:$V$4,DK134,1)&gt;160,160, BD134+VLOOKUP(BI134,NyIES!$L$2:$V$4,DK134,1)),"")</f>
        <v/>
      </c>
      <c r="FS134" s="9" t="str">
        <f>IF(AND(ISNUMBER(BE134),ISNUMBER(DK134)),IF(BE134+VLOOKUP(BI134,NyISI!$L$2:$V$4,DK134,1)&gt;160,160,BE134+VLOOKUP(BI134,NyISI!$L$2:$V$4,DK134,1)),"")</f>
        <v/>
      </c>
      <c r="FT134" s="9" t="str">
        <f>IF(AND(ISNUMBER(DK134),DK134&lt;8),IF(AND(ISNUMBER(BF134),ISNUMBER(DK134)),IF(BF134+VLOOKUP(BI134,NyISS!$L$2:$V$4,DK134,1)&gt;160,160,BF134+VLOOKUP(BI134,NyISS!$L$2:$V$4,DK134,1)),""),"")</f>
        <v/>
      </c>
      <c r="FU134" s="9" t="str">
        <f>IF(AND(ISNUMBER(DK134),DK134&gt;7),IF(AND(ISNUMBER(BG134),ISNUMBER(DK134)),IF(BG134+VLOOKUP(BI134,NyISM!$L$2:$V$4,DK134,1)&gt;160,160,BG134+VLOOKUP(BI134,NyISM!$L$2:$V$4,DK134,1)),""),"")</f>
        <v/>
      </c>
      <c r="FV134" s="9" t="str">
        <f>IF(AND(ISNUMBER(BH134),ISNUMBER(DK134)),IF(BH134+VLOOKUP(BI134,NyIAM!$L$2:$V$4,DK134,1)&gt;160,160,BH134+VLOOKUP(BI134,NyIAM!$L$2:$V$4,DK134,1)),"")</f>
        <v/>
      </c>
    </row>
    <row r="135" spans="1:178" x14ac:dyDescent="0.2">
      <c r="A135" s="51"/>
      <c r="B135" s="51"/>
      <c r="C135" s="51"/>
      <c r="D135" s="51"/>
      <c r="E135" s="51"/>
      <c r="F135" s="51"/>
      <c r="G135" s="51"/>
      <c r="H135" s="51"/>
      <c r="I135" s="51"/>
      <c r="J135" s="52"/>
      <c r="K135" s="52"/>
      <c r="L135" s="53"/>
      <c r="M135" s="53"/>
      <c r="N135" s="58" t="str">
        <f t="shared" si="44"/>
        <v/>
      </c>
      <c r="O135" s="53"/>
      <c r="P135" s="53"/>
      <c r="Q135" s="53"/>
      <c r="R135" s="53"/>
      <c r="S135" s="53"/>
      <c r="T135" s="53"/>
      <c r="U135" s="53"/>
      <c r="V135" s="53"/>
      <c r="W135" s="53"/>
      <c r="X135" s="53"/>
      <c r="Y135" s="53"/>
      <c r="Z135" s="53"/>
      <c r="AA135" s="53"/>
      <c r="AB135" s="53"/>
      <c r="AC135" s="53"/>
      <c r="AD135" s="53"/>
      <c r="AE135" s="53"/>
      <c r="AF135" s="53"/>
      <c r="AG135" s="53"/>
      <c r="AH135" s="53"/>
      <c r="AI135" s="53"/>
      <c r="AJ135" s="4" t="str">
        <f>IF(O135="","",IF(ISNUMBER(N135),VLOOKUP(O135,NyFi!$A$2:$K$40,DK135),""))</f>
        <v/>
      </c>
      <c r="AK135" s="4" t="str">
        <f>IF(P135="","",IF(AND(ISNUMBER(N135),DK135&lt;8),VLOOKUP(P135,NyGs!$A$2:$G$41,DK135),""))</f>
        <v/>
      </c>
      <c r="AL135" s="4" t="str">
        <f>IF(AA135="","",IF(ISNUMBER(N135),VLOOKUP(AA135,NyRm!$A$2:$K$56,DK135),""))</f>
        <v/>
      </c>
      <c r="AM135" s="4" t="str">
        <f>IF(Z135="","",IF(ISNUMBER(N135),VLOOKUP(Z135,NyFm!$A$2:$K$46,DK135),""))</f>
        <v/>
      </c>
      <c r="AN135" s="4" t="str">
        <f>IF(U135="","",IF(AND(ISNUMBER(N135),DK135&lt;8),VLOOKUP(U135,NyLi1R!$A$2:$G$20,DK135),""))</f>
        <v/>
      </c>
      <c r="AO135" s="4" t="str">
        <f>IF(V135="","",IF(AND(ISNUMBER(N135),DK135&lt;8),VLOOKUP(V135,NyLi1E!$A$2:$G$20,DK135),""))</f>
        <v/>
      </c>
      <c r="AP135" s="4" t="str">
        <f>IF(AND(ISNUMBER(N135),ISNUMBER(AN135),ISNUMBER(AO135),DK135&lt;8),VLOOKUP(AN135+AO135,NyLi1T!$A$2:$G$40,DK135),"")</f>
        <v/>
      </c>
      <c r="AQ135" s="4" t="str">
        <f>IF(W135="","",IF(AND(ISNUMBER(N135),DK135&gt;7),VLOOKUP(W135,NyLi2R!$A$2:$K$20,DK135),""))</f>
        <v/>
      </c>
      <c r="AR135" s="4" t="str">
        <f>IF(X135="","",IF(AND(ISNUMBER(N135),DK135&gt;7),VLOOKUP(X135,NyLi2E!$A$2:$K$20,DK135),""))</f>
        <v/>
      </c>
      <c r="AS135" s="4" t="str">
        <f>IF(AND(ISNUMBER(N135),ISNUMBER(AQ135),ISNUMBER(AR135),DK135&gt;7),VLOOKUP(AQ135+AR135,NyLi2T!$A$2:$K$40,DK135),"")</f>
        <v/>
      </c>
      <c r="AT135" s="4" t="str">
        <f>IF(AE135="","",IF(AND(ISNUMBER(N135),DK135&lt;8),VLOOKUP(AE135,NySs!$A$2:$G$28,DK135),""))</f>
        <v/>
      </c>
      <c r="AU135" s="4" t="str">
        <f>IF(AD135="","",IF(AND(ISNUMBER(N135),DK135&lt;9),VLOOKUP(AD135,NyEo!$A$2:$H$22,DK135),""))</f>
        <v/>
      </c>
      <c r="AV135" s="4" t="str">
        <f>IF(Q135="","",IF(AND(ISNUMBER(N135),DK135&gt;7),VLOOKUP(Q135,NyHt!$A$2:$K$17,DK135),""))</f>
        <v/>
      </c>
      <c r="AW135" s="4" t="str">
        <f>IF(R135="","",IF(ISNUMBER(N135),VLOOKUP(R135,NySiF!$A$2:$K$18,DK135),""))</f>
        <v/>
      </c>
      <c r="AX135" s="4" t="str">
        <f>IF(S135="","",IF(ISNUMBER(N135),VLOOKUP(S135,NySiB!$A$2:$K$16,DK135),""))</f>
        <v/>
      </c>
      <c r="AY135" s="4" t="str">
        <f>IF(T135="","",IF(ISNUMBER(N135),VLOOKUP(T135,NySiT!$A$2:$K$32,DK135),""))</f>
        <v/>
      </c>
      <c r="AZ135" s="4" t="str">
        <f>IF(Y135="","",IF(ISNUMBER(N135),VLOOKUP(Y135,NyVs!$A$2:$K$86,DK135),""))</f>
        <v/>
      </c>
      <c r="BA135" s="4" t="str">
        <f>IF(AI135="","",IF(ISNUMBER(N135),VLOOKUP(AI135,NyPp!$A$2:$K$202,DK135),""))</f>
        <v/>
      </c>
      <c r="BB135" s="4" t="str">
        <f>IF(AND(ISNUMBER(AJ135),ISNUMBER(AK135),ISNUMBER(AL135),ISNUMBER(AM135),DK135&lt;8),IF(COUNTIF(O135,0)+COUNTIF(P135,0)+COUNTIF(AA135,0)+COUNTIF(Z135,0)&gt;1,"",VLOOKUP(AJ135+AK135+AL135+AM135,NyIGS!$A$2:$K$78,DK135)),IF(AND(ISNUMBER(AJ135),ISNUMBER(AL135),ISNUMBER(AM135),ISNUMBER(AS135),DK135&gt;7),IF(COUNTIF(O135,0)+COUNTIF(AA135,0)+COUNTIF(Z135,0)+AND(COUNTIF(W135,0),COUNTIF(X135,0))&gt;1,"",VLOOKUP(AJ135+AL135+AM135+AS135,NyIGS!$A$2:$K$78,DK135)),""))</f>
        <v/>
      </c>
      <c r="BC135" s="4" t="str">
        <f>IF(AND(ISNUMBER(AJ135),ISNUMBER(AN135),ISNUMBER(AT135),DK135&lt;8),IF(COUNTIF(O135,0)+COUNTIF(U135,0)+COUNTIF(AE135,0)&gt;1,"",VLOOKUP(AJ135+AN135+AT135,NyIRS!$A$2:$K$59,DK135)),IF(AND(ISNUMBER(AJ135),ISNUMBER(AQ135),DK135&gt;7),IF(COUNTIF(O135,0)+COUNTIF(W135,0)&gt;1,"",VLOOKUP(AJ135+AQ135,NyIRS!$A$2:$K$59,DK135)),""))</f>
        <v/>
      </c>
      <c r="BD135" s="4" t="str">
        <f>IF(AND(ISNUMBER(AK135),ISNUMBER(AL135),ISNUMBER(AM135),DK135&lt;8),IF(COUNTIF(P135,0)+COUNTIF(AA135,0)+COUNTIF(Z135,0)&gt;1,"",VLOOKUP(AK135+AL135+AM135,NyIES!$A$2:$K$59,DK135)),IF(AND(ISNUMBER(AL135),ISNUMBER(AM135),ISNUMBER(AR135),DK135&gt;7),IF(COUNTIF(AA135,0)+COUNTIF(Z135,0)+COUNTIF(X135,0)&gt;1,"",VLOOKUP(AL135+AM135+AR135,NyIES!$A$2:$K$59,DK135)),""))</f>
        <v/>
      </c>
      <c r="BE135" s="4" t="str">
        <f>IF(AND(ISNUMBER(AJ135),ISNUMBER(AP135),ISNUMBER(AU135),DK135&lt;8),IF(COUNTIF(O135,0)+AND(COUNTIF(U135,0),COUNTIF(V135,0))+COUNTIF(AD135,0)&gt;1,"",VLOOKUP(AJ135+AP135+AU135,NyISI!$A$2:$K$59,DK135)),IF(AND(ISNUMBER(AS135),ISNUMBER(AU135),ISNUMBER(AV135),DK135=8),IF(COUNTIF(AD135,0)+COUNTIF(Q135,0)+AND(COUNTIF(W135,0),COUNTIF(X135,0))&gt;1,"",VLOOKUP(AS135+AU135+AV135,NyISI!$A$2:$K$59,DK135)),IF(AND(ISNUMBER(AS135),ISNUMBER(AV135),DK135&gt;8),IF(COUNTIF(Q135,0)+AND(COUNTIF(W135,0),COUNTIF(X135,0))&gt;1,"",VLOOKUP(AS135+AV135,NyISI!$A$2:$K$59,DK135)),"")))</f>
        <v/>
      </c>
      <c r="BF135" s="4" t="str">
        <f>IF(AND(ISNUMBER(AT135),ISNUMBER(AK135),ISNUMBER(AL135),ISNUMBER(AM135),DK135&lt;8),IF(COUNTIF(P135,0)+COUNTIF(AA135,0)+COUNTIF(Z135,0)+COUNTIF(AE135,0)&gt;1,"",VLOOKUP(AT135+AK135+AL135+AM135,NyISS!$A$2:$G$78,DK135)),"")</f>
        <v/>
      </c>
      <c r="BG135" s="4" t="str">
        <f>IF(AND(ISNUMBER(AJ135),ISNUMBER(AL135),ISNUMBER(AM135),DK135&gt;7),IF(COUNTIF(O135,0)+COUNTIF(AA135,0)+COUNTIF(Z135,0)&gt;1,"",VLOOKUP(AJ135+AL135+AM135,NyISM!$A$2:$K$59,DK135)),"")</f>
        <v/>
      </c>
      <c r="BH135" s="4" t="str">
        <f>IF(AND(ISNUMBER(AY135),ISNUMBER(AZ135)),IF(COUNTIF(T135,0)+COUNTIF(Y135,0)&gt;1,"",VLOOKUP(AY135+AZ135,NyIAM!$A$2:$K$40,DK135)),"")</f>
        <v/>
      </c>
      <c r="BJ135" s="4" t="str">
        <f>IF(ISNUMBER(BB135),VLOOKUP(BB135,Percentil!$A$2:$B$122,2,1),"")</f>
        <v/>
      </c>
      <c r="BK135" s="4" t="str">
        <f>IF(ISNUMBER(BC135),VLOOKUP(BC135,Percentil!$A$2:$B$122,2,1),"")</f>
        <v/>
      </c>
      <c r="BL135" s="4" t="str">
        <f>IF(ISNUMBER(BD135),VLOOKUP(BD135,Percentil!$A$2:$B$122,2,1),"")</f>
        <v/>
      </c>
      <c r="BM135" s="4" t="str">
        <f>IF(ISNUMBER(BE135),VLOOKUP(BE135,Percentil!$A$2:$B$122,2,1),"")</f>
        <v/>
      </c>
      <c r="BN135" s="4" t="str">
        <f>IF(ISNUMBER(BF135),VLOOKUP(BF135,Percentil!$A$2:$B$122,2,1),"")</f>
        <v/>
      </c>
      <c r="BO135" s="4" t="str">
        <f>IF(ISNUMBER(BG135),VLOOKUP(BG135,Percentil!$A$2:$B$122,2,1),"")</f>
        <v/>
      </c>
      <c r="BP135" s="4" t="str">
        <f>IF(ISNUMBER(BH135),VLOOKUP(BH135,Percentil!$A$2:$B$122,2,1),"")</f>
        <v/>
      </c>
      <c r="BQ135" s="4" t="str">
        <f>IF(AND(ISNUMBER(AJ135),ISNUMBER(DK135)),IF(AJ135-VLOOKUP(BI135,NyFi!$L$2:$V$4,DK135,1)&lt;1,1 &amp; " - " &amp; AJ135+VLOOKUP(BI135,NyFi!$L$2:$V$4,DK135,1),IF(AJ135+VLOOKUP(BI135,NyFi!$L$2:$V$4,DK135,1)&gt;19,AJ135-VLOOKUP(BI135,NyFi!$L$2:$V$4,DK135,1) &amp; " - " &amp; 19,AJ135-VLOOKUP(BI135,NyFi!$L$2:$V$4,DK135,1) &amp; " - " &amp; AJ135+VLOOKUP(BI135,NyFi!$L$2:$V$4,DK135,1))),"")</f>
        <v/>
      </c>
      <c r="BR135" s="4" t="str">
        <f>IF(AND(ISNUMBER(DK135),DK135&lt;8),IF(AND(ISNUMBER(AK135),ISNUMBER(DK135)),IF(AK135-VLOOKUP(BI135,NyGs!$L$2:$V$4,DK135,1)&lt;1,1 &amp; " - " &amp; AK135+VLOOKUP(BI135,NyGs!$L$2:$V$4,DK135,1),IF(AK135+VLOOKUP(BI135,NyGs!$L$2:$V$4,DK135,1)&gt;19,AK135-VLOOKUP(BI135,NyGs!$L$2:$V$4,DK135,1) &amp; " - " &amp; 19,AK135-VLOOKUP(BI135,NyGs!$L$2:$V$4,DK135,1) &amp; " - " &amp; AK135+VLOOKUP(BI135,NyGs!$L$2:$V$4,DK135,1))),""),"")</f>
        <v/>
      </c>
      <c r="BS135" s="4" t="str">
        <f>IF(AND(ISNUMBER(AL135),ISNUMBER(DK135)),IF(AL135-VLOOKUP(BI135,NyRm!$L$2:$V$4,DK135,1)&lt;1,1 &amp; " - " &amp; AL135+VLOOKUP(BI135,NyRm!$L$2:$V$4,DK135,1),IF(AL135+VLOOKUP(BI135,NyRm!$L$2:$V$4,DK135,1)&gt;19,AL135-VLOOKUP(BI135,NyRm!$L$2:$V$4,DK135,1) &amp; " - " &amp; 19,AL135-VLOOKUP(BI135,NyRm!$L$2:$V$4,DK135,1) &amp; " - " &amp; AL135+VLOOKUP(BI135,NyRm!$L$2:$V$4,DK135,1))),"")</f>
        <v/>
      </c>
      <c r="BT135" s="4" t="str">
        <f>IF(AND(ISNUMBER(AM135),ISNUMBER(DK135)),IF(AM135-VLOOKUP(BI135,NyFm!$L$2:$V$4,DK135,1)&lt;1,1 &amp; " - " &amp; AM135+VLOOKUP(BI135,NyFm!$L$2:$V$4,DK135,1),IF(AM135+VLOOKUP(BI135,NyFm!$L$2:$V$4,DK135,1)&gt;19,AM135-VLOOKUP(BI135,NyFm!$L$2:$V$4,DK135,1) &amp; " - " &amp; 19,AM135-VLOOKUP(BI135,NyFm!$L$2:$V$4,DK135,1) &amp; " - " &amp; AM135+VLOOKUP(BI135,NyFm!$L$2:$V$4,DK135,1))),"")</f>
        <v/>
      </c>
      <c r="BU135" s="4" t="str">
        <f>IF(AND(ISNUMBER(DK135),DK135&lt;8),IF(AND(ISNUMBER(AN135),ISNUMBER(DK135)),IF(AN135-VLOOKUP(BI135,NyLi1R!$L$2:$V$4,DK135,1)&lt;1,1 &amp; " - " &amp; AN135+VLOOKUP(BI135,NyLi1R!$L$2:$V$4,DK135,1),IF(AN135+VLOOKUP(BI135,NyLi1R!$L$2:$V$4,DK135,1)&gt;19,AN135-VLOOKUP(BI135,NyLi1R!$L$2:$V$4,DK135,1) &amp; " - " &amp; 19,AN135-VLOOKUP(BI135,NyLi1R!$L$2:$V$4,DK135,1) &amp; " - " &amp; AN135+VLOOKUP(BI135,NyLi1R!$L$2:$V$4,DK135,1))),""),"")</f>
        <v/>
      </c>
      <c r="BV135" s="4" t="str">
        <f>IF(AND(ISNUMBER(DK135),DK135&lt;8),IF(AND(ISNUMBER(AO135),ISNUMBER(DK135)),IF(AO135-VLOOKUP(BI135,NyLi1E!$L$2:$V$4,DK135,1)&lt;1,1 &amp; " - " &amp; AO135+VLOOKUP(BI135,NyLi1E!$L$2:$V$4,DK135,1),IF(AO135+VLOOKUP(BI135,NyLi1E!$L$2:$V$4,DK135,1)&gt;19,AO135-VLOOKUP(BI135,NyLi1E!$L$2:$V$4,DK135,1) &amp; " - " &amp; 19,AO135-VLOOKUP(BI135,NyLi1E!$L$2:$V$4,DK135,1) &amp; " - " &amp; AO135+VLOOKUP(BI135,NyLi1E!$L$2:$V$4,DK135,1))),""),"")</f>
        <v/>
      </c>
      <c r="BW135" s="4" t="str">
        <f>IF(AND(ISNUMBER(DK135),DK135&lt;8),IF(AND(ISNUMBER(AP135),ISNUMBER(DK135)),IF(AP135-VLOOKUP(BI135,NyLi1T!$L$2:$V$4,DK135,1)&lt;1,1 &amp; " - " &amp; AP135+VLOOKUP(BI135,NyLi1T!$L$2:$V$4,DK135,1),IF(AP135+VLOOKUP(BI135,NyLi1T!$L$2:$V$4,DK135,1)&gt;19,AP135-VLOOKUP(BI135,NyLi1T!$L$2:$V$4,DK135,1) &amp; " - " &amp; 19,AP135-VLOOKUP(BI135,NyLi1T!$L$2:$V$4,DK135,1) &amp; " - " &amp; AP135+VLOOKUP(BI135,NyLi1T!$L$2:$V$4,DK135,1))),""),"")</f>
        <v/>
      </c>
      <c r="BX135" s="4" t="str">
        <f>IF(AND(ISNUMBER(DK135),DK135&gt;7),IF(AND(ISNUMBER(AQ135),ISNUMBER(DK135)),IF(AQ135-VLOOKUP(BI135,NyLi2R!$L$2:$V$4,DK135,1)&lt;1,1 &amp; " - " &amp; AQ135+VLOOKUP(BI135,NyLi2R!$L$2:$V$4,DK135,1),IF(AQ135+VLOOKUP(BI135,NyLi2R!$L$2:$V$4,DK135,1)&gt;19,AQ135-VLOOKUP(BI135,NyLi2R!$L$2:$V$4,DK135,1) &amp; " - " &amp; 19,AQ135-VLOOKUP(BI135,NyLi2R!$L$2:$V$4,DK135,1) &amp; " - " &amp; AQ135+VLOOKUP(BI135,NyLi2R!$L$2:$V$4,DK135,1))),""),"")</f>
        <v/>
      </c>
      <c r="BY135" s="4" t="str">
        <f>IF(AND(ISNUMBER(DK135),DK135&gt;7),IF(AND(ISNUMBER(AR135),ISNUMBER(DK135)),IF(AR135-VLOOKUP(BI135,NyLi2E!$L$2:$V$4,DK135,1)&lt;1,1 &amp; " - " &amp; AR135+VLOOKUP(BI135,NyLi2E!$L$2:$V$4,DK135,1),IF(AR135+VLOOKUP(BI135,NyLi2E!$L$2:$V$4,DK135,1)&gt;19,AR135-VLOOKUP(BI135,NyLi2E!$L$2:$V$4,DK135,1) &amp; " - " &amp; 19,AR135-VLOOKUP(BI135,NyLi2E!$L$2:$V$4,DK135,1) &amp; " - " &amp; AR135+VLOOKUP(BI135,NyLi2E!$L$2:$V$4,DK135,1))),""),"")</f>
        <v/>
      </c>
      <c r="BZ135" s="4" t="str">
        <f>IF(AND(ISNUMBER(DK135),DK135&gt;7),IF(AND(ISNUMBER(AS135),ISNUMBER(DK135)),IF(AS135-VLOOKUP(BI135,NyLi2T!$L$2:$V$4,DK135,1)&lt;1,1 &amp; " - " &amp; AS135+VLOOKUP(BI135,NyLi2T!$L$2:$V$4,DK135,1),IF(AS135+VLOOKUP(BI135,NyLi2T!$L$2:$V$4,DK135,1)&gt;19,AS135-VLOOKUP(BI135,NyLi2T!$L$2:$V$4,DK135,1) &amp; " - " &amp; 19,AS135-VLOOKUP(BI135,NyLi2T!$L$2:$V$4,DK135,1) &amp; " - " &amp; AS135+VLOOKUP(BI135,NyLi2T!$L$2:$V$4,DK135,1))),""),"")</f>
        <v/>
      </c>
      <c r="CA135" s="4" t="str">
        <f>IF(AND(ISNUMBER(DK135),DK135&lt;8),IF(AND(ISNUMBER(AT135),ISNUMBER(DK135)),IF(AT135-VLOOKUP(BI135,NySs!$L$2:$V$4,DK135,1)&lt;1,1 &amp; " - " &amp; AT135+VLOOKUP(BI135,NySs!$L$2:$V$4,DK135,1),IF(AT135+VLOOKUP(BI135,NySs!$L$2:$V$4,DK135,1)&gt;19,AT135-VLOOKUP(BI135,NySs!$L$2:$V$4,DK135,1) &amp; " - " &amp; 19,AT135-VLOOKUP(BI135,NySs!$L$2:$V$4,DK135,1) &amp; " - " &amp; AT135+VLOOKUP(BI135,NySs!$L$2:$V$4,DK135,1))),""),"")</f>
        <v/>
      </c>
      <c r="CB135" s="4" t="str">
        <f>IF(AND(ISNUMBER(DK135),DK135&lt;9),IF(AND(ISNUMBER(AU135),ISNUMBER(DK135)),IF(AU135-VLOOKUP(BI135,NyEo!$L$2:$V$4,DK135,1)&lt;1,1 &amp; " - " &amp; AU135+VLOOKUP(BI135,NyEo!$L$2:$V$4,DK135,1),IF(AU135+VLOOKUP(BI135,NyEo!$L$2:$V$4,DK135,1)&gt;19,AU135-VLOOKUP(BI135,NyEo!$L$2:$V$4,DK135,1) &amp; " - " &amp; 19,AU135-VLOOKUP(BI135,NyEo!$L$2:$V$4,DK135,1) &amp; " - " &amp; AU135+VLOOKUP(BI135,NyEo!$L$2:$V$4,DK135,1))),""),"")</f>
        <v/>
      </c>
      <c r="CC135" s="4" t="str">
        <f>IF(AND(ISNUMBER(DK135),DK135&gt;7),IF(AND(ISNUMBER(AV135),ISNUMBER(DK135)),IF(AV135-VLOOKUP(BI135,NyHt!$L$2:$V$4,DK135,1)&lt;1,1 &amp; " - " &amp; AV135+VLOOKUP(BI135,NyHt!$L$2:$V$4,DK135,1),IF(AV135+VLOOKUP(BI135,NyHt!$L$2:$V$4,DK135,1)&gt;19,AV135-VLOOKUP(BI135,NyHt!$L$2:$V$4,DK135,1) &amp; " - " &amp; 19,AV135-VLOOKUP(BI135,NyHt!$L$2:$V$4,DK135,1) &amp; " - " &amp; AV135+VLOOKUP(BI135,NyHt!$L$2:$V$4,DK135,1))),""),"")</f>
        <v/>
      </c>
      <c r="CD135" s="4" t="str">
        <f>IF(AND(ISNUMBER(AW135),ISNUMBER(DK135)),IF(AW135-VLOOKUP(BI135,NySiF!$L$2:$V$4,DK135,1)&lt;1,1 &amp; " - " &amp; AW135+VLOOKUP(BI135,NySiF!$L$2:$V$4,DK135,1),IF(AW135+VLOOKUP(BI135,NySiF!$L$2:$V$4,DK135,1)&gt;19,AW135-VLOOKUP(BI135,NySiF!$L$2:$V$4,DK135,1) &amp; " - " &amp; 19,AW135-VLOOKUP(BI135,NySiF!$L$2:$V$4,DK135,1) &amp; " - " &amp; AW135+VLOOKUP(BI135,NySiF!$L$2:$V$4,DK135,1))),"")</f>
        <v/>
      </c>
      <c r="CE135" s="4" t="str">
        <f>IF(AND(ISNUMBER(AX135),ISNUMBER(DK135)),IF(AX135-VLOOKUP(BI135,NySiB!$L$2:$V$4,DK135,1)&lt;1,1 &amp; " - " &amp; AX135+VLOOKUP(BI135,NySiB!$L$2:$V$4,DK135,1),IF(AX135+VLOOKUP(BI135,NySiB!$L$2:$V$4,DK135,1)&gt;19,AX135-VLOOKUP(BI135,NySiB!$L$2:$V$4,DK135,1) &amp; " - " &amp; 19,AX135-VLOOKUP(BI135,NySiB!$L$2:$V$4,DK135,1) &amp; " - " &amp; AX135+VLOOKUP(BI135,NySiB!$L$2:$V$4,DK135,1))),"")</f>
        <v/>
      </c>
      <c r="CF135" s="4" t="str">
        <f>IF(AND(ISNUMBER(AY135),ISNUMBER(DK135)),IF(AY135-VLOOKUP(BI135,NySiT!$L$2:$V$4,DK135,1)&lt;1,1 &amp; " - " &amp; AY135+VLOOKUP(BI135,NySiT!$L$2:$V$4,DK135,1),IF(AY135+VLOOKUP(BI135,NySiT!$L$2:$V$4,DK135,1)&gt;19,AY135-VLOOKUP(BI135,NySiT!$L$2:$V$4,DK135,1) &amp; " - " &amp; 19,AY135-VLOOKUP(BI135,NySiT!$L$2:$V$4,DK135,1) &amp; " - " &amp; AY135+VLOOKUP(BI135,NySiT!$L$2:$V$4,DK135,1))),"")</f>
        <v/>
      </c>
      <c r="CG135" s="4" t="str">
        <f>IF(AND(ISNUMBER(AZ135),ISNUMBER(DK135)),IF(AZ135-VLOOKUP(BI135,NyVs!$L$2:$V$4,DK135,1)&lt;1,1 &amp; " - " &amp; AZ135+VLOOKUP(BI135,NyVs!$L$2:$V$4,DK135,1),IF(AZ135+VLOOKUP(BI135,NyVs!$L$2:$V$4,DK135,1)&gt;19,AZ135-VLOOKUP(BI135,NyVs!$L$2:$V$4,DK135,1) &amp; " - " &amp; 19,AZ135-VLOOKUP(BI135,NyVs!$L$2:$V$4,DK135,1) &amp; " - " &amp; AZ135+VLOOKUP(BI135,NyVs!$L$2:$V$4,DK135,1))),"")</f>
        <v/>
      </c>
      <c r="CH135" s="4" t="str">
        <f>IF(AND(ISNUMBER(BA135),ISNUMBER(DK135)),IF(BA135-VLOOKUP(BI135,NyPp!$L$2:$V$4,DK135,1)&lt;1,1 &amp; " - " &amp; BA135+VLOOKUP(BI135,NyPp!$L$2:$V$4,DK135,1),IF(BA135+VLOOKUP(BI135,NyPp!$L$2:$V$4,DK135,1)&gt;19,BA135-VLOOKUP(BI135,NyPp!$L$2:$V$4,DK135,1) &amp; " - " &amp; 19,BA135-VLOOKUP(BI135,NyPp!$L$2:$V$4,DK135,1) &amp; " - " &amp; BA135+VLOOKUP(BI135,NyPp!$L$2:$V$4,DK135,1))),"")</f>
        <v/>
      </c>
      <c r="CI135" s="4" t="str">
        <f>IF(AND(ISNUMBER(BB135),ISNUMBER(DK135)),IF(BB135-VLOOKUP(BI135,NyIGS!$L$2:$V$4,DK135,1)&lt;40,40 &amp; " - " &amp; BB135+VLOOKUP(BI135,NyIGS!$L$2:$V$4,DK135,1),IF(BB135+VLOOKUP(BI135,NyIGS!$L$2:$V$4,DK135,1)&gt;160,BB135-VLOOKUP(BI135,NyIGS!$L$2:$V$4,DK135,1) &amp; " - " &amp; 160,BB135-VLOOKUP(BI135,NyIGS!$L$2:$V$4,DK135,1) &amp; " - " &amp; BB135+VLOOKUP(BI135,NyIGS!$L$2:$V$4,DK135,1))),"")</f>
        <v/>
      </c>
      <c r="CJ135" s="4" t="str">
        <f>IF(AND(ISNUMBER(BC135),ISNUMBER(DK135)),IF(BC135-VLOOKUP(BI135,NyIRS!$L$2:$V$4,DK135,1)&lt;40,40 &amp; " - " &amp; BC135+VLOOKUP(BI135,NyIRS!$L$2:$V$4,DK135,1),IF(BC135+VLOOKUP(BI135,NyIRS!$L$2:$V$4,DK135,1)&gt;160,BC135-VLOOKUP(BI135,NyIRS!$L$2:$V$4,DK135,1) &amp; " - " &amp; 160,BC135-VLOOKUP(BI135,NyIRS!$L$2:$V$4,DK135,1) &amp; " - " &amp; BC135+VLOOKUP(BI135,NyIRS!$L$2:$V$4,DK135,1))),"")</f>
        <v/>
      </c>
      <c r="CK135" s="4" t="str">
        <f>IF(AND(ISNUMBER(BD135),ISNUMBER(DK135)),IF(BD135-VLOOKUP(BI135,NyIES!$L$2:$V$4,DK135,1)&lt;40,40 &amp; " - " &amp; BD135+VLOOKUP(BI135,NyIES!$L$2:$V$4,DK135,1),IF(BD135+VLOOKUP(BI135,NyIES!$L$2:$V$4,DK135,1)&gt;160,BD135-VLOOKUP(BI135,NyIES!$L$2:$V$4,DK135,1) &amp; " - " &amp; 160,BD135-VLOOKUP(BI135,NyIES!$L$2:$V$4,DK135,1) &amp; " - " &amp; BD135+VLOOKUP(BI135,NyIES!$L$2:$V$4,DK135,1))),"")</f>
        <v/>
      </c>
      <c r="CL135" s="4" t="str">
        <f>IF(AND(ISNUMBER(BE135),ISNUMBER(DK135)),IF(BE135-VLOOKUP(BI135,NyISI!$L$2:$V$4,DK135,1)&lt;40,40 &amp; " - " &amp; BE135+VLOOKUP(BI135,NyISI!$L$2:$V$4,DK135,1),IF(BE135+VLOOKUP(BI135,NyISI!$L$2:$V$4,DK135,1)&gt;160,BE135-VLOOKUP(BI135,NyISI!$L$2:$V$4,DK135,1) &amp; " - " &amp; 160,BE135-VLOOKUP(BI135,NyISI!$L$2:$V$4,DK135,1) &amp; " - " &amp; BE135+VLOOKUP(BI135,NyISI!$L$2:$V$4,DK135,1))),"")</f>
        <v/>
      </c>
      <c r="CM135" s="4" t="str">
        <f>IF(AND(ISNUMBER(DK135),DK135&lt;8),IF(AND(ISNUMBER(BF135),ISNUMBER(DK135)),IF(BF135-VLOOKUP(BI135,NyISS!$L$2:$V$4,DK135,1)&lt;40,40 &amp; " - " &amp; BF135+VLOOKUP(BI135,NyISS!$L$2:$V$4,DK135,1),IF(BF135+VLOOKUP(BI135,NyISS!$L$2:$V$4,DK135,1)&gt;160,BF135-VLOOKUP(BI135,NyISS!$L$2:$V$4,DK135,1) &amp; " - " &amp; 160,BF135-VLOOKUP(BI135,NyISS!$L$2:$V$4,DK135,1) &amp; " - " &amp; BF135+VLOOKUP(BI135,NyISS!$L$2:$V$4,DK135,1))),""),"")</f>
        <v/>
      </c>
      <c r="CN135" s="4" t="str">
        <f>IF(AND(ISNUMBER(DK135),DK135&gt;7),IF(AND(ISNUMBER(BG135),ISNUMBER(DK135)),IF(BG135-VLOOKUP(BI135,NyISM!$L$2:$V$4,DK135,1)&lt;40,40 &amp; " - " &amp; BG135+VLOOKUP(BI135,NyISM!$L$2:$V$4,DK135,1),IF(BG135+VLOOKUP(BI135,NyISM!$L$2:$V$4,DK135,1)&gt;160,BG135-VLOOKUP(BI135,NyISM!$L$2:$V$4,DK135,1) &amp; " - " &amp; 160,BG135-VLOOKUP(BI135,NyISM!$L$2:$V$4,DK135,1) &amp; " - " &amp; BG135+VLOOKUP(BI135,NyISM!$L$2:$V$4,DK135,1))),""),"")</f>
        <v/>
      </c>
      <c r="CO135" s="4" t="str">
        <f>IF(AND(ISNUMBER(BH135),ISNUMBER(DK135)),IF(BH135-VLOOKUP(BI135,NyIAM!$L$2:$V$4,DK135,1)&lt;40,40 &amp; " - " &amp; BH135+VLOOKUP(BI135,NyIAM!$L$2:$V$4,DK135,1),IF(BH135+VLOOKUP(BI135,NyIAM!$L$2:$V$4,DK135,1)&gt;160,BH135-VLOOKUP(BI135,NyIAM!$L$2:$V$4,DK135,1) &amp; " - " &amp; 160,BH135-VLOOKUP(BI135,NyIAM!$L$2:$V$4,DK135,1) &amp; " - " &amp; BH135+VLOOKUP(BI135,NyIAM!$L$2:$V$4,DK135,1))),"")</f>
        <v/>
      </c>
      <c r="CP135" s="4" t="str">
        <f>IF(AF135="","",IF(AND(ISNUMBER(AF135),ISNUMBER(DK135)),IF(VLOOKUP(AF135,NyOm!$A$2:$K$30,DK135,1)=1,"Onormalt få ord",IF(VLOOKUP(AF135,NyOm!$A$2:$K$30,DK135,1)=2,"Färre antal ord än normalt",IF(VLOOKUP(AF135,NyOm!$A$2:$K$30,DK135,1)=3,"Normalt antal ord","")))))</f>
        <v/>
      </c>
      <c r="CQ135" s="4" t="str">
        <f>IF(AB135="","",IF(AND(ISNUMBER(AB135),ISNUMBER(DK135)),IF(VLOOKUP(AB135,NyPbTid!$A$2:$K$218,DK135,1)=1,"Onormalt lång tidsåtgång",IF(VLOOKUP(AB135,NyPbTid!$A$2:$K$218,DK135,1)=2,"Långsammare än normalt",IF(VLOOKUP(AB135,NyPbTid!$A$2:$K$218,DK135,1)=3,"Normal tidsåtgång","")))))</f>
        <v/>
      </c>
      <c r="CR135" s="4" t="str">
        <f>IF(AC135="","",IF(AND(ISNUMBER(AC135),ISNUMBER(DK135)),IF(VLOOKUP(AC135,NyPbFel!$A$2:$K$18,DK135,1)=1,"Onormalt antal fel",IF(VLOOKUP(AC135,NyPbFel!$A$2:$K$18,DK135,1)=2,"Fler fel än normalt",IF(VLOOKUP(AC135,NyPbFel!$A$2:$K$18,DK135,1)=3,"Normalt antal fel","")))))</f>
        <v/>
      </c>
      <c r="CS135" s="4" t="str">
        <f t="shared" ref="CS135:CS198" si="50">IF(AND(ISNUMBER(BC135),ISNUMBER(BD135),ISNUMBER(DK135)),IF(BC135-BD135=0,BC135-BD135 &amp; "**",BC135-BD135),"")</f>
        <v/>
      </c>
      <c r="CT135" s="4" t="str">
        <f>IF(OR(ISNUMBER(CS135),CS135="0**"),IF(ISNUMBER(CS135),CS135/ABS(CS135)*VLOOKUP(1,SignDiff!$A$3:$K$4,DK135,1),VLOOKUP(1,SignDiff!$A$3:$K$4,DK135,1)),"")</f>
        <v/>
      </c>
      <c r="CU135" s="4" t="str">
        <f>IF(OR(ISNUMBER(CS135),CS135="0**"),IF(ISNUMBER(CS135),CS135/ABS(CS135)*VLOOKUP(1,SignDiff!$A$7:$K$8,DK135,1),VLOOKUP(1,SignDiff!$A$7:$K$8,DK135,1)),"")</f>
        <v/>
      </c>
      <c r="CV135" s="4" t="str">
        <f t="shared" ref="CV135:CV198" si="51">IF(AND(OR(ISNUMBER(CS135),CS135="0**"),ISNUMBER(CT135)),IF(CS135="0**","N",IF(ABS(CS135)&lt;ABS(CT135),"N","J")),"")</f>
        <v/>
      </c>
      <c r="CW135" s="4" t="str">
        <f t="shared" ref="CW135:CW198" si="52">IF(AND(OR(ISNUMBER(CS135),CS135="0**"),ISNUMBER(CU135)),IF(CS135="0**","N",IF(ABS(CS135)&lt;ABS(CU135),"N","J")),"")</f>
        <v/>
      </c>
      <c r="CX135" s="4" t="str">
        <f>IF(OR(ISNUMBER(CS135),CS135="0**"),IF(CS135="0**",VLOOKUP(0,'IRS-IES'!$A$2:$C$43,2,1),IF(CS135&lt;0,VLOOKUP(ABS(CS135),'IRS-IES'!$A$2:$C$43,2,1),VLOOKUP(ABS(CS135),'IRS-IES'!$A$2:$C$43,3,1))),"")</f>
        <v/>
      </c>
      <c r="CY135" s="4" t="str">
        <f t="shared" ref="CY135:CY198" si="53">IF(AND(ISNUMBER(BE135),ISNUMBER(BF135),ISNUMBER(DK135),DK135&lt;8),IF(BE135-BF135=0,BE135-BF135 &amp; "**",BE135-BF135),"")</f>
        <v/>
      </c>
      <c r="CZ135" s="4" t="str">
        <f>IF(OR(ISNUMBER(CY135),CY135="0**"),IF(ISNUMBER(CY135),CY135/ABS(CY135)*VLOOKUP(2,SignDiff!$A$3:$K$4,DK135,1),VLOOKUP(2,SignDiff!$A$3:$K$4,DK135,1)),"")</f>
        <v/>
      </c>
      <c r="DA135" s="4" t="str">
        <f>IF(OR(ISNUMBER(CY135),CY135="0**"),IF(ISNUMBER(CY135),CY135/ABS(CY135)*VLOOKUP(2,SignDiff!$A$7:$K$8,DK135,1),VLOOKUP(2,SignDiff!$A$7:$K$8,DK135,1)),"")</f>
        <v/>
      </c>
      <c r="DB135" s="4" t="str">
        <f t="shared" ref="DB135:DB198" si="54">IF(AND(OR(ISNUMBER(CY135),CY135="0**"),ISNUMBER(CZ135)),IF(CY135="0**","N",IF(ABS(CY135)&lt;ABS(CZ135),"N","J")),"")</f>
        <v/>
      </c>
      <c r="DC135" s="4" t="str">
        <f t="shared" ref="DC135:DC198" si="55">IF(AND(OR(ISNUMBER(CY135),CY135="0**"),ISNUMBER(DA135)),IF(CY135="0**","N",IF(ABS(CY135)&lt;ABS(DA135),"N","J")),"")</f>
        <v/>
      </c>
      <c r="DD135" s="4" t="str">
        <f>IF(OR(ISNUMBER(CY135),CY135="0**"),IF(CY135="0**",VLOOKUP(0,'ISI-ISS'!$A$2:$C$43,2,1),IF(CY135&lt;0,VLOOKUP(ABS(CY135),'ISI-ISS'!$A$2:$C$43,2,1),VLOOKUP(ABS(CY135),'ISI-ISS'!$A$2:$C$43,3,1))),"")</f>
        <v/>
      </c>
      <c r="DE135" s="4" t="str">
        <f t="shared" ref="DE135:DE198" si="56">IF(AND(ISNUMBER(BE135),ISNUMBER(BG135),ISNUMBER(DK135),DK135&gt;7),IF(BE135-BG135=0,BE135-BG135 &amp; "**",BE135-BG135),"")</f>
        <v/>
      </c>
      <c r="DF135" s="4" t="str">
        <f>IF(OR(ISNUMBER(DE135),DE135="0**"),IF(ISNUMBER(DE135),DE135/ABS(DE135)*VLOOKUP(2,SignDiff!$A$3:$K$4,DK135,1),VLOOKUP(2,SignDiff!$A$3:$K$4,DK135,1)),"")</f>
        <v/>
      </c>
      <c r="DG135" s="4" t="str">
        <f>IF(OR(ISNUMBER(DE135),DE135="0**"),IF(ISNUMBER(DE135),DE135/ABS(DE135)*VLOOKUP(2,SignDiff!$A$7:$K$8,DK135,1),VLOOKUP(2,SignDiff!$A$7:$K$8,DK135,1)),"")</f>
        <v/>
      </c>
      <c r="DH135" s="4" t="str">
        <f t="shared" ref="DH135:DH198" si="57">IF(AND(OR(ISNUMBER(DE135),DE135="0**"),ISNUMBER(DF135)),IF(DE135="0**","N",IF(ABS(DE135)&lt;ABS(DF135),"N","J")),"")</f>
        <v/>
      </c>
      <c r="DI135" s="4" t="str">
        <f t="shared" ref="DI135:DI198" si="58">IF(AND(OR(ISNUMBER(DE135),DE135="0**"),ISNUMBER(DG135)),IF(DE135="0**","N",IF(ABS(DE135)&lt;ABS(DG135),"N","J")),"")</f>
        <v/>
      </c>
      <c r="DJ135" s="4" t="str">
        <f>IF(OR(ISNUMBER(DE135),DE135="0**"),IF(DE135="0**",VLOOKUP(0,'ISI-ISM'!$A$2:$C$43,2,1),IF(DE135&lt;0,VLOOKUP(ABS(DE135),'ISI-ISM'!$A$2:$C$43,2,1),VLOOKUP(ABS(DE135),'ISI-ISM'!$A$2:$C$43,3,1))),"")</f>
        <v/>
      </c>
      <c r="DK135" s="4" t="str">
        <f>IF(ISERROR(VLOOKUP(N135,age!$A$2:$C$11,2,1)),"",VLOOKUP(N135,age!$A$2:$C$11,2,1))</f>
        <v/>
      </c>
      <c r="DL135" s="4" t="str">
        <f>IF(ISERROR(VLOOKUP(N135,age!$A$2:$C$11,3,1)),"",VLOOKUP(N135,age!$A$2:$C$11,3,1))</f>
        <v/>
      </c>
      <c r="DM135" s="4">
        <f t="shared" si="45"/>
        <v>0</v>
      </c>
      <c r="DN135" s="4">
        <f t="shared" si="46"/>
        <v>0</v>
      </c>
      <c r="DO135" s="4">
        <f t="shared" si="47"/>
        <v>0</v>
      </c>
      <c r="DP135" s="4">
        <f t="shared" si="48"/>
        <v>0</v>
      </c>
      <c r="DQ135" s="4">
        <f t="shared" si="49"/>
        <v>0</v>
      </c>
      <c r="DR135" s="9" t="str">
        <f t="shared" ref="DR135:DR198" si="59">IF(AND(ISNUMBER(AJ135),ISNUMBER(AK135),ISNUMBER(AL135),ISNUMBER(AM135),DK135&lt;8),AJ135+AK135+AL135+AM135,IF(AND(ISNUMBER(AJ135),ISNUMBER(AL135),ISNUMBER(AM135),ISNUMBER(AS135),DK135&gt;7),AJ135+AL135+AM135+AS135,""))</f>
        <v/>
      </c>
      <c r="DS135" s="9" t="str">
        <f t="shared" ref="DS135:DS198" si="60">IF(AND(ISNUMBER(AJ135),ISNUMBER(AN135),ISNUMBER(AT135),DK135&lt;8),AJ135+AN135+AT135,IF(AND(ISNUMBER(AJ135),ISNUMBER(AQ135),DK135&gt;7),AJ135+AQ135,""))</f>
        <v/>
      </c>
      <c r="DT135" s="9" t="str">
        <f t="shared" ref="DT135:DT198" si="61">IF(AND(ISNUMBER(AK135),ISNUMBER(AL135),ISNUMBER(AM135),DK135&lt;8),AK135+AL135+AM135,IF(AND(ISNUMBER(AL135),ISNUMBER(AM135),ISNUMBER(AR135),DK135&gt;7),AL135+AM135+AR135,""))</f>
        <v/>
      </c>
      <c r="DU135" s="9" t="str">
        <f t="shared" ref="DU135:DU198" si="62">IF(AND(ISNUMBER(AJ135),ISNUMBER(AP135),ISNUMBER(AU135),DK135&lt;8),AJ135+AP135+AU135,IF(AND(ISNUMBER(AS135),ISNUMBER(AU135),ISNUMBER(AV135),DK135=8),AS135+AU135+AV135,IF(AND(ISNUMBER(AS135),ISNUMBER(AV135),DK135&gt;8),AS135+AV135,"")))</f>
        <v/>
      </c>
      <c r="DV135" s="9" t="str">
        <f t="shared" ref="DV135:DV198" si="63">IF(AND(ISNUMBER(AT135),ISNUMBER(AK135),ISNUMBER(AL135),ISNUMBER(AM135),DK135&lt;8),AT135+AK135+AL135+AM135,"")</f>
        <v/>
      </c>
      <c r="DW135" s="9" t="str">
        <f t="shared" ref="DW135:DW198" si="64">IF(AND(ISNUMBER(AJ135),ISNUMBER(AL135),ISNUMBER(AM135),DK135&gt;7),AJ135+AL135+AM135,"")</f>
        <v/>
      </c>
      <c r="DX135" s="9" t="str">
        <f t="shared" ref="DX135:DX198" si="65">IF(AND(ISNUMBER(AY135),ISNUMBER(AZ135)),AY135+AZ135,"")</f>
        <v/>
      </c>
      <c r="DY135" s="9" t="str">
        <f>IF(AND(ISNUMBER(AJ135),ISNUMBER(DK135)),IF(AJ135-VLOOKUP(BI135,NyFi!$L$2:$V$4,DK135,1)&lt;1,1,AJ135-VLOOKUP(BI135,NyFi!$L$2:$V$4,DK135,1)),"")</f>
        <v/>
      </c>
      <c r="DZ135" s="9" t="str">
        <f>IF(AND(ISNUMBER(DK135),DK135&lt;8),IF(AND(ISNUMBER(AK135),ISNUMBER(DK135)),IF(AK135-VLOOKUP(BI135,NyGs!$L$2:$V$4,DK135,1)&lt;1,1,AK135-VLOOKUP(BI135,NyGs!$L$2:$V$4,DK135,1)),""),"")</f>
        <v/>
      </c>
      <c r="EA135" s="9" t="str">
        <f>IF(AND(ISNUMBER(AL135),ISNUMBER(DK135)),IF(AL135-VLOOKUP(BI135,NyRm!$L$2:$V$4,DK135,1)&lt;1,1,AL135-VLOOKUP(BI135,NyRm!$L$2:$V$4,DK135,1)),"")</f>
        <v/>
      </c>
      <c r="EB135" s="9" t="str">
        <f>IF(AND(ISNUMBER(AM135),ISNUMBER(DK135)),IF(AM135-VLOOKUP(BI135,NyFm!$L$2:$V$4,DK135,1)&lt;1,1,AM135-VLOOKUP(BI135,NyFm!$L$2:$V$4,DK135,1)),"")</f>
        <v/>
      </c>
      <c r="EC135" s="9" t="str">
        <f>IF(AND(ISNUMBER(DK135),DK135&lt;8),IF(AND(ISNUMBER(AN135),ISNUMBER(DK135)),IF(AN135-VLOOKUP(BI135,NyLi1R!$L$2:$V$4,DK135,1)&lt;1,1,AN135-VLOOKUP(BI135,NyLi1R!$L$2:$V$4,DK135,1)),""),"")</f>
        <v/>
      </c>
      <c r="ED135" s="9" t="str">
        <f>IF(AND(ISNUMBER(DK135),DK135&lt;8),IF(AND(ISNUMBER(AO135),ISNUMBER(DK135)),IF(AO135-VLOOKUP(BI135,NyLi1E!$L$2:$V$4,DK135,1)&lt;1,1,AO135-VLOOKUP(BI135,NyLi1E!$L$2:$V$4,DK135,1)),""),"")</f>
        <v/>
      </c>
      <c r="EE135" s="9" t="str">
        <f>IF(AND(ISNUMBER(DK135),DK135&lt;8),IF(AND(ISNUMBER(AP135),ISNUMBER(DK135)),IF(AP135-VLOOKUP(BI135,NyLi1T!$L$2:$V$4,DK135,1)&lt;1,1,AP135-VLOOKUP(BI135,NyLi1T!$L$2:$V$4,DK135,1)),""),"")</f>
        <v/>
      </c>
      <c r="EF135" s="9" t="str">
        <f>IF(AND(ISNUMBER(DK135),DK135&gt;7),IF(AND(ISNUMBER(AQ135),ISNUMBER(DK135)),IF(AQ135-VLOOKUP(BI135,NyLi2R!$L$2:$V$4,DK135,1)&lt;1,1,AQ135-VLOOKUP(BI135,NyLi2R!$L$2:$V$4,DK135,1)),""),"")</f>
        <v/>
      </c>
      <c r="EG135" s="9" t="str">
        <f>IF(AND(ISNUMBER(DK135),DK135&gt;7),IF(AND(ISNUMBER(AR135),ISNUMBER(DK135)),IF(AR135-VLOOKUP(BI135,NyLi2E!$L$2:$V$4,DK135,1)&lt;1,1,AR135-VLOOKUP(BI135,NyLi2E!$L$2:$V$4,DK135,1)),""),"")</f>
        <v/>
      </c>
      <c r="EH135" s="9" t="str">
        <f>IF(AND(ISNUMBER(DK135),DK135&gt;7),IF(AND(ISNUMBER(AS135),ISNUMBER(DK135)),IF(AS135-VLOOKUP(BI135,NyLi2T!$L$2:$V$4,DK135,1)&lt;1,1,AS135-VLOOKUP(BI135,NyLi2T!$L$2:$V$4,DK135,1)),""),"")</f>
        <v/>
      </c>
      <c r="EI135" s="9" t="str">
        <f>IF(AND(ISNUMBER(DK135),DK135&lt;8),IF(AND(ISNUMBER(AT135),ISNUMBER(DK135)),IF(AT135-VLOOKUP(BI135,NySs!$L$2:$V$4,DK135,1)&lt;1,1,AT135-VLOOKUP(BI135,NySs!$L$2:$V$4,DK135,1)),""),"")</f>
        <v/>
      </c>
      <c r="EJ135" s="9" t="str">
        <f>IF(AND(ISNUMBER(DK135),DK135&lt;9),IF(AND(ISNUMBER(AU135),ISNUMBER(DK135)),IF(AU135-VLOOKUP(BI135,NyEo!$L$2:$V$4,DK135,1)&lt;1,1,AU135-VLOOKUP(BI135,NyEo!$L$2:$V$4,DK135,1)),""),"")</f>
        <v/>
      </c>
      <c r="EK135" s="9" t="str">
        <f>IF(AND(ISNUMBER(DK135),DK135&gt;7),IF(AND(ISNUMBER(AV135),ISNUMBER(DK135)),IF(AV135-VLOOKUP(BI135,NyHt!$L$2:$V$4,DK135,1)&lt;1,1,AV135-VLOOKUP(BI135,NyHt!$L$2:$V$4,DK135,1)),""),"")</f>
        <v/>
      </c>
      <c r="EL135" s="9" t="str">
        <f>IF(AND(ISNUMBER(AW135),ISNUMBER(DK135)),IF(AW135-VLOOKUP(BI135,NySiF!$L$2:$V$4,DK135,1)&lt;1,1,AW135-VLOOKUP(BI135,NySiF!$L$2:$V$4,DK135,1)),"")</f>
        <v/>
      </c>
      <c r="EM135" s="9" t="str">
        <f>IF(AND(ISNUMBER(AX135),ISNUMBER(DK135)),IF(AX135-VLOOKUP(BI135,NySiB!$L$2:$V$4,DK135,1)&lt;1,1,AX135-VLOOKUP(BI135,NySiB!$L$2:$V$4,DK135,1)),"")</f>
        <v/>
      </c>
      <c r="EN135" s="9" t="str">
        <f>IF(AND(ISNUMBER(AY135),ISNUMBER(DK135)),IF(AY135-VLOOKUP(BI135,NySiT!$L$2:$V$4,DK135,1)&lt;1,1,AY135-VLOOKUP(BI135,NySiT!$L$2:$V$4,DK135,1)),"")</f>
        <v/>
      </c>
      <c r="EO135" s="9" t="str">
        <f>IF(AND(ISNUMBER(AZ135),ISNUMBER(DK135)),IF(AZ135-VLOOKUP(BI135,NyVs!$L$2:$V$4,DK135,1)&lt;1,1,AZ135-VLOOKUP(BI135,NyVs!$L$2:$V$4,DK135,1)),"")</f>
        <v/>
      </c>
      <c r="EP135" s="9" t="str">
        <f>IF(AND(ISNUMBER(BA135),ISNUMBER(DK135)),IF(BA135-VLOOKUP(BI135,NyPp!$L$2:$V$4,DK135,1)&lt;1,1,BA135-VLOOKUP(BI135,NyPp!$L$2:$V$4,DK135,1)),"")</f>
        <v/>
      </c>
      <c r="EQ135" s="9" t="str">
        <f>IF(AND(ISNUMBER(BB135),ISNUMBER(DK135)),IF(BB135-VLOOKUP(BI135,NyIGS!$L$2:$V$4,DK135,1)&lt;40,40,BB135-VLOOKUP(BI135,NyIGS!$L$2:$V$4,DK135,1)),"")</f>
        <v/>
      </c>
      <c r="ER135" s="9" t="str">
        <f>IF(AND(ISNUMBER(BC135),ISNUMBER(DK135)),IF(BC135-VLOOKUP(BI135,NyIRS!$L$2:$V$4,DK135,1)&lt;40,40,BC135-VLOOKUP(BI135,NyIRS!$L$2:$V$4,DK135,1)),"")</f>
        <v/>
      </c>
      <c r="ES135" s="9" t="str">
        <f>IF(AND(ISNUMBER(BD135),ISNUMBER(DK135)),IF(BD135-VLOOKUP(BI135,NyIES!$L$2:$V$4,DK135,1)&lt;40,40,BD135-VLOOKUP(BI135,NyIES!$L$2:$V$4,DK135,1)),"")</f>
        <v/>
      </c>
      <c r="ET135" s="9" t="str">
        <f>IF(AND(ISNUMBER(BE135),ISNUMBER(DK135)),IF(BE135-VLOOKUP(BI135,NyISI!$L$2:$V$4,DK135,1)&lt;40,40,BE135-VLOOKUP(BI135,NyISI!$L$2:$V$4,DK135,1)),"")</f>
        <v/>
      </c>
      <c r="EU135" s="9" t="str">
        <f>IF(AND(ISNUMBER(DK135),DK135&lt;8),IF(AND(ISNUMBER(BF135),ISNUMBER(DK135)),IF(BF135-VLOOKUP(BI135,NyISS!$L$2:$V$4,DK135,1)&lt;40,40,BF135-VLOOKUP(BI135,NyISS!$L$2:$V$4,DK135,1)),""),"")</f>
        <v/>
      </c>
      <c r="EV135" s="9" t="str">
        <f>IF(AND(ISNUMBER(DK135),DK135&gt;7),IF(AND(ISNUMBER(BG135),ISNUMBER(DK135)),IF(BG135-VLOOKUP(BI135,NyISM!$L$2:$V$4,DK135,1)&lt;40,40,BG135-VLOOKUP(BI135,NyISM!$L$2:$V$4,DK135,1)),""),"")</f>
        <v/>
      </c>
      <c r="EW135" s="9" t="str">
        <f>IF(AND(ISNUMBER(BH135),ISNUMBER(DK135)),IF(BH135-VLOOKUP(BI135,NyIAM!$L$2:$V$4,DK135,1)&lt;40,40,BH135-VLOOKUP(BI135,NyIAM!$L$2:$V$4,DK135,1)),"")</f>
        <v/>
      </c>
      <c r="EX135" s="9" t="str">
        <f>IF(AND(ISNUMBER(AJ135),ISNUMBER(DK135)),IF(AJ135+VLOOKUP(BI135,NyFi!$L$2:$V$4,DK135,1)&gt;19,19,AJ135+VLOOKUP(BI135,NyFi!$L$2:$V$4,DK135,1)),"")</f>
        <v/>
      </c>
      <c r="EY135" s="9" t="str">
        <f>IF(AND(ISNUMBER(DK135),DK135&lt;8),IF(AND(ISNUMBER(AK135),ISNUMBER(DK135)),IF(AK135+VLOOKUP(BI135,NyGs!$L$2:$V$4,DK135,1)&gt;19,19,AK135+VLOOKUP(BI135,NyGs!$L$2:$V$4,DK135,1)),""),"")</f>
        <v/>
      </c>
      <c r="EZ135" s="9" t="str">
        <f>IF(AND(ISNUMBER(AL135),ISNUMBER(DK135)),IF(AL135+VLOOKUP(BI135,NyRm!$L$2:$V$4,DK135,1)&gt;19,19,AL135+VLOOKUP(BI135,NyRm!$L$2:$V$4,DK135,1)),"")</f>
        <v/>
      </c>
      <c r="FA135" s="9" t="str">
        <f>IF(AND(ISNUMBER(AM135),ISNUMBER(DK135)),IF(AM135+VLOOKUP(BI135,NyFm!$L$2:$V$4,DK135,1)&gt;19,19,AM135+VLOOKUP(BI135,NyFm!$L$2:$V$4,DK135,1)),"")</f>
        <v/>
      </c>
      <c r="FB135" s="9" t="str">
        <f>IF(AND(ISNUMBER(DK135),DK135&lt;8),IF(AND(ISNUMBER(AN135),ISNUMBER(DK135)),IF(AN135+VLOOKUP(BI135,NyLi1R!$L$2:$V$4,DK135,1)&gt;19,19,AN135+VLOOKUP(BI135,NyLi1R!$L$2:$V$4,DK135,1)),""),"")</f>
        <v/>
      </c>
      <c r="FC135" s="9" t="str">
        <f>IF(AND(ISNUMBER(DK135),DK135&lt;8),IF(AND(ISNUMBER(AO135),ISNUMBER(DK135)),IF(AO135+VLOOKUP(BI135,NyLi1E!$L$2:$V$4,DK135,1)&gt;19,19,AO135+VLOOKUP(BI135,NyLi1E!$L$2:$V$4,DK135,1)),""),"")</f>
        <v/>
      </c>
      <c r="FD135" s="9" t="str">
        <f>IF(AND(ISNUMBER(DK135),DK135&lt;8),IF(AND(ISNUMBER(AP135),ISNUMBER(DK135)),IF(AP135+VLOOKUP(BI135,NyLi1T!$L$2:$V$4,DK135,1)&gt;19,19,AP135+VLOOKUP(BI135,NyLi1T!$L$2:$V$4,DK135,1)),""),"")</f>
        <v/>
      </c>
      <c r="FE135" s="9" t="str">
        <f>IF(AND(ISNUMBER(DK135),DK135&gt;7),IF(AND(ISNUMBER(AQ135),ISNUMBER(DK135)),IF(AQ135+VLOOKUP(BI135,NyLi2R!$L$2:$V$4,DK135,1)&gt;19,19,AQ135+VLOOKUP(BI135,NyLi2R!$L$2:$V$4,DK135,1)),""),"")</f>
        <v/>
      </c>
      <c r="FF135" s="9" t="str">
        <f>IF(AND(ISNUMBER(DK135),DK135&gt;7),IF(AND(ISNUMBER(AR135),ISNUMBER(DK135)),IF(AR135+VLOOKUP(BI135,NyLi2E!$L$2:$V$4,DK135,1)&gt;19,19,AR135+VLOOKUP(BI135,NyLi2E!$L$2:$V$4,DK135,1)),""),"")</f>
        <v/>
      </c>
      <c r="FG135" s="9" t="str">
        <f>IF(AND(ISNUMBER(DK135),DK135&gt;7),IF(AND(ISNUMBER(AS135),ISNUMBER(DK135)),IF(AS135+VLOOKUP(BI135,NyLi2T!$L$2:$V$4,DK135,1)&gt;19,19,AS135+VLOOKUP(BI135,NyLi2T!$L$2:$V$4,DK135,1)),""),"")</f>
        <v/>
      </c>
      <c r="FH135" s="9" t="str">
        <f>IF(AND(ISNUMBER(DK135),DK135&lt;8),IF(AND(ISNUMBER(AT135),ISNUMBER(DK135)),IF(AT135+VLOOKUP(BI135,NySs!$L$2:$V$4,DK135,1)&gt;19,19,AT135+VLOOKUP(BI135,NySs!$L$2:$V$4,DK135,1)),""),"")</f>
        <v/>
      </c>
      <c r="FI135" s="9" t="str">
        <f>IF(AND(ISNUMBER(DK135),DK135&lt;9),IF(AND(ISNUMBER(AU135),ISNUMBER(DK135)),IF(AU135+VLOOKUP(BI135,NyEo!$L$2:$V$4,DK135,1)&gt;19,19,AU135+VLOOKUP(BI135,NyEo!$L$2:$V$4,DK135,1)),""),"")</f>
        <v/>
      </c>
      <c r="FJ135" s="9" t="str">
        <f>IF(AND(ISNUMBER(DK135),DK135&gt;7),IF(AND(ISNUMBER(AV135),ISNUMBER(DK135)),IF(AV135+VLOOKUP(BI135,NyHt!$L$2:$V$4,DK135,1)&gt;19,19,AV135+VLOOKUP(BI135,NyHt!$L$2:$V$4,DK135,1)),""),"")</f>
        <v/>
      </c>
      <c r="FK135" s="9" t="str">
        <f>IF(AND(ISNUMBER(AW135),ISNUMBER(DK135)),IF(AW135+VLOOKUP(BI135,NySiF!$L$2:$V$4,DK135,1)&gt;19,19,AW135+VLOOKUP(BI135,NySiF!$L$2:$V$4,DK135,1)),"")</f>
        <v/>
      </c>
      <c r="FL135" s="9" t="str">
        <f>IF(AND(ISNUMBER(AX135),ISNUMBER(DK135)),IF(AX135+VLOOKUP(BI135,NySiB!$L$2:$V$4,DK135,1)&gt;19,19,AX135+VLOOKUP(BI135,NySiB!$L$2:$V$4,DK135,1)),"")</f>
        <v/>
      </c>
      <c r="FM135" s="9" t="str">
        <f>IF(AND(ISNUMBER(AY135),ISNUMBER(DK135)),IF(AY135+VLOOKUP(BI135,NySiT!$L$2:$V$4,DK135,1)&gt;19,19,AY135+VLOOKUP(BI135,NySiT!$L$2:$V$4,DK135,1)),"")</f>
        <v/>
      </c>
      <c r="FN135" s="9" t="str">
        <f>IF(AND(ISNUMBER(AZ135),ISNUMBER(DK135)),IF(AZ135+VLOOKUP(BI135,NyVs!$L$2:$V$4,DK135,1)&gt;19,19,AZ135+VLOOKUP(BI135,NyVs!$L$2:$V$4,DK135,1)),"")</f>
        <v/>
      </c>
      <c r="FO135" s="9" t="str">
        <f>IF(AND(ISNUMBER(BA135),ISNUMBER(DK135)),IF(BA135+VLOOKUP(BI135,NyPp!$L$2:$V$4,DK135,1)&gt;19,19,BA135+VLOOKUP(BI135,NyPp!$L$2:$V$4,DK135,1)),"")</f>
        <v/>
      </c>
      <c r="FP135" s="9" t="str">
        <f>IF(AND(ISNUMBER(BB135),ISNUMBER(DK135)),IF(BB135+VLOOKUP(BI135,NyIGS!$L$2:$V$4,DK135,1)&gt;160,160,BB135+VLOOKUP(BI135,NyIGS!$L$2:$V$4,DK135,1)),"")</f>
        <v/>
      </c>
      <c r="FQ135" s="9" t="str">
        <f>IF(AND(ISNUMBER(BC135),ISNUMBER(DK135)),IF(BC135+VLOOKUP(BI135,NyIRS!$L$2:$V$4,DK135,1)&gt;160,160,BC135+VLOOKUP(BI135,NyIRS!$L$2:$V$4,DK135,1)),"")</f>
        <v/>
      </c>
      <c r="FR135" s="9" t="str">
        <f>IF(AND(ISNUMBER(BD135),ISNUMBER(DK135)),IF(BD135+VLOOKUP(BI135,NyIES!$L$2:$V$4,DK135,1)&gt;160,160, BD135+VLOOKUP(BI135,NyIES!$L$2:$V$4,DK135,1)),"")</f>
        <v/>
      </c>
      <c r="FS135" s="9" t="str">
        <f>IF(AND(ISNUMBER(BE135),ISNUMBER(DK135)),IF(BE135+VLOOKUP(BI135,NyISI!$L$2:$V$4,DK135,1)&gt;160,160,BE135+VLOOKUP(BI135,NyISI!$L$2:$V$4,DK135,1)),"")</f>
        <v/>
      </c>
      <c r="FT135" s="9" t="str">
        <f>IF(AND(ISNUMBER(DK135),DK135&lt;8),IF(AND(ISNUMBER(BF135),ISNUMBER(DK135)),IF(BF135+VLOOKUP(BI135,NyISS!$L$2:$V$4,DK135,1)&gt;160,160,BF135+VLOOKUP(BI135,NyISS!$L$2:$V$4,DK135,1)),""),"")</f>
        <v/>
      </c>
      <c r="FU135" s="9" t="str">
        <f>IF(AND(ISNUMBER(DK135),DK135&gt;7),IF(AND(ISNUMBER(BG135),ISNUMBER(DK135)),IF(BG135+VLOOKUP(BI135,NyISM!$L$2:$V$4,DK135,1)&gt;160,160,BG135+VLOOKUP(BI135,NyISM!$L$2:$V$4,DK135,1)),""),"")</f>
        <v/>
      </c>
      <c r="FV135" s="9" t="str">
        <f>IF(AND(ISNUMBER(BH135),ISNUMBER(DK135)),IF(BH135+VLOOKUP(BI135,NyIAM!$L$2:$V$4,DK135,1)&gt;160,160,BH135+VLOOKUP(BI135,NyIAM!$L$2:$V$4,DK135,1)),"")</f>
        <v/>
      </c>
    </row>
    <row r="136" spans="1:178" x14ac:dyDescent="0.2">
      <c r="A136" s="51"/>
      <c r="B136" s="51"/>
      <c r="C136" s="51"/>
      <c r="D136" s="51"/>
      <c r="E136" s="51"/>
      <c r="F136" s="51"/>
      <c r="G136" s="51"/>
      <c r="H136" s="51"/>
      <c r="I136" s="51"/>
      <c r="J136" s="52"/>
      <c r="K136" s="52"/>
      <c r="L136" s="53"/>
      <c r="M136" s="53"/>
      <c r="N136" s="58" t="str">
        <f t="shared" si="44"/>
        <v/>
      </c>
      <c r="O136" s="53"/>
      <c r="P136" s="53"/>
      <c r="Q136" s="53"/>
      <c r="R136" s="53"/>
      <c r="S136" s="53"/>
      <c r="T136" s="53"/>
      <c r="U136" s="53"/>
      <c r="V136" s="53"/>
      <c r="W136" s="53"/>
      <c r="X136" s="53"/>
      <c r="Y136" s="53"/>
      <c r="Z136" s="53"/>
      <c r="AA136" s="53"/>
      <c r="AB136" s="53"/>
      <c r="AC136" s="53"/>
      <c r="AD136" s="53"/>
      <c r="AE136" s="53"/>
      <c r="AF136" s="53"/>
      <c r="AG136" s="53"/>
      <c r="AH136" s="53"/>
      <c r="AI136" s="53"/>
      <c r="AJ136" s="4" t="str">
        <f>IF(O136="","",IF(ISNUMBER(N136),VLOOKUP(O136,NyFi!$A$2:$K$40,DK136),""))</f>
        <v/>
      </c>
      <c r="AK136" s="4" t="str">
        <f>IF(P136="","",IF(AND(ISNUMBER(N136),DK136&lt;8),VLOOKUP(P136,NyGs!$A$2:$G$41,DK136),""))</f>
        <v/>
      </c>
      <c r="AL136" s="4" t="str">
        <f>IF(AA136="","",IF(ISNUMBER(N136),VLOOKUP(AA136,NyRm!$A$2:$K$56,DK136),""))</f>
        <v/>
      </c>
      <c r="AM136" s="4" t="str">
        <f>IF(Z136="","",IF(ISNUMBER(N136),VLOOKUP(Z136,NyFm!$A$2:$K$46,DK136),""))</f>
        <v/>
      </c>
      <c r="AN136" s="4" t="str">
        <f>IF(U136="","",IF(AND(ISNUMBER(N136),DK136&lt;8),VLOOKUP(U136,NyLi1R!$A$2:$G$20,DK136),""))</f>
        <v/>
      </c>
      <c r="AO136" s="4" t="str">
        <f>IF(V136="","",IF(AND(ISNUMBER(N136),DK136&lt;8),VLOOKUP(V136,NyLi1E!$A$2:$G$20,DK136),""))</f>
        <v/>
      </c>
      <c r="AP136" s="4" t="str">
        <f>IF(AND(ISNUMBER(N136),ISNUMBER(AN136),ISNUMBER(AO136),DK136&lt;8),VLOOKUP(AN136+AO136,NyLi1T!$A$2:$G$40,DK136),"")</f>
        <v/>
      </c>
      <c r="AQ136" s="4" t="str">
        <f>IF(W136="","",IF(AND(ISNUMBER(N136),DK136&gt;7),VLOOKUP(W136,NyLi2R!$A$2:$K$20,DK136),""))</f>
        <v/>
      </c>
      <c r="AR136" s="4" t="str">
        <f>IF(X136="","",IF(AND(ISNUMBER(N136),DK136&gt;7),VLOOKUP(X136,NyLi2E!$A$2:$K$20,DK136),""))</f>
        <v/>
      </c>
      <c r="AS136" s="4" t="str">
        <f>IF(AND(ISNUMBER(N136),ISNUMBER(AQ136),ISNUMBER(AR136),DK136&gt;7),VLOOKUP(AQ136+AR136,NyLi2T!$A$2:$K$40,DK136),"")</f>
        <v/>
      </c>
      <c r="AT136" s="4" t="str">
        <f>IF(AE136="","",IF(AND(ISNUMBER(N136),DK136&lt;8),VLOOKUP(AE136,NySs!$A$2:$G$28,DK136),""))</f>
        <v/>
      </c>
      <c r="AU136" s="4" t="str">
        <f>IF(AD136="","",IF(AND(ISNUMBER(N136),DK136&lt;9),VLOOKUP(AD136,NyEo!$A$2:$H$22,DK136),""))</f>
        <v/>
      </c>
      <c r="AV136" s="4" t="str">
        <f>IF(Q136="","",IF(AND(ISNUMBER(N136),DK136&gt;7),VLOOKUP(Q136,NyHt!$A$2:$K$17,DK136),""))</f>
        <v/>
      </c>
      <c r="AW136" s="4" t="str">
        <f>IF(R136="","",IF(ISNUMBER(N136),VLOOKUP(R136,NySiF!$A$2:$K$18,DK136),""))</f>
        <v/>
      </c>
      <c r="AX136" s="4" t="str">
        <f>IF(S136="","",IF(ISNUMBER(N136),VLOOKUP(S136,NySiB!$A$2:$K$16,DK136),""))</f>
        <v/>
      </c>
      <c r="AY136" s="4" t="str">
        <f>IF(T136="","",IF(ISNUMBER(N136),VLOOKUP(T136,NySiT!$A$2:$K$32,DK136),""))</f>
        <v/>
      </c>
      <c r="AZ136" s="4" t="str">
        <f>IF(Y136="","",IF(ISNUMBER(N136),VLOOKUP(Y136,NyVs!$A$2:$K$86,DK136),""))</f>
        <v/>
      </c>
      <c r="BA136" s="4" t="str">
        <f>IF(AI136="","",IF(ISNUMBER(N136),VLOOKUP(AI136,NyPp!$A$2:$K$202,DK136),""))</f>
        <v/>
      </c>
      <c r="BB136" s="4" t="str">
        <f>IF(AND(ISNUMBER(AJ136),ISNUMBER(AK136),ISNUMBER(AL136),ISNUMBER(AM136),DK136&lt;8),IF(COUNTIF(O136,0)+COUNTIF(P136,0)+COUNTIF(AA136,0)+COUNTIF(Z136,0)&gt;1,"",VLOOKUP(AJ136+AK136+AL136+AM136,NyIGS!$A$2:$K$78,DK136)),IF(AND(ISNUMBER(AJ136),ISNUMBER(AL136),ISNUMBER(AM136),ISNUMBER(AS136),DK136&gt;7),IF(COUNTIF(O136,0)+COUNTIF(AA136,0)+COUNTIF(Z136,0)+AND(COUNTIF(W136,0),COUNTIF(X136,0))&gt;1,"",VLOOKUP(AJ136+AL136+AM136+AS136,NyIGS!$A$2:$K$78,DK136)),""))</f>
        <v/>
      </c>
      <c r="BC136" s="4" t="str">
        <f>IF(AND(ISNUMBER(AJ136),ISNUMBER(AN136),ISNUMBER(AT136),DK136&lt;8),IF(COUNTIF(O136,0)+COUNTIF(U136,0)+COUNTIF(AE136,0)&gt;1,"",VLOOKUP(AJ136+AN136+AT136,NyIRS!$A$2:$K$59,DK136)),IF(AND(ISNUMBER(AJ136),ISNUMBER(AQ136),DK136&gt;7),IF(COUNTIF(O136,0)+COUNTIF(W136,0)&gt;1,"",VLOOKUP(AJ136+AQ136,NyIRS!$A$2:$K$59,DK136)),""))</f>
        <v/>
      </c>
      <c r="BD136" s="4" t="str">
        <f>IF(AND(ISNUMBER(AK136),ISNUMBER(AL136),ISNUMBER(AM136),DK136&lt;8),IF(COUNTIF(P136,0)+COUNTIF(AA136,0)+COUNTIF(Z136,0)&gt;1,"",VLOOKUP(AK136+AL136+AM136,NyIES!$A$2:$K$59,DK136)),IF(AND(ISNUMBER(AL136),ISNUMBER(AM136),ISNUMBER(AR136),DK136&gt;7),IF(COUNTIF(AA136,0)+COUNTIF(Z136,0)+COUNTIF(X136,0)&gt;1,"",VLOOKUP(AL136+AM136+AR136,NyIES!$A$2:$K$59,DK136)),""))</f>
        <v/>
      </c>
      <c r="BE136" s="4" t="str">
        <f>IF(AND(ISNUMBER(AJ136),ISNUMBER(AP136),ISNUMBER(AU136),DK136&lt;8),IF(COUNTIF(O136,0)+AND(COUNTIF(U136,0),COUNTIF(V136,0))+COUNTIF(AD136,0)&gt;1,"",VLOOKUP(AJ136+AP136+AU136,NyISI!$A$2:$K$59,DK136)),IF(AND(ISNUMBER(AS136),ISNUMBER(AU136),ISNUMBER(AV136),DK136=8),IF(COUNTIF(AD136,0)+COUNTIF(Q136,0)+AND(COUNTIF(W136,0),COUNTIF(X136,0))&gt;1,"",VLOOKUP(AS136+AU136+AV136,NyISI!$A$2:$K$59,DK136)),IF(AND(ISNUMBER(AS136),ISNUMBER(AV136),DK136&gt;8),IF(COUNTIF(Q136,0)+AND(COUNTIF(W136,0),COUNTIF(X136,0))&gt;1,"",VLOOKUP(AS136+AV136,NyISI!$A$2:$K$59,DK136)),"")))</f>
        <v/>
      </c>
      <c r="BF136" s="4" t="str">
        <f>IF(AND(ISNUMBER(AT136),ISNUMBER(AK136),ISNUMBER(AL136),ISNUMBER(AM136),DK136&lt;8),IF(COUNTIF(P136,0)+COUNTIF(AA136,0)+COUNTIF(Z136,0)+COUNTIF(AE136,0)&gt;1,"",VLOOKUP(AT136+AK136+AL136+AM136,NyISS!$A$2:$G$78,DK136)),"")</f>
        <v/>
      </c>
      <c r="BG136" s="4" t="str">
        <f>IF(AND(ISNUMBER(AJ136),ISNUMBER(AL136),ISNUMBER(AM136),DK136&gt;7),IF(COUNTIF(O136,0)+COUNTIF(AA136,0)+COUNTIF(Z136,0)&gt;1,"",VLOOKUP(AJ136+AL136+AM136,NyISM!$A$2:$K$59,DK136)),"")</f>
        <v/>
      </c>
      <c r="BH136" s="4" t="str">
        <f>IF(AND(ISNUMBER(AY136),ISNUMBER(AZ136)),IF(COUNTIF(T136,0)+COUNTIF(Y136,0)&gt;1,"",VLOOKUP(AY136+AZ136,NyIAM!$A$2:$K$40,DK136)),"")</f>
        <v/>
      </c>
      <c r="BJ136" s="4" t="str">
        <f>IF(ISNUMBER(BB136),VLOOKUP(BB136,Percentil!$A$2:$B$122,2,1),"")</f>
        <v/>
      </c>
      <c r="BK136" s="4" t="str">
        <f>IF(ISNUMBER(BC136),VLOOKUP(BC136,Percentil!$A$2:$B$122,2,1),"")</f>
        <v/>
      </c>
      <c r="BL136" s="4" t="str">
        <f>IF(ISNUMBER(BD136),VLOOKUP(BD136,Percentil!$A$2:$B$122,2,1),"")</f>
        <v/>
      </c>
      <c r="BM136" s="4" t="str">
        <f>IF(ISNUMBER(BE136),VLOOKUP(BE136,Percentil!$A$2:$B$122,2,1),"")</f>
        <v/>
      </c>
      <c r="BN136" s="4" t="str">
        <f>IF(ISNUMBER(BF136),VLOOKUP(BF136,Percentil!$A$2:$B$122,2,1),"")</f>
        <v/>
      </c>
      <c r="BO136" s="4" t="str">
        <f>IF(ISNUMBER(BG136),VLOOKUP(BG136,Percentil!$A$2:$B$122,2,1),"")</f>
        <v/>
      </c>
      <c r="BP136" s="4" t="str">
        <f>IF(ISNUMBER(BH136),VLOOKUP(BH136,Percentil!$A$2:$B$122,2,1),"")</f>
        <v/>
      </c>
      <c r="BQ136" s="4" t="str">
        <f>IF(AND(ISNUMBER(AJ136),ISNUMBER(DK136)),IF(AJ136-VLOOKUP(BI136,NyFi!$L$2:$V$4,DK136,1)&lt;1,1 &amp; " - " &amp; AJ136+VLOOKUP(BI136,NyFi!$L$2:$V$4,DK136,1),IF(AJ136+VLOOKUP(BI136,NyFi!$L$2:$V$4,DK136,1)&gt;19,AJ136-VLOOKUP(BI136,NyFi!$L$2:$V$4,DK136,1) &amp; " - " &amp; 19,AJ136-VLOOKUP(BI136,NyFi!$L$2:$V$4,DK136,1) &amp; " - " &amp; AJ136+VLOOKUP(BI136,NyFi!$L$2:$V$4,DK136,1))),"")</f>
        <v/>
      </c>
      <c r="BR136" s="4" t="str">
        <f>IF(AND(ISNUMBER(DK136),DK136&lt;8),IF(AND(ISNUMBER(AK136),ISNUMBER(DK136)),IF(AK136-VLOOKUP(BI136,NyGs!$L$2:$V$4,DK136,1)&lt;1,1 &amp; " - " &amp; AK136+VLOOKUP(BI136,NyGs!$L$2:$V$4,DK136,1),IF(AK136+VLOOKUP(BI136,NyGs!$L$2:$V$4,DK136,1)&gt;19,AK136-VLOOKUP(BI136,NyGs!$L$2:$V$4,DK136,1) &amp; " - " &amp; 19,AK136-VLOOKUP(BI136,NyGs!$L$2:$V$4,DK136,1) &amp; " - " &amp; AK136+VLOOKUP(BI136,NyGs!$L$2:$V$4,DK136,1))),""),"")</f>
        <v/>
      </c>
      <c r="BS136" s="4" t="str">
        <f>IF(AND(ISNUMBER(AL136),ISNUMBER(DK136)),IF(AL136-VLOOKUP(BI136,NyRm!$L$2:$V$4,DK136,1)&lt;1,1 &amp; " - " &amp; AL136+VLOOKUP(BI136,NyRm!$L$2:$V$4,DK136,1),IF(AL136+VLOOKUP(BI136,NyRm!$L$2:$V$4,DK136,1)&gt;19,AL136-VLOOKUP(BI136,NyRm!$L$2:$V$4,DK136,1) &amp; " - " &amp; 19,AL136-VLOOKUP(BI136,NyRm!$L$2:$V$4,DK136,1) &amp; " - " &amp; AL136+VLOOKUP(BI136,NyRm!$L$2:$V$4,DK136,1))),"")</f>
        <v/>
      </c>
      <c r="BT136" s="4" t="str">
        <f>IF(AND(ISNUMBER(AM136),ISNUMBER(DK136)),IF(AM136-VLOOKUP(BI136,NyFm!$L$2:$V$4,DK136,1)&lt;1,1 &amp; " - " &amp; AM136+VLOOKUP(BI136,NyFm!$L$2:$V$4,DK136,1),IF(AM136+VLOOKUP(BI136,NyFm!$L$2:$V$4,DK136,1)&gt;19,AM136-VLOOKUP(BI136,NyFm!$L$2:$V$4,DK136,1) &amp; " - " &amp; 19,AM136-VLOOKUP(BI136,NyFm!$L$2:$V$4,DK136,1) &amp; " - " &amp; AM136+VLOOKUP(BI136,NyFm!$L$2:$V$4,DK136,1))),"")</f>
        <v/>
      </c>
      <c r="BU136" s="4" t="str">
        <f>IF(AND(ISNUMBER(DK136),DK136&lt;8),IF(AND(ISNUMBER(AN136),ISNUMBER(DK136)),IF(AN136-VLOOKUP(BI136,NyLi1R!$L$2:$V$4,DK136,1)&lt;1,1 &amp; " - " &amp; AN136+VLOOKUP(BI136,NyLi1R!$L$2:$V$4,DK136,1),IF(AN136+VLOOKUP(BI136,NyLi1R!$L$2:$V$4,DK136,1)&gt;19,AN136-VLOOKUP(BI136,NyLi1R!$L$2:$V$4,DK136,1) &amp; " - " &amp; 19,AN136-VLOOKUP(BI136,NyLi1R!$L$2:$V$4,DK136,1) &amp; " - " &amp; AN136+VLOOKUP(BI136,NyLi1R!$L$2:$V$4,DK136,1))),""),"")</f>
        <v/>
      </c>
      <c r="BV136" s="4" t="str">
        <f>IF(AND(ISNUMBER(DK136),DK136&lt;8),IF(AND(ISNUMBER(AO136),ISNUMBER(DK136)),IF(AO136-VLOOKUP(BI136,NyLi1E!$L$2:$V$4,DK136,1)&lt;1,1 &amp; " - " &amp; AO136+VLOOKUP(BI136,NyLi1E!$L$2:$V$4,DK136,1),IF(AO136+VLOOKUP(BI136,NyLi1E!$L$2:$V$4,DK136,1)&gt;19,AO136-VLOOKUP(BI136,NyLi1E!$L$2:$V$4,DK136,1) &amp; " - " &amp; 19,AO136-VLOOKUP(BI136,NyLi1E!$L$2:$V$4,DK136,1) &amp; " - " &amp; AO136+VLOOKUP(BI136,NyLi1E!$L$2:$V$4,DK136,1))),""),"")</f>
        <v/>
      </c>
      <c r="BW136" s="4" t="str">
        <f>IF(AND(ISNUMBER(DK136),DK136&lt;8),IF(AND(ISNUMBER(AP136),ISNUMBER(DK136)),IF(AP136-VLOOKUP(BI136,NyLi1T!$L$2:$V$4,DK136,1)&lt;1,1 &amp; " - " &amp; AP136+VLOOKUP(BI136,NyLi1T!$L$2:$V$4,DK136,1),IF(AP136+VLOOKUP(BI136,NyLi1T!$L$2:$V$4,DK136,1)&gt;19,AP136-VLOOKUP(BI136,NyLi1T!$L$2:$V$4,DK136,1) &amp; " - " &amp; 19,AP136-VLOOKUP(BI136,NyLi1T!$L$2:$V$4,DK136,1) &amp; " - " &amp; AP136+VLOOKUP(BI136,NyLi1T!$L$2:$V$4,DK136,1))),""),"")</f>
        <v/>
      </c>
      <c r="BX136" s="4" t="str">
        <f>IF(AND(ISNUMBER(DK136),DK136&gt;7),IF(AND(ISNUMBER(AQ136),ISNUMBER(DK136)),IF(AQ136-VLOOKUP(BI136,NyLi2R!$L$2:$V$4,DK136,1)&lt;1,1 &amp; " - " &amp; AQ136+VLOOKUP(BI136,NyLi2R!$L$2:$V$4,DK136,1),IF(AQ136+VLOOKUP(BI136,NyLi2R!$L$2:$V$4,DK136,1)&gt;19,AQ136-VLOOKUP(BI136,NyLi2R!$L$2:$V$4,DK136,1) &amp; " - " &amp; 19,AQ136-VLOOKUP(BI136,NyLi2R!$L$2:$V$4,DK136,1) &amp; " - " &amp; AQ136+VLOOKUP(BI136,NyLi2R!$L$2:$V$4,DK136,1))),""),"")</f>
        <v/>
      </c>
      <c r="BY136" s="4" t="str">
        <f>IF(AND(ISNUMBER(DK136),DK136&gt;7),IF(AND(ISNUMBER(AR136),ISNUMBER(DK136)),IF(AR136-VLOOKUP(BI136,NyLi2E!$L$2:$V$4,DK136,1)&lt;1,1 &amp; " - " &amp; AR136+VLOOKUP(BI136,NyLi2E!$L$2:$V$4,DK136,1),IF(AR136+VLOOKUP(BI136,NyLi2E!$L$2:$V$4,DK136,1)&gt;19,AR136-VLOOKUP(BI136,NyLi2E!$L$2:$V$4,DK136,1) &amp; " - " &amp; 19,AR136-VLOOKUP(BI136,NyLi2E!$L$2:$V$4,DK136,1) &amp; " - " &amp; AR136+VLOOKUP(BI136,NyLi2E!$L$2:$V$4,DK136,1))),""),"")</f>
        <v/>
      </c>
      <c r="BZ136" s="4" t="str">
        <f>IF(AND(ISNUMBER(DK136),DK136&gt;7),IF(AND(ISNUMBER(AS136),ISNUMBER(DK136)),IF(AS136-VLOOKUP(BI136,NyLi2T!$L$2:$V$4,DK136,1)&lt;1,1 &amp; " - " &amp; AS136+VLOOKUP(BI136,NyLi2T!$L$2:$V$4,DK136,1),IF(AS136+VLOOKUP(BI136,NyLi2T!$L$2:$V$4,DK136,1)&gt;19,AS136-VLOOKUP(BI136,NyLi2T!$L$2:$V$4,DK136,1) &amp; " - " &amp; 19,AS136-VLOOKUP(BI136,NyLi2T!$L$2:$V$4,DK136,1) &amp; " - " &amp; AS136+VLOOKUP(BI136,NyLi2T!$L$2:$V$4,DK136,1))),""),"")</f>
        <v/>
      </c>
      <c r="CA136" s="4" t="str">
        <f>IF(AND(ISNUMBER(DK136),DK136&lt;8),IF(AND(ISNUMBER(AT136),ISNUMBER(DK136)),IF(AT136-VLOOKUP(BI136,NySs!$L$2:$V$4,DK136,1)&lt;1,1 &amp; " - " &amp; AT136+VLOOKUP(BI136,NySs!$L$2:$V$4,DK136,1),IF(AT136+VLOOKUP(BI136,NySs!$L$2:$V$4,DK136,1)&gt;19,AT136-VLOOKUP(BI136,NySs!$L$2:$V$4,DK136,1) &amp; " - " &amp; 19,AT136-VLOOKUP(BI136,NySs!$L$2:$V$4,DK136,1) &amp; " - " &amp; AT136+VLOOKUP(BI136,NySs!$L$2:$V$4,DK136,1))),""),"")</f>
        <v/>
      </c>
      <c r="CB136" s="4" t="str">
        <f>IF(AND(ISNUMBER(DK136),DK136&lt;9),IF(AND(ISNUMBER(AU136),ISNUMBER(DK136)),IF(AU136-VLOOKUP(BI136,NyEo!$L$2:$V$4,DK136,1)&lt;1,1 &amp; " - " &amp; AU136+VLOOKUP(BI136,NyEo!$L$2:$V$4,DK136,1),IF(AU136+VLOOKUP(BI136,NyEo!$L$2:$V$4,DK136,1)&gt;19,AU136-VLOOKUP(BI136,NyEo!$L$2:$V$4,DK136,1) &amp; " - " &amp; 19,AU136-VLOOKUP(BI136,NyEo!$L$2:$V$4,DK136,1) &amp; " - " &amp; AU136+VLOOKUP(BI136,NyEo!$L$2:$V$4,DK136,1))),""),"")</f>
        <v/>
      </c>
      <c r="CC136" s="4" t="str">
        <f>IF(AND(ISNUMBER(DK136),DK136&gt;7),IF(AND(ISNUMBER(AV136),ISNUMBER(DK136)),IF(AV136-VLOOKUP(BI136,NyHt!$L$2:$V$4,DK136,1)&lt;1,1 &amp; " - " &amp; AV136+VLOOKUP(BI136,NyHt!$L$2:$V$4,DK136,1),IF(AV136+VLOOKUP(BI136,NyHt!$L$2:$V$4,DK136,1)&gt;19,AV136-VLOOKUP(BI136,NyHt!$L$2:$V$4,DK136,1) &amp; " - " &amp; 19,AV136-VLOOKUP(BI136,NyHt!$L$2:$V$4,DK136,1) &amp; " - " &amp; AV136+VLOOKUP(BI136,NyHt!$L$2:$V$4,DK136,1))),""),"")</f>
        <v/>
      </c>
      <c r="CD136" s="4" t="str">
        <f>IF(AND(ISNUMBER(AW136),ISNUMBER(DK136)),IF(AW136-VLOOKUP(BI136,NySiF!$L$2:$V$4,DK136,1)&lt;1,1 &amp; " - " &amp; AW136+VLOOKUP(BI136,NySiF!$L$2:$V$4,DK136,1),IF(AW136+VLOOKUP(BI136,NySiF!$L$2:$V$4,DK136,1)&gt;19,AW136-VLOOKUP(BI136,NySiF!$L$2:$V$4,DK136,1) &amp; " - " &amp; 19,AW136-VLOOKUP(BI136,NySiF!$L$2:$V$4,DK136,1) &amp; " - " &amp; AW136+VLOOKUP(BI136,NySiF!$L$2:$V$4,DK136,1))),"")</f>
        <v/>
      </c>
      <c r="CE136" s="4" t="str">
        <f>IF(AND(ISNUMBER(AX136),ISNUMBER(DK136)),IF(AX136-VLOOKUP(BI136,NySiB!$L$2:$V$4,DK136,1)&lt;1,1 &amp; " - " &amp; AX136+VLOOKUP(BI136,NySiB!$L$2:$V$4,DK136,1),IF(AX136+VLOOKUP(BI136,NySiB!$L$2:$V$4,DK136,1)&gt;19,AX136-VLOOKUP(BI136,NySiB!$L$2:$V$4,DK136,1) &amp; " - " &amp; 19,AX136-VLOOKUP(BI136,NySiB!$L$2:$V$4,DK136,1) &amp; " - " &amp; AX136+VLOOKUP(BI136,NySiB!$L$2:$V$4,DK136,1))),"")</f>
        <v/>
      </c>
      <c r="CF136" s="4" t="str">
        <f>IF(AND(ISNUMBER(AY136),ISNUMBER(DK136)),IF(AY136-VLOOKUP(BI136,NySiT!$L$2:$V$4,DK136,1)&lt;1,1 &amp; " - " &amp; AY136+VLOOKUP(BI136,NySiT!$L$2:$V$4,DK136,1),IF(AY136+VLOOKUP(BI136,NySiT!$L$2:$V$4,DK136,1)&gt;19,AY136-VLOOKUP(BI136,NySiT!$L$2:$V$4,DK136,1) &amp; " - " &amp; 19,AY136-VLOOKUP(BI136,NySiT!$L$2:$V$4,DK136,1) &amp; " - " &amp; AY136+VLOOKUP(BI136,NySiT!$L$2:$V$4,DK136,1))),"")</f>
        <v/>
      </c>
      <c r="CG136" s="4" t="str">
        <f>IF(AND(ISNUMBER(AZ136),ISNUMBER(DK136)),IF(AZ136-VLOOKUP(BI136,NyVs!$L$2:$V$4,DK136,1)&lt;1,1 &amp; " - " &amp; AZ136+VLOOKUP(BI136,NyVs!$L$2:$V$4,DK136,1),IF(AZ136+VLOOKUP(BI136,NyVs!$L$2:$V$4,DK136,1)&gt;19,AZ136-VLOOKUP(BI136,NyVs!$L$2:$V$4,DK136,1) &amp; " - " &amp; 19,AZ136-VLOOKUP(BI136,NyVs!$L$2:$V$4,DK136,1) &amp; " - " &amp; AZ136+VLOOKUP(BI136,NyVs!$L$2:$V$4,DK136,1))),"")</f>
        <v/>
      </c>
      <c r="CH136" s="4" t="str">
        <f>IF(AND(ISNUMBER(BA136),ISNUMBER(DK136)),IF(BA136-VLOOKUP(BI136,NyPp!$L$2:$V$4,DK136,1)&lt;1,1 &amp; " - " &amp; BA136+VLOOKUP(BI136,NyPp!$L$2:$V$4,DK136,1),IF(BA136+VLOOKUP(BI136,NyPp!$L$2:$V$4,DK136,1)&gt;19,BA136-VLOOKUP(BI136,NyPp!$L$2:$V$4,DK136,1) &amp; " - " &amp; 19,BA136-VLOOKUP(BI136,NyPp!$L$2:$V$4,DK136,1) &amp; " - " &amp; BA136+VLOOKUP(BI136,NyPp!$L$2:$V$4,DK136,1))),"")</f>
        <v/>
      </c>
      <c r="CI136" s="4" t="str">
        <f>IF(AND(ISNUMBER(BB136),ISNUMBER(DK136)),IF(BB136-VLOOKUP(BI136,NyIGS!$L$2:$V$4,DK136,1)&lt;40,40 &amp; " - " &amp; BB136+VLOOKUP(BI136,NyIGS!$L$2:$V$4,DK136,1),IF(BB136+VLOOKUP(BI136,NyIGS!$L$2:$V$4,DK136,1)&gt;160,BB136-VLOOKUP(BI136,NyIGS!$L$2:$V$4,DK136,1) &amp; " - " &amp; 160,BB136-VLOOKUP(BI136,NyIGS!$L$2:$V$4,DK136,1) &amp; " - " &amp; BB136+VLOOKUP(BI136,NyIGS!$L$2:$V$4,DK136,1))),"")</f>
        <v/>
      </c>
      <c r="CJ136" s="4" t="str">
        <f>IF(AND(ISNUMBER(BC136),ISNUMBER(DK136)),IF(BC136-VLOOKUP(BI136,NyIRS!$L$2:$V$4,DK136,1)&lt;40,40 &amp; " - " &amp; BC136+VLOOKUP(BI136,NyIRS!$L$2:$V$4,DK136,1),IF(BC136+VLOOKUP(BI136,NyIRS!$L$2:$V$4,DK136,1)&gt;160,BC136-VLOOKUP(BI136,NyIRS!$L$2:$V$4,DK136,1) &amp; " - " &amp; 160,BC136-VLOOKUP(BI136,NyIRS!$L$2:$V$4,DK136,1) &amp; " - " &amp; BC136+VLOOKUP(BI136,NyIRS!$L$2:$V$4,DK136,1))),"")</f>
        <v/>
      </c>
      <c r="CK136" s="4" t="str">
        <f>IF(AND(ISNUMBER(BD136),ISNUMBER(DK136)),IF(BD136-VLOOKUP(BI136,NyIES!$L$2:$V$4,DK136,1)&lt;40,40 &amp; " - " &amp; BD136+VLOOKUP(BI136,NyIES!$L$2:$V$4,DK136,1),IF(BD136+VLOOKUP(BI136,NyIES!$L$2:$V$4,DK136,1)&gt;160,BD136-VLOOKUP(BI136,NyIES!$L$2:$V$4,DK136,1) &amp; " - " &amp; 160,BD136-VLOOKUP(BI136,NyIES!$L$2:$V$4,DK136,1) &amp; " - " &amp; BD136+VLOOKUP(BI136,NyIES!$L$2:$V$4,DK136,1))),"")</f>
        <v/>
      </c>
      <c r="CL136" s="4" t="str">
        <f>IF(AND(ISNUMBER(BE136),ISNUMBER(DK136)),IF(BE136-VLOOKUP(BI136,NyISI!$L$2:$V$4,DK136,1)&lt;40,40 &amp; " - " &amp; BE136+VLOOKUP(BI136,NyISI!$L$2:$V$4,DK136,1),IF(BE136+VLOOKUP(BI136,NyISI!$L$2:$V$4,DK136,1)&gt;160,BE136-VLOOKUP(BI136,NyISI!$L$2:$V$4,DK136,1) &amp; " - " &amp; 160,BE136-VLOOKUP(BI136,NyISI!$L$2:$V$4,DK136,1) &amp; " - " &amp; BE136+VLOOKUP(BI136,NyISI!$L$2:$V$4,DK136,1))),"")</f>
        <v/>
      </c>
      <c r="CM136" s="4" t="str">
        <f>IF(AND(ISNUMBER(DK136),DK136&lt;8),IF(AND(ISNUMBER(BF136),ISNUMBER(DK136)),IF(BF136-VLOOKUP(BI136,NyISS!$L$2:$V$4,DK136,1)&lt;40,40 &amp; " - " &amp; BF136+VLOOKUP(BI136,NyISS!$L$2:$V$4,DK136,1),IF(BF136+VLOOKUP(BI136,NyISS!$L$2:$V$4,DK136,1)&gt;160,BF136-VLOOKUP(BI136,NyISS!$L$2:$V$4,DK136,1) &amp; " - " &amp; 160,BF136-VLOOKUP(BI136,NyISS!$L$2:$V$4,DK136,1) &amp; " - " &amp; BF136+VLOOKUP(BI136,NyISS!$L$2:$V$4,DK136,1))),""),"")</f>
        <v/>
      </c>
      <c r="CN136" s="4" t="str">
        <f>IF(AND(ISNUMBER(DK136),DK136&gt;7),IF(AND(ISNUMBER(BG136),ISNUMBER(DK136)),IF(BG136-VLOOKUP(BI136,NyISM!$L$2:$V$4,DK136,1)&lt;40,40 &amp; " - " &amp; BG136+VLOOKUP(BI136,NyISM!$L$2:$V$4,DK136,1),IF(BG136+VLOOKUP(BI136,NyISM!$L$2:$V$4,DK136,1)&gt;160,BG136-VLOOKUP(BI136,NyISM!$L$2:$V$4,DK136,1) &amp; " - " &amp; 160,BG136-VLOOKUP(BI136,NyISM!$L$2:$V$4,DK136,1) &amp; " - " &amp; BG136+VLOOKUP(BI136,NyISM!$L$2:$V$4,DK136,1))),""),"")</f>
        <v/>
      </c>
      <c r="CO136" s="4" t="str">
        <f>IF(AND(ISNUMBER(BH136),ISNUMBER(DK136)),IF(BH136-VLOOKUP(BI136,NyIAM!$L$2:$V$4,DK136,1)&lt;40,40 &amp; " - " &amp; BH136+VLOOKUP(BI136,NyIAM!$L$2:$V$4,DK136,1),IF(BH136+VLOOKUP(BI136,NyIAM!$L$2:$V$4,DK136,1)&gt;160,BH136-VLOOKUP(BI136,NyIAM!$L$2:$V$4,DK136,1) &amp; " - " &amp; 160,BH136-VLOOKUP(BI136,NyIAM!$L$2:$V$4,DK136,1) &amp; " - " &amp; BH136+VLOOKUP(BI136,NyIAM!$L$2:$V$4,DK136,1))),"")</f>
        <v/>
      </c>
      <c r="CP136" s="4" t="str">
        <f>IF(AF136="","",IF(AND(ISNUMBER(AF136),ISNUMBER(DK136)),IF(VLOOKUP(AF136,NyOm!$A$2:$K$30,DK136,1)=1,"Onormalt få ord",IF(VLOOKUP(AF136,NyOm!$A$2:$K$30,DK136,1)=2,"Färre antal ord än normalt",IF(VLOOKUP(AF136,NyOm!$A$2:$K$30,DK136,1)=3,"Normalt antal ord","")))))</f>
        <v/>
      </c>
      <c r="CQ136" s="4" t="str">
        <f>IF(AB136="","",IF(AND(ISNUMBER(AB136),ISNUMBER(DK136)),IF(VLOOKUP(AB136,NyPbTid!$A$2:$K$218,DK136,1)=1,"Onormalt lång tidsåtgång",IF(VLOOKUP(AB136,NyPbTid!$A$2:$K$218,DK136,1)=2,"Långsammare än normalt",IF(VLOOKUP(AB136,NyPbTid!$A$2:$K$218,DK136,1)=3,"Normal tidsåtgång","")))))</f>
        <v/>
      </c>
      <c r="CR136" s="4" t="str">
        <f>IF(AC136="","",IF(AND(ISNUMBER(AC136),ISNUMBER(DK136)),IF(VLOOKUP(AC136,NyPbFel!$A$2:$K$18,DK136,1)=1,"Onormalt antal fel",IF(VLOOKUP(AC136,NyPbFel!$A$2:$K$18,DK136,1)=2,"Fler fel än normalt",IF(VLOOKUP(AC136,NyPbFel!$A$2:$K$18,DK136,1)=3,"Normalt antal fel","")))))</f>
        <v/>
      </c>
      <c r="CS136" s="4" t="str">
        <f t="shared" si="50"/>
        <v/>
      </c>
      <c r="CT136" s="4" t="str">
        <f>IF(OR(ISNUMBER(CS136),CS136="0**"),IF(ISNUMBER(CS136),CS136/ABS(CS136)*VLOOKUP(1,SignDiff!$A$3:$K$4,DK136,1),VLOOKUP(1,SignDiff!$A$3:$K$4,DK136,1)),"")</f>
        <v/>
      </c>
      <c r="CU136" s="4" t="str">
        <f>IF(OR(ISNUMBER(CS136),CS136="0**"),IF(ISNUMBER(CS136),CS136/ABS(CS136)*VLOOKUP(1,SignDiff!$A$7:$K$8,DK136,1),VLOOKUP(1,SignDiff!$A$7:$K$8,DK136,1)),"")</f>
        <v/>
      </c>
      <c r="CV136" s="4" t="str">
        <f t="shared" si="51"/>
        <v/>
      </c>
      <c r="CW136" s="4" t="str">
        <f t="shared" si="52"/>
        <v/>
      </c>
      <c r="CX136" s="4" t="str">
        <f>IF(OR(ISNUMBER(CS136),CS136="0**"),IF(CS136="0**",VLOOKUP(0,'IRS-IES'!$A$2:$C$43,2,1),IF(CS136&lt;0,VLOOKUP(ABS(CS136),'IRS-IES'!$A$2:$C$43,2,1),VLOOKUP(ABS(CS136),'IRS-IES'!$A$2:$C$43,3,1))),"")</f>
        <v/>
      </c>
      <c r="CY136" s="4" t="str">
        <f t="shared" si="53"/>
        <v/>
      </c>
      <c r="CZ136" s="4" t="str">
        <f>IF(OR(ISNUMBER(CY136),CY136="0**"),IF(ISNUMBER(CY136),CY136/ABS(CY136)*VLOOKUP(2,SignDiff!$A$3:$K$4,DK136,1),VLOOKUP(2,SignDiff!$A$3:$K$4,DK136,1)),"")</f>
        <v/>
      </c>
      <c r="DA136" s="4" t="str">
        <f>IF(OR(ISNUMBER(CY136),CY136="0**"),IF(ISNUMBER(CY136),CY136/ABS(CY136)*VLOOKUP(2,SignDiff!$A$7:$K$8,DK136,1),VLOOKUP(2,SignDiff!$A$7:$K$8,DK136,1)),"")</f>
        <v/>
      </c>
      <c r="DB136" s="4" t="str">
        <f t="shared" si="54"/>
        <v/>
      </c>
      <c r="DC136" s="4" t="str">
        <f t="shared" si="55"/>
        <v/>
      </c>
      <c r="DD136" s="4" t="str">
        <f>IF(OR(ISNUMBER(CY136),CY136="0**"),IF(CY136="0**",VLOOKUP(0,'ISI-ISS'!$A$2:$C$43,2,1),IF(CY136&lt;0,VLOOKUP(ABS(CY136),'ISI-ISS'!$A$2:$C$43,2,1),VLOOKUP(ABS(CY136),'ISI-ISS'!$A$2:$C$43,3,1))),"")</f>
        <v/>
      </c>
      <c r="DE136" s="4" t="str">
        <f t="shared" si="56"/>
        <v/>
      </c>
      <c r="DF136" s="4" t="str">
        <f>IF(OR(ISNUMBER(DE136),DE136="0**"),IF(ISNUMBER(DE136),DE136/ABS(DE136)*VLOOKUP(2,SignDiff!$A$3:$K$4,DK136,1),VLOOKUP(2,SignDiff!$A$3:$K$4,DK136,1)),"")</f>
        <v/>
      </c>
      <c r="DG136" s="4" t="str">
        <f>IF(OR(ISNUMBER(DE136),DE136="0**"),IF(ISNUMBER(DE136),DE136/ABS(DE136)*VLOOKUP(2,SignDiff!$A$7:$K$8,DK136,1),VLOOKUP(2,SignDiff!$A$7:$K$8,DK136,1)),"")</f>
        <v/>
      </c>
      <c r="DH136" s="4" t="str">
        <f t="shared" si="57"/>
        <v/>
      </c>
      <c r="DI136" s="4" t="str">
        <f t="shared" si="58"/>
        <v/>
      </c>
      <c r="DJ136" s="4" t="str">
        <f>IF(OR(ISNUMBER(DE136),DE136="0**"),IF(DE136="0**",VLOOKUP(0,'ISI-ISM'!$A$2:$C$43,2,1),IF(DE136&lt;0,VLOOKUP(ABS(DE136),'ISI-ISM'!$A$2:$C$43,2,1),VLOOKUP(ABS(DE136),'ISI-ISM'!$A$2:$C$43,3,1))),"")</f>
        <v/>
      </c>
      <c r="DK136" s="4" t="str">
        <f>IF(ISERROR(VLOOKUP(N136,age!$A$2:$C$11,2,1)),"",VLOOKUP(N136,age!$A$2:$C$11,2,1))</f>
        <v/>
      </c>
      <c r="DL136" s="4" t="str">
        <f>IF(ISERROR(VLOOKUP(N136,age!$A$2:$C$11,3,1)),"",VLOOKUP(N136,age!$A$2:$C$11,3,1))</f>
        <v/>
      </c>
      <c r="DM136" s="4">
        <f t="shared" si="45"/>
        <v>0</v>
      </c>
      <c r="DN136" s="4">
        <f t="shared" si="46"/>
        <v>0</v>
      </c>
      <c r="DO136" s="4">
        <f t="shared" si="47"/>
        <v>0</v>
      </c>
      <c r="DP136" s="4">
        <f t="shared" si="48"/>
        <v>0</v>
      </c>
      <c r="DQ136" s="4">
        <f t="shared" si="49"/>
        <v>0</v>
      </c>
      <c r="DR136" s="9" t="str">
        <f t="shared" si="59"/>
        <v/>
      </c>
      <c r="DS136" s="9" t="str">
        <f t="shared" si="60"/>
        <v/>
      </c>
      <c r="DT136" s="9" t="str">
        <f t="shared" si="61"/>
        <v/>
      </c>
      <c r="DU136" s="9" t="str">
        <f t="shared" si="62"/>
        <v/>
      </c>
      <c r="DV136" s="9" t="str">
        <f t="shared" si="63"/>
        <v/>
      </c>
      <c r="DW136" s="9" t="str">
        <f t="shared" si="64"/>
        <v/>
      </c>
      <c r="DX136" s="9" t="str">
        <f t="shared" si="65"/>
        <v/>
      </c>
      <c r="DY136" s="9" t="str">
        <f>IF(AND(ISNUMBER(AJ136),ISNUMBER(DK136)),IF(AJ136-VLOOKUP(BI136,NyFi!$L$2:$V$4,DK136,1)&lt;1,1,AJ136-VLOOKUP(BI136,NyFi!$L$2:$V$4,DK136,1)),"")</f>
        <v/>
      </c>
      <c r="DZ136" s="9" t="str">
        <f>IF(AND(ISNUMBER(DK136),DK136&lt;8),IF(AND(ISNUMBER(AK136),ISNUMBER(DK136)),IF(AK136-VLOOKUP(BI136,NyGs!$L$2:$V$4,DK136,1)&lt;1,1,AK136-VLOOKUP(BI136,NyGs!$L$2:$V$4,DK136,1)),""),"")</f>
        <v/>
      </c>
      <c r="EA136" s="9" t="str">
        <f>IF(AND(ISNUMBER(AL136),ISNUMBER(DK136)),IF(AL136-VLOOKUP(BI136,NyRm!$L$2:$V$4,DK136,1)&lt;1,1,AL136-VLOOKUP(BI136,NyRm!$L$2:$V$4,DK136,1)),"")</f>
        <v/>
      </c>
      <c r="EB136" s="9" t="str">
        <f>IF(AND(ISNUMBER(AM136),ISNUMBER(DK136)),IF(AM136-VLOOKUP(BI136,NyFm!$L$2:$V$4,DK136,1)&lt;1,1,AM136-VLOOKUP(BI136,NyFm!$L$2:$V$4,DK136,1)),"")</f>
        <v/>
      </c>
      <c r="EC136" s="9" t="str">
        <f>IF(AND(ISNUMBER(DK136),DK136&lt;8),IF(AND(ISNUMBER(AN136),ISNUMBER(DK136)),IF(AN136-VLOOKUP(BI136,NyLi1R!$L$2:$V$4,DK136,1)&lt;1,1,AN136-VLOOKUP(BI136,NyLi1R!$L$2:$V$4,DK136,1)),""),"")</f>
        <v/>
      </c>
      <c r="ED136" s="9" t="str">
        <f>IF(AND(ISNUMBER(DK136),DK136&lt;8),IF(AND(ISNUMBER(AO136),ISNUMBER(DK136)),IF(AO136-VLOOKUP(BI136,NyLi1E!$L$2:$V$4,DK136,1)&lt;1,1,AO136-VLOOKUP(BI136,NyLi1E!$L$2:$V$4,DK136,1)),""),"")</f>
        <v/>
      </c>
      <c r="EE136" s="9" t="str">
        <f>IF(AND(ISNUMBER(DK136),DK136&lt;8),IF(AND(ISNUMBER(AP136),ISNUMBER(DK136)),IF(AP136-VLOOKUP(BI136,NyLi1T!$L$2:$V$4,DK136,1)&lt;1,1,AP136-VLOOKUP(BI136,NyLi1T!$L$2:$V$4,DK136,1)),""),"")</f>
        <v/>
      </c>
      <c r="EF136" s="9" t="str">
        <f>IF(AND(ISNUMBER(DK136),DK136&gt;7),IF(AND(ISNUMBER(AQ136),ISNUMBER(DK136)),IF(AQ136-VLOOKUP(BI136,NyLi2R!$L$2:$V$4,DK136,1)&lt;1,1,AQ136-VLOOKUP(BI136,NyLi2R!$L$2:$V$4,DK136,1)),""),"")</f>
        <v/>
      </c>
      <c r="EG136" s="9" t="str">
        <f>IF(AND(ISNUMBER(DK136),DK136&gt;7),IF(AND(ISNUMBER(AR136),ISNUMBER(DK136)),IF(AR136-VLOOKUP(BI136,NyLi2E!$L$2:$V$4,DK136,1)&lt;1,1,AR136-VLOOKUP(BI136,NyLi2E!$L$2:$V$4,DK136,1)),""),"")</f>
        <v/>
      </c>
      <c r="EH136" s="9" t="str">
        <f>IF(AND(ISNUMBER(DK136),DK136&gt;7),IF(AND(ISNUMBER(AS136),ISNUMBER(DK136)),IF(AS136-VLOOKUP(BI136,NyLi2T!$L$2:$V$4,DK136,1)&lt;1,1,AS136-VLOOKUP(BI136,NyLi2T!$L$2:$V$4,DK136,1)),""),"")</f>
        <v/>
      </c>
      <c r="EI136" s="9" t="str">
        <f>IF(AND(ISNUMBER(DK136),DK136&lt;8),IF(AND(ISNUMBER(AT136),ISNUMBER(DK136)),IF(AT136-VLOOKUP(BI136,NySs!$L$2:$V$4,DK136,1)&lt;1,1,AT136-VLOOKUP(BI136,NySs!$L$2:$V$4,DK136,1)),""),"")</f>
        <v/>
      </c>
      <c r="EJ136" s="9" t="str">
        <f>IF(AND(ISNUMBER(DK136),DK136&lt;9),IF(AND(ISNUMBER(AU136),ISNUMBER(DK136)),IF(AU136-VLOOKUP(BI136,NyEo!$L$2:$V$4,DK136,1)&lt;1,1,AU136-VLOOKUP(BI136,NyEo!$L$2:$V$4,DK136,1)),""),"")</f>
        <v/>
      </c>
      <c r="EK136" s="9" t="str">
        <f>IF(AND(ISNUMBER(DK136),DK136&gt;7),IF(AND(ISNUMBER(AV136),ISNUMBER(DK136)),IF(AV136-VLOOKUP(BI136,NyHt!$L$2:$V$4,DK136,1)&lt;1,1,AV136-VLOOKUP(BI136,NyHt!$L$2:$V$4,DK136,1)),""),"")</f>
        <v/>
      </c>
      <c r="EL136" s="9" t="str">
        <f>IF(AND(ISNUMBER(AW136),ISNUMBER(DK136)),IF(AW136-VLOOKUP(BI136,NySiF!$L$2:$V$4,DK136,1)&lt;1,1,AW136-VLOOKUP(BI136,NySiF!$L$2:$V$4,DK136,1)),"")</f>
        <v/>
      </c>
      <c r="EM136" s="9" t="str">
        <f>IF(AND(ISNUMBER(AX136),ISNUMBER(DK136)),IF(AX136-VLOOKUP(BI136,NySiB!$L$2:$V$4,DK136,1)&lt;1,1,AX136-VLOOKUP(BI136,NySiB!$L$2:$V$4,DK136,1)),"")</f>
        <v/>
      </c>
      <c r="EN136" s="9" t="str">
        <f>IF(AND(ISNUMBER(AY136),ISNUMBER(DK136)),IF(AY136-VLOOKUP(BI136,NySiT!$L$2:$V$4,DK136,1)&lt;1,1,AY136-VLOOKUP(BI136,NySiT!$L$2:$V$4,DK136,1)),"")</f>
        <v/>
      </c>
      <c r="EO136" s="9" t="str">
        <f>IF(AND(ISNUMBER(AZ136),ISNUMBER(DK136)),IF(AZ136-VLOOKUP(BI136,NyVs!$L$2:$V$4,DK136,1)&lt;1,1,AZ136-VLOOKUP(BI136,NyVs!$L$2:$V$4,DK136,1)),"")</f>
        <v/>
      </c>
      <c r="EP136" s="9" t="str">
        <f>IF(AND(ISNUMBER(BA136),ISNUMBER(DK136)),IF(BA136-VLOOKUP(BI136,NyPp!$L$2:$V$4,DK136,1)&lt;1,1,BA136-VLOOKUP(BI136,NyPp!$L$2:$V$4,DK136,1)),"")</f>
        <v/>
      </c>
      <c r="EQ136" s="9" t="str">
        <f>IF(AND(ISNUMBER(BB136),ISNUMBER(DK136)),IF(BB136-VLOOKUP(BI136,NyIGS!$L$2:$V$4,DK136,1)&lt;40,40,BB136-VLOOKUP(BI136,NyIGS!$L$2:$V$4,DK136,1)),"")</f>
        <v/>
      </c>
      <c r="ER136" s="9" t="str">
        <f>IF(AND(ISNUMBER(BC136),ISNUMBER(DK136)),IF(BC136-VLOOKUP(BI136,NyIRS!$L$2:$V$4,DK136,1)&lt;40,40,BC136-VLOOKUP(BI136,NyIRS!$L$2:$V$4,DK136,1)),"")</f>
        <v/>
      </c>
      <c r="ES136" s="9" t="str">
        <f>IF(AND(ISNUMBER(BD136),ISNUMBER(DK136)),IF(BD136-VLOOKUP(BI136,NyIES!$L$2:$V$4,DK136,1)&lt;40,40,BD136-VLOOKUP(BI136,NyIES!$L$2:$V$4,DK136,1)),"")</f>
        <v/>
      </c>
      <c r="ET136" s="9" t="str">
        <f>IF(AND(ISNUMBER(BE136),ISNUMBER(DK136)),IF(BE136-VLOOKUP(BI136,NyISI!$L$2:$V$4,DK136,1)&lt;40,40,BE136-VLOOKUP(BI136,NyISI!$L$2:$V$4,DK136,1)),"")</f>
        <v/>
      </c>
      <c r="EU136" s="9" t="str">
        <f>IF(AND(ISNUMBER(DK136),DK136&lt;8),IF(AND(ISNUMBER(BF136),ISNUMBER(DK136)),IF(BF136-VLOOKUP(BI136,NyISS!$L$2:$V$4,DK136,1)&lt;40,40,BF136-VLOOKUP(BI136,NyISS!$L$2:$V$4,DK136,1)),""),"")</f>
        <v/>
      </c>
      <c r="EV136" s="9" t="str">
        <f>IF(AND(ISNUMBER(DK136),DK136&gt;7),IF(AND(ISNUMBER(BG136),ISNUMBER(DK136)),IF(BG136-VLOOKUP(BI136,NyISM!$L$2:$V$4,DK136,1)&lt;40,40,BG136-VLOOKUP(BI136,NyISM!$L$2:$V$4,DK136,1)),""),"")</f>
        <v/>
      </c>
      <c r="EW136" s="9" t="str">
        <f>IF(AND(ISNUMBER(BH136),ISNUMBER(DK136)),IF(BH136-VLOOKUP(BI136,NyIAM!$L$2:$V$4,DK136,1)&lt;40,40,BH136-VLOOKUP(BI136,NyIAM!$L$2:$V$4,DK136,1)),"")</f>
        <v/>
      </c>
      <c r="EX136" s="9" t="str">
        <f>IF(AND(ISNUMBER(AJ136),ISNUMBER(DK136)),IF(AJ136+VLOOKUP(BI136,NyFi!$L$2:$V$4,DK136,1)&gt;19,19,AJ136+VLOOKUP(BI136,NyFi!$L$2:$V$4,DK136,1)),"")</f>
        <v/>
      </c>
      <c r="EY136" s="9" t="str">
        <f>IF(AND(ISNUMBER(DK136),DK136&lt;8),IF(AND(ISNUMBER(AK136),ISNUMBER(DK136)),IF(AK136+VLOOKUP(BI136,NyGs!$L$2:$V$4,DK136,1)&gt;19,19,AK136+VLOOKUP(BI136,NyGs!$L$2:$V$4,DK136,1)),""),"")</f>
        <v/>
      </c>
      <c r="EZ136" s="9" t="str">
        <f>IF(AND(ISNUMBER(AL136),ISNUMBER(DK136)),IF(AL136+VLOOKUP(BI136,NyRm!$L$2:$V$4,DK136,1)&gt;19,19,AL136+VLOOKUP(BI136,NyRm!$L$2:$V$4,DK136,1)),"")</f>
        <v/>
      </c>
      <c r="FA136" s="9" t="str">
        <f>IF(AND(ISNUMBER(AM136),ISNUMBER(DK136)),IF(AM136+VLOOKUP(BI136,NyFm!$L$2:$V$4,DK136,1)&gt;19,19,AM136+VLOOKUP(BI136,NyFm!$L$2:$V$4,DK136,1)),"")</f>
        <v/>
      </c>
      <c r="FB136" s="9" t="str">
        <f>IF(AND(ISNUMBER(DK136),DK136&lt;8),IF(AND(ISNUMBER(AN136),ISNUMBER(DK136)),IF(AN136+VLOOKUP(BI136,NyLi1R!$L$2:$V$4,DK136,1)&gt;19,19,AN136+VLOOKUP(BI136,NyLi1R!$L$2:$V$4,DK136,1)),""),"")</f>
        <v/>
      </c>
      <c r="FC136" s="9" t="str">
        <f>IF(AND(ISNUMBER(DK136),DK136&lt;8),IF(AND(ISNUMBER(AO136),ISNUMBER(DK136)),IF(AO136+VLOOKUP(BI136,NyLi1E!$L$2:$V$4,DK136,1)&gt;19,19,AO136+VLOOKUP(BI136,NyLi1E!$L$2:$V$4,DK136,1)),""),"")</f>
        <v/>
      </c>
      <c r="FD136" s="9" t="str">
        <f>IF(AND(ISNUMBER(DK136),DK136&lt;8),IF(AND(ISNUMBER(AP136),ISNUMBER(DK136)),IF(AP136+VLOOKUP(BI136,NyLi1T!$L$2:$V$4,DK136,1)&gt;19,19,AP136+VLOOKUP(BI136,NyLi1T!$L$2:$V$4,DK136,1)),""),"")</f>
        <v/>
      </c>
      <c r="FE136" s="9" t="str">
        <f>IF(AND(ISNUMBER(DK136),DK136&gt;7),IF(AND(ISNUMBER(AQ136),ISNUMBER(DK136)),IF(AQ136+VLOOKUP(BI136,NyLi2R!$L$2:$V$4,DK136,1)&gt;19,19,AQ136+VLOOKUP(BI136,NyLi2R!$L$2:$V$4,DK136,1)),""),"")</f>
        <v/>
      </c>
      <c r="FF136" s="9" t="str">
        <f>IF(AND(ISNUMBER(DK136),DK136&gt;7),IF(AND(ISNUMBER(AR136),ISNUMBER(DK136)),IF(AR136+VLOOKUP(BI136,NyLi2E!$L$2:$V$4,DK136,1)&gt;19,19,AR136+VLOOKUP(BI136,NyLi2E!$L$2:$V$4,DK136,1)),""),"")</f>
        <v/>
      </c>
      <c r="FG136" s="9" t="str">
        <f>IF(AND(ISNUMBER(DK136),DK136&gt;7),IF(AND(ISNUMBER(AS136),ISNUMBER(DK136)),IF(AS136+VLOOKUP(BI136,NyLi2T!$L$2:$V$4,DK136,1)&gt;19,19,AS136+VLOOKUP(BI136,NyLi2T!$L$2:$V$4,DK136,1)),""),"")</f>
        <v/>
      </c>
      <c r="FH136" s="9" t="str">
        <f>IF(AND(ISNUMBER(DK136),DK136&lt;8),IF(AND(ISNUMBER(AT136),ISNUMBER(DK136)),IF(AT136+VLOOKUP(BI136,NySs!$L$2:$V$4,DK136,1)&gt;19,19,AT136+VLOOKUP(BI136,NySs!$L$2:$V$4,DK136,1)),""),"")</f>
        <v/>
      </c>
      <c r="FI136" s="9" t="str">
        <f>IF(AND(ISNUMBER(DK136),DK136&lt;9),IF(AND(ISNUMBER(AU136),ISNUMBER(DK136)),IF(AU136+VLOOKUP(BI136,NyEo!$L$2:$V$4,DK136,1)&gt;19,19,AU136+VLOOKUP(BI136,NyEo!$L$2:$V$4,DK136,1)),""),"")</f>
        <v/>
      </c>
      <c r="FJ136" s="9" t="str">
        <f>IF(AND(ISNUMBER(DK136),DK136&gt;7),IF(AND(ISNUMBER(AV136),ISNUMBER(DK136)),IF(AV136+VLOOKUP(BI136,NyHt!$L$2:$V$4,DK136,1)&gt;19,19,AV136+VLOOKUP(BI136,NyHt!$L$2:$V$4,DK136,1)),""),"")</f>
        <v/>
      </c>
      <c r="FK136" s="9" t="str">
        <f>IF(AND(ISNUMBER(AW136),ISNUMBER(DK136)),IF(AW136+VLOOKUP(BI136,NySiF!$L$2:$V$4,DK136,1)&gt;19,19,AW136+VLOOKUP(BI136,NySiF!$L$2:$V$4,DK136,1)),"")</f>
        <v/>
      </c>
      <c r="FL136" s="9" t="str">
        <f>IF(AND(ISNUMBER(AX136),ISNUMBER(DK136)),IF(AX136+VLOOKUP(BI136,NySiB!$L$2:$V$4,DK136,1)&gt;19,19,AX136+VLOOKUP(BI136,NySiB!$L$2:$V$4,DK136,1)),"")</f>
        <v/>
      </c>
      <c r="FM136" s="9" t="str">
        <f>IF(AND(ISNUMBER(AY136),ISNUMBER(DK136)),IF(AY136+VLOOKUP(BI136,NySiT!$L$2:$V$4,DK136,1)&gt;19,19,AY136+VLOOKUP(BI136,NySiT!$L$2:$V$4,DK136,1)),"")</f>
        <v/>
      </c>
      <c r="FN136" s="9" t="str">
        <f>IF(AND(ISNUMBER(AZ136),ISNUMBER(DK136)),IF(AZ136+VLOOKUP(BI136,NyVs!$L$2:$V$4,DK136,1)&gt;19,19,AZ136+VLOOKUP(BI136,NyVs!$L$2:$V$4,DK136,1)),"")</f>
        <v/>
      </c>
      <c r="FO136" s="9" t="str">
        <f>IF(AND(ISNUMBER(BA136),ISNUMBER(DK136)),IF(BA136+VLOOKUP(BI136,NyPp!$L$2:$V$4,DK136,1)&gt;19,19,BA136+VLOOKUP(BI136,NyPp!$L$2:$V$4,DK136,1)),"")</f>
        <v/>
      </c>
      <c r="FP136" s="9" t="str">
        <f>IF(AND(ISNUMBER(BB136),ISNUMBER(DK136)),IF(BB136+VLOOKUP(BI136,NyIGS!$L$2:$V$4,DK136,1)&gt;160,160,BB136+VLOOKUP(BI136,NyIGS!$L$2:$V$4,DK136,1)),"")</f>
        <v/>
      </c>
      <c r="FQ136" s="9" t="str">
        <f>IF(AND(ISNUMBER(BC136),ISNUMBER(DK136)),IF(BC136+VLOOKUP(BI136,NyIRS!$L$2:$V$4,DK136,1)&gt;160,160,BC136+VLOOKUP(BI136,NyIRS!$L$2:$V$4,DK136,1)),"")</f>
        <v/>
      </c>
      <c r="FR136" s="9" t="str">
        <f>IF(AND(ISNUMBER(BD136),ISNUMBER(DK136)),IF(BD136+VLOOKUP(BI136,NyIES!$L$2:$V$4,DK136,1)&gt;160,160, BD136+VLOOKUP(BI136,NyIES!$L$2:$V$4,DK136,1)),"")</f>
        <v/>
      </c>
      <c r="FS136" s="9" t="str">
        <f>IF(AND(ISNUMBER(BE136),ISNUMBER(DK136)),IF(BE136+VLOOKUP(BI136,NyISI!$L$2:$V$4,DK136,1)&gt;160,160,BE136+VLOOKUP(BI136,NyISI!$L$2:$V$4,DK136,1)),"")</f>
        <v/>
      </c>
      <c r="FT136" s="9" t="str">
        <f>IF(AND(ISNUMBER(DK136),DK136&lt;8),IF(AND(ISNUMBER(BF136),ISNUMBER(DK136)),IF(BF136+VLOOKUP(BI136,NyISS!$L$2:$V$4,DK136,1)&gt;160,160,BF136+VLOOKUP(BI136,NyISS!$L$2:$V$4,DK136,1)),""),"")</f>
        <v/>
      </c>
      <c r="FU136" s="9" t="str">
        <f>IF(AND(ISNUMBER(DK136),DK136&gt;7),IF(AND(ISNUMBER(BG136),ISNUMBER(DK136)),IF(BG136+VLOOKUP(BI136,NyISM!$L$2:$V$4,DK136,1)&gt;160,160,BG136+VLOOKUP(BI136,NyISM!$L$2:$V$4,DK136,1)),""),"")</f>
        <v/>
      </c>
      <c r="FV136" s="9" t="str">
        <f>IF(AND(ISNUMBER(BH136),ISNUMBER(DK136)),IF(BH136+VLOOKUP(BI136,NyIAM!$L$2:$V$4,DK136,1)&gt;160,160,BH136+VLOOKUP(BI136,NyIAM!$L$2:$V$4,DK136,1)),"")</f>
        <v/>
      </c>
    </row>
    <row r="137" spans="1:178" x14ac:dyDescent="0.2">
      <c r="A137" s="51"/>
      <c r="B137" s="51"/>
      <c r="C137" s="51"/>
      <c r="D137" s="51"/>
      <c r="E137" s="51"/>
      <c r="F137" s="51"/>
      <c r="G137" s="51"/>
      <c r="H137" s="51"/>
      <c r="I137" s="51"/>
      <c r="J137" s="52"/>
      <c r="K137" s="52"/>
      <c r="L137" s="53"/>
      <c r="M137" s="53"/>
      <c r="N137" s="58" t="str">
        <f t="shared" si="44"/>
        <v/>
      </c>
      <c r="O137" s="53"/>
      <c r="P137" s="53"/>
      <c r="Q137" s="53"/>
      <c r="R137" s="53"/>
      <c r="S137" s="53"/>
      <c r="T137" s="53"/>
      <c r="U137" s="53"/>
      <c r="V137" s="53"/>
      <c r="W137" s="53"/>
      <c r="X137" s="53"/>
      <c r="Y137" s="53"/>
      <c r="Z137" s="53"/>
      <c r="AA137" s="53"/>
      <c r="AB137" s="53"/>
      <c r="AC137" s="53"/>
      <c r="AD137" s="53"/>
      <c r="AE137" s="53"/>
      <c r="AF137" s="53"/>
      <c r="AG137" s="53"/>
      <c r="AH137" s="53"/>
      <c r="AI137" s="53"/>
      <c r="AJ137" s="4" t="str">
        <f>IF(O137="","",IF(ISNUMBER(N137),VLOOKUP(O137,NyFi!$A$2:$K$40,DK137),""))</f>
        <v/>
      </c>
      <c r="AK137" s="4" t="str">
        <f>IF(P137="","",IF(AND(ISNUMBER(N137),DK137&lt;8),VLOOKUP(P137,NyGs!$A$2:$G$41,DK137),""))</f>
        <v/>
      </c>
      <c r="AL137" s="4" t="str">
        <f>IF(AA137="","",IF(ISNUMBER(N137),VLOOKUP(AA137,NyRm!$A$2:$K$56,DK137),""))</f>
        <v/>
      </c>
      <c r="AM137" s="4" t="str">
        <f>IF(Z137="","",IF(ISNUMBER(N137),VLOOKUP(Z137,NyFm!$A$2:$K$46,DK137),""))</f>
        <v/>
      </c>
      <c r="AN137" s="4" t="str">
        <f>IF(U137="","",IF(AND(ISNUMBER(N137),DK137&lt;8),VLOOKUP(U137,NyLi1R!$A$2:$G$20,DK137),""))</f>
        <v/>
      </c>
      <c r="AO137" s="4" t="str">
        <f>IF(V137="","",IF(AND(ISNUMBER(N137),DK137&lt;8),VLOOKUP(V137,NyLi1E!$A$2:$G$20,DK137),""))</f>
        <v/>
      </c>
      <c r="AP137" s="4" t="str">
        <f>IF(AND(ISNUMBER(N137),ISNUMBER(AN137),ISNUMBER(AO137),DK137&lt;8),VLOOKUP(AN137+AO137,NyLi1T!$A$2:$G$40,DK137),"")</f>
        <v/>
      </c>
      <c r="AQ137" s="4" t="str">
        <f>IF(W137="","",IF(AND(ISNUMBER(N137),DK137&gt;7),VLOOKUP(W137,NyLi2R!$A$2:$K$20,DK137),""))</f>
        <v/>
      </c>
      <c r="AR137" s="4" t="str">
        <f>IF(X137="","",IF(AND(ISNUMBER(N137),DK137&gt;7),VLOOKUP(X137,NyLi2E!$A$2:$K$20,DK137),""))</f>
        <v/>
      </c>
      <c r="AS137" s="4" t="str">
        <f>IF(AND(ISNUMBER(N137),ISNUMBER(AQ137),ISNUMBER(AR137),DK137&gt;7),VLOOKUP(AQ137+AR137,NyLi2T!$A$2:$K$40,DK137),"")</f>
        <v/>
      </c>
      <c r="AT137" s="4" t="str">
        <f>IF(AE137="","",IF(AND(ISNUMBER(N137),DK137&lt;8),VLOOKUP(AE137,NySs!$A$2:$G$28,DK137),""))</f>
        <v/>
      </c>
      <c r="AU137" s="4" t="str">
        <f>IF(AD137="","",IF(AND(ISNUMBER(N137),DK137&lt;9),VLOOKUP(AD137,NyEo!$A$2:$H$22,DK137),""))</f>
        <v/>
      </c>
      <c r="AV137" s="4" t="str">
        <f>IF(Q137="","",IF(AND(ISNUMBER(N137),DK137&gt;7),VLOOKUP(Q137,NyHt!$A$2:$K$17,DK137),""))</f>
        <v/>
      </c>
      <c r="AW137" s="4" t="str">
        <f>IF(R137="","",IF(ISNUMBER(N137),VLOOKUP(R137,NySiF!$A$2:$K$18,DK137),""))</f>
        <v/>
      </c>
      <c r="AX137" s="4" t="str">
        <f>IF(S137="","",IF(ISNUMBER(N137),VLOOKUP(S137,NySiB!$A$2:$K$16,DK137),""))</f>
        <v/>
      </c>
      <c r="AY137" s="4" t="str">
        <f>IF(T137="","",IF(ISNUMBER(N137),VLOOKUP(T137,NySiT!$A$2:$K$32,DK137),""))</f>
        <v/>
      </c>
      <c r="AZ137" s="4" t="str">
        <f>IF(Y137="","",IF(ISNUMBER(N137),VLOOKUP(Y137,NyVs!$A$2:$K$86,DK137),""))</f>
        <v/>
      </c>
      <c r="BA137" s="4" t="str">
        <f>IF(AI137="","",IF(ISNUMBER(N137),VLOOKUP(AI137,NyPp!$A$2:$K$202,DK137),""))</f>
        <v/>
      </c>
      <c r="BB137" s="4" t="str">
        <f>IF(AND(ISNUMBER(AJ137),ISNUMBER(AK137),ISNUMBER(AL137),ISNUMBER(AM137),DK137&lt;8),IF(COUNTIF(O137,0)+COUNTIF(P137,0)+COUNTIF(AA137,0)+COUNTIF(Z137,0)&gt;1,"",VLOOKUP(AJ137+AK137+AL137+AM137,NyIGS!$A$2:$K$78,DK137)),IF(AND(ISNUMBER(AJ137),ISNUMBER(AL137),ISNUMBER(AM137),ISNUMBER(AS137),DK137&gt;7),IF(COUNTIF(O137,0)+COUNTIF(AA137,0)+COUNTIF(Z137,0)+AND(COUNTIF(W137,0),COUNTIF(X137,0))&gt;1,"",VLOOKUP(AJ137+AL137+AM137+AS137,NyIGS!$A$2:$K$78,DK137)),""))</f>
        <v/>
      </c>
      <c r="BC137" s="4" t="str">
        <f>IF(AND(ISNUMBER(AJ137),ISNUMBER(AN137),ISNUMBER(AT137),DK137&lt;8),IF(COUNTIF(O137,0)+COUNTIF(U137,0)+COUNTIF(AE137,0)&gt;1,"",VLOOKUP(AJ137+AN137+AT137,NyIRS!$A$2:$K$59,DK137)),IF(AND(ISNUMBER(AJ137),ISNUMBER(AQ137),DK137&gt;7),IF(COUNTIF(O137,0)+COUNTIF(W137,0)&gt;1,"",VLOOKUP(AJ137+AQ137,NyIRS!$A$2:$K$59,DK137)),""))</f>
        <v/>
      </c>
      <c r="BD137" s="4" t="str">
        <f>IF(AND(ISNUMBER(AK137),ISNUMBER(AL137),ISNUMBER(AM137),DK137&lt;8),IF(COUNTIF(P137,0)+COUNTIF(AA137,0)+COUNTIF(Z137,0)&gt;1,"",VLOOKUP(AK137+AL137+AM137,NyIES!$A$2:$K$59,DK137)),IF(AND(ISNUMBER(AL137),ISNUMBER(AM137),ISNUMBER(AR137),DK137&gt;7),IF(COUNTIF(AA137,0)+COUNTIF(Z137,0)+COUNTIF(X137,0)&gt;1,"",VLOOKUP(AL137+AM137+AR137,NyIES!$A$2:$K$59,DK137)),""))</f>
        <v/>
      </c>
      <c r="BE137" s="4" t="str">
        <f>IF(AND(ISNUMBER(AJ137),ISNUMBER(AP137),ISNUMBER(AU137),DK137&lt;8),IF(COUNTIF(O137,0)+AND(COUNTIF(U137,0),COUNTIF(V137,0))+COUNTIF(AD137,0)&gt;1,"",VLOOKUP(AJ137+AP137+AU137,NyISI!$A$2:$K$59,DK137)),IF(AND(ISNUMBER(AS137),ISNUMBER(AU137),ISNUMBER(AV137),DK137=8),IF(COUNTIF(AD137,0)+COUNTIF(Q137,0)+AND(COUNTIF(W137,0),COUNTIF(X137,0))&gt;1,"",VLOOKUP(AS137+AU137+AV137,NyISI!$A$2:$K$59,DK137)),IF(AND(ISNUMBER(AS137),ISNUMBER(AV137),DK137&gt;8),IF(COUNTIF(Q137,0)+AND(COUNTIF(W137,0),COUNTIF(X137,0))&gt;1,"",VLOOKUP(AS137+AV137,NyISI!$A$2:$K$59,DK137)),"")))</f>
        <v/>
      </c>
      <c r="BF137" s="4" t="str">
        <f>IF(AND(ISNUMBER(AT137),ISNUMBER(AK137),ISNUMBER(AL137),ISNUMBER(AM137),DK137&lt;8),IF(COUNTIF(P137,0)+COUNTIF(AA137,0)+COUNTIF(Z137,0)+COUNTIF(AE137,0)&gt;1,"",VLOOKUP(AT137+AK137+AL137+AM137,NyISS!$A$2:$G$78,DK137)),"")</f>
        <v/>
      </c>
      <c r="BG137" s="4" t="str">
        <f>IF(AND(ISNUMBER(AJ137),ISNUMBER(AL137),ISNUMBER(AM137),DK137&gt;7),IF(COUNTIF(O137,0)+COUNTIF(AA137,0)+COUNTIF(Z137,0)&gt;1,"",VLOOKUP(AJ137+AL137+AM137,NyISM!$A$2:$K$59,DK137)),"")</f>
        <v/>
      </c>
      <c r="BH137" s="4" t="str">
        <f>IF(AND(ISNUMBER(AY137),ISNUMBER(AZ137)),IF(COUNTIF(T137,0)+COUNTIF(Y137,0)&gt;1,"",VLOOKUP(AY137+AZ137,NyIAM!$A$2:$K$40,DK137)),"")</f>
        <v/>
      </c>
      <c r="BJ137" s="4" t="str">
        <f>IF(ISNUMBER(BB137),VLOOKUP(BB137,Percentil!$A$2:$B$122,2,1),"")</f>
        <v/>
      </c>
      <c r="BK137" s="4" t="str">
        <f>IF(ISNUMBER(BC137),VLOOKUP(BC137,Percentil!$A$2:$B$122,2,1),"")</f>
        <v/>
      </c>
      <c r="BL137" s="4" t="str">
        <f>IF(ISNUMBER(BD137),VLOOKUP(BD137,Percentil!$A$2:$B$122,2,1),"")</f>
        <v/>
      </c>
      <c r="BM137" s="4" t="str">
        <f>IF(ISNUMBER(BE137),VLOOKUP(BE137,Percentil!$A$2:$B$122,2,1),"")</f>
        <v/>
      </c>
      <c r="BN137" s="4" t="str">
        <f>IF(ISNUMBER(BF137),VLOOKUP(BF137,Percentil!$A$2:$B$122,2,1),"")</f>
        <v/>
      </c>
      <c r="BO137" s="4" t="str">
        <f>IF(ISNUMBER(BG137),VLOOKUP(BG137,Percentil!$A$2:$B$122,2,1),"")</f>
        <v/>
      </c>
      <c r="BP137" s="4" t="str">
        <f>IF(ISNUMBER(BH137),VLOOKUP(BH137,Percentil!$A$2:$B$122,2,1),"")</f>
        <v/>
      </c>
      <c r="BQ137" s="4" t="str">
        <f>IF(AND(ISNUMBER(AJ137),ISNUMBER(DK137)),IF(AJ137-VLOOKUP(BI137,NyFi!$L$2:$V$4,DK137,1)&lt;1,1 &amp; " - " &amp; AJ137+VLOOKUP(BI137,NyFi!$L$2:$V$4,DK137,1),IF(AJ137+VLOOKUP(BI137,NyFi!$L$2:$V$4,DK137,1)&gt;19,AJ137-VLOOKUP(BI137,NyFi!$L$2:$V$4,DK137,1) &amp; " - " &amp; 19,AJ137-VLOOKUP(BI137,NyFi!$L$2:$V$4,DK137,1) &amp; " - " &amp; AJ137+VLOOKUP(BI137,NyFi!$L$2:$V$4,DK137,1))),"")</f>
        <v/>
      </c>
      <c r="BR137" s="4" t="str">
        <f>IF(AND(ISNUMBER(DK137),DK137&lt;8),IF(AND(ISNUMBER(AK137),ISNUMBER(DK137)),IF(AK137-VLOOKUP(BI137,NyGs!$L$2:$V$4,DK137,1)&lt;1,1 &amp; " - " &amp; AK137+VLOOKUP(BI137,NyGs!$L$2:$V$4,DK137,1),IF(AK137+VLOOKUP(BI137,NyGs!$L$2:$V$4,DK137,1)&gt;19,AK137-VLOOKUP(BI137,NyGs!$L$2:$V$4,DK137,1) &amp; " - " &amp; 19,AK137-VLOOKUP(BI137,NyGs!$L$2:$V$4,DK137,1) &amp; " - " &amp; AK137+VLOOKUP(BI137,NyGs!$L$2:$V$4,DK137,1))),""),"")</f>
        <v/>
      </c>
      <c r="BS137" s="4" t="str">
        <f>IF(AND(ISNUMBER(AL137),ISNUMBER(DK137)),IF(AL137-VLOOKUP(BI137,NyRm!$L$2:$V$4,DK137,1)&lt;1,1 &amp; " - " &amp; AL137+VLOOKUP(BI137,NyRm!$L$2:$V$4,DK137,1),IF(AL137+VLOOKUP(BI137,NyRm!$L$2:$V$4,DK137,1)&gt;19,AL137-VLOOKUP(BI137,NyRm!$L$2:$V$4,DK137,1) &amp; " - " &amp; 19,AL137-VLOOKUP(BI137,NyRm!$L$2:$V$4,DK137,1) &amp; " - " &amp; AL137+VLOOKUP(BI137,NyRm!$L$2:$V$4,DK137,1))),"")</f>
        <v/>
      </c>
      <c r="BT137" s="4" t="str">
        <f>IF(AND(ISNUMBER(AM137),ISNUMBER(DK137)),IF(AM137-VLOOKUP(BI137,NyFm!$L$2:$V$4,DK137,1)&lt;1,1 &amp; " - " &amp; AM137+VLOOKUP(BI137,NyFm!$L$2:$V$4,DK137,1),IF(AM137+VLOOKUP(BI137,NyFm!$L$2:$V$4,DK137,1)&gt;19,AM137-VLOOKUP(BI137,NyFm!$L$2:$V$4,DK137,1) &amp; " - " &amp; 19,AM137-VLOOKUP(BI137,NyFm!$L$2:$V$4,DK137,1) &amp; " - " &amp; AM137+VLOOKUP(BI137,NyFm!$L$2:$V$4,DK137,1))),"")</f>
        <v/>
      </c>
      <c r="BU137" s="4" t="str">
        <f>IF(AND(ISNUMBER(DK137),DK137&lt;8),IF(AND(ISNUMBER(AN137),ISNUMBER(DK137)),IF(AN137-VLOOKUP(BI137,NyLi1R!$L$2:$V$4,DK137,1)&lt;1,1 &amp; " - " &amp; AN137+VLOOKUP(BI137,NyLi1R!$L$2:$V$4,DK137,1),IF(AN137+VLOOKUP(BI137,NyLi1R!$L$2:$V$4,DK137,1)&gt;19,AN137-VLOOKUP(BI137,NyLi1R!$L$2:$V$4,DK137,1) &amp; " - " &amp; 19,AN137-VLOOKUP(BI137,NyLi1R!$L$2:$V$4,DK137,1) &amp; " - " &amp; AN137+VLOOKUP(BI137,NyLi1R!$L$2:$V$4,DK137,1))),""),"")</f>
        <v/>
      </c>
      <c r="BV137" s="4" t="str">
        <f>IF(AND(ISNUMBER(DK137),DK137&lt;8),IF(AND(ISNUMBER(AO137),ISNUMBER(DK137)),IF(AO137-VLOOKUP(BI137,NyLi1E!$L$2:$V$4,DK137,1)&lt;1,1 &amp; " - " &amp; AO137+VLOOKUP(BI137,NyLi1E!$L$2:$V$4,DK137,1),IF(AO137+VLOOKUP(BI137,NyLi1E!$L$2:$V$4,DK137,1)&gt;19,AO137-VLOOKUP(BI137,NyLi1E!$L$2:$V$4,DK137,1) &amp; " - " &amp; 19,AO137-VLOOKUP(BI137,NyLi1E!$L$2:$V$4,DK137,1) &amp; " - " &amp; AO137+VLOOKUP(BI137,NyLi1E!$L$2:$V$4,DK137,1))),""),"")</f>
        <v/>
      </c>
      <c r="BW137" s="4" t="str">
        <f>IF(AND(ISNUMBER(DK137),DK137&lt;8),IF(AND(ISNUMBER(AP137),ISNUMBER(DK137)),IF(AP137-VLOOKUP(BI137,NyLi1T!$L$2:$V$4,DK137,1)&lt;1,1 &amp; " - " &amp; AP137+VLOOKUP(BI137,NyLi1T!$L$2:$V$4,DK137,1),IF(AP137+VLOOKUP(BI137,NyLi1T!$L$2:$V$4,DK137,1)&gt;19,AP137-VLOOKUP(BI137,NyLi1T!$L$2:$V$4,DK137,1) &amp; " - " &amp; 19,AP137-VLOOKUP(BI137,NyLi1T!$L$2:$V$4,DK137,1) &amp; " - " &amp; AP137+VLOOKUP(BI137,NyLi1T!$L$2:$V$4,DK137,1))),""),"")</f>
        <v/>
      </c>
      <c r="BX137" s="4" t="str">
        <f>IF(AND(ISNUMBER(DK137),DK137&gt;7),IF(AND(ISNUMBER(AQ137),ISNUMBER(DK137)),IF(AQ137-VLOOKUP(BI137,NyLi2R!$L$2:$V$4,DK137,1)&lt;1,1 &amp; " - " &amp; AQ137+VLOOKUP(BI137,NyLi2R!$L$2:$V$4,DK137,1),IF(AQ137+VLOOKUP(BI137,NyLi2R!$L$2:$V$4,DK137,1)&gt;19,AQ137-VLOOKUP(BI137,NyLi2R!$L$2:$V$4,DK137,1) &amp; " - " &amp; 19,AQ137-VLOOKUP(BI137,NyLi2R!$L$2:$V$4,DK137,1) &amp; " - " &amp; AQ137+VLOOKUP(BI137,NyLi2R!$L$2:$V$4,DK137,1))),""),"")</f>
        <v/>
      </c>
      <c r="BY137" s="4" t="str">
        <f>IF(AND(ISNUMBER(DK137),DK137&gt;7),IF(AND(ISNUMBER(AR137),ISNUMBER(DK137)),IF(AR137-VLOOKUP(BI137,NyLi2E!$L$2:$V$4,DK137,1)&lt;1,1 &amp; " - " &amp; AR137+VLOOKUP(BI137,NyLi2E!$L$2:$V$4,DK137,1),IF(AR137+VLOOKUP(BI137,NyLi2E!$L$2:$V$4,DK137,1)&gt;19,AR137-VLOOKUP(BI137,NyLi2E!$L$2:$V$4,DK137,1) &amp; " - " &amp; 19,AR137-VLOOKUP(BI137,NyLi2E!$L$2:$V$4,DK137,1) &amp; " - " &amp; AR137+VLOOKUP(BI137,NyLi2E!$L$2:$V$4,DK137,1))),""),"")</f>
        <v/>
      </c>
      <c r="BZ137" s="4" t="str">
        <f>IF(AND(ISNUMBER(DK137),DK137&gt;7),IF(AND(ISNUMBER(AS137),ISNUMBER(DK137)),IF(AS137-VLOOKUP(BI137,NyLi2T!$L$2:$V$4,DK137,1)&lt;1,1 &amp; " - " &amp; AS137+VLOOKUP(BI137,NyLi2T!$L$2:$V$4,DK137,1),IF(AS137+VLOOKUP(BI137,NyLi2T!$L$2:$V$4,DK137,1)&gt;19,AS137-VLOOKUP(BI137,NyLi2T!$L$2:$V$4,DK137,1) &amp; " - " &amp; 19,AS137-VLOOKUP(BI137,NyLi2T!$L$2:$V$4,DK137,1) &amp; " - " &amp; AS137+VLOOKUP(BI137,NyLi2T!$L$2:$V$4,DK137,1))),""),"")</f>
        <v/>
      </c>
      <c r="CA137" s="4" t="str">
        <f>IF(AND(ISNUMBER(DK137),DK137&lt;8),IF(AND(ISNUMBER(AT137),ISNUMBER(DK137)),IF(AT137-VLOOKUP(BI137,NySs!$L$2:$V$4,DK137,1)&lt;1,1 &amp; " - " &amp; AT137+VLOOKUP(BI137,NySs!$L$2:$V$4,DK137,1),IF(AT137+VLOOKUP(BI137,NySs!$L$2:$V$4,DK137,1)&gt;19,AT137-VLOOKUP(BI137,NySs!$L$2:$V$4,DK137,1) &amp; " - " &amp; 19,AT137-VLOOKUP(BI137,NySs!$L$2:$V$4,DK137,1) &amp; " - " &amp; AT137+VLOOKUP(BI137,NySs!$L$2:$V$4,DK137,1))),""),"")</f>
        <v/>
      </c>
      <c r="CB137" s="4" t="str">
        <f>IF(AND(ISNUMBER(DK137),DK137&lt;9),IF(AND(ISNUMBER(AU137),ISNUMBER(DK137)),IF(AU137-VLOOKUP(BI137,NyEo!$L$2:$V$4,DK137,1)&lt;1,1 &amp; " - " &amp; AU137+VLOOKUP(BI137,NyEo!$L$2:$V$4,DK137,1),IF(AU137+VLOOKUP(BI137,NyEo!$L$2:$V$4,DK137,1)&gt;19,AU137-VLOOKUP(BI137,NyEo!$L$2:$V$4,DK137,1) &amp; " - " &amp; 19,AU137-VLOOKUP(BI137,NyEo!$L$2:$V$4,DK137,1) &amp; " - " &amp; AU137+VLOOKUP(BI137,NyEo!$L$2:$V$4,DK137,1))),""),"")</f>
        <v/>
      </c>
      <c r="CC137" s="4" t="str">
        <f>IF(AND(ISNUMBER(DK137),DK137&gt;7),IF(AND(ISNUMBER(AV137),ISNUMBER(DK137)),IF(AV137-VLOOKUP(BI137,NyHt!$L$2:$V$4,DK137,1)&lt;1,1 &amp; " - " &amp; AV137+VLOOKUP(BI137,NyHt!$L$2:$V$4,DK137,1),IF(AV137+VLOOKUP(BI137,NyHt!$L$2:$V$4,DK137,1)&gt;19,AV137-VLOOKUP(BI137,NyHt!$L$2:$V$4,DK137,1) &amp; " - " &amp; 19,AV137-VLOOKUP(BI137,NyHt!$L$2:$V$4,DK137,1) &amp; " - " &amp; AV137+VLOOKUP(BI137,NyHt!$L$2:$V$4,DK137,1))),""),"")</f>
        <v/>
      </c>
      <c r="CD137" s="4" t="str">
        <f>IF(AND(ISNUMBER(AW137),ISNUMBER(DK137)),IF(AW137-VLOOKUP(BI137,NySiF!$L$2:$V$4,DK137,1)&lt;1,1 &amp; " - " &amp; AW137+VLOOKUP(BI137,NySiF!$L$2:$V$4,DK137,1),IF(AW137+VLOOKUP(BI137,NySiF!$L$2:$V$4,DK137,1)&gt;19,AW137-VLOOKUP(BI137,NySiF!$L$2:$V$4,DK137,1) &amp; " - " &amp; 19,AW137-VLOOKUP(BI137,NySiF!$L$2:$V$4,DK137,1) &amp; " - " &amp; AW137+VLOOKUP(BI137,NySiF!$L$2:$V$4,DK137,1))),"")</f>
        <v/>
      </c>
      <c r="CE137" s="4" t="str">
        <f>IF(AND(ISNUMBER(AX137),ISNUMBER(DK137)),IF(AX137-VLOOKUP(BI137,NySiB!$L$2:$V$4,DK137,1)&lt;1,1 &amp; " - " &amp; AX137+VLOOKUP(BI137,NySiB!$L$2:$V$4,DK137,1),IF(AX137+VLOOKUP(BI137,NySiB!$L$2:$V$4,DK137,1)&gt;19,AX137-VLOOKUP(BI137,NySiB!$L$2:$V$4,DK137,1) &amp; " - " &amp; 19,AX137-VLOOKUP(BI137,NySiB!$L$2:$V$4,DK137,1) &amp; " - " &amp; AX137+VLOOKUP(BI137,NySiB!$L$2:$V$4,DK137,1))),"")</f>
        <v/>
      </c>
      <c r="CF137" s="4" t="str">
        <f>IF(AND(ISNUMBER(AY137),ISNUMBER(DK137)),IF(AY137-VLOOKUP(BI137,NySiT!$L$2:$V$4,DK137,1)&lt;1,1 &amp; " - " &amp; AY137+VLOOKUP(BI137,NySiT!$L$2:$V$4,DK137,1),IF(AY137+VLOOKUP(BI137,NySiT!$L$2:$V$4,DK137,1)&gt;19,AY137-VLOOKUP(BI137,NySiT!$L$2:$V$4,DK137,1) &amp; " - " &amp; 19,AY137-VLOOKUP(BI137,NySiT!$L$2:$V$4,DK137,1) &amp; " - " &amp; AY137+VLOOKUP(BI137,NySiT!$L$2:$V$4,DK137,1))),"")</f>
        <v/>
      </c>
      <c r="CG137" s="4" t="str">
        <f>IF(AND(ISNUMBER(AZ137),ISNUMBER(DK137)),IF(AZ137-VLOOKUP(BI137,NyVs!$L$2:$V$4,DK137,1)&lt;1,1 &amp; " - " &amp; AZ137+VLOOKUP(BI137,NyVs!$L$2:$V$4,DK137,1),IF(AZ137+VLOOKUP(BI137,NyVs!$L$2:$V$4,DK137,1)&gt;19,AZ137-VLOOKUP(BI137,NyVs!$L$2:$V$4,DK137,1) &amp; " - " &amp; 19,AZ137-VLOOKUP(BI137,NyVs!$L$2:$V$4,DK137,1) &amp; " - " &amp; AZ137+VLOOKUP(BI137,NyVs!$L$2:$V$4,DK137,1))),"")</f>
        <v/>
      </c>
      <c r="CH137" s="4" t="str">
        <f>IF(AND(ISNUMBER(BA137),ISNUMBER(DK137)),IF(BA137-VLOOKUP(BI137,NyPp!$L$2:$V$4,DK137,1)&lt;1,1 &amp; " - " &amp; BA137+VLOOKUP(BI137,NyPp!$L$2:$V$4,DK137,1),IF(BA137+VLOOKUP(BI137,NyPp!$L$2:$V$4,DK137,1)&gt;19,BA137-VLOOKUP(BI137,NyPp!$L$2:$V$4,DK137,1) &amp; " - " &amp; 19,BA137-VLOOKUP(BI137,NyPp!$L$2:$V$4,DK137,1) &amp; " - " &amp; BA137+VLOOKUP(BI137,NyPp!$L$2:$V$4,DK137,1))),"")</f>
        <v/>
      </c>
      <c r="CI137" s="4" t="str">
        <f>IF(AND(ISNUMBER(BB137),ISNUMBER(DK137)),IF(BB137-VLOOKUP(BI137,NyIGS!$L$2:$V$4,DK137,1)&lt;40,40 &amp; " - " &amp; BB137+VLOOKUP(BI137,NyIGS!$L$2:$V$4,DK137,1),IF(BB137+VLOOKUP(BI137,NyIGS!$L$2:$V$4,DK137,1)&gt;160,BB137-VLOOKUP(BI137,NyIGS!$L$2:$V$4,DK137,1) &amp; " - " &amp; 160,BB137-VLOOKUP(BI137,NyIGS!$L$2:$V$4,DK137,1) &amp; " - " &amp; BB137+VLOOKUP(BI137,NyIGS!$L$2:$V$4,DK137,1))),"")</f>
        <v/>
      </c>
      <c r="CJ137" s="4" t="str">
        <f>IF(AND(ISNUMBER(BC137),ISNUMBER(DK137)),IF(BC137-VLOOKUP(BI137,NyIRS!$L$2:$V$4,DK137,1)&lt;40,40 &amp; " - " &amp; BC137+VLOOKUP(BI137,NyIRS!$L$2:$V$4,DK137,1),IF(BC137+VLOOKUP(BI137,NyIRS!$L$2:$V$4,DK137,1)&gt;160,BC137-VLOOKUP(BI137,NyIRS!$L$2:$V$4,DK137,1) &amp; " - " &amp; 160,BC137-VLOOKUP(BI137,NyIRS!$L$2:$V$4,DK137,1) &amp; " - " &amp; BC137+VLOOKUP(BI137,NyIRS!$L$2:$V$4,DK137,1))),"")</f>
        <v/>
      </c>
      <c r="CK137" s="4" t="str">
        <f>IF(AND(ISNUMBER(BD137),ISNUMBER(DK137)),IF(BD137-VLOOKUP(BI137,NyIES!$L$2:$V$4,DK137,1)&lt;40,40 &amp; " - " &amp; BD137+VLOOKUP(BI137,NyIES!$L$2:$V$4,DK137,1),IF(BD137+VLOOKUP(BI137,NyIES!$L$2:$V$4,DK137,1)&gt;160,BD137-VLOOKUP(BI137,NyIES!$L$2:$V$4,DK137,1) &amp; " - " &amp; 160,BD137-VLOOKUP(BI137,NyIES!$L$2:$V$4,DK137,1) &amp; " - " &amp; BD137+VLOOKUP(BI137,NyIES!$L$2:$V$4,DK137,1))),"")</f>
        <v/>
      </c>
      <c r="CL137" s="4" t="str">
        <f>IF(AND(ISNUMBER(BE137),ISNUMBER(DK137)),IF(BE137-VLOOKUP(BI137,NyISI!$L$2:$V$4,DK137,1)&lt;40,40 &amp; " - " &amp; BE137+VLOOKUP(BI137,NyISI!$L$2:$V$4,DK137,1),IF(BE137+VLOOKUP(BI137,NyISI!$L$2:$V$4,DK137,1)&gt;160,BE137-VLOOKUP(BI137,NyISI!$L$2:$V$4,DK137,1) &amp; " - " &amp; 160,BE137-VLOOKUP(BI137,NyISI!$L$2:$V$4,DK137,1) &amp; " - " &amp; BE137+VLOOKUP(BI137,NyISI!$L$2:$V$4,DK137,1))),"")</f>
        <v/>
      </c>
      <c r="CM137" s="4" t="str">
        <f>IF(AND(ISNUMBER(DK137),DK137&lt;8),IF(AND(ISNUMBER(BF137),ISNUMBER(DK137)),IF(BF137-VLOOKUP(BI137,NyISS!$L$2:$V$4,DK137,1)&lt;40,40 &amp; " - " &amp; BF137+VLOOKUP(BI137,NyISS!$L$2:$V$4,DK137,1),IF(BF137+VLOOKUP(BI137,NyISS!$L$2:$V$4,DK137,1)&gt;160,BF137-VLOOKUP(BI137,NyISS!$L$2:$V$4,DK137,1) &amp; " - " &amp; 160,BF137-VLOOKUP(BI137,NyISS!$L$2:$V$4,DK137,1) &amp; " - " &amp; BF137+VLOOKUP(BI137,NyISS!$L$2:$V$4,DK137,1))),""),"")</f>
        <v/>
      </c>
      <c r="CN137" s="4" t="str">
        <f>IF(AND(ISNUMBER(DK137),DK137&gt;7),IF(AND(ISNUMBER(BG137),ISNUMBER(DK137)),IF(BG137-VLOOKUP(BI137,NyISM!$L$2:$V$4,DK137,1)&lt;40,40 &amp; " - " &amp; BG137+VLOOKUP(BI137,NyISM!$L$2:$V$4,DK137,1),IF(BG137+VLOOKUP(BI137,NyISM!$L$2:$V$4,DK137,1)&gt;160,BG137-VLOOKUP(BI137,NyISM!$L$2:$V$4,DK137,1) &amp; " - " &amp; 160,BG137-VLOOKUP(BI137,NyISM!$L$2:$V$4,DK137,1) &amp; " - " &amp; BG137+VLOOKUP(BI137,NyISM!$L$2:$V$4,DK137,1))),""),"")</f>
        <v/>
      </c>
      <c r="CO137" s="4" t="str">
        <f>IF(AND(ISNUMBER(BH137),ISNUMBER(DK137)),IF(BH137-VLOOKUP(BI137,NyIAM!$L$2:$V$4,DK137,1)&lt;40,40 &amp; " - " &amp; BH137+VLOOKUP(BI137,NyIAM!$L$2:$V$4,DK137,1),IF(BH137+VLOOKUP(BI137,NyIAM!$L$2:$V$4,DK137,1)&gt;160,BH137-VLOOKUP(BI137,NyIAM!$L$2:$V$4,DK137,1) &amp; " - " &amp; 160,BH137-VLOOKUP(BI137,NyIAM!$L$2:$V$4,DK137,1) &amp; " - " &amp; BH137+VLOOKUP(BI137,NyIAM!$L$2:$V$4,DK137,1))),"")</f>
        <v/>
      </c>
      <c r="CP137" s="4" t="str">
        <f>IF(AF137="","",IF(AND(ISNUMBER(AF137),ISNUMBER(DK137)),IF(VLOOKUP(AF137,NyOm!$A$2:$K$30,DK137,1)=1,"Onormalt få ord",IF(VLOOKUP(AF137,NyOm!$A$2:$K$30,DK137,1)=2,"Färre antal ord än normalt",IF(VLOOKUP(AF137,NyOm!$A$2:$K$30,DK137,1)=3,"Normalt antal ord","")))))</f>
        <v/>
      </c>
      <c r="CQ137" s="4" t="str">
        <f>IF(AB137="","",IF(AND(ISNUMBER(AB137),ISNUMBER(DK137)),IF(VLOOKUP(AB137,NyPbTid!$A$2:$K$218,DK137,1)=1,"Onormalt lång tidsåtgång",IF(VLOOKUP(AB137,NyPbTid!$A$2:$K$218,DK137,1)=2,"Långsammare än normalt",IF(VLOOKUP(AB137,NyPbTid!$A$2:$K$218,DK137,1)=3,"Normal tidsåtgång","")))))</f>
        <v/>
      </c>
      <c r="CR137" s="4" t="str">
        <f>IF(AC137="","",IF(AND(ISNUMBER(AC137),ISNUMBER(DK137)),IF(VLOOKUP(AC137,NyPbFel!$A$2:$K$18,DK137,1)=1,"Onormalt antal fel",IF(VLOOKUP(AC137,NyPbFel!$A$2:$K$18,DK137,1)=2,"Fler fel än normalt",IF(VLOOKUP(AC137,NyPbFel!$A$2:$K$18,DK137,1)=3,"Normalt antal fel","")))))</f>
        <v/>
      </c>
      <c r="CS137" s="4" t="str">
        <f t="shared" si="50"/>
        <v/>
      </c>
      <c r="CT137" s="4" t="str">
        <f>IF(OR(ISNUMBER(CS137),CS137="0**"),IF(ISNUMBER(CS137),CS137/ABS(CS137)*VLOOKUP(1,SignDiff!$A$3:$K$4,DK137,1),VLOOKUP(1,SignDiff!$A$3:$K$4,DK137,1)),"")</f>
        <v/>
      </c>
      <c r="CU137" s="4" t="str">
        <f>IF(OR(ISNUMBER(CS137),CS137="0**"),IF(ISNUMBER(CS137),CS137/ABS(CS137)*VLOOKUP(1,SignDiff!$A$7:$K$8,DK137,1),VLOOKUP(1,SignDiff!$A$7:$K$8,DK137,1)),"")</f>
        <v/>
      </c>
      <c r="CV137" s="4" t="str">
        <f t="shared" si="51"/>
        <v/>
      </c>
      <c r="CW137" s="4" t="str">
        <f t="shared" si="52"/>
        <v/>
      </c>
      <c r="CX137" s="4" t="str">
        <f>IF(OR(ISNUMBER(CS137),CS137="0**"),IF(CS137="0**",VLOOKUP(0,'IRS-IES'!$A$2:$C$43,2,1),IF(CS137&lt;0,VLOOKUP(ABS(CS137),'IRS-IES'!$A$2:$C$43,2,1),VLOOKUP(ABS(CS137),'IRS-IES'!$A$2:$C$43,3,1))),"")</f>
        <v/>
      </c>
      <c r="CY137" s="4" t="str">
        <f t="shared" si="53"/>
        <v/>
      </c>
      <c r="CZ137" s="4" t="str">
        <f>IF(OR(ISNUMBER(CY137),CY137="0**"),IF(ISNUMBER(CY137),CY137/ABS(CY137)*VLOOKUP(2,SignDiff!$A$3:$K$4,DK137,1),VLOOKUP(2,SignDiff!$A$3:$K$4,DK137,1)),"")</f>
        <v/>
      </c>
      <c r="DA137" s="4" t="str">
        <f>IF(OR(ISNUMBER(CY137),CY137="0**"),IF(ISNUMBER(CY137),CY137/ABS(CY137)*VLOOKUP(2,SignDiff!$A$7:$K$8,DK137,1),VLOOKUP(2,SignDiff!$A$7:$K$8,DK137,1)),"")</f>
        <v/>
      </c>
      <c r="DB137" s="4" t="str">
        <f t="shared" si="54"/>
        <v/>
      </c>
      <c r="DC137" s="4" t="str">
        <f t="shared" si="55"/>
        <v/>
      </c>
      <c r="DD137" s="4" t="str">
        <f>IF(OR(ISNUMBER(CY137),CY137="0**"),IF(CY137="0**",VLOOKUP(0,'ISI-ISS'!$A$2:$C$43,2,1),IF(CY137&lt;0,VLOOKUP(ABS(CY137),'ISI-ISS'!$A$2:$C$43,2,1),VLOOKUP(ABS(CY137),'ISI-ISS'!$A$2:$C$43,3,1))),"")</f>
        <v/>
      </c>
      <c r="DE137" s="4" t="str">
        <f t="shared" si="56"/>
        <v/>
      </c>
      <c r="DF137" s="4" t="str">
        <f>IF(OR(ISNUMBER(DE137),DE137="0**"),IF(ISNUMBER(DE137),DE137/ABS(DE137)*VLOOKUP(2,SignDiff!$A$3:$K$4,DK137,1),VLOOKUP(2,SignDiff!$A$3:$K$4,DK137,1)),"")</f>
        <v/>
      </c>
      <c r="DG137" s="4" t="str">
        <f>IF(OR(ISNUMBER(DE137),DE137="0**"),IF(ISNUMBER(DE137),DE137/ABS(DE137)*VLOOKUP(2,SignDiff!$A$7:$K$8,DK137,1),VLOOKUP(2,SignDiff!$A$7:$K$8,DK137,1)),"")</f>
        <v/>
      </c>
      <c r="DH137" s="4" t="str">
        <f t="shared" si="57"/>
        <v/>
      </c>
      <c r="DI137" s="4" t="str">
        <f t="shared" si="58"/>
        <v/>
      </c>
      <c r="DJ137" s="4" t="str">
        <f>IF(OR(ISNUMBER(DE137),DE137="0**"),IF(DE137="0**",VLOOKUP(0,'ISI-ISM'!$A$2:$C$43,2,1),IF(DE137&lt;0,VLOOKUP(ABS(DE137),'ISI-ISM'!$A$2:$C$43,2,1),VLOOKUP(ABS(DE137),'ISI-ISM'!$A$2:$C$43,3,1))),"")</f>
        <v/>
      </c>
      <c r="DK137" s="4" t="str">
        <f>IF(ISERROR(VLOOKUP(N137,age!$A$2:$C$11,2,1)),"",VLOOKUP(N137,age!$A$2:$C$11,2,1))</f>
        <v/>
      </c>
      <c r="DL137" s="4" t="str">
        <f>IF(ISERROR(VLOOKUP(N137,age!$A$2:$C$11,3,1)),"",VLOOKUP(N137,age!$A$2:$C$11,3,1))</f>
        <v/>
      </c>
      <c r="DM137" s="4">
        <f t="shared" si="45"/>
        <v>0</v>
      </c>
      <c r="DN137" s="4">
        <f t="shared" si="46"/>
        <v>0</v>
      </c>
      <c r="DO137" s="4">
        <f t="shared" si="47"/>
        <v>0</v>
      </c>
      <c r="DP137" s="4">
        <f t="shared" si="48"/>
        <v>0</v>
      </c>
      <c r="DQ137" s="4">
        <f t="shared" si="49"/>
        <v>0</v>
      </c>
      <c r="DR137" s="9" t="str">
        <f t="shared" si="59"/>
        <v/>
      </c>
      <c r="DS137" s="9" t="str">
        <f t="shared" si="60"/>
        <v/>
      </c>
      <c r="DT137" s="9" t="str">
        <f t="shared" si="61"/>
        <v/>
      </c>
      <c r="DU137" s="9" t="str">
        <f t="shared" si="62"/>
        <v/>
      </c>
      <c r="DV137" s="9" t="str">
        <f t="shared" si="63"/>
        <v/>
      </c>
      <c r="DW137" s="9" t="str">
        <f t="shared" si="64"/>
        <v/>
      </c>
      <c r="DX137" s="9" t="str">
        <f t="shared" si="65"/>
        <v/>
      </c>
      <c r="DY137" s="9" t="str">
        <f>IF(AND(ISNUMBER(AJ137),ISNUMBER(DK137)),IF(AJ137-VLOOKUP(BI137,NyFi!$L$2:$V$4,DK137,1)&lt;1,1,AJ137-VLOOKUP(BI137,NyFi!$L$2:$V$4,DK137,1)),"")</f>
        <v/>
      </c>
      <c r="DZ137" s="9" t="str">
        <f>IF(AND(ISNUMBER(DK137),DK137&lt;8),IF(AND(ISNUMBER(AK137),ISNUMBER(DK137)),IF(AK137-VLOOKUP(BI137,NyGs!$L$2:$V$4,DK137,1)&lt;1,1,AK137-VLOOKUP(BI137,NyGs!$L$2:$V$4,DK137,1)),""),"")</f>
        <v/>
      </c>
      <c r="EA137" s="9" t="str">
        <f>IF(AND(ISNUMBER(AL137),ISNUMBER(DK137)),IF(AL137-VLOOKUP(BI137,NyRm!$L$2:$V$4,DK137,1)&lt;1,1,AL137-VLOOKUP(BI137,NyRm!$L$2:$V$4,DK137,1)),"")</f>
        <v/>
      </c>
      <c r="EB137" s="9" t="str">
        <f>IF(AND(ISNUMBER(AM137),ISNUMBER(DK137)),IF(AM137-VLOOKUP(BI137,NyFm!$L$2:$V$4,DK137,1)&lt;1,1,AM137-VLOOKUP(BI137,NyFm!$L$2:$V$4,DK137,1)),"")</f>
        <v/>
      </c>
      <c r="EC137" s="9" t="str">
        <f>IF(AND(ISNUMBER(DK137),DK137&lt;8),IF(AND(ISNUMBER(AN137),ISNUMBER(DK137)),IF(AN137-VLOOKUP(BI137,NyLi1R!$L$2:$V$4,DK137,1)&lt;1,1,AN137-VLOOKUP(BI137,NyLi1R!$L$2:$V$4,DK137,1)),""),"")</f>
        <v/>
      </c>
      <c r="ED137" s="9" t="str">
        <f>IF(AND(ISNUMBER(DK137),DK137&lt;8),IF(AND(ISNUMBER(AO137),ISNUMBER(DK137)),IF(AO137-VLOOKUP(BI137,NyLi1E!$L$2:$V$4,DK137,1)&lt;1,1,AO137-VLOOKUP(BI137,NyLi1E!$L$2:$V$4,DK137,1)),""),"")</f>
        <v/>
      </c>
      <c r="EE137" s="9" t="str">
        <f>IF(AND(ISNUMBER(DK137),DK137&lt;8),IF(AND(ISNUMBER(AP137),ISNUMBER(DK137)),IF(AP137-VLOOKUP(BI137,NyLi1T!$L$2:$V$4,DK137,1)&lt;1,1,AP137-VLOOKUP(BI137,NyLi1T!$L$2:$V$4,DK137,1)),""),"")</f>
        <v/>
      </c>
      <c r="EF137" s="9" t="str">
        <f>IF(AND(ISNUMBER(DK137),DK137&gt;7),IF(AND(ISNUMBER(AQ137),ISNUMBER(DK137)),IF(AQ137-VLOOKUP(BI137,NyLi2R!$L$2:$V$4,DK137,1)&lt;1,1,AQ137-VLOOKUP(BI137,NyLi2R!$L$2:$V$4,DK137,1)),""),"")</f>
        <v/>
      </c>
      <c r="EG137" s="9" t="str">
        <f>IF(AND(ISNUMBER(DK137),DK137&gt;7),IF(AND(ISNUMBER(AR137),ISNUMBER(DK137)),IF(AR137-VLOOKUP(BI137,NyLi2E!$L$2:$V$4,DK137,1)&lt;1,1,AR137-VLOOKUP(BI137,NyLi2E!$L$2:$V$4,DK137,1)),""),"")</f>
        <v/>
      </c>
      <c r="EH137" s="9" t="str">
        <f>IF(AND(ISNUMBER(DK137),DK137&gt;7),IF(AND(ISNUMBER(AS137),ISNUMBER(DK137)),IF(AS137-VLOOKUP(BI137,NyLi2T!$L$2:$V$4,DK137,1)&lt;1,1,AS137-VLOOKUP(BI137,NyLi2T!$L$2:$V$4,DK137,1)),""),"")</f>
        <v/>
      </c>
      <c r="EI137" s="9" t="str">
        <f>IF(AND(ISNUMBER(DK137),DK137&lt;8),IF(AND(ISNUMBER(AT137),ISNUMBER(DK137)),IF(AT137-VLOOKUP(BI137,NySs!$L$2:$V$4,DK137,1)&lt;1,1,AT137-VLOOKUP(BI137,NySs!$L$2:$V$4,DK137,1)),""),"")</f>
        <v/>
      </c>
      <c r="EJ137" s="9" t="str">
        <f>IF(AND(ISNUMBER(DK137),DK137&lt;9),IF(AND(ISNUMBER(AU137),ISNUMBER(DK137)),IF(AU137-VLOOKUP(BI137,NyEo!$L$2:$V$4,DK137,1)&lt;1,1,AU137-VLOOKUP(BI137,NyEo!$L$2:$V$4,DK137,1)),""),"")</f>
        <v/>
      </c>
      <c r="EK137" s="9" t="str">
        <f>IF(AND(ISNUMBER(DK137),DK137&gt;7),IF(AND(ISNUMBER(AV137),ISNUMBER(DK137)),IF(AV137-VLOOKUP(BI137,NyHt!$L$2:$V$4,DK137,1)&lt;1,1,AV137-VLOOKUP(BI137,NyHt!$L$2:$V$4,DK137,1)),""),"")</f>
        <v/>
      </c>
      <c r="EL137" s="9" t="str">
        <f>IF(AND(ISNUMBER(AW137),ISNUMBER(DK137)),IF(AW137-VLOOKUP(BI137,NySiF!$L$2:$V$4,DK137,1)&lt;1,1,AW137-VLOOKUP(BI137,NySiF!$L$2:$V$4,DK137,1)),"")</f>
        <v/>
      </c>
      <c r="EM137" s="9" t="str">
        <f>IF(AND(ISNUMBER(AX137),ISNUMBER(DK137)),IF(AX137-VLOOKUP(BI137,NySiB!$L$2:$V$4,DK137,1)&lt;1,1,AX137-VLOOKUP(BI137,NySiB!$L$2:$V$4,DK137,1)),"")</f>
        <v/>
      </c>
      <c r="EN137" s="9" t="str">
        <f>IF(AND(ISNUMBER(AY137),ISNUMBER(DK137)),IF(AY137-VLOOKUP(BI137,NySiT!$L$2:$V$4,DK137,1)&lt;1,1,AY137-VLOOKUP(BI137,NySiT!$L$2:$V$4,DK137,1)),"")</f>
        <v/>
      </c>
      <c r="EO137" s="9" t="str">
        <f>IF(AND(ISNUMBER(AZ137),ISNUMBER(DK137)),IF(AZ137-VLOOKUP(BI137,NyVs!$L$2:$V$4,DK137,1)&lt;1,1,AZ137-VLOOKUP(BI137,NyVs!$L$2:$V$4,DK137,1)),"")</f>
        <v/>
      </c>
      <c r="EP137" s="9" t="str">
        <f>IF(AND(ISNUMBER(BA137),ISNUMBER(DK137)),IF(BA137-VLOOKUP(BI137,NyPp!$L$2:$V$4,DK137,1)&lt;1,1,BA137-VLOOKUP(BI137,NyPp!$L$2:$V$4,DK137,1)),"")</f>
        <v/>
      </c>
      <c r="EQ137" s="9" t="str">
        <f>IF(AND(ISNUMBER(BB137),ISNUMBER(DK137)),IF(BB137-VLOOKUP(BI137,NyIGS!$L$2:$V$4,DK137,1)&lt;40,40,BB137-VLOOKUP(BI137,NyIGS!$L$2:$V$4,DK137,1)),"")</f>
        <v/>
      </c>
      <c r="ER137" s="9" t="str">
        <f>IF(AND(ISNUMBER(BC137),ISNUMBER(DK137)),IF(BC137-VLOOKUP(BI137,NyIRS!$L$2:$V$4,DK137,1)&lt;40,40,BC137-VLOOKUP(BI137,NyIRS!$L$2:$V$4,DK137,1)),"")</f>
        <v/>
      </c>
      <c r="ES137" s="9" t="str">
        <f>IF(AND(ISNUMBER(BD137),ISNUMBER(DK137)),IF(BD137-VLOOKUP(BI137,NyIES!$L$2:$V$4,DK137,1)&lt;40,40,BD137-VLOOKUP(BI137,NyIES!$L$2:$V$4,DK137,1)),"")</f>
        <v/>
      </c>
      <c r="ET137" s="9" t="str">
        <f>IF(AND(ISNUMBER(BE137),ISNUMBER(DK137)),IF(BE137-VLOOKUP(BI137,NyISI!$L$2:$V$4,DK137,1)&lt;40,40,BE137-VLOOKUP(BI137,NyISI!$L$2:$V$4,DK137,1)),"")</f>
        <v/>
      </c>
      <c r="EU137" s="9" t="str">
        <f>IF(AND(ISNUMBER(DK137),DK137&lt;8),IF(AND(ISNUMBER(BF137),ISNUMBER(DK137)),IF(BF137-VLOOKUP(BI137,NyISS!$L$2:$V$4,DK137,1)&lt;40,40,BF137-VLOOKUP(BI137,NyISS!$L$2:$V$4,DK137,1)),""),"")</f>
        <v/>
      </c>
      <c r="EV137" s="9" t="str">
        <f>IF(AND(ISNUMBER(DK137),DK137&gt;7),IF(AND(ISNUMBER(BG137),ISNUMBER(DK137)),IF(BG137-VLOOKUP(BI137,NyISM!$L$2:$V$4,DK137,1)&lt;40,40,BG137-VLOOKUP(BI137,NyISM!$L$2:$V$4,DK137,1)),""),"")</f>
        <v/>
      </c>
      <c r="EW137" s="9" t="str">
        <f>IF(AND(ISNUMBER(BH137),ISNUMBER(DK137)),IF(BH137-VLOOKUP(BI137,NyIAM!$L$2:$V$4,DK137,1)&lt;40,40,BH137-VLOOKUP(BI137,NyIAM!$L$2:$V$4,DK137,1)),"")</f>
        <v/>
      </c>
      <c r="EX137" s="9" t="str">
        <f>IF(AND(ISNUMBER(AJ137),ISNUMBER(DK137)),IF(AJ137+VLOOKUP(BI137,NyFi!$L$2:$V$4,DK137,1)&gt;19,19,AJ137+VLOOKUP(BI137,NyFi!$L$2:$V$4,DK137,1)),"")</f>
        <v/>
      </c>
      <c r="EY137" s="9" t="str">
        <f>IF(AND(ISNUMBER(DK137),DK137&lt;8),IF(AND(ISNUMBER(AK137),ISNUMBER(DK137)),IF(AK137+VLOOKUP(BI137,NyGs!$L$2:$V$4,DK137,1)&gt;19,19,AK137+VLOOKUP(BI137,NyGs!$L$2:$V$4,DK137,1)),""),"")</f>
        <v/>
      </c>
      <c r="EZ137" s="9" t="str">
        <f>IF(AND(ISNUMBER(AL137),ISNUMBER(DK137)),IF(AL137+VLOOKUP(BI137,NyRm!$L$2:$V$4,DK137,1)&gt;19,19,AL137+VLOOKUP(BI137,NyRm!$L$2:$V$4,DK137,1)),"")</f>
        <v/>
      </c>
      <c r="FA137" s="9" t="str">
        <f>IF(AND(ISNUMBER(AM137),ISNUMBER(DK137)),IF(AM137+VLOOKUP(BI137,NyFm!$L$2:$V$4,DK137,1)&gt;19,19,AM137+VLOOKUP(BI137,NyFm!$L$2:$V$4,DK137,1)),"")</f>
        <v/>
      </c>
      <c r="FB137" s="9" t="str">
        <f>IF(AND(ISNUMBER(DK137),DK137&lt;8),IF(AND(ISNUMBER(AN137),ISNUMBER(DK137)),IF(AN137+VLOOKUP(BI137,NyLi1R!$L$2:$V$4,DK137,1)&gt;19,19,AN137+VLOOKUP(BI137,NyLi1R!$L$2:$V$4,DK137,1)),""),"")</f>
        <v/>
      </c>
      <c r="FC137" s="9" t="str">
        <f>IF(AND(ISNUMBER(DK137),DK137&lt;8),IF(AND(ISNUMBER(AO137),ISNUMBER(DK137)),IF(AO137+VLOOKUP(BI137,NyLi1E!$L$2:$V$4,DK137,1)&gt;19,19,AO137+VLOOKUP(BI137,NyLi1E!$L$2:$V$4,DK137,1)),""),"")</f>
        <v/>
      </c>
      <c r="FD137" s="9" t="str">
        <f>IF(AND(ISNUMBER(DK137),DK137&lt;8),IF(AND(ISNUMBER(AP137),ISNUMBER(DK137)),IF(AP137+VLOOKUP(BI137,NyLi1T!$L$2:$V$4,DK137,1)&gt;19,19,AP137+VLOOKUP(BI137,NyLi1T!$L$2:$V$4,DK137,1)),""),"")</f>
        <v/>
      </c>
      <c r="FE137" s="9" t="str">
        <f>IF(AND(ISNUMBER(DK137),DK137&gt;7),IF(AND(ISNUMBER(AQ137),ISNUMBER(DK137)),IF(AQ137+VLOOKUP(BI137,NyLi2R!$L$2:$V$4,DK137,1)&gt;19,19,AQ137+VLOOKUP(BI137,NyLi2R!$L$2:$V$4,DK137,1)),""),"")</f>
        <v/>
      </c>
      <c r="FF137" s="9" t="str">
        <f>IF(AND(ISNUMBER(DK137),DK137&gt;7),IF(AND(ISNUMBER(AR137),ISNUMBER(DK137)),IF(AR137+VLOOKUP(BI137,NyLi2E!$L$2:$V$4,DK137,1)&gt;19,19,AR137+VLOOKUP(BI137,NyLi2E!$L$2:$V$4,DK137,1)),""),"")</f>
        <v/>
      </c>
      <c r="FG137" s="9" t="str">
        <f>IF(AND(ISNUMBER(DK137),DK137&gt;7),IF(AND(ISNUMBER(AS137),ISNUMBER(DK137)),IF(AS137+VLOOKUP(BI137,NyLi2T!$L$2:$V$4,DK137,1)&gt;19,19,AS137+VLOOKUP(BI137,NyLi2T!$L$2:$V$4,DK137,1)),""),"")</f>
        <v/>
      </c>
      <c r="FH137" s="9" t="str">
        <f>IF(AND(ISNUMBER(DK137),DK137&lt;8),IF(AND(ISNUMBER(AT137),ISNUMBER(DK137)),IF(AT137+VLOOKUP(BI137,NySs!$L$2:$V$4,DK137,1)&gt;19,19,AT137+VLOOKUP(BI137,NySs!$L$2:$V$4,DK137,1)),""),"")</f>
        <v/>
      </c>
      <c r="FI137" s="9" t="str">
        <f>IF(AND(ISNUMBER(DK137),DK137&lt;9),IF(AND(ISNUMBER(AU137),ISNUMBER(DK137)),IF(AU137+VLOOKUP(BI137,NyEo!$L$2:$V$4,DK137,1)&gt;19,19,AU137+VLOOKUP(BI137,NyEo!$L$2:$V$4,DK137,1)),""),"")</f>
        <v/>
      </c>
      <c r="FJ137" s="9" t="str">
        <f>IF(AND(ISNUMBER(DK137),DK137&gt;7),IF(AND(ISNUMBER(AV137),ISNUMBER(DK137)),IF(AV137+VLOOKUP(BI137,NyHt!$L$2:$V$4,DK137,1)&gt;19,19,AV137+VLOOKUP(BI137,NyHt!$L$2:$V$4,DK137,1)),""),"")</f>
        <v/>
      </c>
      <c r="FK137" s="9" t="str">
        <f>IF(AND(ISNUMBER(AW137),ISNUMBER(DK137)),IF(AW137+VLOOKUP(BI137,NySiF!$L$2:$V$4,DK137,1)&gt;19,19,AW137+VLOOKUP(BI137,NySiF!$L$2:$V$4,DK137,1)),"")</f>
        <v/>
      </c>
      <c r="FL137" s="9" t="str">
        <f>IF(AND(ISNUMBER(AX137),ISNUMBER(DK137)),IF(AX137+VLOOKUP(BI137,NySiB!$L$2:$V$4,DK137,1)&gt;19,19,AX137+VLOOKUP(BI137,NySiB!$L$2:$V$4,DK137,1)),"")</f>
        <v/>
      </c>
      <c r="FM137" s="9" t="str">
        <f>IF(AND(ISNUMBER(AY137),ISNUMBER(DK137)),IF(AY137+VLOOKUP(BI137,NySiT!$L$2:$V$4,DK137,1)&gt;19,19,AY137+VLOOKUP(BI137,NySiT!$L$2:$V$4,DK137,1)),"")</f>
        <v/>
      </c>
      <c r="FN137" s="9" t="str">
        <f>IF(AND(ISNUMBER(AZ137),ISNUMBER(DK137)),IF(AZ137+VLOOKUP(BI137,NyVs!$L$2:$V$4,DK137,1)&gt;19,19,AZ137+VLOOKUP(BI137,NyVs!$L$2:$V$4,DK137,1)),"")</f>
        <v/>
      </c>
      <c r="FO137" s="9" t="str">
        <f>IF(AND(ISNUMBER(BA137),ISNUMBER(DK137)),IF(BA137+VLOOKUP(BI137,NyPp!$L$2:$V$4,DK137,1)&gt;19,19,BA137+VLOOKUP(BI137,NyPp!$L$2:$V$4,DK137,1)),"")</f>
        <v/>
      </c>
      <c r="FP137" s="9" t="str">
        <f>IF(AND(ISNUMBER(BB137),ISNUMBER(DK137)),IF(BB137+VLOOKUP(BI137,NyIGS!$L$2:$V$4,DK137,1)&gt;160,160,BB137+VLOOKUP(BI137,NyIGS!$L$2:$V$4,DK137,1)),"")</f>
        <v/>
      </c>
      <c r="FQ137" s="9" t="str">
        <f>IF(AND(ISNUMBER(BC137),ISNUMBER(DK137)),IF(BC137+VLOOKUP(BI137,NyIRS!$L$2:$V$4,DK137,1)&gt;160,160,BC137+VLOOKUP(BI137,NyIRS!$L$2:$V$4,DK137,1)),"")</f>
        <v/>
      </c>
      <c r="FR137" s="9" t="str">
        <f>IF(AND(ISNUMBER(BD137),ISNUMBER(DK137)),IF(BD137+VLOOKUP(BI137,NyIES!$L$2:$V$4,DK137,1)&gt;160,160, BD137+VLOOKUP(BI137,NyIES!$L$2:$V$4,DK137,1)),"")</f>
        <v/>
      </c>
      <c r="FS137" s="9" t="str">
        <f>IF(AND(ISNUMBER(BE137),ISNUMBER(DK137)),IF(BE137+VLOOKUP(BI137,NyISI!$L$2:$V$4,DK137,1)&gt;160,160,BE137+VLOOKUP(BI137,NyISI!$L$2:$V$4,DK137,1)),"")</f>
        <v/>
      </c>
      <c r="FT137" s="9" t="str">
        <f>IF(AND(ISNUMBER(DK137),DK137&lt;8),IF(AND(ISNUMBER(BF137),ISNUMBER(DK137)),IF(BF137+VLOOKUP(BI137,NyISS!$L$2:$V$4,DK137,1)&gt;160,160,BF137+VLOOKUP(BI137,NyISS!$L$2:$V$4,DK137,1)),""),"")</f>
        <v/>
      </c>
      <c r="FU137" s="9" t="str">
        <f>IF(AND(ISNUMBER(DK137),DK137&gt;7),IF(AND(ISNUMBER(BG137),ISNUMBER(DK137)),IF(BG137+VLOOKUP(BI137,NyISM!$L$2:$V$4,DK137,1)&gt;160,160,BG137+VLOOKUP(BI137,NyISM!$L$2:$V$4,DK137,1)),""),"")</f>
        <v/>
      </c>
      <c r="FV137" s="9" t="str">
        <f>IF(AND(ISNUMBER(BH137),ISNUMBER(DK137)),IF(BH137+VLOOKUP(BI137,NyIAM!$L$2:$V$4,DK137,1)&gt;160,160,BH137+VLOOKUP(BI137,NyIAM!$L$2:$V$4,DK137,1)),"")</f>
        <v/>
      </c>
    </row>
    <row r="138" spans="1:178" x14ac:dyDescent="0.2">
      <c r="A138" s="51"/>
      <c r="B138" s="51"/>
      <c r="C138" s="51"/>
      <c r="D138" s="51"/>
      <c r="E138" s="51"/>
      <c r="F138" s="51"/>
      <c r="G138" s="51"/>
      <c r="H138" s="51"/>
      <c r="I138" s="51"/>
      <c r="J138" s="52"/>
      <c r="K138" s="52"/>
      <c r="L138" s="53"/>
      <c r="M138" s="53"/>
      <c r="N138" s="58" t="str">
        <f t="shared" si="44"/>
        <v/>
      </c>
      <c r="O138" s="53"/>
      <c r="P138" s="53"/>
      <c r="Q138" s="53"/>
      <c r="R138" s="53"/>
      <c r="S138" s="53"/>
      <c r="T138" s="53"/>
      <c r="U138" s="53"/>
      <c r="V138" s="53"/>
      <c r="W138" s="53"/>
      <c r="X138" s="53"/>
      <c r="Y138" s="53"/>
      <c r="Z138" s="53"/>
      <c r="AA138" s="53"/>
      <c r="AB138" s="53"/>
      <c r="AC138" s="53"/>
      <c r="AD138" s="53"/>
      <c r="AE138" s="53"/>
      <c r="AF138" s="53"/>
      <c r="AG138" s="53"/>
      <c r="AH138" s="53"/>
      <c r="AI138" s="53"/>
      <c r="AJ138" s="4" t="str">
        <f>IF(O138="","",IF(ISNUMBER(N138),VLOOKUP(O138,NyFi!$A$2:$K$40,DK138),""))</f>
        <v/>
      </c>
      <c r="AK138" s="4" t="str">
        <f>IF(P138="","",IF(AND(ISNUMBER(N138),DK138&lt;8),VLOOKUP(P138,NyGs!$A$2:$G$41,DK138),""))</f>
        <v/>
      </c>
      <c r="AL138" s="4" t="str">
        <f>IF(AA138="","",IF(ISNUMBER(N138),VLOOKUP(AA138,NyRm!$A$2:$K$56,DK138),""))</f>
        <v/>
      </c>
      <c r="AM138" s="4" t="str">
        <f>IF(Z138="","",IF(ISNUMBER(N138),VLOOKUP(Z138,NyFm!$A$2:$K$46,DK138),""))</f>
        <v/>
      </c>
      <c r="AN138" s="4" t="str">
        <f>IF(U138="","",IF(AND(ISNUMBER(N138),DK138&lt;8),VLOOKUP(U138,NyLi1R!$A$2:$G$20,DK138),""))</f>
        <v/>
      </c>
      <c r="AO138" s="4" t="str">
        <f>IF(V138="","",IF(AND(ISNUMBER(N138),DK138&lt;8),VLOOKUP(V138,NyLi1E!$A$2:$G$20,DK138),""))</f>
        <v/>
      </c>
      <c r="AP138" s="4" t="str">
        <f>IF(AND(ISNUMBER(N138),ISNUMBER(AN138),ISNUMBER(AO138),DK138&lt;8),VLOOKUP(AN138+AO138,NyLi1T!$A$2:$G$40,DK138),"")</f>
        <v/>
      </c>
      <c r="AQ138" s="4" t="str">
        <f>IF(W138="","",IF(AND(ISNUMBER(N138),DK138&gt;7),VLOOKUP(W138,NyLi2R!$A$2:$K$20,DK138),""))</f>
        <v/>
      </c>
      <c r="AR138" s="4" t="str">
        <f>IF(X138="","",IF(AND(ISNUMBER(N138),DK138&gt;7),VLOOKUP(X138,NyLi2E!$A$2:$K$20,DK138),""))</f>
        <v/>
      </c>
      <c r="AS138" s="4" t="str">
        <f>IF(AND(ISNUMBER(N138),ISNUMBER(AQ138),ISNUMBER(AR138),DK138&gt;7),VLOOKUP(AQ138+AR138,NyLi2T!$A$2:$K$40,DK138),"")</f>
        <v/>
      </c>
      <c r="AT138" s="4" t="str">
        <f>IF(AE138="","",IF(AND(ISNUMBER(N138),DK138&lt;8),VLOOKUP(AE138,NySs!$A$2:$G$28,DK138),""))</f>
        <v/>
      </c>
      <c r="AU138" s="4" t="str">
        <f>IF(AD138="","",IF(AND(ISNUMBER(N138),DK138&lt;9),VLOOKUP(AD138,NyEo!$A$2:$H$22,DK138),""))</f>
        <v/>
      </c>
      <c r="AV138" s="4" t="str">
        <f>IF(Q138="","",IF(AND(ISNUMBER(N138),DK138&gt;7),VLOOKUP(Q138,NyHt!$A$2:$K$17,DK138),""))</f>
        <v/>
      </c>
      <c r="AW138" s="4" t="str">
        <f>IF(R138="","",IF(ISNUMBER(N138),VLOOKUP(R138,NySiF!$A$2:$K$18,DK138),""))</f>
        <v/>
      </c>
      <c r="AX138" s="4" t="str">
        <f>IF(S138="","",IF(ISNUMBER(N138),VLOOKUP(S138,NySiB!$A$2:$K$16,DK138),""))</f>
        <v/>
      </c>
      <c r="AY138" s="4" t="str">
        <f>IF(T138="","",IF(ISNUMBER(N138),VLOOKUP(T138,NySiT!$A$2:$K$32,DK138),""))</f>
        <v/>
      </c>
      <c r="AZ138" s="4" t="str">
        <f>IF(Y138="","",IF(ISNUMBER(N138),VLOOKUP(Y138,NyVs!$A$2:$K$86,DK138),""))</f>
        <v/>
      </c>
      <c r="BA138" s="4" t="str">
        <f>IF(AI138="","",IF(ISNUMBER(N138),VLOOKUP(AI138,NyPp!$A$2:$K$202,DK138),""))</f>
        <v/>
      </c>
      <c r="BB138" s="4" t="str">
        <f>IF(AND(ISNUMBER(AJ138),ISNUMBER(AK138),ISNUMBER(AL138),ISNUMBER(AM138),DK138&lt;8),IF(COUNTIF(O138,0)+COUNTIF(P138,0)+COUNTIF(AA138,0)+COUNTIF(Z138,0)&gt;1,"",VLOOKUP(AJ138+AK138+AL138+AM138,NyIGS!$A$2:$K$78,DK138)),IF(AND(ISNUMBER(AJ138),ISNUMBER(AL138),ISNUMBER(AM138),ISNUMBER(AS138),DK138&gt;7),IF(COUNTIF(O138,0)+COUNTIF(AA138,0)+COUNTIF(Z138,0)+AND(COUNTIF(W138,0),COUNTIF(X138,0))&gt;1,"",VLOOKUP(AJ138+AL138+AM138+AS138,NyIGS!$A$2:$K$78,DK138)),""))</f>
        <v/>
      </c>
      <c r="BC138" s="4" t="str">
        <f>IF(AND(ISNUMBER(AJ138),ISNUMBER(AN138),ISNUMBER(AT138),DK138&lt;8),IF(COUNTIF(O138,0)+COUNTIF(U138,0)+COUNTIF(AE138,0)&gt;1,"",VLOOKUP(AJ138+AN138+AT138,NyIRS!$A$2:$K$59,DK138)),IF(AND(ISNUMBER(AJ138),ISNUMBER(AQ138),DK138&gt;7),IF(COUNTIF(O138,0)+COUNTIF(W138,0)&gt;1,"",VLOOKUP(AJ138+AQ138,NyIRS!$A$2:$K$59,DK138)),""))</f>
        <v/>
      </c>
      <c r="BD138" s="4" t="str">
        <f>IF(AND(ISNUMBER(AK138),ISNUMBER(AL138),ISNUMBER(AM138),DK138&lt;8),IF(COUNTIF(P138,0)+COUNTIF(AA138,0)+COUNTIF(Z138,0)&gt;1,"",VLOOKUP(AK138+AL138+AM138,NyIES!$A$2:$K$59,DK138)),IF(AND(ISNUMBER(AL138),ISNUMBER(AM138),ISNUMBER(AR138),DK138&gt;7),IF(COUNTIF(AA138,0)+COUNTIF(Z138,0)+COUNTIF(X138,0)&gt;1,"",VLOOKUP(AL138+AM138+AR138,NyIES!$A$2:$K$59,DK138)),""))</f>
        <v/>
      </c>
      <c r="BE138" s="4" t="str">
        <f>IF(AND(ISNUMBER(AJ138),ISNUMBER(AP138),ISNUMBER(AU138),DK138&lt;8),IF(COUNTIF(O138,0)+AND(COUNTIF(U138,0),COUNTIF(V138,0))+COUNTIF(AD138,0)&gt;1,"",VLOOKUP(AJ138+AP138+AU138,NyISI!$A$2:$K$59,DK138)),IF(AND(ISNUMBER(AS138),ISNUMBER(AU138),ISNUMBER(AV138),DK138=8),IF(COUNTIF(AD138,0)+COUNTIF(Q138,0)+AND(COUNTIF(W138,0),COUNTIF(X138,0))&gt;1,"",VLOOKUP(AS138+AU138+AV138,NyISI!$A$2:$K$59,DK138)),IF(AND(ISNUMBER(AS138),ISNUMBER(AV138),DK138&gt;8),IF(COUNTIF(Q138,0)+AND(COUNTIF(W138,0),COUNTIF(X138,0))&gt;1,"",VLOOKUP(AS138+AV138,NyISI!$A$2:$K$59,DK138)),"")))</f>
        <v/>
      </c>
      <c r="BF138" s="4" t="str">
        <f>IF(AND(ISNUMBER(AT138),ISNUMBER(AK138),ISNUMBER(AL138),ISNUMBER(AM138),DK138&lt;8),IF(COUNTIF(P138,0)+COUNTIF(AA138,0)+COUNTIF(Z138,0)+COUNTIF(AE138,0)&gt;1,"",VLOOKUP(AT138+AK138+AL138+AM138,NyISS!$A$2:$G$78,DK138)),"")</f>
        <v/>
      </c>
      <c r="BG138" s="4" t="str">
        <f>IF(AND(ISNUMBER(AJ138),ISNUMBER(AL138),ISNUMBER(AM138),DK138&gt;7),IF(COUNTIF(O138,0)+COUNTIF(AA138,0)+COUNTIF(Z138,0)&gt;1,"",VLOOKUP(AJ138+AL138+AM138,NyISM!$A$2:$K$59,DK138)),"")</f>
        <v/>
      </c>
      <c r="BH138" s="4" t="str">
        <f>IF(AND(ISNUMBER(AY138),ISNUMBER(AZ138)),IF(COUNTIF(T138,0)+COUNTIF(Y138,0)&gt;1,"",VLOOKUP(AY138+AZ138,NyIAM!$A$2:$K$40,DK138)),"")</f>
        <v/>
      </c>
      <c r="BJ138" s="4" t="str">
        <f>IF(ISNUMBER(BB138),VLOOKUP(BB138,Percentil!$A$2:$B$122,2,1),"")</f>
        <v/>
      </c>
      <c r="BK138" s="4" t="str">
        <f>IF(ISNUMBER(BC138),VLOOKUP(BC138,Percentil!$A$2:$B$122,2,1),"")</f>
        <v/>
      </c>
      <c r="BL138" s="4" t="str">
        <f>IF(ISNUMBER(BD138),VLOOKUP(BD138,Percentil!$A$2:$B$122,2,1),"")</f>
        <v/>
      </c>
      <c r="BM138" s="4" t="str">
        <f>IF(ISNUMBER(BE138),VLOOKUP(BE138,Percentil!$A$2:$B$122,2,1),"")</f>
        <v/>
      </c>
      <c r="BN138" s="4" t="str">
        <f>IF(ISNUMBER(BF138),VLOOKUP(BF138,Percentil!$A$2:$B$122,2,1),"")</f>
        <v/>
      </c>
      <c r="BO138" s="4" t="str">
        <f>IF(ISNUMBER(BG138),VLOOKUP(BG138,Percentil!$A$2:$B$122,2,1),"")</f>
        <v/>
      </c>
      <c r="BP138" s="4" t="str">
        <f>IF(ISNUMBER(BH138),VLOOKUP(BH138,Percentil!$A$2:$B$122,2,1),"")</f>
        <v/>
      </c>
      <c r="BQ138" s="4" t="str">
        <f>IF(AND(ISNUMBER(AJ138),ISNUMBER(DK138)),IF(AJ138-VLOOKUP(BI138,NyFi!$L$2:$V$4,DK138,1)&lt;1,1 &amp; " - " &amp; AJ138+VLOOKUP(BI138,NyFi!$L$2:$V$4,DK138,1),IF(AJ138+VLOOKUP(BI138,NyFi!$L$2:$V$4,DK138,1)&gt;19,AJ138-VLOOKUP(BI138,NyFi!$L$2:$V$4,DK138,1) &amp; " - " &amp; 19,AJ138-VLOOKUP(BI138,NyFi!$L$2:$V$4,DK138,1) &amp; " - " &amp; AJ138+VLOOKUP(BI138,NyFi!$L$2:$V$4,DK138,1))),"")</f>
        <v/>
      </c>
      <c r="BR138" s="4" t="str">
        <f>IF(AND(ISNUMBER(DK138),DK138&lt;8),IF(AND(ISNUMBER(AK138),ISNUMBER(DK138)),IF(AK138-VLOOKUP(BI138,NyGs!$L$2:$V$4,DK138,1)&lt;1,1 &amp; " - " &amp; AK138+VLOOKUP(BI138,NyGs!$L$2:$V$4,DK138,1),IF(AK138+VLOOKUP(BI138,NyGs!$L$2:$V$4,DK138,1)&gt;19,AK138-VLOOKUP(BI138,NyGs!$L$2:$V$4,DK138,1) &amp; " - " &amp; 19,AK138-VLOOKUP(BI138,NyGs!$L$2:$V$4,DK138,1) &amp; " - " &amp; AK138+VLOOKUP(BI138,NyGs!$L$2:$V$4,DK138,1))),""),"")</f>
        <v/>
      </c>
      <c r="BS138" s="4" t="str">
        <f>IF(AND(ISNUMBER(AL138),ISNUMBER(DK138)),IF(AL138-VLOOKUP(BI138,NyRm!$L$2:$V$4,DK138,1)&lt;1,1 &amp; " - " &amp; AL138+VLOOKUP(BI138,NyRm!$L$2:$V$4,DK138,1),IF(AL138+VLOOKUP(BI138,NyRm!$L$2:$V$4,DK138,1)&gt;19,AL138-VLOOKUP(BI138,NyRm!$L$2:$V$4,DK138,1) &amp; " - " &amp; 19,AL138-VLOOKUP(BI138,NyRm!$L$2:$V$4,DK138,1) &amp; " - " &amp; AL138+VLOOKUP(BI138,NyRm!$L$2:$V$4,DK138,1))),"")</f>
        <v/>
      </c>
      <c r="BT138" s="4" t="str">
        <f>IF(AND(ISNUMBER(AM138),ISNUMBER(DK138)),IF(AM138-VLOOKUP(BI138,NyFm!$L$2:$V$4,DK138,1)&lt;1,1 &amp; " - " &amp; AM138+VLOOKUP(BI138,NyFm!$L$2:$V$4,DK138,1),IF(AM138+VLOOKUP(BI138,NyFm!$L$2:$V$4,DK138,1)&gt;19,AM138-VLOOKUP(BI138,NyFm!$L$2:$V$4,DK138,1) &amp; " - " &amp; 19,AM138-VLOOKUP(BI138,NyFm!$L$2:$V$4,DK138,1) &amp; " - " &amp; AM138+VLOOKUP(BI138,NyFm!$L$2:$V$4,DK138,1))),"")</f>
        <v/>
      </c>
      <c r="BU138" s="4" t="str">
        <f>IF(AND(ISNUMBER(DK138),DK138&lt;8),IF(AND(ISNUMBER(AN138),ISNUMBER(DK138)),IF(AN138-VLOOKUP(BI138,NyLi1R!$L$2:$V$4,DK138,1)&lt;1,1 &amp; " - " &amp; AN138+VLOOKUP(BI138,NyLi1R!$L$2:$V$4,DK138,1),IF(AN138+VLOOKUP(BI138,NyLi1R!$L$2:$V$4,DK138,1)&gt;19,AN138-VLOOKUP(BI138,NyLi1R!$L$2:$V$4,DK138,1) &amp; " - " &amp; 19,AN138-VLOOKUP(BI138,NyLi1R!$L$2:$V$4,DK138,1) &amp; " - " &amp; AN138+VLOOKUP(BI138,NyLi1R!$L$2:$V$4,DK138,1))),""),"")</f>
        <v/>
      </c>
      <c r="BV138" s="4" t="str">
        <f>IF(AND(ISNUMBER(DK138),DK138&lt;8),IF(AND(ISNUMBER(AO138),ISNUMBER(DK138)),IF(AO138-VLOOKUP(BI138,NyLi1E!$L$2:$V$4,DK138,1)&lt;1,1 &amp; " - " &amp; AO138+VLOOKUP(BI138,NyLi1E!$L$2:$V$4,DK138,1),IF(AO138+VLOOKUP(BI138,NyLi1E!$L$2:$V$4,DK138,1)&gt;19,AO138-VLOOKUP(BI138,NyLi1E!$L$2:$V$4,DK138,1) &amp; " - " &amp; 19,AO138-VLOOKUP(BI138,NyLi1E!$L$2:$V$4,DK138,1) &amp; " - " &amp; AO138+VLOOKUP(BI138,NyLi1E!$L$2:$V$4,DK138,1))),""),"")</f>
        <v/>
      </c>
      <c r="BW138" s="4" t="str">
        <f>IF(AND(ISNUMBER(DK138),DK138&lt;8),IF(AND(ISNUMBER(AP138),ISNUMBER(DK138)),IF(AP138-VLOOKUP(BI138,NyLi1T!$L$2:$V$4,DK138,1)&lt;1,1 &amp; " - " &amp; AP138+VLOOKUP(BI138,NyLi1T!$L$2:$V$4,DK138,1),IF(AP138+VLOOKUP(BI138,NyLi1T!$L$2:$V$4,DK138,1)&gt;19,AP138-VLOOKUP(BI138,NyLi1T!$L$2:$V$4,DK138,1) &amp; " - " &amp; 19,AP138-VLOOKUP(BI138,NyLi1T!$L$2:$V$4,DK138,1) &amp; " - " &amp; AP138+VLOOKUP(BI138,NyLi1T!$L$2:$V$4,DK138,1))),""),"")</f>
        <v/>
      </c>
      <c r="BX138" s="4" t="str">
        <f>IF(AND(ISNUMBER(DK138),DK138&gt;7),IF(AND(ISNUMBER(AQ138),ISNUMBER(DK138)),IF(AQ138-VLOOKUP(BI138,NyLi2R!$L$2:$V$4,DK138,1)&lt;1,1 &amp; " - " &amp; AQ138+VLOOKUP(BI138,NyLi2R!$L$2:$V$4,DK138,1),IF(AQ138+VLOOKUP(BI138,NyLi2R!$L$2:$V$4,DK138,1)&gt;19,AQ138-VLOOKUP(BI138,NyLi2R!$L$2:$V$4,DK138,1) &amp; " - " &amp; 19,AQ138-VLOOKUP(BI138,NyLi2R!$L$2:$V$4,DK138,1) &amp; " - " &amp; AQ138+VLOOKUP(BI138,NyLi2R!$L$2:$V$4,DK138,1))),""),"")</f>
        <v/>
      </c>
      <c r="BY138" s="4" t="str">
        <f>IF(AND(ISNUMBER(DK138),DK138&gt;7),IF(AND(ISNUMBER(AR138),ISNUMBER(DK138)),IF(AR138-VLOOKUP(BI138,NyLi2E!$L$2:$V$4,DK138,1)&lt;1,1 &amp; " - " &amp; AR138+VLOOKUP(BI138,NyLi2E!$L$2:$V$4,DK138,1),IF(AR138+VLOOKUP(BI138,NyLi2E!$L$2:$V$4,DK138,1)&gt;19,AR138-VLOOKUP(BI138,NyLi2E!$L$2:$V$4,DK138,1) &amp; " - " &amp; 19,AR138-VLOOKUP(BI138,NyLi2E!$L$2:$V$4,DK138,1) &amp; " - " &amp; AR138+VLOOKUP(BI138,NyLi2E!$L$2:$V$4,DK138,1))),""),"")</f>
        <v/>
      </c>
      <c r="BZ138" s="4" t="str">
        <f>IF(AND(ISNUMBER(DK138),DK138&gt;7),IF(AND(ISNUMBER(AS138),ISNUMBER(DK138)),IF(AS138-VLOOKUP(BI138,NyLi2T!$L$2:$V$4,DK138,1)&lt;1,1 &amp; " - " &amp; AS138+VLOOKUP(BI138,NyLi2T!$L$2:$V$4,DK138,1),IF(AS138+VLOOKUP(BI138,NyLi2T!$L$2:$V$4,DK138,1)&gt;19,AS138-VLOOKUP(BI138,NyLi2T!$L$2:$V$4,DK138,1) &amp; " - " &amp; 19,AS138-VLOOKUP(BI138,NyLi2T!$L$2:$V$4,DK138,1) &amp; " - " &amp; AS138+VLOOKUP(BI138,NyLi2T!$L$2:$V$4,DK138,1))),""),"")</f>
        <v/>
      </c>
      <c r="CA138" s="4" t="str">
        <f>IF(AND(ISNUMBER(DK138),DK138&lt;8),IF(AND(ISNUMBER(AT138),ISNUMBER(DK138)),IF(AT138-VLOOKUP(BI138,NySs!$L$2:$V$4,DK138,1)&lt;1,1 &amp; " - " &amp; AT138+VLOOKUP(BI138,NySs!$L$2:$V$4,DK138,1),IF(AT138+VLOOKUP(BI138,NySs!$L$2:$V$4,DK138,1)&gt;19,AT138-VLOOKUP(BI138,NySs!$L$2:$V$4,DK138,1) &amp; " - " &amp; 19,AT138-VLOOKUP(BI138,NySs!$L$2:$V$4,DK138,1) &amp; " - " &amp; AT138+VLOOKUP(BI138,NySs!$L$2:$V$4,DK138,1))),""),"")</f>
        <v/>
      </c>
      <c r="CB138" s="4" t="str">
        <f>IF(AND(ISNUMBER(DK138),DK138&lt;9),IF(AND(ISNUMBER(AU138),ISNUMBER(DK138)),IF(AU138-VLOOKUP(BI138,NyEo!$L$2:$V$4,DK138,1)&lt;1,1 &amp; " - " &amp; AU138+VLOOKUP(BI138,NyEo!$L$2:$V$4,DK138,1),IF(AU138+VLOOKUP(BI138,NyEo!$L$2:$V$4,DK138,1)&gt;19,AU138-VLOOKUP(BI138,NyEo!$L$2:$V$4,DK138,1) &amp; " - " &amp; 19,AU138-VLOOKUP(BI138,NyEo!$L$2:$V$4,DK138,1) &amp; " - " &amp; AU138+VLOOKUP(BI138,NyEo!$L$2:$V$4,DK138,1))),""),"")</f>
        <v/>
      </c>
      <c r="CC138" s="4" t="str">
        <f>IF(AND(ISNUMBER(DK138),DK138&gt;7),IF(AND(ISNUMBER(AV138),ISNUMBER(DK138)),IF(AV138-VLOOKUP(BI138,NyHt!$L$2:$V$4,DK138,1)&lt;1,1 &amp; " - " &amp; AV138+VLOOKUP(BI138,NyHt!$L$2:$V$4,DK138,1),IF(AV138+VLOOKUP(BI138,NyHt!$L$2:$V$4,DK138,1)&gt;19,AV138-VLOOKUP(BI138,NyHt!$L$2:$V$4,DK138,1) &amp; " - " &amp; 19,AV138-VLOOKUP(BI138,NyHt!$L$2:$V$4,DK138,1) &amp; " - " &amp; AV138+VLOOKUP(BI138,NyHt!$L$2:$V$4,DK138,1))),""),"")</f>
        <v/>
      </c>
      <c r="CD138" s="4" t="str">
        <f>IF(AND(ISNUMBER(AW138),ISNUMBER(DK138)),IF(AW138-VLOOKUP(BI138,NySiF!$L$2:$V$4,DK138,1)&lt;1,1 &amp; " - " &amp; AW138+VLOOKUP(BI138,NySiF!$L$2:$V$4,DK138,1),IF(AW138+VLOOKUP(BI138,NySiF!$L$2:$V$4,DK138,1)&gt;19,AW138-VLOOKUP(BI138,NySiF!$L$2:$V$4,DK138,1) &amp; " - " &amp; 19,AW138-VLOOKUP(BI138,NySiF!$L$2:$V$4,DK138,1) &amp; " - " &amp; AW138+VLOOKUP(BI138,NySiF!$L$2:$V$4,DK138,1))),"")</f>
        <v/>
      </c>
      <c r="CE138" s="4" t="str">
        <f>IF(AND(ISNUMBER(AX138),ISNUMBER(DK138)),IF(AX138-VLOOKUP(BI138,NySiB!$L$2:$V$4,DK138,1)&lt;1,1 &amp; " - " &amp; AX138+VLOOKUP(BI138,NySiB!$L$2:$V$4,DK138,1),IF(AX138+VLOOKUP(BI138,NySiB!$L$2:$V$4,DK138,1)&gt;19,AX138-VLOOKUP(BI138,NySiB!$L$2:$V$4,DK138,1) &amp; " - " &amp; 19,AX138-VLOOKUP(BI138,NySiB!$L$2:$V$4,DK138,1) &amp; " - " &amp; AX138+VLOOKUP(BI138,NySiB!$L$2:$V$4,DK138,1))),"")</f>
        <v/>
      </c>
      <c r="CF138" s="4" t="str">
        <f>IF(AND(ISNUMBER(AY138),ISNUMBER(DK138)),IF(AY138-VLOOKUP(BI138,NySiT!$L$2:$V$4,DK138,1)&lt;1,1 &amp; " - " &amp; AY138+VLOOKUP(BI138,NySiT!$L$2:$V$4,DK138,1),IF(AY138+VLOOKUP(BI138,NySiT!$L$2:$V$4,DK138,1)&gt;19,AY138-VLOOKUP(BI138,NySiT!$L$2:$V$4,DK138,1) &amp; " - " &amp; 19,AY138-VLOOKUP(BI138,NySiT!$L$2:$V$4,DK138,1) &amp; " - " &amp; AY138+VLOOKUP(BI138,NySiT!$L$2:$V$4,DK138,1))),"")</f>
        <v/>
      </c>
      <c r="CG138" s="4" t="str">
        <f>IF(AND(ISNUMBER(AZ138),ISNUMBER(DK138)),IF(AZ138-VLOOKUP(BI138,NyVs!$L$2:$V$4,DK138,1)&lt;1,1 &amp; " - " &amp; AZ138+VLOOKUP(BI138,NyVs!$L$2:$V$4,DK138,1),IF(AZ138+VLOOKUP(BI138,NyVs!$L$2:$V$4,DK138,1)&gt;19,AZ138-VLOOKUP(BI138,NyVs!$L$2:$V$4,DK138,1) &amp; " - " &amp; 19,AZ138-VLOOKUP(BI138,NyVs!$L$2:$V$4,DK138,1) &amp; " - " &amp; AZ138+VLOOKUP(BI138,NyVs!$L$2:$V$4,DK138,1))),"")</f>
        <v/>
      </c>
      <c r="CH138" s="4" t="str">
        <f>IF(AND(ISNUMBER(BA138),ISNUMBER(DK138)),IF(BA138-VLOOKUP(BI138,NyPp!$L$2:$V$4,DK138,1)&lt;1,1 &amp; " - " &amp; BA138+VLOOKUP(BI138,NyPp!$L$2:$V$4,DK138,1),IF(BA138+VLOOKUP(BI138,NyPp!$L$2:$V$4,DK138,1)&gt;19,BA138-VLOOKUP(BI138,NyPp!$L$2:$V$4,DK138,1) &amp; " - " &amp; 19,BA138-VLOOKUP(BI138,NyPp!$L$2:$V$4,DK138,1) &amp; " - " &amp; BA138+VLOOKUP(BI138,NyPp!$L$2:$V$4,DK138,1))),"")</f>
        <v/>
      </c>
      <c r="CI138" s="4" t="str">
        <f>IF(AND(ISNUMBER(BB138),ISNUMBER(DK138)),IF(BB138-VLOOKUP(BI138,NyIGS!$L$2:$V$4,DK138,1)&lt;40,40 &amp; " - " &amp; BB138+VLOOKUP(BI138,NyIGS!$L$2:$V$4,DK138,1),IF(BB138+VLOOKUP(BI138,NyIGS!$L$2:$V$4,DK138,1)&gt;160,BB138-VLOOKUP(BI138,NyIGS!$L$2:$V$4,DK138,1) &amp; " - " &amp; 160,BB138-VLOOKUP(BI138,NyIGS!$L$2:$V$4,DK138,1) &amp; " - " &amp; BB138+VLOOKUP(BI138,NyIGS!$L$2:$V$4,DK138,1))),"")</f>
        <v/>
      </c>
      <c r="CJ138" s="4" t="str">
        <f>IF(AND(ISNUMBER(BC138),ISNUMBER(DK138)),IF(BC138-VLOOKUP(BI138,NyIRS!$L$2:$V$4,DK138,1)&lt;40,40 &amp; " - " &amp; BC138+VLOOKUP(BI138,NyIRS!$L$2:$V$4,DK138,1),IF(BC138+VLOOKUP(BI138,NyIRS!$L$2:$V$4,DK138,1)&gt;160,BC138-VLOOKUP(BI138,NyIRS!$L$2:$V$4,DK138,1) &amp; " - " &amp; 160,BC138-VLOOKUP(BI138,NyIRS!$L$2:$V$4,DK138,1) &amp; " - " &amp; BC138+VLOOKUP(BI138,NyIRS!$L$2:$V$4,DK138,1))),"")</f>
        <v/>
      </c>
      <c r="CK138" s="4" t="str">
        <f>IF(AND(ISNUMBER(BD138),ISNUMBER(DK138)),IF(BD138-VLOOKUP(BI138,NyIES!$L$2:$V$4,DK138,1)&lt;40,40 &amp; " - " &amp; BD138+VLOOKUP(BI138,NyIES!$L$2:$V$4,DK138,1),IF(BD138+VLOOKUP(BI138,NyIES!$L$2:$V$4,DK138,1)&gt;160,BD138-VLOOKUP(BI138,NyIES!$L$2:$V$4,DK138,1) &amp; " - " &amp; 160,BD138-VLOOKUP(BI138,NyIES!$L$2:$V$4,DK138,1) &amp; " - " &amp; BD138+VLOOKUP(BI138,NyIES!$L$2:$V$4,DK138,1))),"")</f>
        <v/>
      </c>
      <c r="CL138" s="4" t="str">
        <f>IF(AND(ISNUMBER(BE138),ISNUMBER(DK138)),IF(BE138-VLOOKUP(BI138,NyISI!$L$2:$V$4,DK138,1)&lt;40,40 &amp; " - " &amp; BE138+VLOOKUP(BI138,NyISI!$L$2:$V$4,DK138,1),IF(BE138+VLOOKUP(BI138,NyISI!$L$2:$V$4,DK138,1)&gt;160,BE138-VLOOKUP(BI138,NyISI!$L$2:$V$4,DK138,1) &amp; " - " &amp; 160,BE138-VLOOKUP(BI138,NyISI!$L$2:$V$4,DK138,1) &amp; " - " &amp; BE138+VLOOKUP(BI138,NyISI!$L$2:$V$4,DK138,1))),"")</f>
        <v/>
      </c>
      <c r="CM138" s="4" t="str">
        <f>IF(AND(ISNUMBER(DK138),DK138&lt;8),IF(AND(ISNUMBER(BF138),ISNUMBER(DK138)),IF(BF138-VLOOKUP(BI138,NyISS!$L$2:$V$4,DK138,1)&lt;40,40 &amp; " - " &amp; BF138+VLOOKUP(BI138,NyISS!$L$2:$V$4,DK138,1),IF(BF138+VLOOKUP(BI138,NyISS!$L$2:$V$4,DK138,1)&gt;160,BF138-VLOOKUP(BI138,NyISS!$L$2:$V$4,DK138,1) &amp; " - " &amp; 160,BF138-VLOOKUP(BI138,NyISS!$L$2:$V$4,DK138,1) &amp; " - " &amp; BF138+VLOOKUP(BI138,NyISS!$L$2:$V$4,DK138,1))),""),"")</f>
        <v/>
      </c>
      <c r="CN138" s="4" t="str">
        <f>IF(AND(ISNUMBER(DK138),DK138&gt;7),IF(AND(ISNUMBER(BG138),ISNUMBER(DK138)),IF(BG138-VLOOKUP(BI138,NyISM!$L$2:$V$4,DK138,1)&lt;40,40 &amp; " - " &amp; BG138+VLOOKUP(BI138,NyISM!$L$2:$V$4,DK138,1),IF(BG138+VLOOKUP(BI138,NyISM!$L$2:$V$4,DK138,1)&gt;160,BG138-VLOOKUP(BI138,NyISM!$L$2:$V$4,DK138,1) &amp; " - " &amp; 160,BG138-VLOOKUP(BI138,NyISM!$L$2:$V$4,DK138,1) &amp; " - " &amp; BG138+VLOOKUP(BI138,NyISM!$L$2:$V$4,DK138,1))),""),"")</f>
        <v/>
      </c>
      <c r="CO138" s="4" t="str">
        <f>IF(AND(ISNUMBER(BH138),ISNUMBER(DK138)),IF(BH138-VLOOKUP(BI138,NyIAM!$L$2:$V$4,DK138,1)&lt;40,40 &amp; " - " &amp; BH138+VLOOKUP(BI138,NyIAM!$L$2:$V$4,DK138,1),IF(BH138+VLOOKUP(BI138,NyIAM!$L$2:$V$4,DK138,1)&gt;160,BH138-VLOOKUP(BI138,NyIAM!$L$2:$V$4,DK138,1) &amp; " - " &amp; 160,BH138-VLOOKUP(BI138,NyIAM!$L$2:$V$4,DK138,1) &amp; " - " &amp; BH138+VLOOKUP(BI138,NyIAM!$L$2:$V$4,DK138,1))),"")</f>
        <v/>
      </c>
      <c r="CP138" s="4" t="str">
        <f>IF(AF138="","",IF(AND(ISNUMBER(AF138),ISNUMBER(DK138)),IF(VLOOKUP(AF138,NyOm!$A$2:$K$30,DK138,1)=1,"Onormalt få ord",IF(VLOOKUP(AF138,NyOm!$A$2:$K$30,DK138,1)=2,"Färre antal ord än normalt",IF(VLOOKUP(AF138,NyOm!$A$2:$K$30,DK138,1)=3,"Normalt antal ord","")))))</f>
        <v/>
      </c>
      <c r="CQ138" s="4" t="str">
        <f>IF(AB138="","",IF(AND(ISNUMBER(AB138),ISNUMBER(DK138)),IF(VLOOKUP(AB138,NyPbTid!$A$2:$K$218,DK138,1)=1,"Onormalt lång tidsåtgång",IF(VLOOKUP(AB138,NyPbTid!$A$2:$K$218,DK138,1)=2,"Långsammare än normalt",IF(VLOOKUP(AB138,NyPbTid!$A$2:$K$218,DK138,1)=3,"Normal tidsåtgång","")))))</f>
        <v/>
      </c>
      <c r="CR138" s="4" t="str">
        <f>IF(AC138="","",IF(AND(ISNUMBER(AC138),ISNUMBER(DK138)),IF(VLOOKUP(AC138,NyPbFel!$A$2:$K$18,DK138,1)=1,"Onormalt antal fel",IF(VLOOKUP(AC138,NyPbFel!$A$2:$K$18,DK138,1)=2,"Fler fel än normalt",IF(VLOOKUP(AC138,NyPbFel!$A$2:$K$18,DK138,1)=3,"Normalt antal fel","")))))</f>
        <v/>
      </c>
      <c r="CS138" s="4" t="str">
        <f t="shared" si="50"/>
        <v/>
      </c>
      <c r="CT138" s="4" t="str">
        <f>IF(OR(ISNUMBER(CS138),CS138="0**"),IF(ISNUMBER(CS138),CS138/ABS(CS138)*VLOOKUP(1,SignDiff!$A$3:$K$4,DK138,1),VLOOKUP(1,SignDiff!$A$3:$K$4,DK138,1)),"")</f>
        <v/>
      </c>
      <c r="CU138" s="4" t="str">
        <f>IF(OR(ISNUMBER(CS138),CS138="0**"),IF(ISNUMBER(CS138),CS138/ABS(CS138)*VLOOKUP(1,SignDiff!$A$7:$K$8,DK138,1),VLOOKUP(1,SignDiff!$A$7:$K$8,DK138,1)),"")</f>
        <v/>
      </c>
      <c r="CV138" s="4" t="str">
        <f t="shared" si="51"/>
        <v/>
      </c>
      <c r="CW138" s="4" t="str">
        <f t="shared" si="52"/>
        <v/>
      </c>
      <c r="CX138" s="4" t="str">
        <f>IF(OR(ISNUMBER(CS138),CS138="0**"),IF(CS138="0**",VLOOKUP(0,'IRS-IES'!$A$2:$C$43,2,1),IF(CS138&lt;0,VLOOKUP(ABS(CS138),'IRS-IES'!$A$2:$C$43,2,1),VLOOKUP(ABS(CS138),'IRS-IES'!$A$2:$C$43,3,1))),"")</f>
        <v/>
      </c>
      <c r="CY138" s="4" t="str">
        <f t="shared" si="53"/>
        <v/>
      </c>
      <c r="CZ138" s="4" t="str">
        <f>IF(OR(ISNUMBER(CY138),CY138="0**"),IF(ISNUMBER(CY138),CY138/ABS(CY138)*VLOOKUP(2,SignDiff!$A$3:$K$4,DK138,1),VLOOKUP(2,SignDiff!$A$3:$K$4,DK138,1)),"")</f>
        <v/>
      </c>
      <c r="DA138" s="4" t="str">
        <f>IF(OR(ISNUMBER(CY138),CY138="0**"),IF(ISNUMBER(CY138),CY138/ABS(CY138)*VLOOKUP(2,SignDiff!$A$7:$K$8,DK138,1),VLOOKUP(2,SignDiff!$A$7:$K$8,DK138,1)),"")</f>
        <v/>
      </c>
      <c r="DB138" s="4" t="str">
        <f t="shared" si="54"/>
        <v/>
      </c>
      <c r="DC138" s="4" t="str">
        <f t="shared" si="55"/>
        <v/>
      </c>
      <c r="DD138" s="4" t="str">
        <f>IF(OR(ISNUMBER(CY138),CY138="0**"),IF(CY138="0**",VLOOKUP(0,'ISI-ISS'!$A$2:$C$43,2,1),IF(CY138&lt;0,VLOOKUP(ABS(CY138),'ISI-ISS'!$A$2:$C$43,2,1),VLOOKUP(ABS(CY138),'ISI-ISS'!$A$2:$C$43,3,1))),"")</f>
        <v/>
      </c>
      <c r="DE138" s="4" t="str">
        <f t="shared" si="56"/>
        <v/>
      </c>
      <c r="DF138" s="4" t="str">
        <f>IF(OR(ISNUMBER(DE138),DE138="0**"),IF(ISNUMBER(DE138),DE138/ABS(DE138)*VLOOKUP(2,SignDiff!$A$3:$K$4,DK138,1),VLOOKUP(2,SignDiff!$A$3:$K$4,DK138,1)),"")</f>
        <v/>
      </c>
      <c r="DG138" s="4" t="str">
        <f>IF(OR(ISNUMBER(DE138),DE138="0**"),IF(ISNUMBER(DE138),DE138/ABS(DE138)*VLOOKUP(2,SignDiff!$A$7:$K$8,DK138,1),VLOOKUP(2,SignDiff!$A$7:$K$8,DK138,1)),"")</f>
        <v/>
      </c>
      <c r="DH138" s="4" t="str">
        <f t="shared" si="57"/>
        <v/>
      </c>
      <c r="DI138" s="4" t="str">
        <f t="shared" si="58"/>
        <v/>
      </c>
      <c r="DJ138" s="4" t="str">
        <f>IF(OR(ISNUMBER(DE138),DE138="0**"),IF(DE138="0**",VLOOKUP(0,'ISI-ISM'!$A$2:$C$43,2,1),IF(DE138&lt;0,VLOOKUP(ABS(DE138),'ISI-ISM'!$A$2:$C$43,2,1),VLOOKUP(ABS(DE138),'ISI-ISM'!$A$2:$C$43,3,1))),"")</f>
        <v/>
      </c>
      <c r="DK138" s="4" t="str">
        <f>IF(ISERROR(VLOOKUP(N138,age!$A$2:$C$11,2,1)),"",VLOOKUP(N138,age!$A$2:$C$11,2,1))</f>
        <v/>
      </c>
      <c r="DL138" s="4" t="str">
        <f>IF(ISERROR(VLOOKUP(N138,age!$A$2:$C$11,3,1)),"",VLOOKUP(N138,age!$A$2:$C$11,3,1))</f>
        <v/>
      </c>
      <c r="DM138" s="4">
        <f t="shared" si="45"/>
        <v>0</v>
      </c>
      <c r="DN138" s="4">
        <f t="shared" si="46"/>
        <v>0</v>
      </c>
      <c r="DO138" s="4">
        <f t="shared" si="47"/>
        <v>0</v>
      </c>
      <c r="DP138" s="4">
        <f t="shared" si="48"/>
        <v>0</v>
      </c>
      <c r="DQ138" s="4">
        <f t="shared" si="49"/>
        <v>0</v>
      </c>
      <c r="DR138" s="9" t="str">
        <f t="shared" si="59"/>
        <v/>
      </c>
      <c r="DS138" s="9" t="str">
        <f t="shared" si="60"/>
        <v/>
      </c>
      <c r="DT138" s="9" t="str">
        <f t="shared" si="61"/>
        <v/>
      </c>
      <c r="DU138" s="9" t="str">
        <f t="shared" si="62"/>
        <v/>
      </c>
      <c r="DV138" s="9" t="str">
        <f t="shared" si="63"/>
        <v/>
      </c>
      <c r="DW138" s="9" t="str">
        <f t="shared" si="64"/>
        <v/>
      </c>
      <c r="DX138" s="9" t="str">
        <f t="shared" si="65"/>
        <v/>
      </c>
      <c r="DY138" s="9" t="str">
        <f>IF(AND(ISNUMBER(AJ138),ISNUMBER(DK138)),IF(AJ138-VLOOKUP(BI138,NyFi!$L$2:$V$4,DK138,1)&lt;1,1,AJ138-VLOOKUP(BI138,NyFi!$L$2:$V$4,DK138,1)),"")</f>
        <v/>
      </c>
      <c r="DZ138" s="9" t="str">
        <f>IF(AND(ISNUMBER(DK138),DK138&lt;8),IF(AND(ISNUMBER(AK138),ISNUMBER(DK138)),IF(AK138-VLOOKUP(BI138,NyGs!$L$2:$V$4,DK138,1)&lt;1,1,AK138-VLOOKUP(BI138,NyGs!$L$2:$V$4,DK138,1)),""),"")</f>
        <v/>
      </c>
      <c r="EA138" s="9" t="str">
        <f>IF(AND(ISNUMBER(AL138),ISNUMBER(DK138)),IF(AL138-VLOOKUP(BI138,NyRm!$L$2:$V$4,DK138,1)&lt;1,1,AL138-VLOOKUP(BI138,NyRm!$L$2:$V$4,DK138,1)),"")</f>
        <v/>
      </c>
      <c r="EB138" s="9" t="str">
        <f>IF(AND(ISNUMBER(AM138),ISNUMBER(DK138)),IF(AM138-VLOOKUP(BI138,NyFm!$L$2:$V$4,DK138,1)&lt;1,1,AM138-VLOOKUP(BI138,NyFm!$L$2:$V$4,DK138,1)),"")</f>
        <v/>
      </c>
      <c r="EC138" s="9" t="str">
        <f>IF(AND(ISNUMBER(DK138),DK138&lt;8),IF(AND(ISNUMBER(AN138),ISNUMBER(DK138)),IF(AN138-VLOOKUP(BI138,NyLi1R!$L$2:$V$4,DK138,1)&lt;1,1,AN138-VLOOKUP(BI138,NyLi1R!$L$2:$V$4,DK138,1)),""),"")</f>
        <v/>
      </c>
      <c r="ED138" s="9" t="str">
        <f>IF(AND(ISNUMBER(DK138),DK138&lt;8),IF(AND(ISNUMBER(AO138),ISNUMBER(DK138)),IF(AO138-VLOOKUP(BI138,NyLi1E!$L$2:$V$4,DK138,1)&lt;1,1,AO138-VLOOKUP(BI138,NyLi1E!$L$2:$V$4,DK138,1)),""),"")</f>
        <v/>
      </c>
      <c r="EE138" s="9" t="str">
        <f>IF(AND(ISNUMBER(DK138),DK138&lt;8),IF(AND(ISNUMBER(AP138),ISNUMBER(DK138)),IF(AP138-VLOOKUP(BI138,NyLi1T!$L$2:$V$4,DK138,1)&lt;1,1,AP138-VLOOKUP(BI138,NyLi1T!$L$2:$V$4,DK138,1)),""),"")</f>
        <v/>
      </c>
      <c r="EF138" s="9" t="str">
        <f>IF(AND(ISNUMBER(DK138),DK138&gt;7),IF(AND(ISNUMBER(AQ138),ISNUMBER(DK138)),IF(AQ138-VLOOKUP(BI138,NyLi2R!$L$2:$V$4,DK138,1)&lt;1,1,AQ138-VLOOKUP(BI138,NyLi2R!$L$2:$V$4,DK138,1)),""),"")</f>
        <v/>
      </c>
      <c r="EG138" s="9" t="str">
        <f>IF(AND(ISNUMBER(DK138),DK138&gt;7),IF(AND(ISNUMBER(AR138),ISNUMBER(DK138)),IF(AR138-VLOOKUP(BI138,NyLi2E!$L$2:$V$4,DK138,1)&lt;1,1,AR138-VLOOKUP(BI138,NyLi2E!$L$2:$V$4,DK138,1)),""),"")</f>
        <v/>
      </c>
      <c r="EH138" s="9" t="str">
        <f>IF(AND(ISNUMBER(DK138),DK138&gt;7),IF(AND(ISNUMBER(AS138),ISNUMBER(DK138)),IF(AS138-VLOOKUP(BI138,NyLi2T!$L$2:$V$4,DK138,1)&lt;1,1,AS138-VLOOKUP(BI138,NyLi2T!$L$2:$V$4,DK138,1)),""),"")</f>
        <v/>
      </c>
      <c r="EI138" s="9" t="str">
        <f>IF(AND(ISNUMBER(DK138),DK138&lt;8),IF(AND(ISNUMBER(AT138),ISNUMBER(DK138)),IF(AT138-VLOOKUP(BI138,NySs!$L$2:$V$4,DK138,1)&lt;1,1,AT138-VLOOKUP(BI138,NySs!$L$2:$V$4,DK138,1)),""),"")</f>
        <v/>
      </c>
      <c r="EJ138" s="9" t="str">
        <f>IF(AND(ISNUMBER(DK138),DK138&lt;9),IF(AND(ISNUMBER(AU138),ISNUMBER(DK138)),IF(AU138-VLOOKUP(BI138,NyEo!$L$2:$V$4,DK138,1)&lt;1,1,AU138-VLOOKUP(BI138,NyEo!$L$2:$V$4,DK138,1)),""),"")</f>
        <v/>
      </c>
      <c r="EK138" s="9" t="str">
        <f>IF(AND(ISNUMBER(DK138),DK138&gt;7),IF(AND(ISNUMBER(AV138),ISNUMBER(DK138)),IF(AV138-VLOOKUP(BI138,NyHt!$L$2:$V$4,DK138,1)&lt;1,1,AV138-VLOOKUP(BI138,NyHt!$L$2:$V$4,DK138,1)),""),"")</f>
        <v/>
      </c>
      <c r="EL138" s="9" t="str">
        <f>IF(AND(ISNUMBER(AW138),ISNUMBER(DK138)),IF(AW138-VLOOKUP(BI138,NySiF!$L$2:$V$4,DK138,1)&lt;1,1,AW138-VLOOKUP(BI138,NySiF!$L$2:$V$4,DK138,1)),"")</f>
        <v/>
      </c>
      <c r="EM138" s="9" t="str">
        <f>IF(AND(ISNUMBER(AX138),ISNUMBER(DK138)),IF(AX138-VLOOKUP(BI138,NySiB!$L$2:$V$4,DK138,1)&lt;1,1,AX138-VLOOKUP(BI138,NySiB!$L$2:$V$4,DK138,1)),"")</f>
        <v/>
      </c>
      <c r="EN138" s="9" t="str">
        <f>IF(AND(ISNUMBER(AY138),ISNUMBER(DK138)),IF(AY138-VLOOKUP(BI138,NySiT!$L$2:$V$4,DK138,1)&lt;1,1,AY138-VLOOKUP(BI138,NySiT!$L$2:$V$4,DK138,1)),"")</f>
        <v/>
      </c>
      <c r="EO138" s="9" t="str">
        <f>IF(AND(ISNUMBER(AZ138),ISNUMBER(DK138)),IF(AZ138-VLOOKUP(BI138,NyVs!$L$2:$V$4,DK138,1)&lt;1,1,AZ138-VLOOKUP(BI138,NyVs!$L$2:$V$4,DK138,1)),"")</f>
        <v/>
      </c>
      <c r="EP138" s="9" t="str">
        <f>IF(AND(ISNUMBER(BA138),ISNUMBER(DK138)),IF(BA138-VLOOKUP(BI138,NyPp!$L$2:$V$4,DK138,1)&lt;1,1,BA138-VLOOKUP(BI138,NyPp!$L$2:$V$4,DK138,1)),"")</f>
        <v/>
      </c>
      <c r="EQ138" s="9" t="str">
        <f>IF(AND(ISNUMBER(BB138),ISNUMBER(DK138)),IF(BB138-VLOOKUP(BI138,NyIGS!$L$2:$V$4,DK138,1)&lt;40,40,BB138-VLOOKUP(BI138,NyIGS!$L$2:$V$4,DK138,1)),"")</f>
        <v/>
      </c>
      <c r="ER138" s="9" t="str">
        <f>IF(AND(ISNUMBER(BC138),ISNUMBER(DK138)),IF(BC138-VLOOKUP(BI138,NyIRS!$L$2:$V$4,DK138,1)&lt;40,40,BC138-VLOOKUP(BI138,NyIRS!$L$2:$V$4,DK138,1)),"")</f>
        <v/>
      </c>
      <c r="ES138" s="9" t="str">
        <f>IF(AND(ISNUMBER(BD138),ISNUMBER(DK138)),IF(BD138-VLOOKUP(BI138,NyIES!$L$2:$V$4,DK138,1)&lt;40,40,BD138-VLOOKUP(BI138,NyIES!$L$2:$V$4,DK138,1)),"")</f>
        <v/>
      </c>
      <c r="ET138" s="9" t="str">
        <f>IF(AND(ISNUMBER(BE138),ISNUMBER(DK138)),IF(BE138-VLOOKUP(BI138,NyISI!$L$2:$V$4,DK138,1)&lt;40,40,BE138-VLOOKUP(BI138,NyISI!$L$2:$V$4,DK138,1)),"")</f>
        <v/>
      </c>
      <c r="EU138" s="9" t="str">
        <f>IF(AND(ISNUMBER(DK138),DK138&lt;8),IF(AND(ISNUMBER(BF138),ISNUMBER(DK138)),IF(BF138-VLOOKUP(BI138,NyISS!$L$2:$V$4,DK138,1)&lt;40,40,BF138-VLOOKUP(BI138,NyISS!$L$2:$V$4,DK138,1)),""),"")</f>
        <v/>
      </c>
      <c r="EV138" s="9" t="str">
        <f>IF(AND(ISNUMBER(DK138),DK138&gt;7),IF(AND(ISNUMBER(BG138),ISNUMBER(DK138)),IF(BG138-VLOOKUP(BI138,NyISM!$L$2:$V$4,DK138,1)&lt;40,40,BG138-VLOOKUP(BI138,NyISM!$L$2:$V$4,DK138,1)),""),"")</f>
        <v/>
      </c>
      <c r="EW138" s="9" t="str">
        <f>IF(AND(ISNUMBER(BH138),ISNUMBER(DK138)),IF(BH138-VLOOKUP(BI138,NyIAM!$L$2:$V$4,DK138,1)&lt;40,40,BH138-VLOOKUP(BI138,NyIAM!$L$2:$V$4,DK138,1)),"")</f>
        <v/>
      </c>
      <c r="EX138" s="9" t="str">
        <f>IF(AND(ISNUMBER(AJ138),ISNUMBER(DK138)),IF(AJ138+VLOOKUP(BI138,NyFi!$L$2:$V$4,DK138,1)&gt;19,19,AJ138+VLOOKUP(BI138,NyFi!$L$2:$V$4,DK138,1)),"")</f>
        <v/>
      </c>
      <c r="EY138" s="9" t="str">
        <f>IF(AND(ISNUMBER(DK138),DK138&lt;8),IF(AND(ISNUMBER(AK138),ISNUMBER(DK138)),IF(AK138+VLOOKUP(BI138,NyGs!$L$2:$V$4,DK138,1)&gt;19,19,AK138+VLOOKUP(BI138,NyGs!$L$2:$V$4,DK138,1)),""),"")</f>
        <v/>
      </c>
      <c r="EZ138" s="9" t="str">
        <f>IF(AND(ISNUMBER(AL138),ISNUMBER(DK138)),IF(AL138+VLOOKUP(BI138,NyRm!$L$2:$V$4,DK138,1)&gt;19,19,AL138+VLOOKUP(BI138,NyRm!$L$2:$V$4,DK138,1)),"")</f>
        <v/>
      </c>
      <c r="FA138" s="9" t="str">
        <f>IF(AND(ISNUMBER(AM138),ISNUMBER(DK138)),IF(AM138+VLOOKUP(BI138,NyFm!$L$2:$V$4,DK138,1)&gt;19,19,AM138+VLOOKUP(BI138,NyFm!$L$2:$V$4,DK138,1)),"")</f>
        <v/>
      </c>
      <c r="FB138" s="9" t="str">
        <f>IF(AND(ISNUMBER(DK138),DK138&lt;8),IF(AND(ISNUMBER(AN138),ISNUMBER(DK138)),IF(AN138+VLOOKUP(BI138,NyLi1R!$L$2:$V$4,DK138,1)&gt;19,19,AN138+VLOOKUP(BI138,NyLi1R!$L$2:$V$4,DK138,1)),""),"")</f>
        <v/>
      </c>
      <c r="FC138" s="9" t="str">
        <f>IF(AND(ISNUMBER(DK138),DK138&lt;8),IF(AND(ISNUMBER(AO138),ISNUMBER(DK138)),IF(AO138+VLOOKUP(BI138,NyLi1E!$L$2:$V$4,DK138,1)&gt;19,19,AO138+VLOOKUP(BI138,NyLi1E!$L$2:$V$4,DK138,1)),""),"")</f>
        <v/>
      </c>
      <c r="FD138" s="9" t="str">
        <f>IF(AND(ISNUMBER(DK138),DK138&lt;8),IF(AND(ISNUMBER(AP138),ISNUMBER(DK138)),IF(AP138+VLOOKUP(BI138,NyLi1T!$L$2:$V$4,DK138,1)&gt;19,19,AP138+VLOOKUP(BI138,NyLi1T!$L$2:$V$4,DK138,1)),""),"")</f>
        <v/>
      </c>
      <c r="FE138" s="9" t="str">
        <f>IF(AND(ISNUMBER(DK138),DK138&gt;7),IF(AND(ISNUMBER(AQ138),ISNUMBER(DK138)),IF(AQ138+VLOOKUP(BI138,NyLi2R!$L$2:$V$4,DK138,1)&gt;19,19,AQ138+VLOOKUP(BI138,NyLi2R!$L$2:$V$4,DK138,1)),""),"")</f>
        <v/>
      </c>
      <c r="FF138" s="9" t="str">
        <f>IF(AND(ISNUMBER(DK138),DK138&gt;7),IF(AND(ISNUMBER(AR138),ISNUMBER(DK138)),IF(AR138+VLOOKUP(BI138,NyLi2E!$L$2:$V$4,DK138,1)&gt;19,19,AR138+VLOOKUP(BI138,NyLi2E!$L$2:$V$4,DK138,1)),""),"")</f>
        <v/>
      </c>
      <c r="FG138" s="9" t="str">
        <f>IF(AND(ISNUMBER(DK138),DK138&gt;7),IF(AND(ISNUMBER(AS138),ISNUMBER(DK138)),IF(AS138+VLOOKUP(BI138,NyLi2T!$L$2:$V$4,DK138,1)&gt;19,19,AS138+VLOOKUP(BI138,NyLi2T!$L$2:$V$4,DK138,1)),""),"")</f>
        <v/>
      </c>
      <c r="FH138" s="9" t="str">
        <f>IF(AND(ISNUMBER(DK138),DK138&lt;8),IF(AND(ISNUMBER(AT138),ISNUMBER(DK138)),IF(AT138+VLOOKUP(BI138,NySs!$L$2:$V$4,DK138,1)&gt;19,19,AT138+VLOOKUP(BI138,NySs!$L$2:$V$4,DK138,1)),""),"")</f>
        <v/>
      </c>
      <c r="FI138" s="9" t="str">
        <f>IF(AND(ISNUMBER(DK138),DK138&lt;9),IF(AND(ISNUMBER(AU138),ISNUMBER(DK138)),IF(AU138+VLOOKUP(BI138,NyEo!$L$2:$V$4,DK138,1)&gt;19,19,AU138+VLOOKUP(BI138,NyEo!$L$2:$V$4,DK138,1)),""),"")</f>
        <v/>
      </c>
      <c r="FJ138" s="9" t="str">
        <f>IF(AND(ISNUMBER(DK138),DK138&gt;7),IF(AND(ISNUMBER(AV138),ISNUMBER(DK138)),IF(AV138+VLOOKUP(BI138,NyHt!$L$2:$V$4,DK138,1)&gt;19,19,AV138+VLOOKUP(BI138,NyHt!$L$2:$V$4,DK138,1)),""),"")</f>
        <v/>
      </c>
      <c r="FK138" s="9" t="str">
        <f>IF(AND(ISNUMBER(AW138),ISNUMBER(DK138)),IF(AW138+VLOOKUP(BI138,NySiF!$L$2:$V$4,DK138,1)&gt;19,19,AW138+VLOOKUP(BI138,NySiF!$L$2:$V$4,DK138,1)),"")</f>
        <v/>
      </c>
      <c r="FL138" s="9" t="str">
        <f>IF(AND(ISNUMBER(AX138),ISNUMBER(DK138)),IF(AX138+VLOOKUP(BI138,NySiB!$L$2:$V$4,DK138,1)&gt;19,19,AX138+VLOOKUP(BI138,NySiB!$L$2:$V$4,DK138,1)),"")</f>
        <v/>
      </c>
      <c r="FM138" s="9" t="str">
        <f>IF(AND(ISNUMBER(AY138),ISNUMBER(DK138)),IF(AY138+VLOOKUP(BI138,NySiT!$L$2:$V$4,DK138,1)&gt;19,19,AY138+VLOOKUP(BI138,NySiT!$L$2:$V$4,DK138,1)),"")</f>
        <v/>
      </c>
      <c r="FN138" s="9" t="str">
        <f>IF(AND(ISNUMBER(AZ138),ISNUMBER(DK138)),IF(AZ138+VLOOKUP(BI138,NyVs!$L$2:$V$4,DK138,1)&gt;19,19,AZ138+VLOOKUP(BI138,NyVs!$L$2:$V$4,DK138,1)),"")</f>
        <v/>
      </c>
      <c r="FO138" s="9" t="str">
        <f>IF(AND(ISNUMBER(BA138),ISNUMBER(DK138)),IF(BA138+VLOOKUP(BI138,NyPp!$L$2:$V$4,DK138,1)&gt;19,19,BA138+VLOOKUP(BI138,NyPp!$L$2:$V$4,DK138,1)),"")</f>
        <v/>
      </c>
      <c r="FP138" s="9" t="str">
        <f>IF(AND(ISNUMBER(BB138),ISNUMBER(DK138)),IF(BB138+VLOOKUP(BI138,NyIGS!$L$2:$V$4,DK138,1)&gt;160,160,BB138+VLOOKUP(BI138,NyIGS!$L$2:$V$4,DK138,1)),"")</f>
        <v/>
      </c>
      <c r="FQ138" s="9" t="str">
        <f>IF(AND(ISNUMBER(BC138),ISNUMBER(DK138)),IF(BC138+VLOOKUP(BI138,NyIRS!$L$2:$V$4,DK138,1)&gt;160,160,BC138+VLOOKUP(BI138,NyIRS!$L$2:$V$4,DK138,1)),"")</f>
        <v/>
      </c>
      <c r="FR138" s="9" t="str">
        <f>IF(AND(ISNUMBER(BD138),ISNUMBER(DK138)),IF(BD138+VLOOKUP(BI138,NyIES!$L$2:$V$4,DK138,1)&gt;160,160, BD138+VLOOKUP(BI138,NyIES!$L$2:$V$4,DK138,1)),"")</f>
        <v/>
      </c>
      <c r="FS138" s="9" t="str">
        <f>IF(AND(ISNUMBER(BE138),ISNUMBER(DK138)),IF(BE138+VLOOKUP(BI138,NyISI!$L$2:$V$4,DK138,1)&gt;160,160,BE138+VLOOKUP(BI138,NyISI!$L$2:$V$4,DK138,1)),"")</f>
        <v/>
      </c>
      <c r="FT138" s="9" t="str">
        <f>IF(AND(ISNUMBER(DK138),DK138&lt;8),IF(AND(ISNUMBER(BF138),ISNUMBER(DK138)),IF(BF138+VLOOKUP(BI138,NyISS!$L$2:$V$4,DK138,1)&gt;160,160,BF138+VLOOKUP(BI138,NyISS!$L$2:$V$4,DK138,1)),""),"")</f>
        <v/>
      </c>
      <c r="FU138" s="9" t="str">
        <f>IF(AND(ISNUMBER(DK138),DK138&gt;7),IF(AND(ISNUMBER(BG138),ISNUMBER(DK138)),IF(BG138+VLOOKUP(BI138,NyISM!$L$2:$V$4,DK138,1)&gt;160,160,BG138+VLOOKUP(BI138,NyISM!$L$2:$V$4,DK138,1)),""),"")</f>
        <v/>
      </c>
      <c r="FV138" s="9" t="str">
        <f>IF(AND(ISNUMBER(BH138),ISNUMBER(DK138)),IF(BH138+VLOOKUP(BI138,NyIAM!$L$2:$V$4,DK138,1)&gt;160,160,BH138+VLOOKUP(BI138,NyIAM!$L$2:$V$4,DK138,1)),"")</f>
        <v/>
      </c>
    </row>
    <row r="139" spans="1:178" x14ac:dyDescent="0.2">
      <c r="A139" s="51"/>
      <c r="B139" s="51"/>
      <c r="C139" s="51"/>
      <c r="D139" s="51"/>
      <c r="E139" s="51"/>
      <c r="F139" s="51"/>
      <c r="G139" s="51"/>
      <c r="H139" s="51"/>
      <c r="I139" s="51"/>
      <c r="J139" s="52"/>
      <c r="K139" s="52"/>
      <c r="L139" s="53"/>
      <c r="M139" s="53"/>
      <c r="N139" s="58" t="str">
        <f t="shared" si="44"/>
        <v/>
      </c>
      <c r="O139" s="53"/>
      <c r="P139" s="53"/>
      <c r="Q139" s="53"/>
      <c r="R139" s="53"/>
      <c r="S139" s="53"/>
      <c r="T139" s="53"/>
      <c r="U139" s="53"/>
      <c r="V139" s="53"/>
      <c r="W139" s="53"/>
      <c r="X139" s="53"/>
      <c r="Y139" s="53"/>
      <c r="Z139" s="53"/>
      <c r="AA139" s="53"/>
      <c r="AB139" s="53"/>
      <c r="AC139" s="53"/>
      <c r="AD139" s="53"/>
      <c r="AE139" s="53"/>
      <c r="AF139" s="53"/>
      <c r="AG139" s="53"/>
      <c r="AH139" s="53"/>
      <c r="AI139" s="53"/>
      <c r="AJ139" s="4" t="str">
        <f>IF(O139="","",IF(ISNUMBER(N139),VLOOKUP(O139,NyFi!$A$2:$K$40,DK139),""))</f>
        <v/>
      </c>
      <c r="AK139" s="4" t="str">
        <f>IF(P139="","",IF(AND(ISNUMBER(N139),DK139&lt;8),VLOOKUP(P139,NyGs!$A$2:$G$41,DK139),""))</f>
        <v/>
      </c>
      <c r="AL139" s="4" t="str">
        <f>IF(AA139="","",IF(ISNUMBER(N139),VLOOKUP(AA139,NyRm!$A$2:$K$56,DK139),""))</f>
        <v/>
      </c>
      <c r="AM139" s="4" t="str">
        <f>IF(Z139="","",IF(ISNUMBER(N139),VLOOKUP(Z139,NyFm!$A$2:$K$46,DK139),""))</f>
        <v/>
      </c>
      <c r="AN139" s="4" t="str">
        <f>IF(U139="","",IF(AND(ISNUMBER(N139),DK139&lt;8),VLOOKUP(U139,NyLi1R!$A$2:$G$20,DK139),""))</f>
        <v/>
      </c>
      <c r="AO139" s="4" t="str">
        <f>IF(V139="","",IF(AND(ISNUMBER(N139),DK139&lt;8),VLOOKUP(V139,NyLi1E!$A$2:$G$20,DK139),""))</f>
        <v/>
      </c>
      <c r="AP139" s="4" t="str">
        <f>IF(AND(ISNUMBER(N139),ISNUMBER(AN139),ISNUMBER(AO139),DK139&lt;8),VLOOKUP(AN139+AO139,NyLi1T!$A$2:$G$40,DK139),"")</f>
        <v/>
      </c>
      <c r="AQ139" s="4" t="str">
        <f>IF(W139="","",IF(AND(ISNUMBER(N139),DK139&gt;7),VLOOKUP(W139,NyLi2R!$A$2:$K$20,DK139),""))</f>
        <v/>
      </c>
      <c r="AR139" s="4" t="str">
        <f>IF(X139="","",IF(AND(ISNUMBER(N139),DK139&gt;7),VLOOKUP(X139,NyLi2E!$A$2:$K$20,DK139),""))</f>
        <v/>
      </c>
      <c r="AS139" s="4" t="str">
        <f>IF(AND(ISNUMBER(N139),ISNUMBER(AQ139),ISNUMBER(AR139),DK139&gt;7),VLOOKUP(AQ139+AR139,NyLi2T!$A$2:$K$40,DK139),"")</f>
        <v/>
      </c>
      <c r="AT139" s="4" t="str">
        <f>IF(AE139="","",IF(AND(ISNUMBER(N139),DK139&lt;8),VLOOKUP(AE139,NySs!$A$2:$G$28,DK139),""))</f>
        <v/>
      </c>
      <c r="AU139" s="4" t="str">
        <f>IF(AD139="","",IF(AND(ISNUMBER(N139),DK139&lt;9),VLOOKUP(AD139,NyEo!$A$2:$H$22,DK139),""))</f>
        <v/>
      </c>
      <c r="AV139" s="4" t="str">
        <f>IF(Q139="","",IF(AND(ISNUMBER(N139),DK139&gt;7),VLOOKUP(Q139,NyHt!$A$2:$K$17,DK139),""))</f>
        <v/>
      </c>
      <c r="AW139" s="4" t="str">
        <f>IF(R139="","",IF(ISNUMBER(N139),VLOOKUP(R139,NySiF!$A$2:$K$18,DK139),""))</f>
        <v/>
      </c>
      <c r="AX139" s="4" t="str">
        <f>IF(S139="","",IF(ISNUMBER(N139),VLOOKUP(S139,NySiB!$A$2:$K$16,DK139),""))</f>
        <v/>
      </c>
      <c r="AY139" s="4" t="str">
        <f>IF(T139="","",IF(ISNUMBER(N139),VLOOKUP(T139,NySiT!$A$2:$K$32,DK139),""))</f>
        <v/>
      </c>
      <c r="AZ139" s="4" t="str">
        <f>IF(Y139="","",IF(ISNUMBER(N139),VLOOKUP(Y139,NyVs!$A$2:$K$86,DK139),""))</f>
        <v/>
      </c>
      <c r="BA139" s="4" t="str">
        <f>IF(AI139="","",IF(ISNUMBER(N139),VLOOKUP(AI139,NyPp!$A$2:$K$202,DK139),""))</f>
        <v/>
      </c>
      <c r="BB139" s="4" t="str">
        <f>IF(AND(ISNUMBER(AJ139),ISNUMBER(AK139),ISNUMBER(AL139),ISNUMBER(AM139),DK139&lt;8),IF(COUNTIF(O139,0)+COUNTIF(P139,0)+COUNTIF(AA139,0)+COUNTIF(Z139,0)&gt;1,"",VLOOKUP(AJ139+AK139+AL139+AM139,NyIGS!$A$2:$K$78,DK139)),IF(AND(ISNUMBER(AJ139),ISNUMBER(AL139),ISNUMBER(AM139),ISNUMBER(AS139),DK139&gt;7),IF(COUNTIF(O139,0)+COUNTIF(AA139,0)+COUNTIF(Z139,0)+AND(COUNTIF(W139,0),COUNTIF(X139,0))&gt;1,"",VLOOKUP(AJ139+AL139+AM139+AS139,NyIGS!$A$2:$K$78,DK139)),""))</f>
        <v/>
      </c>
      <c r="BC139" s="4" t="str">
        <f>IF(AND(ISNUMBER(AJ139),ISNUMBER(AN139),ISNUMBER(AT139),DK139&lt;8),IF(COUNTIF(O139,0)+COUNTIF(U139,0)+COUNTIF(AE139,0)&gt;1,"",VLOOKUP(AJ139+AN139+AT139,NyIRS!$A$2:$K$59,DK139)),IF(AND(ISNUMBER(AJ139),ISNUMBER(AQ139),DK139&gt;7),IF(COUNTIF(O139,0)+COUNTIF(W139,0)&gt;1,"",VLOOKUP(AJ139+AQ139,NyIRS!$A$2:$K$59,DK139)),""))</f>
        <v/>
      </c>
      <c r="BD139" s="4" t="str">
        <f>IF(AND(ISNUMBER(AK139),ISNUMBER(AL139),ISNUMBER(AM139),DK139&lt;8),IF(COUNTIF(P139,0)+COUNTIF(AA139,0)+COUNTIF(Z139,0)&gt;1,"",VLOOKUP(AK139+AL139+AM139,NyIES!$A$2:$K$59,DK139)),IF(AND(ISNUMBER(AL139),ISNUMBER(AM139),ISNUMBER(AR139),DK139&gt;7),IF(COUNTIF(AA139,0)+COUNTIF(Z139,0)+COUNTIF(X139,0)&gt;1,"",VLOOKUP(AL139+AM139+AR139,NyIES!$A$2:$K$59,DK139)),""))</f>
        <v/>
      </c>
      <c r="BE139" s="4" t="str">
        <f>IF(AND(ISNUMBER(AJ139),ISNUMBER(AP139),ISNUMBER(AU139),DK139&lt;8),IF(COUNTIF(O139,0)+AND(COUNTIF(U139,0),COUNTIF(V139,0))+COUNTIF(AD139,0)&gt;1,"",VLOOKUP(AJ139+AP139+AU139,NyISI!$A$2:$K$59,DK139)),IF(AND(ISNUMBER(AS139),ISNUMBER(AU139),ISNUMBER(AV139),DK139=8),IF(COUNTIF(AD139,0)+COUNTIF(Q139,0)+AND(COUNTIF(W139,0),COUNTIF(X139,0))&gt;1,"",VLOOKUP(AS139+AU139+AV139,NyISI!$A$2:$K$59,DK139)),IF(AND(ISNUMBER(AS139),ISNUMBER(AV139),DK139&gt;8),IF(COUNTIF(Q139,0)+AND(COUNTIF(W139,0),COUNTIF(X139,0))&gt;1,"",VLOOKUP(AS139+AV139,NyISI!$A$2:$K$59,DK139)),"")))</f>
        <v/>
      </c>
      <c r="BF139" s="4" t="str">
        <f>IF(AND(ISNUMBER(AT139),ISNUMBER(AK139),ISNUMBER(AL139),ISNUMBER(AM139),DK139&lt;8),IF(COUNTIF(P139,0)+COUNTIF(AA139,0)+COUNTIF(Z139,0)+COUNTIF(AE139,0)&gt;1,"",VLOOKUP(AT139+AK139+AL139+AM139,NyISS!$A$2:$G$78,DK139)),"")</f>
        <v/>
      </c>
      <c r="BG139" s="4" t="str">
        <f>IF(AND(ISNUMBER(AJ139),ISNUMBER(AL139),ISNUMBER(AM139),DK139&gt;7),IF(COUNTIF(O139,0)+COUNTIF(AA139,0)+COUNTIF(Z139,0)&gt;1,"",VLOOKUP(AJ139+AL139+AM139,NyISM!$A$2:$K$59,DK139)),"")</f>
        <v/>
      </c>
      <c r="BH139" s="4" t="str">
        <f>IF(AND(ISNUMBER(AY139),ISNUMBER(AZ139)),IF(COUNTIF(T139,0)+COUNTIF(Y139,0)&gt;1,"",VLOOKUP(AY139+AZ139,NyIAM!$A$2:$K$40,DK139)),"")</f>
        <v/>
      </c>
      <c r="BJ139" s="4" t="str">
        <f>IF(ISNUMBER(BB139),VLOOKUP(BB139,Percentil!$A$2:$B$122,2,1),"")</f>
        <v/>
      </c>
      <c r="BK139" s="4" t="str">
        <f>IF(ISNUMBER(BC139),VLOOKUP(BC139,Percentil!$A$2:$B$122,2,1),"")</f>
        <v/>
      </c>
      <c r="BL139" s="4" t="str">
        <f>IF(ISNUMBER(BD139),VLOOKUP(BD139,Percentil!$A$2:$B$122,2,1),"")</f>
        <v/>
      </c>
      <c r="BM139" s="4" t="str">
        <f>IF(ISNUMBER(BE139),VLOOKUP(BE139,Percentil!$A$2:$B$122,2,1),"")</f>
        <v/>
      </c>
      <c r="BN139" s="4" t="str">
        <f>IF(ISNUMBER(BF139),VLOOKUP(BF139,Percentil!$A$2:$B$122,2,1),"")</f>
        <v/>
      </c>
      <c r="BO139" s="4" t="str">
        <f>IF(ISNUMBER(BG139),VLOOKUP(BG139,Percentil!$A$2:$B$122,2,1),"")</f>
        <v/>
      </c>
      <c r="BP139" s="4" t="str">
        <f>IF(ISNUMBER(BH139),VLOOKUP(BH139,Percentil!$A$2:$B$122,2,1),"")</f>
        <v/>
      </c>
      <c r="BQ139" s="4" t="str">
        <f>IF(AND(ISNUMBER(AJ139),ISNUMBER(DK139)),IF(AJ139-VLOOKUP(BI139,NyFi!$L$2:$V$4,DK139,1)&lt;1,1 &amp; " - " &amp; AJ139+VLOOKUP(BI139,NyFi!$L$2:$V$4,DK139,1),IF(AJ139+VLOOKUP(BI139,NyFi!$L$2:$V$4,DK139,1)&gt;19,AJ139-VLOOKUP(BI139,NyFi!$L$2:$V$4,DK139,1) &amp; " - " &amp; 19,AJ139-VLOOKUP(BI139,NyFi!$L$2:$V$4,DK139,1) &amp; " - " &amp; AJ139+VLOOKUP(BI139,NyFi!$L$2:$V$4,DK139,1))),"")</f>
        <v/>
      </c>
      <c r="BR139" s="4" t="str">
        <f>IF(AND(ISNUMBER(DK139),DK139&lt;8),IF(AND(ISNUMBER(AK139),ISNUMBER(DK139)),IF(AK139-VLOOKUP(BI139,NyGs!$L$2:$V$4,DK139,1)&lt;1,1 &amp; " - " &amp; AK139+VLOOKUP(BI139,NyGs!$L$2:$V$4,DK139,1),IF(AK139+VLOOKUP(BI139,NyGs!$L$2:$V$4,DK139,1)&gt;19,AK139-VLOOKUP(BI139,NyGs!$L$2:$V$4,DK139,1) &amp; " - " &amp; 19,AK139-VLOOKUP(BI139,NyGs!$L$2:$V$4,DK139,1) &amp; " - " &amp; AK139+VLOOKUP(BI139,NyGs!$L$2:$V$4,DK139,1))),""),"")</f>
        <v/>
      </c>
      <c r="BS139" s="4" t="str">
        <f>IF(AND(ISNUMBER(AL139),ISNUMBER(DK139)),IF(AL139-VLOOKUP(BI139,NyRm!$L$2:$V$4,DK139,1)&lt;1,1 &amp; " - " &amp; AL139+VLOOKUP(BI139,NyRm!$L$2:$V$4,DK139,1),IF(AL139+VLOOKUP(BI139,NyRm!$L$2:$V$4,DK139,1)&gt;19,AL139-VLOOKUP(BI139,NyRm!$L$2:$V$4,DK139,1) &amp; " - " &amp; 19,AL139-VLOOKUP(BI139,NyRm!$L$2:$V$4,DK139,1) &amp; " - " &amp; AL139+VLOOKUP(BI139,NyRm!$L$2:$V$4,DK139,1))),"")</f>
        <v/>
      </c>
      <c r="BT139" s="4" t="str">
        <f>IF(AND(ISNUMBER(AM139),ISNUMBER(DK139)),IF(AM139-VLOOKUP(BI139,NyFm!$L$2:$V$4,DK139,1)&lt;1,1 &amp; " - " &amp; AM139+VLOOKUP(BI139,NyFm!$L$2:$V$4,DK139,1),IF(AM139+VLOOKUP(BI139,NyFm!$L$2:$V$4,DK139,1)&gt;19,AM139-VLOOKUP(BI139,NyFm!$L$2:$V$4,DK139,1) &amp; " - " &amp; 19,AM139-VLOOKUP(BI139,NyFm!$L$2:$V$4,DK139,1) &amp; " - " &amp; AM139+VLOOKUP(BI139,NyFm!$L$2:$V$4,DK139,1))),"")</f>
        <v/>
      </c>
      <c r="BU139" s="4" t="str">
        <f>IF(AND(ISNUMBER(DK139),DK139&lt;8),IF(AND(ISNUMBER(AN139),ISNUMBER(DK139)),IF(AN139-VLOOKUP(BI139,NyLi1R!$L$2:$V$4,DK139,1)&lt;1,1 &amp; " - " &amp; AN139+VLOOKUP(BI139,NyLi1R!$L$2:$V$4,DK139,1),IF(AN139+VLOOKUP(BI139,NyLi1R!$L$2:$V$4,DK139,1)&gt;19,AN139-VLOOKUP(BI139,NyLi1R!$L$2:$V$4,DK139,1) &amp; " - " &amp; 19,AN139-VLOOKUP(BI139,NyLi1R!$L$2:$V$4,DK139,1) &amp; " - " &amp; AN139+VLOOKUP(BI139,NyLi1R!$L$2:$V$4,DK139,1))),""),"")</f>
        <v/>
      </c>
      <c r="BV139" s="4" t="str">
        <f>IF(AND(ISNUMBER(DK139),DK139&lt;8),IF(AND(ISNUMBER(AO139),ISNUMBER(DK139)),IF(AO139-VLOOKUP(BI139,NyLi1E!$L$2:$V$4,DK139,1)&lt;1,1 &amp; " - " &amp; AO139+VLOOKUP(BI139,NyLi1E!$L$2:$V$4,DK139,1),IF(AO139+VLOOKUP(BI139,NyLi1E!$L$2:$V$4,DK139,1)&gt;19,AO139-VLOOKUP(BI139,NyLi1E!$L$2:$V$4,DK139,1) &amp; " - " &amp; 19,AO139-VLOOKUP(BI139,NyLi1E!$L$2:$V$4,DK139,1) &amp; " - " &amp; AO139+VLOOKUP(BI139,NyLi1E!$L$2:$V$4,DK139,1))),""),"")</f>
        <v/>
      </c>
      <c r="BW139" s="4" t="str">
        <f>IF(AND(ISNUMBER(DK139),DK139&lt;8),IF(AND(ISNUMBER(AP139),ISNUMBER(DK139)),IF(AP139-VLOOKUP(BI139,NyLi1T!$L$2:$V$4,DK139,1)&lt;1,1 &amp; " - " &amp; AP139+VLOOKUP(BI139,NyLi1T!$L$2:$V$4,DK139,1),IF(AP139+VLOOKUP(BI139,NyLi1T!$L$2:$V$4,DK139,1)&gt;19,AP139-VLOOKUP(BI139,NyLi1T!$L$2:$V$4,DK139,1) &amp; " - " &amp; 19,AP139-VLOOKUP(BI139,NyLi1T!$L$2:$V$4,DK139,1) &amp; " - " &amp; AP139+VLOOKUP(BI139,NyLi1T!$L$2:$V$4,DK139,1))),""),"")</f>
        <v/>
      </c>
      <c r="BX139" s="4" t="str">
        <f>IF(AND(ISNUMBER(DK139),DK139&gt;7),IF(AND(ISNUMBER(AQ139),ISNUMBER(DK139)),IF(AQ139-VLOOKUP(BI139,NyLi2R!$L$2:$V$4,DK139,1)&lt;1,1 &amp; " - " &amp; AQ139+VLOOKUP(BI139,NyLi2R!$L$2:$V$4,DK139,1),IF(AQ139+VLOOKUP(BI139,NyLi2R!$L$2:$V$4,DK139,1)&gt;19,AQ139-VLOOKUP(BI139,NyLi2R!$L$2:$V$4,DK139,1) &amp; " - " &amp; 19,AQ139-VLOOKUP(BI139,NyLi2R!$L$2:$V$4,DK139,1) &amp; " - " &amp; AQ139+VLOOKUP(BI139,NyLi2R!$L$2:$V$4,DK139,1))),""),"")</f>
        <v/>
      </c>
      <c r="BY139" s="4" t="str">
        <f>IF(AND(ISNUMBER(DK139),DK139&gt;7),IF(AND(ISNUMBER(AR139),ISNUMBER(DK139)),IF(AR139-VLOOKUP(BI139,NyLi2E!$L$2:$V$4,DK139,1)&lt;1,1 &amp; " - " &amp; AR139+VLOOKUP(BI139,NyLi2E!$L$2:$V$4,DK139,1),IF(AR139+VLOOKUP(BI139,NyLi2E!$L$2:$V$4,DK139,1)&gt;19,AR139-VLOOKUP(BI139,NyLi2E!$L$2:$V$4,DK139,1) &amp; " - " &amp; 19,AR139-VLOOKUP(BI139,NyLi2E!$L$2:$V$4,DK139,1) &amp; " - " &amp; AR139+VLOOKUP(BI139,NyLi2E!$L$2:$V$4,DK139,1))),""),"")</f>
        <v/>
      </c>
      <c r="BZ139" s="4" t="str">
        <f>IF(AND(ISNUMBER(DK139),DK139&gt;7),IF(AND(ISNUMBER(AS139),ISNUMBER(DK139)),IF(AS139-VLOOKUP(BI139,NyLi2T!$L$2:$V$4,DK139,1)&lt;1,1 &amp; " - " &amp; AS139+VLOOKUP(BI139,NyLi2T!$L$2:$V$4,DK139,1),IF(AS139+VLOOKUP(BI139,NyLi2T!$L$2:$V$4,DK139,1)&gt;19,AS139-VLOOKUP(BI139,NyLi2T!$L$2:$V$4,DK139,1) &amp; " - " &amp; 19,AS139-VLOOKUP(BI139,NyLi2T!$L$2:$V$4,DK139,1) &amp; " - " &amp; AS139+VLOOKUP(BI139,NyLi2T!$L$2:$V$4,DK139,1))),""),"")</f>
        <v/>
      </c>
      <c r="CA139" s="4" t="str">
        <f>IF(AND(ISNUMBER(DK139),DK139&lt;8),IF(AND(ISNUMBER(AT139),ISNUMBER(DK139)),IF(AT139-VLOOKUP(BI139,NySs!$L$2:$V$4,DK139,1)&lt;1,1 &amp; " - " &amp; AT139+VLOOKUP(BI139,NySs!$L$2:$V$4,DK139,1),IF(AT139+VLOOKUP(BI139,NySs!$L$2:$V$4,DK139,1)&gt;19,AT139-VLOOKUP(BI139,NySs!$L$2:$V$4,DK139,1) &amp; " - " &amp; 19,AT139-VLOOKUP(BI139,NySs!$L$2:$V$4,DK139,1) &amp; " - " &amp; AT139+VLOOKUP(BI139,NySs!$L$2:$V$4,DK139,1))),""),"")</f>
        <v/>
      </c>
      <c r="CB139" s="4" t="str">
        <f>IF(AND(ISNUMBER(DK139),DK139&lt;9),IF(AND(ISNUMBER(AU139),ISNUMBER(DK139)),IF(AU139-VLOOKUP(BI139,NyEo!$L$2:$V$4,DK139,1)&lt;1,1 &amp; " - " &amp; AU139+VLOOKUP(BI139,NyEo!$L$2:$V$4,DK139,1),IF(AU139+VLOOKUP(BI139,NyEo!$L$2:$V$4,DK139,1)&gt;19,AU139-VLOOKUP(BI139,NyEo!$L$2:$V$4,DK139,1) &amp; " - " &amp; 19,AU139-VLOOKUP(BI139,NyEo!$L$2:$V$4,DK139,1) &amp; " - " &amp; AU139+VLOOKUP(BI139,NyEo!$L$2:$V$4,DK139,1))),""),"")</f>
        <v/>
      </c>
      <c r="CC139" s="4" t="str">
        <f>IF(AND(ISNUMBER(DK139),DK139&gt;7),IF(AND(ISNUMBER(AV139),ISNUMBER(DK139)),IF(AV139-VLOOKUP(BI139,NyHt!$L$2:$V$4,DK139,1)&lt;1,1 &amp; " - " &amp; AV139+VLOOKUP(BI139,NyHt!$L$2:$V$4,DK139,1),IF(AV139+VLOOKUP(BI139,NyHt!$L$2:$V$4,DK139,1)&gt;19,AV139-VLOOKUP(BI139,NyHt!$L$2:$V$4,DK139,1) &amp; " - " &amp; 19,AV139-VLOOKUP(BI139,NyHt!$L$2:$V$4,DK139,1) &amp; " - " &amp; AV139+VLOOKUP(BI139,NyHt!$L$2:$V$4,DK139,1))),""),"")</f>
        <v/>
      </c>
      <c r="CD139" s="4" t="str">
        <f>IF(AND(ISNUMBER(AW139),ISNUMBER(DK139)),IF(AW139-VLOOKUP(BI139,NySiF!$L$2:$V$4,DK139,1)&lt;1,1 &amp; " - " &amp; AW139+VLOOKUP(BI139,NySiF!$L$2:$V$4,DK139,1),IF(AW139+VLOOKUP(BI139,NySiF!$L$2:$V$4,DK139,1)&gt;19,AW139-VLOOKUP(BI139,NySiF!$L$2:$V$4,DK139,1) &amp; " - " &amp; 19,AW139-VLOOKUP(BI139,NySiF!$L$2:$V$4,DK139,1) &amp; " - " &amp; AW139+VLOOKUP(BI139,NySiF!$L$2:$V$4,DK139,1))),"")</f>
        <v/>
      </c>
      <c r="CE139" s="4" t="str">
        <f>IF(AND(ISNUMBER(AX139),ISNUMBER(DK139)),IF(AX139-VLOOKUP(BI139,NySiB!$L$2:$V$4,DK139,1)&lt;1,1 &amp; " - " &amp; AX139+VLOOKUP(BI139,NySiB!$L$2:$V$4,DK139,1),IF(AX139+VLOOKUP(BI139,NySiB!$L$2:$V$4,DK139,1)&gt;19,AX139-VLOOKUP(BI139,NySiB!$L$2:$V$4,DK139,1) &amp; " - " &amp; 19,AX139-VLOOKUP(BI139,NySiB!$L$2:$V$4,DK139,1) &amp; " - " &amp; AX139+VLOOKUP(BI139,NySiB!$L$2:$V$4,DK139,1))),"")</f>
        <v/>
      </c>
      <c r="CF139" s="4" t="str">
        <f>IF(AND(ISNUMBER(AY139),ISNUMBER(DK139)),IF(AY139-VLOOKUP(BI139,NySiT!$L$2:$V$4,DK139,1)&lt;1,1 &amp; " - " &amp; AY139+VLOOKUP(BI139,NySiT!$L$2:$V$4,DK139,1),IF(AY139+VLOOKUP(BI139,NySiT!$L$2:$V$4,DK139,1)&gt;19,AY139-VLOOKUP(BI139,NySiT!$L$2:$V$4,DK139,1) &amp; " - " &amp; 19,AY139-VLOOKUP(BI139,NySiT!$L$2:$V$4,DK139,1) &amp; " - " &amp; AY139+VLOOKUP(BI139,NySiT!$L$2:$V$4,DK139,1))),"")</f>
        <v/>
      </c>
      <c r="CG139" s="4" t="str">
        <f>IF(AND(ISNUMBER(AZ139),ISNUMBER(DK139)),IF(AZ139-VLOOKUP(BI139,NyVs!$L$2:$V$4,DK139,1)&lt;1,1 &amp; " - " &amp; AZ139+VLOOKUP(BI139,NyVs!$L$2:$V$4,DK139,1),IF(AZ139+VLOOKUP(BI139,NyVs!$L$2:$V$4,DK139,1)&gt;19,AZ139-VLOOKUP(BI139,NyVs!$L$2:$V$4,DK139,1) &amp; " - " &amp; 19,AZ139-VLOOKUP(BI139,NyVs!$L$2:$V$4,DK139,1) &amp; " - " &amp; AZ139+VLOOKUP(BI139,NyVs!$L$2:$V$4,DK139,1))),"")</f>
        <v/>
      </c>
      <c r="CH139" s="4" t="str">
        <f>IF(AND(ISNUMBER(BA139),ISNUMBER(DK139)),IF(BA139-VLOOKUP(BI139,NyPp!$L$2:$V$4,DK139,1)&lt;1,1 &amp; " - " &amp; BA139+VLOOKUP(BI139,NyPp!$L$2:$V$4,DK139,1),IF(BA139+VLOOKUP(BI139,NyPp!$L$2:$V$4,DK139,1)&gt;19,BA139-VLOOKUP(BI139,NyPp!$L$2:$V$4,DK139,1) &amp; " - " &amp; 19,BA139-VLOOKUP(BI139,NyPp!$L$2:$V$4,DK139,1) &amp; " - " &amp; BA139+VLOOKUP(BI139,NyPp!$L$2:$V$4,DK139,1))),"")</f>
        <v/>
      </c>
      <c r="CI139" s="4" t="str">
        <f>IF(AND(ISNUMBER(BB139),ISNUMBER(DK139)),IF(BB139-VLOOKUP(BI139,NyIGS!$L$2:$V$4,DK139,1)&lt;40,40 &amp; " - " &amp; BB139+VLOOKUP(BI139,NyIGS!$L$2:$V$4,DK139,1),IF(BB139+VLOOKUP(BI139,NyIGS!$L$2:$V$4,DK139,1)&gt;160,BB139-VLOOKUP(BI139,NyIGS!$L$2:$V$4,DK139,1) &amp; " - " &amp; 160,BB139-VLOOKUP(BI139,NyIGS!$L$2:$V$4,DK139,1) &amp; " - " &amp; BB139+VLOOKUP(BI139,NyIGS!$L$2:$V$4,DK139,1))),"")</f>
        <v/>
      </c>
      <c r="CJ139" s="4" t="str">
        <f>IF(AND(ISNUMBER(BC139),ISNUMBER(DK139)),IF(BC139-VLOOKUP(BI139,NyIRS!$L$2:$V$4,DK139,1)&lt;40,40 &amp; " - " &amp; BC139+VLOOKUP(BI139,NyIRS!$L$2:$V$4,DK139,1),IF(BC139+VLOOKUP(BI139,NyIRS!$L$2:$V$4,DK139,1)&gt;160,BC139-VLOOKUP(BI139,NyIRS!$L$2:$V$4,DK139,1) &amp; " - " &amp; 160,BC139-VLOOKUP(BI139,NyIRS!$L$2:$V$4,DK139,1) &amp; " - " &amp; BC139+VLOOKUP(BI139,NyIRS!$L$2:$V$4,DK139,1))),"")</f>
        <v/>
      </c>
      <c r="CK139" s="4" t="str">
        <f>IF(AND(ISNUMBER(BD139),ISNUMBER(DK139)),IF(BD139-VLOOKUP(BI139,NyIES!$L$2:$V$4,DK139,1)&lt;40,40 &amp; " - " &amp; BD139+VLOOKUP(BI139,NyIES!$L$2:$V$4,DK139,1),IF(BD139+VLOOKUP(BI139,NyIES!$L$2:$V$4,DK139,1)&gt;160,BD139-VLOOKUP(BI139,NyIES!$L$2:$V$4,DK139,1) &amp; " - " &amp; 160,BD139-VLOOKUP(BI139,NyIES!$L$2:$V$4,DK139,1) &amp; " - " &amp; BD139+VLOOKUP(BI139,NyIES!$L$2:$V$4,DK139,1))),"")</f>
        <v/>
      </c>
      <c r="CL139" s="4" t="str">
        <f>IF(AND(ISNUMBER(BE139),ISNUMBER(DK139)),IF(BE139-VLOOKUP(BI139,NyISI!$L$2:$V$4,DK139,1)&lt;40,40 &amp; " - " &amp; BE139+VLOOKUP(BI139,NyISI!$L$2:$V$4,DK139,1),IF(BE139+VLOOKUP(BI139,NyISI!$L$2:$V$4,DK139,1)&gt;160,BE139-VLOOKUP(BI139,NyISI!$L$2:$V$4,DK139,1) &amp; " - " &amp; 160,BE139-VLOOKUP(BI139,NyISI!$L$2:$V$4,DK139,1) &amp; " - " &amp; BE139+VLOOKUP(BI139,NyISI!$L$2:$V$4,DK139,1))),"")</f>
        <v/>
      </c>
      <c r="CM139" s="4" t="str">
        <f>IF(AND(ISNUMBER(DK139),DK139&lt;8),IF(AND(ISNUMBER(BF139),ISNUMBER(DK139)),IF(BF139-VLOOKUP(BI139,NyISS!$L$2:$V$4,DK139,1)&lt;40,40 &amp; " - " &amp; BF139+VLOOKUP(BI139,NyISS!$L$2:$V$4,DK139,1),IF(BF139+VLOOKUP(BI139,NyISS!$L$2:$V$4,DK139,1)&gt;160,BF139-VLOOKUP(BI139,NyISS!$L$2:$V$4,DK139,1) &amp; " - " &amp; 160,BF139-VLOOKUP(BI139,NyISS!$L$2:$V$4,DK139,1) &amp; " - " &amp; BF139+VLOOKUP(BI139,NyISS!$L$2:$V$4,DK139,1))),""),"")</f>
        <v/>
      </c>
      <c r="CN139" s="4" t="str">
        <f>IF(AND(ISNUMBER(DK139),DK139&gt;7),IF(AND(ISNUMBER(BG139),ISNUMBER(DK139)),IF(BG139-VLOOKUP(BI139,NyISM!$L$2:$V$4,DK139,1)&lt;40,40 &amp; " - " &amp; BG139+VLOOKUP(BI139,NyISM!$L$2:$V$4,DK139,1),IF(BG139+VLOOKUP(BI139,NyISM!$L$2:$V$4,DK139,1)&gt;160,BG139-VLOOKUP(BI139,NyISM!$L$2:$V$4,DK139,1) &amp; " - " &amp; 160,BG139-VLOOKUP(BI139,NyISM!$L$2:$V$4,DK139,1) &amp; " - " &amp; BG139+VLOOKUP(BI139,NyISM!$L$2:$V$4,DK139,1))),""),"")</f>
        <v/>
      </c>
      <c r="CO139" s="4" t="str">
        <f>IF(AND(ISNUMBER(BH139),ISNUMBER(DK139)),IF(BH139-VLOOKUP(BI139,NyIAM!$L$2:$V$4,DK139,1)&lt;40,40 &amp; " - " &amp; BH139+VLOOKUP(BI139,NyIAM!$L$2:$V$4,DK139,1),IF(BH139+VLOOKUP(BI139,NyIAM!$L$2:$V$4,DK139,1)&gt;160,BH139-VLOOKUP(BI139,NyIAM!$L$2:$V$4,DK139,1) &amp; " - " &amp; 160,BH139-VLOOKUP(BI139,NyIAM!$L$2:$V$4,DK139,1) &amp; " - " &amp; BH139+VLOOKUP(BI139,NyIAM!$L$2:$V$4,DK139,1))),"")</f>
        <v/>
      </c>
      <c r="CP139" s="4" t="str">
        <f>IF(AF139="","",IF(AND(ISNUMBER(AF139),ISNUMBER(DK139)),IF(VLOOKUP(AF139,NyOm!$A$2:$K$30,DK139,1)=1,"Onormalt få ord",IF(VLOOKUP(AF139,NyOm!$A$2:$K$30,DK139,1)=2,"Färre antal ord än normalt",IF(VLOOKUP(AF139,NyOm!$A$2:$K$30,DK139,1)=3,"Normalt antal ord","")))))</f>
        <v/>
      </c>
      <c r="CQ139" s="4" t="str">
        <f>IF(AB139="","",IF(AND(ISNUMBER(AB139),ISNUMBER(DK139)),IF(VLOOKUP(AB139,NyPbTid!$A$2:$K$218,DK139,1)=1,"Onormalt lång tidsåtgång",IF(VLOOKUP(AB139,NyPbTid!$A$2:$K$218,DK139,1)=2,"Långsammare än normalt",IF(VLOOKUP(AB139,NyPbTid!$A$2:$K$218,DK139,1)=3,"Normal tidsåtgång","")))))</f>
        <v/>
      </c>
      <c r="CR139" s="4" t="str">
        <f>IF(AC139="","",IF(AND(ISNUMBER(AC139),ISNUMBER(DK139)),IF(VLOOKUP(AC139,NyPbFel!$A$2:$K$18,DK139,1)=1,"Onormalt antal fel",IF(VLOOKUP(AC139,NyPbFel!$A$2:$K$18,DK139,1)=2,"Fler fel än normalt",IF(VLOOKUP(AC139,NyPbFel!$A$2:$K$18,DK139,1)=3,"Normalt antal fel","")))))</f>
        <v/>
      </c>
      <c r="CS139" s="4" t="str">
        <f t="shared" si="50"/>
        <v/>
      </c>
      <c r="CT139" s="4" t="str">
        <f>IF(OR(ISNUMBER(CS139),CS139="0**"),IF(ISNUMBER(CS139),CS139/ABS(CS139)*VLOOKUP(1,SignDiff!$A$3:$K$4,DK139,1),VLOOKUP(1,SignDiff!$A$3:$K$4,DK139,1)),"")</f>
        <v/>
      </c>
      <c r="CU139" s="4" t="str">
        <f>IF(OR(ISNUMBER(CS139),CS139="0**"),IF(ISNUMBER(CS139),CS139/ABS(CS139)*VLOOKUP(1,SignDiff!$A$7:$K$8,DK139,1),VLOOKUP(1,SignDiff!$A$7:$K$8,DK139,1)),"")</f>
        <v/>
      </c>
      <c r="CV139" s="4" t="str">
        <f t="shared" si="51"/>
        <v/>
      </c>
      <c r="CW139" s="4" t="str">
        <f t="shared" si="52"/>
        <v/>
      </c>
      <c r="CX139" s="4" t="str">
        <f>IF(OR(ISNUMBER(CS139),CS139="0**"),IF(CS139="0**",VLOOKUP(0,'IRS-IES'!$A$2:$C$43,2,1),IF(CS139&lt;0,VLOOKUP(ABS(CS139),'IRS-IES'!$A$2:$C$43,2,1),VLOOKUP(ABS(CS139),'IRS-IES'!$A$2:$C$43,3,1))),"")</f>
        <v/>
      </c>
      <c r="CY139" s="4" t="str">
        <f t="shared" si="53"/>
        <v/>
      </c>
      <c r="CZ139" s="4" t="str">
        <f>IF(OR(ISNUMBER(CY139),CY139="0**"),IF(ISNUMBER(CY139),CY139/ABS(CY139)*VLOOKUP(2,SignDiff!$A$3:$K$4,DK139,1),VLOOKUP(2,SignDiff!$A$3:$K$4,DK139,1)),"")</f>
        <v/>
      </c>
      <c r="DA139" s="4" t="str">
        <f>IF(OR(ISNUMBER(CY139),CY139="0**"),IF(ISNUMBER(CY139),CY139/ABS(CY139)*VLOOKUP(2,SignDiff!$A$7:$K$8,DK139,1),VLOOKUP(2,SignDiff!$A$7:$K$8,DK139,1)),"")</f>
        <v/>
      </c>
      <c r="DB139" s="4" t="str">
        <f t="shared" si="54"/>
        <v/>
      </c>
      <c r="DC139" s="4" t="str">
        <f t="shared" si="55"/>
        <v/>
      </c>
      <c r="DD139" s="4" t="str">
        <f>IF(OR(ISNUMBER(CY139),CY139="0**"),IF(CY139="0**",VLOOKUP(0,'ISI-ISS'!$A$2:$C$43,2,1),IF(CY139&lt;0,VLOOKUP(ABS(CY139),'ISI-ISS'!$A$2:$C$43,2,1),VLOOKUP(ABS(CY139),'ISI-ISS'!$A$2:$C$43,3,1))),"")</f>
        <v/>
      </c>
      <c r="DE139" s="4" t="str">
        <f t="shared" si="56"/>
        <v/>
      </c>
      <c r="DF139" s="4" t="str">
        <f>IF(OR(ISNUMBER(DE139),DE139="0**"),IF(ISNUMBER(DE139),DE139/ABS(DE139)*VLOOKUP(2,SignDiff!$A$3:$K$4,DK139,1),VLOOKUP(2,SignDiff!$A$3:$K$4,DK139,1)),"")</f>
        <v/>
      </c>
      <c r="DG139" s="4" t="str">
        <f>IF(OR(ISNUMBER(DE139),DE139="0**"),IF(ISNUMBER(DE139),DE139/ABS(DE139)*VLOOKUP(2,SignDiff!$A$7:$K$8,DK139,1),VLOOKUP(2,SignDiff!$A$7:$K$8,DK139,1)),"")</f>
        <v/>
      </c>
      <c r="DH139" s="4" t="str">
        <f t="shared" si="57"/>
        <v/>
      </c>
      <c r="DI139" s="4" t="str">
        <f t="shared" si="58"/>
        <v/>
      </c>
      <c r="DJ139" s="4" t="str">
        <f>IF(OR(ISNUMBER(DE139),DE139="0**"),IF(DE139="0**",VLOOKUP(0,'ISI-ISM'!$A$2:$C$43,2,1),IF(DE139&lt;0,VLOOKUP(ABS(DE139),'ISI-ISM'!$A$2:$C$43,2,1),VLOOKUP(ABS(DE139),'ISI-ISM'!$A$2:$C$43,3,1))),"")</f>
        <v/>
      </c>
      <c r="DK139" s="4" t="str">
        <f>IF(ISERROR(VLOOKUP(N139,age!$A$2:$C$11,2,1)),"",VLOOKUP(N139,age!$A$2:$C$11,2,1))</f>
        <v/>
      </c>
      <c r="DL139" s="4" t="str">
        <f>IF(ISERROR(VLOOKUP(N139,age!$A$2:$C$11,3,1)),"",VLOOKUP(N139,age!$A$2:$C$11,3,1))</f>
        <v/>
      </c>
      <c r="DM139" s="4">
        <f t="shared" si="45"/>
        <v>0</v>
      </c>
      <c r="DN139" s="4">
        <f t="shared" si="46"/>
        <v>0</v>
      </c>
      <c r="DO139" s="4">
        <f t="shared" si="47"/>
        <v>0</v>
      </c>
      <c r="DP139" s="4">
        <f t="shared" si="48"/>
        <v>0</v>
      </c>
      <c r="DQ139" s="4">
        <f t="shared" si="49"/>
        <v>0</v>
      </c>
      <c r="DR139" s="9" t="str">
        <f t="shared" si="59"/>
        <v/>
      </c>
      <c r="DS139" s="9" t="str">
        <f t="shared" si="60"/>
        <v/>
      </c>
      <c r="DT139" s="9" t="str">
        <f t="shared" si="61"/>
        <v/>
      </c>
      <c r="DU139" s="9" t="str">
        <f t="shared" si="62"/>
        <v/>
      </c>
      <c r="DV139" s="9" t="str">
        <f t="shared" si="63"/>
        <v/>
      </c>
      <c r="DW139" s="9" t="str">
        <f t="shared" si="64"/>
        <v/>
      </c>
      <c r="DX139" s="9" t="str">
        <f t="shared" si="65"/>
        <v/>
      </c>
      <c r="DY139" s="9" t="str">
        <f>IF(AND(ISNUMBER(AJ139),ISNUMBER(DK139)),IF(AJ139-VLOOKUP(BI139,NyFi!$L$2:$V$4,DK139,1)&lt;1,1,AJ139-VLOOKUP(BI139,NyFi!$L$2:$V$4,DK139,1)),"")</f>
        <v/>
      </c>
      <c r="DZ139" s="9" t="str">
        <f>IF(AND(ISNUMBER(DK139),DK139&lt;8),IF(AND(ISNUMBER(AK139),ISNUMBER(DK139)),IF(AK139-VLOOKUP(BI139,NyGs!$L$2:$V$4,DK139,1)&lt;1,1,AK139-VLOOKUP(BI139,NyGs!$L$2:$V$4,DK139,1)),""),"")</f>
        <v/>
      </c>
      <c r="EA139" s="9" t="str">
        <f>IF(AND(ISNUMBER(AL139),ISNUMBER(DK139)),IF(AL139-VLOOKUP(BI139,NyRm!$L$2:$V$4,DK139,1)&lt;1,1,AL139-VLOOKUP(BI139,NyRm!$L$2:$V$4,DK139,1)),"")</f>
        <v/>
      </c>
      <c r="EB139" s="9" t="str">
        <f>IF(AND(ISNUMBER(AM139),ISNUMBER(DK139)),IF(AM139-VLOOKUP(BI139,NyFm!$L$2:$V$4,DK139,1)&lt;1,1,AM139-VLOOKUP(BI139,NyFm!$L$2:$V$4,DK139,1)),"")</f>
        <v/>
      </c>
      <c r="EC139" s="9" t="str">
        <f>IF(AND(ISNUMBER(DK139),DK139&lt;8),IF(AND(ISNUMBER(AN139),ISNUMBER(DK139)),IF(AN139-VLOOKUP(BI139,NyLi1R!$L$2:$V$4,DK139,1)&lt;1,1,AN139-VLOOKUP(BI139,NyLi1R!$L$2:$V$4,DK139,1)),""),"")</f>
        <v/>
      </c>
      <c r="ED139" s="9" t="str">
        <f>IF(AND(ISNUMBER(DK139),DK139&lt;8),IF(AND(ISNUMBER(AO139),ISNUMBER(DK139)),IF(AO139-VLOOKUP(BI139,NyLi1E!$L$2:$V$4,DK139,1)&lt;1,1,AO139-VLOOKUP(BI139,NyLi1E!$L$2:$V$4,DK139,1)),""),"")</f>
        <v/>
      </c>
      <c r="EE139" s="9" t="str">
        <f>IF(AND(ISNUMBER(DK139),DK139&lt;8),IF(AND(ISNUMBER(AP139),ISNUMBER(DK139)),IF(AP139-VLOOKUP(BI139,NyLi1T!$L$2:$V$4,DK139,1)&lt;1,1,AP139-VLOOKUP(BI139,NyLi1T!$L$2:$V$4,DK139,1)),""),"")</f>
        <v/>
      </c>
      <c r="EF139" s="9" t="str">
        <f>IF(AND(ISNUMBER(DK139),DK139&gt;7),IF(AND(ISNUMBER(AQ139),ISNUMBER(DK139)),IF(AQ139-VLOOKUP(BI139,NyLi2R!$L$2:$V$4,DK139,1)&lt;1,1,AQ139-VLOOKUP(BI139,NyLi2R!$L$2:$V$4,DK139,1)),""),"")</f>
        <v/>
      </c>
      <c r="EG139" s="9" t="str">
        <f>IF(AND(ISNUMBER(DK139),DK139&gt;7),IF(AND(ISNUMBER(AR139),ISNUMBER(DK139)),IF(AR139-VLOOKUP(BI139,NyLi2E!$L$2:$V$4,DK139,1)&lt;1,1,AR139-VLOOKUP(BI139,NyLi2E!$L$2:$V$4,DK139,1)),""),"")</f>
        <v/>
      </c>
      <c r="EH139" s="9" t="str">
        <f>IF(AND(ISNUMBER(DK139),DK139&gt;7),IF(AND(ISNUMBER(AS139),ISNUMBER(DK139)),IF(AS139-VLOOKUP(BI139,NyLi2T!$L$2:$V$4,DK139,1)&lt;1,1,AS139-VLOOKUP(BI139,NyLi2T!$L$2:$V$4,DK139,1)),""),"")</f>
        <v/>
      </c>
      <c r="EI139" s="9" t="str">
        <f>IF(AND(ISNUMBER(DK139),DK139&lt;8),IF(AND(ISNUMBER(AT139),ISNUMBER(DK139)),IF(AT139-VLOOKUP(BI139,NySs!$L$2:$V$4,DK139,1)&lt;1,1,AT139-VLOOKUP(BI139,NySs!$L$2:$V$4,DK139,1)),""),"")</f>
        <v/>
      </c>
      <c r="EJ139" s="9" t="str">
        <f>IF(AND(ISNUMBER(DK139),DK139&lt;9),IF(AND(ISNUMBER(AU139),ISNUMBER(DK139)),IF(AU139-VLOOKUP(BI139,NyEo!$L$2:$V$4,DK139,1)&lt;1,1,AU139-VLOOKUP(BI139,NyEo!$L$2:$V$4,DK139,1)),""),"")</f>
        <v/>
      </c>
      <c r="EK139" s="9" t="str">
        <f>IF(AND(ISNUMBER(DK139),DK139&gt;7),IF(AND(ISNUMBER(AV139),ISNUMBER(DK139)),IF(AV139-VLOOKUP(BI139,NyHt!$L$2:$V$4,DK139,1)&lt;1,1,AV139-VLOOKUP(BI139,NyHt!$L$2:$V$4,DK139,1)),""),"")</f>
        <v/>
      </c>
      <c r="EL139" s="9" t="str">
        <f>IF(AND(ISNUMBER(AW139),ISNUMBER(DK139)),IF(AW139-VLOOKUP(BI139,NySiF!$L$2:$V$4,DK139,1)&lt;1,1,AW139-VLOOKUP(BI139,NySiF!$L$2:$V$4,DK139,1)),"")</f>
        <v/>
      </c>
      <c r="EM139" s="9" t="str">
        <f>IF(AND(ISNUMBER(AX139),ISNUMBER(DK139)),IF(AX139-VLOOKUP(BI139,NySiB!$L$2:$V$4,DK139,1)&lt;1,1,AX139-VLOOKUP(BI139,NySiB!$L$2:$V$4,DK139,1)),"")</f>
        <v/>
      </c>
      <c r="EN139" s="9" t="str">
        <f>IF(AND(ISNUMBER(AY139),ISNUMBER(DK139)),IF(AY139-VLOOKUP(BI139,NySiT!$L$2:$V$4,DK139,1)&lt;1,1,AY139-VLOOKUP(BI139,NySiT!$L$2:$V$4,DK139,1)),"")</f>
        <v/>
      </c>
      <c r="EO139" s="9" t="str">
        <f>IF(AND(ISNUMBER(AZ139),ISNUMBER(DK139)),IF(AZ139-VLOOKUP(BI139,NyVs!$L$2:$V$4,DK139,1)&lt;1,1,AZ139-VLOOKUP(BI139,NyVs!$L$2:$V$4,DK139,1)),"")</f>
        <v/>
      </c>
      <c r="EP139" s="9" t="str">
        <f>IF(AND(ISNUMBER(BA139),ISNUMBER(DK139)),IF(BA139-VLOOKUP(BI139,NyPp!$L$2:$V$4,DK139,1)&lt;1,1,BA139-VLOOKUP(BI139,NyPp!$L$2:$V$4,DK139,1)),"")</f>
        <v/>
      </c>
      <c r="EQ139" s="9" t="str">
        <f>IF(AND(ISNUMBER(BB139),ISNUMBER(DK139)),IF(BB139-VLOOKUP(BI139,NyIGS!$L$2:$V$4,DK139,1)&lt;40,40,BB139-VLOOKUP(BI139,NyIGS!$L$2:$V$4,DK139,1)),"")</f>
        <v/>
      </c>
      <c r="ER139" s="9" t="str">
        <f>IF(AND(ISNUMBER(BC139),ISNUMBER(DK139)),IF(BC139-VLOOKUP(BI139,NyIRS!$L$2:$V$4,DK139,1)&lt;40,40,BC139-VLOOKUP(BI139,NyIRS!$L$2:$V$4,DK139,1)),"")</f>
        <v/>
      </c>
      <c r="ES139" s="9" t="str">
        <f>IF(AND(ISNUMBER(BD139),ISNUMBER(DK139)),IF(BD139-VLOOKUP(BI139,NyIES!$L$2:$V$4,DK139,1)&lt;40,40,BD139-VLOOKUP(BI139,NyIES!$L$2:$V$4,DK139,1)),"")</f>
        <v/>
      </c>
      <c r="ET139" s="9" t="str">
        <f>IF(AND(ISNUMBER(BE139),ISNUMBER(DK139)),IF(BE139-VLOOKUP(BI139,NyISI!$L$2:$V$4,DK139,1)&lt;40,40,BE139-VLOOKUP(BI139,NyISI!$L$2:$V$4,DK139,1)),"")</f>
        <v/>
      </c>
      <c r="EU139" s="9" t="str">
        <f>IF(AND(ISNUMBER(DK139),DK139&lt;8),IF(AND(ISNUMBER(BF139),ISNUMBER(DK139)),IF(BF139-VLOOKUP(BI139,NyISS!$L$2:$V$4,DK139,1)&lt;40,40,BF139-VLOOKUP(BI139,NyISS!$L$2:$V$4,DK139,1)),""),"")</f>
        <v/>
      </c>
      <c r="EV139" s="9" t="str">
        <f>IF(AND(ISNUMBER(DK139),DK139&gt;7),IF(AND(ISNUMBER(BG139),ISNUMBER(DK139)),IF(BG139-VLOOKUP(BI139,NyISM!$L$2:$V$4,DK139,1)&lt;40,40,BG139-VLOOKUP(BI139,NyISM!$L$2:$V$4,DK139,1)),""),"")</f>
        <v/>
      </c>
      <c r="EW139" s="9" t="str">
        <f>IF(AND(ISNUMBER(BH139),ISNUMBER(DK139)),IF(BH139-VLOOKUP(BI139,NyIAM!$L$2:$V$4,DK139,1)&lt;40,40,BH139-VLOOKUP(BI139,NyIAM!$L$2:$V$4,DK139,1)),"")</f>
        <v/>
      </c>
      <c r="EX139" s="9" t="str">
        <f>IF(AND(ISNUMBER(AJ139),ISNUMBER(DK139)),IF(AJ139+VLOOKUP(BI139,NyFi!$L$2:$V$4,DK139,1)&gt;19,19,AJ139+VLOOKUP(BI139,NyFi!$L$2:$V$4,DK139,1)),"")</f>
        <v/>
      </c>
      <c r="EY139" s="9" t="str">
        <f>IF(AND(ISNUMBER(DK139),DK139&lt;8),IF(AND(ISNUMBER(AK139),ISNUMBER(DK139)),IF(AK139+VLOOKUP(BI139,NyGs!$L$2:$V$4,DK139,1)&gt;19,19,AK139+VLOOKUP(BI139,NyGs!$L$2:$V$4,DK139,1)),""),"")</f>
        <v/>
      </c>
      <c r="EZ139" s="9" t="str">
        <f>IF(AND(ISNUMBER(AL139),ISNUMBER(DK139)),IF(AL139+VLOOKUP(BI139,NyRm!$L$2:$V$4,DK139,1)&gt;19,19,AL139+VLOOKUP(BI139,NyRm!$L$2:$V$4,DK139,1)),"")</f>
        <v/>
      </c>
      <c r="FA139" s="9" t="str">
        <f>IF(AND(ISNUMBER(AM139),ISNUMBER(DK139)),IF(AM139+VLOOKUP(BI139,NyFm!$L$2:$V$4,DK139,1)&gt;19,19,AM139+VLOOKUP(BI139,NyFm!$L$2:$V$4,DK139,1)),"")</f>
        <v/>
      </c>
      <c r="FB139" s="9" t="str">
        <f>IF(AND(ISNUMBER(DK139),DK139&lt;8),IF(AND(ISNUMBER(AN139),ISNUMBER(DK139)),IF(AN139+VLOOKUP(BI139,NyLi1R!$L$2:$V$4,DK139,1)&gt;19,19,AN139+VLOOKUP(BI139,NyLi1R!$L$2:$V$4,DK139,1)),""),"")</f>
        <v/>
      </c>
      <c r="FC139" s="9" t="str">
        <f>IF(AND(ISNUMBER(DK139),DK139&lt;8),IF(AND(ISNUMBER(AO139),ISNUMBER(DK139)),IF(AO139+VLOOKUP(BI139,NyLi1E!$L$2:$V$4,DK139,1)&gt;19,19,AO139+VLOOKUP(BI139,NyLi1E!$L$2:$V$4,DK139,1)),""),"")</f>
        <v/>
      </c>
      <c r="FD139" s="9" t="str">
        <f>IF(AND(ISNUMBER(DK139),DK139&lt;8),IF(AND(ISNUMBER(AP139),ISNUMBER(DK139)),IF(AP139+VLOOKUP(BI139,NyLi1T!$L$2:$V$4,DK139,1)&gt;19,19,AP139+VLOOKUP(BI139,NyLi1T!$L$2:$V$4,DK139,1)),""),"")</f>
        <v/>
      </c>
      <c r="FE139" s="9" t="str">
        <f>IF(AND(ISNUMBER(DK139),DK139&gt;7),IF(AND(ISNUMBER(AQ139),ISNUMBER(DK139)),IF(AQ139+VLOOKUP(BI139,NyLi2R!$L$2:$V$4,DK139,1)&gt;19,19,AQ139+VLOOKUP(BI139,NyLi2R!$L$2:$V$4,DK139,1)),""),"")</f>
        <v/>
      </c>
      <c r="FF139" s="9" t="str">
        <f>IF(AND(ISNUMBER(DK139),DK139&gt;7),IF(AND(ISNUMBER(AR139),ISNUMBER(DK139)),IF(AR139+VLOOKUP(BI139,NyLi2E!$L$2:$V$4,DK139,1)&gt;19,19,AR139+VLOOKUP(BI139,NyLi2E!$L$2:$V$4,DK139,1)),""),"")</f>
        <v/>
      </c>
      <c r="FG139" s="9" t="str">
        <f>IF(AND(ISNUMBER(DK139),DK139&gt;7),IF(AND(ISNUMBER(AS139),ISNUMBER(DK139)),IF(AS139+VLOOKUP(BI139,NyLi2T!$L$2:$V$4,DK139,1)&gt;19,19,AS139+VLOOKUP(BI139,NyLi2T!$L$2:$V$4,DK139,1)),""),"")</f>
        <v/>
      </c>
      <c r="FH139" s="9" t="str">
        <f>IF(AND(ISNUMBER(DK139),DK139&lt;8),IF(AND(ISNUMBER(AT139),ISNUMBER(DK139)),IF(AT139+VLOOKUP(BI139,NySs!$L$2:$V$4,DK139,1)&gt;19,19,AT139+VLOOKUP(BI139,NySs!$L$2:$V$4,DK139,1)),""),"")</f>
        <v/>
      </c>
      <c r="FI139" s="9" t="str">
        <f>IF(AND(ISNUMBER(DK139),DK139&lt;9),IF(AND(ISNUMBER(AU139),ISNUMBER(DK139)),IF(AU139+VLOOKUP(BI139,NyEo!$L$2:$V$4,DK139,1)&gt;19,19,AU139+VLOOKUP(BI139,NyEo!$L$2:$V$4,DK139,1)),""),"")</f>
        <v/>
      </c>
      <c r="FJ139" s="9" t="str">
        <f>IF(AND(ISNUMBER(DK139),DK139&gt;7),IF(AND(ISNUMBER(AV139),ISNUMBER(DK139)),IF(AV139+VLOOKUP(BI139,NyHt!$L$2:$V$4,DK139,1)&gt;19,19,AV139+VLOOKUP(BI139,NyHt!$L$2:$V$4,DK139,1)),""),"")</f>
        <v/>
      </c>
      <c r="FK139" s="9" t="str">
        <f>IF(AND(ISNUMBER(AW139),ISNUMBER(DK139)),IF(AW139+VLOOKUP(BI139,NySiF!$L$2:$V$4,DK139,1)&gt;19,19,AW139+VLOOKUP(BI139,NySiF!$L$2:$V$4,DK139,1)),"")</f>
        <v/>
      </c>
      <c r="FL139" s="9" t="str">
        <f>IF(AND(ISNUMBER(AX139),ISNUMBER(DK139)),IF(AX139+VLOOKUP(BI139,NySiB!$L$2:$V$4,DK139,1)&gt;19,19,AX139+VLOOKUP(BI139,NySiB!$L$2:$V$4,DK139,1)),"")</f>
        <v/>
      </c>
      <c r="FM139" s="9" t="str">
        <f>IF(AND(ISNUMBER(AY139),ISNUMBER(DK139)),IF(AY139+VLOOKUP(BI139,NySiT!$L$2:$V$4,DK139,1)&gt;19,19,AY139+VLOOKUP(BI139,NySiT!$L$2:$V$4,DK139,1)),"")</f>
        <v/>
      </c>
      <c r="FN139" s="9" t="str">
        <f>IF(AND(ISNUMBER(AZ139),ISNUMBER(DK139)),IF(AZ139+VLOOKUP(BI139,NyVs!$L$2:$V$4,DK139,1)&gt;19,19,AZ139+VLOOKUP(BI139,NyVs!$L$2:$V$4,DK139,1)),"")</f>
        <v/>
      </c>
      <c r="FO139" s="9" t="str">
        <f>IF(AND(ISNUMBER(BA139),ISNUMBER(DK139)),IF(BA139+VLOOKUP(BI139,NyPp!$L$2:$V$4,DK139,1)&gt;19,19,BA139+VLOOKUP(BI139,NyPp!$L$2:$V$4,DK139,1)),"")</f>
        <v/>
      </c>
      <c r="FP139" s="9" t="str">
        <f>IF(AND(ISNUMBER(BB139),ISNUMBER(DK139)),IF(BB139+VLOOKUP(BI139,NyIGS!$L$2:$V$4,DK139,1)&gt;160,160,BB139+VLOOKUP(BI139,NyIGS!$L$2:$V$4,DK139,1)),"")</f>
        <v/>
      </c>
      <c r="FQ139" s="9" t="str">
        <f>IF(AND(ISNUMBER(BC139),ISNUMBER(DK139)),IF(BC139+VLOOKUP(BI139,NyIRS!$L$2:$V$4,DK139,1)&gt;160,160,BC139+VLOOKUP(BI139,NyIRS!$L$2:$V$4,DK139,1)),"")</f>
        <v/>
      </c>
      <c r="FR139" s="9" t="str">
        <f>IF(AND(ISNUMBER(BD139),ISNUMBER(DK139)),IF(BD139+VLOOKUP(BI139,NyIES!$L$2:$V$4,DK139,1)&gt;160,160, BD139+VLOOKUP(BI139,NyIES!$L$2:$V$4,DK139,1)),"")</f>
        <v/>
      </c>
      <c r="FS139" s="9" t="str">
        <f>IF(AND(ISNUMBER(BE139),ISNUMBER(DK139)),IF(BE139+VLOOKUP(BI139,NyISI!$L$2:$V$4,DK139,1)&gt;160,160,BE139+VLOOKUP(BI139,NyISI!$L$2:$V$4,DK139,1)),"")</f>
        <v/>
      </c>
      <c r="FT139" s="9" t="str">
        <f>IF(AND(ISNUMBER(DK139),DK139&lt;8),IF(AND(ISNUMBER(BF139),ISNUMBER(DK139)),IF(BF139+VLOOKUP(BI139,NyISS!$L$2:$V$4,DK139,1)&gt;160,160,BF139+VLOOKUP(BI139,NyISS!$L$2:$V$4,DK139,1)),""),"")</f>
        <v/>
      </c>
      <c r="FU139" s="9" t="str">
        <f>IF(AND(ISNUMBER(DK139),DK139&gt;7),IF(AND(ISNUMBER(BG139),ISNUMBER(DK139)),IF(BG139+VLOOKUP(BI139,NyISM!$L$2:$V$4,DK139,1)&gt;160,160,BG139+VLOOKUP(BI139,NyISM!$L$2:$V$4,DK139,1)),""),"")</f>
        <v/>
      </c>
      <c r="FV139" s="9" t="str">
        <f>IF(AND(ISNUMBER(BH139),ISNUMBER(DK139)),IF(BH139+VLOOKUP(BI139,NyIAM!$L$2:$V$4,DK139,1)&gt;160,160,BH139+VLOOKUP(BI139,NyIAM!$L$2:$V$4,DK139,1)),"")</f>
        <v/>
      </c>
    </row>
    <row r="140" spans="1:178" x14ac:dyDescent="0.2">
      <c r="A140" s="51"/>
      <c r="B140" s="51"/>
      <c r="C140" s="51"/>
      <c r="D140" s="51"/>
      <c r="E140" s="51"/>
      <c r="F140" s="51"/>
      <c r="G140" s="51"/>
      <c r="H140" s="51"/>
      <c r="I140" s="51"/>
      <c r="J140" s="52"/>
      <c r="K140" s="52"/>
      <c r="L140" s="53"/>
      <c r="M140" s="53"/>
      <c r="N140" s="58" t="str">
        <f t="shared" si="44"/>
        <v/>
      </c>
      <c r="O140" s="53"/>
      <c r="P140" s="53"/>
      <c r="Q140" s="53"/>
      <c r="R140" s="53"/>
      <c r="S140" s="53"/>
      <c r="T140" s="53"/>
      <c r="U140" s="53"/>
      <c r="V140" s="53"/>
      <c r="W140" s="53"/>
      <c r="X140" s="53"/>
      <c r="Y140" s="53"/>
      <c r="Z140" s="53"/>
      <c r="AA140" s="53"/>
      <c r="AB140" s="53"/>
      <c r="AC140" s="53"/>
      <c r="AD140" s="53"/>
      <c r="AE140" s="53"/>
      <c r="AF140" s="53"/>
      <c r="AG140" s="53"/>
      <c r="AH140" s="53"/>
      <c r="AI140" s="53"/>
      <c r="AJ140" s="4" t="str">
        <f>IF(O140="","",IF(ISNUMBER(N140),VLOOKUP(O140,NyFi!$A$2:$K$40,DK140),""))</f>
        <v/>
      </c>
      <c r="AK140" s="4" t="str">
        <f>IF(P140="","",IF(AND(ISNUMBER(N140),DK140&lt;8),VLOOKUP(P140,NyGs!$A$2:$G$41,DK140),""))</f>
        <v/>
      </c>
      <c r="AL140" s="4" t="str">
        <f>IF(AA140="","",IF(ISNUMBER(N140),VLOOKUP(AA140,NyRm!$A$2:$K$56,DK140),""))</f>
        <v/>
      </c>
      <c r="AM140" s="4" t="str">
        <f>IF(Z140="","",IF(ISNUMBER(N140),VLOOKUP(Z140,NyFm!$A$2:$K$46,DK140),""))</f>
        <v/>
      </c>
      <c r="AN140" s="4" t="str">
        <f>IF(U140="","",IF(AND(ISNUMBER(N140),DK140&lt;8),VLOOKUP(U140,NyLi1R!$A$2:$G$20,DK140),""))</f>
        <v/>
      </c>
      <c r="AO140" s="4" t="str">
        <f>IF(V140="","",IF(AND(ISNUMBER(N140),DK140&lt;8),VLOOKUP(V140,NyLi1E!$A$2:$G$20,DK140),""))</f>
        <v/>
      </c>
      <c r="AP140" s="4" t="str">
        <f>IF(AND(ISNUMBER(N140),ISNUMBER(AN140),ISNUMBER(AO140),DK140&lt;8),VLOOKUP(AN140+AO140,NyLi1T!$A$2:$G$40,DK140),"")</f>
        <v/>
      </c>
      <c r="AQ140" s="4" t="str">
        <f>IF(W140="","",IF(AND(ISNUMBER(N140),DK140&gt;7),VLOOKUP(W140,NyLi2R!$A$2:$K$20,DK140),""))</f>
        <v/>
      </c>
      <c r="AR140" s="4" t="str">
        <f>IF(X140="","",IF(AND(ISNUMBER(N140),DK140&gt;7),VLOOKUP(X140,NyLi2E!$A$2:$K$20,DK140),""))</f>
        <v/>
      </c>
      <c r="AS140" s="4" t="str">
        <f>IF(AND(ISNUMBER(N140),ISNUMBER(AQ140),ISNUMBER(AR140),DK140&gt;7),VLOOKUP(AQ140+AR140,NyLi2T!$A$2:$K$40,DK140),"")</f>
        <v/>
      </c>
      <c r="AT140" s="4" t="str">
        <f>IF(AE140="","",IF(AND(ISNUMBER(N140),DK140&lt;8),VLOOKUP(AE140,NySs!$A$2:$G$28,DK140),""))</f>
        <v/>
      </c>
      <c r="AU140" s="4" t="str">
        <f>IF(AD140="","",IF(AND(ISNUMBER(N140),DK140&lt;9),VLOOKUP(AD140,NyEo!$A$2:$H$22,DK140),""))</f>
        <v/>
      </c>
      <c r="AV140" s="4" t="str">
        <f>IF(Q140="","",IF(AND(ISNUMBER(N140),DK140&gt;7),VLOOKUP(Q140,NyHt!$A$2:$K$17,DK140),""))</f>
        <v/>
      </c>
      <c r="AW140" s="4" t="str">
        <f>IF(R140="","",IF(ISNUMBER(N140),VLOOKUP(R140,NySiF!$A$2:$K$18,DK140),""))</f>
        <v/>
      </c>
      <c r="AX140" s="4" t="str">
        <f>IF(S140="","",IF(ISNUMBER(N140),VLOOKUP(S140,NySiB!$A$2:$K$16,DK140),""))</f>
        <v/>
      </c>
      <c r="AY140" s="4" t="str">
        <f>IF(T140="","",IF(ISNUMBER(N140),VLOOKUP(T140,NySiT!$A$2:$K$32,DK140),""))</f>
        <v/>
      </c>
      <c r="AZ140" s="4" t="str">
        <f>IF(Y140="","",IF(ISNUMBER(N140),VLOOKUP(Y140,NyVs!$A$2:$K$86,DK140),""))</f>
        <v/>
      </c>
      <c r="BA140" s="4" t="str">
        <f>IF(AI140="","",IF(ISNUMBER(N140),VLOOKUP(AI140,NyPp!$A$2:$K$202,DK140),""))</f>
        <v/>
      </c>
      <c r="BB140" s="4" t="str">
        <f>IF(AND(ISNUMBER(AJ140),ISNUMBER(AK140),ISNUMBER(AL140),ISNUMBER(AM140),DK140&lt;8),IF(COUNTIF(O140,0)+COUNTIF(P140,0)+COUNTIF(AA140,0)+COUNTIF(Z140,0)&gt;1,"",VLOOKUP(AJ140+AK140+AL140+AM140,NyIGS!$A$2:$K$78,DK140)),IF(AND(ISNUMBER(AJ140),ISNUMBER(AL140),ISNUMBER(AM140),ISNUMBER(AS140),DK140&gt;7),IF(COUNTIF(O140,0)+COUNTIF(AA140,0)+COUNTIF(Z140,0)+AND(COUNTIF(W140,0),COUNTIF(X140,0))&gt;1,"",VLOOKUP(AJ140+AL140+AM140+AS140,NyIGS!$A$2:$K$78,DK140)),""))</f>
        <v/>
      </c>
      <c r="BC140" s="4" t="str">
        <f>IF(AND(ISNUMBER(AJ140),ISNUMBER(AN140),ISNUMBER(AT140),DK140&lt;8),IF(COUNTIF(O140,0)+COUNTIF(U140,0)+COUNTIF(AE140,0)&gt;1,"",VLOOKUP(AJ140+AN140+AT140,NyIRS!$A$2:$K$59,DK140)),IF(AND(ISNUMBER(AJ140),ISNUMBER(AQ140),DK140&gt;7),IF(COUNTIF(O140,0)+COUNTIF(W140,0)&gt;1,"",VLOOKUP(AJ140+AQ140,NyIRS!$A$2:$K$59,DK140)),""))</f>
        <v/>
      </c>
      <c r="BD140" s="4" t="str">
        <f>IF(AND(ISNUMBER(AK140),ISNUMBER(AL140),ISNUMBER(AM140),DK140&lt;8),IF(COUNTIF(P140,0)+COUNTIF(AA140,0)+COUNTIF(Z140,0)&gt;1,"",VLOOKUP(AK140+AL140+AM140,NyIES!$A$2:$K$59,DK140)),IF(AND(ISNUMBER(AL140),ISNUMBER(AM140),ISNUMBER(AR140),DK140&gt;7),IF(COUNTIF(AA140,0)+COUNTIF(Z140,0)+COUNTIF(X140,0)&gt;1,"",VLOOKUP(AL140+AM140+AR140,NyIES!$A$2:$K$59,DK140)),""))</f>
        <v/>
      </c>
      <c r="BE140" s="4" t="str">
        <f>IF(AND(ISNUMBER(AJ140),ISNUMBER(AP140),ISNUMBER(AU140),DK140&lt;8),IF(COUNTIF(O140,0)+AND(COUNTIF(U140,0),COUNTIF(V140,0))+COUNTIF(AD140,0)&gt;1,"",VLOOKUP(AJ140+AP140+AU140,NyISI!$A$2:$K$59,DK140)),IF(AND(ISNUMBER(AS140),ISNUMBER(AU140),ISNUMBER(AV140),DK140=8),IF(COUNTIF(AD140,0)+COUNTIF(Q140,0)+AND(COUNTIF(W140,0),COUNTIF(X140,0))&gt;1,"",VLOOKUP(AS140+AU140+AV140,NyISI!$A$2:$K$59,DK140)),IF(AND(ISNUMBER(AS140),ISNUMBER(AV140),DK140&gt;8),IF(COUNTIF(Q140,0)+AND(COUNTIF(W140,0),COUNTIF(X140,0))&gt;1,"",VLOOKUP(AS140+AV140,NyISI!$A$2:$K$59,DK140)),"")))</f>
        <v/>
      </c>
      <c r="BF140" s="4" t="str">
        <f>IF(AND(ISNUMBER(AT140),ISNUMBER(AK140),ISNUMBER(AL140),ISNUMBER(AM140),DK140&lt;8),IF(COUNTIF(P140,0)+COUNTIF(AA140,0)+COUNTIF(Z140,0)+COUNTIF(AE140,0)&gt;1,"",VLOOKUP(AT140+AK140+AL140+AM140,NyISS!$A$2:$G$78,DK140)),"")</f>
        <v/>
      </c>
      <c r="BG140" s="4" t="str">
        <f>IF(AND(ISNUMBER(AJ140),ISNUMBER(AL140),ISNUMBER(AM140),DK140&gt;7),IF(COUNTIF(O140,0)+COUNTIF(AA140,0)+COUNTIF(Z140,0)&gt;1,"",VLOOKUP(AJ140+AL140+AM140,NyISM!$A$2:$K$59,DK140)),"")</f>
        <v/>
      </c>
      <c r="BH140" s="4" t="str">
        <f>IF(AND(ISNUMBER(AY140),ISNUMBER(AZ140)),IF(COUNTIF(T140,0)+COUNTIF(Y140,0)&gt;1,"",VLOOKUP(AY140+AZ140,NyIAM!$A$2:$K$40,DK140)),"")</f>
        <v/>
      </c>
      <c r="BJ140" s="4" t="str">
        <f>IF(ISNUMBER(BB140),VLOOKUP(BB140,Percentil!$A$2:$B$122,2,1),"")</f>
        <v/>
      </c>
      <c r="BK140" s="4" t="str">
        <f>IF(ISNUMBER(BC140),VLOOKUP(BC140,Percentil!$A$2:$B$122,2,1),"")</f>
        <v/>
      </c>
      <c r="BL140" s="4" t="str">
        <f>IF(ISNUMBER(BD140),VLOOKUP(BD140,Percentil!$A$2:$B$122,2,1),"")</f>
        <v/>
      </c>
      <c r="BM140" s="4" t="str">
        <f>IF(ISNUMBER(BE140),VLOOKUP(BE140,Percentil!$A$2:$B$122,2,1),"")</f>
        <v/>
      </c>
      <c r="BN140" s="4" t="str">
        <f>IF(ISNUMBER(BF140),VLOOKUP(BF140,Percentil!$A$2:$B$122,2,1),"")</f>
        <v/>
      </c>
      <c r="BO140" s="4" t="str">
        <f>IF(ISNUMBER(BG140),VLOOKUP(BG140,Percentil!$A$2:$B$122,2,1),"")</f>
        <v/>
      </c>
      <c r="BP140" s="4" t="str">
        <f>IF(ISNUMBER(BH140),VLOOKUP(BH140,Percentil!$A$2:$B$122,2,1),"")</f>
        <v/>
      </c>
      <c r="BQ140" s="4" t="str">
        <f>IF(AND(ISNUMBER(AJ140),ISNUMBER(DK140)),IF(AJ140-VLOOKUP(BI140,NyFi!$L$2:$V$4,DK140,1)&lt;1,1 &amp; " - " &amp; AJ140+VLOOKUP(BI140,NyFi!$L$2:$V$4,DK140,1),IF(AJ140+VLOOKUP(BI140,NyFi!$L$2:$V$4,DK140,1)&gt;19,AJ140-VLOOKUP(BI140,NyFi!$L$2:$V$4,DK140,1) &amp; " - " &amp; 19,AJ140-VLOOKUP(BI140,NyFi!$L$2:$V$4,DK140,1) &amp; " - " &amp; AJ140+VLOOKUP(BI140,NyFi!$L$2:$V$4,DK140,1))),"")</f>
        <v/>
      </c>
      <c r="BR140" s="4" t="str">
        <f>IF(AND(ISNUMBER(DK140),DK140&lt;8),IF(AND(ISNUMBER(AK140),ISNUMBER(DK140)),IF(AK140-VLOOKUP(BI140,NyGs!$L$2:$V$4,DK140,1)&lt;1,1 &amp; " - " &amp; AK140+VLOOKUP(BI140,NyGs!$L$2:$V$4,DK140,1),IF(AK140+VLOOKUP(BI140,NyGs!$L$2:$V$4,DK140,1)&gt;19,AK140-VLOOKUP(BI140,NyGs!$L$2:$V$4,DK140,1) &amp; " - " &amp; 19,AK140-VLOOKUP(BI140,NyGs!$L$2:$V$4,DK140,1) &amp; " - " &amp; AK140+VLOOKUP(BI140,NyGs!$L$2:$V$4,DK140,1))),""),"")</f>
        <v/>
      </c>
      <c r="BS140" s="4" t="str">
        <f>IF(AND(ISNUMBER(AL140),ISNUMBER(DK140)),IF(AL140-VLOOKUP(BI140,NyRm!$L$2:$V$4,DK140,1)&lt;1,1 &amp; " - " &amp; AL140+VLOOKUP(BI140,NyRm!$L$2:$V$4,DK140,1),IF(AL140+VLOOKUP(BI140,NyRm!$L$2:$V$4,DK140,1)&gt;19,AL140-VLOOKUP(BI140,NyRm!$L$2:$V$4,DK140,1) &amp; " - " &amp; 19,AL140-VLOOKUP(BI140,NyRm!$L$2:$V$4,DK140,1) &amp; " - " &amp; AL140+VLOOKUP(BI140,NyRm!$L$2:$V$4,DK140,1))),"")</f>
        <v/>
      </c>
      <c r="BT140" s="4" t="str">
        <f>IF(AND(ISNUMBER(AM140),ISNUMBER(DK140)),IF(AM140-VLOOKUP(BI140,NyFm!$L$2:$V$4,DK140,1)&lt;1,1 &amp; " - " &amp; AM140+VLOOKUP(BI140,NyFm!$L$2:$V$4,DK140,1),IF(AM140+VLOOKUP(BI140,NyFm!$L$2:$V$4,DK140,1)&gt;19,AM140-VLOOKUP(BI140,NyFm!$L$2:$V$4,DK140,1) &amp; " - " &amp; 19,AM140-VLOOKUP(BI140,NyFm!$L$2:$V$4,DK140,1) &amp; " - " &amp; AM140+VLOOKUP(BI140,NyFm!$L$2:$V$4,DK140,1))),"")</f>
        <v/>
      </c>
      <c r="BU140" s="4" t="str">
        <f>IF(AND(ISNUMBER(DK140),DK140&lt;8),IF(AND(ISNUMBER(AN140),ISNUMBER(DK140)),IF(AN140-VLOOKUP(BI140,NyLi1R!$L$2:$V$4,DK140,1)&lt;1,1 &amp; " - " &amp; AN140+VLOOKUP(BI140,NyLi1R!$L$2:$V$4,DK140,1),IF(AN140+VLOOKUP(BI140,NyLi1R!$L$2:$V$4,DK140,1)&gt;19,AN140-VLOOKUP(BI140,NyLi1R!$L$2:$V$4,DK140,1) &amp; " - " &amp; 19,AN140-VLOOKUP(BI140,NyLi1R!$L$2:$V$4,DK140,1) &amp; " - " &amp; AN140+VLOOKUP(BI140,NyLi1R!$L$2:$V$4,DK140,1))),""),"")</f>
        <v/>
      </c>
      <c r="BV140" s="4" t="str">
        <f>IF(AND(ISNUMBER(DK140),DK140&lt;8),IF(AND(ISNUMBER(AO140),ISNUMBER(DK140)),IF(AO140-VLOOKUP(BI140,NyLi1E!$L$2:$V$4,DK140,1)&lt;1,1 &amp; " - " &amp; AO140+VLOOKUP(BI140,NyLi1E!$L$2:$V$4,DK140,1),IF(AO140+VLOOKUP(BI140,NyLi1E!$L$2:$V$4,DK140,1)&gt;19,AO140-VLOOKUP(BI140,NyLi1E!$L$2:$V$4,DK140,1) &amp; " - " &amp; 19,AO140-VLOOKUP(BI140,NyLi1E!$L$2:$V$4,DK140,1) &amp; " - " &amp; AO140+VLOOKUP(BI140,NyLi1E!$L$2:$V$4,DK140,1))),""),"")</f>
        <v/>
      </c>
      <c r="BW140" s="4" t="str">
        <f>IF(AND(ISNUMBER(DK140),DK140&lt;8),IF(AND(ISNUMBER(AP140),ISNUMBER(DK140)),IF(AP140-VLOOKUP(BI140,NyLi1T!$L$2:$V$4,DK140,1)&lt;1,1 &amp; " - " &amp; AP140+VLOOKUP(BI140,NyLi1T!$L$2:$V$4,DK140,1),IF(AP140+VLOOKUP(BI140,NyLi1T!$L$2:$V$4,DK140,1)&gt;19,AP140-VLOOKUP(BI140,NyLi1T!$L$2:$V$4,DK140,1) &amp; " - " &amp; 19,AP140-VLOOKUP(BI140,NyLi1T!$L$2:$V$4,DK140,1) &amp; " - " &amp; AP140+VLOOKUP(BI140,NyLi1T!$L$2:$V$4,DK140,1))),""),"")</f>
        <v/>
      </c>
      <c r="BX140" s="4" t="str">
        <f>IF(AND(ISNUMBER(DK140),DK140&gt;7),IF(AND(ISNUMBER(AQ140),ISNUMBER(DK140)),IF(AQ140-VLOOKUP(BI140,NyLi2R!$L$2:$V$4,DK140,1)&lt;1,1 &amp; " - " &amp; AQ140+VLOOKUP(BI140,NyLi2R!$L$2:$V$4,DK140,1),IF(AQ140+VLOOKUP(BI140,NyLi2R!$L$2:$V$4,DK140,1)&gt;19,AQ140-VLOOKUP(BI140,NyLi2R!$L$2:$V$4,DK140,1) &amp; " - " &amp; 19,AQ140-VLOOKUP(BI140,NyLi2R!$L$2:$V$4,DK140,1) &amp; " - " &amp; AQ140+VLOOKUP(BI140,NyLi2R!$L$2:$V$4,DK140,1))),""),"")</f>
        <v/>
      </c>
      <c r="BY140" s="4" t="str">
        <f>IF(AND(ISNUMBER(DK140),DK140&gt;7),IF(AND(ISNUMBER(AR140),ISNUMBER(DK140)),IF(AR140-VLOOKUP(BI140,NyLi2E!$L$2:$V$4,DK140,1)&lt;1,1 &amp; " - " &amp; AR140+VLOOKUP(BI140,NyLi2E!$L$2:$V$4,DK140,1),IF(AR140+VLOOKUP(BI140,NyLi2E!$L$2:$V$4,DK140,1)&gt;19,AR140-VLOOKUP(BI140,NyLi2E!$L$2:$V$4,DK140,1) &amp; " - " &amp; 19,AR140-VLOOKUP(BI140,NyLi2E!$L$2:$V$4,DK140,1) &amp; " - " &amp; AR140+VLOOKUP(BI140,NyLi2E!$L$2:$V$4,DK140,1))),""),"")</f>
        <v/>
      </c>
      <c r="BZ140" s="4" t="str">
        <f>IF(AND(ISNUMBER(DK140),DK140&gt;7),IF(AND(ISNUMBER(AS140),ISNUMBER(DK140)),IF(AS140-VLOOKUP(BI140,NyLi2T!$L$2:$V$4,DK140,1)&lt;1,1 &amp; " - " &amp; AS140+VLOOKUP(BI140,NyLi2T!$L$2:$V$4,DK140,1),IF(AS140+VLOOKUP(BI140,NyLi2T!$L$2:$V$4,DK140,1)&gt;19,AS140-VLOOKUP(BI140,NyLi2T!$L$2:$V$4,DK140,1) &amp; " - " &amp; 19,AS140-VLOOKUP(BI140,NyLi2T!$L$2:$V$4,DK140,1) &amp; " - " &amp; AS140+VLOOKUP(BI140,NyLi2T!$L$2:$V$4,DK140,1))),""),"")</f>
        <v/>
      </c>
      <c r="CA140" s="4" t="str">
        <f>IF(AND(ISNUMBER(DK140),DK140&lt;8),IF(AND(ISNUMBER(AT140),ISNUMBER(DK140)),IF(AT140-VLOOKUP(BI140,NySs!$L$2:$V$4,DK140,1)&lt;1,1 &amp; " - " &amp; AT140+VLOOKUP(BI140,NySs!$L$2:$V$4,DK140,1),IF(AT140+VLOOKUP(BI140,NySs!$L$2:$V$4,DK140,1)&gt;19,AT140-VLOOKUP(BI140,NySs!$L$2:$V$4,DK140,1) &amp; " - " &amp; 19,AT140-VLOOKUP(BI140,NySs!$L$2:$V$4,DK140,1) &amp; " - " &amp; AT140+VLOOKUP(BI140,NySs!$L$2:$V$4,DK140,1))),""),"")</f>
        <v/>
      </c>
      <c r="CB140" s="4" t="str">
        <f>IF(AND(ISNUMBER(DK140),DK140&lt;9),IF(AND(ISNUMBER(AU140),ISNUMBER(DK140)),IF(AU140-VLOOKUP(BI140,NyEo!$L$2:$V$4,DK140,1)&lt;1,1 &amp; " - " &amp; AU140+VLOOKUP(BI140,NyEo!$L$2:$V$4,DK140,1),IF(AU140+VLOOKUP(BI140,NyEo!$L$2:$V$4,DK140,1)&gt;19,AU140-VLOOKUP(BI140,NyEo!$L$2:$V$4,DK140,1) &amp; " - " &amp; 19,AU140-VLOOKUP(BI140,NyEo!$L$2:$V$4,DK140,1) &amp; " - " &amp; AU140+VLOOKUP(BI140,NyEo!$L$2:$V$4,DK140,1))),""),"")</f>
        <v/>
      </c>
      <c r="CC140" s="4" t="str">
        <f>IF(AND(ISNUMBER(DK140),DK140&gt;7),IF(AND(ISNUMBER(AV140),ISNUMBER(DK140)),IF(AV140-VLOOKUP(BI140,NyHt!$L$2:$V$4,DK140,1)&lt;1,1 &amp; " - " &amp; AV140+VLOOKUP(BI140,NyHt!$L$2:$V$4,DK140,1),IF(AV140+VLOOKUP(BI140,NyHt!$L$2:$V$4,DK140,1)&gt;19,AV140-VLOOKUP(BI140,NyHt!$L$2:$V$4,DK140,1) &amp; " - " &amp; 19,AV140-VLOOKUP(BI140,NyHt!$L$2:$V$4,DK140,1) &amp; " - " &amp; AV140+VLOOKUP(BI140,NyHt!$L$2:$V$4,DK140,1))),""),"")</f>
        <v/>
      </c>
      <c r="CD140" s="4" t="str">
        <f>IF(AND(ISNUMBER(AW140),ISNUMBER(DK140)),IF(AW140-VLOOKUP(BI140,NySiF!$L$2:$V$4,DK140,1)&lt;1,1 &amp; " - " &amp; AW140+VLOOKUP(BI140,NySiF!$L$2:$V$4,DK140,1),IF(AW140+VLOOKUP(BI140,NySiF!$L$2:$V$4,DK140,1)&gt;19,AW140-VLOOKUP(BI140,NySiF!$L$2:$V$4,DK140,1) &amp; " - " &amp; 19,AW140-VLOOKUP(BI140,NySiF!$L$2:$V$4,DK140,1) &amp; " - " &amp; AW140+VLOOKUP(BI140,NySiF!$L$2:$V$4,DK140,1))),"")</f>
        <v/>
      </c>
      <c r="CE140" s="4" t="str">
        <f>IF(AND(ISNUMBER(AX140),ISNUMBER(DK140)),IF(AX140-VLOOKUP(BI140,NySiB!$L$2:$V$4,DK140,1)&lt;1,1 &amp; " - " &amp; AX140+VLOOKUP(BI140,NySiB!$L$2:$V$4,DK140,1),IF(AX140+VLOOKUP(BI140,NySiB!$L$2:$V$4,DK140,1)&gt;19,AX140-VLOOKUP(BI140,NySiB!$L$2:$V$4,DK140,1) &amp; " - " &amp; 19,AX140-VLOOKUP(BI140,NySiB!$L$2:$V$4,DK140,1) &amp; " - " &amp; AX140+VLOOKUP(BI140,NySiB!$L$2:$V$4,DK140,1))),"")</f>
        <v/>
      </c>
      <c r="CF140" s="4" t="str">
        <f>IF(AND(ISNUMBER(AY140),ISNUMBER(DK140)),IF(AY140-VLOOKUP(BI140,NySiT!$L$2:$V$4,DK140,1)&lt;1,1 &amp; " - " &amp; AY140+VLOOKUP(BI140,NySiT!$L$2:$V$4,DK140,1),IF(AY140+VLOOKUP(BI140,NySiT!$L$2:$V$4,DK140,1)&gt;19,AY140-VLOOKUP(BI140,NySiT!$L$2:$V$4,DK140,1) &amp; " - " &amp; 19,AY140-VLOOKUP(BI140,NySiT!$L$2:$V$4,DK140,1) &amp; " - " &amp; AY140+VLOOKUP(BI140,NySiT!$L$2:$V$4,DK140,1))),"")</f>
        <v/>
      </c>
      <c r="CG140" s="4" t="str">
        <f>IF(AND(ISNUMBER(AZ140),ISNUMBER(DK140)),IF(AZ140-VLOOKUP(BI140,NyVs!$L$2:$V$4,DK140,1)&lt;1,1 &amp; " - " &amp; AZ140+VLOOKUP(BI140,NyVs!$L$2:$V$4,DK140,1),IF(AZ140+VLOOKUP(BI140,NyVs!$L$2:$V$4,DK140,1)&gt;19,AZ140-VLOOKUP(BI140,NyVs!$L$2:$V$4,DK140,1) &amp; " - " &amp; 19,AZ140-VLOOKUP(BI140,NyVs!$L$2:$V$4,DK140,1) &amp; " - " &amp; AZ140+VLOOKUP(BI140,NyVs!$L$2:$V$4,DK140,1))),"")</f>
        <v/>
      </c>
      <c r="CH140" s="4" t="str">
        <f>IF(AND(ISNUMBER(BA140),ISNUMBER(DK140)),IF(BA140-VLOOKUP(BI140,NyPp!$L$2:$V$4,DK140,1)&lt;1,1 &amp; " - " &amp; BA140+VLOOKUP(BI140,NyPp!$L$2:$V$4,DK140,1),IF(BA140+VLOOKUP(BI140,NyPp!$L$2:$V$4,DK140,1)&gt;19,BA140-VLOOKUP(BI140,NyPp!$L$2:$V$4,DK140,1) &amp; " - " &amp; 19,BA140-VLOOKUP(BI140,NyPp!$L$2:$V$4,DK140,1) &amp; " - " &amp; BA140+VLOOKUP(BI140,NyPp!$L$2:$V$4,DK140,1))),"")</f>
        <v/>
      </c>
      <c r="CI140" s="4" t="str">
        <f>IF(AND(ISNUMBER(BB140),ISNUMBER(DK140)),IF(BB140-VLOOKUP(BI140,NyIGS!$L$2:$V$4,DK140,1)&lt;40,40 &amp; " - " &amp; BB140+VLOOKUP(BI140,NyIGS!$L$2:$V$4,DK140,1),IF(BB140+VLOOKUP(BI140,NyIGS!$L$2:$V$4,DK140,1)&gt;160,BB140-VLOOKUP(BI140,NyIGS!$L$2:$V$4,DK140,1) &amp; " - " &amp; 160,BB140-VLOOKUP(BI140,NyIGS!$L$2:$V$4,DK140,1) &amp; " - " &amp; BB140+VLOOKUP(BI140,NyIGS!$L$2:$V$4,DK140,1))),"")</f>
        <v/>
      </c>
      <c r="CJ140" s="4" t="str">
        <f>IF(AND(ISNUMBER(BC140),ISNUMBER(DK140)),IF(BC140-VLOOKUP(BI140,NyIRS!$L$2:$V$4,DK140,1)&lt;40,40 &amp; " - " &amp; BC140+VLOOKUP(BI140,NyIRS!$L$2:$V$4,DK140,1),IF(BC140+VLOOKUP(BI140,NyIRS!$L$2:$V$4,DK140,1)&gt;160,BC140-VLOOKUP(BI140,NyIRS!$L$2:$V$4,DK140,1) &amp; " - " &amp; 160,BC140-VLOOKUP(BI140,NyIRS!$L$2:$V$4,DK140,1) &amp; " - " &amp; BC140+VLOOKUP(BI140,NyIRS!$L$2:$V$4,DK140,1))),"")</f>
        <v/>
      </c>
      <c r="CK140" s="4" t="str">
        <f>IF(AND(ISNUMBER(BD140),ISNUMBER(DK140)),IF(BD140-VLOOKUP(BI140,NyIES!$L$2:$V$4,DK140,1)&lt;40,40 &amp; " - " &amp; BD140+VLOOKUP(BI140,NyIES!$L$2:$V$4,DK140,1),IF(BD140+VLOOKUP(BI140,NyIES!$L$2:$V$4,DK140,1)&gt;160,BD140-VLOOKUP(BI140,NyIES!$L$2:$V$4,DK140,1) &amp; " - " &amp; 160,BD140-VLOOKUP(BI140,NyIES!$L$2:$V$4,DK140,1) &amp; " - " &amp; BD140+VLOOKUP(BI140,NyIES!$L$2:$V$4,DK140,1))),"")</f>
        <v/>
      </c>
      <c r="CL140" s="4" t="str">
        <f>IF(AND(ISNUMBER(BE140),ISNUMBER(DK140)),IF(BE140-VLOOKUP(BI140,NyISI!$L$2:$V$4,DK140,1)&lt;40,40 &amp; " - " &amp; BE140+VLOOKUP(BI140,NyISI!$L$2:$V$4,DK140,1),IF(BE140+VLOOKUP(BI140,NyISI!$L$2:$V$4,DK140,1)&gt;160,BE140-VLOOKUP(BI140,NyISI!$L$2:$V$4,DK140,1) &amp; " - " &amp; 160,BE140-VLOOKUP(BI140,NyISI!$L$2:$V$4,DK140,1) &amp; " - " &amp; BE140+VLOOKUP(BI140,NyISI!$L$2:$V$4,DK140,1))),"")</f>
        <v/>
      </c>
      <c r="CM140" s="4" t="str">
        <f>IF(AND(ISNUMBER(DK140),DK140&lt;8),IF(AND(ISNUMBER(BF140),ISNUMBER(DK140)),IF(BF140-VLOOKUP(BI140,NyISS!$L$2:$V$4,DK140,1)&lt;40,40 &amp; " - " &amp; BF140+VLOOKUP(BI140,NyISS!$L$2:$V$4,DK140,1),IF(BF140+VLOOKUP(BI140,NyISS!$L$2:$V$4,DK140,1)&gt;160,BF140-VLOOKUP(BI140,NyISS!$L$2:$V$4,DK140,1) &amp; " - " &amp; 160,BF140-VLOOKUP(BI140,NyISS!$L$2:$V$4,DK140,1) &amp; " - " &amp; BF140+VLOOKUP(BI140,NyISS!$L$2:$V$4,DK140,1))),""),"")</f>
        <v/>
      </c>
      <c r="CN140" s="4" t="str">
        <f>IF(AND(ISNUMBER(DK140),DK140&gt;7),IF(AND(ISNUMBER(BG140),ISNUMBER(DK140)),IF(BG140-VLOOKUP(BI140,NyISM!$L$2:$V$4,DK140,1)&lt;40,40 &amp; " - " &amp; BG140+VLOOKUP(BI140,NyISM!$L$2:$V$4,DK140,1),IF(BG140+VLOOKUP(BI140,NyISM!$L$2:$V$4,DK140,1)&gt;160,BG140-VLOOKUP(BI140,NyISM!$L$2:$V$4,DK140,1) &amp; " - " &amp; 160,BG140-VLOOKUP(BI140,NyISM!$L$2:$V$4,DK140,1) &amp; " - " &amp; BG140+VLOOKUP(BI140,NyISM!$L$2:$V$4,DK140,1))),""),"")</f>
        <v/>
      </c>
      <c r="CO140" s="4" t="str">
        <f>IF(AND(ISNUMBER(BH140),ISNUMBER(DK140)),IF(BH140-VLOOKUP(BI140,NyIAM!$L$2:$V$4,DK140,1)&lt;40,40 &amp; " - " &amp; BH140+VLOOKUP(BI140,NyIAM!$L$2:$V$4,DK140,1),IF(BH140+VLOOKUP(BI140,NyIAM!$L$2:$V$4,DK140,1)&gt;160,BH140-VLOOKUP(BI140,NyIAM!$L$2:$V$4,DK140,1) &amp; " - " &amp; 160,BH140-VLOOKUP(BI140,NyIAM!$L$2:$V$4,DK140,1) &amp; " - " &amp; BH140+VLOOKUP(BI140,NyIAM!$L$2:$V$4,DK140,1))),"")</f>
        <v/>
      </c>
      <c r="CP140" s="4" t="str">
        <f>IF(AF140="","",IF(AND(ISNUMBER(AF140),ISNUMBER(DK140)),IF(VLOOKUP(AF140,NyOm!$A$2:$K$30,DK140,1)=1,"Onormalt få ord",IF(VLOOKUP(AF140,NyOm!$A$2:$K$30,DK140,1)=2,"Färre antal ord än normalt",IF(VLOOKUP(AF140,NyOm!$A$2:$K$30,DK140,1)=3,"Normalt antal ord","")))))</f>
        <v/>
      </c>
      <c r="CQ140" s="4" t="str">
        <f>IF(AB140="","",IF(AND(ISNUMBER(AB140),ISNUMBER(DK140)),IF(VLOOKUP(AB140,NyPbTid!$A$2:$K$218,DK140,1)=1,"Onormalt lång tidsåtgång",IF(VLOOKUP(AB140,NyPbTid!$A$2:$K$218,DK140,1)=2,"Långsammare än normalt",IF(VLOOKUP(AB140,NyPbTid!$A$2:$K$218,DK140,1)=3,"Normal tidsåtgång","")))))</f>
        <v/>
      </c>
      <c r="CR140" s="4" t="str">
        <f>IF(AC140="","",IF(AND(ISNUMBER(AC140),ISNUMBER(DK140)),IF(VLOOKUP(AC140,NyPbFel!$A$2:$K$18,DK140,1)=1,"Onormalt antal fel",IF(VLOOKUP(AC140,NyPbFel!$A$2:$K$18,DK140,1)=2,"Fler fel än normalt",IF(VLOOKUP(AC140,NyPbFel!$A$2:$K$18,DK140,1)=3,"Normalt antal fel","")))))</f>
        <v/>
      </c>
      <c r="CS140" s="4" t="str">
        <f t="shared" si="50"/>
        <v/>
      </c>
      <c r="CT140" s="4" t="str">
        <f>IF(OR(ISNUMBER(CS140),CS140="0**"),IF(ISNUMBER(CS140),CS140/ABS(CS140)*VLOOKUP(1,SignDiff!$A$3:$K$4,DK140,1),VLOOKUP(1,SignDiff!$A$3:$K$4,DK140,1)),"")</f>
        <v/>
      </c>
      <c r="CU140" s="4" t="str">
        <f>IF(OR(ISNUMBER(CS140),CS140="0**"),IF(ISNUMBER(CS140),CS140/ABS(CS140)*VLOOKUP(1,SignDiff!$A$7:$K$8,DK140,1),VLOOKUP(1,SignDiff!$A$7:$K$8,DK140,1)),"")</f>
        <v/>
      </c>
      <c r="CV140" s="4" t="str">
        <f t="shared" si="51"/>
        <v/>
      </c>
      <c r="CW140" s="4" t="str">
        <f t="shared" si="52"/>
        <v/>
      </c>
      <c r="CX140" s="4" t="str">
        <f>IF(OR(ISNUMBER(CS140),CS140="0**"),IF(CS140="0**",VLOOKUP(0,'IRS-IES'!$A$2:$C$43,2,1),IF(CS140&lt;0,VLOOKUP(ABS(CS140),'IRS-IES'!$A$2:$C$43,2,1),VLOOKUP(ABS(CS140),'IRS-IES'!$A$2:$C$43,3,1))),"")</f>
        <v/>
      </c>
      <c r="CY140" s="4" t="str">
        <f t="shared" si="53"/>
        <v/>
      </c>
      <c r="CZ140" s="4" t="str">
        <f>IF(OR(ISNUMBER(CY140),CY140="0**"),IF(ISNUMBER(CY140),CY140/ABS(CY140)*VLOOKUP(2,SignDiff!$A$3:$K$4,DK140,1),VLOOKUP(2,SignDiff!$A$3:$K$4,DK140,1)),"")</f>
        <v/>
      </c>
      <c r="DA140" s="4" t="str">
        <f>IF(OR(ISNUMBER(CY140),CY140="0**"),IF(ISNUMBER(CY140),CY140/ABS(CY140)*VLOOKUP(2,SignDiff!$A$7:$K$8,DK140,1),VLOOKUP(2,SignDiff!$A$7:$K$8,DK140,1)),"")</f>
        <v/>
      </c>
      <c r="DB140" s="4" t="str">
        <f t="shared" si="54"/>
        <v/>
      </c>
      <c r="DC140" s="4" t="str">
        <f t="shared" si="55"/>
        <v/>
      </c>
      <c r="DD140" s="4" t="str">
        <f>IF(OR(ISNUMBER(CY140),CY140="0**"),IF(CY140="0**",VLOOKUP(0,'ISI-ISS'!$A$2:$C$43,2,1),IF(CY140&lt;0,VLOOKUP(ABS(CY140),'ISI-ISS'!$A$2:$C$43,2,1),VLOOKUP(ABS(CY140),'ISI-ISS'!$A$2:$C$43,3,1))),"")</f>
        <v/>
      </c>
      <c r="DE140" s="4" t="str">
        <f t="shared" si="56"/>
        <v/>
      </c>
      <c r="DF140" s="4" t="str">
        <f>IF(OR(ISNUMBER(DE140),DE140="0**"),IF(ISNUMBER(DE140),DE140/ABS(DE140)*VLOOKUP(2,SignDiff!$A$3:$K$4,DK140,1),VLOOKUP(2,SignDiff!$A$3:$K$4,DK140,1)),"")</f>
        <v/>
      </c>
      <c r="DG140" s="4" t="str">
        <f>IF(OR(ISNUMBER(DE140),DE140="0**"),IF(ISNUMBER(DE140),DE140/ABS(DE140)*VLOOKUP(2,SignDiff!$A$7:$K$8,DK140,1),VLOOKUP(2,SignDiff!$A$7:$K$8,DK140,1)),"")</f>
        <v/>
      </c>
      <c r="DH140" s="4" t="str">
        <f t="shared" si="57"/>
        <v/>
      </c>
      <c r="DI140" s="4" t="str">
        <f t="shared" si="58"/>
        <v/>
      </c>
      <c r="DJ140" s="4" t="str">
        <f>IF(OR(ISNUMBER(DE140),DE140="0**"),IF(DE140="0**",VLOOKUP(0,'ISI-ISM'!$A$2:$C$43,2,1),IF(DE140&lt;0,VLOOKUP(ABS(DE140),'ISI-ISM'!$A$2:$C$43,2,1),VLOOKUP(ABS(DE140),'ISI-ISM'!$A$2:$C$43,3,1))),"")</f>
        <v/>
      </c>
      <c r="DK140" s="4" t="str">
        <f>IF(ISERROR(VLOOKUP(N140,age!$A$2:$C$11,2,1)),"",VLOOKUP(N140,age!$A$2:$C$11,2,1))</f>
        <v/>
      </c>
      <c r="DL140" s="4" t="str">
        <f>IF(ISERROR(VLOOKUP(N140,age!$A$2:$C$11,3,1)),"",VLOOKUP(N140,age!$A$2:$C$11,3,1))</f>
        <v/>
      </c>
      <c r="DM140" s="4">
        <f t="shared" si="45"/>
        <v>0</v>
      </c>
      <c r="DN140" s="4">
        <f t="shared" si="46"/>
        <v>0</v>
      </c>
      <c r="DO140" s="4">
        <f t="shared" si="47"/>
        <v>0</v>
      </c>
      <c r="DP140" s="4">
        <f t="shared" si="48"/>
        <v>0</v>
      </c>
      <c r="DQ140" s="4">
        <f t="shared" si="49"/>
        <v>0</v>
      </c>
      <c r="DR140" s="9" t="str">
        <f t="shared" si="59"/>
        <v/>
      </c>
      <c r="DS140" s="9" t="str">
        <f t="shared" si="60"/>
        <v/>
      </c>
      <c r="DT140" s="9" t="str">
        <f t="shared" si="61"/>
        <v/>
      </c>
      <c r="DU140" s="9" t="str">
        <f t="shared" si="62"/>
        <v/>
      </c>
      <c r="DV140" s="9" t="str">
        <f t="shared" si="63"/>
        <v/>
      </c>
      <c r="DW140" s="9" t="str">
        <f t="shared" si="64"/>
        <v/>
      </c>
      <c r="DX140" s="9" t="str">
        <f t="shared" si="65"/>
        <v/>
      </c>
      <c r="DY140" s="9" t="str">
        <f>IF(AND(ISNUMBER(AJ140),ISNUMBER(DK140)),IF(AJ140-VLOOKUP(BI140,NyFi!$L$2:$V$4,DK140,1)&lt;1,1,AJ140-VLOOKUP(BI140,NyFi!$L$2:$V$4,DK140,1)),"")</f>
        <v/>
      </c>
      <c r="DZ140" s="9" t="str">
        <f>IF(AND(ISNUMBER(DK140),DK140&lt;8),IF(AND(ISNUMBER(AK140),ISNUMBER(DK140)),IF(AK140-VLOOKUP(BI140,NyGs!$L$2:$V$4,DK140,1)&lt;1,1,AK140-VLOOKUP(BI140,NyGs!$L$2:$V$4,DK140,1)),""),"")</f>
        <v/>
      </c>
      <c r="EA140" s="9" t="str">
        <f>IF(AND(ISNUMBER(AL140),ISNUMBER(DK140)),IF(AL140-VLOOKUP(BI140,NyRm!$L$2:$V$4,DK140,1)&lt;1,1,AL140-VLOOKUP(BI140,NyRm!$L$2:$V$4,DK140,1)),"")</f>
        <v/>
      </c>
      <c r="EB140" s="9" t="str">
        <f>IF(AND(ISNUMBER(AM140),ISNUMBER(DK140)),IF(AM140-VLOOKUP(BI140,NyFm!$L$2:$V$4,DK140,1)&lt;1,1,AM140-VLOOKUP(BI140,NyFm!$L$2:$V$4,DK140,1)),"")</f>
        <v/>
      </c>
      <c r="EC140" s="9" t="str">
        <f>IF(AND(ISNUMBER(DK140),DK140&lt;8),IF(AND(ISNUMBER(AN140),ISNUMBER(DK140)),IF(AN140-VLOOKUP(BI140,NyLi1R!$L$2:$V$4,DK140,1)&lt;1,1,AN140-VLOOKUP(BI140,NyLi1R!$L$2:$V$4,DK140,1)),""),"")</f>
        <v/>
      </c>
      <c r="ED140" s="9" t="str">
        <f>IF(AND(ISNUMBER(DK140),DK140&lt;8),IF(AND(ISNUMBER(AO140),ISNUMBER(DK140)),IF(AO140-VLOOKUP(BI140,NyLi1E!$L$2:$V$4,DK140,1)&lt;1,1,AO140-VLOOKUP(BI140,NyLi1E!$L$2:$V$4,DK140,1)),""),"")</f>
        <v/>
      </c>
      <c r="EE140" s="9" t="str">
        <f>IF(AND(ISNUMBER(DK140),DK140&lt;8),IF(AND(ISNUMBER(AP140),ISNUMBER(DK140)),IF(AP140-VLOOKUP(BI140,NyLi1T!$L$2:$V$4,DK140,1)&lt;1,1,AP140-VLOOKUP(BI140,NyLi1T!$L$2:$V$4,DK140,1)),""),"")</f>
        <v/>
      </c>
      <c r="EF140" s="9" t="str">
        <f>IF(AND(ISNUMBER(DK140),DK140&gt;7),IF(AND(ISNUMBER(AQ140),ISNUMBER(DK140)),IF(AQ140-VLOOKUP(BI140,NyLi2R!$L$2:$V$4,DK140,1)&lt;1,1,AQ140-VLOOKUP(BI140,NyLi2R!$L$2:$V$4,DK140,1)),""),"")</f>
        <v/>
      </c>
      <c r="EG140" s="9" t="str">
        <f>IF(AND(ISNUMBER(DK140),DK140&gt;7),IF(AND(ISNUMBER(AR140),ISNUMBER(DK140)),IF(AR140-VLOOKUP(BI140,NyLi2E!$L$2:$V$4,DK140,1)&lt;1,1,AR140-VLOOKUP(BI140,NyLi2E!$L$2:$V$4,DK140,1)),""),"")</f>
        <v/>
      </c>
      <c r="EH140" s="9" t="str">
        <f>IF(AND(ISNUMBER(DK140),DK140&gt;7),IF(AND(ISNUMBER(AS140),ISNUMBER(DK140)),IF(AS140-VLOOKUP(BI140,NyLi2T!$L$2:$V$4,DK140,1)&lt;1,1,AS140-VLOOKUP(BI140,NyLi2T!$L$2:$V$4,DK140,1)),""),"")</f>
        <v/>
      </c>
      <c r="EI140" s="9" t="str">
        <f>IF(AND(ISNUMBER(DK140),DK140&lt;8),IF(AND(ISNUMBER(AT140),ISNUMBER(DK140)),IF(AT140-VLOOKUP(BI140,NySs!$L$2:$V$4,DK140,1)&lt;1,1,AT140-VLOOKUP(BI140,NySs!$L$2:$V$4,DK140,1)),""),"")</f>
        <v/>
      </c>
      <c r="EJ140" s="9" t="str">
        <f>IF(AND(ISNUMBER(DK140),DK140&lt;9),IF(AND(ISNUMBER(AU140),ISNUMBER(DK140)),IF(AU140-VLOOKUP(BI140,NyEo!$L$2:$V$4,DK140,1)&lt;1,1,AU140-VLOOKUP(BI140,NyEo!$L$2:$V$4,DK140,1)),""),"")</f>
        <v/>
      </c>
      <c r="EK140" s="9" t="str">
        <f>IF(AND(ISNUMBER(DK140),DK140&gt;7),IF(AND(ISNUMBER(AV140),ISNUMBER(DK140)),IF(AV140-VLOOKUP(BI140,NyHt!$L$2:$V$4,DK140,1)&lt;1,1,AV140-VLOOKUP(BI140,NyHt!$L$2:$V$4,DK140,1)),""),"")</f>
        <v/>
      </c>
      <c r="EL140" s="9" t="str">
        <f>IF(AND(ISNUMBER(AW140),ISNUMBER(DK140)),IF(AW140-VLOOKUP(BI140,NySiF!$L$2:$V$4,DK140,1)&lt;1,1,AW140-VLOOKUP(BI140,NySiF!$L$2:$V$4,DK140,1)),"")</f>
        <v/>
      </c>
      <c r="EM140" s="9" t="str">
        <f>IF(AND(ISNUMBER(AX140),ISNUMBER(DK140)),IF(AX140-VLOOKUP(BI140,NySiB!$L$2:$V$4,DK140,1)&lt;1,1,AX140-VLOOKUP(BI140,NySiB!$L$2:$V$4,DK140,1)),"")</f>
        <v/>
      </c>
      <c r="EN140" s="9" t="str">
        <f>IF(AND(ISNUMBER(AY140),ISNUMBER(DK140)),IF(AY140-VLOOKUP(BI140,NySiT!$L$2:$V$4,DK140,1)&lt;1,1,AY140-VLOOKUP(BI140,NySiT!$L$2:$V$4,DK140,1)),"")</f>
        <v/>
      </c>
      <c r="EO140" s="9" t="str">
        <f>IF(AND(ISNUMBER(AZ140),ISNUMBER(DK140)),IF(AZ140-VLOOKUP(BI140,NyVs!$L$2:$V$4,DK140,1)&lt;1,1,AZ140-VLOOKUP(BI140,NyVs!$L$2:$V$4,DK140,1)),"")</f>
        <v/>
      </c>
      <c r="EP140" s="9" t="str">
        <f>IF(AND(ISNUMBER(BA140),ISNUMBER(DK140)),IF(BA140-VLOOKUP(BI140,NyPp!$L$2:$V$4,DK140,1)&lt;1,1,BA140-VLOOKUP(BI140,NyPp!$L$2:$V$4,DK140,1)),"")</f>
        <v/>
      </c>
      <c r="EQ140" s="9" t="str">
        <f>IF(AND(ISNUMBER(BB140),ISNUMBER(DK140)),IF(BB140-VLOOKUP(BI140,NyIGS!$L$2:$V$4,DK140,1)&lt;40,40,BB140-VLOOKUP(BI140,NyIGS!$L$2:$V$4,DK140,1)),"")</f>
        <v/>
      </c>
      <c r="ER140" s="9" t="str">
        <f>IF(AND(ISNUMBER(BC140),ISNUMBER(DK140)),IF(BC140-VLOOKUP(BI140,NyIRS!$L$2:$V$4,DK140,1)&lt;40,40,BC140-VLOOKUP(BI140,NyIRS!$L$2:$V$4,DK140,1)),"")</f>
        <v/>
      </c>
      <c r="ES140" s="9" t="str">
        <f>IF(AND(ISNUMBER(BD140),ISNUMBER(DK140)),IF(BD140-VLOOKUP(BI140,NyIES!$L$2:$V$4,DK140,1)&lt;40,40,BD140-VLOOKUP(BI140,NyIES!$L$2:$V$4,DK140,1)),"")</f>
        <v/>
      </c>
      <c r="ET140" s="9" t="str">
        <f>IF(AND(ISNUMBER(BE140),ISNUMBER(DK140)),IF(BE140-VLOOKUP(BI140,NyISI!$L$2:$V$4,DK140,1)&lt;40,40,BE140-VLOOKUP(BI140,NyISI!$L$2:$V$4,DK140,1)),"")</f>
        <v/>
      </c>
      <c r="EU140" s="9" t="str">
        <f>IF(AND(ISNUMBER(DK140),DK140&lt;8),IF(AND(ISNUMBER(BF140),ISNUMBER(DK140)),IF(BF140-VLOOKUP(BI140,NyISS!$L$2:$V$4,DK140,1)&lt;40,40,BF140-VLOOKUP(BI140,NyISS!$L$2:$V$4,DK140,1)),""),"")</f>
        <v/>
      </c>
      <c r="EV140" s="9" t="str">
        <f>IF(AND(ISNUMBER(DK140),DK140&gt;7),IF(AND(ISNUMBER(BG140),ISNUMBER(DK140)),IF(BG140-VLOOKUP(BI140,NyISM!$L$2:$V$4,DK140,1)&lt;40,40,BG140-VLOOKUP(BI140,NyISM!$L$2:$V$4,DK140,1)),""),"")</f>
        <v/>
      </c>
      <c r="EW140" s="9" t="str">
        <f>IF(AND(ISNUMBER(BH140),ISNUMBER(DK140)),IF(BH140-VLOOKUP(BI140,NyIAM!$L$2:$V$4,DK140,1)&lt;40,40,BH140-VLOOKUP(BI140,NyIAM!$L$2:$V$4,DK140,1)),"")</f>
        <v/>
      </c>
      <c r="EX140" s="9" t="str">
        <f>IF(AND(ISNUMBER(AJ140),ISNUMBER(DK140)),IF(AJ140+VLOOKUP(BI140,NyFi!$L$2:$V$4,DK140,1)&gt;19,19,AJ140+VLOOKUP(BI140,NyFi!$L$2:$V$4,DK140,1)),"")</f>
        <v/>
      </c>
      <c r="EY140" s="9" t="str">
        <f>IF(AND(ISNUMBER(DK140),DK140&lt;8),IF(AND(ISNUMBER(AK140),ISNUMBER(DK140)),IF(AK140+VLOOKUP(BI140,NyGs!$L$2:$V$4,DK140,1)&gt;19,19,AK140+VLOOKUP(BI140,NyGs!$L$2:$V$4,DK140,1)),""),"")</f>
        <v/>
      </c>
      <c r="EZ140" s="9" t="str">
        <f>IF(AND(ISNUMBER(AL140),ISNUMBER(DK140)),IF(AL140+VLOOKUP(BI140,NyRm!$L$2:$V$4,DK140,1)&gt;19,19,AL140+VLOOKUP(BI140,NyRm!$L$2:$V$4,DK140,1)),"")</f>
        <v/>
      </c>
      <c r="FA140" s="9" t="str">
        <f>IF(AND(ISNUMBER(AM140),ISNUMBER(DK140)),IF(AM140+VLOOKUP(BI140,NyFm!$L$2:$V$4,DK140,1)&gt;19,19,AM140+VLOOKUP(BI140,NyFm!$L$2:$V$4,DK140,1)),"")</f>
        <v/>
      </c>
      <c r="FB140" s="9" t="str">
        <f>IF(AND(ISNUMBER(DK140),DK140&lt;8),IF(AND(ISNUMBER(AN140),ISNUMBER(DK140)),IF(AN140+VLOOKUP(BI140,NyLi1R!$L$2:$V$4,DK140,1)&gt;19,19,AN140+VLOOKUP(BI140,NyLi1R!$L$2:$V$4,DK140,1)),""),"")</f>
        <v/>
      </c>
      <c r="FC140" s="9" t="str">
        <f>IF(AND(ISNUMBER(DK140),DK140&lt;8),IF(AND(ISNUMBER(AO140),ISNUMBER(DK140)),IF(AO140+VLOOKUP(BI140,NyLi1E!$L$2:$V$4,DK140,1)&gt;19,19,AO140+VLOOKUP(BI140,NyLi1E!$L$2:$V$4,DK140,1)),""),"")</f>
        <v/>
      </c>
      <c r="FD140" s="9" t="str">
        <f>IF(AND(ISNUMBER(DK140),DK140&lt;8),IF(AND(ISNUMBER(AP140),ISNUMBER(DK140)),IF(AP140+VLOOKUP(BI140,NyLi1T!$L$2:$V$4,DK140,1)&gt;19,19,AP140+VLOOKUP(BI140,NyLi1T!$L$2:$V$4,DK140,1)),""),"")</f>
        <v/>
      </c>
      <c r="FE140" s="9" t="str">
        <f>IF(AND(ISNUMBER(DK140),DK140&gt;7),IF(AND(ISNUMBER(AQ140),ISNUMBER(DK140)),IF(AQ140+VLOOKUP(BI140,NyLi2R!$L$2:$V$4,DK140,1)&gt;19,19,AQ140+VLOOKUP(BI140,NyLi2R!$L$2:$V$4,DK140,1)),""),"")</f>
        <v/>
      </c>
      <c r="FF140" s="9" t="str">
        <f>IF(AND(ISNUMBER(DK140),DK140&gt;7),IF(AND(ISNUMBER(AR140),ISNUMBER(DK140)),IF(AR140+VLOOKUP(BI140,NyLi2E!$L$2:$V$4,DK140,1)&gt;19,19,AR140+VLOOKUP(BI140,NyLi2E!$L$2:$V$4,DK140,1)),""),"")</f>
        <v/>
      </c>
      <c r="FG140" s="9" t="str">
        <f>IF(AND(ISNUMBER(DK140),DK140&gt;7),IF(AND(ISNUMBER(AS140),ISNUMBER(DK140)),IF(AS140+VLOOKUP(BI140,NyLi2T!$L$2:$V$4,DK140,1)&gt;19,19,AS140+VLOOKUP(BI140,NyLi2T!$L$2:$V$4,DK140,1)),""),"")</f>
        <v/>
      </c>
      <c r="FH140" s="9" t="str">
        <f>IF(AND(ISNUMBER(DK140),DK140&lt;8),IF(AND(ISNUMBER(AT140),ISNUMBER(DK140)),IF(AT140+VLOOKUP(BI140,NySs!$L$2:$V$4,DK140,1)&gt;19,19,AT140+VLOOKUP(BI140,NySs!$L$2:$V$4,DK140,1)),""),"")</f>
        <v/>
      </c>
      <c r="FI140" s="9" t="str">
        <f>IF(AND(ISNUMBER(DK140),DK140&lt;9),IF(AND(ISNUMBER(AU140),ISNUMBER(DK140)),IF(AU140+VLOOKUP(BI140,NyEo!$L$2:$V$4,DK140,1)&gt;19,19,AU140+VLOOKUP(BI140,NyEo!$L$2:$V$4,DK140,1)),""),"")</f>
        <v/>
      </c>
      <c r="FJ140" s="9" t="str">
        <f>IF(AND(ISNUMBER(DK140),DK140&gt;7),IF(AND(ISNUMBER(AV140),ISNUMBER(DK140)),IF(AV140+VLOOKUP(BI140,NyHt!$L$2:$V$4,DK140,1)&gt;19,19,AV140+VLOOKUP(BI140,NyHt!$L$2:$V$4,DK140,1)),""),"")</f>
        <v/>
      </c>
      <c r="FK140" s="9" t="str">
        <f>IF(AND(ISNUMBER(AW140),ISNUMBER(DK140)),IF(AW140+VLOOKUP(BI140,NySiF!$L$2:$V$4,DK140,1)&gt;19,19,AW140+VLOOKUP(BI140,NySiF!$L$2:$V$4,DK140,1)),"")</f>
        <v/>
      </c>
      <c r="FL140" s="9" t="str">
        <f>IF(AND(ISNUMBER(AX140),ISNUMBER(DK140)),IF(AX140+VLOOKUP(BI140,NySiB!$L$2:$V$4,DK140,1)&gt;19,19,AX140+VLOOKUP(BI140,NySiB!$L$2:$V$4,DK140,1)),"")</f>
        <v/>
      </c>
      <c r="FM140" s="9" t="str">
        <f>IF(AND(ISNUMBER(AY140),ISNUMBER(DK140)),IF(AY140+VLOOKUP(BI140,NySiT!$L$2:$V$4,DK140,1)&gt;19,19,AY140+VLOOKUP(BI140,NySiT!$L$2:$V$4,DK140,1)),"")</f>
        <v/>
      </c>
      <c r="FN140" s="9" t="str">
        <f>IF(AND(ISNUMBER(AZ140),ISNUMBER(DK140)),IF(AZ140+VLOOKUP(BI140,NyVs!$L$2:$V$4,DK140,1)&gt;19,19,AZ140+VLOOKUP(BI140,NyVs!$L$2:$V$4,DK140,1)),"")</f>
        <v/>
      </c>
      <c r="FO140" s="9" t="str">
        <f>IF(AND(ISNUMBER(BA140),ISNUMBER(DK140)),IF(BA140+VLOOKUP(BI140,NyPp!$L$2:$V$4,DK140,1)&gt;19,19,BA140+VLOOKUP(BI140,NyPp!$L$2:$V$4,DK140,1)),"")</f>
        <v/>
      </c>
      <c r="FP140" s="9" t="str">
        <f>IF(AND(ISNUMBER(BB140),ISNUMBER(DK140)),IF(BB140+VLOOKUP(BI140,NyIGS!$L$2:$V$4,DK140,1)&gt;160,160,BB140+VLOOKUP(BI140,NyIGS!$L$2:$V$4,DK140,1)),"")</f>
        <v/>
      </c>
      <c r="FQ140" s="9" t="str">
        <f>IF(AND(ISNUMBER(BC140),ISNUMBER(DK140)),IF(BC140+VLOOKUP(BI140,NyIRS!$L$2:$V$4,DK140,1)&gt;160,160,BC140+VLOOKUP(BI140,NyIRS!$L$2:$V$4,DK140,1)),"")</f>
        <v/>
      </c>
      <c r="FR140" s="9" t="str">
        <f>IF(AND(ISNUMBER(BD140),ISNUMBER(DK140)),IF(BD140+VLOOKUP(BI140,NyIES!$L$2:$V$4,DK140,1)&gt;160,160, BD140+VLOOKUP(BI140,NyIES!$L$2:$V$4,DK140,1)),"")</f>
        <v/>
      </c>
      <c r="FS140" s="9" t="str">
        <f>IF(AND(ISNUMBER(BE140),ISNUMBER(DK140)),IF(BE140+VLOOKUP(BI140,NyISI!$L$2:$V$4,DK140,1)&gt;160,160,BE140+VLOOKUP(BI140,NyISI!$L$2:$V$4,DK140,1)),"")</f>
        <v/>
      </c>
      <c r="FT140" s="9" t="str">
        <f>IF(AND(ISNUMBER(DK140),DK140&lt;8),IF(AND(ISNUMBER(BF140),ISNUMBER(DK140)),IF(BF140+VLOOKUP(BI140,NyISS!$L$2:$V$4,DK140,1)&gt;160,160,BF140+VLOOKUP(BI140,NyISS!$L$2:$V$4,DK140,1)),""),"")</f>
        <v/>
      </c>
      <c r="FU140" s="9" t="str">
        <f>IF(AND(ISNUMBER(DK140),DK140&gt;7),IF(AND(ISNUMBER(BG140),ISNUMBER(DK140)),IF(BG140+VLOOKUP(BI140,NyISM!$L$2:$V$4,DK140,1)&gt;160,160,BG140+VLOOKUP(BI140,NyISM!$L$2:$V$4,DK140,1)),""),"")</f>
        <v/>
      </c>
      <c r="FV140" s="9" t="str">
        <f>IF(AND(ISNUMBER(BH140),ISNUMBER(DK140)),IF(BH140+VLOOKUP(BI140,NyIAM!$L$2:$V$4,DK140,1)&gt;160,160,BH140+VLOOKUP(BI140,NyIAM!$L$2:$V$4,DK140,1)),"")</f>
        <v/>
      </c>
    </row>
    <row r="141" spans="1:178" x14ac:dyDescent="0.2">
      <c r="A141" s="51"/>
      <c r="B141" s="51"/>
      <c r="C141" s="51"/>
      <c r="D141" s="51"/>
      <c r="E141" s="51"/>
      <c r="F141" s="51"/>
      <c r="G141" s="51"/>
      <c r="H141" s="51"/>
      <c r="I141" s="51"/>
      <c r="J141" s="52"/>
      <c r="K141" s="52"/>
      <c r="L141" s="53"/>
      <c r="M141" s="53"/>
      <c r="N141" s="58" t="str">
        <f t="shared" si="44"/>
        <v/>
      </c>
      <c r="O141" s="53"/>
      <c r="P141" s="53"/>
      <c r="Q141" s="53"/>
      <c r="R141" s="53"/>
      <c r="S141" s="53"/>
      <c r="T141" s="53"/>
      <c r="U141" s="53"/>
      <c r="V141" s="53"/>
      <c r="W141" s="53"/>
      <c r="X141" s="53"/>
      <c r="Y141" s="53"/>
      <c r="Z141" s="53"/>
      <c r="AA141" s="53"/>
      <c r="AB141" s="53"/>
      <c r="AC141" s="53"/>
      <c r="AD141" s="53"/>
      <c r="AE141" s="53"/>
      <c r="AF141" s="53"/>
      <c r="AG141" s="53"/>
      <c r="AH141" s="53"/>
      <c r="AI141" s="53"/>
      <c r="AJ141" s="4" t="str">
        <f>IF(O141="","",IF(ISNUMBER(N141),VLOOKUP(O141,NyFi!$A$2:$K$40,DK141),""))</f>
        <v/>
      </c>
      <c r="AK141" s="4" t="str">
        <f>IF(P141="","",IF(AND(ISNUMBER(N141),DK141&lt;8),VLOOKUP(P141,NyGs!$A$2:$G$41,DK141),""))</f>
        <v/>
      </c>
      <c r="AL141" s="4" t="str">
        <f>IF(AA141="","",IF(ISNUMBER(N141),VLOOKUP(AA141,NyRm!$A$2:$K$56,DK141),""))</f>
        <v/>
      </c>
      <c r="AM141" s="4" t="str">
        <f>IF(Z141="","",IF(ISNUMBER(N141),VLOOKUP(Z141,NyFm!$A$2:$K$46,DK141),""))</f>
        <v/>
      </c>
      <c r="AN141" s="4" t="str">
        <f>IF(U141="","",IF(AND(ISNUMBER(N141),DK141&lt;8),VLOOKUP(U141,NyLi1R!$A$2:$G$20,DK141),""))</f>
        <v/>
      </c>
      <c r="AO141" s="4" t="str">
        <f>IF(V141="","",IF(AND(ISNUMBER(N141),DK141&lt;8),VLOOKUP(V141,NyLi1E!$A$2:$G$20,DK141),""))</f>
        <v/>
      </c>
      <c r="AP141" s="4" t="str">
        <f>IF(AND(ISNUMBER(N141),ISNUMBER(AN141),ISNUMBER(AO141),DK141&lt;8),VLOOKUP(AN141+AO141,NyLi1T!$A$2:$G$40,DK141),"")</f>
        <v/>
      </c>
      <c r="AQ141" s="4" t="str">
        <f>IF(W141="","",IF(AND(ISNUMBER(N141),DK141&gt;7),VLOOKUP(W141,NyLi2R!$A$2:$K$20,DK141),""))</f>
        <v/>
      </c>
      <c r="AR141" s="4" t="str">
        <f>IF(X141="","",IF(AND(ISNUMBER(N141),DK141&gt;7),VLOOKUP(X141,NyLi2E!$A$2:$K$20,DK141),""))</f>
        <v/>
      </c>
      <c r="AS141" s="4" t="str">
        <f>IF(AND(ISNUMBER(N141),ISNUMBER(AQ141),ISNUMBER(AR141),DK141&gt;7),VLOOKUP(AQ141+AR141,NyLi2T!$A$2:$K$40,DK141),"")</f>
        <v/>
      </c>
      <c r="AT141" s="4" t="str">
        <f>IF(AE141="","",IF(AND(ISNUMBER(N141),DK141&lt;8),VLOOKUP(AE141,NySs!$A$2:$G$28,DK141),""))</f>
        <v/>
      </c>
      <c r="AU141" s="4" t="str">
        <f>IF(AD141="","",IF(AND(ISNUMBER(N141),DK141&lt;9),VLOOKUP(AD141,NyEo!$A$2:$H$22,DK141),""))</f>
        <v/>
      </c>
      <c r="AV141" s="4" t="str">
        <f>IF(Q141="","",IF(AND(ISNUMBER(N141),DK141&gt;7),VLOOKUP(Q141,NyHt!$A$2:$K$17,DK141),""))</f>
        <v/>
      </c>
      <c r="AW141" s="4" t="str">
        <f>IF(R141="","",IF(ISNUMBER(N141),VLOOKUP(R141,NySiF!$A$2:$K$18,DK141),""))</f>
        <v/>
      </c>
      <c r="AX141" s="4" t="str">
        <f>IF(S141="","",IF(ISNUMBER(N141),VLOOKUP(S141,NySiB!$A$2:$K$16,DK141),""))</f>
        <v/>
      </c>
      <c r="AY141" s="4" t="str">
        <f>IF(T141="","",IF(ISNUMBER(N141),VLOOKUP(T141,NySiT!$A$2:$K$32,DK141),""))</f>
        <v/>
      </c>
      <c r="AZ141" s="4" t="str">
        <f>IF(Y141="","",IF(ISNUMBER(N141),VLOOKUP(Y141,NyVs!$A$2:$K$86,DK141),""))</f>
        <v/>
      </c>
      <c r="BA141" s="4" t="str">
        <f>IF(AI141="","",IF(ISNUMBER(N141),VLOOKUP(AI141,NyPp!$A$2:$K$202,DK141),""))</f>
        <v/>
      </c>
      <c r="BB141" s="4" t="str">
        <f>IF(AND(ISNUMBER(AJ141),ISNUMBER(AK141),ISNUMBER(AL141),ISNUMBER(AM141),DK141&lt;8),IF(COUNTIF(O141,0)+COUNTIF(P141,0)+COUNTIF(AA141,0)+COUNTIF(Z141,0)&gt;1,"",VLOOKUP(AJ141+AK141+AL141+AM141,NyIGS!$A$2:$K$78,DK141)),IF(AND(ISNUMBER(AJ141),ISNUMBER(AL141),ISNUMBER(AM141),ISNUMBER(AS141),DK141&gt;7),IF(COUNTIF(O141,0)+COUNTIF(AA141,0)+COUNTIF(Z141,0)+AND(COUNTIF(W141,0),COUNTIF(X141,0))&gt;1,"",VLOOKUP(AJ141+AL141+AM141+AS141,NyIGS!$A$2:$K$78,DK141)),""))</f>
        <v/>
      </c>
      <c r="BC141" s="4" t="str">
        <f>IF(AND(ISNUMBER(AJ141),ISNUMBER(AN141),ISNUMBER(AT141),DK141&lt;8),IF(COUNTIF(O141,0)+COUNTIF(U141,0)+COUNTIF(AE141,0)&gt;1,"",VLOOKUP(AJ141+AN141+AT141,NyIRS!$A$2:$K$59,DK141)),IF(AND(ISNUMBER(AJ141),ISNUMBER(AQ141),DK141&gt;7),IF(COUNTIF(O141,0)+COUNTIF(W141,0)&gt;1,"",VLOOKUP(AJ141+AQ141,NyIRS!$A$2:$K$59,DK141)),""))</f>
        <v/>
      </c>
      <c r="BD141" s="4" t="str">
        <f>IF(AND(ISNUMBER(AK141),ISNUMBER(AL141),ISNUMBER(AM141),DK141&lt;8),IF(COUNTIF(P141,0)+COUNTIF(AA141,0)+COUNTIF(Z141,0)&gt;1,"",VLOOKUP(AK141+AL141+AM141,NyIES!$A$2:$K$59,DK141)),IF(AND(ISNUMBER(AL141),ISNUMBER(AM141),ISNUMBER(AR141),DK141&gt;7),IF(COUNTIF(AA141,0)+COUNTIF(Z141,0)+COUNTIF(X141,0)&gt;1,"",VLOOKUP(AL141+AM141+AR141,NyIES!$A$2:$K$59,DK141)),""))</f>
        <v/>
      </c>
      <c r="BE141" s="4" t="str">
        <f>IF(AND(ISNUMBER(AJ141),ISNUMBER(AP141),ISNUMBER(AU141),DK141&lt;8),IF(COUNTIF(O141,0)+AND(COUNTIF(U141,0),COUNTIF(V141,0))+COUNTIF(AD141,0)&gt;1,"",VLOOKUP(AJ141+AP141+AU141,NyISI!$A$2:$K$59,DK141)),IF(AND(ISNUMBER(AS141),ISNUMBER(AU141),ISNUMBER(AV141),DK141=8),IF(COUNTIF(AD141,0)+COUNTIF(Q141,0)+AND(COUNTIF(W141,0),COUNTIF(X141,0))&gt;1,"",VLOOKUP(AS141+AU141+AV141,NyISI!$A$2:$K$59,DK141)),IF(AND(ISNUMBER(AS141),ISNUMBER(AV141),DK141&gt;8),IF(COUNTIF(Q141,0)+AND(COUNTIF(W141,0),COUNTIF(X141,0))&gt;1,"",VLOOKUP(AS141+AV141,NyISI!$A$2:$K$59,DK141)),"")))</f>
        <v/>
      </c>
      <c r="BF141" s="4" t="str">
        <f>IF(AND(ISNUMBER(AT141),ISNUMBER(AK141),ISNUMBER(AL141),ISNUMBER(AM141),DK141&lt;8),IF(COUNTIF(P141,0)+COUNTIF(AA141,0)+COUNTIF(Z141,0)+COUNTIF(AE141,0)&gt;1,"",VLOOKUP(AT141+AK141+AL141+AM141,NyISS!$A$2:$G$78,DK141)),"")</f>
        <v/>
      </c>
      <c r="BG141" s="4" t="str">
        <f>IF(AND(ISNUMBER(AJ141),ISNUMBER(AL141),ISNUMBER(AM141),DK141&gt;7),IF(COUNTIF(O141,0)+COUNTIF(AA141,0)+COUNTIF(Z141,0)&gt;1,"",VLOOKUP(AJ141+AL141+AM141,NyISM!$A$2:$K$59,DK141)),"")</f>
        <v/>
      </c>
      <c r="BH141" s="4" t="str">
        <f>IF(AND(ISNUMBER(AY141),ISNUMBER(AZ141)),IF(COUNTIF(T141,0)+COUNTIF(Y141,0)&gt;1,"",VLOOKUP(AY141+AZ141,NyIAM!$A$2:$K$40,DK141)),"")</f>
        <v/>
      </c>
      <c r="BJ141" s="4" t="str">
        <f>IF(ISNUMBER(BB141),VLOOKUP(BB141,Percentil!$A$2:$B$122,2,1),"")</f>
        <v/>
      </c>
      <c r="BK141" s="4" t="str">
        <f>IF(ISNUMBER(BC141),VLOOKUP(BC141,Percentil!$A$2:$B$122,2,1),"")</f>
        <v/>
      </c>
      <c r="BL141" s="4" t="str">
        <f>IF(ISNUMBER(BD141),VLOOKUP(BD141,Percentil!$A$2:$B$122,2,1),"")</f>
        <v/>
      </c>
      <c r="BM141" s="4" t="str">
        <f>IF(ISNUMBER(BE141),VLOOKUP(BE141,Percentil!$A$2:$B$122,2,1),"")</f>
        <v/>
      </c>
      <c r="BN141" s="4" t="str">
        <f>IF(ISNUMBER(BF141),VLOOKUP(BF141,Percentil!$A$2:$B$122,2,1),"")</f>
        <v/>
      </c>
      <c r="BO141" s="4" t="str">
        <f>IF(ISNUMBER(BG141),VLOOKUP(BG141,Percentil!$A$2:$B$122,2,1),"")</f>
        <v/>
      </c>
      <c r="BP141" s="4" t="str">
        <f>IF(ISNUMBER(BH141),VLOOKUP(BH141,Percentil!$A$2:$B$122,2,1),"")</f>
        <v/>
      </c>
      <c r="BQ141" s="4" t="str">
        <f>IF(AND(ISNUMBER(AJ141),ISNUMBER(DK141)),IF(AJ141-VLOOKUP(BI141,NyFi!$L$2:$V$4,DK141,1)&lt;1,1 &amp; " - " &amp; AJ141+VLOOKUP(BI141,NyFi!$L$2:$V$4,DK141,1),IF(AJ141+VLOOKUP(BI141,NyFi!$L$2:$V$4,DK141,1)&gt;19,AJ141-VLOOKUP(BI141,NyFi!$L$2:$V$4,DK141,1) &amp; " - " &amp; 19,AJ141-VLOOKUP(BI141,NyFi!$L$2:$V$4,DK141,1) &amp; " - " &amp; AJ141+VLOOKUP(BI141,NyFi!$L$2:$V$4,DK141,1))),"")</f>
        <v/>
      </c>
      <c r="BR141" s="4" t="str">
        <f>IF(AND(ISNUMBER(DK141),DK141&lt;8),IF(AND(ISNUMBER(AK141),ISNUMBER(DK141)),IF(AK141-VLOOKUP(BI141,NyGs!$L$2:$V$4,DK141,1)&lt;1,1 &amp; " - " &amp; AK141+VLOOKUP(BI141,NyGs!$L$2:$V$4,DK141,1),IF(AK141+VLOOKUP(BI141,NyGs!$L$2:$V$4,DK141,1)&gt;19,AK141-VLOOKUP(BI141,NyGs!$L$2:$V$4,DK141,1) &amp; " - " &amp; 19,AK141-VLOOKUP(BI141,NyGs!$L$2:$V$4,DK141,1) &amp; " - " &amp; AK141+VLOOKUP(BI141,NyGs!$L$2:$V$4,DK141,1))),""),"")</f>
        <v/>
      </c>
      <c r="BS141" s="4" t="str">
        <f>IF(AND(ISNUMBER(AL141),ISNUMBER(DK141)),IF(AL141-VLOOKUP(BI141,NyRm!$L$2:$V$4,DK141,1)&lt;1,1 &amp; " - " &amp; AL141+VLOOKUP(BI141,NyRm!$L$2:$V$4,DK141,1),IF(AL141+VLOOKUP(BI141,NyRm!$L$2:$V$4,DK141,1)&gt;19,AL141-VLOOKUP(BI141,NyRm!$L$2:$V$4,DK141,1) &amp; " - " &amp; 19,AL141-VLOOKUP(BI141,NyRm!$L$2:$V$4,DK141,1) &amp; " - " &amp; AL141+VLOOKUP(BI141,NyRm!$L$2:$V$4,DK141,1))),"")</f>
        <v/>
      </c>
      <c r="BT141" s="4" t="str">
        <f>IF(AND(ISNUMBER(AM141),ISNUMBER(DK141)),IF(AM141-VLOOKUP(BI141,NyFm!$L$2:$V$4,DK141,1)&lt;1,1 &amp; " - " &amp; AM141+VLOOKUP(BI141,NyFm!$L$2:$V$4,DK141,1),IF(AM141+VLOOKUP(BI141,NyFm!$L$2:$V$4,DK141,1)&gt;19,AM141-VLOOKUP(BI141,NyFm!$L$2:$V$4,DK141,1) &amp; " - " &amp; 19,AM141-VLOOKUP(BI141,NyFm!$L$2:$V$4,DK141,1) &amp; " - " &amp; AM141+VLOOKUP(BI141,NyFm!$L$2:$V$4,DK141,1))),"")</f>
        <v/>
      </c>
      <c r="BU141" s="4" t="str">
        <f>IF(AND(ISNUMBER(DK141),DK141&lt;8),IF(AND(ISNUMBER(AN141),ISNUMBER(DK141)),IF(AN141-VLOOKUP(BI141,NyLi1R!$L$2:$V$4,DK141,1)&lt;1,1 &amp; " - " &amp; AN141+VLOOKUP(BI141,NyLi1R!$L$2:$V$4,DK141,1),IF(AN141+VLOOKUP(BI141,NyLi1R!$L$2:$V$4,DK141,1)&gt;19,AN141-VLOOKUP(BI141,NyLi1R!$L$2:$V$4,DK141,1) &amp; " - " &amp; 19,AN141-VLOOKUP(BI141,NyLi1R!$L$2:$V$4,DK141,1) &amp; " - " &amp; AN141+VLOOKUP(BI141,NyLi1R!$L$2:$V$4,DK141,1))),""),"")</f>
        <v/>
      </c>
      <c r="BV141" s="4" t="str">
        <f>IF(AND(ISNUMBER(DK141),DK141&lt;8),IF(AND(ISNUMBER(AO141),ISNUMBER(DK141)),IF(AO141-VLOOKUP(BI141,NyLi1E!$L$2:$V$4,DK141,1)&lt;1,1 &amp; " - " &amp; AO141+VLOOKUP(BI141,NyLi1E!$L$2:$V$4,DK141,1),IF(AO141+VLOOKUP(BI141,NyLi1E!$L$2:$V$4,DK141,1)&gt;19,AO141-VLOOKUP(BI141,NyLi1E!$L$2:$V$4,DK141,1) &amp; " - " &amp; 19,AO141-VLOOKUP(BI141,NyLi1E!$L$2:$V$4,DK141,1) &amp; " - " &amp; AO141+VLOOKUP(BI141,NyLi1E!$L$2:$V$4,DK141,1))),""),"")</f>
        <v/>
      </c>
      <c r="BW141" s="4" t="str">
        <f>IF(AND(ISNUMBER(DK141),DK141&lt;8),IF(AND(ISNUMBER(AP141),ISNUMBER(DK141)),IF(AP141-VLOOKUP(BI141,NyLi1T!$L$2:$V$4,DK141,1)&lt;1,1 &amp; " - " &amp; AP141+VLOOKUP(BI141,NyLi1T!$L$2:$V$4,DK141,1),IF(AP141+VLOOKUP(BI141,NyLi1T!$L$2:$V$4,DK141,1)&gt;19,AP141-VLOOKUP(BI141,NyLi1T!$L$2:$V$4,DK141,1) &amp; " - " &amp; 19,AP141-VLOOKUP(BI141,NyLi1T!$L$2:$V$4,DK141,1) &amp; " - " &amp; AP141+VLOOKUP(BI141,NyLi1T!$L$2:$V$4,DK141,1))),""),"")</f>
        <v/>
      </c>
      <c r="BX141" s="4" t="str">
        <f>IF(AND(ISNUMBER(DK141),DK141&gt;7),IF(AND(ISNUMBER(AQ141),ISNUMBER(DK141)),IF(AQ141-VLOOKUP(BI141,NyLi2R!$L$2:$V$4,DK141,1)&lt;1,1 &amp; " - " &amp; AQ141+VLOOKUP(BI141,NyLi2R!$L$2:$V$4,DK141,1),IF(AQ141+VLOOKUP(BI141,NyLi2R!$L$2:$V$4,DK141,1)&gt;19,AQ141-VLOOKUP(BI141,NyLi2R!$L$2:$V$4,DK141,1) &amp; " - " &amp; 19,AQ141-VLOOKUP(BI141,NyLi2R!$L$2:$V$4,DK141,1) &amp; " - " &amp; AQ141+VLOOKUP(BI141,NyLi2R!$L$2:$V$4,DK141,1))),""),"")</f>
        <v/>
      </c>
      <c r="BY141" s="4" t="str">
        <f>IF(AND(ISNUMBER(DK141),DK141&gt;7),IF(AND(ISNUMBER(AR141),ISNUMBER(DK141)),IF(AR141-VLOOKUP(BI141,NyLi2E!$L$2:$V$4,DK141,1)&lt;1,1 &amp; " - " &amp; AR141+VLOOKUP(BI141,NyLi2E!$L$2:$V$4,DK141,1),IF(AR141+VLOOKUP(BI141,NyLi2E!$L$2:$V$4,DK141,1)&gt;19,AR141-VLOOKUP(BI141,NyLi2E!$L$2:$V$4,DK141,1) &amp; " - " &amp; 19,AR141-VLOOKUP(BI141,NyLi2E!$L$2:$V$4,DK141,1) &amp; " - " &amp; AR141+VLOOKUP(BI141,NyLi2E!$L$2:$V$4,DK141,1))),""),"")</f>
        <v/>
      </c>
      <c r="BZ141" s="4" t="str">
        <f>IF(AND(ISNUMBER(DK141),DK141&gt;7),IF(AND(ISNUMBER(AS141),ISNUMBER(DK141)),IF(AS141-VLOOKUP(BI141,NyLi2T!$L$2:$V$4,DK141,1)&lt;1,1 &amp; " - " &amp; AS141+VLOOKUP(BI141,NyLi2T!$L$2:$V$4,DK141,1),IF(AS141+VLOOKUP(BI141,NyLi2T!$L$2:$V$4,DK141,1)&gt;19,AS141-VLOOKUP(BI141,NyLi2T!$L$2:$V$4,DK141,1) &amp; " - " &amp; 19,AS141-VLOOKUP(BI141,NyLi2T!$L$2:$V$4,DK141,1) &amp; " - " &amp; AS141+VLOOKUP(BI141,NyLi2T!$L$2:$V$4,DK141,1))),""),"")</f>
        <v/>
      </c>
      <c r="CA141" s="4" t="str">
        <f>IF(AND(ISNUMBER(DK141),DK141&lt;8),IF(AND(ISNUMBER(AT141),ISNUMBER(DK141)),IF(AT141-VLOOKUP(BI141,NySs!$L$2:$V$4,DK141,1)&lt;1,1 &amp; " - " &amp; AT141+VLOOKUP(BI141,NySs!$L$2:$V$4,DK141,1),IF(AT141+VLOOKUP(BI141,NySs!$L$2:$V$4,DK141,1)&gt;19,AT141-VLOOKUP(BI141,NySs!$L$2:$V$4,DK141,1) &amp; " - " &amp; 19,AT141-VLOOKUP(BI141,NySs!$L$2:$V$4,DK141,1) &amp; " - " &amp; AT141+VLOOKUP(BI141,NySs!$L$2:$V$4,DK141,1))),""),"")</f>
        <v/>
      </c>
      <c r="CB141" s="4" t="str">
        <f>IF(AND(ISNUMBER(DK141),DK141&lt;9),IF(AND(ISNUMBER(AU141),ISNUMBER(DK141)),IF(AU141-VLOOKUP(BI141,NyEo!$L$2:$V$4,DK141,1)&lt;1,1 &amp; " - " &amp; AU141+VLOOKUP(BI141,NyEo!$L$2:$V$4,DK141,1),IF(AU141+VLOOKUP(BI141,NyEo!$L$2:$V$4,DK141,1)&gt;19,AU141-VLOOKUP(BI141,NyEo!$L$2:$V$4,DK141,1) &amp; " - " &amp; 19,AU141-VLOOKUP(BI141,NyEo!$L$2:$V$4,DK141,1) &amp; " - " &amp; AU141+VLOOKUP(BI141,NyEo!$L$2:$V$4,DK141,1))),""),"")</f>
        <v/>
      </c>
      <c r="CC141" s="4" t="str">
        <f>IF(AND(ISNUMBER(DK141),DK141&gt;7),IF(AND(ISNUMBER(AV141),ISNUMBER(DK141)),IF(AV141-VLOOKUP(BI141,NyHt!$L$2:$V$4,DK141,1)&lt;1,1 &amp; " - " &amp; AV141+VLOOKUP(BI141,NyHt!$L$2:$V$4,DK141,1),IF(AV141+VLOOKUP(BI141,NyHt!$L$2:$V$4,DK141,1)&gt;19,AV141-VLOOKUP(BI141,NyHt!$L$2:$V$4,DK141,1) &amp; " - " &amp; 19,AV141-VLOOKUP(BI141,NyHt!$L$2:$V$4,DK141,1) &amp; " - " &amp; AV141+VLOOKUP(BI141,NyHt!$L$2:$V$4,DK141,1))),""),"")</f>
        <v/>
      </c>
      <c r="CD141" s="4" t="str">
        <f>IF(AND(ISNUMBER(AW141),ISNUMBER(DK141)),IF(AW141-VLOOKUP(BI141,NySiF!$L$2:$V$4,DK141,1)&lt;1,1 &amp; " - " &amp; AW141+VLOOKUP(BI141,NySiF!$L$2:$V$4,DK141,1),IF(AW141+VLOOKUP(BI141,NySiF!$L$2:$V$4,DK141,1)&gt;19,AW141-VLOOKUP(BI141,NySiF!$L$2:$V$4,DK141,1) &amp; " - " &amp; 19,AW141-VLOOKUP(BI141,NySiF!$L$2:$V$4,DK141,1) &amp; " - " &amp; AW141+VLOOKUP(BI141,NySiF!$L$2:$V$4,DK141,1))),"")</f>
        <v/>
      </c>
      <c r="CE141" s="4" t="str">
        <f>IF(AND(ISNUMBER(AX141),ISNUMBER(DK141)),IF(AX141-VLOOKUP(BI141,NySiB!$L$2:$V$4,DK141,1)&lt;1,1 &amp; " - " &amp; AX141+VLOOKUP(BI141,NySiB!$L$2:$V$4,DK141,1),IF(AX141+VLOOKUP(BI141,NySiB!$L$2:$V$4,DK141,1)&gt;19,AX141-VLOOKUP(BI141,NySiB!$L$2:$V$4,DK141,1) &amp; " - " &amp; 19,AX141-VLOOKUP(BI141,NySiB!$L$2:$V$4,DK141,1) &amp; " - " &amp; AX141+VLOOKUP(BI141,NySiB!$L$2:$V$4,DK141,1))),"")</f>
        <v/>
      </c>
      <c r="CF141" s="4" t="str">
        <f>IF(AND(ISNUMBER(AY141),ISNUMBER(DK141)),IF(AY141-VLOOKUP(BI141,NySiT!$L$2:$V$4,DK141,1)&lt;1,1 &amp; " - " &amp; AY141+VLOOKUP(BI141,NySiT!$L$2:$V$4,DK141,1),IF(AY141+VLOOKUP(BI141,NySiT!$L$2:$V$4,DK141,1)&gt;19,AY141-VLOOKUP(BI141,NySiT!$L$2:$V$4,DK141,1) &amp; " - " &amp; 19,AY141-VLOOKUP(BI141,NySiT!$L$2:$V$4,DK141,1) &amp; " - " &amp; AY141+VLOOKUP(BI141,NySiT!$L$2:$V$4,DK141,1))),"")</f>
        <v/>
      </c>
      <c r="CG141" s="4" t="str">
        <f>IF(AND(ISNUMBER(AZ141),ISNUMBER(DK141)),IF(AZ141-VLOOKUP(BI141,NyVs!$L$2:$V$4,DK141,1)&lt;1,1 &amp; " - " &amp; AZ141+VLOOKUP(BI141,NyVs!$L$2:$V$4,DK141,1),IF(AZ141+VLOOKUP(BI141,NyVs!$L$2:$V$4,DK141,1)&gt;19,AZ141-VLOOKUP(BI141,NyVs!$L$2:$V$4,DK141,1) &amp; " - " &amp; 19,AZ141-VLOOKUP(BI141,NyVs!$L$2:$V$4,DK141,1) &amp; " - " &amp; AZ141+VLOOKUP(BI141,NyVs!$L$2:$V$4,DK141,1))),"")</f>
        <v/>
      </c>
      <c r="CH141" s="4" t="str">
        <f>IF(AND(ISNUMBER(BA141),ISNUMBER(DK141)),IF(BA141-VLOOKUP(BI141,NyPp!$L$2:$V$4,DK141,1)&lt;1,1 &amp; " - " &amp; BA141+VLOOKUP(BI141,NyPp!$L$2:$V$4,DK141,1),IF(BA141+VLOOKUP(BI141,NyPp!$L$2:$V$4,DK141,1)&gt;19,BA141-VLOOKUP(BI141,NyPp!$L$2:$V$4,DK141,1) &amp; " - " &amp; 19,BA141-VLOOKUP(BI141,NyPp!$L$2:$V$4,DK141,1) &amp; " - " &amp; BA141+VLOOKUP(BI141,NyPp!$L$2:$V$4,DK141,1))),"")</f>
        <v/>
      </c>
      <c r="CI141" s="4" t="str">
        <f>IF(AND(ISNUMBER(BB141),ISNUMBER(DK141)),IF(BB141-VLOOKUP(BI141,NyIGS!$L$2:$V$4,DK141,1)&lt;40,40 &amp; " - " &amp; BB141+VLOOKUP(BI141,NyIGS!$L$2:$V$4,DK141,1),IF(BB141+VLOOKUP(BI141,NyIGS!$L$2:$V$4,DK141,1)&gt;160,BB141-VLOOKUP(BI141,NyIGS!$L$2:$V$4,DK141,1) &amp; " - " &amp; 160,BB141-VLOOKUP(BI141,NyIGS!$L$2:$V$4,DK141,1) &amp; " - " &amp; BB141+VLOOKUP(BI141,NyIGS!$L$2:$V$4,DK141,1))),"")</f>
        <v/>
      </c>
      <c r="CJ141" s="4" t="str">
        <f>IF(AND(ISNUMBER(BC141),ISNUMBER(DK141)),IF(BC141-VLOOKUP(BI141,NyIRS!$L$2:$V$4,DK141,1)&lt;40,40 &amp; " - " &amp; BC141+VLOOKUP(BI141,NyIRS!$L$2:$V$4,DK141,1),IF(BC141+VLOOKUP(BI141,NyIRS!$L$2:$V$4,DK141,1)&gt;160,BC141-VLOOKUP(BI141,NyIRS!$L$2:$V$4,DK141,1) &amp; " - " &amp; 160,BC141-VLOOKUP(BI141,NyIRS!$L$2:$V$4,DK141,1) &amp; " - " &amp; BC141+VLOOKUP(BI141,NyIRS!$L$2:$V$4,DK141,1))),"")</f>
        <v/>
      </c>
      <c r="CK141" s="4" t="str">
        <f>IF(AND(ISNUMBER(BD141),ISNUMBER(DK141)),IF(BD141-VLOOKUP(BI141,NyIES!$L$2:$V$4,DK141,1)&lt;40,40 &amp; " - " &amp; BD141+VLOOKUP(BI141,NyIES!$L$2:$V$4,DK141,1),IF(BD141+VLOOKUP(BI141,NyIES!$L$2:$V$4,DK141,1)&gt;160,BD141-VLOOKUP(BI141,NyIES!$L$2:$V$4,DK141,1) &amp; " - " &amp; 160,BD141-VLOOKUP(BI141,NyIES!$L$2:$V$4,DK141,1) &amp; " - " &amp; BD141+VLOOKUP(BI141,NyIES!$L$2:$V$4,DK141,1))),"")</f>
        <v/>
      </c>
      <c r="CL141" s="4" t="str">
        <f>IF(AND(ISNUMBER(BE141),ISNUMBER(DK141)),IF(BE141-VLOOKUP(BI141,NyISI!$L$2:$V$4,DK141,1)&lt;40,40 &amp; " - " &amp; BE141+VLOOKUP(BI141,NyISI!$L$2:$V$4,DK141,1),IF(BE141+VLOOKUP(BI141,NyISI!$L$2:$V$4,DK141,1)&gt;160,BE141-VLOOKUP(BI141,NyISI!$L$2:$V$4,DK141,1) &amp; " - " &amp; 160,BE141-VLOOKUP(BI141,NyISI!$L$2:$V$4,DK141,1) &amp; " - " &amp; BE141+VLOOKUP(BI141,NyISI!$L$2:$V$4,DK141,1))),"")</f>
        <v/>
      </c>
      <c r="CM141" s="4" t="str">
        <f>IF(AND(ISNUMBER(DK141),DK141&lt;8),IF(AND(ISNUMBER(BF141),ISNUMBER(DK141)),IF(BF141-VLOOKUP(BI141,NyISS!$L$2:$V$4,DK141,1)&lt;40,40 &amp; " - " &amp; BF141+VLOOKUP(BI141,NyISS!$L$2:$V$4,DK141,1),IF(BF141+VLOOKUP(BI141,NyISS!$L$2:$V$4,DK141,1)&gt;160,BF141-VLOOKUP(BI141,NyISS!$L$2:$V$4,DK141,1) &amp; " - " &amp; 160,BF141-VLOOKUP(BI141,NyISS!$L$2:$V$4,DK141,1) &amp; " - " &amp; BF141+VLOOKUP(BI141,NyISS!$L$2:$V$4,DK141,1))),""),"")</f>
        <v/>
      </c>
      <c r="CN141" s="4" t="str">
        <f>IF(AND(ISNUMBER(DK141),DK141&gt;7),IF(AND(ISNUMBER(BG141),ISNUMBER(DK141)),IF(BG141-VLOOKUP(BI141,NyISM!$L$2:$V$4,DK141,1)&lt;40,40 &amp; " - " &amp; BG141+VLOOKUP(BI141,NyISM!$L$2:$V$4,DK141,1),IF(BG141+VLOOKUP(BI141,NyISM!$L$2:$V$4,DK141,1)&gt;160,BG141-VLOOKUP(BI141,NyISM!$L$2:$V$4,DK141,1) &amp; " - " &amp; 160,BG141-VLOOKUP(BI141,NyISM!$L$2:$V$4,DK141,1) &amp; " - " &amp; BG141+VLOOKUP(BI141,NyISM!$L$2:$V$4,DK141,1))),""),"")</f>
        <v/>
      </c>
      <c r="CO141" s="4" t="str">
        <f>IF(AND(ISNUMBER(BH141),ISNUMBER(DK141)),IF(BH141-VLOOKUP(BI141,NyIAM!$L$2:$V$4,DK141,1)&lt;40,40 &amp; " - " &amp; BH141+VLOOKUP(BI141,NyIAM!$L$2:$V$4,DK141,1),IF(BH141+VLOOKUP(BI141,NyIAM!$L$2:$V$4,DK141,1)&gt;160,BH141-VLOOKUP(BI141,NyIAM!$L$2:$V$4,DK141,1) &amp; " - " &amp; 160,BH141-VLOOKUP(BI141,NyIAM!$L$2:$V$4,DK141,1) &amp; " - " &amp; BH141+VLOOKUP(BI141,NyIAM!$L$2:$V$4,DK141,1))),"")</f>
        <v/>
      </c>
      <c r="CP141" s="4" t="str">
        <f>IF(AF141="","",IF(AND(ISNUMBER(AF141),ISNUMBER(DK141)),IF(VLOOKUP(AF141,NyOm!$A$2:$K$30,DK141,1)=1,"Onormalt få ord",IF(VLOOKUP(AF141,NyOm!$A$2:$K$30,DK141,1)=2,"Färre antal ord än normalt",IF(VLOOKUP(AF141,NyOm!$A$2:$K$30,DK141,1)=3,"Normalt antal ord","")))))</f>
        <v/>
      </c>
      <c r="CQ141" s="4" t="str">
        <f>IF(AB141="","",IF(AND(ISNUMBER(AB141),ISNUMBER(DK141)),IF(VLOOKUP(AB141,NyPbTid!$A$2:$K$218,DK141,1)=1,"Onormalt lång tidsåtgång",IF(VLOOKUP(AB141,NyPbTid!$A$2:$K$218,DK141,1)=2,"Långsammare än normalt",IF(VLOOKUP(AB141,NyPbTid!$A$2:$K$218,DK141,1)=3,"Normal tidsåtgång","")))))</f>
        <v/>
      </c>
      <c r="CR141" s="4" t="str">
        <f>IF(AC141="","",IF(AND(ISNUMBER(AC141),ISNUMBER(DK141)),IF(VLOOKUP(AC141,NyPbFel!$A$2:$K$18,DK141,1)=1,"Onormalt antal fel",IF(VLOOKUP(AC141,NyPbFel!$A$2:$K$18,DK141,1)=2,"Fler fel än normalt",IF(VLOOKUP(AC141,NyPbFel!$A$2:$K$18,DK141,1)=3,"Normalt antal fel","")))))</f>
        <v/>
      </c>
      <c r="CS141" s="4" t="str">
        <f t="shared" si="50"/>
        <v/>
      </c>
      <c r="CT141" s="4" t="str">
        <f>IF(OR(ISNUMBER(CS141),CS141="0**"),IF(ISNUMBER(CS141),CS141/ABS(CS141)*VLOOKUP(1,SignDiff!$A$3:$K$4,DK141,1),VLOOKUP(1,SignDiff!$A$3:$K$4,DK141,1)),"")</f>
        <v/>
      </c>
      <c r="CU141" s="4" t="str">
        <f>IF(OR(ISNUMBER(CS141),CS141="0**"),IF(ISNUMBER(CS141),CS141/ABS(CS141)*VLOOKUP(1,SignDiff!$A$7:$K$8,DK141,1),VLOOKUP(1,SignDiff!$A$7:$K$8,DK141,1)),"")</f>
        <v/>
      </c>
      <c r="CV141" s="4" t="str">
        <f t="shared" si="51"/>
        <v/>
      </c>
      <c r="CW141" s="4" t="str">
        <f t="shared" si="52"/>
        <v/>
      </c>
      <c r="CX141" s="4" t="str">
        <f>IF(OR(ISNUMBER(CS141),CS141="0**"),IF(CS141="0**",VLOOKUP(0,'IRS-IES'!$A$2:$C$43,2,1),IF(CS141&lt;0,VLOOKUP(ABS(CS141),'IRS-IES'!$A$2:$C$43,2,1),VLOOKUP(ABS(CS141),'IRS-IES'!$A$2:$C$43,3,1))),"")</f>
        <v/>
      </c>
      <c r="CY141" s="4" t="str">
        <f t="shared" si="53"/>
        <v/>
      </c>
      <c r="CZ141" s="4" t="str">
        <f>IF(OR(ISNUMBER(CY141),CY141="0**"),IF(ISNUMBER(CY141),CY141/ABS(CY141)*VLOOKUP(2,SignDiff!$A$3:$K$4,DK141,1),VLOOKUP(2,SignDiff!$A$3:$K$4,DK141,1)),"")</f>
        <v/>
      </c>
      <c r="DA141" s="4" t="str">
        <f>IF(OR(ISNUMBER(CY141),CY141="0**"),IF(ISNUMBER(CY141),CY141/ABS(CY141)*VLOOKUP(2,SignDiff!$A$7:$K$8,DK141,1),VLOOKUP(2,SignDiff!$A$7:$K$8,DK141,1)),"")</f>
        <v/>
      </c>
      <c r="DB141" s="4" t="str">
        <f t="shared" si="54"/>
        <v/>
      </c>
      <c r="DC141" s="4" t="str">
        <f t="shared" si="55"/>
        <v/>
      </c>
      <c r="DD141" s="4" t="str">
        <f>IF(OR(ISNUMBER(CY141),CY141="0**"),IF(CY141="0**",VLOOKUP(0,'ISI-ISS'!$A$2:$C$43,2,1),IF(CY141&lt;0,VLOOKUP(ABS(CY141),'ISI-ISS'!$A$2:$C$43,2,1),VLOOKUP(ABS(CY141),'ISI-ISS'!$A$2:$C$43,3,1))),"")</f>
        <v/>
      </c>
      <c r="DE141" s="4" t="str">
        <f t="shared" si="56"/>
        <v/>
      </c>
      <c r="DF141" s="4" t="str">
        <f>IF(OR(ISNUMBER(DE141),DE141="0**"),IF(ISNUMBER(DE141),DE141/ABS(DE141)*VLOOKUP(2,SignDiff!$A$3:$K$4,DK141,1),VLOOKUP(2,SignDiff!$A$3:$K$4,DK141,1)),"")</f>
        <v/>
      </c>
      <c r="DG141" s="4" t="str">
        <f>IF(OR(ISNUMBER(DE141),DE141="0**"),IF(ISNUMBER(DE141),DE141/ABS(DE141)*VLOOKUP(2,SignDiff!$A$7:$K$8,DK141,1),VLOOKUP(2,SignDiff!$A$7:$K$8,DK141,1)),"")</f>
        <v/>
      </c>
      <c r="DH141" s="4" t="str">
        <f t="shared" si="57"/>
        <v/>
      </c>
      <c r="DI141" s="4" t="str">
        <f t="shared" si="58"/>
        <v/>
      </c>
      <c r="DJ141" s="4" t="str">
        <f>IF(OR(ISNUMBER(DE141),DE141="0**"),IF(DE141="0**",VLOOKUP(0,'ISI-ISM'!$A$2:$C$43,2,1),IF(DE141&lt;0,VLOOKUP(ABS(DE141),'ISI-ISM'!$A$2:$C$43,2,1),VLOOKUP(ABS(DE141),'ISI-ISM'!$A$2:$C$43,3,1))),"")</f>
        <v/>
      </c>
      <c r="DK141" s="4" t="str">
        <f>IF(ISERROR(VLOOKUP(N141,age!$A$2:$C$11,2,1)),"",VLOOKUP(N141,age!$A$2:$C$11,2,1))</f>
        <v/>
      </c>
      <c r="DL141" s="4" t="str">
        <f>IF(ISERROR(VLOOKUP(N141,age!$A$2:$C$11,3,1)),"",VLOOKUP(N141,age!$A$2:$C$11,3,1))</f>
        <v/>
      </c>
      <c r="DM141" s="4">
        <f t="shared" si="45"/>
        <v>0</v>
      </c>
      <c r="DN141" s="4">
        <f t="shared" si="46"/>
        <v>0</v>
      </c>
      <c r="DO141" s="4">
        <f t="shared" si="47"/>
        <v>0</v>
      </c>
      <c r="DP141" s="4">
        <f t="shared" si="48"/>
        <v>0</v>
      </c>
      <c r="DQ141" s="4">
        <f t="shared" si="49"/>
        <v>0</v>
      </c>
      <c r="DR141" s="9" t="str">
        <f t="shared" si="59"/>
        <v/>
      </c>
      <c r="DS141" s="9" t="str">
        <f t="shared" si="60"/>
        <v/>
      </c>
      <c r="DT141" s="9" t="str">
        <f t="shared" si="61"/>
        <v/>
      </c>
      <c r="DU141" s="9" t="str">
        <f t="shared" si="62"/>
        <v/>
      </c>
      <c r="DV141" s="9" t="str">
        <f t="shared" si="63"/>
        <v/>
      </c>
      <c r="DW141" s="9" t="str">
        <f t="shared" si="64"/>
        <v/>
      </c>
      <c r="DX141" s="9" t="str">
        <f t="shared" si="65"/>
        <v/>
      </c>
      <c r="DY141" s="9" t="str">
        <f>IF(AND(ISNUMBER(AJ141),ISNUMBER(DK141)),IF(AJ141-VLOOKUP(BI141,NyFi!$L$2:$V$4,DK141,1)&lt;1,1,AJ141-VLOOKUP(BI141,NyFi!$L$2:$V$4,DK141,1)),"")</f>
        <v/>
      </c>
      <c r="DZ141" s="9" t="str">
        <f>IF(AND(ISNUMBER(DK141),DK141&lt;8),IF(AND(ISNUMBER(AK141),ISNUMBER(DK141)),IF(AK141-VLOOKUP(BI141,NyGs!$L$2:$V$4,DK141,1)&lt;1,1,AK141-VLOOKUP(BI141,NyGs!$L$2:$V$4,DK141,1)),""),"")</f>
        <v/>
      </c>
      <c r="EA141" s="9" t="str">
        <f>IF(AND(ISNUMBER(AL141),ISNUMBER(DK141)),IF(AL141-VLOOKUP(BI141,NyRm!$L$2:$V$4,DK141,1)&lt;1,1,AL141-VLOOKUP(BI141,NyRm!$L$2:$V$4,DK141,1)),"")</f>
        <v/>
      </c>
      <c r="EB141" s="9" t="str">
        <f>IF(AND(ISNUMBER(AM141),ISNUMBER(DK141)),IF(AM141-VLOOKUP(BI141,NyFm!$L$2:$V$4,DK141,1)&lt;1,1,AM141-VLOOKUP(BI141,NyFm!$L$2:$V$4,DK141,1)),"")</f>
        <v/>
      </c>
      <c r="EC141" s="9" t="str">
        <f>IF(AND(ISNUMBER(DK141),DK141&lt;8),IF(AND(ISNUMBER(AN141),ISNUMBER(DK141)),IF(AN141-VLOOKUP(BI141,NyLi1R!$L$2:$V$4,DK141,1)&lt;1,1,AN141-VLOOKUP(BI141,NyLi1R!$L$2:$V$4,DK141,1)),""),"")</f>
        <v/>
      </c>
      <c r="ED141" s="9" t="str">
        <f>IF(AND(ISNUMBER(DK141),DK141&lt;8),IF(AND(ISNUMBER(AO141),ISNUMBER(DK141)),IF(AO141-VLOOKUP(BI141,NyLi1E!$L$2:$V$4,DK141,1)&lt;1,1,AO141-VLOOKUP(BI141,NyLi1E!$L$2:$V$4,DK141,1)),""),"")</f>
        <v/>
      </c>
      <c r="EE141" s="9" t="str">
        <f>IF(AND(ISNUMBER(DK141),DK141&lt;8),IF(AND(ISNUMBER(AP141),ISNUMBER(DK141)),IF(AP141-VLOOKUP(BI141,NyLi1T!$L$2:$V$4,DK141,1)&lt;1,1,AP141-VLOOKUP(BI141,NyLi1T!$L$2:$V$4,DK141,1)),""),"")</f>
        <v/>
      </c>
      <c r="EF141" s="9" t="str">
        <f>IF(AND(ISNUMBER(DK141),DK141&gt;7),IF(AND(ISNUMBER(AQ141),ISNUMBER(DK141)),IF(AQ141-VLOOKUP(BI141,NyLi2R!$L$2:$V$4,DK141,1)&lt;1,1,AQ141-VLOOKUP(BI141,NyLi2R!$L$2:$V$4,DK141,1)),""),"")</f>
        <v/>
      </c>
      <c r="EG141" s="9" t="str">
        <f>IF(AND(ISNUMBER(DK141),DK141&gt;7),IF(AND(ISNUMBER(AR141),ISNUMBER(DK141)),IF(AR141-VLOOKUP(BI141,NyLi2E!$L$2:$V$4,DK141,1)&lt;1,1,AR141-VLOOKUP(BI141,NyLi2E!$L$2:$V$4,DK141,1)),""),"")</f>
        <v/>
      </c>
      <c r="EH141" s="9" t="str">
        <f>IF(AND(ISNUMBER(DK141),DK141&gt;7),IF(AND(ISNUMBER(AS141),ISNUMBER(DK141)),IF(AS141-VLOOKUP(BI141,NyLi2T!$L$2:$V$4,DK141,1)&lt;1,1,AS141-VLOOKUP(BI141,NyLi2T!$L$2:$V$4,DK141,1)),""),"")</f>
        <v/>
      </c>
      <c r="EI141" s="9" t="str">
        <f>IF(AND(ISNUMBER(DK141),DK141&lt;8),IF(AND(ISNUMBER(AT141),ISNUMBER(DK141)),IF(AT141-VLOOKUP(BI141,NySs!$L$2:$V$4,DK141,1)&lt;1,1,AT141-VLOOKUP(BI141,NySs!$L$2:$V$4,DK141,1)),""),"")</f>
        <v/>
      </c>
      <c r="EJ141" s="9" t="str">
        <f>IF(AND(ISNUMBER(DK141),DK141&lt;9),IF(AND(ISNUMBER(AU141),ISNUMBER(DK141)),IF(AU141-VLOOKUP(BI141,NyEo!$L$2:$V$4,DK141,1)&lt;1,1,AU141-VLOOKUP(BI141,NyEo!$L$2:$V$4,DK141,1)),""),"")</f>
        <v/>
      </c>
      <c r="EK141" s="9" t="str">
        <f>IF(AND(ISNUMBER(DK141),DK141&gt;7),IF(AND(ISNUMBER(AV141),ISNUMBER(DK141)),IF(AV141-VLOOKUP(BI141,NyHt!$L$2:$V$4,DK141,1)&lt;1,1,AV141-VLOOKUP(BI141,NyHt!$L$2:$V$4,DK141,1)),""),"")</f>
        <v/>
      </c>
      <c r="EL141" s="9" t="str">
        <f>IF(AND(ISNUMBER(AW141),ISNUMBER(DK141)),IF(AW141-VLOOKUP(BI141,NySiF!$L$2:$V$4,DK141,1)&lt;1,1,AW141-VLOOKUP(BI141,NySiF!$L$2:$V$4,DK141,1)),"")</f>
        <v/>
      </c>
      <c r="EM141" s="9" t="str">
        <f>IF(AND(ISNUMBER(AX141),ISNUMBER(DK141)),IF(AX141-VLOOKUP(BI141,NySiB!$L$2:$V$4,DK141,1)&lt;1,1,AX141-VLOOKUP(BI141,NySiB!$L$2:$V$4,DK141,1)),"")</f>
        <v/>
      </c>
      <c r="EN141" s="9" t="str">
        <f>IF(AND(ISNUMBER(AY141),ISNUMBER(DK141)),IF(AY141-VLOOKUP(BI141,NySiT!$L$2:$V$4,DK141,1)&lt;1,1,AY141-VLOOKUP(BI141,NySiT!$L$2:$V$4,DK141,1)),"")</f>
        <v/>
      </c>
      <c r="EO141" s="9" t="str">
        <f>IF(AND(ISNUMBER(AZ141),ISNUMBER(DK141)),IF(AZ141-VLOOKUP(BI141,NyVs!$L$2:$V$4,DK141,1)&lt;1,1,AZ141-VLOOKUP(BI141,NyVs!$L$2:$V$4,DK141,1)),"")</f>
        <v/>
      </c>
      <c r="EP141" s="9" t="str">
        <f>IF(AND(ISNUMBER(BA141),ISNUMBER(DK141)),IF(BA141-VLOOKUP(BI141,NyPp!$L$2:$V$4,DK141,1)&lt;1,1,BA141-VLOOKUP(BI141,NyPp!$L$2:$V$4,DK141,1)),"")</f>
        <v/>
      </c>
      <c r="EQ141" s="9" t="str">
        <f>IF(AND(ISNUMBER(BB141),ISNUMBER(DK141)),IF(BB141-VLOOKUP(BI141,NyIGS!$L$2:$V$4,DK141,1)&lt;40,40,BB141-VLOOKUP(BI141,NyIGS!$L$2:$V$4,DK141,1)),"")</f>
        <v/>
      </c>
      <c r="ER141" s="9" t="str">
        <f>IF(AND(ISNUMBER(BC141),ISNUMBER(DK141)),IF(BC141-VLOOKUP(BI141,NyIRS!$L$2:$V$4,DK141,1)&lt;40,40,BC141-VLOOKUP(BI141,NyIRS!$L$2:$V$4,DK141,1)),"")</f>
        <v/>
      </c>
      <c r="ES141" s="9" t="str">
        <f>IF(AND(ISNUMBER(BD141),ISNUMBER(DK141)),IF(BD141-VLOOKUP(BI141,NyIES!$L$2:$V$4,DK141,1)&lt;40,40,BD141-VLOOKUP(BI141,NyIES!$L$2:$V$4,DK141,1)),"")</f>
        <v/>
      </c>
      <c r="ET141" s="9" t="str">
        <f>IF(AND(ISNUMBER(BE141),ISNUMBER(DK141)),IF(BE141-VLOOKUP(BI141,NyISI!$L$2:$V$4,DK141,1)&lt;40,40,BE141-VLOOKUP(BI141,NyISI!$L$2:$V$4,DK141,1)),"")</f>
        <v/>
      </c>
      <c r="EU141" s="9" t="str">
        <f>IF(AND(ISNUMBER(DK141),DK141&lt;8),IF(AND(ISNUMBER(BF141),ISNUMBER(DK141)),IF(BF141-VLOOKUP(BI141,NyISS!$L$2:$V$4,DK141,1)&lt;40,40,BF141-VLOOKUP(BI141,NyISS!$L$2:$V$4,DK141,1)),""),"")</f>
        <v/>
      </c>
      <c r="EV141" s="9" t="str">
        <f>IF(AND(ISNUMBER(DK141),DK141&gt;7),IF(AND(ISNUMBER(BG141),ISNUMBER(DK141)),IF(BG141-VLOOKUP(BI141,NyISM!$L$2:$V$4,DK141,1)&lt;40,40,BG141-VLOOKUP(BI141,NyISM!$L$2:$V$4,DK141,1)),""),"")</f>
        <v/>
      </c>
      <c r="EW141" s="9" t="str">
        <f>IF(AND(ISNUMBER(BH141),ISNUMBER(DK141)),IF(BH141-VLOOKUP(BI141,NyIAM!$L$2:$V$4,DK141,1)&lt;40,40,BH141-VLOOKUP(BI141,NyIAM!$L$2:$V$4,DK141,1)),"")</f>
        <v/>
      </c>
      <c r="EX141" s="9" t="str">
        <f>IF(AND(ISNUMBER(AJ141),ISNUMBER(DK141)),IF(AJ141+VLOOKUP(BI141,NyFi!$L$2:$V$4,DK141,1)&gt;19,19,AJ141+VLOOKUP(BI141,NyFi!$L$2:$V$4,DK141,1)),"")</f>
        <v/>
      </c>
      <c r="EY141" s="9" t="str">
        <f>IF(AND(ISNUMBER(DK141),DK141&lt;8),IF(AND(ISNUMBER(AK141),ISNUMBER(DK141)),IF(AK141+VLOOKUP(BI141,NyGs!$L$2:$V$4,DK141,1)&gt;19,19,AK141+VLOOKUP(BI141,NyGs!$L$2:$V$4,DK141,1)),""),"")</f>
        <v/>
      </c>
      <c r="EZ141" s="9" t="str">
        <f>IF(AND(ISNUMBER(AL141),ISNUMBER(DK141)),IF(AL141+VLOOKUP(BI141,NyRm!$L$2:$V$4,DK141,1)&gt;19,19,AL141+VLOOKUP(BI141,NyRm!$L$2:$V$4,DK141,1)),"")</f>
        <v/>
      </c>
      <c r="FA141" s="9" t="str">
        <f>IF(AND(ISNUMBER(AM141),ISNUMBER(DK141)),IF(AM141+VLOOKUP(BI141,NyFm!$L$2:$V$4,DK141,1)&gt;19,19,AM141+VLOOKUP(BI141,NyFm!$L$2:$V$4,DK141,1)),"")</f>
        <v/>
      </c>
      <c r="FB141" s="9" t="str">
        <f>IF(AND(ISNUMBER(DK141),DK141&lt;8),IF(AND(ISNUMBER(AN141),ISNUMBER(DK141)),IF(AN141+VLOOKUP(BI141,NyLi1R!$L$2:$V$4,DK141,1)&gt;19,19,AN141+VLOOKUP(BI141,NyLi1R!$L$2:$V$4,DK141,1)),""),"")</f>
        <v/>
      </c>
      <c r="FC141" s="9" t="str">
        <f>IF(AND(ISNUMBER(DK141),DK141&lt;8),IF(AND(ISNUMBER(AO141),ISNUMBER(DK141)),IF(AO141+VLOOKUP(BI141,NyLi1E!$L$2:$V$4,DK141,1)&gt;19,19,AO141+VLOOKUP(BI141,NyLi1E!$L$2:$V$4,DK141,1)),""),"")</f>
        <v/>
      </c>
      <c r="FD141" s="9" t="str">
        <f>IF(AND(ISNUMBER(DK141),DK141&lt;8),IF(AND(ISNUMBER(AP141),ISNUMBER(DK141)),IF(AP141+VLOOKUP(BI141,NyLi1T!$L$2:$V$4,DK141,1)&gt;19,19,AP141+VLOOKUP(BI141,NyLi1T!$L$2:$V$4,DK141,1)),""),"")</f>
        <v/>
      </c>
      <c r="FE141" s="9" t="str">
        <f>IF(AND(ISNUMBER(DK141),DK141&gt;7),IF(AND(ISNUMBER(AQ141),ISNUMBER(DK141)),IF(AQ141+VLOOKUP(BI141,NyLi2R!$L$2:$V$4,DK141,1)&gt;19,19,AQ141+VLOOKUP(BI141,NyLi2R!$L$2:$V$4,DK141,1)),""),"")</f>
        <v/>
      </c>
      <c r="FF141" s="9" t="str">
        <f>IF(AND(ISNUMBER(DK141),DK141&gt;7),IF(AND(ISNUMBER(AR141),ISNUMBER(DK141)),IF(AR141+VLOOKUP(BI141,NyLi2E!$L$2:$V$4,DK141,1)&gt;19,19,AR141+VLOOKUP(BI141,NyLi2E!$L$2:$V$4,DK141,1)),""),"")</f>
        <v/>
      </c>
      <c r="FG141" s="9" t="str">
        <f>IF(AND(ISNUMBER(DK141),DK141&gt;7),IF(AND(ISNUMBER(AS141),ISNUMBER(DK141)),IF(AS141+VLOOKUP(BI141,NyLi2T!$L$2:$V$4,DK141,1)&gt;19,19,AS141+VLOOKUP(BI141,NyLi2T!$L$2:$V$4,DK141,1)),""),"")</f>
        <v/>
      </c>
      <c r="FH141" s="9" t="str">
        <f>IF(AND(ISNUMBER(DK141),DK141&lt;8),IF(AND(ISNUMBER(AT141),ISNUMBER(DK141)),IF(AT141+VLOOKUP(BI141,NySs!$L$2:$V$4,DK141,1)&gt;19,19,AT141+VLOOKUP(BI141,NySs!$L$2:$V$4,DK141,1)),""),"")</f>
        <v/>
      </c>
      <c r="FI141" s="9" t="str">
        <f>IF(AND(ISNUMBER(DK141),DK141&lt;9),IF(AND(ISNUMBER(AU141),ISNUMBER(DK141)),IF(AU141+VLOOKUP(BI141,NyEo!$L$2:$V$4,DK141,1)&gt;19,19,AU141+VLOOKUP(BI141,NyEo!$L$2:$V$4,DK141,1)),""),"")</f>
        <v/>
      </c>
      <c r="FJ141" s="9" t="str">
        <f>IF(AND(ISNUMBER(DK141),DK141&gt;7),IF(AND(ISNUMBER(AV141),ISNUMBER(DK141)),IF(AV141+VLOOKUP(BI141,NyHt!$L$2:$V$4,DK141,1)&gt;19,19,AV141+VLOOKUP(BI141,NyHt!$L$2:$V$4,DK141,1)),""),"")</f>
        <v/>
      </c>
      <c r="FK141" s="9" t="str">
        <f>IF(AND(ISNUMBER(AW141),ISNUMBER(DK141)),IF(AW141+VLOOKUP(BI141,NySiF!$L$2:$V$4,DK141,1)&gt;19,19,AW141+VLOOKUP(BI141,NySiF!$L$2:$V$4,DK141,1)),"")</f>
        <v/>
      </c>
      <c r="FL141" s="9" t="str">
        <f>IF(AND(ISNUMBER(AX141),ISNUMBER(DK141)),IF(AX141+VLOOKUP(BI141,NySiB!$L$2:$V$4,DK141,1)&gt;19,19,AX141+VLOOKUP(BI141,NySiB!$L$2:$V$4,DK141,1)),"")</f>
        <v/>
      </c>
      <c r="FM141" s="9" t="str">
        <f>IF(AND(ISNUMBER(AY141),ISNUMBER(DK141)),IF(AY141+VLOOKUP(BI141,NySiT!$L$2:$V$4,DK141,1)&gt;19,19,AY141+VLOOKUP(BI141,NySiT!$L$2:$V$4,DK141,1)),"")</f>
        <v/>
      </c>
      <c r="FN141" s="9" t="str">
        <f>IF(AND(ISNUMBER(AZ141),ISNUMBER(DK141)),IF(AZ141+VLOOKUP(BI141,NyVs!$L$2:$V$4,DK141,1)&gt;19,19,AZ141+VLOOKUP(BI141,NyVs!$L$2:$V$4,DK141,1)),"")</f>
        <v/>
      </c>
      <c r="FO141" s="9" t="str">
        <f>IF(AND(ISNUMBER(BA141),ISNUMBER(DK141)),IF(BA141+VLOOKUP(BI141,NyPp!$L$2:$V$4,DK141,1)&gt;19,19,BA141+VLOOKUP(BI141,NyPp!$L$2:$V$4,DK141,1)),"")</f>
        <v/>
      </c>
      <c r="FP141" s="9" t="str">
        <f>IF(AND(ISNUMBER(BB141),ISNUMBER(DK141)),IF(BB141+VLOOKUP(BI141,NyIGS!$L$2:$V$4,DK141,1)&gt;160,160,BB141+VLOOKUP(BI141,NyIGS!$L$2:$V$4,DK141,1)),"")</f>
        <v/>
      </c>
      <c r="FQ141" s="9" t="str">
        <f>IF(AND(ISNUMBER(BC141),ISNUMBER(DK141)),IF(BC141+VLOOKUP(BI141,NyIRS!$L$2:$V$4,DK141,1)&gt;160,160,BC141+VLOOKUP(BI141,NyIRS!$L$2:$V$4,DK141,1)),"")</f>
        <v/>
      </c>
      <c r="FR141" s="9" t="str">
        <f>IF(AND(ISNUMBER(BD141),ISNUMBER(DK141)),IF(BD141+VLOOKUP(BI141,NyIES!$L$2:$V$4,DK141,1)&gt;160,160, BD141+VLOOKUP(BI141,NyIES!$L$2:$V$4,DK141,1)),"")</f>
        <v/>
      </c>
      <c r="FS141" s="9" t="str">
        <f>IF(AND(ISNUMBER(BE141),ISNUMBER(DK141)),IF(BE141+VLOOKUP(BI141,NyISI!$L$2:$V$4,DK141,1)&gt;160,160,BE141+VLOOKUP(BI141,NyISI!$L$2:$V$4,DK141,1)),"")</f>
        <v/>
      </c>
      <c r="FT141" s="9" t="str">
        <f>IF(AND(ISNUMBER(DK141),DK141&lt;8),IF(AND(ISNUMBER(BF141),ISNUMBER(DK141)),IF(BF141+VLOOKUP(BI141,NyISS!$L$2:$V$4,DK141,1)&gt;160,160,BF141+VLOOKUP(BI141,NyISS!$L$2:$V$4,DK141,1)),""),"")</f>
        <v/>
      </c>
      <c r="FU141" s="9" t="str">
        <f>IF(AND(ISNUMBER(DK141),DK141&gt;7),IF(AND(ISNUMBER(BG141),ISNUMBER(DK141)),IF(BG141+VLOOKUP(BI141,NyISM!$L$2:$V$4,DK141,1)&gt;160,160,BG141+VLOOKUP(BI141,NyISM!$L$2:$V$4,DK141,1)),""),"")</f>
        <v/>
      </c>
      <c r="FV141" s="9" t="str">
        <f>IF(AND(ISNUMBER(BH141),ISNUMBER(DK141)),IF(BH141+VLOOKUP(BI141,NyIAM!$L$2:$V$4,DK141,1)&gt;160,160,BH141+VLOOKUP(BI141,NyIAM!$L$2:$V$4,DK141,1)),"")</f>
        <v/>
      </c>
    </row>
    <row r="142" spans="1:178" x14ac:dyDescent="0.2">
      <c r="A142" s="51"/>
      <c r="B142" s="51"/>
      <c r="C142" s="51"/>
      <c r="D142" s="51"/>
      <c r="E142" s="51"/>
      <c r="F142" s="51"/>
      <c r="G142" s="51"/>
      <c r="H142" s="51"/>
      <c r="I142" s="51"/>
      <c r="J142" s="52"/>
      <c r="K142" s="52"/>
      <c r="L142" s="53"/>
      <c r="M142" s="53"/>
      <c r="N142" s="58" t="str">
        <f t="shared" si="44"/>
        <v/>
      </c>
      <c r="O142" s="53"/>
      <c r="P142" s="53"/>
      <c r="Q142" s="53"/>
      <c r="R142" s="53"/>
      <c r="S142" s="53"/>
      <c r="T142" s="53"/>
      <c r="U142" s="53"/>
      <c r="V142" s="53"/>
      <c r="W142" s="53"/>
      <c r="X142" s="53"/>
      <c r="Y142" s="53"/>
      <c r="Z142" s="53"/>
      <c r="AA142" s="53"/>
      <c r="AB142" s="53"/>
      <c r="AC142" s="53"/>
      <c r="AD142" s="53"/>
      <c r="AE142" s="53"/>
      <c r="AF142" s="53"/>
      <c r="AG142" s="53"/>
      <c r="AH142" s="53"/>
      <c r="AI142" s="53"/>
      <c r="AJ142" s="4" t="str">
        <f>IF(O142="","",IF(ISNUMBER(N142),VLOOKUP(O142,NyFi!$A$2:$K$40,DK142),""))</f>
        <v/>
      </c>
      <c r="AK142" s="4" t="str">
        <f>IF(P142="","",IF(AND(ISNUMBER(N142),DK142&lt;8),VLOOKUP(P142,NyGs!$A$2:$G$41,DK142),""))</f>
        <v/>
      </c>
      <c r="AL142" s="4" t="str">
        <f>IF(AA142="","",IF(ISNUMBER(N142),VLOOKUP(AA142,NyRm!$A$2:$K$56,DK142),""))</f>
        <v/>
      </c>
      <c r="AM142" s="4" t="str">
        <f>IF(Z142="","",IF(ISNUMBER(N142),VLOOKUP(Z142,NyFm!$A$2:$K$46,DK142),""))</f>
        <v/>
      </c>
      <c r="AN142" s="4" t="str">
        <f>IF(U142="","",IF(AND(ISNUMBER(N142),DK142&lt;8),VLOOKUP(U142,NyLi1R!$A$2:$G$20,DK142),""))</f>
        <v/>
      </c>
      <c r="AO142" s="4" t="str">
        <f>IF(V142="","",IF(AND(ISNUMBER(N142),DK142&lt;8),VLOOKUP(V142,NyLi1E!$A$2:$G$20,DK142),""))</f>
        <v/>
      </c>
      <c r="AP142" s="4" t="str">
        <f>IF(AND(ISNUMBER(N142),ISNUMBER(AN142),ISNUMBER(AO142),DK142&lt;8),VLOOKUP(AN142+AO142,NyLi1T!$A$2:$G$40,DK142),"")</f>
        <v/>
      </c>
      <c r="AQ142" s="4" t="str">
        <f>IF(W142="","",IF(AND(ISNUMBER(N142),DK142&gt;7),VLOOKUP(W142,NyLi2R!$A$2:$K$20,DK142),""))</f>
        <v/>
      </c>
      <c r="AR142" s="4" t="str">
        <f>IF(X142="","",IF(AND(ISNUMBER(N142),DK142&gt;7),VLOOKUP(X142,NyLi2E!$A$2:$K$20,DK142),""))</f>
        <v/>
      </c>
      <c r="AS142" s="4" t="str">
        <f>IF(AND(ISNUMBER(N142),ISNUMBER(AQ142),ISNUMBER(AR142),DK142&gt;7),VLOOKUP(AQ142+AR142,NyLi2T!$A$2:$K$40,DK142),"")</f>
        <v/>
      </c>
      <c r="AT142" s="4" t="str">
        <f>IF(AE142="","",IF(AND(ISNUMBER(N142),DK142&lt;8),VLOOKUP(AE142,NySs!$A$2:$G$28,DK142),""))</f>
        <v/>
      </c>
      <c r="AU142" s="4" t="str">
        <f>IF(AD142="","",IF(AND(ISNUMBER(N142),DK142&lt;9),VLOOKUP(AD142,NyEo!$A$2:$H$22,DK142),""))</f>
        <v/>
      </c>
      <c r="AV142" s="4" t="str">
        <f>IF(Q142="","",IF(AND(ISNUMBER(N142),DK142&gt;7),VLOOKUP(Q142,NyHt!$A$2:$K$17,DK142),""))</f>
        <v/>
      </c>
      <c r="AW142" s="4" t="str">
        <f>IF(R142="","",IF(ISNUMBER(N142),VLOOKUP(R142,NySiF!$A$2:$K$18,DK142),""))</f>
        <v/>
      </c>
      <c r="AX142" s="4" t="str">
        <f>IF(S142="","",IF(ISNUMBER(N142),VLOOKUP(S142,NySiB!$A$2:$K$16,DK142),""))</f>
        <v/>
      </c>
      <c r="AY142" s="4" t="str">
        <f>IF(T142="","",IF(ISNUMBER(N142),VLOOKUP(T142,NySiT!$A$2:$K$32,DK142),""))</f>
        <v/>
      </c>
      <c r="AZ142" s="4" t="str">
        <f>IF(Y142="","",IF(ISNUMBER(N142),VLOOKUP(Y142,NyVs!$A$2:$K$86,DK142),""))</f>
        <v/>
      </c>
      <c r="BA142" s="4" t="str">
        <f>IF(AI142="","",IF(ISNUMBER(N142),VLOOKUP(AI142,NyPp!$A$2:$K$202,DK142),""))</f>
        <v/>
      </c>
      <c r="BB142" s="4" t="str">
        <f>IF(AND(ISNUMBER(AJ142),ISNUMBER(AK142),ISNUMBER(AL142),ISNUMBER(AM142),DK142&lt;8),IF(COUNTIF(O142,0)+COUNTIF(P142,0)+COUNTIF(AA142,0)+COUNTIF(Z142,0)&gt;1,"",VLOOKUP(AJ142+AK142+AL142+AM142,NyIGS!$A$2:$K$78,DK142)),IF(AND(ISNUMBER(AJ142),ISNUMBER(AL142),ISNUMBER(AM142),ISNUMBER(AS142),DK142&gt;7),IF(COUNTIF(O142,0)+COUNTIF(AA142,0)+COUNTIF(Z142,0)+AND(COUNTIF(W142,0),COUNTIF(X142,0))&gt;1,"",VLOOKUP(AJ142+AL142+AM142+AS142,NyIGS!$A$2:$K$78,DK142)),""))</f>
        <v/>
      </c>
      <c r="BC142" s="4" t="str">
        <f>IF(AND(ISNUMBER(AJ142),ISNUMBER(AN142),ISNUMBER(AT142),DK142&lt;8),IF(COUNTIF(O142,0)+COUNTIF(U142,0)+COUNTIF(AE142,0)&gt;1,"",VLOOKUP(AJ142+AN142+AT142,NyIRS!$A$2:$K$59,DK142)),IF(AND(ISNUMBER(AJ142),ISNUMBER(AQ142),DK142&gt;7),IF(COUNTIF(O142,0)+COUNTIF(W142,0)&gt;1,"",VLOOKUP(AJ142+AQ142,NyIRS!$A$2:$K$59,DK142)),""))</f>
        <v/>
      </c>
      <c r="BD142" s="4" t="str">
        <f>IF(AND(ISNUMBER(AK142),ISNUMBER(AL142),ISNUMBER(AM142),DK142&lt;8),IF(COUNTIF(P142,0)+COUNTIF(AA142,0)+COUNTIF(Z142,0)&gt;1,"",VLOOKUP(AK142+AL142+AM142,NyIES!$A$2:$K$59,DK142)),IF(AND(ISNUMBER(AL142),ISNUMBER(AM142),ISNUMBER(AR142),DK142&gt;7),IF(COUNTIF(AA142,0)+COUNTIF(Z142,0)+COUNTIF(X142,0)&gt;1,"",VLOOKUP(AL142+AM142+AR142,NyIES!$A$2:$K$59,DK142)),""))</f>
        <v/>
      </c>
      <c r="BE142" s="4" t="str">
        <f>IF(AND(ISNUMBER(AJ142),ISNUMBER(AP142),ISNUMBER(AU142),DK142&lt;8),IF(COUNTIF(O142,0)+AND(COUNTIF(U142,0),COUNTIF(V142,0))+COUNTIF(AD142,0)&gt;1,"",VLOOKUP(AJ142+AP142+AU142,NyISI!$A$2:$K$59,DK142)),IF(AND(ISNUMBER(AS142),ISNUMBER(AU142),ISNUMBER(AV142),DK142=8),IF(COUNTIF(AD142,0)+COUNTIF(Q142,0)+AND(COUNTIF(W142,0),COUNTIF(X142,0))&gt;1,"",VLOOKUP(AS142+AU142+AV142,NyISI!$A$2:$K$59,DK142)),IF(AND(ISNUMBER(AS142),ISNUMBER(AV142),DK142&gt;8),IF(COUNTIF(Q142,0)+AND(COUNTIF(W142,0),COUNTIF(X142,0))&gt;1,"",VLOOKUP(AS142+AV142,NyISI!$A$2:$K$59,DK142)),"")))</f>
        <v/>
      </c>
      <c r="BF142" s="4" t="str">
        <f>IF(AND(ISNUMBER(AT142),ISNUMBER(AK142),ISNUMBER(AL142),ISNUMBER(AM142),DK142&lt;8),IF(COUNTIF(P142,0)+COUNTIF(AA142,0)+COUNTIF(Z142,0)+COUNTIF(AE142,0)&gt;1,"",VLOOKUP(AT142+AK142+AL142+AM142,NyISS!$A$2:$G$78,DK142)),"")</f>
        <v/>
      </c>
      <c r="BG142" s="4" t="str">
        <f>IF(AND(ISNUMBER(AJ142),ISNUMBER(AL142),ISNUMBER(AM142),DK142&gt;7),IF(COUNTIF(O142,0)+COUNTIF(AA142,0)+COUNTIF(Z142,0)&gt;1,"",VLOOKUP(AJ142+AL142+AM142,NyISM!$A$2:$K$59,DK142)),"")</f>
        <v/>
      </c>
      <c r="BH142" s="4" t="str">
        <f>IF(AND(ISNUMBER(AY142),ISNUMBER(AZ142)),IF(COUNTIF(T142,0)+COUNTIF(Y142,0)&gt;1,"",VLOOKUP(AY142+AZ142,NyIAM!$A$2:$K$40,DK142)),"")</f>
        <v/>
      </c>
      <c r="BJ142" s="4" t="str">
        <f>IF(ISNUMBER(BB142),VLOOKUP(BB142,Percentil!$A$2:$B$122,2,1),"")</f>
        <v/>
      </c>
      <c r="BK142" s="4" t="str">
        <f>IF(ISNUMBER(BC142),VLOOKUP(BC142,Percentil!$A$2:$B$122,2,1),"")</f>
        <v/>
      </c>
      <c r="BL142" s="4" t="str">
        <f>IF(ISNUMBER(BD142),VLOOKUP(BD142,Percentil!$A$2:$B$122,2,1),"")</f>
        <v/>
      </c>
      <c r="BM142" s="4" t="str">
        <f>IF(ISNUMBER(BE142),VLOOKUP(BE142,Percentil!$A$2:$B$122,2,1),"")</f>
        <v/>
      </c>
      <c r="BN142" s="4" t="str">
        <f>IF(ISNUMBER(BF142),VLOOKUP(BF142,Percentil!$A$2:$B$122,2,1),"")</f>
        <v/>
      </c>
      <c r="BO142" s="4" t="str">
        <f>IF(ISNUMBER(BG142),VLOOKUP(BG142,Percentil!$A$2:$B$122,2,1),"")</f>
        <v/>
      </c>
      <c r="BP142" s="4" t="str">
        <f>IF(ISNUMBER(BH142),VLOOKUP(BH142,Percentil!$A$2:$B$122,2,1),"")</f>
        <v/>
      </c>
      <c r="BQ142" s="4" t="str">
        <f>IF(AND(ISNUMBER(AJ142),ISNUMBER(DK142)),IF(AJ142-VLOOKUP(BI142,NyFi!$L$2:$V$4,DK142,1)&lt;1,1 &amp; " - " &amp; AJ142+VLOOKUP(BI142,NyFi!$L$2:$V$4,DK142,1),IF(AJ142+VLOOKUP(BI142,NyFi!$L$2:$V$4,DK142,1)&gt;19,AJ142-VLOOKUP(BI142,NyFi!$L$2:$V$4,DK142,1) &amp; " - " &amp; 19,AJ142-VLOOKUP(BI142,NyFi!$L$2:$V$4,DK142,1) &amp; " - " &amp; AJ142+VLOOKUP(BI142,NyFi!$L$2:$V$4,DK142,1))),"")</f>
        <v/>
      </c>
      <c r="BR142" s="4" t="str">
        <f>IF(AND(ISNUMBER(DK142),DK142&lt;8),IF(AND(ISNUMBER(AK142),ISNUMBER(DK142)),IF(AK142-VLOOKUP(BI142,NyGs!$L$2:$V$4,DK142,1)&lt;1,1 &amp; " - " &amp; AK142+VLOOKUP(BI142,NyGs!$L$2:$V$4,DK142,1),IF(AK142+VLOOKUP(BI142,NyGs!$L$2:$V$4,DK142,1)&gt;19,AK142-VLOOKUP(BI142,NyGs!$L$2:$V$4,DK142,1) &amp; " - " &amp; 19,AK142-VLOOKUP(BI142,NyGs!$L$2:$V$4,DK142,1) &amp; " - " &amp; AK142+VLOOKUP(BI142,NyGs!$L$2:$V$4,DK142,1))),""),"")</f>
        <v/>
      </c>
      <c r="BS142" s="4" t="str">
        <f>IF(AND(ISNUMBER(AL142),ISNUMBER(DK142)),IF(AL142-VLOOKUP(BI142,NyRm!$L$2:$V$4,DK142,1)&lt;1,1 &amp; " - " &amp; AL142+VLOOKUP(BI142,NyRm!$L$2:$V$4,DK142,1),IF(AL142+VLOOKUP(BI142,NyRm!$L$2:$V$4,DK142,1)&gt;19,AL142-VLOOKUP(BI142,NyRm!$L$2:$V$4,DK142,1) &amp; " - " &amp; 19,AL142-VLOOKUP(BI142,NyRm!$L$2:$V$4,DK142,1) &amp; " - " &amp; AL142+VLOOKUP(BI142,NyRm!$L$2:$V$4,DK142,1))),"")</f>
        <v/>
      </c>
      <c r="BT142" s="4" t="str">
        <f>IF(AND(ISNUMBER(AM142),ISNUMBER(DK142)),IF(AM142-VLOOKUP(BI142,NyFm!$L$2:$V$4,DK142,1)&lt;1,1 &amp; " - " &amp; AM142+VLOOKUP(BI142,NyFm!$L$2:$V$4,DK142,1),IF(AM142+VLOOKUP(BI142,NyFm!$L$2:$V$4,DK142,1)&gt;19,AM142-VLOOKUP(BI142,NyFm!$L$2:$V$4,DK142,1) &amp; " - " &amp; 19,AM142-VLOOKUP(BI142,NyFm!$L$2:$V$4,DK142,1) &amp; " - " &amp; AM142+VLOOKUP(BI142,NyFm!$L$2:$V$4,DK142,1))),"")</f>
        <v/>
      </c>
      <c r="BU142" s="4" t="str">
        <f>IF(AND(ISNUMBER(DK142),DK142&lt;8),IF(AND(ISNUMBER(AN142),ISNUMBER(DK142)),IF(AN142-VLOOKUP(BI142,NyLi1R!$L$2:$V$4,DK142,1)&lt;1,1 &amp; " - " &amp; AN142+VLOOKUP(BI142,NyLi1R!$L$2:$V$4,DK142,1),IF(AN142+VLOOKUP(BI142,NyLi1R!$L$2:$V$4,DK142,1)&gt;19,AN142-VLOOKUP(BI142,NyLi1R!$L$2:$V$4,DK142,1) &amp; " - " &amp; 19,AN142-VLOOKUP(BI142,NyLi1R!$L$2:$V$4,DK142,1) &amp; " - " &amp; AN142+VLOOKUP(BI142,NyLi1R!$L$2:$V$4,DK142,1))),""),"")</f>
        <v/>
      </c>
      <c r="BV142" s="4" t="str">
        <f>IF(AND(ISNUMBER(DK142),DK142&lt;8),IF(AND(ISNUMBER(AO142),ISNUMBER(DK142)),IF(AO142-VLOOKUP(BI142,NyLi1E!$L$2:$V$4,DK142,1)&lt;1,1 &amp; " - " &amp; AO142+VLOOKUP(BI142,NyLi1E!$L$2:$V$4,DK142,1),IF(AO142+VLOOKUP(BI142,NyLi1E!$L$2:$V$4,DK142,1)&gt;19,AO142-VLOOKUP(BI142,NyLi1E!$L$2:$V$4,DK142,1) &amp; " - " &amp; 19,AO142-VLOOKUP(BI142,NyLi1E!$L$2:$V$4,DK142,1) &amp; " - " &amp; AO142+VLOOKUP(BI142,NyLi1E!$L$2:$V$4,DK142,1))),""),"")</f>
        <v/>
      </c>
      <c r="BW142" s="4" t="str">
        <f>IF(AND(ISNUMBER(DK142),DK142&lt;8),IF(AND(ISNUMBER(AP142),ISNUMBER(DK142)),IF(AP142-VLOOKUP(BI142,NyLi1T!$L$2:$V$4,DK142,1)&lt;1,1 &amp; " - " &amp; AP142+VLOOKUP(BI142,NyLi1T!$L$2:$V$4,DK142,1),IF(AP142+VLOOKUP(BI142,NyLi1T!$L$2:$V$4,DK142,1)&gt;19,AP142-VLOOKUP(BI142,NyLi1T!$L$2:$V$4,DK142,1) &amp; " - " &amp; 19,AP142-VLOOKUP(BI142,NyLi1T!$L$2:$V$4,DK142,1) &amp; " - " &amp; AP142+VLOOKUP(BI142,NyLi1T!$L$2:$V$4,DK142,1))),""),"")</f>
        <v/>
      </c>
      <c r="BX142" s="4" t="str">
        <f>IF(AND(ISNUMBER(DK142),DK142&gt;7),IF(AND(ISNUMBER(AQ142),ISNUMBER(DK142)),IF(AQ142-VLOOKUP(BI142,NyLi2R!$L$2:$V$4,DK142,1)&lt;1,1 &amp; " - " &amp; AQ142+VLOOKUP(BI142,NyLi2R!$L$2:$V$4,DK142,1),IF(AQ142+VLOOKUP(BI142,NyLi2R!$L$2:$V$4,DK142,1)&gt;19,AQ142-VLOOKUP(BI142,NyLi2R!$L$2:$V$4,DK142,1) &amp; " - " &amp; 19,AQ142-VLOOKUP(BI142,NyLi2R!$L$2:$V$4,DK142,1) &amp; " - " &amp; AQ142+VLOOKUP(BI142,NyLi2R!$L$2:$V$4,DK142,1))),""),"")</f>
        <v/>
      </c>
      <c r="BY142" s="4" t="str">
        <f>IF(AND(ISNUMBER(DK142),DK142&gt;7),IF(AND(ISNUMBER(AR142),ISNUMBER(DK142)),IF(AR142-VLOOKUP(BI142,NyLi2E!$L$2:$V$4,DK142,1)&lt;1,1 &amp; " - " &amp; AR142+VLOOKUP(BI142,NyLi2E!$L$2:$V$4,DK142,1),IF(AR142+VLOOKUP(BI142,NyLi2E!$L$2:$V$4,DK142,1)&gt;19,AR142-VLOOKUP(BI142,NyLi2E!$L$2:$V$4,DK142,1) &amp; " - " &amp; 19,AR142-VLOOKUP(BI142,NyLi2E!$L$2:$V$4,DK142,1) &amp; " - " &amp; AR142+VLOOKUP(BI142,NyLi2E!$L$2:$V$4,DK142,1))),""),"")</f>
        <v/>
      </c>
      <c r="BZ142" s="4" t="str">
        <f>IF(AND(ISNUMBER(DK142),DK142&gt;7),IF(AND(ISNUMBER(AS142),ISNUMBER(DK142)),IF(AS142-VLOOKUP(BI142,NyLi2T!$L$2:$V$4,DK142,1)&lt;1,1 &amp; " - " &amp; AS142+VLOOKUP(BI142,NyLi2T!$L$2:$V$4,DK142,1),IF(AS142+VLOOKUP(BI142,NyLi2T!$L$2:$V$4,DK142,1)&gt;19,AS142-VLOOKUP(BI142,NyLi2T!$L$2:$V$4,DK142,1) &amp; " - " &amp; 19,AS142-VLOOKUP(BI142,NyLi2T!$L$2:$V$4,DK142,1) &amp; " - " &amp; AS142+VLOOKUP(BI142,NyLi2T!$L$2:$V$4,DK142,1))),""),"")</f>
        <v/>
      </c>
      <c r="CA142" s="4" t="str">
        <f>IF(AND(ISNUMBER(DK142),DK142&lt;8),IF(AND(ISNUMBER(AT142),ISNUMBER(DK142)),IF(AT142-VLOOKUP(BI142,NySs!$L$2:$V$4,DK142,1)&lt;1,1 &amp; " - " &amp; AT142+VLOOKUP(BI142,NySs!$L$2:$V$4,DK142,1),IF(AT142+VLOOKUP(BI142,NySs!$L$2:$V$4,DK142,1)&gt;19,AT142-VLOOKUP(BI142,NySs!$L$2:$V$4,DK142,1) &amp; " - " &amp; 19,AT142-VLOOKUP(BI142,NySs!$L$2:$V$4,DK142,1) &amp; " - " &amp; AT142+VLOOKUP(BI142,NySs!$L$2:$V$4,DK142,1))),""),"")</f>
        <v/>
      </c>
      <c r="CB142" s="4" t="str">
        <f>IF(AND(ISNUMBER(DK142),DK142&lt;9),IF(AND(ISNUMBER(AU142),ISNUMBER(DK142)),IF(AU142-VLOOKUP(BI142,NyEo!$L$2:$V$4,DK142,1)&lt;1,1 &amp; " - " &amp; AU142+VLOOKUP(BI142,NyEo!$L$2:$V$4,DK142,1),IF(AU142+VLOOKUP(BI142,NyEo!$L$2:$V$4,DK142,1)&gt;19,AU142-VLOOKUP(BI142,NyEo!$L$2:$V$4,DK142,1) &amp; " - " &amp; 19,AU142-VLOOKUP(BI142,NyEo!$L$2:$V$4,DK142,1) &amp; " - " &amp; AU142+VLOOKUP(BI142,NyEo!$L$2:$V$4,DK142,1))),""),"")</f>
        <v/>
      </c>
      <c r="CC142" s="4" t="str">
        <f>IF(AND(ISNUMBER(DK142),DK142&gt;7),IF(AND(ISNUMBER(AV142),ISNUMBER(DK142)),IF(AV142-VLOOKUP(BI142,NyHt!$L$2:$V$4,DK142,1)&lt;1,1 &amp; " - " &amp; AV142+VLOOKUP(BI142,NyHt!$L$2:$V$4,DK142,1),IF(AV142+VLOOKUP(BI142,NyHt!$L$2:$V$4,DK142,1)&gt;19,AV142-VLOOKUP(BI142,NyHt!$L$2:$V$4,DK142,1) &amp; " - " &amp; 19,AV142-VLOOKUP(BI142,NyHt!$L$2:$V$4,DK142,1) &amp; " - " &amp; AV142+VLOOKUP(BI142,NyHt!$L$2:$V$4,DK142,1))),""),"")</f>
        <v/>
      </c>
      <c r="CD142" s="4" t="str">
        <f>IF(AND(ISNUMBER(AW142),ISNUMBER(DK142)),IF(AW142-VLOOKUP(BI142,NySiF!$L$2:$V$4,DK142,1)&lt;1,1 &amp; " - " &amp; AW142+VLOOKUP(BI142,NySiF!$L$2:$V$4,DK142,1),IF(AW142+VLOOKUP(BI142,NySiF!$L$2:$V$4,DK142,1)&gt;19,AW142-VLOOKUP(BI142,NySiF!$L$2:$V$4,DK142,1) &amp; " - " &amp; 19,AW142-VLOOKUP(BI142,NySiF!$L$2:$V$4,DK142,1) &amp; " - " &amp; AW142+VLOOKUP(BI142,NySiF!$L$2:$V$4,DK142,1))),"")</f>
        <v/>
      </c>
      <c r="CE142" s="4" t="str">
        <f>IF(AND(ISNUMBER(AX142),ISNUMBER(DK142)),IF(AX142-VLOOKUP(BI142,NySiB!$L$2:$V$4,DK142,1)&lt;1,1 &amp; " - " &amp; AX142+VLOOKUP(BI142,NySiB!$L$2:$V$4,DK142,1),IF(AX142+VLOOKUP(BI142,NySiB!$L$2:$V$4,DK142,1)&gt;19,AX142-VLOOKUP(BI142,NySiB!$L$2:$V$4,DK142,1) &amp; " - " &amp; 19,AX142-VLOOKUP(BI142,NySiB!$L$2:$V$4,DK142,1) &amp; " - " &amp; AX142+VLOOKUP(BI142,NySiB!$L$2:$V$4,DK142,1))),"")</f>
        <v/>
      </c>
      <c r="CF142" s="4" t="str">
        <f>IF(AND(ISNUMBER(AY142),ISNUMBER(DK142)),IF(AY142-VLOOKUP(BI142,NySiT!$L$2:$V$4,DK142,1)&lt;1,1 &amp; " - " &amp; AY142+VLOOKUP(BI142,NySiT!$L$2:$V$4,DK142,1),IF(AY142+VLOOKUP(BI142,NySiT!$L$2:$V$4,DK142,1)&gt;19,AY142-VLOOKUP(BI142,NySiT!$L$2:$V$4,DK142,1) &amp; " - " &amp; 19,AY142-VLOOKUP(BI142,NySiT!$L$2:$V$4,DK142,1) &amp; " - " &amp; AY142+VLOOKUP(BI142,NySiT!$L$2:$V$4,DK142,1))),"")</f>
        <v/>
      </c>
      <c r="CG142" s="4" t="str">
        <f>IF(AND(ISNUMBER(AZ142),ISNUMBER(DK142)),IF(AZ142-VLOOKUP(BI142,NyVs!$L$2:$V$4,DK142,1)&lt;1,1 &amp; " - " &amp; AZ142+VLOOKUP(BI142,NyVs!$L$2:$V$4,DK142,1),IF(AZ142+VLOOKUP(BI142,NyVs!$L$2:$V$4,DK142,1)&gt;19,AZ142-VLOOKUP(BI142,NyVs!$L$2:$V$4,DK142,1) &amp; " - " &amp; 19,AZ142-VLOOKUP(BI142,NyVs!$L$2:$V$4,DK142,1) &amp; " - " &amp; AZ142+VLOOKUP(BI142,NyVs!$L$2:$V$4,DK142,1))),"")</f>
        <v/>
      </c>
      <c r="CH142" s="4" t="str">
        <f>IF(AND(ISNUMBER(BA142),ISNUMBER(DK142)),IF(BA142-VLOOKUP(BI142,NyPp!$L$2:$V$4,DK142,1)&lt;1,1 &amp; " - " &amp; BA142+VLOOKUP(BI142,NyPp!$L$2:$V$4,DK142,1),IF(BA142+VLOOKUP(BI142,NyPp!$L$2:$V$4,DK142,1)&gt;19,BA142-VLOOKUP(BI142,NyPp!$L$2:$V$4,DK142,1) &amp; " - " &amp; 19,BA142-VLOOKUP(BI142,NyPp!$L$2:$V$4,DK142,1) &amp; " - " &amp; BA142+VLOOKUP(BI142,NyPp!$L$2:$V$4,DK142,1))),"")</f>
        <v/>
      </c>
      <c r="CI142" s="4" t="str">
        <f>IF(AND(ISNUMBER(BB142),ISNUMBER(DK142)),IF(BB142-VLOOKUP(BI142,NyIGS!$L$2:$V$4,DK142,1)&lt;40,40 &amp; " - " &amp; BB142+VLOOKUP(BI142,NyIGS!$L$2:$V$4,DK142,1),IF(BB142+VLOOKUP(BI142,NyIGS!$L$2:$V$4,DK142,1)&gt;160,BB142-VLOOKUP(BI142,NyIGS!$L$2:$V$4,DK142,1) &amp; " - " &amp; 160,BB142-VLOOKUP(BI142,NyIGS!$L$2:$V$4,DK142,1) &amp; " - " &amp; BB142+VLOOKUP(BI142,NyIGS!$L$2:$V$4,DK142,1))),"")</f>
        <v/>
      </c>
      <c r="CJ142" s="4" t="str">
        <f>IF(AND(ISNUMBER(BC142),ISNUMBER(DK142)),IF(BC142-VLOOKUP(BI142,NyIRS!$L$2:$V$4,DK142,1)&lt;40,40 &amp; " - " &amp; BC142+VLOOKUP(BI142,NyIRS!$L$2:$V$4,DK142,1),IF(BC142+VLOOKUP(BI142,NyIRS!$L$2:$V$4,DK142,1)&gt;160,BC142-VLOOKUP(BI142,NyIRS!$L$2:$V$4,DK142,1) &amp; " - " &amp; 160,BC142-VLOOKUP(BI142,NyIRS!$L$2:$V$4,DK142,1) &amp; " - " &amp; BC142+VLOOKUP(BI142,NyIRS!$L$2:$V$4,DK142,1))),"")</f>
        <v/>
      </c>
      <c r="CK142" s="4" t="str">
        <f>IF(AND(ISNUMBER(BD142),ISNUMBER(DK142)),IF(BD142-VLOOKUP(BI142,NyIES!$L$2:$V$4,DK142,1)&lt;40,40 &amp; " - " &amp; BD142+VLOOKUP(BI142,NyIES!$L$2:$V$4,DK142,1),IF(BD142+VLOOKUP(BI142,NyIES!$L$2:$V$4,DK142,1)&gt;160,BD142-VLOOKUP(BI142,NyIES!$L$2:$V$4,DK142,1) &amp; " - " &amp; 160,BD142-VLOOKUP(BI142,NyIES!$L$2:$V$4,DK142,1) &amp; " - " &amp; BD142+VLOOKUP(BI142,NyIES!$L$2:$V$4,DK142,1))),"")</f>
        <v/>
      </c>
      <c r="CL142" s="4" t="str">
        <f>IF(AND(ISNUMBER(BE142),ISNUMBER(DK142)),IF(BE142-VLOOKUP(BI142,NyISI!$L$2:$V$4,DK142,1)&lt;40,40 &amp; " - " &amp; BE142+VLOOKUP(BI142,NyISI!$L$2:$V$4,DK142,1),IF(BE142+VLOOKUP(BI142,NyISI!$L$2:$V$4,DK142,1)&gt;160,BE142-VLOOKUP(BI142,NyISI!$L$2:$V$4,DK142,1) &amp; " - " &amp; 160,BE142-VLOOKUP(BI142,NyISI!$L$2:$V$4,DK142,1) &amp; " - " &amp; BE142+VLOOKUP(BI142,NyISI!$L$2:$V$4,DK142,1))),"")</f>
        <v/>
      </c>
      <c r="CM142" s="4" t="str">
        <f>IF(AND(ISNUMBER(DK142),DK142&lt;8),IF(AND(ISNUMBER(BF142),ISNUMBER(DK142)),IF(BF142-VLOOKUP(BI142,NyISS!$L$2:$V$4,DK142,1)&lt;40,40 &amp; " - " &amp; BF142+VLOOKUP(BI142,NyISS!$L$2:$V$4,DK142,1),IF(BF142+VLOOKUP(BI142,NyISS!$L$2:$V$4,DK142,1)&gt;160,BF142-VLOOKUP(BI142,NyISS!$L$2:$V$4,DK142,1) &amp; " - " &amp; 160,BF142-VLOOKUP(BI142,NyISS!$L$2:$V$4,DK142,1) &amp; " - " &amp; BF142+VLOOKUP(BI142,NyISS!$L$2:$V$4,DK142,1))),""),"")</f>
        <v/>
      </c>
      <c r="CN142" s="4" t="str">
        <f>IF(AND(ISNUMBER(DK142),DK142&gt;7),IF(AND(ISNUMBER(BG142),ISNUMBER(DK142)),IF(BG142-VLOOKUP(BI142,NyISM!$L$2:$V$4,DK142,1)&lt;40,40 &amp; " - " &amp; BG142+VLOOKUP(BI142,NyISM!$L$2:$V$4,DK142,1),IF(BG142+VLOOKUP(BI142,NyISM!$L$2:$V$4,DK142,1)&gt;160,BG142-VLOOKUP(BI142,NyISM!$L$2:$V$4,DK142,1) &amp; " - " &amp; 160,BG142-VLOOKUP(BI142,NyISM!$L$2:$V$4,DK142,1) &amp; " - " &amp; BG142+VLOOKUP(BI142,NyISM!$L$2:$V$4,DK142,1))),""),"")</f>
        <v/>
      </c>
      <c r="CO142" s="4" t="str">
        <f>IF(AND(ISNUMBER(BH142),ISNUMBER(DK142)),IF(BH142-VLOOKUP(BI142,NyIAM!$L$2:$V$4,DK142,1)&lt;40,40 &amp; " - " &amp; BH142+VLOOKUP(BI142,NyIAM!$L$2:$V$4,DK142,1),IF(BH142+VLOOKUP(BI142,NyIAM!$L$2:$V$4,DK142,1)&gt;160,BH142-VLOOKUP(BI142,NyIAM!$L$2:$V$4,DK142,1) &amp; " - " &amp; 160,BH142-VLOOKUP(BI142,NyIAM!$L$2:$V$4,DK142,1) &amp; " - " &amp; BH142+VLOOKUP(BI142,NyIAM!$L$2:$V$4,DK142,1))),"")</f>
        <v/>
      </c>
      <c r="CP142" s="4" t="str">
        <f>IF(AF142="","",IF(AND(ISNUMBER(AF142),ISNUMBER(DK142)),IF(VLOOKUP(AF142,NyOm!$A$2:$K$30,DK142,1)=1,"Onormalt få ord",IF(VLOOKUP(AF142,NyOm!$A$2:$K$30,DK142,1)=2,"Färre antal ord än normalt",IF(VLOOKUP(AF142,NyOm!$A$2:$K$30,DK142,1)=3,"Normalt antal ord","")))))</f>
        <v/>
      </c>
      <c r="CQ142" s="4" t="str">
        <f>IF(AB142="","",IF(AND(ISNUMBER(AB142),ISNUMBER(DK142)),IF(VLOOKUP(AB142,NyPbTid!$A$2:$K$218,DK142,1)=1,"Onormalt lång tidsåtgång",IF(VLOOKUP(AB142,NyPbTid!$A$2:$K$218,DK142,1)=2,"Långsammare än normalt",IF(VLOOKUP(AB142,NyPbTid!$A$2:$K$218,DK142,1)=3,"Normal tidsåtgång","")))))</f>
        <v/>
      </c>
      <c r="CR142" s="4" t="str">
        <f>IF(AC142="","",IF(AND(ISNUMBER(AC142),ISNUMBER(DK142)),IF(VLOOKUP(AC142,NyPbFel!$A$2:$K$18,DK142,1)=1,"Onormalt antal fel",IF(VLOOKUP(AC142,NyPbFel!$A$2:$K$18,DK142,1)=2,"Fler fel än normalt",IF(VLOOKUP(AC142,NyPbFel!$A$2:$K$18,DK142,1)=3,"Normalt antal fel","")))))</f>
        <v/>
      </c>
      <c r="CS142" s="4" t="str">
        <f t="shared" si="50"/>
        <v/>
      </c>
      <c r="CT142" s="4" t="str">
        <f>IF(OR(ISNUMBER(CS142),CS142="0**"),IF(ISNUMBER(CS142),CS142/ABS(CS142)*VLOOKUP(1,SignDiff!$A$3:$K$4,DK142,1),VLOOKUP(1,SignDiff!$A$3:$K$4,DK142,1)),"")</f>
        <v/>
      </c>
      <c r="CU142" s="4" t="str">
        <f>IF(OR(ISNUMBER(CS142),CS142="0**"),IF(ISNUMBER(CS142),CS142/ABS(CS142)*VLOOKUP(1,SignDiff!$A$7:$K$8,DK142,1),VLOOKUP(1,SignDiff!$A$7:$K$8,DK142,1)),"")</f>
        <v/>
      </c>
      <c r="CV142" s="4" t="str">
        <f t="shared" si="51"/>
        <v/>
      </c>
      <c r="CW142" s="4" t="str">
        <f t="shared" si="52"/>
        <v/>
      </c>
      <c r="CX142" s="4" t="str">
        <f>IF(OR(ISNUMBER(CS142),CS142="0**"),IF(CS142="0**",VLOOKUP(0,'IRS-IES'!$A$2:$C$43,2,1),IF(CS142&lt;0,VLOOKUP(ABS(CS142),'IRS-IES'!$A$2:$C$43,2,1),VLOOKUP(ABS(CS142),'IRS-IES'!$A$2:$C$43,3,1))),"")</f>
        <v/>
      </c>
      <c r="CY142" s="4" t="str">
        <f t="shared" si="53"/>
        <v/>
      </c>
      <c r="CZ142" s="4" t="str">
        <f>IF(OR(ISNUMBER(CY142),CY142="0**"),IF(ISNUMBER(CY142),CY142/ABS(CY142)*VLOOKUP(2,SignDiff!$A$3:$K$4,DK142,1),VLOOKUP(2,SignDiff!$A$3:$K$4,DK142,1)),"")</f>
        <v/>
      </c>
      <c r="DA142" s="4" t="str">
        <f>IF(OR(ISNUMBER(CY142),CY142="0**"),IF(ISNUMBER(CY142),CY142/ABS(CY142)*VLOOKUP(2,SignDiff!$A$7:$K$8,DK142,1),VLOOKUP(2,SignDiff!$A$7:$K$8,DK142,1)),"")</f>
        <v/>
      </c>
      <c r="DB142" s="4" t="str">
        <f t="shared" si="54"/>
        <v/>
      </c>
      <c r="DC142" s="4" t="str">
        <f t="shared" si="55"/>
        <v/>
      </c>
      <c r="DD142" s="4" t="str">
        <f>IF(OR(ISNUMBER(CY142),CY142="0**"),IF(CY142="0**",VLOOKUP(0,'ISI-ISS'!$A$2:$C$43,2,1),IF(CY142&lt;0,VLOOKUP(ABS(CY142),'ISI-ISS'!$A$2:$C$43,2,1),VLOOKUP(ABS(CY142),'ISI-ISS'!$A$2:$C$43,3,1))),"")</f>
        <v/>
      </c>
      <c r="DE142" s="4" t="str">
        <f t="shared" si="56"/>
        <v/>
      </c>
      <c r="DF142" s="4" t="str">
        <f>IF(OR(ISNUMBER(DE142),DE142="0**"),IF(ISNUMBER(DE142),DE142/ABS(DE142)*VLOOKUP(2,SignDiff!$A$3:$K$4,DK142,1),VLOOKUP(2,SignDiff!$A$3:$K$4,DK142,1)),"")</f>
        <v/>
      </c>
      <c r="DG142" s="4" t="str">
        <f>IF(OR(ISNUMBER(DE142),DE142="0**"),IF(ISNUMBER(DE142),DE142/ABS(DE142)*VLOOKUP(2,SignDiff!$A$7:$K$8,DK142,1),VLOOKUP(2,SignDiff!$A$7:$K$8,DK142,1)),"")</f>
        <v/>
      </c>
      <c r="DH142" s="4" t="str">
        <f t="shared" si="57"/>
        <v/>
      </c>
      <c r="DI142" s="4" t="str">
        <f t="shared" si="58"/>
        <v/>
      </c>
      <c r="DJ142" s="4" t="str">
        <f>IF(OR(ISNUMBER(DE142),DE142="0**"),IF(DE142="0**",VLOOKUP(0,'ISI-ISM'!$A$2:$C$43,2,1),IF(DE142&lt;0,VLOOKUP(ABS(DE142),'ISI-ISM'!$A$2:$C$43,2,1),VLOOKUP(ABS(DE142),'ISI-ISM'!$A$2:$C$43,3,1))),"")</f>
        <v/>
      </c>
      <c r="DK142" s="4" t="str">
        <f>IF(ISERROR(VLOOKUP(N142,age!$A$2:$C$11,2,1)),"",VLOOKUP(N142,age!$A$2:$C$11,2,1))</f>
        <v/>
      </c>
      <c r="DL142" s="4" t="str">
        <f>IF(ISERROR(VLOOKUP(N142,age!$A$2:$C$11,3,1)),"",VLOOKUP(N142,age!$A$2:$C$11,3,1))</f>
        <v/>
      </c>
      <c r="DM142" s="4">
        <f t="shared" si="45"/>
        <v>0</v>
      </c>
      <c r="DN142" s="4">
        <f t="shared" si="46"/>
        <v>0</v>
      </c>
      <c r="DO142" s="4">
        <f t="shared" si="47"/>
        <v>0</v>
      </c>
      <c r="DP142" s="4">
        <f t="shared" si="48"/>
        <v>0</v>
      </c>
      <c r="DQ142" s="4">
        <f t="shared" si="49"/>
        <v>0</v>
      </c>
      <c r="DR142" s="9" t="str">
        <f t="shared" si="59"/>
        <v/>
      </c>
      <c r="DS142" s="9" t="str">
        <f t="shared" si="60"/>
        <v/>
      </c>
      <c r="DT142" s="9" t="str">
        <f t="shared" si="61"/>
        <v/>
      </c>
      <c r="DU142" s="9" t="str">
        <f t="shared" si="62"/>
        <v/>
      </c>
      <c r="DV142" s="9" t="str">
        <f t="shared" si="63"/>
        <v/>
      </c>
      <c r="DW142" s="9" t="str">
        <f t="shared" si="64"/>
        <v/>
      </c>
      <c r="DX142" s="9" t="str">
        <f t="shared" si="65"/>
        <v/>
      </c>
      <c r="DY142" s="9" t="str">
        <f>IF(AND(ISNUMBER(AJ142),ISNUMBER(DK142)),IF(AJ142-VLOOKUP(BI142,NyFi!$L$2:$V$4,DK142,1)&lt;1,1,AJ142-VLOOKUP(BI142,NyFi!$L$2:$V$4,DK142,1)),"")</f>
        <v/>
      </c>
      <c r="DZ142" s="9" t="str">
        <f>IF(AND(ISNUMBER(DK142),DK142&lt;8),IF(AND(ISNUMBER(AK142),ISNUMBER(DK142)),IF(AK142-VLOOKUP(BI142,NyGs!$L$2:$V$4,DK142,1)&lt;1,1,AK142-VLOOKUP(BI142,NyGs!$L$2:$V$4,DK142,1)),""),"")</f>
        <v/>
      </c>
      <c r="EA142" s="9" t="str">
        <f>IF(AND(ISNUMBER(AL142),ISNUMBER(DK142)),IF(AL142-VLOOKUP(BI142,NyRm!$L$2:$V$4,DK142,1)&lt;1,1,AL142-VLOOKUP(BI142,NyRm!$L$2:$V$4,DK142,1)),"")</f>
        <v/>
      </c>
      <c r="EB142" s="9" t="str">
        <f>IF(AND(ISNUMBER(AM142),ISNUMBER(DK142)),IF(AM142-VLOOKUP(BI142,NyFm!$L$2:$V$4,DK142,1)&lt;1,1,AM142-VLOOKUP(BI142,NyFm!$L$2:$V$4,DK142,1)),"")</f>
        <v/>
      </c>
      <c r="EC142" s="9" t="str">
        <f>IF(AND(ISNUMBER(DK142),DK142&lt;8),IF(AND(ISNUMBER(AN142),ISNUMBER(DK142)),IF(AN142-VLOOKUP(BI142,NyLi1R!$L$2:$V$4,DK142,1)&lt;1,1,AN142-VLOOKUP(BI142,NyLi1R!$L$2:$V$4,DK142,1)),""),"")</f>
        <v/>
      </c>
      <c r="ED142" s="9" t="str">
        <f>IF(AND(ISNUMBER(DK142),DK142&lt;8),IF(AND(ISNUMBER(AO142),ISNUMBER(DK142)),IF(AO142-VLOOKUP(BI142,NyLi1E!$L$2:$V$4,DK142,1)&lt;1,1,AO142-VLOOKUP(BI142,NyLi1E!$L$2:$V$4,DK142,1)),""),"")</f>
        <v/>
      </c>
      <c r="EE142" s="9" t="str">
        <f>IF(AND(ISNUMBER(DK142),DK142&lt;8),IF(AND(ISNUMBER(AP142),ISNUMBER(DK142)),IF(AP142-VLOOKUP(BI142,NyLi1T!$L$2:$V$4,DK142,1)&lt;1,1,AP142-VLOOKUP(BI142,NyLi1T!$L$2:$V$4,DK142,1)),""),"")</f>
        <v/>
      </c>
      <c r="EF142" s="9" t="str">
        <f>IF(AND(ISNUMBER(DK142),DK142&gt;7),IF(AND(ISNUMBER(AQ142),ISNUMBER(DK142)),IF(AQ142-VLOOKUP(BI142,NyLi2R!$L$2:$V$4,DK142,1)&lt;1,1,AQ142-VLOOKUP(BI142,NyLi2R!$L$2:$V$4,DK142,1)),""),"")</f>
        <v/>
      </c>
      <c r="EG142" s="9" t="str">
        <f>IF(AND(ISNUMBER(DK142),DK142&gt;7),IF(AND(ISNUMBER(AR142),ISNUMBER(DK142)),IF(AR142-VLOOKUP(BI142,NyLi2E!$L$2:$V$4,DK142,1)&lt;1,1,AR142-VLOOKUP(BI142,NyLi2E!$L$2:$V$4,DK142,1)),""),"")</f>
        <v/>
      </c>
      <c r="EH142" s="9" t="str">
        <f>IF(AND(ISNUMBER(DK142),DK142&gt;7),IF(AND(ISNUMBER(AS142),ISNUMBER(DK142)),IF(AS142-VLOOKUP(BI142,NyLi2T!$L$2:$V$4,DK142,1)&lt;1,1,AS142-VLOOKUP(BI142,NyLi2T!$L$2:$V$4,DK142,1)),""),"")</f>
        <v/>
      </c>
      <c r="EI142" s="9" t="str">
        <f>IF(AND(ISNUMBER(DK142),DK142&lt;8),IF(AND(ISNUMBER(AT142),ISNUMBER(DK142)),IF(AT142-VLOOKUP(BI142,NySs!$L$2:$V$4,DK142,1)&lt;1,1,AT142-VLOOKUP(BI142,NySs!$L$2:$V$4,DK142,1)),""),"")</f>
        <v/>
      </c>
      <c r="EJ142" s="9" t="str">
        <f>IF(AND(ISNUMBER(DK142),DK142&lt;9),IF(AND(ISNUMBER(AU142),ISNUMBER(DK142)),IF(AU142-VLOOKUP(BI142,NyEo!$L$2:$V$4,DK142,1)&lt;1,1,AU142-VLOOKUP(BI142,NyEo!$L$2:$V$4,DK142,1)),""),"")</f>
        <v/>
      </c>
      <c r="EK142" s="9" t="str">
        <f>IF(AND(ISNUMBER(DK142),DK142&gt;7),IF(AND(ISNUMBER(AV142),ISNUMBER(DK142)),IF(AV142-VLOOKUP(BI142,NyHt!$L$2:$V$4,DK142,1)&lt;1,1,AV142-VLOOKUP(BI142,NyHt!$L$2:$V$4,DK142,1)),""),"")</f>
        <v/>
      </c>
      <c r="EL142" s="9" t="str">
        <f>IF(AND(ISNUMBER(AW142),ISNUMBER(DK142)),IF(AW142-VLOOKUP(BI142,NySiF!$L$2:$V$4,DK142,1)&lt;1,1,AW142-VLOOKUP(BI142,NySiF!$L$2:$V$4,DK142,1)),"")</f>
        <v/>
      </c>
      <c r="EM142" s="9" t="str">
        <f>IF(AND(ISNUMBER(AX142),ISNUMBER(DK142)),IF(AX142-VLOOKUP(BI142,NySiB!$L$2:$V$4,DK142,1)&lt;1,1,AX142-VLOOKUP(BI142,NySiB!$L$2:$V$4,DK142,1)),"")</f>
        <v/>
      </c>
      <c r="EN142" s="9" t="str">
        <f>IF(AND(ISNUMBER(AY142),ISNUMBER(DK142)),IF(AY142-VLOOKUP(BI142,NySiT!$L$2:$V$4,DK142,1)&lt;1,1,AY142-VLOOKUP(BI142,NySiT!$L$2:$V$4,DK142,1)),"")</f>
        <v/>
      </c>
      <c r="EO142" s="9" t="str">
        <f>IF(AND(ISNUMBER(AZ142),ISNUMBER(DK142)),IF(AZ142-VLOOKUP(BI142,NyVs!$L$2:$V$4,DK142,1)&lt;1,1,AZ142-VLOOKUP(BI142,NyVs!$L$2:$V$4,DK142,1)),"")</f>
        <v/>
      </c>
      <c r="EP142" s="9" t="str">
        <f>IF(AND(ISNUMBER(BA142),ISNUMBER(DK142)),IF(BA142-VLOOKUP(BI142,NyPp!$L$2:$V$4,DK142,1)&lt;1,1,BA142-VLOOKUP(BI142,NyPp!$L$2:$V$4,DK142,1)),"")</f>
        <v/>
      </c>
      <c r="EQ142" s="9" t="str">
        <f>IF(AND(ISNUMBER(BB142),ISNUMBER(DK142)),IF(BB142-VLOOKUP(BI142,NyIGS!$L$2:$V$4,DK142,1)&lt;40,40,BB142-VLOOKUP(BI142,NyIGS!$L$2:$V$4,DK142,1)),"")</f>
        <v/>
      </c>
      <c r="ER142" s="9" t="str">
        <f>IF(AND(ISNUMBER(BC142),ISNUMBER(DK142)),IF(BC142-VLOOKUP(BI142,NyIRS!$L$2:$V$4,DK142,1)&lt;40,40,BC142-VLOOKUP(BI142,NyIRS!$L$2:$V$4,DK142,1)),"")</f>
        <v/>
      </c>
      <c r="ES142" s="9" t="str">
        <f>IF(AND(ISNUMBER(BD142),ISNUMBER(DK142)),IF(BD142-VLOOKUP(BI142,NyIES!$L$2:$V$4,DK142,1)&lt;40,40,BD142-VLOOKUP(BI142,NyIES!$L$2:$V$4,DK142,1)),"")</f>
        <v/>
      </c>
      <c r="ET142" s="9" t="str">
        <f>IF(AND(ISNUMBER(BE142),ISNUMBER(DK142)),IF(BE142-VLOOKUP(BI142,NyISI!$L$2:$V$4,DK142,1)&lt;40,40,BE142-VLOOKUP(BI142,NyISI!$L$2:$V$4,DK142,1)),"")</f>
        <v/>
      </c>
      <c r="EU142" s="9" t="str">
        <f>IF(AND(ISNUMBER(DK142),DK142&lt;8),IF(AND(ISNUMBER(BF142),ISNUMBER(DK142)),IF(BF142-VLOOKUP(BI142,NyISS!$L$2:$V$4,DK142,1)&lt;40,40,BF142-VLOOKUP(BI142,NyISS!$L$2:$V$4,DK142,1)),""),"")</f>
        <v/>
      </c>
      <c r="EV142" s="9" t="str">
        <f>IF(AND(ISNUMBER(DK142),DK142&gt;7),IF(AND(ISNUMBER(BG142),ISNUMBER(DK142)),IF(BG142-VLOOKUP(BI142,NyISM!$L$2:$V$4,DK142,1)&lt;40,40,BG142-VLOOKUP(BI142,NyISM!$L$2:$V$4,DK142,1)),""),"")</f>
        <v/>
      </c>
      <c r="EW142" s="9" t="str">
        <f>IF(AND(ISNUMBER(BH142),ISNUMBER(DK142)),IF(BH142-VLOOKUP(BI142,NyIAM!$L$2:$V$4,DK142,1)&lt;40,40,BH142-VLOOKUP(BI142,NyIAM!$L$2:$V$4,DK142,1)),"")</f>
        <v/>
      </c>
      <c r="EX142" s="9" t="str">
        <f>IF(AND(ISNUMBER(AJ142),ISNUMBER(DK142)),IF(AJ142+VLOOKUP(BI142,NyFi!$L$2:$V$4,DK142,1)&gt;19,19,AJ142+VLOOKUP(BI142,NyFi!$L$2:$V$4,DK142,1)),"")</f>
        <v/>
      </c>
      <c r="EY142" s="9" t="str">
        <f>IF(AND(ISNUMBER(DK142),DK142&lt;8),IF(AND(ISNUMBER(AK142),ISNUMBER(DK142)),IF(AK142+VLOOKUP(BI142,NyGs!$L$2:$V$4,DK142,1)&gt;19,19,AK142+VLOOKUP(BI142,NyGs!$L$2:$V$4,DK142,1)),""),"")</f>
        <v/>
      </c>
      <c r="EZ142" s="9" t="str">
        <f>IF(AND(ISNUMBER(AL142),ISNUMBER(DK142)),IF(AL142+VLOOKUP(BI142,NyRm!$L$2:$V$4,DK142,1)&gt;19,19,AL142+VLOOKUP(BI142,NyRm!$L$2:$V$4,DK142,1)),"")</f>
        <v/>
      </c>
      <c r="FA142" s="9" t="str">
        <f>IF(AND(ISNUMBER(AM142),ISNUMBER(DK142)),IF(AM142+VLOOKUP(BI142,NyFm!$L$2:$V$4,DK142,1)&gt;19,19,AM142+VLOOKUP(BI142,NyFm!$L$2:$V$4,DK142,1)),"")</f>
        <v/>
      </c>
      <c r="FB142" s="9" t="str">
        <f>IF(AND(ISNUMBER(DK142),DK142&lt;8),IF(AND(ISNUMBER(AN142),ISNUMBER(DK142)),IF(AN142+VLOOKUP(BI142,NyLi1R!$L$2:$V$4,DK142,1)&gt;19,19,AN142+VLOOKUP(BI142,NyLi1R!$L$2:$V$4,DK142,1)),""),"")</f>
        <v/>
      </c>
      <c r="FC142" s="9" t="str">
        <f>IF(AND(ISNUMBER(DK142),DK142&lt;8),IF(AND(ISNUMBER(AO142),ISNUMBER(DK142)),IF(AO142+VLOOKUP(BI142,NyLi1E!$L$2:$V$4,DK142,1)&gt;19,19,AO142+VLOOKUP(BI142,NyLi1E!$L$2:$V$4,DK142,1)),""),"")</f>
        <v/>
      </c>
      <c r="FD142" s="9" t="str">
        <f>IF(AND(ISNUMBER(DK142),DK142&lt;8),IF(AND(ISNUMBER(AP142),ISNUMBER(DK142)),IF(AP142+VLOOKUP(BI142,NyLi1T!$L$2:$V$4,DK142,1)&gt;19,19,AP142+VLOOKUP(BI142,NyLi1T!$L$2:$V$4,DK142,1)),""),"")</f>
        <v/>
      </c>
      <c r="FE142" s="9" t="str">
        <f>IF(AND(ISNUMBER(DK142),DK142&gt;7),IF(AND(ISNUMBER(AQ142),ISNUMBER(DK142)),IF(AQ142+VLOOKUP(BI142,NyLi2R!$L$2:$V$4,DK142,1)&gt;19,19,AQ142+VLOOKUP(BI142,NyLi2R!$L$2:$V$4,DK142,1)),""),"")</f>
        <v/>
      </c>
      <c r="FF142" s="9" t="str">
        <f>IF(AND(ISNUMBER(DK142),DK142&gt;7),IF(AND(ISNUMBER(AR142),ISNUMBER(DK142)),IF(AR142+VLOOKUP(BI142,NyLi2E!$L$2:$V$4,DK142,1)&gt;19,19,AR142+VLOOKUP(BI142,NyLi2E!$L$2:$V$4,DK142,1)),""),"")</f>
        <v/>
      </c>
      <c r="FG142" s="9" t="str">
        <f>IF(AND(ISNUMBER(DK142),DK142&gt;7),IF(AND(ISNUMBER(AS142),ISNUMBER(DK142)),IF(AS142+VLOOKUP(BI142,NyLi2T!$L$2:$V$4,DK142,1)&gt;19,19,AS142+VLOOKUP(BI142,NyLi2T!$L$2:$V$4,DK142,1)),""),"")</f>
        <v/>
      </c>
      <c r="FH142" s="9" t="str">
        <f>IF(AND(ISNUMBER(DK142),DK142&lt;8),IF(AND(ISNUMBER(AT142),ISNUMBER(DK142)),IF(AT142+VLOOKUP(BI142,NySs!$L$2:$V$4,DK142,1)&gt;19,19,AT142+VLOOKUP(BI142,NySs!$L$2:$V$4,DK142,1)),""),"")</f>
        <v/>
      </c>
      <c r="FI142" s="9" t="str">
        <f>IF(AND(ISNUMBER(DK142),DK142&lt;9),IF(AND(ISNUMBER(AU142),ISNUMBER(DK142)),IF(AU142+VLOOKUP(BI142,NyEo!$L$2:$V$4,DK142,1)&gt;19,19,AU142+VLOOKUP(BI142,NyEo!$L$2:$V$4,DK142,1)),""),"")</f>
        <v/>
      </c>
      <c r="FJ142" s="9" t="str">
        <f>IF(AND(ISNUMBER(DK142),DK142&gt;7),IF(AND(ISNUMBER(AV142),ISNUMBER(DK142)),IF(AV142+VLOOKUP(BI142,NyHt!$L$2:$V$4,DK142,1)&gt;19,19,AV142+VLOOKUP(BI142,NyHt!$L$2:$V$4,DK142,1)),""),"")</f>
        <v/>
      </c>
      <c r="FK142" s="9" t="str">
        <f>IF(AND(ISNUMBER(AW142),ISNUMBER(DK142)),IF(AW142+VLOOKUP(BI142,NySiF!$L$2:$V$4,DK142,1)&gt;19,19,AW142+VLOOKUP(BI142,NySiF!$L$2:$V$4,DK142,1)),"")</f>
        <v/>
      </c>
      <c r="FL142" s="9" t="str">
        <f>IF(AND(ISNUMBER(AX142),ISNUMBER(DK142)),IF(AX142+VLOOKUP(BI142,NySiB!$L$2:$V$4,DK142,1)&gt;19,19,AX142+VLOOKUP(BI142,NySiB!$L$2:$V$4,DK142,1)),"")</f>
        <v/>
      </c>
      <c r="FM142" s="9" t="str">
        <f>IF(AND(ISNUMBER(AY142),ISNUMBER(DK142)),IF(AY142+VLOOKUP(BI142,NySiT!$L$2:$V$4,DK142,1)&gt;19,19,AY142+VLOOKUP(BI142,NySiT!$L$2:$V$4,DK142,1)),"")</f>
        <v/>
      </c>
      <c r="FN142" s="9" t="str">
        <f>IF(AND(ISNUMBER(AZ142),ISNUMBER(DK142)),IF(AZ142+VLOOKUP(BI142,NyVs!$L$2:$V$4,DK142,1)&gt;19,19,AZ142+VLOOKUP(BI142,NyVs!$L$2:$V$4,DK142,1)),"")</f>
        <v/>
      </c>
      <c r="FO142" s="9" t="str">
        <f>IF(AND(ISNUMBER(BA142),ISNUMBER(DK142)),IF(BA142+VLOOKUP(BI142,NyPp!$L$2:$V$4,DK142,1)&gt;19,19,BA142+VLOOKUP(BI142,NyPp!$L$2:$V$4,DK142,1)),"")</f>
        <v/>
      </c>
      <c r="FP142" s="9" t="str">
        <f>IF(AND(ISNUMBER(BB142),ISNUMBER(DK142)),IF(BB142+VLOOKUP(BI142,NyIGS!$L$2:$V$4,DK142,1)&gt;160,160,BB142+VLOOKUP(BI142,NyIGS!$L$2:$V$4,DK142,1)),"")</f>
        <v/>
      </c>
      <c r="FQ142" s="9" t="str">
        <f>IF(AND(ISNUMBER(BC142),ISNUMBER(DK142)),IF(BC142+VLOOKUP(BI142,NyIRS!$L$2:$V$4,DK142,1)&gt;160,160,BC142+VLOOKUP(BI142,NyIRS!$L$2:$V$4,DK142,1)),"")</f>
        <v/>
      </c>
      <c r="FR142" s="9" t="str">
        <f>IF(AND(ISNUMBER(BD142),ISNUMBER(DK142)),IF(BD142+VLOOKUP(BI142,NyIES!$L$2:$V$4,DK142,1)&gt;160,160, BD142+VLOOKUP(BI142,NyIES!$L$2:$V$4,DK142,1)),"")</f>
        <v/>
      </c>
      <c r="FS142" s="9" t="str">
        <f>IF(AND(ISNUMBER(BE142),ISNUMBER(DK142)),IF(BE142+VLOOKUP(BI142,NyISI!$L$2:$V$4,DK142,1)&gt;160,160,BE142+VLOOKUP(BI142,NyISI!$L$2:$V$4,DK142,1)),"")</f>
        <v/>
      </c>
      <c r="FT142" s="9" t="str">
        <f>IF(AND(ISNUMBER(DK142),DK142&lt;8),IF(AND(ISNUMBER(BF142),ISNUMBER(DK142)),IF(BF142+VLOOKUP(BI142,NyISS!$L$2:$V$4,DK142,1)&gt;160,160,BF142+VLOOKUP(BI142,NyISS!$L$2:$V$4,DK142,1)),""),"")</f>
        <v/>
      </c>
      <c r="FU142" s="9" t="str">
        <f>IF(AND(ISNUMBER(DK142),DK142&gt;7),IF(AND(ISNUMBER(BG142),ISNUMBER(DK142)),IF(BG142+VLOOKUP(BI142,NyISM!$L$2:$V$4,DK142,1)&gt;160,160,BG142+VLOOKUP(BI142,NyISM!$L$2:$V$4,DK142,1)),""),"")</f>
        <v/>
      </c>
      <c r="FV142" s="9" t="str">
        <f>IF(AND(ISNUMBER(BH142),ISNUMBER(DK142)),IF(BH142+VLOOKUP(BI142,NyIAM!$L$2:$V$4,DK142,1)&gt;160,160,BH142+VLOOKUP(BI142,NyIAM!$L$2:$V$4,DK142,1)),"")</f>
        <v/>
      </c>
    </row>
    <row r="143" spans="1:178" x14ac:dyDescent="0.2">
      <c r="A143" s="51"/>
      <c r="B143" s="51"/>
      <c r="C143" s="51"/>
      <c r="D143" s="51"/>
      <c r="E143" s="51"/>
      <c r="F143" s="51"/>
      <c r="G143" s="51"/>
      <c r="H143" s="51"/>
      <c r="I143" s="51"/>
      <c r="J143" s="52"/>
      <c r="K143" s="52"/>
      <c r="L143" s="53"/>
      <c r="M143" s="53"/>
      <c r="N143" s="58" t="str">
        <f t="shared" si="44"/>
        <v/>
      </c>
      <c r="O143" s="53"/>
      <c r="P143" s="53"/>
      <c r="Q143" s="53"/>
      <c r="R143" s="53"/>
      <c r="S143" s="53"/>
      <c r="T143" s="53"/>
      <c r="U143" s="53"/>
      <c r="V143" s="53"/>
      <c r="W143" s="53"/>
      <c r="X143" s="53"/>
      <c r="Y143" s="53"/>
      <c r="Z143" s="53"/>
      <c r="AA143" s="53"/>
      <c r="AB143" s="53"/>
      <c r="AC143" s="53"/>
      <c r="AD143" s="53"/>
      <c r="AE143" s="53"/>
      <c r="AF143" s="53"/>
      <c r="AG143" s="53"/>
      <c r="AH143" s="53"/>
      <c r="AI143" s="53"/>
      <c r="AJ143" s="4" t="str">
        <f>IF(O143="","",IF(ISNUMBER(N143),VLOOKUP(O143,NyFi!$A$2:$K$40,DK143),""))</f>
        <v/>
      </c>
      <c r="AK143" s="4" t="str">
        <f>IF(P143="","",IF(AND(ISNUMBER(N143),DK143&lt;8),VLOOKUP(P143,NyGs!$A$2:$G$41,DK143),""))</f>
        <v/>
      </c>
      <c r="AL143" s="4" t="str">
        <f>IF(AA143="","",IF(ISNUMBER(N143),VLOOKUP(AA143,NyRm!$A$2:$K$56,DK143),""))</f>
        <v/>
      </c>
      <c r="AM143" s="4" t="str">
        <f>IF(Z143="","",IF(ISNUMBER(N143),VLOOKUP(Z143,NyFm!$A$2:$K$46,DK143),""))</f>
        <v/>
      </c>
      <c r="AN143" s="4" t="str">
        <f>IF(U143="","",IF(AND(ISNUMBER(N143),DK143&lt;8),VLOOKUP(U143,NyLi1R!$A$2:$G$20,DK143),""))</f>
        <v/>
      </c>
      <c r="AO143" s="4" t="str">
        <f>IF(V143="","",IF(AND(ISNUMBER(N143),DK143&lt;8),VLOOKUP(V143,NyLi1E!$A$2:$G$20,DK143),""))</f>
        <v/>
      </c>
      <c r="AP143" s="4" t="str">
        <f>IF(AND(ISNUMBER(N143),ISNUMBER(AN143),ISNUMBER(AO143),DK143&lt;8),VLOOKUP(AN143+AO143,NyLi1T!$A$2:$G$40,DK143),"")</f>
        <v/>
      </c>
      <c r="AQ143" s="4" t="str">
        <f>IF(W143="","",IF(AND(ISNUMBER(N143),DK143&gt;7),VLOOKUP(W143,NyLi2R!$A$2:$K$20,DK143),""))</f>
        <v/>
      </c>
      <c r="AR143" s="4" t="str">
        <f>IF(X143="","",IF(AND(ISNUMBER(N143),DK143&gt;7),VLOOKUP(X143,NyLi2E!$A$2:$K$20,DK143),""))</f>
        <v/>
      </c>
      <c r="AS143" s="4" t="str">
        <f>IF(AND(ISNUMBER(N143),ISNUMBER(AQ143),ISNUMBER(AR143),DK143&gt;7),VLOOKUP(AQ143+AR143,NyLi2T!$A$2:$K$40,DK143),"")</f>
        <v/>
      </c>
      <c r="AT143" s="4" t="str">
        <f>IF(AE143="","",IF(AND(ISNUMBER(N143),DK143&lt;8),VLOOKUP(AE143,NySs!$A$2:$G$28,DK143),""))</f>
        <v/>
      </c>
      <c r="AU143" s="4" t="str">
        <f>IF(AD143="","",IF(AND(ISNUMBER(N143),DK143&lt;9),VLOOKUP(AD143,NyEo!$A$2:$H$22,DK143),""))</f>
        <v/>
      </c>
      <c r="AV143" s="4" t="str">
        <f>IF(Q143="","",IF(AND(ISNUMBER(N143),DK143&gt;7),VLOOKUP(Q143,NyHt!$A$2:$K$17,DK143),""))</f>
        <v/>
      </c>
      <c r="AW143" s="4" t="str">
        <f>IF(R143="","",IF(ISNUMBER(N143),VLOOKUP(R143,NySiF!$A$2:$K$18,DK143),""))</f>
        <v/>
      </c>
      <c r="AX143" s="4" t="str">
        <f>IF(S143="","",IF(ISNUMBER(N143),VLOOKUP(S143,NySiB!$A$2:$K$16,DK143),""))</f>
        <v/>
      </c>
      <c r="AY143" s="4" t="str">
        <f>IF(T143="","",IF(ISNUMBER(N143),VLOOKUP(T143,NySiT!$A$2:$K$32,DK143),""))</f>
        <v/>
      </c>
      <c r="AZ143" s="4" t="str">
        <f>IF(Y143="","",IF(ISNUMBER(N143),VLOOKUP(Y143,NyVs!$A$2:$K$86,DK143),""))</f>
        <v/>
      </c>
      <c r="BA143" s="4" t="str">
        <f>IF(AI143="","",IF(ISNUMBER(N143),VLOOKUP(AI143,NyPp!$A$2:$K$202,DK143),""))</f>
        <v/>
      </c>
      <c r="BB143" s="4" t="str">
        <f>IF(AND(ISNUMBER(AJ143),ISNUMBER(AK143),ISNUMBER(AL143),ISNUMBER(AM143),DK143&lt;8),IF(COUNTIF(O143,0)+COUNTIF(P143,0)+COUNTIF(AA143,0)+COUNTIF(Z143,0)&gt;1,"",VLOOKUP(AJ143+AK143+AL143+AM143,NyIGS!$A$2:$K$78,DK143)),IF(AND(ISNUMBER(AJ143),ISNUMBER(AL143),ISNUMBER(AM143),ISNUMBER(AS143),DK143&gt;7),IF(COUNTIF(O143,0)+COUNTIF(AA143,0)+COUNTIF(Z143,0)+AND(COUNTIF(W143,0),COUNTIF(X143,0))&gt;1,"",VLOOKUP(AJ143+AL143+AM143+AS143,NyIGS!$A$2:$K$78,DK143)),""))</f>
        <v/>
      </c>
      <c r="BC143" s="4" t="str">
        <f>IF(AND(ISNUMBER(AJ143),ISNUMBER(AN143),ISNUMBER(AT143),DK143&lt;8),IF(COUNTIF(O143,0)+COUNTIF(U143,0)+COUNTIF(AE143,0)&gt;1,"",VLOOKUP(AJ143+AN143+AT143,NyIRS!$A$2:$K$59,DK143)),IF(AND(ISNUMBER(AJ143),ISNUMBER(AQ143),DK143&gt;7),IF(COUNTIF(O143,0)+COUNTIF(W143,0)&gt;1,"",VLOOKUP(AJ143+AQ143,NyIRS!$A$2:$K$59,DK143)),""))</f>
        <v/>
      </c>
      <c r="BD143" s="4" t="str">
        <f>IF(AND(ISNUMBER(AK143),ISNUMBER(AL143),ISNUMBER(AM143),DK143&lt;8),IF(COUNTIF(P143,0)+COUNTIF(AA143,0)+COUNTIF(Z143,0)&gt;1,"",VLOOKUP(AK143+AL143+AM143,NyIES!$A$2:$K$59,DK143)),IF(AND(ISNUMBER(AL143),ISNUMBER(AM143),ISNUMBER(AR143),DK143&gt;7),IF(COUNTIF(AA143,0)+COUNTIF(Z143,0)+COUNTIF(X143,0)&gt;1,"",VLOOKUP(AL143+AM143+AR143,NyIES!$A$2:$K$59,DK143)),""))</f>
        <v/>
      </c>
      <c r="BE143" s="4" t="str">
        <f>IF(AND(ISNUMBER(AJ143),ISNUMBER(AP143),ISNUMBER(AU143),DK143&lt;8),IF(COUNTIF(O143,0)+AND(COUNTIF(U143,0),COUNTIF(V143,0))+COUNTIF(AD143,0)&gt;1,"",VLOOKUP(AJ143+AP143+AU143,NyISI!$A$2:$K$59,DK143)),IF(AND(ISNUMBER(AS143),ISNUMBER(AU143),ISNUMBER(AV143),DK143=8),IF(COUNTIF(AD143,0)+COUNTIF(Q143,0)+AND(COUNTIF(W143,0),COUNTIF(X143,0))&gt;1,"",VLOOKUP(AS143+AU143+AV143,NyISI!$A$2:$K$59,DK143)),IF(AND(ISNUMBER(AS143),ISNUMBER(AV143),DK143&gt;8),IF(COUNTIF(Q143,0)+AND(COUNTIF(W143,0),COUNTIF(X143,0))&gt;1,"",VLOOKUP(AS143+AV143,NyISI!$A$2:$K$59,DK143)),"")))</f>
        <v/>
      </c>
      <c r="BF143" s="4" t="str">
        <f>IF(AND(ISNUMBER(AT143),ISNUMBER(AK143),ISNUMBER(AL143),ISNUMBER(AM143),DK143&lt;8),IF(COUNTIF(P143,0)+COUNTIF(AA143,0)+COUNTIF(Z143,0)+COUNTIF(AE143,0)&gt;1,"",VLOOKUP(AT143+AK143+AL143+AM143,NyISS!$A$2:$G$78,DK143)),"")</f>
        <v/>
      </c>
      <c r="BG143" s="4" t="str">
        <f>IF(AND(ISNUMBER(AJ143),ISNUMBER(AL143),ISNUMBER(AM143),DK143&gt;7),IF(COUNTIF(O143,0)+COUNTIF(AA143,0)+COUNTIF(Z143,0)&gt;1,"",VLOOKUP(AJ143+AL143+AM143,NyISM!$A$2:$K$59,DK143)),"")</f>
        <v/>
      </c>
      <c r="BH143" s="4" t="str">
        <f>IF(AND(ISNUMBER(AY143),ISNUMBER(AZ143)),IF(COUNTIF(T143,0)+COUNTIF(Y143,0)&gt;1,"",VLOOKUP(AY143+AZ143,NyIAM!$A$2:$K$40,DK143)),"")</f>
        <v/>
      </c>
      <c r="BJ143" s="4" t="str">
        <f>IF(ISNUMBER(BB143),VLOOKUP(BB143,Percentil!$A$2:$B$122,2,1),"")</f>
        <v/>
      </c>
      <c r="BK143" s="4" t="str">
        <f>IF(ISNUMBER(BC143),VLOOKUP(BC143,Percentil!$A$2:$B$122,2,1),"")</f>
        <v/>
      </c>
      <c r="BL143" s="4" t="str">
        <f>IF(ISNUMBER(BD143),VLOOKUP(BD143,Percentil!$A$2:$B$122,2,1),"")</f>
        <v/>
      </c>
      <c r="BM143" s="4" t="str">
        <f>IF(ISNUMBER(BE143),VLOOKUP(BE143,Percentil!$A$2:$B$122,2,1),"")</f>
        <v/>
      </c>
      <c r="BN143" s="4" t="str">
        <f>IF(ISNUMBER(BF143),VLOOKUP(BF143,Percentil!$A$2:$B$122,2,1),"")</f>
        <v/>
      </c>
      <c r="BO143" s="4" t="str">
        <f>IF(ISNUMBER(BG143),VLOOKUP(BG143,Percentil!$A$2:$B$122,2,1),"")</f>
        <v/>
      </c>
      <c r="BP143" s="4" t="str">
        <f>IF(ISNUMBER(BH143),VLOOKUP(BH143,Percentil!$A$2:$B$122,2,1),"")</f>
        <v/>
      </c>
      <c r="BQ143" s="4" t="str">
        <f>IF(AND(ISNUMBER(AJ143),ISNUMBER(DK143)),IF(AJ143-VLOOKUP(BI143,NyFi!$L$2:$V$4,DK143,1)&lt;1,1 &amp; " - " &amp; AJ143+VLOOKUP(BI143,NyFi!$L$2:$V$4,DK143,1),IF(AJ143+VLOOKUP(BI143,NyFi!$L$2:$V$4,DK143,1)&gt;19,AJ143-VLOOKUP(BI143,NyFi!$L$2:$V$4,DK143,1) &amp; " - " &amp; 19,AJ143-VLOOKUP(BI143,NyFi!$L$2:$V$4,DK143,1) &amp; " - " &amp; AJ143+VLOOKUP(BI143,NyFi!$L$2:$V$4,DK143,1))),"")</f>
        <v/>
      </c>
      <c r="BR143" s="4" t="str">
        <f>IF(AND(ISNUMBER(DK143),DK143&lt;8),IF(AND(ISNUMBER(AK143),ISNUMBER(DK143)),IF(AK143-VLOOKUP(BI143,NyGs!$L$2:$V$4,DK143,1)&lt;1,1 &amp; " - " &amp; AK143+VLOOKUP(BI143,NyGs!$L$2:$V$4,DK143,1),IF(AK143+VLOOKUP(BI143,NyGs!$L$2:$V$4,DK143,1)&gt;19,AK143-VLOOKUP(BI143,NyGs!$L$2:$V$4,DK143,1) &amp; " - " &amp; 19,AK143-VLOOKUP(BI143,NyGs!$L$2:$V$4,DK143,1) &amp; " - " &amp; AK143+VLOOKUP(BI143,NyGs!$L$2:$V$4,DK143,1))),""),"")</f>
        <v/>
      </c>
      <c r="BS143" s="4" t="str">
        <f>IF(AND(ISNUMBER(AL143),ISNUMBER(DK143)),IF(AL143-VLOOKUP(BI143,NyRm!$L$2:$V$4,DK143,1)&lt;1,1 &amp; " - " &amp; AL143+VLOOKUP(BI143,NyRm!$L$2:$V$4,DK143,1),IF(AL143+VLOOKUP(BI143,NyRm!$L$2:$V$4,DK143,1)&gt;19,AL143-VLOOKUP(BI143,NyRm!$L$2:$V$4,DK143,1) &amp; " - " &amp; 19,AL143-VLOOKUP(BI143,NyRm!$L$2:$V$4,DK143,1) &amp; " - " &amp; AL143+VLOOKUP(BI143,NyRm!$L$2:$V$4,DK143,1))),"")</f>
        <v/>
      </c>
      <c r="BT143" s="4" t="str">
        <f>IF(AND(ISNUMBER(AM143),ISNUMBER(DK143)),IF(AM143-VLOOKUP(BI143,NyFm!$L$2:$V$4,DK143,1)&lt;1,1 &amp; " - " &amp; AM143+VLOOKUP(BI143,NyFm!$L$2:$V$4,DK143,1),IF(AM143+VLOOKUP(BI143,NyFm!$L$2:$V$4,DK143,1)&gt;19,AM143-VLOOKUP(BI143,NyFm!$L$2:$V$4,DK143,1) &amp; " - " &amp; 19,AM143-VLOOKUP(BI143,NyFm!$L$2:$V$4,DK143,1) &amp; " - " &amp; AM143+VLOOKUP(BI143,NyFm!$L$2:$V$4,DK143,1))),"")</f>
        <v/>
      </c>
      <c r="BU143" s="4" t="str">
        <f>IF(AND(ISNUMBER(DK143),DK143&lt;8),IF(AND(ISNUMBER(AN143),ISNUMBER(DK143)),IF(AN143-VLOOKUP(BI143,NyLi1R!$L$2:$V$4,DK143,1)&lt;1,1 &amp; " - " &amp; AN143+VLOOKUP(BI143,NyLi1R!$L$2:$V$4,DK143,1),IF(AN143+VLOOKUP(BI143,NyLi1R!$L$2:$V$4,DK143,1)&gt;19,AN143-VLOOKUP(BI143,NyLi1R!$L$2:$V$4,DK143,1) &amp; " - " &amp; 19,AN143-VLOOKUP(BI143,NyLi1R!$L$2:$V$4,DK143,1) &amp; " - " &amp; AN143+VLOOKUP(BI143,NyLi1R!$L$2:$V$4,DK143,1))),""),"")</f>
        <v/>
      </c>
      <c r="BV143" s="4" t="str">
        <f>IF(AND(ISNUMBER(DK143),DK143&lt;8),IF(AND(ISNUMBER(AO143),ISNUMBER(DK143)),IF(AO143-VLOOKUP(BI143,NyLi1E!$L$2:$V$4,DK143,1)&lt;1,1 &amp; " - " &amp; AO143+VLOOKUP(BI143,NyLi1E!$L$2:$V$4,DK143,1),IF(AO143+VLOOKUP(BI143,NyLi1E!$L$2:$V$4,DK143,1)&gt;19,AO143-VLOOKUP(BI143,NyLi1E!$L$2:$V$4,DK143,1) &amp; " - " &amp; 19,AO143-VLOOKUP(BI143,NyLi1E!$L$2:$V$4,DK143,1) &amp; " - " &amp; AO143+VLOOKUP(BI143,NyLi1E!$L$2:$V$4,DK143,1))),""),"")</f>
        <v/>
      </c>
      <c r="BW143" s="4" t="str">
        <f>IF(AND(ISNUMBER(DK143),DK143&lt;8),IF(AND(ISNUMBER(AP143),ISNUMBER(DK143)),IF(AP143-VLOOKUP(BI143,NyLi1T!$L$2:$V$4,DK143,1)&lt;1,1 &amp; " - " &amp; AP143+VLOOKUP(BI143,NyLi1T!$L$2:$V$4,DK143,1),IF(AP143+VLOOKUP(BI143,NyLi1T!$L$2:$V$4,DK143,1)&gt;19,AP143-VLOOKUP(BI143,NyLi1T!$L$2:$V$4,DK143,1) &amp; " - " &amp; 19,AP143-VLOOKUP(BI143,NyLi1T!$L$2:$V$4,DK143,1) &amp; " - " &amp; AP143+VLOOKUP(BI143,NyLi1T!$L$2:$V$4,DK143,1))),""),"")</f>
        <v/>
      </c>
      <c r="BX143" s="4" t="str">
        <f>IF(AND(ISNUMBER(DK143),DK143&gt;7),IF(AND(ISNUMBER(AQ143),ISNUMBER(DK143)),IF(AQ143-VLOOKUP(BI143,NyLi2R!$L$2:$V$4,DK143,1)&lt;1,1 &amp; " - " &amp; AQ143+VLOOKUP(BI143,NyLi2R!$L$2:$V$4,DK143,1),IF(AQ143+VLOOKUP(BI143,NyLi2R!$L$2:$V$4,DK143,1)&gt;19,AQ143-VLOOKUP(BI143,NyLi2R!$L$2:$V$4,DK143,1) &amp; " - " &amp; 19,AQ143-VLOOKUP(BI143,NyLi2R!$L$2:$V$4,DK143,1) &amp; " - " &amp; AQ143+VLOOKUP(BI143,NyLi2R!$L$2:$V$4,DK143,1))),""),"")</f>
        <v/>
      </c>
      <c r="BY143" s="4" t="str">
        <f>IF(AND(ISNUMBER(DK143),DK143&gt;7),IF(AND(ISNUMBER(AR143),ISNUMBER(DK143)),IF(AR143-VLOOKUP(BI143,NyLi2E!$L$2:$V$4,DK143,1)&lt;1,1 &amp; " - " &amp; AR143+VLOOKUP(BI143,NyLi2E!$L$2:$V$4,DK143,1),IF(AR143+VLOOKUP(BI143,NyLi2E!$L$2:$V$4,DK143,1)&gt;19,AR143-VLOOKUP(BI143,NyLi2E!$L$2:$V$4,DK143,1) &amp; " - " &amp; 19,AR143-VLOOKUP(BI143,NyLi2E!$L$2:$V$4,DK143,1) &amp; " - " &amp; AR143+VLOOKUP(BI143,NyLi2E!$L$2:$V$4,DK143,1))),""),"")</f>
        <v/>
      </c>
      <c r="BZ143" s="4" t="str">
        <f>IF(AND(ISNUMBER(DK143),DK143&gt;7),IF(AND(ISNUMBER(AS143),ISNUMBER(DK143)),IF(AS143-VLOOKUP(BI143,NyLi2T!$L$2:$V$4,DK143,1)&lt;1,1 &amp; " - " &amp; AS143+VLOOKUP(BI143,NyLi2T!$L$2:$V$4,DK143,1),IF(AS143+VLOOKUP(BI143,NyLi2T!$L$2:$V$4,DK143,1)&gt;19,AS143-VLOOKUP(BI143,NyLi2T!$L$2:$V$4,DK143,1) &amp; " - " &amp; 19,AS143-VLOOKUP(BI143,NyLi2T!$L$2:$V$4,DK143,1) &amp; " - " &amp; AS143+VLOOKUP(BI143,NyLi2T!$L$2:$V$4,DK143,1))),""),"")</f>
        <v/>
      </c>
      <c r="CA143" s="4" t="str">
        <f>IF(AND(ISNUMBER(DK143),DK143&lt;8),IF(AND(ISNUMBER(AT143),ISNUMBER(DK143)),IF(AT143-VLOOKUP(BI143,NySs!$L$2:$V$4,DK143,1)&lt;1,1 &amp; " - " &amp; AT143+VLOOKUP(BI143,NySs!$L$2:$V$4,DK143,1),IF(AT143+VLOOKUP(BI143,NySs!$L$2:$V$4,DK143,1)&gt;19,AT143-VLOOKUP(BI143,NySs!$L$2:$V$4,DK143,1) &amp; " - " &amp; 19,AT143-VLOOKUP(BI143,NySs!$L$2:$V$4,DK143,1) &amp; " - " &amp; AT143+VLOOKUP(BI143,NySs!$L$2:$V$4,DK143,1))),""),"")</f>
        <v/>
      </c>
      <c r="CB143" s="4" t="str">
        <f>IF(AND(ISNUMBER(DK143),DK143&lt;9),IF(AND(ISNUMBER(AU143),ISNUMBER(DK143)),IF(AU143-VLOOKUP(BI143,NyEo!$L$2:$V$4,DK143,1)&lt;1,1 &amp; " - " &amp; AU143+VLOOKUP(BI143,NyEo!$L$2:$V$4,DK143,1),IF(AU143+VLOOKUP(BI143,NyEo!$L$2:$V$4,DK143,1)&gt;19,AU143-VLOOKUP(BI143,NyEo!$L$2:$V$4,DK143,1) &amp; " - " &amp; 19,AU143-VLOOKUP(BI143,NyEo!$L$2:$V$4,DK143,1) &amp; " - " &amp; AU143+VLOOKUP(BI143,NyEo!$L$2:$V$4,DK143,1))),""),"")</f>
        <v/>
      </c>
      <c r="CC143" s="4" t="str">
        <f>IF(AND(ISNUMBER(DK143),DK143&gt;7),IF(AND(ISNUMBER(AV143),ISNUMBER(DK143)),IF(AV143-VLOOKUP(BI143,NyHt!$L$2:$V$4,DK143,1)&lt;1,1 &amp; " - " &amp; AV143+VLOOKUP(BI143,NyHt!$L$2:$V$4,DK143,1),IF(AV143+VLOOKUP(BI143,NyHt!$L$2:$V$4,DK143,1)&gt;19,AV143-VLOOKUP(BI143,NyHt!$L$2:$V$4,DK143,1) &amp; " - " &amp; 19,AV143-VLOOKUP(BI143,NyHt!$L$2:$V$4,DK143,1) &amp; " - " &amp; AV143+VLOOKUP(BI143,NyHt!$L$2:$V$4,DK143,1))),""),"")</f>
        <v/>
      </c>
      <c r="CD143" s="4" t="str">
        <f>IF(AND(ISNUMBER(AW143),ISNUMBER(DK143)),IF(AW143-VLOOKUP(BI143,NySiF!$L$2:$V$4,DK143,1)&lt;1,1 &amp; " - " &amp; AW143+VLOOKUP(BI143,NySiF!$L$2:$V$4,DK143,1),IF(AW143+VLOOKUP(BI143,NySiF!$L$2:$V$4,DK143,1)&gt;19,AW143-VLOOKUP(BI143,NySiF!$L$2:$V$4,DK143,1) &amp; " - " &amp; 19,AW143-VLOOKUP(BI143,NySiF!$L$2:$V$4,DK143,1) &amp; " - " &amp; AW143+VLOOKUP(BI143,NySiF!$L$2:$V$4,DK143,1))),"")</f>
        <v/>
      </c>
      <c r="CE143" s="4" t="str">
        <f>IF(AND(ISNUMBER(AX143),ISNUMBER(DK143)),IF(AX143-VLOOKUP(BI143,NySiB!$L$2:$V$4,DK143,1)&lt;1,1 &amp; " - " &amp; AX143+VLOOKUP(BI143,NySiB!$L$2:$V$4,DK143,1),IF(AX143+VLOOKUP(BI143,NySiB!$L$2:$V$4,DK143,1)&gt;19,AX143-VLOOKUP(BI143,NySiB!$L$2:$V$4,DK143,1) &amp; " - " &amp; 19,AX143-VLOOKUP(BI143,NySiB!$L$2:$V$4,DK143,1) &amp; " - " &amp; AX143+VLOOKUP(BI143,NySiB!$L$2:$V$4,DK143,1))),"")</f>
        <v/>
      </c>
      <c r="CF143" s="4" t="str">
        <f>IF(AND(ISNUMBER(AY143),ISNUMBER(DK143)),IF(AY143-VLOOKUP(BI143,NySiT!$L$2:$V$4,DK143,1)&lt;1,1 &amp; " - " &amp; AY143+VLOOKUP(BI143,NySiT!$L$2:$V$4,DK143,1),IF(AY143+VLOOKUP(BI143,NySiT!$L$2:$V$4,DK143,1)&gt;19,AY143-VLOOKUP(BI143,NySiT!$L$2:$V$4,DK143,1) &amp; " - " &amp; 19,AY143-VLOOKUP(BI143,NySiT!$L$2:$V$4,DK143,1) &amp; " - " &amp; AY143+VLOOKUP(BI143,NySiT!$L$2:$V$4,DK143,1))),"")</f>
        <v/>
      </c>
      <c r="CG143" s="4" t="str">
        <f>IF(AND(ISNUMBER(AZ143),ISNUMBER(DK143)),IF(AZ143-VLOOKUP(BI143,NyVs!$L$2:$V$4,DK143,1)&lt;1,1 &amp; " - " &amp; AZ143+VLOOKUP(BI143,NyVs!$L$2:$V$4,DK143,1),IF(AZ143+VLOOKUP(BI143,NyVs!$L$2:$V$4,DK143,1)&gt;19,AZ143-VLOOKUP(BI143,NyVs!$L$2:$V$4,DK143,1) &amp; " - " &amp; 19,AZ143-VLOOKUP(BI143,NyVs!$L$2:$V$4,DK143,1) &amp; " - " &amp; AZ143+VLOOKUP(BI143,NyVs!$L$2:$V$4,DK143,1))),"")</f>
        <v/>
      </c>
      <c r="CH143" s="4" t="str">
        <f>IF(AND(ISNUMBER(BA143),ISNUMBER(DK143)),IF(BA143-VLOOKUP(BI143,NyPp!$L$2:$V$4,DK143,1)&lt;1,1 &amp; " - " &amp; BA143+VLOOKUP(BI143,NyPp!$L$2:$V$4,DK143,1),IF(BA143+VLOOKUP(BI143,NyPp!$L$2:$V$4,DK143,1)&gt;19,BA143-VLOOKUP(BI143,NyPp!$L$2:$V$4,DK143,1) &amp; " - " &amp; 19,BA143-VLOOKUP(BI143,NyPp!$L$2:$V$4,DK143,1) &amp; " - " &amp; BA143+VLOOKUP(BI143,NyPp!$L$2:$V$4,DK143,1))),"")</f>
        <v/>
      </c>
      <c r="CI143" s="4" t="str">
        <f>IF(AND(ISNUMBER(BB143),ISNUMBER(DK143)),IF(BB143-VLOOKUP(BI143,NyIGS!$L$2:$V$4,DK143,1)&lt;40,40 &amp; " - " &amp; BB143+VLOOKUP(BI143,NyIGS!$L$2:$V$4,DK143,1),IF(BB143+VLOOKUP(BI143,NyIGS!$L$2:$V$4,DK143,1)&gt;160,BB143-VLOOKUP(BI143,NyIGS!$L$2:$V$4,DK143,1) &amp; " - " &amp; 160,BB143-VLOOKUP(BI143,NyIGS!$L$2:$V$4,DK143,1) &amp; " - " &amp; BB143+VLOOKUP(BI143,NyIGS!$L$2:$V$4,DK143,1))),"")</f>
        <v/>
      </c>
      <c r="CJ143" s="4" t="str">
        <f>IF(AND(ISNUMBER(BC143),ISNUMBER(DK143)),IF(BC143-VLOOKUP(BI143,NyIRS!$L$2:$V$4,DK143,1)&lt;40,40 &amp; " - " &amp; BC143+VLOOKUP(BI143,NyIRS!$L$2:$V$4,DK143,1),IF(BC143+VLOOKUP(BI143,NyIRS!$L$2:$V$4,DK143,1)&gt;160,BC143-VLOOKUP(BI143,NyIRS!$L$2:$V$4,DK143,1) &amp; " - " &amp; 160,BC143-VLOOKUP(BI143,NyIRS!$L$2:$V$4,DK143,1) &amp; " - " &amp; BC143+VLOOKUP(BI143,NyIRS!$L$2:$V$4,DK143,1))),"")</f>
        <v/>
      </c>
      <c r="CK143" s="4" t="str">
        <f>IF(AND(ISNUMBER(BD143),ISNUMBER(DK143)),IF(BD143-VLOOKUP(BI143,NyIES!$L$2:$V$4,DK143,1)&lt;40,40 &amp; " - " &amp; BD143+VLOOKUP(BI143,NyIES!$L$2:$V$4,DK143,1),IF(BD143+VLOOKUP(BI143,NyIES!$L$2:$V$4,DK143,1)&gt;160,BD143-VLOOKUP(BI143,NyIES!$L$2:$V$4,DK143,1) &amp; " - " &amp; 160,BD143-VLOOKUP(BI143,NyIES!$L$2:$V$4,DK143,1) &amp; " - " &amp; BD143+VLOOKUP(BI143,NyIES!$L$2:$V$4,DK143,1))),"")</f>
        <v/>
      </c>
      <c r="CL143" s="4" t="str">
        <f>IF(AND(ISNUMBER(BE143),ISNUMBER(DK143)),IF(BE143-VLOOKUP(BI143,NyISI!$L$2:$V$4,DK143,1)&lt;40,40 &amp; " - " &amp; BE143+VLOOKUP(BI143,NyISI!$L$2:$V$4,DK143,1),IF(BE143+VLOOKUP(BI143,NyISI!$L$2:$V$4,DK143,1)&gt;160,BE143-VLOOKUP(BI143,NyISI!$L$2:$V$4,DK143,1) &amp; " - " &amp; 160,BE143-VLOOKUP(BI143,NyISI!$L$2:$V$4,DK143,1) &amp; " - " &amp; BE143+VLOOKUP(BI143,NyISI!$L$2:$V$4,DK143,1))),"")</f>
        <v/>
      </c>
      <c r="CM143" s="4" t="str">
        <f>IF(AND(ISNUMBER(DK143),DK143&lt;8),IF(AND(ISNUMBER(BF143),ISNUMBER(DK143)),IF(BF143-VLOOKUP(BI143,NyISS!$L$2:$V$4,DK143,1)&lt;40,40 &amp; " - " &amp; BF143+VLOOKUP(BI143,NyISS!$L$2:$V$4,DK143,1),IF(BF143+VLOOKUP(BI143,NyISS!$L$2:$V$4,DK143,1)&gt;160,BF143-VLOOKUP(BI143,NyISS!$L$2:$V$4,DK143,1) &amp; " - " &amp; 160,BF143-VLOOKUP(BI143,NyISS!$L$2:$V$4,DK143,1) &amp; " - " &amp; BF143+VLOOKUP(BI143,NyISS!$L$2:$V$4,DK143,1))),""),"")</f>
        <v/>
      </c>
      <c r="CN143" s="4" t="str">
        <f>IF(AND(ISNUMBER(DK143),DK143&gt;7),IF(AND(ISNUMBER(BG143),ISNUMBER(DK143)),IF(BG143-VLOOKUP(BI143,NyISM!$L$2:$V$4,DK143,1)&lt;40,40 &amp; " - " &amp; BG143+VLOOKUP(BI143,NyISM!$L$2:$V$4,DK143,1),IF(BG143+VLOOKUP(BI143,NyISM!$L$2:$V$4,DK143,1)&gt;160,BG143-VLOOKUP(BI143,NyISM!$L$2:$V$4,DK143,1) &amp; " - " &amp; 160,BG143-VLOOKUP(BI143,NyISM!$L$2:$V$4,DK143,1) &amp; " - " &amp; BG143+VLOOKUP(BI143,NyISM!$L$2:$V$4,DK143,1))),""),"")</f>
        <v/>
      </c>
      <c r="CO143" s="4" t="str">
        <f>IF(AND(ISNUMBER(BH143),ISNUMBER(DK143)),IF(BH143-VLOOKUP(BI143,NyIAM!$L$2:$V$4,DK143,1)&lt;40,40 &amp; " - " &amp; BH143+VLOOKUP(BI143,NyIAM!$L$2:$V$4,DK143,1),IF(BH143+VLOOKUP(BI143,NyIAM!$L$2:$V$4,DK143,1)&gt;160,BH143-VLOOKUP(BI143,NyIAM!$L$2:$V$4,DK143,1) &amp; " - " &amp; 160,BH143-VLOOKUP(BI143,NyIAM!$L$2:$V$4,DK143,1) &amp; " - " &amp; BH143+VLOOKUP(BI143,NyIAM!$L$2:$V$4,DK143,1))),"")</f>
        <v/>
      </c>
      <c r="CP143" s="4" t="str">
        <f>IF(AF143="","",IF(AND(ISNUMBER(AF143),ISNUMBER(DK143)),IF(VLOOKUP(AF143,NyOm!$A$2:$K$30,DK143,1)=1,"Onormalt få ord",IF(VLOOKUP(AF143,NyOm!$A$2:$K$30,DK143,1)=2,"Färre antal ord än normalt",IF(VLOOKUP(AF143,NyOm!$A$2:$K$30,DK143,1)=3,"Normalt antal ord","")))))</f>
        <v/>
      </c>
      <c r="CQ143" s="4" t="str">
        <f>IF(AB143="","",IF(AND(ISNUMBER(AB143),ISNUMBER(DK143)),IF(VLOOKUP(AB143,NyPbTid!$A$2:$K$218,DK143,1)=1,"Onormalt lång tidsåtgång",IF(VLOOKUP(AB143,NyPbTid!$A$2:$K$218,DK143,1)=2,"Långsammare än normalt",IF(VLOOKUP(AB143,NyPbTid!$A$2:$K$218,DK143,1)=3,"Normal tidsåtgång","")))))</f>
        <v/>
      </c>
      <c r="CR143" s="4" t="str">
        <f>IF(AC143="","",IF(AND(ISNUMBER(AC143),ISNUMBER(DK143)),IF(VLOOKUP(AC143,NyPbFel!$A$2:$K$18,DK143,1)=1,"Onormalt antal fel",IF(VLOOKUP(AC143,NyPbFel!$A$2:$K$18,DK143,1)=2,"Fler fel än normalt",IF(VLOOKUP(AC143,NyPbFel!$A$2:$K$18,DK143,1)=3,"Normalt antal fel","")))))</f>
        <v/>
      </c>
      <c r="CS143" s="4" t="str">
        <f t="shared" si="50"/>
        <v/>
      </c>
      <c r="CT143" s="4" t="str">
        <f>IF(OR(ISNUMBER(CS143),CS143="0**"),IF(ISNUMBER(CS143),CS143/ABS(CS143)*VLOOKUP(1,SignDiff!$A$3:$K$4,DK143,1),VLOOKUP(1,SignDiff!$A$3:$K$4,DK143,1)),"")</f>
        <v/>
      </c>
      <c r="CU143" s="4" t="str">
        <f>IF(OR(ISNUMBER(CS143),CS143="0**"),IF(ISNUMBER(CS143),CS143/ABS(CS143)*VLOOKUP(1,SignDiff!$A$7:$K$8,DK143,1),VLOOKUP(1,SignDiff!$A$7:$K$8,DK143,1)),"")</f>
        <v/>
      </c>
      <c r="CV143" s="4" t="str">
        <f t="shared" si="51"/>
        <v/>
      </c>
      <c r="CW143" s="4" t="str">
        <f t="shared" si="52"/>
        <v/>
      </c>
      <c r="CX143" s="4" t="str">
        <f>IF(OR(ISNUMBER(CS143),CS143="0**"),IF(CS143="0**",VLOOKUP(0,'IRS-IES'!$A$2:$C$43,2,1),IF(CS143&lt;0,VLOOKUP(ABS(CS143),'IRS-IES'!$A$2:$C$43,2,1),VLOOKUP(ABS(CS143),'IRS-IES'!$A$2:$C$43,3,1))),"")</f>
        <v/>
      </c>
      <c r="CY143" s="4" t="str">
        <f t="shared" si="53"/>
        <v/>
      </c>
      <c r="CZ143" s="4" t="str">
        <f>IF(OR(ISNUMBER(CY143),CY143="0**"),IF(ISNUMBER(CY143),CY143/ABS(CY143)*VLOOKUP(2,SignDiff!$A$3:$K$4,DK143,1),VLOOKUP(2,SignDiff!$A$3:$K$4,DK143,1)),"")</f>
        <v/>
      </c>
      <c r="DA143" s="4" t="str">
        <f>IF(OR(ISNUMBER(CY143),CY143="0**"),IF(ISNUMBER(CY143),CY143/ABS(CY143)*VLOOKUP(2,SignDiff!$A$7:$K$8,DK143,1),VLOOKUP(2,SignDiff!$A$7:$K$8,DK143,1)),"")</f>
        <v/>
      </c>
      <c r="DB143" s="4" t="str">
        <f t="shared" si="54"/>
        <v/>
      </c>
      <c r="DC143" s="4" t="str">
        <f t="shared" si="55"/>
        <v/>
      </c>
      <c r="DD143" s="4" t="str">
        <f>IF(OR(ISNUMBER(CY143),CY143="0**"),IF(CY143="0**",VLOOKUP(0,'ISI-ISS'!$A$2:$C$43,2,1),IF(CY143&lt;0,VLOOKUP(ABS(CY143),'ISI-ISS'!$A$2:$C$43,2,1),VLOOKUP(ABS(CY143),'ISI-ISS'!$A$2:$C$43,3,1))),"")</f>
        <v/>
      </c>
      <c r="DE143" s="4" t="str">
        <f t="shared" si="56"/>
        <v/>
      </c>
      <c r="DF143" s="4" t="str">
        <f>IF(OR(ISNUMBER(DE143),DE143="0**"),IF(ISNUMBER(DE143),DE143/ABS(DE143)*VLOOKUP(2,SignDiff!$A$3:$K$4,DK143,1),VLOOKUP(2,SignDiff!$A$3:$K$4,DK143,1)),"")</f>
        <v/>
      </c>
      <c r="DG143" s="4" t="str">
        <f>IF(OR(ISNUMBER(DE143),DE143="0**"),IF(ISNUMBER(DE143),DE143/ABS(DE143)*VLOOKUP(2,SignDiff!$A$7:$K$8,DK143,1),VLOOKUP(2,SignDiff!$A$7:$K$8,DK143,1)),"")</f>
        <v/>
      </c>
      <c r="DH143" s="4" t="str">
        <f t="shared" si="57"/>
        <v/>
      </c>
      <c r="DI143" s="4" t="str">
        <f t="shared" si="58"/>
        <v/>
      </c>
      <c r="DJ143" s="4" t="str">
        <f>IF(OR(ISNUMBER(DE143),DE143="0**"),IF(DE143="0**",VLOOKUP(0,'ISI-ISM'!$A$2:$C$43,2,1),IF(DE143&lt;0,VLOOKUP(ABS(DE143),'ISI-ISM'!$A$2:$C$43,2,1),VLOOKUP(ABS(DE143),'ISI-ISM'!$A$2:$C$43,3,1))),"")</f>
        <v/>
      </c>
      <c r="DK143" s="4" t="str">
        <f>IF(ISERROR(VLOOKUP(N143,age!$A$2:$C$11,2,1)),"",VLOOKUP(N143,age!$A$2:$C$11,2,1))</f>
        <v/>
      </c>
      <c r="DL143" s="4" t="str">
        <f>IF(ISERROR(VLOOKUP(N143,age!$A$2:$C$11,3,1)),"",VLOOKUP(N143,age!$A$2:$C$11,3,1))</f>
        <v/>
      </c>
      <c r="DM143" s="4">
        <f t="shared" si="45"/>
        <v>0</v>
      </c>
      <c r="DN143" s="4">
        <f t="shared" si="46"/>
        <v>0</v>
      </c>
      <c r="DO143" s="4">
        <f t="shared" si="47"/>
        <v>0</v>
      </c>
      <c r="DP143" s="4">
        <f t="shared" si="48"/>
        <v>0</v>
      </c>
      <c r="DQ143" s="4">
        <f t="shared" si="49"/>
        <v>0</v>
      </c>
      <c r="DR143" s="9" t="str">
        <f t="shared" si="59"/>
        <v/>
      </c>
      <c r="DS143" s="9" t="str">
        <f t="shared" si="60"/>
        <v/>
      </c>
      <c r="DT143" s="9" t="str">
        <f t="shared" si="61"/>
        <v/>
      </c>
      <c r="DU143" s="9" t="str">
        <f t="shared" si="62"/>
        <v/>
      </c>
      <c r="DV143" s="9" t="str">
        <f t="shared" si="63"/>
        <v/>
      </c>
      <c r="DW143" s="9" t="str">
        <f t="shared" si="64"/>
        <v/>
      </c>
      <c r="DX143" s="9" t="str">
        <f t="shared" si="65"/>
        <v/>
      </c>
      <c r="DY143" s="9" t="str">
        <f>IF(AND(ISNUMBER(AJ143),ISNUMBER(DK143)),IF(AJ143-VLOOKUP(BI143,NyFi!$L$2:$V$4,DK143,1)&lt;1,1,AJ143-VLOOKUP(BI143,NyFi!$L$2:$V$4,DK143,1)),"")</f>
        <v/>
      </c>
      <c r="DZ143" s="9" t="str">
        <f>IF(AND(ISNUMBER(DK143),DK143&lt;8),IF(AND(ISNUMBER(AK143),ISNUMBER(DK143)),IF(AK143-VLOOKUP(BI143,NyGs!$L$2:$V$4,DK143,1)&lt;1,1,AK143-VLOOKUP(BI143,NyGs!$L$2:$V$4,DK143,1)),""),"")</f>
        <v/>
      </c>
      <c r="EA143" s="9" t="str">
        <f>IF(AND(ISNUMBER(AL143),ISNUMBER(DK143)),IF(AL143-VLOOKUP(BI143,NyRm!$L$2:$V$4,DK143,1)&lt;1,1,AL143-VLOOKUP(BI143,NyRm!$L$2:$V$4,DK143,1)),"")</f>
        <v/>
      </c>
      <c r="EB143" s="9" t="str">
        <f>IF(AND(ISNUMBER(AM143),ISNUMBER(DK143)),IF(AM143-VLOOKUP(BI143,NyFm!$L$2:$V$4,DK143,1)&lt;1,1,AM143-VLOOKUP(BI143,NyFm!$L$2:$V$4,DK143,1)),"")</f>
        <v/>
      </c>
      <c r="EC143" s="9" t="str">
        <f>IF(AND(ISNUMBER(DK143),DK143&lt;8),IF(AND(ISNUMBER(AN143),ISNUMBER(DK143)),IF(AN143-VLOOKUP(BI143,NyLi1R!$L$2:$V$4,DK143,1)&lt;1,1,AN143-VLOOKUP(BI143,NyLi1R!$L$2:$V$4,DK143,1)),""),"")</f>
        <v/>
      </c>
      <c r="ED143" s="9" t="str">
        <f>IF(AND(ISNUMBER(DK143),DK143&lt;8),IF(AND(ISNUMBER(AO143),ISNUMBER(DK143)),IF(AO143-VLOOKUP(BI143,NyLi1E!$L$2:$V$4,DK143,1)&lt;1,1,AO143-VLOOKUP(BI143,NyLi1E!$L$2:$V$4,DK143,1)),""),"")</f>
        <v/>
      </c>
      <c r="EE143" s="9" t="str">
        <f>IF(AND(ISNUMBER(DK143),DK143&lt;8),IF(AND(ISNUMBER(AP143),ISNUMBER(DK143)),IF(AP143-VLOOKUP(BI143,NyLi1T!$L$2:$V$4,DK143,1)&lt;1,1,AP143-VLOOKUP(BI143,NyLi1T!$L$2:$V$4,DK143,1)),""),"")</f>
        <v/>
      </c>
      <c r="EF143" s="9" t="str">
        <f>IF(AND(ISNUMBER(DK143),DK143&gt;7),IF(AND(ISNUMBER(AQ143),ISNUMBER(DK143)),IF(AQ143-VLOOKUP(BI143,NyLi2R!$L$2:$V$4,DK143,1)&lt;1,1,AQ143-VLOOKUP(BI143,NyLi2R!$L$2:$V$4,DK143,1)),""),"")</f>
        <v/>
      </c>
      <c r="EG143" s="9" t="str">
        <f>IF(AND(ISNUMBER(DK143),DK143&gt;7),IF(AND(ISNUMBER(AR143),ISNUMBER(DK143)),IF(AR143-VLOOKUP(BI143,NyLi2E!$L$2:$V$4,DK143,1)&lt;1,1,AR143-VLOOKUP(BI143,NyLi2E!$L$2:$V$4,DK143,1)),""),"")</f>
        <v/>
      </c>
      <c r="EH143" s="9" t="str">
        <f>IF(AND(ISNUMBER(DK143),DK143&gt;7),IF(AND(ISNUMBER(AS143),ISNUMBER(DK143)),IF(AS143-VLOOKUP(BI143,NyLi2T!$L$2:$V$4,DK143,1)&lt;1,1,AS143-VLOOKUP(BI143,NyLi2T!$L$2:$V$4,DK143,1)),""),"")</f>
        <v/>
      </c>
      <c r="EI143" s="9" t="str">
        <f>IF(AND(ISNUMBER(DK143),DK143&lt;8),IF(AND(ISNUMBER(AT143),ISNUMBER(DK143)),IF(AT143-VLOOKUP(BI143,NySs!$L$2:$V$4,DK143,1)&lt;1,1,AT143-VLOOKUP(BI143,NySs!$L$2:$V$4,DK143,1)),""),"")</f>
        <v/>
      </c>
      <c r="EJ143" s="9" t="str">
        <f>IF(AND(ISNUMBER(DK143),DK143&lt;9),IF(AND(ISNUMBER(AU143),ISNUMBER(DK143)),IF(AU143-VLOOKUP(BI143,NyEo!$L$2:$V$4,DK143,1)&lt;1,1,AU143-VLOOKUP(BI143,NyEo!$L$2:$V$4,DK143,1)),""),"")</f>
        <v/>
      </c>
      <c r="EK143" s="9" t="str">
        <f>IF(AND(ISNUMBER(DK143),DK143&gt;7),IF(AND(ISNUMBER(AV143),ISNUMBER(DK143)),IF(AV143-VLOOKUP(BI143,NyHt!$L$2:$V$4,DK143,1)&lt;1,1,AV143-VLOOKUP(BI143,NyHt!$L$2:$V$4,DK143,1)),""),"")</f>
        <v/>
      </c>
      <c r="EL143" s="9" t="str">
        <f>IF(AND(ISNUMBER(AW143),ISNUMBER(DK143)),IF(AW143-VLOOKUP(BI143,NySiF!$L$2:$V$4,DK143,1)&lt;1,1,AW143-VLOOKUP(BI143,NySiF!$L$2:$V$4,DK143,1)),"")</f>
        <v/>
      </c>
      <c r="EM143" s="9" t="str">
        <f>IF(AND(ISNUMBER(AX143),ISNUMBER(DK143)),IF(AX143-VLOOKUP(BI143,NySiB!$L$2:$V$4,DK143,1)&lt;1,1,AX143-VLOOKUP(BI143,NySiB!$L$2:$V$4,DK143,1)),"")</f>
        <v/>
      </c>
      <c r="EN143" s="9" t="str">
        <f>IF(AND(ISNUMBER(AY143),ISNUMBER(DK143)),IF(AY143-VLOOKUP(BI143,NySiT!$L$2:$V$4,DK143,1)&lt;1,1,AY143-VLOOKUP(BI143,NySiT!$L$2:$V$4,DK143,1)),"")</f>
        <v/>
      </c>
      <c r="EO143" s="9" t="str">
        <f>IF(AND(ISNUMBER(AZ143),ISNUMBER(DK143)),IF(AZ143-VLOOKUP(BI143,NyVs!$L$2:$V$4,DK143,1)&lt;1,1,AZ143-VLOOKUP(BI143,NyVs!$L$2:$V$4,DK143,1)),"")</f>
        <v/>
      </c>
      <c r="EP143" s="9" t="str">
        <f>IF(AND(ISNUMBER(BA143),ISNUMBER(DK143)),IF(BA143-VLOOKUP(BI143,NyPp!$L$2:$V$4,DK143,1)&lt;1,1,BA143-VLOOKUP(BI143,NyPp!$L$2:$V$4,DK143,1)),"")</f>
        <v/>
      </c>
      <c r="EQ143" s="9" t="str">
        <f>IF(AND(ISNUMBER(BB143),ISNUMBER(DK143)),IF(BB143-VLOOKUP(BI143,NyIGS!$L$2:$V$4,DK143,1)&lt;40,40,BB143-VLOOKUP(BI143,NyIGS!$L$2:$V$4,DK143,1)),"")</f>
        <v/>
      </c>
      <c r="ER143" s="9" t="str">
        <f>IF(AND(ISNUMBER(BC143),ISNUMBER(DK143)),IF(BC143-VLOOKUP(BI143,NyIRS!$L$2:$V$4,DK143,1)&lt;40,40,BC143-VLOOKUP(BI143,NyIRS!$L$2:$V$4,DK143,1)),"")</f>
        <v/>
      </c>
      <c r="ES143" s="9" t="str">
        <f>IF(AND(ISNUMBER(BD143),ISNUMBER(DK143)),IF(BD143-VLOOKUP(BI143,NyIES!$L$2:$V$4,DK143,1)&lt;40,40,BD143-VLOOKUP(BI143,NyIES!$L$2:$V$4,DK143,1)),"")</f>
        <v/>
      </c>
      <c r="ET143" s="9" t="str">
        <f>IF(AND(ISNUMBER(BE143),ISNUMBER(DK143)),IF(BE143-VLOOKUP(BI143,NyISI!$L$2:$V$4,DK143,1)&lt;40,40,BE143-VLOOKUP(BI143,NyISI!$L$2:$V$4,DK143,1)),"")</f>
        <v/>
      </c>
      <c r="EU143" s="9" t="str">
        <f>IF(AND(ISNUMBER(DK143),DK143&lt;8),IF(AND(ISNUMBER(BF143),ISNUMBER(DK143)),IF(BF143-VLOOKUP(BI143,NyISS!$L$2:$V$4,DK143,1)&lt;40,40,BF143-VLOOKUP(BI143,NyISS!$L$2:$V$4,DK143,1)),""),"")</f>
        <v/>
      </c>
      <c r="EV143" s="9" t="str">
        <f>IF(AND(ISNUMBER(DK143),DK143&gt;7),IF(AND(ISNUMBER(BG143),ISNUMBER(DK143)),IF(BG143-VLOOKUP(BI143,NyISM!$L$2:$V$4,DK143,1)&lt;40,40,BG143-VLOOKUP(BI143,NyISM!$L$2:$V$4,DK143,1)),""),"")</f>
        <v/>
      </c>
      <c r="EW143" s="9" t="str">
        <f>IF(AND(ISNUMBER(BH143),ISNUMBER(DK143)),IF(BH143-VLOOKUP(BI143,NyIAM!$L$2:$V$4,DK143,1)&lt;40,40,BH143-VLOOKUP(BI143,NyIAM!$L$2:$V$4,DK143,1)),"")</f>
        <v/>
      </c>
      <c r="EX143" s="9" t="str">
        <f>IF(AND(ISNUMBER(AJ143),ISNUMBER(DK143)),IF(AJ143+VLOOKUP(BI143,NyFi!$L$2:$V$4,DK143,1)&gt;19,19,AJ143+VLOOKUP(BI143,NyFi!$L$2:$V$4,DK143,1)),"")</f>
        <v/>
      </c>
      <c r="EY143" s="9" t="str">
        <f>IF(AND(ISNUMBER(DK143),DK143&lt;8),IF(AND(ISNUMBER(AK143),ISNUMBER(DK143)),IF(AK143+VLOOKUP(BI143,NyGs!$L$2:$V$4,DK143,1)&gt;19,19,AK143+VLOOKUP(BI143,NyGs!$L$2:$V$4,DK143,1)),""),"")</f>
        <v/>
      </c>
      <c r="EZ143" s="9" t="str">
        <f>IF(AND(ISNUMBER(AL143),ISNUMBER(DK143)),IF(AL143+VLOOKUP(BI143,NyRm!$L$2:$V$4,DK143,1)&gt;19,19,AL143+VLOOKUP(BI143,NyRm!$L$2:$V$4,DK143,1)),"")</f>
        <v/>
      </c>
      <c r="FA143" s="9" t="str">
        <f>IF(AND(ISNUMBER(AM143),ISNUMBER(DK143)),IF(AM143+VLOOKUP(BI143,NyFm!$L$2:$V$4,DK143,1)&gt;19,19,AM143+VLOOKUP(BI143,NyFm!$L$2:$V$4,DK143,1)),"")</f>
        <v/>
      </c>
      <c r="FB143" s="9" t="str">
        <f>IF(AND(ISNUMBER(DK143),DK143&lt;8),IF(AND(ISNUMBER(AN143),ISNUMBER(DK143)),IF(AN143+VLOOKUP(BI143,NyLi1R!$L$2:$V$4,DK143,1)&gt;19,19,AN143+VLOOKUP(BI143,NyLi1R!$L$2:$V$4,DK143,1)),""),"")</f>
        <v/>
      </c>
      <c r="FC143" s="9" t="str">
        <f>IF(AND(ISNUMBER(DK143),DK143&lt;8),IF(AND(ISNUMBER(AO143),ISNUMBER(DK143)),IF(AO143+VLOOKUP(BI143,NyLi1E!$L$2:$V$4,DK143,1)&gt;19,19,AO143+VLOOKUP(BI143,NyLi1E!$L$2:$V$4,DK143,1)),""),"")</f>
        <v/>
      </c>
      <c r="FD143" s="9" t="str">
        <f>IF(AND(ISNUMBER(DK143),DK143&lt;8),IF(AND(ISNUMBER(AP143),ISNUMBER(DK143)),IF(AP143+VLOOKUP(BI143,NyLi1T!$L$2:$V$4,DK143,1)&gt;19,19,AP143+VLOOKUP(BI143,NyLi1T!$L$2:$V$4,DK143,1)),""),"")</f>
        <v/>
      </c>
      <c r="FE143" s="9" t="str">
        <f>IF(AND(ISNUMBER(DK143),DK143&gt;7),IF(AND(ISNUMBER(AQ143),ISNUMBER(DK143)),IF(AQ143+VLOOKUP(BI143,NyLi2R!$L$2:$V$4,DK143,1)&gt;19,19,AQ143+VLOOKUP(BI143,NyLi2R!$L$2:$V$4,DK143,1)),""),"")</f>
        <v/>
      </c>
      <c r="FF143" s="9" t="str">
        <f>IF(AND(ISNUMBER(DK143),DK143&gt;7),IF(AND(ISNUMBER(AR143),ISNUMBER(DK143)),IF(AR143+VLOOKUP(BI143,NyLi2E!$L$2:$V$4,DK143,1)&gt;19,19,AR143+VLOOKUP(BI143,NyLi2E!$L$2:$V$4,DK143,1)),""),"")</f>
        <v/>
      </c>
      <c r="FG143" s="9" t="str">
        <f>IF(AND(ISNUMBER(DK143),DK143&gt;7),IF(AND(ISNUMBER(AS143),ISNUMBER(DK143)),IF(AS143+VLOOKUP(BI143,NyLi2T!$L$2:$V$4,DK143,1)&gt;19,19,AS143+VLOOKUP(BI143,NyLi2T!$L$2:$V$4,DK143,1)),""),"")</f>
        <v/>
      </c>
      <c r="FH143" s="9" t="str">
        <f>IF(AND(ISNUMBER(DK143),DK143&lt;8),IF(AND(ISNUMBER(AT143),ISNUMBER(DK143)),IF(AT143+VLOOKUP(BI143,NySs!$L$2:$V$4,DK143,1)&gt;19,19,AT143+VLOOKUP(BI143,NySs!$L$2:$V$4,DK143,1)),""),"")</f>
        <v/>
      </c>
      <c r="FI143" s="9" t="str">
        <f>IF(AND(ISNUMBER(DK143),DK143&lt;9),IF(AND(ISNUMBER(AU143),ISNUMBER(DK143)),IF(AU143+VLOOKUP(BI143,NyEo!$L$2:$V$4,DK143,1)&gt;19,19,AU143+VLOOKUP(BI143,NyEo!$L$2:$V$4,DK143,1)),""),"")</f>
        <v/>
      </c>
      <c r="FJ143" s="9" t="str">
        <f>IF(AND(ISNUMBER(DK143),DK143&gt;7),IF(AND(ISNUMBER(AV143),ISNUMBER(DK143)),IF(AV143+VLOOKUP(BI143,NyHt!$L$2:$V$4,DK143,1)&gt;19,19,AV143+VLOOKUP(BI143,NyHt!$L$2:$V$4,DK143,1)),""),"")</f>
        <v/>
      </c>
      <c r="FK143" s="9" t="str">
        <f>IF(AND(ISNUMBER(AW143),ISNUMBER(DK143)),IF(AW143+VLOOKUP(BI143,NySiF!$L$2:$V$4,DK143,1)&gt;19,19,AW143+VLOOKUP(BI143,NySiF!$L$2:$V$4,DK143,1)),"")</f>
        <v/>
      </c>
      <c r="FL143" s="9" t="str">
        <f>IF(AND(ISNUMBER(AX143),ISNUMBER(DK143)),IF(AX143+VLOOKUP(BI143,NySiB!$L$2:$V$4,DK143,1)&gt;19,19,AX143+VLOOKUP(BI143,NySiB!$L$2:$V$4,DK143,1)),"")</f>
        <v/>
      </c>
      <c r="FM143" s="9" t="str">
        <f>IF(AND(ISNUMBER(AY143),ISNUMBER(DK143)),IF(AY143+VLOOKUP(BI143,NySiT!$L$2:$V$4,DK143,1)&gt;19,19,AY143+VLOOKUP(BI143,NySiT!$L$2:$V$4,DK143,1)),"")</f>
        <v/>
      </c>
      <c r="FN143" s="9" t="str">
        <f>IF(AND(ISNUMBER(AZ143),ISNUMBER(DK143)),IF(AZ143+VLOOKUP(BI143,NyVs!$L$2:$V$4,DK143,1)&gt;19,19,AZ143+VLOOKUP(BI143,NyVs!$L$2:$V$4,DK143,1)),"")</f>
        <v/>
      </c>
      <c r="FO143" s="9" t="str">
        <f>IF(AND(ISNUMBER(BA143),ISNUMBER(DK143)),IF(BA143+VLOOKUP(BI143,NyPp!$L$2:$V$4,DK143,1)&gt;19,19,BA143+VLOOKUP(BI143,NyPp!$L$2:$V$4,DK143,1)),"")</f>
        <v/>
      </c>
      <c r="FP143" s="9" t="str">
        <f>IF(AND(ISNUMBER(BB143),ISNUMBER(DK143)),IF(BB143+VLOOKUP(BI143,NyIGS!$L$2:$V$4,DK143,1)&gt;160,160,BB143+VLOOKUP(BI143,NyIGS!$L$2:$V$4,DK143,1)),"")</f>
        <v/>
      </c>
      <c r="FQ143" s="9" t="str">
        <f>IF(AND(ISNUMBER(BC143),ISNUMBER(DK143)),IF(BC143+VLOOKUP(BI143,NyIRS!$L$2:$V$4,DK143,1)&gt;160,160,BC143+VLOOKUP(BI143,NyIRS!$L$2:$V$4,DK143,1)),"")</f>
        <v/>
      </c>
      <c r="FR143" s="9" t="str">
        <f>IF(AND(ISNUMBER(BD143),ISNUMBER(DK143)),IF(BD143+VLOOKUP(BI143,NyIES!$L$2:$V$4,DK143,1)&gt;160,160, BD143+VLOOKUP(BI143,NyIES!$L$2:$V$4,DK143,1)),"")</f>
        <v/>
      </c>
      <c r="FS143" s="9" t="str">
        <f>IF(AND(ISNUMBER(BE143),ISNUMBER(DK143)),IF(BE143+VLOOKUP(BI143,NyISI!$L$2:$V$4,DK143,1)&gt;160,160,BE143+VLOOKUP(BI143,NyISI!$L$2:$V$4,DK143,1)),"")</f>
        <v/>
      </c>
      <c r="FT143" s="9" t="str">
        <f>IF(AND(ISNUMBER(DK143),DK143&lt;8),IF(AND(ISNUMBER(BF143),ISNUMBER(DK143)),IF(BF143+VLOOKUP(BI143,NyISS!$L$2:$V$4,DK143,1)&gt;160,160,BF143+VLOOKUP(BI143,NyISS!$L$2:$V$4,DK143,1)),""),"")</f>
        <v/>
      </c>
      <c r="FU143" s="9" t="str">
        <f>IF(AND(ISNUMBER(DK143),DK143&gt;7),IF(AND(ISNUMBER(BG143),ISNUMBER(DK143)),IF(BG143+VLOOKUP(BI143,NyISM!$L$2:$V$4,DK143,1)&gt;160,160,BG143+VLOOKUP(BI143,NyISM!$L$2:$V$4,DK143,1)),""),"")</f>
        <v/>
      </c>
      <c r="FV143" s="9" t="str">
        <f>IF(AND(ISNUMBER(BH143),ISNUMBER(DK143)),IF(BH143+VLOOKUP(BI143,NyIAM!$L$2:$V$4,DK143,1)&gt;160,160,BH143+VLOOKUP(BI143,NyIAM!$L$2:$V$4,DK143,1)),"")</f>
        <v/>
      </c>
    </row>
    <row r="144" spans="1:178" x14ac:dyDescent="0.2">
      <c r="A144" s="51"/>
      <c r="B144" s="51"/>
      <c r="C144" s="51"/>
      <c r="D144" s="51"/>
      <c r="E144" s="51"/>
      <c r="F144" s="51"/>
      <c r="G144" s="51"/>
      <c r="H144" s="51"/>
      <c r="I144" s="51"/>
      <c r="J144" s="52"/>
      <c r="K144" s="52"/>
      <c r="L144" s="53"/>
      <c r="M144" s="53"/>
      <c r="N144" s="58" t="str">
        <f t="shared" si="44"/>
        <v/>
      </c>
      <c r="O144" s="53"/>
      <c r="P144" s="53"/>
      <c r="Q144" s="53"/>
      <c r="R144" s="53"/>
      <c r="S144" s="53"/>
      <c r="T144" s="53"/>
      <c r="U144" s="53"/>
      <c r="V144" s="53"/>
      <c r="W144" s="53"/>
      <c r="X144" s="53"/>
      <c r="Y144" s="53"/>
      <c r="Z144" s="53"/>
      <c r="AA144" s="53"/>
      <c r="AB144" s="53"/>
      <c r="AC144" s="53"/>
      <c r="AD144" s="53"/>
      <c r="AE144" s="53"/>
      <c r="AF144" s="53"/>
      <c r="AG144" s="53"/>
      <c r="AH144" s="53"/>
      <c r="AI144" s="53"/>
      <c r="AJ144" s="4" t="str">
        <f>IF(O144="","",IF(ISNUMBER(N144),VLOOKUP(O144,NyFi!$A$2:$K$40,DK144),""))</f>
        <v/>
      </c>
      <c r="AK144" s="4" t="str">
        <f>IF(P144="","",IF(AND(ISNUMBER(N144),DK144&lt;8),VLOOKUP(P144,NyGs!$A$2:$G$41,DK144),""))</f>
        <v/>
      </c>
      <c r="AL144" s="4" t="str">
        <f>IF(AA144="","",IF(ISNUMBER(N144),VLOOKUP(AA144,NyRm!$A$2:$K$56,DK144),""))</f>
        <v/>
      </c>
      <c r="AM144" s="4" t="str">
        <f>IF(Z144="","",IF(ISNUMBER(N144),VLOOKUP(Z144,NyFm!$A$2:$K$46,DK144),""))</f>
        <v/>
      </c>
      <c r="AN144" s="4" t="str">
        <f>IF(U144="","",IF(AND(ISNUMBER(N144),DK144&lt;8),VLOOKUP(U144,NyLi1R!$A$2:$G$20,DK144),""))</f>
        <v/>
      </c>
      <c r="AO144" s="4" t="str">
        <f>IF(V144="","",IF(AND(ISNUMBER(N144),DK144&lt;8),VLOOKUP(V144,NyLi1E!$A$2:$G$20,DK144),""))</f>
        <v/>
      </c>
      <c r="AP144" s="4" t="str">
        <f>IF(AND(ISNUMBER(N144),ISNUMBER(AN144),ISNUMBER(AO144),DK144&lt;8),VLOOKUP(AN144+AO144,NyLi1T!$A$2:$G$40,DK144),"")</f>
        <v/>
      </c>
      <c r="AQ144" s="4" t="str">
        <f>IF(W144="","",IF(AND(ISNUMBER(N144),DK144&gt;7),VLOOKUP(W144,NyLi2R!$A$2:$K$20,DK144),""))</f>
        <v/>
      </c>
      <c r="AR144" s="4" t="str">
        <f>IF(X144="","",IF(AND(ISNUMBER(N144),DK144&gt;7),VLOOKUP(X144,NyLi2E!$A$2:$K$20,DK144),""))</f>
        <v/>
      </c>
      <c r="AS144" s="4" t="str">
        <f>IF(AND(ISNUMBER(N144),ISNUMBER(AQ144),ISNUMBER(AR144),DK144&gt;7),VLOOKUP(AQ144+AR144,NyLi2T!$A$2:$K$40,DK144),"")</f>
        <v/>
      </c>
      <c r="AT144" s="4" t="str">
        <f>IF(AE144="","",IF(AND(ISNUMBER(N144),DK144&lt;8),VLOOKUP(AE144,NySs!$A$2:$G$28,DK144),""))</f>
        <v/>
      </c>
      <c r="AU144" s="4" t="str">
        <f>IF(AD144="","",IF(AND(ISNUMBER(N144),DK144&lt;9),VLOOKUP(AD144,NyEo!$A$2:$H$22,DK144),""))</f>
        <v/>
      </c>
      <c r="AV144" s="4" t="str">
        <f>IF(Q144="","",IF(AND(ISNUMBER(N144),DK144&gt;7),VLOOKUP(Q144,NyHt!$A$2:$K$17,DK144),""))</f>
        <v/>
      </c>
      <c r="AW144" s="4" t="str">
        <f>IF(R144="","",IF(ISNUMBER(N144),VLOOKUP(R144,NySiF!$A$2:$K$18,DK144),""))</f>
        <v/>
      </c>
      <c r="AX144" s="4" t="str">
        <f>IF(S144="","",IF(ISNUMBER(N144),VLOOKUP(S144,NySiB!$A$2:$K$16,DK144),""))</f>
        <v/>
      </c>
      <c r="AY144" s="4" t="str">
        <f>IF(T144="","",IF(ISNUMBER(N144),VLOOKUP(T144,NySiT!$A$2:$K$32,DK144),""))</f>
        <v/>
      </c>
      <c r="AZ144" s="4" t="str">
        <f>IF(Y144="","",IF(ISNUMBER(N144),VLOOKUP(Y144,NyVs!$A$2:$K$86,DK144),""))</f>
        <v/>
      </c>
      <c r="BA144" s="4" t="str">
        <f>IF(AI144="","",IF(ISNUMBER(N144),VLOOKUP(AI144,NyPp!$A$2:$K$202,DK144),""))</f>
        <v/>
      </c>
      <c r="BB144" s="4" t="str">
        <f>IF(AND(ISNUMBER(AJ144),ISNUMBER(AK144),ISNUMBER(AL144),ISNUMBER(AM144),DK144&lt;8),IF(COUNTIF(O144,0)+COUNTIF(P144,0)+COUNTIF(AA144,0)+COUNTIF(Z144,0)&gt;1,"",VLOOKUP(AJ144+AK144+AL144+AM144,NyIGS!$A$2:$K$78,DK144)),IF(AND(ISNUMBER(AJ144),ISNUMBER(AL144),ISNUMBER(AM144),ISNUMBER(AS144),DK144&gt;7),IF(COUNTIF(O144,0)+COUNTIF(AA144,0)+COUNTIF(Z144,0)+AND(COUNTIF(W144,0),COUNTIF(X144,0))&gt;1,"",VLOOKUP(AJ144+AL144+AM144+AS144,NyIGS!$A$2:$K$78,DK144)),""))</f>
        <v/>
      </c>
      <c r="BC144" s="4" t="str">
        <f>IF(AND(ISNUMBER(AJ144),ISNUMBER(AN144),ISNUMBER(AT144),DK144&lt;8),IF(COUNTIF(O144,0)+COUNTIF(U144,0)+COUNTIF(AE144,0)&gt;1,"",VLOOKUP(AJ144+AN144+AT144,NyIRS!$A$2:$K$59,DK144)),IF(AND(ISNUMBER(AJ144),ISNUMBER(AQ144),DK144&gt;7),IF(COUNTIF(O144,0)+COUNTIF(W144,0)&gt;1,"",VLOOKUP(AJ144+AQ144,NyIRS!$A$2:$K$59,DK144)),""))</f>
        <v/>
      </c>
      <c r="BD144" s="4" t="str">
        <f>IF(AND(ISNUMBER(AK144),ISNUMBER(AL144),ISNUMBER(AM144),DK144&lt;8),IF(COUNTIF(P144,0)+COUNTIF(AA144,0)+COUNTIF(Z144,0)&gt;1,"",VLOOKUP(AK144+AL144+AM144,NyIES!$A$2:$K$59,DK144)),IF(AND(ISNUMBER(AL144),ISNUMBER(AM144),ISNUMBER(AR144),DK144&gt;7),IF(COUNTIF(AA144,0)+COUNTIF(Z144,0)+COUNTIF(X144,0)&gt;1,"",VLOOKUP(AL144+AM144+AR144,NyIES!$A$2:$K$59,DK144)),""))</f>
        <v/>
      </c>
      <c r="BE144" s="4" t="str">
        <f>IF(AND(ISNUMBER(AJ144),ISNUMBER(AP144),ISNUMBER(AU144),DK144&lt;8),IF(COUNTIF(O144,0)+AND(COUNTIF(U144,0),COUNTIF(V144,0))+COUNTIF(AD144,0)&gt;1,"",VLOOKUP(AJ144+AP144+AU144,NyISI!$A$2:$K$59,DK144)),IF(AND(ISNUMBER(AS144),ISNUMBER(AU144),ISNUMBER(AV144),DK144=8),IF(COUNTIF(AD144,0)+COUNTIF(Q144,0)+AND(COUNTIF(W144,0),COUNTIF(X144,0))&gt;1,"",VLOOKUP(AS144+AU144+AV144,NyISI!$A$2:$K$59,DK144)),IF(AND(ISNUMBER(AS144),ISNUMBER(AV144),DK144&gt;8),IF(COUNTIF(Q144,0)+AND(COUNTIF(W144,0),COUNTIF(X144,0))&gt;1,"",VLOOKUP(AS144+AV144,NyISI!$A$2:$K$59,DK144)),"")))</f>
        <v/>
      </c>
      <c r="BF144" s="4" t="str">
        <f>IF(AND(ISNUMBER(AT144),ISNUMBER(AK144),ISNUMBER(AL144),ISNUMBER(AM144),DK144&lt;8),IF(COUNTIF(P144,0)+COUNTIF(AA144,0)+COUNTIF(Z144,0)+COUNTIF(AE144,0)&gt;1,"",VLOOKUP(AT144+AK144+AL144+AM144,NyISS!$A$2:$G$78,DK144)),"")</f>
        <v/>
      </c>
      <c r="BG144" s="4" t="str">
        <f>IF(AND(ISNUMBER(AJ144),ISNUMBER(AL144),ISNUMBER(AM144),DK144&gt;7),IF(COUNTIF(O144,0)+COUNTIF(AA144,0)+COUNTIF(Z144,0)&gt;1,"",VLOOKUP(AJ144+AL144+AM144,NyISM!$A$2:$K$59,DK144)),"")</f>
        <v/>
      </c>
      <c r="BH144" s="4" t="str">
        <f>IF(AND(ISNUMBER(AY144),ISNUMBER(AZ144)),IF(COUNTIF(T144,0)+COUNTIF(Y144,0)&gt;1,"",VLOOKUP(AY144+AZ144,NyIAM!$A$2:$K$40,DK144)),"")</f>
        <v/>
      </c>
      <c r="BJ144" s="4" t="str">
        <f>IF(ISNUMBER(BB144),VLOOKUP(BB144,Percentil!$A$2:$B$122,2,1),"")</f>
        <v/>
      </c>
      <c r="BK144" s="4" t="str">
        <f>IF(ISNUMBER(BC144),VLOOKUP(BC144,Percentil!$A$2:$B$122,2,1),"")</f>
        <v/>
      </c>
      <c r="BL144" s="4" t="str">
        <f>IF(ISNUMBER(BD144),VLOOKUP(BD144,Percentil!$A$2:$B$122,2,1),"")</f>
        <v/>
      </c>
      <c r="BM144" s="4" t="str">
        <f>IF(ISNUMBER(BE144),VLOOKUP(BE144,Percentil!$A$2:$B$122,2,1),"")</f>
        <v/>
      </c>
      <c r="BN144" s="4" t="str">
        <f>IF(ISNUMBER(BF144),VLOOKUP(BF144,Percentil!$A$2:$B$122,2,1),"")</f>
        <v/>
      </c>
      <c r="BO144" s="4" t="str">
        <f>IF(ISNUMBER(BG144),VLOOKUP(BG144,Percentil!$A$2:$B$122,2,1),"")</f>
        <v/>
      </c>
      <c r="BP144" s="4" t="str">
        <f>IF(ISNUMBER(BH144),VLOOKUP(BH144,Percentil!$A$2:$B$122,2,1),"")</f>
        <v/>
      </c>
      <c r="BQ144" s="4" t="str">
        <f>IF(AND(ISNUMBER(AJ144),ISNUMBER(DK144)),IF(AJ144-VLOOKUP(BI144,NyFi!$L$2:$V$4,DK144,1)&lt;1,1 &amp; " - " &amp; AJ144+VLOOKUP(BI144,NyFi!$L$2:$V$4,DK144,1),IF(AJ144+VLOOKUP(BI144,NyFi!$L$2:$V$4,DK144,1)&gt;19,AJ144-VLOOKUP(BI144,NyFi!$L$2:$V$4,DK144,1) &amp; " - " &amp; 19,AJ144-VLOOKUP(BI144,NyFi!$L$2:$V$4,DK144,1) &amp; " - " &amp; AJ144+VLOOKUP(BI144,NyFi!$L$2:$V$4,DK144,1))),"")</f>
        <v/>
      </c>
      <c r="BR144" s="4" t="str">
        <f>IF(AND(ISNUMBER(DK144),DK144&lt;8),IF(AND(ISNUMBER(AK144),ISNUMBER(DK144)),IF(AK144-VLOOKUP(BI144,NyGs!$L$2:$V$4,DK144,1)&lt;1,1 &amp; " - " &amp; AK144+VLOOKUP(BI144,NyGs!$L$2:$V$4,DK144,1),IF(AK144+VLOOKUP(BI144,NyGs!$L$2:$V$4,DK144,1)&gt;19,AK144-VLOOKUP(BI144,NyGs!$L$2:$V$4,DK144,1) &amp; " - " &amp; 19,AK144-VLOOKUP(BI144,NyGs!$L$2:$V$4,DK144,1) &amp; " - " &amp; AK144+VLOOKUP(BI144,NyGs!$L$2:$V$4,DK144,1))),""),"")</f>
        <v/>
      </c>
      <c r="BS144" s="4" t="str">
        <f>IF(AND(ISNUMBER(AL144),ISNUMBER(DK144)),IF(AL144-VLOOKUP(BI144,NyRm!$L$2:$V$4,DK144,1)&lt;1,1 &amp; " - " &amp; AL144+VLOOKUP(BI144,NyRm!$L$2:$V$4,DK144,1),IF(AL144+VLOOKUP(BI144,NyRm!$L$2:$V$4,DK144,1)&gt;19,AL144-VLOOKUP(BI144,NyRm!$L$2:$V$4,DK144,1) &amp; " - " &amp; 19,AL144-VLOOKUP(BI144,NyRm!$L$2:$V$4,DK144,1) &amp; " - " &amp; AL144+VLOOKUP(BI144,NyRm!$L$2:$V$4,DK144,1))),"")</f>
        <v/>
      </c>
      <c r="BT144" s="4" t="str">
        <f>IF(AND(ISNUMBER(AM144),ISNUMBER(DK144)),IF(AM144-VLOOKUP(BI144,NyFm!$L$2:$V$4,DK144,1)&lt;1,1 &amp; " - " &amp; AM144+VLOOKUP(BI144,NyFm!$L$2:$V$4,DK144,1),IF(AM144+VLOOKUP(BI144,NyFm!$L$2:$V$4,DK144,1)&gt;19,AM144-VLOOKUP(BI144,NyFm!$L$2:$V$4,DK144,1) &amp; " - " &amp; 19,AM144-VLOOKUP(BI144,NyFm!$L$2:$V$4,DK144,1) &amp; " - " &amp; AM144+VLOOKUP(BI144,NyFm!$L$2:$V$4,DK144,1))),"")</f>
        <v/>
      </c>
      <c r="BU144" s="4" t="str">
        <f>IF(AND(ISNUMBER(DK144),DK144&lt;8),IF(AND(ISNUMBER(AN144),ISNUMBER(DK144)),IF(AN144-VLOOKUP(BI144,NyLi1R!$L$2:$V$4,DK144,1)&lt;1,1 &amp; " - " &amp; AN144+VLOOKUP(BI144,NyLi1R!$L$2:$V$4,DK144,1),IF(AN144+VLOOKUP(BI144,NyLi1R!$L$2:$V$4,DK144,1)&gt;19,AN144-VLOOKUP(BI144,NyLi1R!$L$2:$V$4,DK144,1) &amp; " - " &amp; 19,AN144-VLOOKUP(BI144,NyLi1R!$L$2:$V$4,DK144,1) &amp; " - " &amp; AN144+VLOOKUP(BI144,NyLi1R!$L$2:$V$4,DK144,1))),""),"")</f>
        <v/>
      </c>
      <c r="BV144" s="4" t="str">
        <f>IF(AND(ISNUMBER(DK144),DK144&lt;8),IF(AND(ISNUMBER(AO144),ISNUMBER(DK144)),IF(AO144-VLOOKUP(BI144,NyLi1E!$L$2:$V$4,DK144,1)&lt;1,1 &amp; " - " &amp; AO144+VLOOKUP(BI144,NyLi1E!$L$2:$V$4,DK144,1),IF(AO144+VLOOKUP(BI144,NyLi1E!$L$2:$V$4,DK144,1)&gt;19,AO144-VLOOKUP(BI144,NyLi1E!$L$2:$V$4,DK144,1) &amp; " - " &amp; 19,AO144-VLOOKUP(BI144,NyLi1E!$L$2:$V$4,DK144,1) &amp; " - " &amp; AO144+VLOOKUP(BI144,NyLi1E!$L$2:$V$4,DK144,1))),""),"")</f>
        <v/>
      </c>
      <c r="BW144" s="4" t="str">
        <f>IF(AND(ISNUMBER(DK144),DK144&lt;8),IF(AND(ISNUMBER(AP144),ISNUMBER(DK144)),IF(AP144-VLOOKUP(BI144,NyLi1T!$L$2:$V$4,DK144,1)&lt;1,1 &amp; " - " &amp; AP144+VLOOKUP(BI144,NyLi1T!$L$2:$V$4,DK144,1),IF(AP144+VLOOKUP(BI144,NyLi1T!$L$2:$V$4,DK144,1)&gt;19,AP144-VLOOKUP(BI144,NyLi1T!$L$2:$V$4,DK144,1) &amp; " - " &amp; 19,AP144-VLOOKUP(BI144,NyLi1T!$L$2:$V$4,DK144,1) &amp; " - " &amp; AP144+VLOOKUP(BI144,NyLi1T!$L$2:$V$4,DK144,1))),""),"")</f>
        <v/>
      </c>
      <c r="BX144" s="4" t="str">
        <f>IF(AND(ISNUMBER(DK144),DK144&gt;7),IF(AND(ISNUMBER(AQ144),ISNUMBER(DK144)),IF(AQ144-VLOOKUP(BI144,NyLi2R!$L$2:$V$4,DK144,1)&lt;1,1 &amp; " - " &amp; AQ144+VLOOKUP(BI144,NyLi2R!$L$2:$V$4,DK144,1),IF(AQ144+VLOOKUP(BI144,NyLi2R!$L$2:$V$4,DK144,1)&gt;19,AQ144-VLOOKUP(BI144,NyLi2R!$L$2:$V$4,DK144,1) &amp; " - " &amp; 19,AQ144-VLOOKUP(BI144,NyLi2R!$L$2:$V$4,DK144,1) &amp; " - " &amp; AQ144+VLOOKUP(BI144,NyLi2R!$L$2:$V$4,DK144,1))),""),"")</f>
        <v/>
      </c>
      <c r="BY144" s="4" t="str">
        <f>IF(AND(ISNUMBER(DK144),DK144&gt;7),IF(AND(ISNUMBER(AR144),ISNUMBER(DK144)),IF(AR144-VLOOKUP(BI144,NyLi2E!$L$2:$V$4,DK144,1)&lt;1,1 &amp; " - " &amp; AR144+VLOOKUP(BI144,NyLi2E!$L$2:$V$4,DK144,1),IF(AR144+VLOOKUP(BI144,NyLi2E!$L$2:$V$4,DK144,1)&gt;19,AR144-VLOOKUP(BI144,NyLi2E!$L$2:$V$4,DK144,1) &amp; " - " &amp; 19,AR144-VLOOKUP(BI144,NyLi2E!$L$2:$V$4,DK144,1) &amp; " - " &amp; AR144+VLOOKUP(BI144,NyLi2E!$L$2:$V$4,DK144,1))),""),"")</f>
        <v/>
      </c>
      <c r="BZ144" s="4" t="str">
        <f>IF(AND(ISNUMBER(DK144),DK144&gt;7),IF(AND(ISNUMBER(AS144),ISNUMBER(DK144)),IF(AS144-VLOOKUP(BI144,NyLi2T!$L$2:$V$4,DK144,1)&lt;1,1 &amp; " - " &amp; AS144+VLOOKUP(BI144,NyLi2T!$L$2:$V$4,DK144,1),IF(AS144+VLOOKUP(BI144,NyLi2T!$L$2:$V$4,DK144,1)&gt;19,AS144-VLOOKUP(BI144,NyLi2T!$L$2:$V$4,DK144,1) &amp; " - " &amp; 19,AS144-VLOOKUP(BI144,NyLi2T!$L$2:$V$4,DK144,1) &amp; " - " &amp; AS144+VLOOKUP(BI144,NyLi2T!$L$2:$V$4,DK144,1))),""),"")</f>
        <v/>
      </c>
      <c r="CA144" s="4" t="str">
        <f>IF(AND(ISNUMBER(DK144),DK144&lt;8),IF(AND(ISNUMBER(AT144),ISNUMBER(DK144)),IF(AT144-VLOOKUP(BI144,NySs!$L$2:$V$4,DK144,1)&lt;1,1 &amp; " - " &amp; AT144+VLOOKUP(BI144,NySs!$L$2:$V$4,DK144,1),IF(AT144+VLOOKUP(BI144,NySs!$L$2:$V$4,DK144,1)&gt;19,AT144-VLOOKUP(BI144,NySs!$L$2:$V$4,DK144,1) &amp; " - " &amp; 19,AT144-VLOOKUP(BI144,NySs!$L$2:$V$4,DK144,1) &amp; " - " &amp; AT144+VLOOKUP(BI144,NySs!$L$2:$V$4,DK144,1))),""),"")</f>
        <v/>
      </c>
      <c r="CB144" s="4" t="str">
        <f>IF(AND(ISNUMBER(DK144),DK144&lt;9),IF(AND(ISNUMBER(AU144),ISNUMBER(DK144)),IF(AU144-VLOOKUP(BI144,NyEo!$L$2:$V$4,DK144,1)&lt;1,1 &amp; " - " &amp; AU144+VLOOKUP(BI144,NyEo!$L$2:$V$4,DK144,1),IF(AU144+VLOOKUP(BI144,NyEo!$L$2:$V$4,DK144,1)&gt;19,AU144-VLOOKUP(BI144,NyEo!$L$2:$V$4,DK144,1) &amp; " - " &amp; 19,AU144-VLOOKUP(BI144,NyEo!$L$2:$V$4,DK144,1) &amp; " - " &amp; AU144+VLOOKUP(BI144,NyEo!$L$2:$V$4,DK144,1))),""),"")</f>
        <v/>
      </c>
      <c r="CC144" s="4" t="str">
        <f>IF(AND(ISNUMBER(DK144),DK144&gt;7),IF(AND(ISNUMBER(AV144),ISNUMBER(DK144)),IF(AV144-VLOOKUP(BI144,NyHt!$L$2:$V$4,DK144,1)&lt;1,1 &amp; " - " &amp; AV144+VLOOKUP(BI144,NyHt!$L$2:$V$4,DK144,1),IF(AV144+VLOOKUP(BI144,NyHt!$L$2:$V$4,DK144,1)&gt;19,AV144-VLOOKUP(BI144,NyHt!$L$2:$V$4,DK144,1) &amp; " - " &amp; 19,AV144-VLOOKUP(BI144,NyHt!$L$2:$V$4,DK144,1) &amp; " - " &amp; AV144+VLOOKUP(BI144,NyHt!$L$2:$V$4,DK144,1))),""),"")</f>
        <v/>
      </c>
      <c r="CD144" s="4" t="str">
        <f>IF(AND(ISNUMBER(AW144),ISNUMBER(DK144)),IF(AW144-VLOOKUP(BI144,NySiF!$L$2:$V$4,DK144,1)&lt;1,1 &amp; " - " &amp; AW144+VLOOKUP(BI144,NySiF!$L$2:$V$4,DK144,1),IF(AW144+VLOOKUP(BI144,NySiF!$L$2:$V$4,DK144,1)&gt;19,AW144-VLOOKUP(BI144,NySiF!$L$2:$V$4,DK144,1) &amp; " - " &amp; 19,AW144-VLOOKUP(BI144,NySiF!$L$2:$V$4,DK144,1) &amp; " - " &amp; AW144+VLOOKUP(BI144,NySiF!$L$2:$V$4,DK144,1))),"")</f>
        <v/>
      </c>
      <c r="CE144" s="4" t="str">
        <f>IF(AND(ISNUMBER(AX144),ISNUMBER(DK144)),IF(AX144-VLOOKUP(BI144,NySiB!$L$2:$V$4,DK144,1)&lt;1,1 &amp; " - " &amp; AX144+VLOOKUP(BI144,NySiB!$L$2:$V$4,DK144,1),IF(AX144+VLOOKUP(BI144,NySiB!$L$2:$V$4,DK144,1)&gt;19,AX144-VLOOKUP(BI144,NySiB!$L$2:$V$4,DK144,1) &amp; " - " &amp; 19,AX144-VLOOKUP(BI144,NySiB!$L$2:$V$4,DK144,1) &amp; " - " &amp; AX144+VLOOKUP(BI144,NySiB!$L$2:$V$4,DK144,1))),"")</f>
        <v/>
      </c>
      <c r="CF144" s="4" t="str">
        <f>IF(AND(ISNUMBER(AY144),ISNUMBER(DK144)),IF(AY144-VLOOKUP(BI144,NySiT!$L$2:$V$4,DK144,1)&lt;1,1 &amp; " - " &amp; AY144+VLOOKUP(BI144,NySiT!$L$2:$V$4,DK144,1),IF(AY144+VLOOKUP(BI144,NySiT!$L$2:$V$4,DK144,1)&gt;19,AY144-VLOOKUP(BI144,NySiT!$L$2:$V$4,DK144,1) &amp; " - " &amp; 19,AY144-VLOOKUP(BI144,NySiT!$L$2:$V$4,DK144,1) &amp; " - " &amp; AY144+VLOOKUP(BI144,NySiT!$L$2:$V$4,DK144,1))),"")</f>
        <v/>
      </c>
      <c r="CG144" s="4" t="str">
        <f>IF(AND(ISNUMBER(AZ144),ISNUMBER(DK144)),IF(AZ144-VLOOKUP(BI144,NyVs!$L$2:$V$4,DK144,1)&lt;1,1 &amp; " - " &amp; AZ144+VLOOKUP(BI144,NyVs!$L$2:$V$4,DK144,1),IF(AZ144+VLOOKUP(BI144,NyVs!$L$2:$V$4,DK144,1)&gt;19,AZ144-VLOOKUP(BI144,NyVs!$L$2:$V$4,DK144,1) &amp; " - " &amp; 19,AZ144-VLOOKUP(BI144,NyVs!$L$2:$V$4,DK144,1) &amp; " - " &amp; AZ144+VLOOKUP(BI144,NyVs!$L$2:$V$4,DK144,1))),"")</f>
        <v/>
      </c>
      <c r="CH144" s="4" t="str">
        <f>IF(AND(ISNUMBER(BA144),ISNUMBER(DK144)),IF(BA144-VLOOKUP(BI144,NyPp!$L$2:$V$4,DK144,1)&lt;1,1 &amp; " - " &amp; BA144+VLOOKUP(BI144,NyPp!$L$2:$V$4,DK144,1),IF(BA144+VLOOKUP(BI144,NyPp!$L$2:$V$4,DK144,1)&gt;19,BA144-VLOOKUP(BI144,NyPp!$L$2:$V$4,DK144,1) &amp; " - " &amp; 19,BA144-VLOOKUP(BI144,NyPp!$L$2:$V$4,DK144,1) &amp; " - " &amp; BA144+VLOOKUP(BI144,NyPp!$L$2:$V$4,DK144,1))),"")</f>
        <v/>
      </c>
      <c r="CI144" s="4" t="str">
        <f>IF(AND(ISNUMBER(BB144),ISNUMBER(DK144)),IF(BB144-VLOOKUP(BI144,NyIGS!$L$2:$V$4,DK144,1)&lt;40,40 &amp; " - " &amp; BB144+VLOOKUP(BI144,NyIGS!$L$2:$V$4,DK144,1),IF(BB144+VLOOKUP(BI144,NyIGS!$L$2:$V$4,DK144,1)&gt;160,BB144-VLOOKUP(BI144,NyIGS!$L$2:$V$4,DK144,1) &amp; " - " &amp; 160,BB144-VLOOKUP(BI144,NyIGS!$L$2:$V$4,DK144,1) &amp; " - " &amp; BB144+VLOOKUP(BI144,NyIGS!$L$2:$V$4,DK144,1))),"")</f>
        <v/>
      </c>
      <c r="CJ144" s="4" t="str">
        <f>IF(AND(ISNUMBER(BC144),ISNUMBER(DK144)),IF(BC144-VLOOKUP(BI144,NyIRS!$L$2:$V$4,DK144,1)&lt;40,40 &amp; " - " &amp; BC144+VLOOKUP(BI144,NyIRS!$L$2:$V$4,DK144,1),IF(BC144+VLOOKUP(BI144,NyIRS!$L$2:$V$4,DK144,1)&gt;160,BC144-VLOOKUP(BI144,NyIRS!$L$2:$V$4,DK144,1) &amp; " - " &amp; 160,BC144-VLOOKUP(BI144,NyIRS!$L$2:$V$4,DK144,1) &amp; " - " &amp; BC144+VLOOKUP(BI144,NyIRS!$L$2:$V$4,DK144,1))),"")</f>
        <v/>
      </c>
      <c r="CK144" s="4" t="str">
        <f>IF(AND(ISNUMBER(BD144),ISNUMBER(DK144)),IF(BD144-VLOOKUP(BI144,NyIES!$L$2:$V$4,DK144,1)&lt;40,40 &amp; " - " &amp; BD144+VLOOKUP(BI144,NyIES!$L$2:$V$4,DK144,1),IF(BD144+VLOOKUP(BI144,NyIES!$L$2:$V$4,DK144,1)&gt;160,BD144-VLOOKUP(BI144,NyIES!$L$2:$V$4,DK144,1) &amp; " - " &amp; 160,BD144-VLOOKUP(BI144,NyIES!$L$2:$V$4,DK144,1) &amp; " - " &amp; BD144+VLOOKUP(BI144,NyIES!$L$2:$V$4,DK144,1))),"")</f>
        <v/>
      </c>
      <c r="CL144" s="4" t="str">
        <f>IF(AND(ISNUMBER(BE144),ISNUMBER(DK144)),IF(BE144-VLOOKUP(BI144,NyISI!$L$2:$V$4,DK144,1)&lt;40,40 &amp; " - " &amp; BE144+VLOOKUP(BI144,NyISI!$L$2:$V$4,DK144,1),IF(BE144+VLOOKUP(BI144,NyISI!$L$2:$V$4,DK144,1)&gt;160,BE144-VLOOKUP(BI144,NyISI!$L$2:$V$4,DK144,1) &amp; " - " &amp; 160,BE144-VLOOKUP(BI144,NyISI!$L$2:$V$4,DK144,1) &amp; " - " &amp; BE144+VLOOKUP(BI144,NyISI!$L$2:$V$4,DK144,1))),"")</f>
        <v/>
      </c>
      <c r="CM144" s="4" t="str">
        <f>IF(AND(ISNUMBER(DK144),DK144&lt;8),IF(AND(ISNUMBER(BF144),ISNUMBER(DK144)),IF(BF144-VLOOKUP(BI144,NyISS!$L$2:$V$4,DK144,1)&lt;40,40 &amp; " - " &amp; BF144+VLOOKUP(BI144,NyISS!$L$2:$V$4,DK144,1),IF(BF144+VLOOKUP(BI144,NyISS!$L$2:$V$4,DK144,1)&gt;160,BF144-VLOOKUP(BI144,NyISS!$L$2:$V$4,DK144,1) &amp; " - " &amp; 160,BF144-VLOOKUP(BI144,NyISS!$L$2:$V$4,DK144,1) &amp; " - " &amp; BF144+VLOOKUP(BI144,NyISS!$L$2:$V$4,DK144,1))),""),"")</f>
        <v/>
      </c>
      <c r="CN144" s="4" t="str">
        <f>IF(AND(ISNUMBER(DK144),DK144&gt;7),IF(AND(ISNUMBER(BG144),ISNUMBER(DK144)),IF(BG144-VLOOKUP(BI144,NyISM!$L$2:$V$4,DK144,1)&lt;40,40 &amp; " - " &amp; BG144+VLOOKUP(BI144,NyISM!$L$2:$V$4,DK144,1),IF(BG144+VLOOKUP(BI144,NyISM!$L$2:$V$4,DK144,1)&gt;160,BG144-VLOOKUP(BI144,NyISM!$L$2:$V$4,DK144,1) &amp; " - " &amp; 160,BG144-VLOOKUP(BI144,NyISM!$L$2:$V$4,DK144,1) &amp; " - " &amp; BG144+VLOOKUP(BI144,NyISM!$L$2:$V$4,DK144,1))),""),"")</f>
        <v/>
      </c>
      <c r="CO144" s="4" t="str">
        <f>IF(AND(ISNUMBER(BH144),ISNUMBER(DK144)),IF(BH144-VLOOKUP(BI144,NyIAM!$L$2:$V$4,DK144,1)&lt;40,40 &amp; " - " &amp; BH144+VLOOKUP(BI144,NyIAM!$L$2:$V$4,DK144,1),IF(BH144+VLOOKUP(BI144,NyIAM!$L$2:$V$4,DK144,1)&gt;160,BH144-VLOOKUP(BI144,NyIAM!$L$2:$V$4,DK144,1) &amp; " - " &amp; 160,BH144-VLOOKUP(BI144,NyIAM!$L$2:$V$4,DK144,1) &amp; " - " &amp; BH144+VLOOKUP(BI144,NyIAM!$L$2:$V$4,DK144,1))),"")</f>
        <v/>
      </c>
      <c r="CP144" s="4" t="str">
        <f>IF(AF144="","",IF(AND(ISNUMBER(AF144),ISNUMBER(DK144)),IF(VLOOKUP(AF144,NyOm!$A$2:$K$30,DK144,1)=1,"Onormalt få ord",IF(VLOOKUP(AF144,NyOm!$A$2:$K$30,DK144,1)=2,"Färre antal ord än normalt",IF(VLOOKUP(AF144,NyOm!$A$2:$K$30,DK144,1)=3,"Normalt antal ord","")))))</f>
        <v/>
      </c>
      <c r="CQ144" s="4" t="str">
        <f>IF(AB144="","",IF(AND(ISNUMBER(AB144),ISNUMBER(DK144)),IF(VLOOKUP(AB144,NyPbTid!$A$2:$K$218,DK144,1)=1,"Onormalt lång tidsåtgång",IF(VLOOKUP(AB144,NyPbTid!$A$2:$K$218,DK144,1)=2,"Långsammare än normalt",IF(VLOOKUP(AB144,NyPbTid!$A$2:$K$218,DK144,1)=3,"Normal tidsåtgång","")))))</f>
        <v/>
      </c>
      <c r="CR144" s="4" t="str">
        <f>IF(AC144="","",IF(AND(ISNUMBER(AC144),ISNUMBER(DK144)),IF(VLOOKUP(AC144,NyPbFel!$A$2:$K$18,DK144,1)=1,"Onormalt antal fel",IF(VLOOKUP(AC144,NyPbFel!$A$2:$K$18,DK144,1)=2,"Fler fel än normalt",IF(VLOOKUP(AC144,NyPbFel!$A$2:$K$18,DK144,1)=3,"Normalt antal fel","")))))</f>
        <v/>
      </c>
      <c r="CS144" s="4" t="str">
        <f t="shared" si="50"/>
        <v/>
      </c>
      <c r="CT144" s="4" t="str">
        <f>IF(OR(ISNUMBER(CS144),CS144="0**"),IF(ISNUMBER(CS144),CS144/ABS(CS144)*VLOOKUP(1,SignDiff!$A$3:$K$4,DK144,1),VLOOKUP(1,SignDiff!$A$3:$K$4,DK144,1)),"")</f>
        <v/>
      </c>
      <c r="CU144" s="4" t="str">
        <f>IF(OR(ISNUMBER(CS144),CS144="0**"),IF(ISNUMBER(CS144),CS144/ABS(CS144)*VLOOKUP(1,SignDiff!$A$7:$K$8,DK144,1),VLOOKUP(1,SignDiff!$A$7:$K$8,DK144,1)),"")</f>
        <v/>
      </c>
      <c r="CV144" s="4" t="str">
        <f t="shared" si="51"/>
        <v/>
      </c>
      <c r="CW144" s="4" t="str">
        <f t="shared" si="52"/>
        <v/>
      </c>
      <c r="CX144" s="4" t="str">
        <f>IF(OR(ISNUMBER(CS144),CS144="0**"),IF(CS144="0**",VLOOKUP(0,'IRS-IES'!$A$2:$C$43,2,1),IF(CS144&lt;0,VLOOKUP(ABS(CS144),'IRS-IES'!$A$2:$C$43,2,1),VLOOKUP(ABS(CS144),'IRS-IES'!$A$2:$C$43,3,1))),"")</f>
        <v/>
      </c>
      <c r="CY144" s="4" t="str">
        <f t="shared" si="53"/>
        <v/>
      </c>
      <c r="CZ144" s="4" t="str">
        <f>IF(OR(ISNUMBER(CY144),CY144="0**"),IF(ISNUMBER(CY144),CY144/ABS(CY144)*VLOOKUP(2,SignDiff!$A$3:$K$4,DK144,1),VLOOKUP(2,SignDiff!$A$3:$K$4,DK144,1)),"")</f>
        <v/>
      </c>
      <c r="DA144" s="4" t="str">
        <f>IF(OR(ISNUMBER(CY144),CY144="0**"),IF(ISNUMBER(CY144),CY144/ABS(CY144)*VLOOKUP(2,SignDiff!$A$7:$K$8,DK144,1),VLOOKUP(2,SignDiff!$A$7:$K$8,DK144,1)),"")</f>
        <v/>
      </c>
      <c r="DB144" s="4" t="str">
        <f t="shared" si="54"/>
        <v/>
      </c>
      <c r="DC144" s="4" t="str">
        <f t="shared" si="55"/>
        <v/>
      </c>
      <c r="DD144" s="4" t="str">
        <f>IF(OR(ISNUMBER(CY144),CY144="0**"),IF(CY144="0**",VLOOKUP(0,'ISI-ISS'!$A$2:$C$43,2,1),IF(CY144&lt;0,VLOOKUP(ABS(CY144),'ISI-ISS'!$A$2:$C$43,2,1),VLOOKUP(ABS(CY144),'ISI-ISS'!$A$2:$C$43,3,1))),"")</f>
        <v/>
      </c>
      <c r="DE144" s="4" t="str">
        <f t="shared" si="56"/>
        <v/>
      </c>
      <c r="DF144" s="4" t="str">
        <f>IF(OR(ISNUMBER(DE144),DE144="0**"),IF(ISNUMBER(DE144),DE144/ABS(DE144)*VLOOKUP(2,SignDiff!$A$3:$K$4,DK144,1),VLOOKUP(2,SignDiff!$A$3:$K$4,DK144,1)),"")</f>
        <v/>
      </c>
      <c r="DG144" s="4" t="str">
        <f>IF(OR(ISNUMBER(DE144),DE144="0**"),IF(ISNUMBER(DE144),DE144/ABS(DE144)*VLOOKUP(2,SignDiff!$A$7:$K$8,DK144,1),VLOOKUP(2,SignDiff!$A$7:$K$8,DK144,1)),"")</f>
        <v/>
      </c>
      <c r="DH144" s="4" t="str">
        <f t="shared" si="57"/>
        <v/>
      </c>
      <c r="DI144" s="4" t="str">
        <f t="shared" si="58"/>
        <v/>
      </c>
      <c r="DJ144" s="4" t="str">
        <f>IF(OR(ISNUMBER(DE144),DE144="0**"),IF(DE144="0**",VLOOKUP(0,'ISI-ISM'!$A$2:$C$43,2,1),IF(DE144&lt;0,VLOOKUP(ABS(DE144),'ISI-ISM'!$A$2:$C$43,2,1),VLOOKUP(ABS(DE144),'ISI-ISM'!$A$2:$C$43,3,1))),"")</f>
        <v/>
      </c>
      <c r="DK144" s="4" t="str">
        <f>IF(ISERROR(VLOOKUP(N144,age!$A$2:$C$11,2,1)),"",VLOOKUP(N144,age!$A$2:$C$11,2,1))</f>
        <v/>
      </c>
      <c r="DL144" s="4" t="str">
        <f>IF(ISERROR(VLOOKUP(N144,age!$A$2:$C$11,3,1)),"",VLOOKUP(N144,age!$A$2:$C$11,3,1))</f>
        <v/>
      </c>
      <c r="DM144" s="4">
        <f t="shared" si="45"/>
        <v>0</v>
      </c>
      <c r="DN144" s="4">
        <f t="shared" si="46"/>
        <v>0</v>
      </c>
      <c r="DO144" s="4">
        <f t="shared" si="47"/>
        <v>0</v>
      </c>
      <c r="DP144" s="4">
        <f t="shared" si="48"/>
        <v>0</v>
      </c>
      <c r="DQ144" s="4">
        <f t="shared" si="49"/>
        <v>0</v>
      </c>
      <c r="DR144" s="9" t="str">
        <f t="shared" si="59"/>
        <v/>
      </c>
      <c r="DS144" s="9" t="str">
        <f t="shared" si="60"/>
        <v/>
      </c>
      <c r="DT144" s="9" t="str">
        <f t="shared" si="61"/>
        <v/>
      </c>
      <c r="DU144" s="9" t="str">
        <f t="shared" si="62"/>
        <v/>
      </c>
      <c r="DV144" s="9" t="str">
        <f t="shared" si="63"/>
        <v/>
      </c>
      <c r="DW144" s="9" t="str">
        <f t="shared" si="64"/>
        <v/>
      </c>
      <c r="DX144" s="9" t="str">
        <f t="shared" si="65"/>
        <v/>
      </c>
      <c r="DY144" s="9" t="str">
        <f>IF(AND(ISNUMBER(AJ144),ISNUMBER(DK144)),IF(AJ144-VLOOKUP(BI144,NyFi!$L$2:$V$4,DK144,1)&lt;1,1,AJ144-VLOOKUP(BI144,NyFi!$L$2:$V$4,DK144,1)),"")</f>
        <v/>
      </c>
      <c r="DZ144" s="9" t="str">
        <f>IF(AND(ISNUMBER(DK144),DK144&lt;8),IF(AND(ISNUMBER(AK144),ISNUMBER(DK144)),IF(AK144-VLOOKUP(BI144,NyGs!$L$2:$V$4,DK144,1)&lt;1,1,AK144-VLOOKUP(BI144,NyGs!$L$2:$V$4,DK144,1)),""),"")</f>
        <v/>
      </c>
      <c r="EA144" s="9" t="str">
        <f>IF(AND(ISNUMBER(AL144),ISNUMBER(DK144)),IF(AL144-VLOOKUP(BI144,NyRm!$L$2:$V$4,DK144,1)&lt;1,1,AL144-VLOOKUP(BI144,NyRm!$L$2:$V$4,DK144,1)),"")</f>
        <v/>
      </c>
      <c r="EB144" s="9" t="str">
        <f>IF(AND(ISNUMBER(AM144),ISNUMBER(DK144)),IF(AM144-VLOOKUP(BI144,NyFm!$L$2:$V$4,DK144,1)&lt;1,1,AM144-VLOOKUP(BI144,NyFm!$L$2:$V$4,DK144,1)),"")</f>
        <v/>
      </c>
      <c r="EC144" s="9" t="str">
        <f>IF(AND(ISNUMBER(DK144),DK144&lt;8),IF(AND(ISNUMBER(AN144),ISNUMBER(DK144)),IF(AN144-VLOOKUP(BI144,NyLi1R!$L$2:$V$4,DK144,1)&lt;1,1,AN144-VLOOKUP(BI144,NyLi1R!$L$2:$V$4,DK144,1)),""),"")</f>
        <v/>
      </c>
      <c r="ED144" s="9" t="str">
        <f>IF(AND(ISNUMBER(DK144),DK144&lt;8),IF(AND(ISNUMBER(AO144),ISNUMBER(DK144)),IF(AO144-VLOOKUP(BI144,NyLi1E!$L$2:$V$4,DK144,1)&lt;1,1,AO144-VLOOKUP(BI144,NyLi1E!$L$2:$V$4,DK144,1)),""),"")</f>
        <v/>
      </c>
      <c r="EE144" s="9" t="str">
        <f>IF(AND(ISNUMBER(DK144),DK144&lt;8),IF(AND(ISNUMBER(AP144),ISNUMBER(DK144)),IF(AP144-VLOOKUP(BI144,NyLi1T!$L$2:$V$4,DK144,1)&lt;1,1,AP144-VLOOKUP(BI144,NyLi1T!$L$2:$V$4,DK144,1)),""),"")</f>
        <v/>
      </c>
      <c r="EF144" s="9" t="str">
        <f>IF(AND(ISNUMBER(DK144),DK144&gt;7),IF(AND(ISNUMBER(AQ144),ISNUMBER(DK144)),IF(AQ144-VLOOKUP(BI144,NyLi2R!$L$2:$V$4,DK144,1)&lt;1,1,AQ144-VLOOKUP(BI144,NyLi2R!$L$2:$V$4,DK144,1)),""),"")</f>
        <v/>
      </c>
      <c r="EG144" s="9" t="str">
        <f>IF(AND(ISNUMBER(DK144),DK144&gt;7),IF(AND(ISNUMBER(AR144),ISNUMBER(DK144)),IF(AR144-VLOOKUP(BI144,NyLi2E!$L$2:$V$4,DK144,1)&lt;1,1,AR144-VLOOKUP(BI144,NyLi2E!$L$2:$V$4,DK144,1)),""),"")</f>
        <v/>
      </c>
      <c r="EH144" s="9" t="str">
        <f>IF(AND(ISNUMBER(DK144),DK144&gt;7),IF(AND(ISNUMBER(AS144),ISNUMBER(DK144)),IF(AS144-VLOOKUP(BI144,NyLi2T!$L$2:$V$4,DK144,1)&lt;1,1,AS144-VLOOKUP(BI144,NyLi2T!$L$2:$V$4,DK144,1)),""),"")</f>
        <v/>
      </c>
      <c r="EI144" s="9" t="str">
        <f>IF(AND(ISNUMBER(DK144),DK144&lt;8),IF(AND(ISNUMBER(AT144),ISNUMBER(DK144)),IF(AT144-VLOOKUP(BI144,NySs!$L$2:$V$4,DK144,1)&lt;1,1,AT144-VLOOKUP(BI144,NySs!$L$2:$V$4,DK144,1)),""),"")</f>
        <v/>
      </c>
      <c r="EJ144" s="9" t="str">
        <f>IF(AND(ISNUMBER(DK144),DK144&lt;9),IF(AND(ISNUMBER(AU144),ISNUMBER(DK144)),IF(AU144-VLOOKUP(BI144,NyEo!$L$2:$V$4,DK144,1)&lt;1,1,AU144-VLOOKUP(BI144,NyEo!$L$2:$V$4,DK144,1)),""),"")</f>
        <v/>
      </c>
      <c r="EK144" s="9" t="str">
        <f>IF(AND(ISNUMBER(DK144),DK144&gt;7),IF(AND(ISNUMBER(AV144),ISNUMBER(DK144)),IF(AV144-VLOOKUP(BI144,NyHt!$L$2:$V$4,DK144,1)&lt;1,1,AV144-VLOOKUP(BI144,NyHt!$L$2:$V$4,DK144,1)),""),"")</f>
        <v/>
      </c>
      <c r="EL144" s="9" t="str">
        <f>IF(AND(ISNUMBER(AW144),ISNUMBER(DK144)),IF(AW144-VLOOKUP(BI144,NySiF!$L$2:$V$4,DK144,1)&lt;1,1,AW144-VLOOKUP(BI144,NySiF!$L$2:$V$4,DK144,1)),"")</f>
        <v/>
      </c>
      <c r="EM144" s="9" t="str">
        <f>IF(AND(ISNUMBER(AX144),ISNUMBER(DK144)),IF(AX144-VLOOKUP(BI144,NySiB!$L$2:$V$4,DK144,1)&lt;1,1,AX144-VLOOKUP(BI144,NySiB!$L$2:$V$4,DK144,1)),"")</f>
        <v/>
      </c>
      <c r="EN144" s="9" t="str">
        <f>IF(AND(ISNUMBER(AY144),ISNUMBER(DK144)),IF(AY144-VLOOKUP(BI144,NySiT!$L$2:$V$4,DK144,1)&lt;1,1,AY144-VLOOKUP(BI144,NySiT!$L$2:$V$4,DK144,1)),"")</f>
        <v/>
      </c>
      <c r="EO144" s="9" t="str">
        <f>IF(AND(ISNUMBER(AZ144),ISNUMBER(DK144)),IF(AZ144-VLOOKUP(BI144,NyVs!$L$2:$V$4,DK144,1)&lt;1,1,AZ144-VLOOKUP(BI144,NyVs!$L$2:$V$4,DK144,1)),"")</f>
        <v/>
      </c>
      <c r="EP144" s="9" t="str">
        <f>IF(AND(ISNUMBER(BA144),ISNUMBER(DK144)),IF(BA144-VLOOKUP(BI144,NyPp!$L$2:$V$4,DK144,1)&lt;1,1,BA144-VLOOKUP(BI144,NyPp!$L$2:$V$4,DK144,1)),"")</f>
        <v/>
      </c>
      <c r="EQ144" s="9" t="str">
        <f>IF(AND(ISNUMBER(BB144),ISNUMBER(DK144)),IF(BB144-VLOOKUP(BI144,NyIGS!$L$2:$V$4,DK144,1)&lt;40,40,BB144-VLOOKUP(BI144,NyIGS!$L$2:$V$4,DK144,1)),"")</f>
        <v/>
      </c>
      <c r="ER144" s="9" t="str">
        <f>IF(AND(ISNUMBER(BC144),ISNUMBER(DK144)),IF(BC144-VLOOKUP(BI144,NyIRS!$L$2:$V$4,DK144,1)&lt;40,40,BC144-VLOOKUP(BI144,NyIRS!$L$2:$V$4,DK144,1)),"")</f>
        <v/>
      </c>
      <c r="ES144" s="9" t="str">
        <f>IF(AND(ISNUMBER(BD144),ISNUMBER(DK144)),IF(BD144-VLOOKUP(BI144,NyIES!$L$2:$V$4,DK144,1)&lt;40,40,BD144-VLOOKUP(BI144,NyIES!$L$2:$V$4,DK144,1)),"")</f>
        <v/>
      </c>
      <c r="ET144" s="9" t="str">
        <f>IF(AND(ISNUMBER(BE144),ISNUMBER(DK144)),IF(BE144-VLOOKUP(BI144,NyISI!$L$2:$V$4,DK144,1)&lt;40,40,BE144-VLOOKUP(BI144,NyISI!$L$2:$V$4,DK144,1)),"")</f>
        <v/>
      </c>
      <c r="EU144" s="9" t="str">
        <f>IF(AND(ISNUMBER(DK144),DK144&lt;8),IF(AND(ISNUMBER(BF144),ISNUMBER(DK144)),IF(BF144-VLOOKUP(BI144,NyISS!$L$2:$V$4,DK144,1)&lt;40,40,BF144-VLOOKUP(BI144,NyISS!$L$2:$V$4,DK144,1)),""),"")</f>
        <v/>
      </c>
      <c r="EV144" s="9" t="str">
        <f>IF(AND(ISNUMBER(DK144),DK144&gt;7),IF(AND(ISNUMBER(BG144),ISNUMBER(DK144)),IF(BG144-VLOOKUP(BI144,NyISM!$L$2:$V$4,DK144,1)&lt;40,40,BG144-VLOOKUP(BI144,NyISM!$L$2:$V$4,DK144,1)),""),"")</f>
        <v/>
      </c>
      <c r="EW144" s="9" t="str">
        <f>IF(AND(ISNUMBER(BH144),ISNUMBER(DK144)),IF(BH144-VLOOKUP(BI144,NyIAM!$L$2:$V$4,DK144,1)&lt;40,40,BH144-VLOOKUP(BI144,NyIAM!$L$2:$V$4,DK144,1)),"")</f>
        <v/>
      </c>
      <c r="EX144" s="9" t="str">
        <f>IF(AND(ISNUMBER(AJ144),ISNUMBER(DK144)),IF(AJ144+VLOOKUP(BI144,NyFi!$L$2:$V$4,DK144,1)&gt;19,19,AJ144+VLOOKUP(BI144,NyFi!$L$2:$V$4,DK144,1)),"")</f>
        <v/>
      </c>
      <c r="EY144" s="9" t="str">
        <f>IF(AND(ISNUMBER(DK144),DK144&lt;8),IF(AND(ISNUMBER(AK144),ISNUMBER(DK144)),IF(AK144+VLOOKUP(BI144,NyGs!$L$2:$V$4,DK144,1)&gt;19,19,AK144+VLOOKUP(BI144,NyGs!$L$2:$V$4,DK144,1)),""),"")</f>
        <v/>
      </c>
      <c r="EZ144" s="9" t="str">
        <f>IF(AND(ISNUMBER(AL144),ISNUMBER(DK144)),IF(AL144+VLOOKUP(BI144,NyRm!$L$2:$V$4,DK144,1)&gt;19,19,AL144+VLOOKUP(BI144,NyRm!$L$2:$V$4,DK144,1)),"")</f>
        <v/>
      </c>
      <c r="FA144" s="9" t="str">
        <f>IF(AND(ISNUMBER(AM144),ISNUMBER(DK144)),IF(AM144+VLOOKUP(BI144,NyFm!$L$2:$V$4,DK144,1)&gt;19,19,AM144+VLOOKUP(BI144,NyFm!$L$2:$V$4,DK144,1)),"")</f>
        <v/>
      </c>
      <c r="FB144" s="9" t="str">
        <f>IF(AND(ISNUMBER(DK144),DK144&lt;8),IF(AND(ISNUMBER(AN144),ISNUMBER(DK144)),IF(AN144+VLOOKUP(BI144,NyLi1R!$L$2:$V$4,DK144,1)&gt;19,19,AN144+VLOOKUP(BI144,NyLi1R!$L$2:$V$4,DK144,1)),""),"")</f>
        <v/>
      </c>
      <c r="FC144" s="9" t="str">
        <f>IF(AND(ISNUMBER(DK144),DK144&lt;8),IF(AND(ISNUMBER(AO144),ISNUMBER(DK144)),IF(AO144+VLOOKUP(BI144,NyLi1E!$L$2:$V$4,DK144,1)&gt;19,19,AO144+VLOOKUP(BI144,NyLi1E!$L$2:$V$4,DK144,1)),""),"")</f>
        <v/>
      </c>
      <c r="FD144" s="9" t="str">
        <f>IF(AND(ISNUMBER(DK144),DK144&lt;8),IF(AND(ISNUMBER(AP144),ISNUMBER(DK144)),IF(AP144+VLOOKUP(BI144,NyLi1T!$L$2:$V$4,DK144,1)&gt;19,19,AP144+VLOOKUP(BI144,NyLi1T!$L$2:$V$4,DK144,1)),""),"")</f>
        <v/>
      </c>
      <c r="FE144" s="9" t="str">
        <f>IF(AND(ISNUMBER(DK144),DK144&gt;7),IF(AND(ISNUMBER(AQ144),ISNUMBER(DK144)),IF(AQ144+VLOOKUP(BI144,NyLi2R!$L$2:$V$4,DK144,1)&gt;19,19,AQ144+VLOOKUP(BI144,NyLi2R!$L$2:$V$4,DK144,1)),""),"")</f>
        <v/>
      </c>
      <c r="FF144" s="9" t="str">
        <f>IF(AND(ISNUMBER(DK144),DK144&gt;7),IF(AND(ISNUMBER(AR144),ISNUMBER(DK144)),IF(AR144+VLOOKUP(BI144,NyLi2E!$L$2:$V$4,DK144,1)&gt;19,19,AR144+VLOOKUP(BI144,NyLi2E!$L$2:$V$4,DK144,1)),""),"")</f>
        <v/>
      </c>
      <c r="FG144" s="9" t="str">
        <f>IF(AND(ISNUMBER(DK144),DK144&gt;7),IF(AND(ISNUMBER(AS144),ISNUMBER(DK144)),IF(AS144+VLOOKUP(BI144,NyLi2T!$L$2:$V$4,DK144,1)&gt;19,19,AS144+VLOOKUP(BI144,NyLi2T!$L$2:$V$4,DK144,1)),""),"")</f>
        <v/>
      </c>
      <c r="FH144" s="9" t="str">
        <f>IF(AND(ISNUMBER(DK144),DK144&lt;8),IF(AND(ISNUMBER(AT144),ISNUMBER(DK144)),IF(AT144+VLOOKUP(BI144,NySs!$L$2:$V$4,DK144,1)&gt;19,19,AT144+VLOOKUP(BI144,NySs!$L$2:$V$4,DK144,1)),""),"")</f>
        <v/>
      </c>
      <c r="FI144" s="9" t="str">
        <f>IF(AND(ISNUMBER(DK144),DK144&lt;9),IF(AND(ISNUMBER(AU144),ISNUMBER(DK144)),IF(AU144+VLOOKUP(BI144,NyEo!$L$2:$V$4,DK144,1)&gt;19,19,AU144+VLOOKUP(BI144,NyEo!$L$2:$V$4,DK144,1)),""),"")</f>
        <v/>
      </c>
      <c r="FJ144" s="9" t="str">
        <f>IF(AND(ISNUMBER(DK144),DK144&gt;7),IF(AND(ISNUMBER(AV144),ISNUMBER(DK144)),IF(AV144+VLOOKUP(BI144,NyHt!$L$2:$V$4,DK144,1)&gt;19,19,AV144+VLOOKUP(BI144,NyHt!$L$2:$V$4,DK144,1)),""),"")</f>
        <v/>
      </c>
      <c r="FK144" s="9" t="str">
        <f>IF(AND(ISNUMBER(AW144),ISNUMBER(DK144)),IF(AW144+VLOOKUP(BI144,NySiF!$L$2:$V$4,DK144,1)&gt;19,19,AW144+VLOOKUP(BI144,NySiF!$L$2:$V$4,DK144,1)),"")</f>
        <v/>
      </c>
      <c r="FL144" s="9" t="str">
        <f>IF(AND(ISNUMBER(AX144),ISNUMBER(DK144)),IF(AX144+VLOOKUP(BI144,NySiB!$L$2:$V$4,DK144,1)&gt;19,19,AX144+VLOOKUP(BI144,NySiB!$L$2:$V$4,DK144,1)),"")</f>
        <v/>
      </c>
      <c r="FM144" s="9" t="str">
        <f>IF(AND(ISNUMBER(AY144),ISNUMBER(DK144)),IF(AY144+VLOOKUP(BI144,NySiT!$L$2:$V$4,DK144,1)&gt;19,19,AY144+VLOOKUP(BI144,NySiT!$L$2:$V$4,DK144,1)),"")</f>
        <v/>
      </c>
      <c r="FN144" s="9" t="str">
        <f>IF(AND(ISNUMBER(AZ144),ISNUMBER(DK144)),IF(AZ144+VLOOKUP(BI144,NyVs!$L$2:$V$4,DK144,1)&gt;19,19,AZ144+VLOOKUP(BI144,NyVs!$L$2:$V$4,DK144,1)),"")</f>
        <v/>
      </c>
      <c r="FO144" s="9" t="str">
        <f>IF(AND(ISNUMBER(BA144),ISNUMBER(DK144)),IF(BA144+VLOOKUP(BI144,NyPp!$L$2:$V$4,DK144,1)&gt;19,19,BA144+VLOOKUP(BI144,NyPp!$L$2:$V$4,DK144,1)),"")</f>
        <v/>
      </c>
      <c r="FP144" s="9" t="str">
        <f>IF(AND(ISNUMBER(BB144),ISNUMBER(DK144)),IF(BB144+VLOOKUP(BI144,NyIGS!$L$2:$V$4,DK144,1)&gt;160,160,BB144+VLOOKUP(BI144,NyIGS!$L$2:$V$4,DK144,1)),"")</f>
        <v/>
      </c>
      <c r="FQ144" s="9" t="str">
        <f>IF(AND(ISNUMBER(BC144),ISNUMBER(DK144)),IF(BC144+VLOOKUP(BI144,NyIRS!$L$2:$V$4,DK144,1)&gt;160,160,BC144+VLOOKUP(BI144,NyIRS!$L$2:$V$4,DK144,1)),"")</f>
        <v/>
      </c>
      <c r="FR144" s="9" t="str">
        <f>IF(AND(ISNUMBER(BD144),ISNUMBER(DK144)),IF(BD144+VLOOKUP(BI144,NyIES!$L$2:$V$4,DK144,1)&gt;160,160, BD144+VLOOKUP(BI144,NyIES!$L$2:$V$4,DK144,1)),"")</f>
        <v/>
      </c>
      <c r="FS144" s="9" t="str">
        <f>IF(AND(ISNUMBER(BE144),ISNUMBER(DK144)),IF(BE144+VLOOKUP(BI144,NyISI!$L$2:$V$4,DK144,1)&gt;160,160,BE144+VLOOKUP(BI144,NyISI!$L$2:$V$4,DK144,1)),"")</f>
        <v/>
      </c>
      <c r="FT144" s="9" t="str">
        <f>IF(AND(ISNUMBER(DK144),DK144&lt;8),IF(AND(ISNUMBER(BF144),ISNUMBER(DK144)),IF(BF144+VLOOKUP(BI144,NyISS!$L$2:$V$4,DK144,1)&gt;160,160,BF144+VLOOKUP(BI144,NyISS!$L$2:$V$4,DK144,1)),""),"")</f>
        <v/>
      </c>
      <c r="FU144" s="9" t="str">
        <f>IF(AND(ISNUMBER(DK144),DK144&gt;7),IF(AND(ISNUMBER(BG144),ISNUMBER(DK144)),IF(BG144+VLOOKUP(BI144,NyISM!$L$2:$V$4,DK144,1)&gt;160,160,BG144+VLOOKUP(BI144,NyISM!$L$2:$V$4,DK144,1)),""),"")</f>
        <v/>
      </c>
      <c r="FV144" s="9" t="str">
        <f>IF(AND(ISNUMBER(BH144),ISNUMBER(DK144)),IF(BH144+VLOOKUP(BI144,NyIAM!$L$2:$V$4,DK144,1)&gt;160,160,BH144+VLOOKUP(BI144,NyIAM!$L$2:$V$4,DK144,1)),"")</f>
        <v/>
      </c>
    </row>
    <row r="145" spans="1:178" x14ac:dyDescent="0.2">
      <c r="A145" s="51"/>
      <c r="B145" s="51"/>
      <c r="C145" s="51"/>
      <c r="D145" s="51"/>
      <c r="E145" s="51"/>
      <c r="F145" s="51"/>
      <c r="G145" s="51"/>
      <c r="H145" s="51"/>
      <c r="I145" s="51"/>
      <c r="J145" s="52"/>
      <c r="K145" s="52"/>
      <c r="L145" s="53"/>
      <c r="M145" s="53"/>
      <c r="N145" s="58" t="str">
        <f t="shared" si="44"/>
        <v/>
      </c>
      <c r="O145" s="53"/>
      <c r="P145" s="53"/>
      <c r="Q145" s="53"/>
      <c r="R145" s="53"/>
      <c r="S145" s="53"/>
      <c r="T145" s="53"/>
      <c r="U145" s="53"/>
      <c r="V145" s="53"/>
      <c r="W145" s="53"/>
      <c r="X145" s="53"/>
      <c r="Y145" s="53"/>
      <c r="Z145" s="53"/>
      <c r="AA145" s="53"/>
      <c r="AB145" s="53"/>
      <c r="AC145" s="53"/>
      <c r="AD145" s="53"/>
      <c r="AE145" s="53"/>
      <c r="AF145" s="53"/>
      <c r="AG145" s="53"/>
      <c r="AH145" s="53"/>
      <c r="AI145" s="53"/>
      <c r="AJ145" s="4" t="str">
        <f>IF(O145="","",IF(ISNUMBER(N145),VLOOKUP(O145,NyFi!$A$2:$K$40,DK145),""))</f>
        <v/>
      </c>
      <c r="AK145" s="4" t="str">
        <f>IF(P145="","",IF(AND(ISNUMBER(N145),DK145&lt;8),VLOOKUP(P145,NyGs!$A$2:$G$41,DK145),""))</f>
        <v/>
      </c>
      <c r="AL145" s="4" t="str">
        <f>IF(AA145="","",IF(ISNUMBER(N145),VLOOKUP(AA145,NyRm!$A$2:$K$56,DK145),""))</f>
        <v/>
      </c>
      <c r="AM145" s="4" t="str">
        <f>IF(Z145="","",IF(ISNUMBER(N145),VLOOKUP(Z145,NyFm!$A$2:$K$46,DK145),""))</f>
        <v/>
      </c>
      <c r="AN145" s="4" t="str">
        <f>IF(U145="","",IF(AND(ISNUMBER(N145),DK145&lt;8),VLOOKUP(U145,NyLi1R!$A$2:$G$20,DK145),""))</f>
        <v/>
      </c>
      <c r="AO145" s="4" t="str">
        <f>IF(V145="","",IF(AND(ISNUMBER(N145),DK145&lt;8),VLOOKUP(V145,NyLi1E!$A$2:$G$20,DK145),""))</f>
        <v/>
      </c>
      <c r="AP145" s="4" t="str">
        <f>IF(AND(ISNUMBER(N145),ISNUMBER(AN145),ISNUMBER(AO145),DK145&lt;8),VLOOKUP(AN145+AO145,NyLi1T!$A$2:$G$40,DK145),"")</f>
        <v/>
      </c>
      <c r="AQ145" s="4" t="str">
        <f>IF(W145="","",IF(AND(ISNUMBER(N145),DK145&gt;7),VLOOKUP(W145,NyLi2R!$A$2:$K$20,DK145),""))</f>
        <v/>
      </c>
      <c r="AR145" s="4" t="str">
        <f>IF(X145="","",IF(AND(ISNUMBER(N145),DK145&gt;7),VLOOKUP(X145,NyLi2E!$A$2:$K$20,DK145),""))</f>
        <v/>
      </c>
      <c r="AS145" s="4" t="str">
        <f>IF(AND(ISNUMBER(N145),ISNUMBER(AQ145),ISNUMBER(AR145),DK145&gt;7),VLOOKUP(AQ145+AR145,NyLi2T!$A$2:$K$40,DK145),"")</f>
        <v/>
      </c>
      <c r="AT145" s="4" t="str">
        <f>IF(AE145="","",IF(AND(ISNUMBER(N145),DK145&lt;8),VLOOKUP(AE145,NySs!$A$2:$G$28,DK145),""))</f>
        <v/>
      </c>
      <c r="AU145" s="4" t="str">
        <f>IF(AD145="","",IF(AND(ISNUMBER(N145),DK145&lt;9),VLOOKUP(AD145,NyEo!$A$2:$H$22,DK145),""))</f>
        <v/>
      </c>
      <c r="AV145" s="4" t="str">
        <f>IF(Q145="","",IF(AND(ISNUMBER(N145),DK145&gt;7),VLOOKUP(Q145,NyHt!$A$2:$K$17,DK145),""))</f>
        <v/>
      </c>
      <c r="AW145" s="4" t="str">
        <f>IF(R145="","",IF(ISNUMBER(N145),VLOOKUP(R145,NySiF!$A$2:$K$18,DK145),""))</f>
        <v/>
      </c>
      <c r="AX145" s="4" t="str">
        <f>IF(S145="","",IF(ISNUMBER(N145),VLOOKUP(S145,NySiB!$A$2:$K$16,DK145),""))</f>
        <v/>
      </c>
      <c r="AY145" s="4" t="str">
        <f>IF(T145="","",IF(ISNUMBER(N145),VLOOKUP(T145,NySiT!$A$2:$K$32,DK145),""))</f>
        <v/>
      </c>
      <c r="AZ145" s="4" t="str">
        <f>IF(Y145="","",IF(ISNUMBER(N145),VLOOKUP(Y145,NyVs!$A$2:$K$86,DK145),""))</f>
        <v/>
      </c>
      <c r="BA145" s="4" t="str">
        <f>IF(AI145="","",IF(ISNUMBER(N145),VLOOKUP(AI145,NyPp!$A$2:$K$202,DK145),""))</f>
        <v/>
      </c>
      <c r="BB145" s="4" t="str">
        <f>IF(AND(ISNUMBER(AJ145),ISNUMBER(AK145),ISNUMBER(AL145),ISNUMBER(AM145),DK145&lt;8),IF(COUNTIF(O145,0)+COUNTIF(P145,0)+COUNTIF(AA145,0)+COUNTIF(Z145,0)&gt;1,"",VLOOKUP(AJ145+AK145+AL145+AM145,NyIGS!$A$2:$K$78,DK145)),IF(AND(ISNUMBER(AJ145),ISNUMBER(AL145),ISNUMBER(AM145),ISNUMBER(AS145),DK145&gt;7),IF(COUNTIF(O145,0)+COUNTIF(AA145,0)+COUNTIF(Z145,0)+AND(COUNTIF(W145,0),COUNTIF(X145,0))&gt;1,"",VLOOKUP(AJ145+AL145+AM145+AS145,NyIGS!$A$2:$K$78,DK145)),""))</f>
        <v/>
      </c>
      <c r="BC145" s="4" t="str">
        <f>IF(AND(ISNUMBER(AJ145),ISNUMBER(AN145),ISNUMBER(AT145),DK145&lt;8),IF(COUNTIF(O145,0)+COUNTIF(U145,0)+COUNTIF(AE145,0)&gt;1,"",VLOOKUP(AJ145+AN145+AT145,NyIRS!$A$2:$K$59,DK145)),IF(AND(ISNUMBER(AJ145),ISNUMBER(AQ145),DK145&gt;7),IF(COUNTIF(O145,0)+COUNTIF(W145,0)&gt;1,"",VLOOKUP(AJ145+AQ145,NyIRS!$A$2:$K$59,DK145)),""))</f>
        <v/>
      </c>
      <c r="BD145" s="4" t="str">
        <f>IF(AND(ISNUMBER(AK145),ISNUMBER(AL145),ISNUMBER(AM145),DK145&lt;8),IF(COUNTIF(P145,0)+COUNTIF(AA145,0)+COUNTIF(Z145,0)&gt;1,"",VLOOKUP(AK145+AL145+AM145,NyIES!$A$2:$K$59,DK145)),IF(AND(ISNUMBER(AL145),ISNUMBER(AM145),ISNUMBER(AR145),DK145&gt;7),IF(COUNTIF(AA145,0)+COUNTIF(Z145,0)+COUNTIF(X145,0)&gt;1,"",VLOOKUP(AL145+AM145+AR145,NyIES!$A$2:$K$59,DK145)),""))</f>
        <v/>
      </c>
      <c r="BE145" s="4" t="str">
        <f>IF(AND(ISNUMBER(AJ145),ISNUMBER(AP145),ISNUMBER(AU145),DK145&lt;8),IF(COUNTIF(O145,0)+AND(COUNTIF(U145,0),COUNTIF(V145,0))+COUNTIF(AD145,0)&gt;1,"",VLOOKUP(AJ145+AP145+AU145,NyISI!$A$2:$K$59,DK145)),IF(AND(ISNUMBER(AS145),ISNUMBER(AU145),ISNUMBER(AV145),DK145=8),IF(COUNTIF(AD145,0)+COUNTIF(Q145,0)+AND(COUNTIF(W145,0),COUNTIF(X145,0))&gt;1,"",VLOOKUP(AS145+AU145+AV145,NyISI!$A$2:$K$59,DK145)),IF(AND(ISNUMBER(AS145),ISNUMBER(AV145),DK145&gt;8),IF(COUNTIF(Q145,0)+AND(COUNTIF(W145,0),COUNTIF(X145,0))&gt;1,"",VLOOKUP(AS145+AV145,NyISI!$A$2:$K$59,DK145)),"")))</f>
        <v/>
      </c>
      <c r="BF145" s="4" t="str">
        <f>IF(AND(ISNUMBER(AT145),ISNUMBER(AK145),ISNUMBER(AL145),ISNUMBER(AM145),DK145&lt;8),IF(COUNTIF(P145,0)+COUNTIF(AA145,0)+COUNTIF(Z145,0)+COUNTIF(AE145,0)&gt;1,"",VLOOKUP(AT145+AK145+AL145+AM145,NyISS!$A$2:$G$78,DK145)),"")</f>
        <v/>
      </c>
      <c r="BG145" s="4" t="str">
        <f>IF(AND(ISNUMBER(AJ145),ISNUMBER(AL145),ISNUMBER(AM145),DK145&gt;7),IF(COUNTIF(O145,0)+COUNTIF(AA145,0)+COUNTIF(Z145,0)&gt;1,"",VLOOKUP(AJ145+AL145+AM145,NyISM!$A$2:$K$59,DK145)),"")</f>
        <v/>
      </c>
      <c r="BH145" s="4" t="str">
        <f>IF(AND(ISNUMBER(AY145),ISNUMBER(AZ145)),IF(COUNTIF(T145,0)+COUNTIF(Y145,0)&gt;1,"",VLOOKUP(AY145+AZ145,NyIAM!$A$2:$K$40,DK145)),"")</f>
        <v/>
      </c>
      <c r="BJ145" s="4" t="str">
        <f>IF(ISNUMBER(BB145),VLOOKUP(BB145,Percentil!$A$2:$B$122,2,1),"")</f>
        <v/>
      </c>
      <c r="BK145" s="4" t="str">
        <f>IF(ISNUMBER(BC145),VLOOKUP(BC145,Percentil!$A$2:$B$122,2,1),"")</f>
        <v/>
      </c>
      <c r="BL145" s="4" t="str">
        <f>IF(ISNUMBER(BD145),VLOOKUP(BD145,Percentil!$A$2:$B$122,2,1),"")</f>
        <v/>
      </c>
      <c r="BM145" s="4" t="str">
        <f>IF(ISNUMBER(BE145),VLOOKUP(BE145,Percentil!$A$2:$B$122,2,1),"")</f>
        <v/>
      </c>
      <c r="BN145" s="4" t="str">
        <f>IF(ISNUMBER(BF145),VLOOKUP(BF145,Percentil!$A$2:$B$122,2,1),"")</f>
        <v/>
      </c>
      <c r="BO145" s="4" t="str">
        <f>IF(ISNUMBER(BG145),VLOOKUP(BG145,Percentil!$A$2:$B$122,2,1),"")</f>
        <v/>
      </c>
      <c r="BP145" s="4" t="str">
        <f>IF(ISNUMBER(BH145),VLOOKUP(BH145,Percentil!$A$2:$B$122,2,1),"")</f>
        <v/>
      </c>
      <c r="BQ145" s="4" t="str">
        <f>IF(AND(ISNUMBER(AJ145),ISNUMBER(DK145)),IF(AJ145-VLOOKUP(BI145,NyFi!$L$2:$V$4,DK145,1)&lt;1,1 &amp; " - " &amp; AJ145+VLOOKUP(BI145,NyFi!$L$2:$V$4,DK145,1),IF(AJ145+VLOOKUP(BI145,NyFi!$L$2:$V$4,DK145,1)&gt;19,AJ145-VLOOKUP(BI145,NyFi!$L$2:$V$4,DK145,1) &amp; " - " &amp; 19,AJ145-VLOOKUP(BI145,NyFi!$L$2:$V$4,DK145,1) &amp; " - " &amp; AJ145+VLOOKUP(BI145,NyFi!$L$2:$V$4,DK145,1))),"")</f>
        <v/>
      </c>
      <c r="BR145" s="4" t="str">
        <f>IF(AND(ISNUMBER(DK145),DK145&lt;8),IF(AND(ISNUMBER(AK145),ISNUMBER(DK145)),IF(AK145-VLOOKUP(BI145,NyGs!$L$2:$V$4,DK145,1)&lt;1,1 &amp; " - " &amp; AK145+VLOOKUP(BI145,NyGs!$L$2:$V$4,DK145,1),IF(AK145+VLOOKUP(BI145,NyGs!$L$2:$V$4,DK145,1)&gt;19,AK145-VLOOKUP(BI145,NyGs!$L$2:$V$4,DK145,1) &amp; " - " &amp; 19,AK145-VLOOKUP(BI145,NyGs!$L$2:$V$4,DK145,1) &amp; " - " &amp; AK145+VLOOKUP(BI145,NyGs!$L$2:$V$4,DK145,1))),""),"")</f>
        <v/>
      </c>
      <c r="BS145" s="4" t="str">
        <f>IF(AND(ISNUMBER(AL145),ISNUMBER(DK145)),IF(AL145-VLOOKUP(BI145,NyRm!$L$2:$V$4,DK145,1)&lt;1,1 &amp; " - " &amp; AL145+VLOOKUP(BI145,NyRm!$L$2:$V$4,DK145,1),IF(AL145+VLOOKUP(BI145,NyRm!$L$2:$V$4,DK145,1)&gt;19,AL145-VLOOKUP(BI145,NyRm!$L$2:$V$4,DK145,1) &amp; " - " &amp; 19,AL145-VLOOKUP(BI145,NyRm!$L$2:$V$4,DK145,1) &amp; " - " &amp; AL145+VLOOKUP(BI145,NyRm!$L$2:$V$4,DK145,1))),"")</f>
        <v/>
      </c>
      <c r="BT145" s="4" t="str">
        <f>IF(AND(ISNUMBER(AM145),ISNUMBER(DK145)),IF(AM145-VLOOKUP(BI145,NyFm!$L$2:$V$4,DK145,1)&lt;1,1 &amp; " - " &amp; AM145+VLOOKUP(BI145,NyFm!$L$2:$V$4,DK145,1),IF(AM145+VLOOKUP(BI145,NyFm!$L$2:$V$4,DK145,1)&gt;19,AM145-VLOOKUP(BI145,NyFm!$L$2:$V$4,DK145,1) &amp; " - " &amp; 19,AM145-VLOOKUP(BI145,NyFm!$L$2:$V$4,DK145,1) &amp; " - " &amp; AM145+VLOOKUP(BI145,NyFm!$L$2:$V$4,DK145,1))),"")</f>
        <v/>
      </c>
      <c r="BU145" s="4" t="str">
        <f>IF(AND(ISNUMBER(DK145),DK145&lt;8),IF(AND(ISNUMBER(AN145),ISNUMBER(DK145)),IF(AN145-VLOOKUP(BI145,NyLi1R!$L$2:$V$4,DK145,1)&lt;1,1 &amp; " - " &amp; AN145+VLOOKUP(BI145,NyLi1R!$L$2:$V$4,DK145,1),IF(AN145+VLOOKUP(BI145,NyLi1R!$L$2:$V$4,DK145,1)&gt;19,AN145-VLOOKUP(BI145,NyLi1R!$L$2:$V$4,DK145,1) &amp; " - " &amp; 19,AN145-VLOOKUP(BI145,NyLi1R!$L$2:$V$4,DK145,1) &amp; " - " &amp; AN145+VLOOKUP(BI145,NyLi1R!$L$2:$V$4,DK145,1))),""),"")</f>
        <v/>
      </c>
      <c r="BV145" s="4" t="str">
        <f>IF(AND(ISNUMBER(DK145),DK145&lt;8),IF(AND(ISNUMBER(AO145),ISNUMBER(DK145)),IF(AO145-VLOOKUP(BI145,NyLi1E!$L$2:$V$4,DK145,1)&lt;1,1 &amp; " - " &amp; AO145+VLOOKUP(BI145,NyLi1E!$L$2:$V$4,DK145,1),IF(AO145+VLOOKUP(BI145,NyLi1E!$L$2:$V$4,DK145,1)&gt;19,AO145-VLOOKUP(BI145,NyLi1E!$L$2:$V$4,DK145,1) &amp; " - " &amp; 19,AO145-VLOOKUP(BI145,NyLi1E!$L$2:$V$4,DK145,1) &amp; " - " &amp; AO145+VLOOKUP(BI145,NyLi1E!$L$2:$V$4,DK145,1))),""),"")</f>
        <v/>
      </c>
      <c r="BW145" s="4" t="str">
        <f>IF(AND(ISNUMBER(DK145),DK145&lt;8),IF(AND(ISNUMBER(AP145),ISNUMBER(DK145)),IF(AP145-VLOOKUP(BI145,NyLi1T!$L$2:$V$4,DK145,1)&lt;1,1 &amp; " - " &amp; AP145+VLOOKUP(BI145,NyLi1T!$L$2:$V$4,DK145,1),IF(AP145+VLOOKUP(BI145,NyLi1T!$L$2:$V$4,DK145,1)&gt;19,AP145-VLOOKUP(BI145,NyLi1T!$L$2:$V$4,DK145,1) &amp; " - " &amp; 19,AP145-VLOOKUP(BI145,NyLi1T!$L$2:$V$4,DK145,1) &amp; " - " &amp; AP145+VLOOKUP(BI145,NyLi1T!$L$2:$V$4,DK145,1))),""),"")</f>
        <v/>
      </c>
      <c r="BX145" s="4" t="str">
        <f>IF(AND(ISNUMBER(DK145),DK145&gt;7),IF(AND(ISNUMBER(AQ145),ISNUMBER(DK145)),IF(AQ145-VLOOKUP(BI145,NyLi2R!$L$2:$V$4,DK145,1)&lt;1,1 &amp; " - " &amp; AQ145+VLOOKUP(BI145,NyLi2R!$L$2:$V$4,DK145,1),IF(AQ145+VLOOKUP(BI145,NyLi2R!$L$2:$V$4,DK145,1)&gt;19,AQ145-VLOOKUP(BI145,NyLi2R!$L$2:$V$4,DK145,1) &amp; " - " &amp; 19,AQ145-VLOOKUP(BI145,NyLi2R!$L$2:$V$4,DK145,1) &amp; " - " &amp; AQ145+VLOOKUP(BI145,NyLi2R!$L$2:$V$4,DK145,1))),""),"")</f>
        <v/>
      </c>
      <c r="BY145" s="4" t="str">
        <f>IF(AND(ISNUMBER(DK145),DK145&gt;7),IF(AND(ISNUMBER(AR145),ISNUMBER(DK145)),IF(AR145-VLOOKUP(BI145,NyLi2E!$L$2:$V$4,DK145,1)&lt;1,1 &amp; " - " &amp; AR145+VLOOKUP(BI145,NyLi2E!$L$2:$V$4,DK145,1),IF(AR145+VLOOKUP(BI145,NyLi2E!$L$2:$V$4,DK145,1)&gt;19,AR145-VLOOKUP(BI145,NyLi2E!$L$2:$V$4,DK145,1) &amp; " - " &amp; 19,AR145-VLOOKUP(BI145,NyLi2E!$L$2:$V$4,DK145,1) &amp; " - " &amp; AR145+VLOOKUP(BI145,NyLi2E!$L$2:$V$4,DK145,1))),""),"")</f>
        <v/>
      </c>
      <c r="BZ145" s="4" t="str">
        <f>IF(AND(ISNUMBER(DK145),DK145&gt;7),IF(AND(ISNUMBER(AS145),ISNUMBER(DK145)),IF(AS145-VLOOKUP(BI145,NyLi2T!$L$2:$V$4,DK145,1)&lt;1,1 &amp; " - " &amp; AS145+VLOOKUP(BI145,NyLi2T!$L$2:$V$4,DK145,1),IF(AS145+VLOOKUP(BI145,NyLi2T!$L$2:$V$4,DK145,1)&gt;19,AS145-VLOOKUP(BI145,NyLi2T!$L$2:$V$4,DK145,1) &amp; " - " &amp; 19,AS145-VLOOKUP(BI145,NyLi2T!$L$2:$V$4,DK145,1) &amp; " - " &amp; AS145+VLOOKUP(BI145,NyLi2T!$L$2:$V$4,DK145,1))),""),"")</f>
        <v/>
      </c>
      <c r="CA145" s="4" t="str">
        <f>IF(AND(ISNUMBER(DK145),DK145&lt;8),IF(AND(ISNUMBER(AT145),ISNUMBER(DK145)),IF(AT145-VLOOKUP(BI145,NySs!$L$2:$V$4,DK145,1)&lt;1,1 &amp; " - " &amp; AT145+VLOOKUP(BI145,NySs!$L$2:$V$4,DK145,1),IF(AT145+VLOOKUP(BI145,NySs!$L$2:$V$4,DK145,1)&gt;19,AT145-VLOOKUP(BI145,NySs!$L$2:$V$4,DK145,1) &amp; " - " &amp; 19,AT145-VLOOKUP(BI145,NySs!$L$2:$V$4,DK145,1) &amp; " - " &amp; AT145+VLOOKUP(BI145,NySs!$L$2:$V$4,DK145,1))),""),"")</f>
        <v/>
      </c>
      <c r="CB145" s="4" t="str">
        <f>IF(AND(ISNUMBER(DK145),DK145&lt;9),IF(AND(ISNUMBER(AU145),ISNUMBER(DK145)),IF(AU145-VLOOKUP(BI145,NyEo!$L$2:$V$4,DK145,1)&lt;1,1 &amp; " - " &amp; AU145+VLOOKUP(BI145,NyEo!$L$2:$V$4,DK145,1),IF(AU145+VLOOKUP(BI145,NyEo!$L$2:$V$4,DK145,1)&gt;19,AU145-VLOOKUP(BI145,NyEo!$L$2:$V$4,DK145,1) &amp; " - " &amp; 19,AU145-VLOOKUP(BI145,NyEo!$L$2:$V$4,DK145,1) &amp; " - " &amp; AU145+VLOOKUP(BI145,NyEo!$L$2:$V$4,DK145,1))),""),"")</f>
        <v/>
      </c>
      <c r="CC145" s="4" t="str">
        <f>IF(AND(ISNUMBER(DK145),DK145&gt;7),IF(AND(ISNUMBER(AV145),ISNUMBER(DK145)),IF(AV145-VLOOKUP(BI145,NyHt!$L$2:$V$4,DK145,1)&lt;1,1 &amp; " - " &amp; AV145+VLOOKUP(BI145,NyHt!$L$2:$V$4,DK145,1),IF(AV145+VLOOKUP(BI145,NyHt!$L$2:$V$4,DK145,1)&gt;19,AV145-VLOOKUP(BI145,NyHt!$L$2:$V$4,DK145,1) &amp; " - " &amp; 19,AV145-VLOOKUP(BI145,NyHt!$L$2:$V$4,DK145,1) &amp; " - " &amp; AV145+VLOOKUP(BI145,NyHt!$L$2:$V$4,DK145,1))),""),"")</f>
        <v/>
      </c>
      <c r="CD145" s="4" t="str">
        <f>IF(AND(ISNUMBER(AW145),ISNUMBER(DK145)),IF(AW145-VLOOKUP(BI145,NySiF!$L$2:$V$4,DK145,1)&lt;1,1 &amp; " - " &amp; AW145+VLOOKUP(BI145,NySiF!$L$2:$V$4,DK145,1),IF(AW145+VLOOKUP(BI145,NySiF!$L$2:$V$4,DK145,1)&gt;19,AW145-VLOOKUP(BI145,NySiF!$L$2:$V$4,DK145,1) &amp; " - " &amp; 19,AW145-VLOOKUP(BI145,NySiF!$L$2:$V$4,DK145,1) &amp; " - " &amp; AW145+VLOOKUP(BI145,NySiF!$L$2:$V$4,DK145,1))),"")</f>
        <v/>
      </c>
      <c r="CE145" s="4" t="str">
        <f>IF(AND(ISNUMBER(AX145),ISNUMBER(DK145)),IF(AX145-VLOOKUP(BI145,NySiB!$L$2:$V$4,DK145,1)&lt;1,1 &amp; " - " &amp; AX145+VLOOKUP(BI145,NySiB!$L$2:$V$4,DK145,1),IF(AX145+VLOOKUP(BI145,NySiB!$L$2:$V$4,DK145,1)&gt;19,AX145-VLOOKUP(BI145,NySiB!$L$2:$V$4,DK145,1) &amp; " - " &amp; 19,AX145-VLOOKUP(BI145,NySiB!$L$2:$V$4,DK145,1) &amp; " - " &amp; AX145+VLOOKUP(BI145,NySiB!$L$2:$V$4,DK145,1))),"")</f>
        <v/>
      </c>
      <c r="CF145" s="4" t="str">
        <f>IF(AND(ISNUMBER(AY145),ISNUMBER(DK145)),IF(AY145-VLOOKUP(BI145,NySiT!$L$2:$V$4,DK145,1)&lt;1,1 &amp; " - " &amp; AY145+VLOOKUP(BI145,NySiT!$L$2:$V$4,DK145,1),IF(AY145+VLOOKUP(BI145,NySiT!$L$2:$V$4,DK145,1)&gt;19,AY145-VLOOKUP(BI145,NySiT!$L$2:$V$4,DK145,1) &amp; " - " &amp; 19,AY145-VLOOKUP(BI145,NySiT!$L$2:$V$4,DK145,1) &amp; " - " &amp; AY145+VLOOKUP(BI145,NySiT!$L$2:$V$4,DK145,1))),"")</f>
        <v/>
      </c>
      <c r="CG145" s="4" t="str">
        <f>IF(AND(ISNUMBER(AZ145),ISNUMBER(DK145)),IF(AZ145-VLOOKUP(BI145,NyVs!$L$2:$V$4,DK145,1)&lt;1,1 &amp; " - " &amp; AZ145+VLOOKUP(BI145,NyVs!$L$2:$V$4,DK145,1),IF(AZ145+VLOOKUP(BI145,NyVs!$L$2:$V$4,DK145,1)&gt;19,AZ145-VLOOKUP(BI145,NyVs!$L$2:$V$4,DK145,1) &amp; " - " &amp; 19,AZ145-VLOOKUP(BI145,NyVs!$L$2:$V$4,DK145,1) &amp; " - " &amp; AZ145+VLOOKUP(BI145,NyVs!$L$2:$V$4,DK145,1))),"")</f>
        <v/>
      </c>
      <c r="CH145" s="4" t="str">
        <f>IF(AND(ISNUMBER(BA145),ISNUMBER(DK145)),IF(BA145-VLOOKUP(BI145,NyPp!$L$2:$V$4,DK145,1)&lt;1,1 &amp; " - " &amp; BA145+VLOOKUP(BI145,NyPp!$L$2:$V$4,DK145,1),IF(BA145+VLOOKUP(BI145,NyPp!$L$2:$V$4,DK145,1)&gt;19,BA145-VLOOKUP(BI145,NyPp!$L$2:$V$4,DK145,1) &amp; " - " &amp; 19,BA145-VLOOKUP(BI145,NyPp!$L$2:$V$4,DK145,1) &amp; " - " &amp; BA145+VLOOKUP(BI145,NyPp!$L$2:$V$4,DK145,1))),"")</f>
        <v/>
      </c>
      <c r="CI145" s="4" t="str">
        <f>IF(AND(ISNUMBER(BB145),ISNUMBER(DK145)),IF(BB145-VLOOKUP(BI145,NyIGS!$L$2:$V$4,DK145,1)&lt;40,40 &amp; " - " &amp; BB145+VLOOKUP(BI145,NyIGS!$L$2:$V$4,DK145,1),IF(BB145+VLOOKUP(BI145,NyIGS!$L$2:$V$4,DK145,1)&gt;160,BB145-VLOOKUP(BI145,NyIGS!$L$2:$V$4,DK145,1) &amp; " - " &amp; 160,BB145-VLOOKUP(BI145,NyIGS!$L$2:$V$4,DK145,1) &amp; " - " &amp; BB145+VLOOKUP(BI145,NyIGS!$L$2:$V$4,DK145,1))),"")</f>
        <v/>
      </c>
      <c r="CJ145" s="4" t="str">
        <f>IF(AND(ISNUMBER(BC145),ISNUMBER(DK145)),IF(BC145-VLOOKUP(BI145,NyIRS!$L$2:$V$4,DK145,1)&lt;40,40 &amp; " - " &amp; BC145+VLOOKUP(BI145,NyIRS!$L$2:$V$4,DK145,1),IF(BC145+VLOOKUP(BI145,NyIRS!$L$2:$V$4,DK145,1)&gt;160,BC145-VLOOKUP(BI145,NyIRS!$L$2:$V$4,DK145,1) &amp; " - " &amp; 160,BC145-VLOOKUP(BI145,NyIRS!$L$2:$V$4,DK145,1) &amp; " - " &amp; BC145+VLOOKUP(BI145,NyIRS!$L$2:$V$4,DK145,1))),"")</f>
        <v/>
      </c>
      <c r="CK145" s="4" t="str">
        <f>IF(AND(ISNUMBER(BD145),ISNUMBER(DK145)),IF(BD145-VLOOKUP(BI145,NyIES!$L$2:$V$4,DK145,1)&lt;40,40 &amp; " - " &amp; BD145+VLOOKUP(BI145,NyIES!$L$2:$V$4,DK145,1),IF(BD145+VLOOKUP(BI145,NyIES!$L$2:$V$4,DK145,1)&gt;160,BD145-VLOOKUP(BI145,NyIES!$L$2:$V$4,DK145,1) &amp; " - " &amp; 160,BD145-VLOOKUP(BI145,NyIES!$L$2:$V$4,DK145,1) &amp; " - " &amp; BD145+VLOOKUP(BI145,NyIES!$L$2:$V$4,DK145,1))),"")</f>
        <v/>
      </c>
      <c r="CL145" s="4" t="str">
        <f>IF(AND(ISNUMBER(BE145),ISNUMBER(DK145)),IF(BE145-VLOOKUP(BI145,NyISI!$L$2:$V$4,DK145,1)&lt;40,40 &amp; " - " &amp; BE145+VLOOKUP(BI145,NyISI!$L$2:$V$4,DK145,1),IF(BE145+VLOOKUP(BI145,NyISI!$L$2:$V$4,DK145,1)&gt;160,BE145-VLOOKUP(BI145,NyISI!$L$2:$V$4,DK145,1) &amp; " - " &amp; 160,BE145-VLOOKUP(BI145,NyISI!$L$2:$V$4,DK145,1) &amp; " - " &amp; BE145+VLOOKUP(BI145,NyISI!$L$2:$V$4,DK145,1))),"")</f>
        <v/>
      </c>
      <c r="CM145" s="4" t="str">
        <f>IF(AND(ISNUMBER(DK145),DK145&lt;8),IF(AND(ISNUMBER(BF145),ISNUMBER(DK145)),IF(BF145-VLOOKUP(BI145,NyISS!$L$2:$V$4,DK145,1)&lt;40,40 &amp; " - " &amp; BF145+VLOOKUP(BI145,NyISS!$L$2:$V$4,DK145,1),IF(BF145+VLOOKUP(BI145,NyISS!$L$2:$V$4,DK145,1)&gt;160,BF145-VLOOKUP(BI145,NyISS!$L$2:$V$4,DK145,1) &amp; " - " &amp; 160,BF145-VLOOKUP(BI145,NyISS!$L$2:$V$4,DK145,1) &amp; " - " &amp; BF145+VLOOKUP(BI145,NyISS!$L$2:$V$4,DK145,1))),""),"")</f>
        <v/>
      </c>
      <c r="CN145" s="4" t="str">
        <f>IF(AND(ISNUMBER(DK145),DK145&gt;7),IF(AND(ISNUMBER(BG145),ISNUMBER(DK145)),IF(BG145-VLOOKUP(BI145,NyISM!$L$2:$V$4,DK145,1)&lt;40,40 &amp; " - " &amp; BG145+VLOOKUP(BI145,NyISM!$L$2:$V$4,DK145,1),IF(BG145+VLOOKUP(BI145,NyISM!$L$2:$V$4,DK145,1)&gt;160,BG145-VLOOKUP(BI145,NyISM!$L$2:$V$4,DK145,1) &amp; " - " &amp; 160,BG145-VLOOKUP(BI145,NyISM!$L$2:$V$4,DK145,1) &amp; " - " &amp; BG145+VLOOKUP(BI145,NyISM!$L$2:$V$4,DK145,1))),""),"")</f>
        <v/>
      </c>
      <c r="CO145" s="4" t="str">
        <f>IF(AND(ISNUMBER(BH145),ISNUMBER(DK145)),IF(BH145-VLOOKUP(BI145,NyIAM!$L$2:$V$4,DK145,1)&lt;40,40 &amp; " - " &amp; BH145+VLOOKUP(BI145,NyIAM!$L$2:$V$4,DK145,1),IF(BH145+VLOOKUP(BI145,NyIAM!$L$2:$V$4,DK145,1)&gt;160,BH145-VLOOKUP(BI145,NyIAM!$L$2:$V$4,DK145,1) &amp; " - " &amp; 160,BH145-VLOOKUP(BI145,NyIAM!$L$2:$V$4,DK145,1) &amp; " - " &amp; BH145+VLOOKUP(BI145,NyIAM!$L$2:$V$4,DK145,1))),"")</f>
        <v/>
      </c>
      <c r="CP145" s="4" t="str">
        <f>IF(AF145="","",IF(AND(ISNUMBER(AF145),ISNUMBER(DK145)),IF(VLOOKUP(AF145,NyOm!$A$2:$K$30,DK145,1)=1,"Onormalt få ord",IF(VLOOKUP(AF145,NyOm!$A$2:$K$30,DK145,1)=2,"Färre antal ord än normalt",IF(VLOOKUP(AF145,NyOm!$A$2:$K$30,DK145,1)=3,"Normalt antal ord","")))))</f>
        <v/>
      </c>
      <c r="CQ145" s="4" t="str">
        <f>IF(AB145="","",IF(AND(ISNUMBER(AB145),ISNUMBER(DK145)),IF(VLOOKUP(AB145,NyPbTid!$A$2:$K$218,DK145,1)=1,"Onormalt lång tidsåtgång",IF(VLOOKUP(AB145,NyPbTid!$A$2:$K$218,DK145,1)=2,"Långsammare än normalt",IF(VLOOKUP(AB145,NyPbTid!$A$2:$K$218,DK145,1)=3,"Normal tidsåtgång","")))))</f>
        <v/>
      </c>
      <c r="CR145" s="4" t="str">
        <f>IF(AC145="","",IF(AND(ISNUMBER(AC145),ISNUMBER(DK145)),IF(VLOOKUP(AC145,NyPbFel!$A$2:$K$18,DK145,1)=1,"Onormalt antal fel",IF(VLOOKUP(AC145,NyPbFel!$A$2:$K$18,DK145,1)=2,"Fler fel än normalt",IF(VLOOKUP(AC145,NyPbFel!$A$2:$K$18,DK145,1)=3,"Normalt antal fel","")))))</f>
        <v/>
      </c>
      <c r="CS145" s="4" t="str">
        <f t="shared" si="50"/>
        <v/>
      </c>
      <c r="CT145" s="4" t="str">
        <f>IF(OR(ISNUMBER(CS145),CS145="0**"),IF(ISNUMBER(CS145),CS145/ABS(CS145)*VLOOKUP(1,SignDiff!$A$3:$K$4,DK145,1),VLOOKUP(1,SignDiff!$A$3:$K$4,DK145,1)),"")</f>
        <v/>
      </c>
      <c r="CU145" s="4" t="str">
        <f>IF(OR(ISNUMBER(CS145),CS145="0**"),IF(ISNUMBER(CS145),CS145/ABS(CS145)*VLOOKUP(1,SignDiff!$A$7:$K$8,DK145,1),VLOOKUP(1,SignDiff!$A$7:$K$8,DK145,1)),"")</f>
        <v/>
      </c>
      <c r="CV145" s="4" t="str">
        <f t="shared" si="51"/>
        <v/>
      </c>
      <c r="CW145" s="4" t="str">
        <f t="shared" si="52"/>
        <v/>
      </c>
      <c r="CX145" s="4" t="str">
        <f>IF(OR(ISNUMBER(CS145),CS145="0**"),IF(CS145="0**",VLOOKUP(0,'IRS-IES'!$A$2:$C$43,2,1),IF(CS145&lt;0,VLOOKUP(ABS(CS145),'IRS-IES'!$A$2:$C$43,2,1),VLOOKUP(ABS(CS145),'IRS-IES'!$A$2:$C$43,3,1))),"")</f>
        <v/>
      </c>
      <c r="CY145" s="4" t="str">
        <f t="shared" si="53"/>
        <v/>
      </c>
      <c r="CZ145" s="4" t="str">
        <f>IF(OR(ISNUMBER(CY145),CY145="0**"),IF(ISNUMBER(CY145),CY145/ABS(CY145)*VLOOKUP(2,SignDiff!$A$3:$K$4,DK145,1),VLOOKUP(2,SignDiff!$A$3:$K$4,DK145,1)),"")</f>
        <v/>
      </c>
      <c r="DA145" s="4" t="str">
        <f>IF(OR(ISNUMBER(CY145),CY145="0**"),IF(ISNUMBER(CY145),CY145/ABS(CY145)*VLOOKUP(2,SignDiff!$A$7:$K$8,DK145,1),VLOOKUP(2,SignDiff!$A$7:$K$8,DK145,1)),"")</f>
        <v/>
      </c>
      <c r="DB145" s="4" t="str">
        <f t="shared" si="54"/>
        <v/>
      </c>
      <c r="DC145" s="4" t="str">
        <f t="shared" si="55"/>
        <v/>
      </c>
      <c r="DD145" s="4" t="str">
        <f>IF(OR(ISNUMBER(CY145),CY145="0**"),IF(CY145="0**",VLOOKUP(0,'ISI-ISS'!$A$2:$C$43,2,1),IF(CY145&lt;0,VLOOKUP(ABS(CY145),'ISI-ISS'!$A$2:$C$43,2,1),VLOOKUP(ABS(CY145),'ISI-ISS'!$A$2:$C$43,3,1))),"")</f>
        <v/>
      </c>
      <c r="DE145" s="4" t="str">
        <f t="shared" si="56"/>
        <v/>
      </c>
      <c r="DF145" s="4" t="str">
        <f>IF(OR(ISNUMBER(DE145),DE145="0**"),IF(ISNUMBER(DE145),DE145/ABS(DE145)*VLOOKUP(2,SignDiff!$A$3:$K$4,DK145,1),VLOOKUP(2,SignDiff!$A$3:$K$4,DK145,1)),"")</f>
        <v/>
      </c>
      <c r="DG145" s="4" t="str">
        <f>IF(OR(ISNUMBER(DE145),DE145="0**"),IF(ISNUMBER(DE145),DE145/ABS(DE145)*VLOOKUP(2,SignDiff!$A$7:$K$8,DK145,1),VLOOKUP(2,SignDiff!$A$7:$K$8,DK145,1)),"")</f>
        <v/>
      </c>
      <c r="DH145" s="4" t="str">
        <f t="shared" si="57"/>
        <v/>
      </c>
      <c r="DI145" s="4" t="str">
        <f t="shared" si="58"/>
        <v/>
      </c>
      <c r="DJ145" s="4" t="str">
        <f>IF(OR(ISNUMBER(DE145),DE145="0**"),IF(DE145="0**",VLOOKUP(0,'ISI-ISM'!$A$2:$C$43,2,1),IF(DE145&lt;0,VLOOKUP(ABS(DE145),'ISI-ISM'!$A$2:$C$43,2,1),VLOOKUP(ABS(DE145),'ISI-ISM'!$A$2:$C$43,3,1))),"")</f>
        <v/>
      </c>
      <c r="DK145" s="4" t="str">
        <f>IF(ISERROR(VLOOKUP(N145,age!$A$2:$C$11,2,1)),"",VLOOKUP(N145,age!$A$2:$C$11,2,1))</f>
        <v/>
      </c>
      <c r="DL145" s="4" t="str">
        <f>IF(ISERROR(VLOOKUP(N145,age!$A$2:$C$11,3,1)),"",VLOOKUP(N145,age!$A$2:$C$11,3,1))</f>
        <v/>
      </c>
      <c r="DM145" s="4">
        <f t="shared" si="45"/>
        <v>0</v>
      </c>
      <c r="DN145" s="4">
        <f t="shared" si="46"/>
        <v>0</v>
      </c>
      <c r="DO145" s="4">
        <f t="shared" si="47"/>
        <v>0</v>
      </c>
      <c r="DP145" s="4">
        <f t="shared" si="48"/>
        <v>0</v>
      </c>
      <c r="DQ145" s="4">
        <f t="shared" si="49"/>
        <v>0</v>
      </c>
      <c r="DR145" s="9" t="str">
        <f t="shared" si="59"/>
        <v/>
      </c>
      <c r="DS145" s="9" t="str">
        <f t="shared" si="60"/>
        <v/>
      </c>
      <c r="DT145" s="9" t="str">
        <f t="shared" si="61"/>
        <v/>
      </c>
      <c r="DU145" s="9" t="str">
        <f t="shared" si="62"/>
        <v/>
      </c>
      <c r="DV145" s="9" t="str">
        <f t="shared" si="63"/>
        <v/>
      </c>
      <c r="DW145" s="9" t="str">
        <f t="shared" si="64"/>
        <v/>
      </c>
      <c r="DX145" s="9" t="str">
        <f t="shared" si="65"/>
        <v/>
      </c>
      <c r="DY145" s="9" t="str">
        <f>IF(AND(ISNUMBER(AJ145),ISNUMBER(DK145)),IF(AJ145-VLOOKUP(BI145,NyFi!$L$2:$V$4,DK145,1)&lt;1,1,AJ145-VLOOKUP(BI145,NyFi!$L$2:$V$4,DK145,1)),"")</f>
        <v/>
      </c>
      <c r="DZ145" s="9" t="str">
        <f>IF(AND(ISNUMBER(DK145),DK145&lt;8),IF(AND(ISNUMBER(AK145),ISNUMBER(DK145)),IF(AK145-VLOOKUP(BI145,NyGs!$L$2:$V$4,DK145,1)&lt;1,1,AK145-VLOOKUP(BI145,NyGs!$L$2:$V$4,DK145,1)),""),"")</f>
        <v/>
      </c>
      <c r="EA145" s="9" t="str">
        <f>IF(AND(ISNUMBER(AL145),ISNUMBER(DK145)),IF(AL145-VLOOKUP(BI145,NyRm!$L$2:$V$4,DK145,1)&lt;1,1,AL145-VLOOKUP(BI145,NyRm!$L$2:$V$4,DK145,1)),"")</f>
        <v/>
      </c>
      <c r="EB145" s="9" t="str">
        <f>IF(AND(ISNUMBER(AM145),ISNUMBER(DK145)),IF(AM145-VLOOKUP(BI145,NyFm!$L$2:$V$4,DK145,1)&lt;1,1,AM145-VLOOKUP(BI145,NyFm!$L$2:$V$4,DK145,1)),"")</f>
        <v/>
      </c>
      <c r="EC145" s="9" t="str">
        <f>IF(AND(ISNUMBER(DK145),DK145&lt;8),IF(AND(ISNUMBER(AN145),ISNUMBER(DK145)),IF(AN145-VLOOKUP(BI145,NyLi1R!$L$2:$V$4,DK145,1)&lt;1,1,AN145-VLOOKUP(BI145,NyLi1R!$L$2:$V$4,DK145,1)),""),"")</f>
        <v/>
      </c>
      <c r="ED145" s="9" t="str">
        <f>IF(AND(ISNUMBER(DK145),DK145&lt;8),IF(AND(ISNUMBER(AO145),ISNUMBER(DK145)),IF(AO145-VLOOKUP(BI145,NyLi1E!$L$2:$V$4,DK145,1)&lt;1,1,AO145-VLOOKUP(BI145,NyLi1E!$L$2:$V$4,DK145,1)),""),"")</f>
        <v/>
      </c>
      <c r="EE145" s="9" t="str">
        <f>IF(AND(ISNUMBER(DK145),DK145&lt;8),IF(AND(ISNUMBER(AP145),ISNUMBER(DK145)),IF(AP145-VLOOKUP(BI145,NyLi1T!$L$2:$V$4,DK145,1)&lt;1,1,AP145-VLOOKUP(BI145,NyLi1T!$L$2:$V$4,DK145,1)),""),"")</f>
        <v/>
      </c>
      <c r="EF145" s="9" t="str">
        <f>IF(AND(ISNUMBER(DK145),DK145&gt;7),IF(AND(ISNUMBER(AQ145),ISNUMBER(DK145)),IF(AQ145-VLOOKUP(BI145,NyLi2R!$L$2:$V$4,DK145,1)&lt;1,1,AQ145-VLOOKUP(BI145,NyLi2R!$L$2:$V$4,DK145,1)),""),"")</f>
        <v/>
      </c>
      <c r="EG145" s="9" t="str">
        <f>IF(AND(ISNUMBER(DK145),DK145&gt;7),IF(AND(ISNUMBER(AR145),ISNUMBER(DK145)),IF(AR145-VLOOKUP(BI145,NyLi2E!$L$2:$V$4,DK145,1)&lt;1,1,AR145-VLOOKUP(BI145,NyLi2E!$L$2:$V$4,DK145,1)),""),"")</f>
        <v/>
      </c>
      <c r="EH145" s="9" t="str">
        <f>IF(AND(ISNUMBER(DK145),DK145&gt;7),IF(AND(ISNUMBER(AS145),ISNUMBER(DK145)),IF(AS145-VLOOKUP(BI145,NyLi2T!$L$2:$V$4,DK145,1)&lt;1,1,AS145-VLOOKUP(BI145,NyLi2T!$L$2:$V$4,DK145,1)),""),"")</f>
        <v/>
      </c>
      <c r="EI145" s="9" t="str">
        <f>IF(AND(ISNUMBER(DK145),DK145&lt;8),IF(AND(ISNUMBER(AT145),ISNUMBER(DK145)),IF(AT145-VLOOKUP(BI145,NySs!$L$2:$V$4,DK145,1)&lt;1,1,AT145-VLOOKUP(BI145,NySs!$L$2:$V$4,DK145,1)),""),"")</f>
        <v/>
      </c>
      <c r="EJ145" s="9" t="str">
        <f>IF(AND(ISNUMBER(DK145),DK145&lt;9),IF(AND(ISNUMBER(AU145),ISNUMBER(DK145)),IF(AU145-VLOOKUP(BI145,NyEo!$L$2:$V$4,DK145,1)&lt;1,1,AU145-VLOOKUP(BI145,NyEo!$L$2:$V$4,DK145,1)),""),"")</f>
        <v/>
      </c>
      <c r="EK145" s="9" t="str">
        <f>IF(AND(ISNUMBER(DK145),DK145&gt;7),IF(AND(ISNUMBER(AV145),ISNUMBER(DK145)),IF(AV145-VLOOKUP(BI145,NyHt!$L$2:$V$4,DK145,1)&lt;1,1,AV145-VLOOKUP(BI145,NyHt!$L$2:$V$4,DK145,1)),""),"")</f>
        <v/>
      </c>
      <c r="EL145" s="9" t="str">
        <f>IF(AND(ISNUMBER(AW145),ISNUMBER(DK145)),IF(AW145-VLOOKUP(BI145,NySiF!$L$2:$V$4,DK145,1)&lt;1,1,AW145-VLOOKUP(BI145,NySiF!$L$2:$V$4,DK145,1)),"")</f>
        <v/>
      </c>
      <c r="EM145" s="9" t="str">
        <f>IF(AND(ISNUMBER(AX145),ISNUMBER(DK145)),IF(AX145-VLOOKUP(BI145,NySiB!$L$2:$V$4,DK145,1)&lt;1,1,AX145-VLOOKUP(BI145,NySiB!$L$2:$V$4,DK145,1)),"")</f>
        <v/>
      </c>
      <c r="EN145" s="9" t="str">
        <f>IF(AND(ISNUMBER(AY145),ISNUMBER(DK145)),IF(AY145-VLOOKUP(BI145,NySiT!$L$2:$V$4,DK145,1)&lt;1,1,AY145-VLOOKUP(BI145,NySiT!$L$2:$V$4,DK145,1)),"")</f>
        <v/>
      </c>
      <c r="EO145" s="9" t="str">
        <f>IF(AND(ISNUMBER(AZ145),ISNUMBER(DK145)),IF(AZ145-VLOOKUP(BI145,NyVs!$L$2:$V$4,DK145,1)&lt;1,1,AZ145-VLOOKUP(BI145,NyVs!$L$2:$V$4,DK145,1)),"")</f>
        <v/>
      </c>
      <c r="EP145" s="9" t="str">
        <f>IF(AND(ISNUMBER(BA145),ISNUMBER(DK145)),IF(BA145-VLOOKUP(BI145,NyPp!$L$2:$V$4,DK145,1)&lt;1,1,BA145-VLOOKUP(BI145,NyPp!$L$2:$V$4,DK145,1)),"")</f>
        <v/>
      </c>
      <c r="EQ145" s="9" t="str">
        <f>IF(AND(ISNUMBER(BB145),ISNUMBER(DK145)),IF(BB145-VLOOKUP(BI145,NyIGS!$L$2:$V$4,DK145,1)&lt;40,40,BB145-VLOOKUP(BI145,NyIGS!$L$2:$V$4,DK145,1)),"")</f>
        <v/>
      </c>
      <c r="ER145" s="9" t="str">
        <f>IF(AND(ISNUMBER(BC145),ISNUMBER(DK145)),IF(BC145-VLOOKUP(BI145,NyIRS!$L$2:$V$4,DK145,1)&lt;40,40,BC145-VLOOKUP(BI145,NyIRS!$L$2:$V$4,DK145,1)),"")</f>
        <v/>
      </c>
      <c r="ES145" s="9" t="str">
        <f>IF(AND(ISNUMBER(BD145),ISNUMBER(DK145)),IF(BD145-VLOOKUP(BI145,NyIES!$L$2:$V$4,DK145,1)&lt;40,40,BD145-VLOOKUP(BI145,NyIES!$L$2:$V$4,DK145,1)),"")</f>
        <v/>
      </c>
      <c r="ET145" s="9" t="str">
        <f>IF(AND(ISNUMBER(BE145),ISNUMBER(DK145)),IF(BE145-VLOOKUP(BI145,NyISI!$L$2:$V$4,DK145,1)&lt;40,40,BE145-VLOOKUP(BI145,NyISI!$L$2:$V$4,DK145,1)),"")</f>
        <v/>
      </c>
      <c r="EU145" s="9" t="str">
        <f>IF(AND(ISNUMBER(DK145),DK145&lt;8),IF(AND(ISNUMBER(BF145),ISNUMBER(DK145)),IF(BF145-VLOOKUP(BI145,NyISS!$L$2:$V$4,DK145,1)&lt;40,40,BF145-VLOOKUP(BI145,NyISS!$L$2:$V$4,DK145,1)),""),"")</f>
        <v/>
      </c>
      <c r="EV145" s="9" t="str">
        <f>IF(AND(ISNUMBER(DK145),DK145&gt;7),IF(AND(ISNUMBER(BG145),ISNUMBER(DK145)),IF(BG145-VLOOKUP(BI145,NyISM!$L$2:$V$4,DK145,1)&lt;40,40,BG145-VLOOKUP(BI145,NyISM!$L$2:$V$4,DK145,1)),""),"")</f>
        <v/>
      </c>
      <c r="EW145" s="9" t="str">
        <f>IF(AND(ISNUMBER(BH145),ISNUMBER(DK145)),IF(BH145-VLOOKUP(BI145,NyIAM!$L$2:$V$4,DK145,1)&lt;40,40,BH145-VLOOKUP(BI145,NyIAM!$L$2:$V$4,DK145,1)),"")</f>
        <v/>
      </c>
      <c r="EX145" s="9" t="str">
        <f>IF(AND(ISNUMBER(AJ145),ISNUMBER(DK145)),IF(AJ145+VLOOKUP(BI145,NyFi!$L$2:$V$4,DK145,1)&gt;19,19,AJ145+VLOOKUP(BI145,NyFi!$L$2:$V$4,DK145,1)),"")</f>
        <v/>
      </c>
      <c r="EY145" s="9" t="str">
        <f>IF(AND(ISNUMBER(DK145),DK145&lt;8),IF(AND(ISNUMBER(AK145),ISNUMBER(DK145)),IF(AK145+VLOOKUP(BI145,NyGs!$L$2:$V$4,DK145,1)&gt;19,19,AK145+VLOOKUP(BI145,NyGs!$L$2:$V$4,DK145,1)),""),"")</f>
        <v/>
      </c>
      <c r="EZ145" s="9" t="str">
        <f>IF(AND(ISNUMBER(AL145),ISNUMBER(DK145)),IF(AL145+VLOOKUP(BI145,NyRm!$L$2:$V$4,DK145,1)&gt;19,19,AL145+VLOOKUP(BI145,NyRm!$L$2:$V$4,DK145,1)),"")</f>
        <v/>
      </c>
      <c r="FA145" s="9" t="str">
        <f>IF(AND(ISNUMBER(AM145),ISNUMBER(DK145)),IF(AM145+VLOOKUP(BI145,NyFm!$L$2:$V$4,DK145,1)&gt;19,19,AM145+VLOOKUP(BI145,NyFm!$L$2:$V$4,DK145,1)),"")</f>
        <v/>
      </c>
      <c r="FB145" s="9" t="str">
        <f>IF(AND(ISNUMBER(DK145),DK145&lt;8),IF(AND(ISNUMBER(AN145),ISNUMBER(DK145)),IF(AN145+VLOOKUP(BI145,NyLi1R!$L$2:$V$4,DK145,1)&gt;19,19,AN145+VLOOKUP(BI145,NyLi1R!$L$2:$V$4,DK145,1)),""),"")</f>
        <v/>
      </c>
      <c r="FC145" s="9" t="str">
        <f>IF(AND(ISNUMBER(DK145),DK145&lt;8),IF(AND(ISNUMBER(AO145),ISNUMBER(DK145)),IF(AO145+VLOOKUP(BI145,NyLi1E!$L$2:$V$4,DK145,1)&gt;19,19,AO145+VLOOKUP(BI145,NyLi1E!$L$2:$V$4,DK145,1)),""),"")</f>
        <v/>
      </c>
      <c r="FD145" s="9" t="str">
        <f>IF(AND(ISNUMBER(DK145),DK145&lt;8),IF(AND(ISNUMBER(AP145),ISNUMBER(DK145)),IF(AP145+VLOOKUP(BI145,NyLi1T!$L$2:$V$4,DK145,1)&gt;19,19,AP145+VLOOKUP(BI145,NyLi1T!$L$2:$V$4,DK145,1)),""),"")</f>
        <v/>
      </c>
      <c r="FE145" s="9" t="str">
        <f>IF(AND(ISNUMBER(DK145),DK145&gt;7),IF(AND(ISNUMBER(AQ145),ISNUMBER(DK145)),IF(AQ145+VLOOKUP(BI145,NyLi2R!$L$2:$V$4,DK145,1)&gt;19,19,AQ145+VLOOKUP(BI145,NyLi2R!$L$2:$V$4,DK145,1)),""),"")</f>
        <v/>
      </c>
      <c r="FF145" s="9" t="str">
        <f>IF(AND(ISNUMBER(DK145),DK145&gt;7),IF(AND(ISNUMBER(AR145),ISNUMBER(DK145)),IF(AR145+VLOOKUP(BI145,NyLi2E!$L$2:$V$4,DK145,1)&gt;19,19,AR145+VLOOKUP(BI145,NyLi2E!$L$2:$V$4,DK145,1)),""),"")</f>
        <v/>
      </c>
      <c r="FG145" s="9" t="str">
        <f>IF(AND(ISNUMBER(DK145),DK145&gt;7),IF(AND(ISNUMBER(AS145),ISNUMBER(DK145)),IF(AS145+VLOOKUP(BI145,NyLi2T!$L$2:$V$4,DK145,1)&gt;19,19,AS145+VLOOKUP(BI145,NyLi2T!$L$2:$V$4,DK145,1)),""),"")</f>
        <v/>
      </c>
      <c r="FH145" s="9" t="str">
        <f>IF(AND(ISNUMBER(DK145),DK145&lt;8),IF(AND(ISNUMBER(AT145),ISNUMBER(DK145)),IF(AT145+VLOOKUP(BI145,NySs!$L$2:$V$4,DK145,1)&gt;19,19,AT145+VLOOKUP(BI145,NySs!$L$2:$V$4,DK145,1)),""),"")</f>
        <v/>
      </c>
      <c r="FI145" s="9" t="str">
        <f>IF(AND(ISNUMBER(DK145),DK145&lt;9),IF(AND(ISNUMBER(AU145),ISNUMBER(DK145)),IF(AU145+VLOOKUP(BI145,NyEo!$L$2:$V$4,DK145,1)&gt;19,19,AU145+VLOOKUP(BI145,NyEo!$L$2:$V$4,DK145,1)),""),"")</f>
        <v/>
      </c>
      <c r="FJ145" s="9" t="str">
        <f>IF(AND(ISNUMBER(DK145),DK145&gt;7),IF(AND(ISNUMBER(AV145),ISNUMBER(DK145)),IF(AV145+VLOOKUP(BI145,NyHt!$L$2:$V$4,DK145,1)&gt;19,19,AV145+VLOOKUP(BI145,NyHt!$L$2:$V$4,DK145,1)),""),"")</f>
        <v/>
      </c>
      <c r="FK145" s="9" t="str">
        <f>IF(AND(ISNUMBER(AW145),ISNUMBER(DK145)),IF(AW145+VLOOKUP(BI145,NySiF!$L$2:$V$4,DK145,1)&gt;19,19,AW145+VLOOKUP(BI145,NySiF!$L$2:$V$4,DK145,1)),"")</f>
        <v/>
      </c>
      <c r="FL145" s="9" t="str">
        <f>IF(AND(ISNUMBER(AX145),ISNUMBER(DK145)),IF(AX145+VLOOKUP(BI145,NySiB!$L$2:$V$4,DK145,1)&gt;19,19,AX145+VLOOKUP(BI145,NySiB!$L$2:$V$4,DK145,1)),"")</f>
        <v/>
      </c>
      <c r="FM145" s="9" t="str">
        <f>IF(AND(ISNUMBER(AY145),ISNUMBER(DK145)),IF(AY145+VLOOKUP(BI145,NySiT!$L$2:$V$4,DK145,1)&gt;19,19,AY145+VLOOKUP(BI145,NySiT!$L$2:$V$4,DK145,1)),"")</f>
        <v/>
      </c>
      <c r="FN145" s="9" t="str">
        <f>IF(AND(ISNUMBER(AZ145),ISNUMBER(DK145)),IF(AZ145+VLOOKUP(BI145,NyVs!$L$2:$V$4,DK145,1)&gt;19,19,AZ145+VLOOKUP(BI145,NyVs!$L$2:$V$4,DK145,1)),"")</f>
        <v/>
      </c>
      <c r="FO145" s="9" t="str">
        <f>IF(AND(ISNUMBER(BA145),ISNUMBER(DK145)),IF(BA145+VLOOKUP(BI145,NyPp!$L$2:$V$4,DK145,1)&gt;19,19,BA145+VLOOKUP(BI145,NyPp!$L$2:$V$4,DK145,1)),"")</f>
        <v/>
      </c>
      <c r="FP145" s="9" t="str">
        <f>IF(AND(ISNUMBER(BB145),ISNUMBER(DK145)),IF(BB145+VLOOKUP(BI145,NyIGS!$L$2:$V$4,DK145,1)&gt;160,160,BB145+VLOOKUP(BI145,NyIGS!$L$2:$V$4,DK145,1)),"")</f>
        <v/>
      </c>
      <c r="FQ145" s="9" t="str">
        <f>IF(AND(ISNUMBER(BC145),ISNUMBER(DK145)),IF(BC145+VLOOKUP(BI145,NyIRS!$L$2:$V$4,DK145,1)&gt;160,160,BC145+VLOOKUP(BI145,NyIRS!$L$2:$V$4,DK145,1)),"")</f>
        <v/>
      </c>
      <c r="FR145" s="9" t="str">
        <f>IF(AND(ISNUMBER(BD145),ISNUMBER(DK145)),IF(BD145+VLOOKUP(BI145,NyIES!$L$2:$V$4,DK145,1)&gt;160,160, BD145+VLOOKUP(BI145,NyIES!$L$2:$V$4,DK145,1)),"")</f>
        <v/>
      </c>
      <c r="FS145" s="9" t="str">
        <f>IF(AND(ISNUMBER(BE145),ISNUMBER(DK145)),IF(BE145+VLOOKUP(BI145,NyISI!$L$2:$V$4,DK145,1)&gt;160,160,BE145+VLOOKUP(BI145,NyISI!$L$2:$V$4,DK145,1)),"")</f>
        <v/>
      </c>
      <c r="FT145" s="9" t="str">
        <f>IF(AND(ISNUMBER(DK145),DK145&lt;8),IF(AND(ISNUMBER(BF145),ISNUMBER(DK145)),IF(BF145+VLOOKUP(BI145,NyISS!$L$2:$V$4,DK145,1)&gt;160,160,BF145+VLOOKUP(BI145,NyISS!$L$2:$V$4,DK145,1)),""),"")</f>
        <v/>
      </c>
      <c r="FU145" s="9" t="str">
        <f>IF(AND(ISNUMBER(DK145),DK145&gt;7),IF(AND(ISNUMBER(BG145),ISNUMBER(DK145)),IF(BG145+VLOOKUP(BI145,NyISM!$L$2:$V$4,DK145,1)&gt;160,160,BG145+VLOOKUP(BI145,NyISM!$L$2:$V$4,DK145,1)),""),"")</f>
        <v/>
      </c>
      <c r="FV145" s="9" t="str">
        <f>IF(AND(ISNUMBER(BH145),ISNUMBER(DK145)),IF(BH145+VLOOKUP(BI145,NyIAM!$L$2:$V$4,DK145,1)&gt;160,160,BH145+VLOOKUP(BI145,NyIAM!$L$2:$V$4,DK145,1)),"")</f>
        <v/>
      </c>
    </row>
    <row r="146" spans="1:178" x14ac:dyDescent="0.2">
      <c r="A146" s="51"/>
      <c r="B146" s="51"/>
      <c r="C146" s="51"/>
      <c r="D146" s="51"/>
      <c r="E146" s="51"/>
      <c r="F146" s="51"/>
      <c r="G146" s="51"/>
      <c r="H146" s="51"/>
      <c r="I146" s="51"/>
      <c r="J146" s="52"/>
      <c r="K146" s="52"/>
      <c r="L146" s="53"/>
      <c r="M146" s="53"/>
      <c r="N146" s="58" t="str">
        <f t="shared" si="44"/>
        <v/>
      </c>
      <c r="O146" s="53"/>
      <c r="P146" s="53"/>
      <c r="Q146" s="53"/>
      <c r="R146" s="53"/>
      <c r="S146" s="53"/>
      <c r="T146" s="53"/>
      <c r="U146" s="53"/>
      <c r="V146" s="53"/>
      <c r="W146" s="53"/>
      <c r="X146" s="53"/>
      <c r="Y146" s="53"/>
      <c r="Z146" s="53"/>
      <c r="AA146" s="53"/>
      <c r="AB146" s="53"/>
      <c r="AC146" s="53"/>
      <c r="AD146" s="53"/>
      <c r="AE146" s="53"/>
      <c r="AF146" s="53"/>
      <c r="AG146" s="53"/>
      <c r="AH146" s="53"/>
      <c r="AI146" s="53"/>
      <c r="AJ146" s="4" t="str">
        <f>IF(O146="","",IF(ISNUMBER(N146),VLOOKUP(O146,NyFi!$A$2:$K$40,DK146),""))</f>
        <v/>
      </c>
      <c r="AK146" s="4" t="str">
        <f>IF(P146="","",IF(AND(ISNUMBER(N146),DK146&lt;8),VLOOKUP(P146,NyGs!$A$2:$G$41,DK146),""))</f>
        <v/>
      </c>
      <c r="AL146" s="4" t="str">
        <f>IF(AA146="","",IF(ISNUMBER(N146),VLOOKUP(AA146,NyRm!$A$2:$K$56,DK146),""))</f>
        <v/>
      </c>
      <c r="AM146" s="4" t="str">
        <f>IF(Z146="","",IF(ISNUMBER(N146),VLOOKUP(Z146,NyFm!$A$2:$K$46,DK146),""))</f>
        <v/>
      </c>
      <c r="AN146" s="4" t="str">
        <f>IF(U146="","",IF(AND(ISNUMBER(N146),DK146&lt;8),VLOOKUP(U146,NyLi1R!$A$2:$G$20,DK146),""))</f>
        <v/>
      </c>
      <c r="AO146" s="4" t="str">
        <f>IF(V146="","",IF(AND(ISNUMBER(N146),DK146&lt;8),VLOOKUP(V146,NyLi1E!$A$2:$G$20,DK146),""))</f>
        <v/>
      </c>
      <c r="AP146" s="4" t="str">
        <f>IF(AND(ISNUMBER(N146),ISNUMBER(AN146),ISNUMBER(AO146),DK146&lt;8),VLOOKUP(AN146+AO146,NyLi1T!$A$2:$G$40,DK146),"")</f>
        <v/>
      </c>
      <c r="AQ146" s="4" t="str">
        <f>IF(W146="","",IF(AND(ISNUMBER(N146),DK146&gt;7),VLOOKUP(W146,NyLi2R!$A$2:$K$20,DK146),""))</f>
        <v/>
      </c>
      <c r="AR146" s="4" t="str">
        <f>IF(X146="","",IF(AND(ISNUMBER(N146),DK146&gt;7),VLOOKUP(X146,NyLi2E!$A$2:$K$20,DK146),""))</f>
        <v/>
      </c>
      <c r="AS146" s="4" t="str">
        <f>IF(AND(ISNUMBER(N146),ISNUMBER(AQ146),ISNUMBER(AR146),DK146&gt;7),VLOOKUP(AQ146+AR146,NyLi2T!$A$2:$K$40,DK146),"")</f>
        <v/>
      </c>
      <c r="AT146" s="4" t="str">
        <f>IF(AE146="","",IF(AND(ISNUMBER(N146),DK146&lt;8),VLOOKUP(AE146,NySs!$A$2:$G$28,DK146),""))</f>
        <v/>
      </c>
      <c r="AU146" s="4" t="str">
        <f>IF(AD146="","",IF(AND(ISNUMBER(N146),DK146&lt;9),VLOOKUP(AD146,NyEo!$A$2:$H$22,DK146),""))</f>
        <v/>
      </c>
      <c r="AV146" s="4" t="str">
        <f>IF(Q146="","",IF(AND(ISNUMBER(N146),DK146&gt;7),VLOOKUP(Q146,NyHt!$A$2:$K$17,DK146),""))</f>
        <v/>
      </c>
      <c r="AW146" s="4" t="str">
        <f>IF(R146="","",IF(ISNUMBER(N146),VLOOKUP(R146,NySiF!$A$2:$K$18,DK146),""))</f>
        <v/>
      </c>
      <c r="AX146" s="4" t="str">
        <f>IF(S146="","",IF(ISNUMBER(N146),VLOOKUP(S146,NySiB!$A$2:$K$16,DK146),""))</f>
        <v/>
      </c>
      <c r="AY146" s="4" t="str">
        <f>IF(T146="","",IF(ISNUMBER(N146),VLOOKUP(T146,NySiT!$A$2:$K$32,DK146),""))</f>
        <v/>
      </c>
      <c r="AZ146" s="4" t="str">
        <f>IF(Y146="","",IF(ISNUMBER(N146),VLOOKUP(Y146,NyVs!$A$2:$K$86,DK146),""))</f>
        <v/>
      </c>
      <c r="BA146" s="4" t="str">
        <f>IF(AI146="","",IF(ISNUMBER(N146),VLOOKUP(AI146,NyPp!$A$2:$K$202,DK146),""))</f>
        <v/>
      </c>
      <c r="BB146" s="4" t="str">
        <f>IF(AND(ISNUMBER(AJ146),ISNUMBER(AK146),ISNUMBER(AL146),ISNUMBER(AM146),DK146&lt;8),IF(COUNTIF(O146,0)+COUNTIF(P146,0)+COUNTIF(AA146,0)+COUNTIF(Z146,0)&gt;1,"",VLOOKUP(AJ146+AK146+AL146+AM146,NyIGS!$A$2:$K$78,DK146)),IF(AND(ISNUMBER(AJ146),ISNUMBER(AL146),ISNUMBER(AM146),ISNUMBER(AS146),DK146&gt;7),IF(COUNTIF(O146,0)+COUNTIF(AA146,0)+COUNTIF(Z146,0)+AND(COUNTIF(W146,0),COUNTIF(X146,0))&gt;1,"",VLOOKUP(AJ146+AL146+AM146+AS146,NyIGS!$A$2:$K$78,DK146)),""))</f>
        <v/>
      </c>
      <c r="BC146" s="4" t="str">
        <f>IF(AND(ISNUMBER(AJ146),ISNUMBER(AN146),ISNUMBER(AT146),DK146&lt;8),IF(COUNTIF(O146,0)+COUNTIF(U146,0)+COUNTIF(AE146,0)&gt;1,"",VLOOKUP(AJ146+AN146+AT146,NyIRS!$A$2:$K$59,DK146)),IF(AND(ISNUMBER(AJ146),ISNUMBER(AQ146),DK146&gt;7),IF(COUNTIF(O146,0)+COUNTIF(W146,0)&gt;1,"",VLOOKUP(AJ146+AQ146,NyIRS!$A$2:$K$59,DK146)),""))</f>
        <v/>
      </c>
      <c r="BD146" s="4" t="str">
        <f>IF(AND(ISNUMBER(AK146),ISNUMBER(AL146),ISNUMBER(AM146),DK146&lt;8),IF(COUNTIF(P146,0)+COUNTIF(AA146,0)+COUNTIF(Z146,0)&gt;1,"",VLOOKUP(AK146+AL146+AM146,NyIES!$A$2:$K$59,DK146)),IF(AND(ISNUMBER(AL146),ISNUMBER(AM146),ISNUMBER(AR146),DK146&gt;7),IF(COUNTIF(AA146,0)+COUNTIF(Z146,0)+COUNTIF(X146,0)&gt;1,"",VLOOKUP(AL146+AM146+AR146,NyIES!$A$2:$K$59,DK146)),""))</f>
        <v/>
      </c>
      <c r="BE146" s="4" t="str">
        <f>IF(AND(ISNUMBER(AJ146),ISNUMBER(AP146),ISNUMBER(AU146),DK146&lt;8),IF(COUNTIF(O146,0)+AND(COUNTIF(U146,0),COUNTIF(V146,0))+COUNTIF(AD146,0)&gt;1,"",VLOOKUP(AJ146+AP146+AU146,NyISI!$A$2:$K$59,DK146)),IF(AND(ISNUMBER(AS146),ISNUMBER(AU146),ISNUMBER(AV146),DK146=8),IF(COUNTIF(AD146,0)+COUNTIF(Q146,0)+AND(COUNTIF(W146,0),COUNTIF(X146,0))&gt;1,"",VLOOKUP(AS146+AU146+AV146,NyISI!$A$2:$K$59,DK146)),IF(AND(ISNUMBER(AS146),ISNUMBER(AV146),DK146&gt;8),IF(COUNTIF(Q146,0)+AND(COUNTIF(W146,0),COUNTIF(X146,0))&gt;1,"",VLOOKUP(AS146+AV146,NyISI!$A$2:$K$59,DK146)),"")))</f>
        <v/>
      </c>
      <c r="BF146" s="4" t="str">
        <f>IF(AND(ISNUMBER(AT146),ISNUMBER(AK146),ISNUMBER(AL146),ISNUMBER(AM146),DK146&lt;8),IF(COUNTIF(P146,0)+COUNTIF(AA146,0)+COUNTIF(Z146,0)+COUNTIF(AE146,0)&gt;1,"",VLOOKUP(AT146+AK146+AL146+AM146,NyISS!$A$2:$G$78,DK146)),"")</f>
        <v/>
      </c>
      <c r="BG146" s="4" t="str">
        <f>IF(AND(ISNUMBER(AJ146),ISNUMBER(AL146),ISNUMBER(AM146),DK146&gt;7),IF(COUNTIF(O146,0)+COUNTIF(AA146,0)+COUNTIF(Z146,0)&gt;1,"",VLOOKUP(AJ146+AL146+AM146,NyISM!$A$2:$K$59,DK146)),"")</f>
        <v/>
      </c>
      <c r="BH146" s="4" t="str">
        <f>IF(AND(ISNUMBER(AY146),ISNUMBER(AZ146)),IF(COUNTIF(T146,0)+COUNTIF(Y146,0)&gt;1,"",VLOOKUP(AY146+AZ146,NyIAM!$A$2:$K$40,DK146)),"")</f>
        <v/>
      </c>
      <c r="BJ146" s="4" t="str">
        <f>IF(ISNUMBER(BB146),VLOOKUP(BB146,Percentil!$A$2:$B$122,2,1),"")</f>
        <v/>
      </c>
      <c r="BK146" s="4" t="str">
        <f>IF(ISNUMBER(BC146),VLOOKUP(BC146,Percentil!$A$2:$B$122,2,1),"")</f>
        <v/>
      </c>
      <c r="BL146" s="4" t="str">
        <f>IF(ISNUMBER(BD146),VLOOKUP(BD146,Percentil!$A$2:$B$122,2,1),"")</f>
        <v/>
      </c>
      <c r="BM146" s="4" t="str">
        <f>IF(ISNUMBER(BE146),VLOOKUP(BE146,Percentil!$A$2:$B$122,2,1),"")</f>
        <v/>
      </c>
      <c r="BN146" s="4" t="str">
        <f>IF(ISNUMBER(BF146),VLOOKUP(BF146,Percentil!$A$2:$B$122,2,1),"")</f>
        <v/>
      </c>
      <c r="BO146" s="4" t="str">
        <f>IF(ISNUMBER(BG146),VLOOKUP(BG146,Percentil!$A$2:$B$122,2,1),"")</f>
        <v/>
      </c>
      <c r="BP146" s="4" t="str">
        <f>IF(ISNUMBER(BH146),VLOOKUP(BH146,Percentil!$A$2:$B$122,2,1),"")</f>
        <v/>
      </c>
      <c r="BQ146" s="4" t="str">
        <f>IF(AND(ISNUMBER(AJ146),ISNUMBER(DK146)),IF(AJ146-VLOOKUP(BI146,NyFi!$L$2:$V$4,DK146,1)&lt;1,1 &amp; " - " &amp; AJ146+VLOOKUP(BI146,NyFi!$L$2:$V$4,DK146,1),IF(AJ146+VLOOKUP(BI146,NyFi!$L$2:$V$4,DK146,1)&gt;19,AJ146-VLOOKUP(BI146,NyFi!$L$2:$V$4,DK146,1) &amp; " - " &amp; 19,AJ146-VLOOKUP(BI146,NyFi!$L$2:$V$4,DK146,1) &amp; " - " &amp; AJ146+VLOOKUP(BI146,NyFi!$L$2:$V$4,DK146,1))),"")</f>
        <v/>
      </c>
      <c r="BR146" s="4" t="str">
        <f>IF(AND(ISNUMBER(DK146),DK146&lt;8),IF(AND(ISNUMBER(AK146),ISNUMBER(DK146)),IF(AK146-VLOOKUP(BI146,NyGs!$L$2:$V$4,DK146,1)&lt;1,1 &amp; " - " &amp; AK146+VLOOKUP(BI146,NyGs!$L$2:$V$4,DK146,1),IF(AK146+VLOOKUP(BI146,NyGs!$L$2:$V$4,DK146,1)&gt;19,AK146-VLOOKUP(BI146,NyGs!$L$2:$V$4,DK146,1) &amp; " - " &amp; 19,AK146-VLOOKUP(BI146,NyGs!$L$2:$V$4,DK146,1) &amp; " - " &amp; AK146+VLOOKUP(BI146,NyGs!$L$2:$V$4,DK146,1))),""),"")</f>
        <v/>
      </c>
      <c r="BS146" s="4" t="str">
        <f>IF(AND(ISNUMBER(AL146),ISNUMBER(DK146)),IF(AL146-VLOOKUP(BI146,NyRm!$L$2:$V$4,DK146,1)&lt;1,1 &amp; " - " &amp; AL146+VLOOKUP(BI146,NyRm!$L$2:$V$4,DK146,1),IF(AL146+VLOOKUP(BI146,NyRm!$L$2:$V$4,DK146,1)&gt;19,AL146-VLOOKUP(BI146,NyRm!$L$2:$V$4,DK146,1) &amp; " - " &amp; 19,AL146-VLOOKUP(BI146,NyRm!$L$2:$V$4,DK146,1) &amp; " - " &amp; AL146+VLOOKUP(BI146,NyRm!$L$2:$V$4,DK146,1))),"")</f>
        <v/>
      </c>
      <c r="BT146" s="4" t="str">
        <f>IF(AND(ISNUMBER(AM146),ISNUMBER(DK146)),IF(AM146-VLOOKUP(BI146,NyFm!$L$2:$V$4,DK146,1)&lt;1,1 &amp; " - " &amp; AM146+VLOOKUP(BI146,NyFm!$L$2:$V$4,DK146,1),IF(AM146+VLOOKUP(BI146,NyFm!$L$2:$V$4,DK146,1)&gt;19,AM146-VLOOKUP(BI146,NyFm!$L$2:$V$4,DK146,1) &amp; " - " &amp; 19,AM146-VLOOKUP(BI146,NyFm!$L$2:$V$4,DK146,1) &amp; " - " &amp; AM146+VLOOKUP(BI146,NyFm!$L$2:$V$4,DK146,1))),"")</f>
        <v/>
      </c>
      <c r="BU146" s="4" t="str">
        <f>IF(AND(ISNUMBER(DK146),DK146&lt;8),IF(AND(ISNUMBER(AN146),ISNUMBER(DK146)),IF(AN146-VLOOKUP(BI146,NyLi1R!$L$2:$V$4,DK146,1)&lt;1,1 &amp; " - " &amp; AN146+VLOOKUP(BI146,NyLi1R!$L$2:$V$4,DK146,1),IF(AN146+VLOOKUP(BI146,NyLi1R!$L$2:$V$4,DK146,1)&gt;19,AN146-VLOOKUP(BI146,NyLi1R!$L$2:$V$4,DK146,1) &amp; " - " &amp; 19,AN146-VLOOKUP(BI146,NyLi1R!$L$2:$V$4,DK146,1) &amp; " - " &amp; AN146+VLOOKUP(BI146,NyLi1R!$L$2:$V$4,DK146,1))),""),"")</f>
        <v/>
      </c>
      <c r="BV146" s="4" t="str">
        <f>IF(AND(ISNUMBER(DK146),DK146&lt;8),IF(AND(ISNUMBER(AO146),ISNUMBER(DK146)),IF(AO146-VLOOKUP(BI146,NyLi1E!$L$2:$V$4,DK146,1)&lt;1,1 &amp; " - " &amp; AO146+VLOOKUP(BI146,NyLi1E!$L$2:$V$4,DK146,1),IF(AO146+VLOOKUP(BI146,NyLi1E!$L$2:$V$4,DK146,1)&gt;19,AO146-VLOOKUP(BI146,NyLi1E!$L$2:$V$4,DK146,1) &amp; " - " &amp; 19,AO146-VLOOKUP(BI146,NyLi1E!$L$2:$V$4,DK146,1) &amp; " - " &amp; AO146+VLOOKUP(BI146,NyLi1E!$L$2:$V$4,DK146,1))),""),"")</f>
        <v/>
      </c>
      <c r="BW146" s="4" t="str">
        <f>IF(AND(ISNUMBER(DK146),DK146&lt;8),IF(AND(ISNUMBER(AP146),ISNUMBER(DK146)),IF(AP146-VLOOKUP(BI146,NyLi1T!$L$2:$V$4,DK146,1)&lt;1,1 &amp; " - " &amp; AP146+VLOOKUP(BI146,NyLi1T!$L$2:$V$4,DK146,1),IF(AP146+VLOOKUP(BI146,NyLi1T!$L$2:$V$4,DK146,1)&gt;19,AP146-VLOOKUP(BI146,NyLi1T!$L$2:$V$4,DK146,1) &amp; " - " &amp; 19,AP146-VLOOKUP(BI146,NyLi1T!$L$2:$V$4,DK146,1) &amp; " - " &amp; AP146+VLOOKUP(BI146,NyLi1T!$L$2:$V$4,DK146,1))),""),"")</f>
        <v/>
      </c>
      <c r="BX146" s="4" t="str">
        <f>IF(AND(ISNUMBER(DK146),DK146&gt;7),IF(AND(ISNUMBER(AQ146),ISNUMBER(DK146)),IF(AQ146-VLOOKUP(BI146,NyLi2R!$L$2:$V$4,DK146,1)&lt;1,1 &amp; " - " &amp; AQ146+VLOOKUP(BI146,NyLi2R!$L$2:$V$4,DK146,1),IF(AQ146+VLOOKUP(BI146,NyLi2R!$L$2:$V$4,DK146,1)&gt;19,AQ146-VLOOKUP(BI146,NyLi2R!$L$2:$V$4,DK146,1) &amp; " - " &amp; 19,AQ146-VLOOKUP(BI146,NyLi2R!$L$2:$V$4,DK146,1) &amp; " - " &amp; AQ146+VLOOKUP(BI146,NyLi2R!$L$2:$V$4,DK146,1))),""),"")</f>
        <v/>
      </c>
      <c r="BY146" s="4" t="str">
        <f>IF(AND(ISNUMBER(DK146),DK146&gt;7),IF(AND(ISNUMBER(AR146),ISNUMBER(DK146)),IF(AR146-VLOOKUP(BI146,NyLi2E!$L$2:$V$4,DK146,1)&lt;1,1 &amp; " - " &amp; AR146+VLOOKUP(BI146,NyLi2E!$L$2:$V$4,DK146,1),IF(AR146+VLOOKUP(BI146,NyLi2E!$L$2:$V$4,DK146,1)&gt;19,AR146-VLOOKUP(BI146,NyLi2E!$L$2:$V$4,DK146,1) &amp; " - " &amp; 19,AR146-VLOOKUP(BI146,NyLi2E!$L$2:$V$4,DK146,1) &amp; " - " &amp; AR146+VLOOKUP(BI146,NyLi2E!$L$2:$V$4,DK146,1))),""),"")</f>
        <v/>
      </c>
      <c r="BZ146" s="4" t="str">
        <f>IF(AND(ISNUMBER(DK146),DK146&gt;7),IF(AND(ISNUMBER(AS146),ISNUMBER(DK146)),IF(AS146-VLOOKUP(BI146,NyLi2T!$L$2:$V$4,DK146,1)&lt;1,1 &amp; " - " &amp; AS146+VLOOKUP(BI146,NyLi2T!$L$2:$V$4,DK146,1),IF(AS146+VLOOKUP(BI146,NyLi2T!$L$2:$V$4,DK146,1)&gt;19,AS146-VLOOKUP(BI146,NyLi2T!$L$2:$V$4,DK146,1) &amp; " - " &amp; 19,AS146-VLOOKUP(BI146,NyLi2T!$L$2:$V$4,DK146,1) &amp; " - " &amp; AS146+VLOOKUP(BI146,NyLi2T!$L$2:$V$4,DK146,1))),""),"")</f>
        <v/>
      </c>
      <c r="CA146" s="4" t="str">
        <f>IF(AND(ISNUMBER(DK146),DK146&lt;8),IF(AND(ISNUMBER(AT146),ISNUMBER(DK146)),IF(AT146-VLOOKUP(BI146,NySs!$L$2:$V$4,DK146,1)&lt;1,1 &amp; " - " &amp; AT146+VLOOKUP(BI146,NySs!$L$2:$V$4,DK146,1),IF(AT146+VLOOKUP(BI146,NySs!$L$2:$V$4,DK146,1)&gt;19,AT146-VLOOKUP(BI146,NySs!$L$2:$V$4,DK146,1) &amp; " - " &amp; 19,AT146-VLOOKUP(BI146,NySs!$L$2:$V$4,DK146,1) &amp; " - " &amp; AT146+VLOOKUP(BI146,NySs!$L$2:$V$4,DK146,1))),""),"")</f>
        <v/>
      </c>
      <c r="CB146" s="4" t="str">
        <f>IF(AND(ISNUMBER(DK146),DK146&lt;9),IF(AND(ISNUMBER(AU146),ISNUMBER(DK146)),IF(AU146-VLOOKUP(BI146,NyEo!$L$2:$V$4,DK146,1)&lt;1,1 &amp; " - " &amp; AU146+VLOOKUP(BI146,NyEo!$L$2:$V$4,DK146,1),IF(AU146+VLOOKUP(BI146,NyEo!$L$2:$V$4,DK146,1)&gt;19,AU146-VLOOKUP(BI146,NyEo!$L$2:$V$4,DK146,1) &amp; " - " &amp; 19,AU146-VLOOKUP(BI146,NyEo!$L$2:$V$4,DK146,1) &amp; " - " &amp; AU146+VLOOKUP(BI146,NyEo!$L$2:$V$4,DK146,1))),""),"")</f>
        <v/>
      </c>
      <c r="CC146" s="4" t="str">
        <f>IF(AND(ISNUMBER(DK146),DK146&gt;7),IF(AND(ISNUMBER(AV146),ISNUMBER(DK146)),IF(AV146-VLOOKUP(BI146,NyHt!$L$2:$V$4,DK146,1)&lt;1,1 &amp; " - " &amp; AV146+VLOOKUP(BI146,NyHt!$L$2:$V$4,DK146,1),IF(AV146+VLOOKUP(BI146,NyHt!$L$2:$V$4,DK146,1)&gt;19,AV146-VLOOKUP(BI146,NyHt!$L$2:$V$4,DK146,1) &amp; " - " &amp; 19,AV146-VLOOKUP(BI146,NyHt!$L$2:$V$4,DK146,1) &amp; " - " &amp; AV146+VLOOKUP(BI146,NyHt!$L$2:$V$4,DK146,1))),""),"")</f>
        <v/>
      </c>
      <c r="CD146" s="4" t="str">
        <f>IF(AND(ISNUMBER(AW146),ISNUMBER(DK146)),IF(AW146-VLOOKUP(BI146,NySiF!$L$2:$V$4,DK146,1)&lt;1,1 &amp; " - " &amp; AW146+VLOOKUP(BI146,NySiF!$L$2:$V$4,DK146,1),IF(AW146+VLOOKUP(BI146,NySiF!$L$2:$V$4,DK146,1)&gt;19,AW146-VLOOKUP(BI146,NySiF!$L$2:$V$4,DK146,1) &amp; " - " &amp; 19,AW146-VLOOKUP(BI146,NySiF!$L$2:$V$4,DK146,1) &amp; " - " &amp; AW146+VLOOKUP(BI146,NySiF!$L$2:$V$4,DK146,1))),"")</f>
        <v/>
      </c>
      <c r="CE146" s="4" t="str">
        <f>IF(AND(ISNUMBER(AX146),ISNUMBER(DK146)),IF(AX146-VLOOKUP(BI146,NySiB!$L$2:$V$4,DK146,1)&lt;1,1 &amp; " - " &amp; AX146+VLOOKUP(BI146,NySiB!$L$2:$V$4,DK146,1),IF(AX146+VLOOKUP(BI146,NySiB!$L$2:$V$4,DK146,1)&gt;19,AX146-VLOOKUP(BI146,NySiB!$L$2:$V$4,DK146,1) &amp; " - " &amp; 19,AX146-VLOOKUP(BI146,NySiB!$L$2:$V$4,DK146,1) &amp; " - " &amp; AX146+VLOOKUP(BI146,NySiB!$L$2:$V$4,DK146,1))),"")</f>
        <v/>
      </c>
      <c r="CF146" s="4" t="str">
        <f>IF(AND(ISNUMBER(AY146),ISNUMBER(DK146)),IF(AY146-VLOOKUP(BI146,NySiT!$L$2:$V$4,DK146,1)&lt;1,1 &amp; " - " &amp; AY146+VLOOKUP(BI146,NySiT!$L$2:$V$4,DK146,1),IF(AY146+VLOOKUP(BI146,NySiT!$L$2:$V$4,DK146,1)&gt;19,AY146-VLOOKUP(BI146,NySiT!$L$2:$V$4,DK146,1) &amp; " - " &amp; 19,AY146-VLOOKUP(BI146,NySiT!$L$2:$V$4,DK146,1) &amp; " - " &amp; AY146+VLOOKUP(BI146,NySiT!$L$2:$V$4,DK146,1))),"")</f>
        <v/>
      </c>
      <c r="CG146" s="4" t="str">
        <f>IF(AND(ISNUMBER(AZ146),ISNUMBER(DK146)),IF(AZ146-VLOOKUP(BI146,NyVs!$L$2:$V$4,DK146,1)&lt;1,1 &amp; " - " &amp; AZ146+VLOOKUP(BI146,NyVs!$L$2:$V$4,DK146,1),IF(AZ146+VLOOKUP(BI146,NyVs!$L$2:$V$4,DK146,1)&gt;19,AZ146-VLOOKUP(BI146,NyVs!$L$2:$V$4,DK146,1) &amp; " - " &amp; 19,AZ146-VLOOKUP(BI146,NyVs!$L$2:$V$4,DK146,1) &amp; " - " &amp; AZ146+VLOOKUP(BI146,NyVs!$L$2:$V$4,DK146,1))),"")</f>
        <v/>
      </c>
      <c r="CH146" s="4" t="str">
        <f>IF(AND(ISNUMBER(BA146),ISNUMBER(DK146)),IF(BA146-VLOOKUP(BI146,NyPp!$L$2:$V$4,DK146,1)&lt;1,1 &amp; " - " &amp; BA146+VLOOKUP(BI146,NyPp!$L$2:$V$4,DK146,1),IF(BA146+VLOOKUP(BI146,NyPp!$L$2:$V$4,DK146,1)&gt;19,BA146-VLOOKUP(BI146,NyPp!$L$2:$V$4,DK146,1) &amp; " - " &amp; 19,BA146-VLOOKUP(BI146,NyPp!$L$2:$V$4,DK146,1) &amp; " - " &amp; BA146+VLOOKUP(BI146,NyPp!$L$2:$V$4,DK146,1))),"")</f>
        <v/>
      </c>
      <c r="CI146" s="4" t="str">
        <f>IF(AND(ISNUMBER(BB146),ISNUMBER(DK146)),IF(BB146-VLOOKUP(BI146,NyIGS!$L$2:$V$4,DK146,1)&lt;40,40 &amp; " - " &amp; BB146+VLOOKUP(BI146,NyIGS!$L$2:$V$4,DK146,1),IF(BB146+VLOOKUP(BI146,NyIGS!$L$2:$V$4,DK146,1)&gt;160,BB146-VLOOKUP(BI146,NyIGS!$L$2:$V$4,DK146,1) &amp; " - " &amp; 160,BB146-VLOOKUP(BI146,NyIGS!$L$2:$V$4,DK146,1) &amp; " - " &amp; BB146+VLOOKUP(BI146,NyIGS!$L$2:$V$4,DK146,1))),"")</f>
        <v/>
      </c>
      <c r="CJ146" s="4" t="str">
        <f>IF(AND(ISNUMBER(BC146),ISNUMBER(DK146)),IF(BC146-VLOOKUP(BI146,NyIRS!$L$2:$V$4,DK146,1)&lt;40,40 &amp; " - " &amp; BC146+VLOOKUP(BI146,NyIRS!$L$2:$V$4,DK146,1),IF(BC146+VLOOKUP(BI146,NyIRS!$L$2:$V$4,DK146,1)&gt;160,BC146-VLOOKUP(BI146,NyIRS!$L$2:$V$4,DK146,1) &amp; " - " &amp; 160,BC146-VLOOKUP(BI146,NyIRS!$L$2:$V$4,DK146,1) &amp; " - " &amp; BC146+VLOOKUP(BI146,NyIRS!$L$2:$V$4,DK146,1))),"")</f>
        <v/>
      </c>
      <c r="CK146" s="4" t="str">
        <f>IF(AND(ISNUMBER(BD146),ISNUMBER(DK146)),IF(BD146-VLOOKUP(BI146,NyIES!$L$2:$V$4,DK146,1)&lt;40,40 &amp; " - " &amp; BD146+VLOOKUP(BI146,NyIES!$L$2:$V$4,DK146,1),IF(BD146+VLOOKUP(BI146,NyIES!$L$2:$V$4,DK146,1)&gt;160,BD146-VLOOKUP(BI146,NyIES!$L$2:$V$4,DK146,1) &amp; " - " &amp; 160,BD146-VLOOKUP(BI146,NyIES!$L$2:$V$4,DK146,1) &amp; " - " &amp; BD146+VLOOKUP(BI146,NyIES!$L$2:$V$4,DK146,1))),"")</f>
        <v/>
      </c>
      <c r="CL146" s="4" t="str">
        <f>IF(AND(ISNUMBER(BE146),ISNUMBER(DK146)),IF(BE146-VLOOKUP(BI146,NyISI!$L$2:$V$4,DK146,1)&lt;40,40 &amp; " - " &amp; BE146+VLOOKUP(BI146,NyISI!$L$2:$V$4,DK146,1),IF(BE146+VLOOKUP(BI146,NyISI!$L$2:$V$4,DK146,1)&gt;160,BE146-VLOOKUP(BI146,NyISI!$L$2:$V$4,DK146,1) &amp; " - " &amp; 160,BE146-VLOOKUP(BI146,NyISI!$L$2:$V$4,DK146,1) &amp; " - " &amp; BE146+VLOOKUP(BI146,NyISI!$L$2:$V$4,DK146,1))),"")</f>
        <v/>
      </c>
      <c r="CM146" s="4" t="str">
        <f>IF(AND(ISNUMBER(DK146),DK146&lt;8),IF(AND(ISNUMBER(BF146),ISNUMBER(DK146)),IF(BF146-VLOOKUP(BI146,NyISS!$L$2:$V$4,DK146,1)&lt;40,40 &amp; " - " &amp; BF146+VLOOKUP(BI146,NyISS!$L$2:$V$4,DK146,1),IF(BF146+VLOOKUP(BI146,NyISS!$L$2:$V$4,DK146,1)&gt;160,BF146-VLOOKUP(BI146,NyISS!$L$2:$V$4,DK146,1) &amp; " - " &amp; 160,BF146-VLOOKUP(BI146,NyISS!$L$2:$V$4,DK146,1) &amp; " - " &amp; BF146+VLOOKUP(BI146,NyISS!$L$2:$V$4,DK146,1))),""),"")</f>
        <v/>
      </c>
      <c r="CN146" s="4" t="str">
        <f>IF(AND(ISNUMBER(DK146),DK146&gt;7),IF(AND(ISNUMBER(BG146),ISNUMBER(DK146)),IF(BG146-VLOOKUP(BI146,NyISM!$L$2:$V$4,DK146,1)&lt;40,40 &amp; " - " &amp; BG146+VLOOKUP(BI146,NyISM!$L$2:$V$4,DK146,1),IF(BG146+VLOOKUP(BI146,NyISM!$L$2:$V$4,DK146,1)&gt;160,BG146-VLOOKUP(BI146,NyISM!$L$2:$V$4,DK146,1) &amp; " - " &amp; 160,BG146-VLOOKUP(BI146,NyISM!$L$2:$V$4,DK146,1) &amp; " - " &amp; BG146+VLOOKUP(BI146,NyISM!$L$2:$V$4,DK146,1))),""),"")</f>
        <v/>
      </c>
      <c r="CO146" s="4" t="str">
        <f>IF(AND(ISNUMBER(BH146),ISNUMBER(DK146)),IF(BH146-VLOOKUP(BI146,NyIAM!$L$2:$V$4,DK146,1)&lt;40,40 &amp; " - " &amp; BH146+VLOOKUP(BI146,NyIAM!$L$2:$V$4,DK146,1),IF(BH146+VLOOKUP(BI146,NyIAM!$L$2:$V$4,DK146,1)&gt;160,BH146-VLOOKUP(BI146,NyIAM!$L$2:$V$4,DK146,1) &amp; " - " &amp; 160,BH146-VLOOKUP(BI146,NyIAM!$L$2:$V$4,DK146,1) &amp; " - " &amp; BH146+VLOOKUP(BI146,NyIAM!$L$2:$V$4,DK146,1))),"")</f>
        <v/>
      </c>
      <c r="CP146" s="4" t="str">
        <f>IF(AF146="","",IF(AND(ISNUMBER(AF146),ISNUMBER(DK146)),IF(VLOOKUP(AF146,NyOm!$A$2:$K$30,DK146,1)=1,"Onormalt få ord",IF(VLOOKUP(AF146,NyOm!$A$2:$K$30,DK146,1)=2,"Färre antal ord än normalt",IF(VLOOKUP(AF146,NyOm!$A$2:$K$30,DK146,1)=3,"Normalt antal ord","")))))</f>
        <v/>
      </c>
      <c r="CQ146" s="4" t="str">
        <f>IF(AB146="","",IF(AND(ISNUMBER(AB146),ISNUMBER(DK146)),IF(VLOOKUP(AB146,NyPbTid!$A$2:$K$218,DK146,1)=1,"Onormalt lång tidsåtgång",IF(VLOOKUP(AB146,NyPbTid!$A$2:$K$218,DK146,1)=2,"Långsammare än normalt",IF(VLOOKUP(AB146,NyPbTid!$A$2:$K$218,DK146,1)=3,"Normal tidsåtgång","")))))</f>
        <v/>
      </c>
      <c r="CR146" s="4" t="str">
        <f>IF(AC146="","",IF(AND(ISNUMBER(AC146),ISNUMBER(DK146)),IF(VLOOKUP(AC146,NyPbFel!$A$2:$K$18,DK146,1)=1,"Onormalt antal fel",IF(VLOOKUP(AC146,NyPbFel!$A$2:$K$18,DK146,1)=2,"Fler fel än normalt",IF(VLOOKUP(AC146,NyPbFel!$A$2:$K$18,DK146,1)=3,"Normalt antal fel","")))))</f>
        <v/>
      </c>
      <c r="CS146" s="4" t="str">
        <f t="shared" si="50"/>
        <v/>
      </c>
      <c r="CT146" s="4" t="str">
        <f>IF(OR(ISNUMBER(CS146),CS146="0**"),IF(ISNUMBER(CS146),CS146/ABS(CS146)*VLOOKUP(1,SignDiff!$A$3:$K$4,DK146,1),VLOOKUP(1,SignDiff!$A$3:$K$4,DK146,1)),"")</f>
        <v/>
      </c>
      <c r="CU146" s="4" t="str">
        <f>IF(OR(ISNUMBER(CS146),CS146="0**"),IF(ISNUMBER(CS146),CS146/ABS(CS146)*VLOOKUP(1,SignDiff!$A$7:$K$8,DK146,1),VLOOKUP(1,SignDiff!$A$7:$K$8,DK146,1)),"")</f>
        <v/>
      </c>
      <c r="CV146" s="4" t="str">
        <f t="shared" si="51"/>
        <v/>
      </c>
      <c r="CW146" s="4" t="str">
        <f t="shared" si="52"/>
        <v/>
      </c>
      <c r="CX146" s="4" t="str">
        <f>IF(OR(ISNUMBER(CS146),CS146="0**"),IF(CS146="0**",VLOOKUP(0,'IRS-IES'!$A$2:$C$43,2,1),IF(CS146&lt;0,VLOOKUP(ABS(CS146),'IRS-IES'!$A$2:$C$43,2,1),VLOOKUP(ABS(CS146),'IRS-IES'!$A$2:$C$43,3,1))),"")</f>
        <v/>
      </c>
      <c r="CY146" s="4" t="str">
        <f t="shared" si="53"/>
        <v/>
      </c>
      <c r="CZ146" s="4" t="str">
        <f>IF(OR(ISNUMBER(CY146),CY146="0**"),IF(ISNUMBER(CY146),CY146/ABS(CY146)*VLOOKUP(2,SignDiff!$A$3:$K$4,DK146,1),VLOOKUP(2,SignDiff!$A$3:$K$4,DK146,1)),"")</f>
        <v/>
      </c>
      <c r="DA146" s="4" t="str">
        <f>IF(OR(ISNUMBER(CY146),CY146="0**"),IF(ISNUMBER(CY146),CY146/ABS(CY146)*VLOOKUP(2,SignDiff!$A$7:$K$8,DK146,1),VLOOKUP(2,SignDiff!$A$7:$K$8,DK146,1)),"")</f>
        <v/>
      </c>
      <c r="DB146" s="4" t="str">
        <f t="shared" si="54"/>
        <v/>
      </c>
      <c r="DC146" s="4" t="str">
        <f t="shared" si="55"/>
        <v/>
      </c>
      <c r="DD146" s="4" t="str">
        <f>IF(OR(ISNUMBER(CY146),CY146="0**"),IF(CY146="0**",VLOOKUP(0,'ISI-ISS'!$A$2:$C$43,2,1),IF(CY146&lt;0,VLOOKUP(ABS(CY146),'ISI-ISS'!$A$2:$C$43,2,1),VLOOKUP(ABS(CY146),'ISI-ISS'!$A$2:$C$43,3,1))),"")</f>
        <v/>
      </c>
      <c r="DE146" s="4" t="str">
        <f t="shared" si="56"/>
        <v/>
      </c>
      <c r="DF146" s="4" t="str">
        <f>IF(OR(ISNUMBER(DE146),DE146="0**"),IF(ISNUMBER(DE146),DE146/ABS(DE146)*VLOOKUP(2,SignDiff!$A$3:$K$4,DK146,1),VLOOKUP(2,SignDiff!$A$3:$K$4,DK146,1)),"")</f>
        <v/>
      </c>
      <c r="DG146" s="4" t="str">
        <f>IF(OR(ISNUMBER(DE146),DE146="0**"),IF(ISNUMBER(DE146),DE146/ABS(DE146)*VLOOKUP(2,SignDiff!$A$7:$K$8,DK146,1),VLOOKUP(2,SignDiff!$A$7:$K$8,DK146,1)),"")</f>
        <v/>
      </c>
      <c r="DH146" s="4" t="str">
        <f t="shared" si="57"/>
        <v/>
      </c>
      <c r="DI146" s="4" t="str">
        <f t="shared" si="58"/>
        <v/>
      </c>
      <c r="DJ146" s="4" t="str">
        <f>IF(OR(ISNUMBER(DE146),DE146="0**"),IF(DE146="0**",VLOOKUP(0,'ISI-ISM'!$A$2:$C$43,2,1),IF(DE146&lt;0,VLOOKUP(ABS(DE146),'ISI-ISM'!$A$2:$C$43,2,1),VLOOKUP(ABS(DE146),'ISI-ISM'!$A$2:$C$43,3,1))),"")</f>
        <v/>
      </c>
      <c r="DK146" s="4" t="str">
        <f>IF(ISERROR(VLOOKUP(N146,age!$A$2:$C$11,2,1)),"",VLOOKUP(N146,age!$A$2:$C$11,2,1))</f>
        <v/>
      </c>
      <c r="DL146" s="4" t="str">
        <f>IF(ISERROR(VLOOKUP(N146,age!$A$2:$C$11,3,1)),"",VLOOKUP(N146,age!$A$2:$C$11,3,1))</f>
        <v/>
      </c>
      <c r="DM146" s="4">
        <f t="shared" si="45"/>
        <v>0</v>
      </c>
      <c r="DN146" s="4">
        <f t="shared" si="46"/>
        <v>0</v>
      </c>
      <c r="DO146" s="4">
        <f t="shared" si="47"/>
        <v>0</v>
      </c>
      <c r="DP146" s="4">
        <f t="shared" si="48"/>
        <v>0</v>
      </c>
      <c r="DQ146" s="4">
        <f t="shared" si="49"/>
        <v>0</v>
      </c>
      <c r="DR146" s="9" t="str">
        <f t="shared" si="59"/>
        <v/>
      </c>
      <c r="DS146" s="9" t="str">
        <f t="shared" si="60"/>
        <v/>
      </c>
      <c r="DT146" s="9" t="str">
        <f t="shared" si="61"/>
        <v/>
      </c>
      <c r="DU146" s="9" t="str">
        <f t="shared" si="62"/>
        <v/>
      </c>
      <c r="DV146" s="9" t="str">
        <f t="shared" si="63"/>
        <v/>
      </c>
      <c r="DW146" s="9" t="str">
        <f t="shared" si="64"/>
        <v/>
      </c>
      <c r="DX146" s="9" t="str">
        <f t="shared" si="65"/>
        <v/>
      </c>
      <c r="DY146" s="9" t="str">
        <f>IF(AND(ISNUMBER(AJ146),ISNUMBER(DK146)),IF(AJ146-VLOOKUP(BI146,NyFi!$L$2:$V$4,DK146,1)&lt;1,1,AJ146-VLOOKUP(BI146,NyFi!$L$2:$V$4,DK146,1)),"")</f>
        <v/>
      </c>
      <c r="DZ146" s="9" t="str">
        <f>IF(AND(ISNUMBER(DK146),DK146&lt;8),IF(AND(ISNUMBER(AK146),ISNUMBER(DK146)),IF(AK146-VLOOKUP(BI146,NyGs!$L$2:$V$4,DK146,1)&lt;1,1,AK146-VLOOKUP(BI146,NyGs!$L$2:$V$4,DK146,1)),""),"")</f>
        <v/>
      </c>
      <c r="EA146" s="9" t="str">
        <f>IF(AND(ISNUMBER(AL146),ISNUMBER(DK146)),IF(AL146-VLOOKUP(BI146,NyRm!$L$2:$V$4,DK146,1)&lt;1,1,AL146-VLOOKUP(BI146,NyRm!$L$2:$V$4,DK146,1)),"")</f>
        <v/>
      </c>
      <c r="EB146" s="9" t="str">
        <f>IF(AND(ISNUMBER(AM146),ISNUMBER(DK146)),IF(AM146-VLOOKUP(BI146,NyFm!$L$2:$V$4,DK146,1)&lt;1,1,AM146-VLOOKUP(BI146,NyFm!$L$2:$V$4,DK146,1)),"")</f>
        <v/>
      </c>
      <c r="EC146" s="9" t="str">
        <f>IF(AND(ISNUMBER(DK146),DK146&lt;8),IF(AND(ISNUMBER(AN146),ISNUMBER(DK146)),IF(AN146-VLOOKUP(BI146,NyLi1R!$L$2:$V$4,DK146,1)&lt;1,1,AN146-VLOOKUP(BI146,NyLi1R!$L$2:$V$4,DK146,1)),""),"")</f>
        <v/>
      </c>
      <c r="ED146" s="9" t="str">
        <f>IF(AND(ISNUMBER(DK146),DK146&lt;8),IF(AND(ISNUMBER(AO146),ISNUMBER(DK146)),IF(AO146-VLOOKUP(BI146,NyLi1E!$L$2:$V$4,DK146,1)&lt;1,1,AO146-VLOOKUP(BI146,NyLi1E!$L$2:$V$4,DK146,1)),""),"")</f>
        <v/>
      </c>
      <c r="EE146" s="9" t="str">
        <f>IF(AND(ISNUMBER(DK146),DK146&lt;8),IF(AND(ISNUMBER(AP146),ISNUMBER(DK146)),IF(AP146-VLOOKUP(BI146,NyLi1T!$L$2:$V$4,DK146,1)&lt;1,1,AP146-VLOOKUP(BI146,NyLi1T!$L$2:$V$4,DK146,1)),""),"")</f>
        <v/>
      </c>
      <c r="EF146" s="9" t="str">
        <f>IF(AND(ISNUMBER(DK146),DK146&gt;7),IF(AND(ISNUMBER(AQ146),ISNUMBER(DK146)),IF(AQ146-VLOOKUP(BI146,NyLi2R!$L$2:$V$4,DK146,1)&lt;1,1,AQ146-VLOOKUP(BI146,NyLi2R!$L$2:$V$4,DK146,1)),""),"")</f>
        <v/>
      </c>
      <c r="EG146" s="9" t="str">
        <f>IF(AND(ISNUMBER(DK146),DK146&gt;7),IF(AND(ISNUMBER(AR146),ISNUMBER(DK146)),IF(AR146-VLOOKUP(BI146,NyLi2E!$L$2:$V$4,DK146,1)&lt;1,1,AR146-VLOOKUP(BI146,NyLi2E!$L$2:$V$4,DK146,1)),""),"")</f>
        <v/>
      </c>
      <c r="EH146" s="9" t="str">
        <f>IF(AND(ISNUMBER(DK146),DK146&gt;7),IF(AND(ISNUMBER(AS146),ISNUMBER(DK146)),IF(AS146-VLOOKUP(BI146,NyLi2T!$L$2:$V$4,DK146,1)&lt;1,1,AS146-VLOOKUP(BI146,NyLi2T!$L$2:$V$4,DK146,1)),""),"")</f>
        <v/>
      </c>
      <c r="EI146" s="9" t="str">
        <f>IF(AND(ISNUMBER(DK146),DK146&lt;8),IF(AND(ISNUMBER(AT146),ISNUMBER(DK146)),IF(AT146-VLOOKUP(BI146,NySs!$L$2:$V$4,DK146,1)&lt;1,1,AT146-VLOOKUP(BI146,NySs!$L$2:$V$4,DK146,1)),""),"")</f>
        <v/>
      </c>
      <c r="EJ146" s="9" t="str">
        <f>IF(AND(ISNUMBER(DK146),DK146&lt;9),IF(AND(ISNUMBER(AU146),ISNUMBER(DK146)),IF(AU146-VLOOKUP(BI146,NyEo!$L$2:$V$4,DK146,1)&lt;1,1,AU146-VLOOKUP(BI146,NyEo!$L$2:$V$4,DK146,1)),""),"")</f>
        <v/>
      </c>
      <c r="EK146" s="9" t="str">
        <f>IF(AND(ISNUMBER(DK146),DK146&gt;7),IF(AND(ISNUMBER(AV146),ISNUMBER(DK146)),IF(AV146-VLOOKUP(BI146,NyHt!$L$2:$V$4,DK146,1)&lt;1,1,AV146-VLOOKUP(BI146,NyHt!$L$2:$V$4,DK146,1)),""),"")</f>
        <v/>
      </c>
      <c r="EL146" s="9" t="str">
        <f>IF(AND(ISNUMBER(AW146),ISNUMBER(DK146)),IF(AW146-VLOOKUP(BI146,NySiF!$L$2:$V$4,DK146,1)&lt;1,1,AW146-VLOOKUP(BI146,NySiF!$L$2:$V$4,DK146,1)),"")</f>
        <v/>
      </c>
      <c r="EM146" s="9" t="str">
        <f>IF(AND(ISNUMBER(AX146),ISNUMBER(DK146)),IF(AX146-VLOOKUP(BI146,NySiB!$L$2:$V$4,DK146,1)&lt;1,1,AX146-VLOOKUP(BI146,NySiB!$L$2:$V$4,DK146,1)),"")</f>
        <v/>
      </c>
      <c r="EN146" s="9" t="str">
        <f>IF(AND(ISNUMBER(AY146),ISNUMBER(DK146)),IF(AY146-VLOOKUP(BI146,NySiT!$L$2:$V$4,DK146,1)&lt;1,1,AY146-VLOOKUP(BI146,NySiT!$L$2:$V$4,DK146,1)),"")</f>
        <v/>
      </c>
      <c r="EO146" s="9" t="str">
        <f>IF(AND(ISNUMBER(AZ146),ISNUMBER(DK146)),IF(AZ146-VLOOKUP(BI146,NyVs!$L$2:$V$4,DK146,1)&lt;1,1,AZ146-VLOOKUP(BI146,NyVs!$L$2:$V$4,DK146,1)),"")</f>
        <v/>
      </c>
      <c r="EP146" s="9" t="str">
        <f>IF(AND(ISNUMBER(BA146),ISNUMBER(DK146)),IF(BA146-VLOOKUP(BI146,NyPp!$L$2:$V$4,DK146,1)&lt;1,1,BA146-VLOOKUP(BI146,NyPp!$L$2:$V$4,DK146,1)),"")</f>
        <v/>
      </c>
      <c r="EQ146" s="9" t="str">
        <f>IF(AND(ISNUMBER(BB146),ISNUMBER(DK146)),IF(BB146-VLOOKUP(BI146,NyIGS!$L$2:$V$4,DK146,1)&lt;40,40,BB146-VLOOKUP(BI146,NyIGS!$L$2:$V$4,DK146,1)),"")</f>
        <v/>
      </c>
      <c r="ER146" s="9" t="str">
        <f>IF(AND(ISNUMBER(BC146),ISNUMBER(DK146)),IF(BC146-VLOOKUP(BI146,NyIRS!$L$2:$V$4,DK146,1)&lt;40,40,BC146-VLOOKUP(BI146,NyIRS!$L$2:$V$4,DK146,1)),"")</f>
        <v/>
      </c>
      <c r="ES146" s="9" t="str">
        <f>IF(AND(ISNUMBER(BD146),ISNUMBER(DK146)),IF(BD146-VLOOKUP(BI146,NyIES!$L$2:$V$4,DK146,1)&lt;40,40,BD146-VLOOKUP(BI146,NyIES!$L$2:$V$4,DK146,1)),"")</f>
        <v/>
      </c>
      <c r="ET146" s="9" t="str">
        <f>IF(AND(ISNUMBER(BE146),ISNUMBER(DK146)),IF(BE146-VLOOKUP(BI146,NyISI!$L$2:$V$4,DK146,1)&lt;40,40,BE146-VLOOKUP(BI146,NyISI!$L$2:$V$4,DK146,1)),"")</f>
        <v/>
      </c>
      <c r="EU146" s="9" t="str">
        <f>IF(AND(ISNUMBER(DK146),DK146&lt;8),IF(AND(ISNUMBER(BF146),ISNUMBER(DK146)),IF(BF146-VLOOKUP(BI146,NyISS!$L$2:$V$4,DK146,1)&lt;40,40,BF146-VLOOKUP(BI146,NyISS!$L$2:$V$4,DK146,1)),""),"")</f>
        <v/>
      </c>
      <c r="EV146" s="9" t="str">
        <f>IF(AND(ISNUMBER(DK146),DK146&gt;7),IF(AND(ISNUMBER(BG146),ISNUMBER(DK146)),IF(BG146-VLOOKUP(BI146,NyISM!$L$2:$V$4,DK146,1)&lt;40,40,BG146-VLOOKUP(BI146,NyISM!$L$2:$V$4,DK146,1)),""),"")</f>
        <v/>
      </c>
      <c r="EW146" s="9" t="str">
        <f>IF(AND(ISNUMBER(BH146),ISNUMBER(DK146)),IF(BH146-VLOOKUP(BI146,NyIAM!$L$2:$V$4,DK146,1)&lt;40,40,BH146-VLOOKUP(BI146,NyIAM!$L$2:$V$4,DK146,1)),"")</f>
        <v/>
      </c>
      <c r="EX146" s="9" t="str">
        <f>IF(AND(ISNUMBER(AJ146),ISNUMBER(DK146)),IF(AJ146+VLOOKUP(BI146,NyFi!$L$2:$V$4,DK146,1)&gt;19,19,AJ146+VLOOKUP(BI146,NyFi!$L$2:$V$4,DK146,1)),"")</f>
        <v/>
      </c>
      <c r="EY146" s="9" t="str">
        <f>IF(AND(ISNUMBER(DK146),DK146&lt;8),IF(AND(ISNUMBER(AK146),ISNUMBER(DK146)),IF(AK146+VLOOKUP(BI146,NyGs!$L$2:$V$4,DK146,1)&gt;19,19,AK146+VLOOKUP(BI146,NyGs!$L$2:$V$4,DK146,1)),""),"")</f>
        <v/>
      </c>
      <c r="EZ146" s="9" t="str">
        <f>IF(AND(ISNUMBER(AL146),ISNUMBER(DK146)),IF(AL146+VLOOKUP(BI146,NyRm!$L$2:$V$4,DK146,1)&gt;19,19,AL146+VLOOKUP(BI146,NyRm!$L$2:$V$4,DK146,1)),"")</f>
        <v/>
      </c>
      <c r="FA146" s="9" t="str">
        <f>IF(AND(ISNUMBER(AM146),ISNUMBER(DK146)),IF(AM146+VLOOKUP(BI146,NyFm!$L$2:$V$4,DK146,1)&gt;19,19,AM146+VLOOKUP(BI146,NyFm!$L$2:$V$4,DK146,1)),"")</f>
        <v/>
      </c>
      <c r="FB146" s="9" t="str">
        <f>IF(AND(ISNUMBER(DK146),DK146&lt;8),IF(AND(ISNUMBER(AN146),ISNUMBER(DK146)),IF(AN146+VLOOKUP(BI146,NyLi1R!$L$2:$V$4,DK146,1)&gt;19,19,AN146+VLOOKUP(BI146,NyLi1R!$L$2:$V$4,DK146,1)),""),"")</f>
        <v/>
      </c>
      <c r="FC146" s="9" t="str">
        <f>IF(AND(ISNUMBER(DK146),DK146&lt;8),IF(AND(ISNUMBER(AO146),ISNUMBER(DK146)),IF(AO146+VLOOKUP(BI146,NyLi1E!$L$2:$V$4,DK146,1)&gt;19,19,AO146+VLOOKUP(BI146,NyLi1E!$L$2:$V$4,DK146,1)),""),"")</f>
        <v/>
      </c>
      <c r="FD146" s="9" t="str">
        <f>IF(AND(ISNUMBER(DK146),DK146&lt;8),IF(AND(ISNUMBER(AP146),ISNUMBER(DK146)),IF(AP146+VLOOKUP(BI146,NyLi1T!$L$2:$V$4,DK146,1)&gt;19,19,AP146+VLOOKUP(BI146,NyLi1T!$L$2:$V$4,DK146,1)),""),"")</f>
        <v/>
      </c>
      <c r="FE146" s="9" t="str">
        <f>IF(AND(ISNUMBER(DK146),DK146&gt;7),IF(AND(ISNUMBER(AQ146),ISNUMBER(DK146)),IF(AQ146+VLOOKUP(BI146,NyLi2R!$L$2:$V$4,DK146,1)&gt;19,19,AQ146+VLOOKUP(BI146,NyLi2R!$L$2:$V$4,DK146,1)),""),"")</f>
        <v/>
      </c>
      <c r="FF146" s="9" t="str">
        <f>IF(AND(ISNUMBER(DK146),DK146&gt;7),IF(AND(ISNUMBER(AR146),ISNUMBER(DK146)),IF(AR146+VLOOKUP(BI146,NyLi2E!$L$2:$V$4,DK146,1)&gt;19,19,AR146+VLOOKUP(BI146,NyLi2E!$L$2:$V$4,DK146,1)),""),"")</f>
        <v/>
      </c>
      <c r="FG146" s="9" t="str">
        <f>IF(AND(ISNUMBER(DK146),DK146&gt;7),IF(AND(ISNUMBER(AS146),ISNUMBER(DK146)),IF(AS146+VLOOKUP(BI146,NyLi2T!$L$2:$V$4,DK146,1)&gt;19,19,AS146+VLOOKUP(BI146,NyLi2T!$L$2:$V$4,DK146,1)),""),"")</f>
        <v/>
      </c>
      <c r="FH146" s="9" t="str">
        <f>IF(AND(ISNUMBER(DK146),DK146&lt;8),IF(AND(ISNUMBER(AT146),ISNUMBER(DK146)),IF(AT146+VLOOKUP(BI146,NySs!$L$2:$V$4,DK146,1)&gt;19,19,AT146+VLOOKUP(BI146,NySs!$L$2:$V$4,DK146,1)),""),"")</f>
        <v/>
      </c>
      <c r="FI146" s="9" t="str">
        <f>IF(AND(ISNUMBER(DK146),DK146&lt;9),IF(AND(ISNUMBER(AU146),ISNUMBER(DK146)),IF(AU146+VLOOKUP(BI146,NyEo!$L$2:$V$4,DK146,1)&gt;19,19,AU146+VLOOKUP(BI146,NyEo!$L$2:$V$4,DK146,1)),""),"")</f>
        <v/>
      </c>
      <c r="FJ146" s="9" t="str">
        <f>IF(AND(ISNUMBER(DK146),DK146&gt;7),IF(AND(ISNUMBER(AV146),ISNUMBER(DK146)),IF(AV146+VLOOKUP(BI146,NyHt!$L$2:$V$4,DK146,1)&gt;19,19,AV146+VLOOKUP(BI146,NyHt!$L$2:$V$4,DK146,1)),""),"")</f>
        <v/>
      </c>
      <c r="FK146" s="9" t="str">
        <f>IF(AND(ISNUMBER(AW146),ISNUMBER(DK146)),IF(AW146+VLOOKUP(BI146,NySiF!$L$2:$V$4,DK146,1)&gt;19,19,AW146+VLOOKUP(BI146,NySiF!$L$2:$V$4,DK146,1)),"")</f>
        <v/>
      </c>
      <c r="FL146" s="9" t="str">
        <f>IF(AND(ISNUMBER(AX146),ISNUMBER(DK146)),IF(AX146+VLOOKUP(BI146,NySiB!$L$2:$V$4,DK146,1)&gt;19,19,AX146+VLOOKUP(BI146,NySiB!$L$2:$V$4,DK146,1)),"")</f>
        <v/>
      </c>
      <c r="FM146" s="9" t="str">
        <f>IF(AND(ISNUMBER(AY146),ISNUMBER(DK146)),IF(AY146+VLOOKUP(BI146,NySiT!$L$2:$V$4,DK146,1)&gt;19,19,AY146+VLOOKUP(BI146,NySiT!$L$2:$V$4,DK146,1)),"")</f>
        <v/>
      </c>
      <c r="FN146" s="9" t="str">
        <f>IF(AND(ISNUMBER(AZ146),ISNUMBER(DK146)),IF(AZ146+VLOOKUP(BI146,NyVs!$L$2:$V$4,DK146,1)&gt;19,19,AZ146+VLOOKUP(BI146,NyVs!$L$2:$V$4,DK146,1)),"")</f>
        <v/>
      </c>
      <c r="FO146" s="9" t="str">
        <f>IF(AND(ISNUMBER(BA146),ISNUMBER(DK146)),IF(BA146+VLOOKUP(BI146,NyPp!$L$2:$V$4,DK146,1)&gt;19,19,BA146+VLOOKUP(BI146,NyPp!$L$2:$V$4,DK146,1)),"")</f>
        <v/>
      </c>
      <c r="FP146" s="9" t="str">
        <f>IF(AND(ISNUMBER(BB146),ISNUMBER(DK146)),IF(BB146+VLOOKUP(BI146,NyIGS!$L$2:$V$4,DK146,1)&gt;160,160,BB146+VLOOKUP(BI146,NyIGS!$L$2:$V$4,DK146,1)),"")</f>
        <v/>
      </c>
      <c r="FQ146" s="9" t="str">
        <f>IF(AND(ISNUMBER(BC146),ISNUMBER(DK146)),IF(BC146+VLOOKUP(BI146,NyIRS!$L$2:$V$4,DK146,1)&gt;160,160,BC146+VLOOKUP(BI146,NyIRS!$L$2:$V$4,DK146,1)),"")</f>
        <v/>
      </c>
      <c r="FR146" s="9" t="str">
        <f>IF(AND(ISNUMBER(BD146),ISNUMBER(DK146)),IF(BD146+VLOOKUP(BI146,NyIES!$L$2:$V$4,DK146,1)&gt;160,160, BD146+VLOOKUP(BI146,NyIES!$L$2:$V$4,DK146,1)),"")</f>
        <v/>
      </c>
      <c r="FS146" s="9" t="str">
        <f>IF(AND(ISNUMBER(BE146),ISNUMBER(DK146)),IF(BE146+VLOOKUP(BI146,NyISI!$L$2:$V$4,DK146,1)&gt;160,160,BE146+VLOOKUP(BI146,NyISI!$L$2:$V$4,DK146,1)),"")</f>
        <v/>
      </c>
      <c r="FT146" s="9" t="str">
        <f>IF(AND(ISNUMBER(DK146),DK146&lt;8),IF(AND(ISNUMBER(BF146),ISNUMBER(DK146)),IF(BF146+VLOOKUP(BI146,NyISS!$L$2:$V$4,DK146,1)&gt;160,160,BF146+VLOOKUP(BI146,NyISS!$L$2:$V$4,DK146,1)),""),"")</f>
        <v/>
      </c>
      <c r="FU146" s="9" t="str">
        <f>IF(AND(ISNUMBER(DK146),DK146&gt;7),IF(AND(ISNUMBER(BG146),ISNUMBER(DK146)),IF(BG146+VLOOKUP(BI146,NyISM!$L$2:$V$4,DK146,1)&gt;160,160,BG146+VLOOKUP(BI146,NyISM!$L$2:$V$4,DK146,1)),""),"")</f>
        <v/>
      </c>
      <c r="FV146" s="9" t="str">
        <f>IF(AND(ISNUMBER(BH146),ISNUMBER(DK146)),IF(BH146+VLOOKUP(BI146,NyIAM!$L$2:$V$4,DK146,1)&gt;160,160,BH146+VLOOKUP(BI146,NyIAM!$L$2:$V$4,DK146,1)),"")</f>
        <v/>
      </c>
    </row>
    <row r="147" spans="1:178" x14ac:dyDescent="0.2">
      <c r="A147" s="51"/>
      <c r="B147" s="51"/>
      <c r="C147" s="51"/>
      <c r="D147" s="51"/>
      <c r="E147" s="51"/>
      <c r="F147" s="51"/>
      <c r="G147" s="51"/>
      <c r="H147" s="51"/>
      <c r="I147" s="51"/>
      <c r="J147" s="52"/>
      <c r="K147" s="52"/>
      <c r="L147" s="53"/>
      <c r="M147" s="53"/>
      <c r="N147" s="58" t="str">
        <f t="shared" si="44"/>
        <v/>
      </c>
      <c r="O147" s="53"/>
      <c r="P147" s="53"/>
      <c r="Q147" s="53"/>
      <c r="R147" s="53"/>
      <c r="S147" s="53"/>
      <c r="T147" s="53"/>
      <c r="U147" s="53"/>
      <c r="V147" s="53"/>
      <c r="W147" s="53"/>
      <c r="X147" s="53"/>
      <c r="Y147" s="53"/>
      <c r="Z147" s="53"/>
      <c r="AA147" s="53"/>
      <c r="AB147" s="53"/>
      <c r="AC147" s="53"/>
      <c r="AD147" s="53"/>
      <c r="AE147" s="53"/>
      <c r="AF147" s="53"/>
      <c r="AG147" s="53"/>
      <c r="AH147" s="53"/>
      <c r="AI147" s="53"/>
      <c r="AJ147" s="4" t="str">
        <f>IF(O147="","",IF(ISNUMBER(N147),VLOOKUP(O147,NyFi!$A$2:$K$40,DK147),""))</f>
        <v/>
      </c>
      <c r="AK147" s="4" t="str">
        <f>IF(P147="","",IF(AND(ISNUMBER(N147),DK147&lt;8),VLOOKUP(P147,NyGs!$A$2:$G$41,DK147),""))</f>
        <v/>
      </c>
      <c r="AL147" s="4" t="str">
        <f>IF(AA147="","",IF(ISNUMBER(N147),VLOOKUP(AA147,NyRm!$A$2:$K$56,DK147),""))</f>
        <v/>
      </c>
      <c r="AM147" s="4" t="str">
        <f>IF(Z147="","",IF(ISNUMBER(N147),VLOOKUP(Z147,NyFm!$A$2:$K$46,DK147),""))</f>
        <v/>
      </c>
      <c r="AN147" s="4" t="str">
        <f>IF(U147="","",IF(AND(ISNUMBER(N147),DK147&lt;8),VLOOKUP(U147,NyLi1R!$A$2:$G$20,DK147),""))</f>
        <v/>
      </c>
      <c r="AO147" s="4" t="str">
        <f>IF(V147="","",IF(AND(ISNUMBER(N147),DK147&lt;8),VLOOKUP(V147,NyLi1E!$A$2:$G$20,DK147),""))</f>
        <v/>
      </c>
      <c r="AP147" s="4" t="str">
        <f>IF(AND(ISNUMBER(N147),ISNUMBER(AN147),ISNUMBER(AO147),DK147&lt;8),VLOOKUP(AN147+AO147,NyLi1T!$A$2:$G$40,DK147),"")</f>
        <v/>
      </c>
      <c r="AQ147" s="4" t="str">
        <f>IF(W147="","",IF(AND(ISNUMBER(N147),DK147&gt;7),VLOOKUP(W147,NyLi2R!$A$2:$K$20,DK147),""))</f>
        <v/>
      </c>
      <c r="AR147" s="4" t="str">
        <f>IF(X147="","",IF(AND(ISNUMBER(N147),DK147&gt;7),VLOOKUP(X147,NyLi2E!$A$2:$K$20,DK147),""))</f>
        <v/>
      </c>
      <c r="AS147" s="4" t="str">
        <f>IF(AND(ISNUMBER(N147),ISNUMBER(AQ147),ISNUMBER(AR147),DK147&gt;7),VLOOKUP(AQ147+AR147,NyLi2T!$A$2:$K$40,DK147),"")</f>
        <v/>
      </c>
      <c r="AT147" s="4" t="str">
        <f>IF(AE147="","",IF(AND(ISNUMBER(N147),DK147&lt;8),VLOOKUP(AE147,NySs!$A$2:$G$28,DK147),""))</f>
        <v/>
      </c>
      <c r="AU147" s="4" t="str">
        <f>IF(AD147="","",IF(AND(ISNUMBER(N147),DK147&lt;9),VLOOKUP(AD147,NyEo!$A$2:$H$22,DK147),""))</f>
        <v/>
      </c>
      <c r="AV147" s="4" t="str">
        <f>IF(Q147="","",IF(AND(ISNUMBER(N147),DK147&gt;7),VLOOKUP(Q147,NyHt!$A$2:$K$17,DK147),""))</f>
        <v/>
      </c>
      <c r="AW147" s="4" t="str">
        <f>IF(R147="","",IF(ISNUMBER(N147),VLOOKUP(R147,NySiF!$A$2:$K$18,DK147),""))</f>
        <v/>
      </c>
      <c r="AX147" s="4" t="str">
        <f>IF(S147="","",IF(ISNUMBER(N147),VLOOKUP(S147,NySiB!$A$2:$K$16,DK147),""))</f>
        <v/>
      </c>
      <c r="AY147" s="4" t="str">
        <f>IF(T147="","",IF(ISNUMBER(N147),VLOOKUP(T147,NySiT!$A$2:$K$32,DK147),""))</f>
        <v/>
      </c>
      <c r="AZ147" s="4" t="str">
        <f>IF(Y147="","",IF(ISNUMBER(N147),VLOOKUP(Y147,NyVs!$A$2:$K$86,DK147),""))</f>
        <v/>
      </c>
      <c r="BA147" s="4" t="str">
        <f>IF(AI147="","",IF(ISNUMBER(N147),VLOOKUP(AI147,NyPp!$A$2:$K$202,DK147),""))</f>
        <v/>
      </c>
      <c r="BB147" s="4" t="str">
        <f>IF(AND(ISNUMBER(AJ147),ISNUMBER(AK147),ISNUMBER(AL147),ISNUMBER(AM147),DK147&lt;8),IF(COUNTIF(O147,0)+COUNTIF(P147,0)+COUNTIF(AA147,0)+COUNTIF(Z147,0)&gt;1,"",VLOOKUP(AJ147+AK147+AL147+AM147,NyIGS!$A$2:$K$78,DK147)),IF(AND(ISNUMBER(AJ147),ISNUMBER(AL147),ISNUMBER(AM147),ISNUMBER(AS147),DK147&gt;7),IF(COUNTIF(O147,0)+COUNTIF(AA147,0)+COUNTIF(Z147,0)+AND(COUNTIF(W147,0),COUNTIF(X147,0))&gt;1,"",VLOOKUP(AJ147+AL147+AM147+AS147,NyIGS!$A$2:$K$78,DK147)),""))</f>
        <v/>
      </c>
      <c r="BC147" s="4" t="str">
        <f>IF(AND(ISNUMBER(AJ147),ISNUMBER(AN147),ISNUMBER(AT147),DK147&lt;8),IF(COUNTIF(O147,0)+COUNTIF(U147,0)+COUNTIF(AE147,0)&gt;1,"",VLOOKUP(AJ147+AN147+AT147,NyIRS!$A$2:$K$59,DK147)),IF(AND(ISNUMBER(AJ147),ISNUMBER(AQ147),DK147&gt;7),IF(COUNTIF(O147,0)+COUNTIF(W147,0)&gt;1,"",VLOOKUP(AJ147+AQ147,NyIRS!$A$2:$K$59,DK147)),""))</f>
        <v/>
      </c>
      <c r="BD147" s="4" t="str">
        <f>IF(AND(ISNUMBER(AK147),ISNUMBER(AL147),ISNUMBER(AM147),DK147&lt;8),IF(COUNTIF(P147,0)+COUNTIF(AA147,0)+COUNTIF(Z147,0)&gt;1,"",VLOOKUP(AK147+AL147+AM147,NyIES!$A$2:$K$59,DK147)),IF(AND(ISNUMBER(AL147),ISNUMBER(AM147),ISNUMBER(AR147),DK147&gt;7),IF(COUNTIF(AA147,0)+COUNTIF(Z147,0)+COUNTIF(X147,0)&gt;1,"",VLOOKUP(AL147+AM147+AR147,NyIES!$A$2:$K$59,DK147)),""))</f>
        <v/>
      </c>
      <c r="BE147" s="4" t="str">
        <f>IF(AND(ISNUMBER(AJ147),ISNUMBER(AP147),ISNUMBER(AU147),DK147&lt;8),IF(COUNTIF(O147,0)+AND(COUNTIF(U147,0),COUNTIF(V147,0))+COUNTIF(AD147,0)&gt;1,"",VLOOKUP(AJ147+AP147+AU147,NyISI!$A$2:$K$59,DK147)),IF(AND(ISNUMBER(AS147),ISNUMBER(AU147),ISNUMBER(AV147),DK147=8),IF(COUNTIF(AD147,0)+COUNTIF(Q147,0)+AND(COUNTIF(W147,0),COUNTIF(X147,0))&gt;1,"",VLOOKUP(AS147+AU147+AV147,NyISI!$A$2:$K$59,DK147)),IF(AND(ISNUMBER(AS147),ISNUMBER(AV147),DK147&gt;8),IF(COUNTIF(Q147,0)+AND(COUNTIF(W147,0),COUNTIF(X147,0))&gt;1,"",VLOOKUP(AS147+AV147,NyISI!$A$2:$K$59,DK147)),"")))</f>
        <v/>
      </c>
      <c r="BF147" s="4" t="str">
        <f>IF(AND(ISNUMBER(AT147),ISNUMBER(AK147),ISNUMBER(AL147),ISNUMBER(AM147),DK147&lt;8),IF(COUNTIF(P147,0)+COUNTIF(AA147,0)+COUNTIF(Z147,0)+COUNTIF(AE147,0)&gt;1,"",VLOOKUP(AT147+AK147+AL147+AM147,NyISS!$A$2:$G$78,DK147)),"")</f>
        <v/>
      </c>
      <c r="BG147" s="4" t="str">
        <f>IF(AND(ISNUMBER(AJ147),ISNUMBER(AL147),ISNUMBER(AM147),DK147&gt;7),IF(COUNTIF(O147,0)+COUNTIF(AA147,0)+COUNTIF(Z147,0)&gt;1,"",VLOOKUP(AJ147+AL147+AM147,NyISM!$A$2:$K$59,DK147)),"")</f>
        <v/>
      </c>
      <c r="BH147" s="4" t="str">
        <f>IF(AND(ISNUMBER(AY147),ISNUMBER(AZ147)),IF(COUNTIF(T147,0)+COUNTIF(Y147,0)&gt;1,"",VLOOKUP(AY147+AZ147,NyIAM!$A$2:$K$40,DK147)),"")</f>
        <v/>
      </c>
      <c r="BJ147" s="4" t="str">
        <f>IF(ISNUMBER(BB147),VLOOKUP(BB147,Percentil!$A$2:$B$122,2,1),"")</f>
        <v/>
      </c>
      <c r="BK147" s="4" t="str">
        <f>IF(ISNUMBER(BC147),VLOOKUP(BC147,Percentil!$A$2:$B$122,2,1),"")</f>
        <v/>
      </c>
      <c r="BL147" s="4" t="str">
        <f>IF(ISNUMBER(BD147),VLOOKUP(BD147,Percentil!$A$2:$B$122,2,1),"")</f>
        <v/>
      </c>
      <c r="BM147" s="4" t="str">
        <f>IF(ISNUMBER(BE147),VLOOKUP(BE147,Percentil!$A$2:$B$122,2,1),"")</f>
        <v/>
      </c>
      <c r="BN147" s="4" t="str">
        <f>IF(ISNUMBER(BF147),VLOOKUP(BF147,Percentil!$A$2:$B$122,2,1),"")</f>
        <v/>
      </c>
      <c r="BO147" s="4" t="str">
        <f>IF(ISNUMBER(BG147),VLOOKUP(BG147,Percentil!$A$2:$B$122,2,1),"")</f>
        <v/>
      </c>
      <c r="BP147" s="4" t="str">
        <f>IF(ISNUMBER(BH147),VLOOKUP(BH147,Percentil!$A$2:$B$122,2,1),"")</f>
        <v/>
      </c>
      <c r="BQ147" s="4" t="str">
        <f>IF(AND(ISNUMBER(AJ147),ISNUMBER(DK147)),IF(AJ147-VLOOKUP(BI147,NyFi!$L$2:$V$4,DK147,1)&lt;1,1 &amp; " - " &amp; AJ147+VLOOKUP(BI147,NyFi!$L$2:$V$4,DK147,1),IF(AJ147+VLOOKUP(BI147,NyFi!$L$2:$V$4,DK147,1)&gt;19,AJ147-VLOOKUP(BI147,NyFi!$L$2:$V$4,DK147,1) &amp; " - " &amp; 19,AJ147-VLOOKUP(BI147,NyFi!$L$2:$V$4,DK147,1) &amp; " - " &amp; AJ147+VLOOKUP(BI147,NyFi!$L$2:$V$4,DK147,1))),"")</f>
        <v/>
      </c>
      <c r="BR147" s="4" t="str">
        <f>IF(AND(ISNUMBER(DK147),DK147&lt;8),IF(AND(ISNUMBER(AK147),ISNUMBER(DK147)),IF(AK147-VLOOKUP(BI147,NyGs!$L$2:$V$4,DK147,1)&lt;1,1 &amp; " - " &amp; AK147+VLOOKUP(BI147,NyGs!$L$2:$V$4,DK147,1),IF(AK147+VLOOKUP(BI147,NyGs!$L$2:$V$4,DK147,1)&gt;19,AK147-VLOOKUP(BI147,NyGs!$L$2:$V$4,DK147,1) &amp; " - " &amp; 19,AK147-VLOOKUP(BI147,NyGs!$L$2:$V$4,DK147,1) &amp; " - " &amp; AK147+VLOOKUP(BI147,NyGs!$L$2:$V$4,DK147,1))),""),"")</f>
        <v/>
      </c>
      <c r="BS147" s="4" t="str">
        <f>IF(AND(ISNUMBER(AL147),ISNUMBER(DK147)),IF(AL147-VLOOKUP(BI147,NyRm!$L$2:$V$4,DK147,1)&lt;1,1 &amp; " - " &amp; AL147+VLOOKUP(BI147,NyRm!$L$2:$V$4,DK147,1),IF(AL147+VLOOKUP(BI147,NyRm!$L$2:$V$4,DK147,1)&gt;19,AL147-VLOOKUP(BI147,NyRm!$L$2:$V$4,DK147,1) &amp; " - " &amp; 19,AL147-VLOOKUP(BI147,NyRm!$L$2:$V$4,DK147,1) &amp; " - " &amp; AL147+VLOOKUP(BI147,NyRm!$L$2:$V$4,DK147,1))),"")</f>
        <v/>
      </c>
      <c r="BT147" s="4" t="str">
        <f>IF(AND(ISNUMBER(AM147),ISNUMBER(DK147)),IF(AM147-VLOOKUP(BI147,NyFm!$L$2:$V$4,DK147,1)&lt;1,1 &amp; " - " &amp; AM147+VLOOKUP(BI147,NyFm!$L$2:$V$4,DK147,1),IF(AM147+VLOOKUP(BI147,NyFm!$L$2:$V$4,DK147,1)&gt;19,AM147-VLOOKUP(BI147,NyFm!$L$2:$V$4,DK147,1) &amp; " - " &amp; 19,AM147-VLOOKUP(BI147,NyFm!$L$2:$V$4,DK147,1) &amp; " - " &amp; AM147+VLOOKUP(BI147,NyFm!$L$2:$V$4,DK147,1))),"")</f>
        <v/>
      </c>
      <c r="BU147" s="4" t="str">
        <f>IF(AND(ISNUMBER(DK147),DK147&lt;8),IF(AND(ISNUMBER(AN147),ISNUMBER(DK147)),IF(AN147-VLOOKUP(BI147,NyLi1R!$L$2:$V$4,DK147,1)&lt;1,1 &amp; " - " &amp; AN147+VLOOKUP(BI147,NyLi1R!$L$2:$V$4,DK147,1),IF(AN147+VLOOKUP(BI147,NyLi1R!$L$2:$V$4,DK147,1)&gt;19,AN147-VLOOKUP(BI147,NyLi1R!$L$2:$V$4,DK147,1) &amp; " - " &amp; 19,AN147-VLOOKUP(BI147,NyLi1R!$L$2:$V$4,DK147,1) &amp; " - " &amp; AN147+VLOOKUP(BI147,NyLi1R!$L$2:$V$4,DK147,1))),""),"")</f>
        <v/>
      </c>
      <c r="BV147" s="4" t="str">
        <f>IF(AND(ISNUMBER(DK147),DK147&lt;8),IF(AND(ISNUMBER(AO147),ISNUMBER(DK147)),IF(AO147-VLOOKUP(BI147,NyLi1E!$L$2:$V$4,DK147,1)&lt;1,1 &amp; " - " &amp; AO147+VLOOKUP(BI147,NyLi1E!$L$2:$V$4,DK147,1),IF(AO147+VLOOKUP(BI147,NyLi1E!$L$2:$V$4,DK147,1)&gt;19,AO147-VLOOKUP(BI147,NyLi1E!$L$2:$V$4,DK147,1) &amp; " - " &amp; 19,AO147-VLOOKUP(BI147,NyLi1E!$L$2:$V$4,DK147,1) &amp; " - " &amp; AO147+VLOOKUP(BI147,NyLi1E!$L$2:$V$4,DK147,1))),""),"")</f>
        <v/>
      </c>
      <c r="BW147" s="4" t="str">
        <f>IF(AND(ISNUMBER(DK147),DK147&lt;8),IF(AND(ISNUMBER(AP147),ISNUMBER(DK147)),IF(AP147-VLOOKUP(BI147,NyLi1T!$L$2:$V$4,DK147,1)&lt;1,1 &amp; " - " &amp; AP147+VLOOKUP(BI147,NyLi1T!$L$2:$V$4,DK147,1),IF(AP147+VLOOKUP(BI147,NyLi1T!$L$2:$V$4,DK147,1)&gt;19,AP147-VLOOKUP(BI147,NyLi1T!$L$2:$V$4,DK147,1) &amp; " - " &amp; 19,AP147-VLOOKUP(BI147,NyLi1T!$L$2:$V$4,DK147,1) &amp; " - " &amp; AP147+VLOOKUP(BI147,NyLi1T!$L$2:$V$4,DK147,1))),""),"")</f>
        <v/>
      </c>
      <c r="BX147" s="4" t="str">
        <f>IF(AND(ISNUMBER(DK147),DK147&gt;7),IF(AND(ISNUMBER(AQ147),ISNUMBER(DK147)),IF(AQ147-VLOOKUP(BI147,NyLi2R!$L$2:$V$4,DK147,1)&lt;1,1 &amp; " - " &amp; AQ147+VLOOKUP(BI147,NyLi2R!$L$2:$V$4,DK147,1),IF(AQ147+VLOOKUP(BI147,NyLi2R!$L$2:$V$4,DK147,1)&gt;19,AQ147-VLOOKUP(BI147,NyLi2R!$L$2:$V$4,DK147,1) &amp; " - " &amp; 19,AQ147-VLOOKUP(BI147,NyLi2R!$L$2:$V$4,DK147,1) &amp; " - " &amp; AQ147+VLOOKUP(BI147,NyLi2R!$L$2:$V$4,DK147,1))),""),"")</f>
        <v/>
      </c>
      <c r="BY147" s="4" t="str">
        <f>IF(AND(ISNUMBER(DK147),DK147&gt;7),IF(AND(ISNUMBER(AR147),ISNUMBER(DK147)),IF(AR147-VLOOKUP(BI147,NyLi2E!$L$2:$V$4,DK147,1)&lt;1,1 &amp; " - " &amp; AR147+VLOOKUP(BI147,NyLi2E!$L$2:$V$4,DK147,1),IF(AR147+VLOOKUP(BI147,NyLi2E!$L$2:$V$4,DK147,1)&gt;19,AR147-VLOOKUP(BI147,NyLi2E!$L$2:$V$4,DK147,1) &amp; " - " &amp; 19,AR147-VLOOKUP(BI147,NyLi2E!$L$2:$V$4,DK147,1) &amp; " - " &amp; AR147+VLOOKUP(BI147,NyLi2E!$L$2:$V$4,DK147,1))),""),"")</f>
        <v/>
      </c>
      <c r="BZ147" s="4" t="str">
        <f>IF(AND(ISNUMBER(DK147),DK147&gt;7),IF(AND(ISNUMBER(AS147),ISNUMBER(DK147)),IF(AS147-VLOOKUP(BI147,NyLi2T!$L$2:$V$4,DK147,1)&lt;1,1 &amp; " - " &amp; AS147+VLOOKUP(BI147,NyLi2T!$L$2:$V$4,DK147,1),IF(AS147+VLOOKUP(BI147,NyLi2T!$L$2:$V$4,DK147,1)&gt;19,AS147-VLOOKUP(BI147,NyLi2T!$L$2:$V$4,DK147,1) &amp; " - " &amp; 19,AS147-VLOOKUP(BI147,NyLi2T!$L$2:$V$4,DK147,1) &amp; " - " &amp; AS147+VLOOKUP(BI147,NyLi2T!$L$2:$V$4,DK147,1))),""),"")</f>
        <v/>
      </c>
      <c r="CA147" s="4" t="str">
        <f>IF(AND(ISNUMBER(DK147),DK147&lt;8),IF(AND(ISNUMBER(AT147),ISNUMBER(DK147)),IF(AT147-VLOOKUP(BI147,NySs!$L$2:$V$4,DK147,1)&lt;1,1 &amp; " - " &amp; AT147+VLOOKUP(BI147,NySs!$L$2:$V$4,DK147,1),IF(AT147+VLOOKUP(BI147,NySs!$L$2:$V$4,DK147,1)&gt;19,AT147-VLOOKUP(BI147,NySs!$L$2:$V$4,DK147,1) &amp; " - " &amp; 19,AT147-VLOOKUP(BI147,NySs!$L$2:$V$4,DK147,1) &amp; " - " &amp; AT147+VLOOKUP(BI147,NySs!$L$2:$V$4,DK147,1))),""),"")</f>
        <v/>
      </c>
      <c r="CB147" s="4" t="str">
        <f>IF(AND(ISNUMBER(DK147),DK147&lt;9),IF(AND(ISNUMBER(AU147),ISNUMBER(DK147)),IF(AU147-VLOOKUP(BI147,NyEo!$L$2:$V$4,DK147,1)&lt;1,1 &amp; " - " &amp; AU147+VLOOKUP(BI147,NyEo!$L$2:$V$4,DK147,1),IF(AU147+VLOOKUP(BI147,NyEo!$L$2:$V$4,DK147,1)&gt;19,AU147-VLOOKUP(BI147,NyEo!$L$2:$V$4,DK147,1) &amp; " - " &amp; 19,AU147-VLOOKUP(BI147,NyEo!$L$2:$V$4,DK147,1) &amp; " - " &amp; AU147+VLOOKUP(BI147,NyEo!$L$2:$V$4,DK147,1))),""),"")</f>
        <v/>
      </c>
      <c r="CC147" s="4" t="str">
        <f>IF(AND(ISNUMBER(DK147),DK147&gt;7),IF(AND(ISNUMBER(AV147),ISNUMBER(DK147)),IF(AV147-VLOOKUP(BI147,NyHt!$L$2:$V$4,DK147,1)&lt;1,1 &amp; " - " &amp; AV147+VLOOKUP(BI147,NyHt!$L$2:$V$4,DK147,1),IF(AV147+VLOOKUP(BI147,NyHt!$L$2:$V$4,DK147,1)&gt;19,AV147-VLOOKUP(BI147,NyHt!$L$2:$V$4,DK147,1) &amp; " - " &amp; 19,AV147-VLOOKUP(BI147,NyHt!$L$2:$V$4,DK147,1) &amp; " - " &amp; AV147+VLOOKUP(BI147,NyHt!$L$2:$V$4,DK147,1))),""),"")</f>
        <v/>
      </c>
      <c r="CD147" s="4" t="str">
        <f>IF(AND(ISNUMBER(AW147),ISNUMBER(DK147)),IF(AW147-VLOOKUP(BI147,NySiF!$L$2:$V$4,DK147,1)&lt;1,1 &amp; " - " &amp; AW147+VLOOKUP(BI147,NySiF!$L$2:$V$4,DK147,1),IF(AW147+VLOOKUP(BI147,NySiF!$L$2:$V$4,DK147,1)&gt;19,AW147-VLOOKUP(BI147,NySiF!$L$2:$V$4,DK147,1) &amp; " - " &amp; 19,AW147-VLOOKUP(BI147,NySiF!$L$2:$V$4,DK147,1) &amp; " - " &amp; AW147+VLOOKUP(BI147,NySiF!$L$2:$V$4,DK147,1))),"")</f>
        <v/>
      </c>
      <c r="CE147" s="4" t="str">
        <f>IF(AND(ISNUMBER(AX147),ISNUMBER(DK147)),IF(AX147-VLOOKUP(BI147,NySiB!$L$2:$V$4,DK147,1)&lt;1,1 &amp; " - " &amp; AX147+VLOOKUP(BI147,NySiB!$L$2:$V$4,DK147,1),IF(AX147+VLOOKUP(BI147,NySiB!$L$2:$V$4,DK147,1)&gt;19,AX147-VLOOKUP(BI147,NySiB!$L$2:$V$4,DK147,1) &amp; " - " &amp; 19,AX147-VLOOKUP(BI147,NySiB!$L$2:$V$4,DK147,1) &amp; " - " &amp; AX147+VLOOKUP(BI147,NySiB!$L$2:$V$4,DK147,1))),"")</f>
        <v/>
      </c>
      <c r="CF147" s="4" t="str">
        <f>IF(AND(ISNUMBER(AY147),ISNUMBER(DK147)),IF(AY147-VLOOKUP(BI147,NySiT!$L$2:$V$4,DK147,1)&lt;1,1 &amp; " - " &amp; AY147+VLOOKUP(BI147,NySiT!$L$2:$V$4,DK147,1),IF(AY147+VLOOKUP(BI147,NySiT!$L$2:$V$4,DK147,1)&gt;19,AY147-VLOOKUP(BI147,NySiT!$L$2:$V$4,DK147,1) &amp; " - " &amp; 19,AY147-VLOOKUP(BI147,NySiT!$L$2:$V$4,DK147,1) &amp; " - " &amp; AY147+VLOOKUP(BI147,NySiT!$L$2:$V$4,DK147,1))),"")</f>
        <v/>
      </c>
      <c r="CG147" s="4" t="str">
        <f>IF(AND(ISNUMBER(AZ147),ISNUMBER(DK147)),IF(AZ147-VLOOKUP(BI147,NyVs!$L$2:$V$4,DK147,1)&lt;1,1 &amp; " - " &amp; AZ147+VLOOKUP(BI147,NyVs!$L$2:$V$4,DK147,1),IF(AZ147+VLOOKUP(BI147,NyVs!$L$2:$V$4,DK147,1)&gt;19,AZ147-VLOOKUP(BI147,NyVs!$L$2:$V$4,DK147,1) &amp; " - " &amp; 19,AZ147-VLOOKUP(BI147,NyVs!$L$2:$V$4,DK147,1) &amp; " - " &amp; AZ147+VLOOKUP(BI147,NyVs!$L$2:$V$4,DK147,1))),"")</f>
        <v/>
      </c>
      <c r="CH147" s="4" t="str">
        <f>IF(AND(ISNUMBER(BA147),ISNUMBER(DK147)),IF(BA147-VLOOKUP(BI147,NyPp!$L$2:$V$4,DK147,1)&lt;1,1 &amp; " - " &amp; BA147+VLOOKUP(BI147,NyPp!$L$2:$V$4,DK147,1),IF(BA147+VLOOKUP(BI147,NyPp!$L$2:$V$4,DK147,1)&gt;19,BA147-VLOOKUP(BI147,NyPp!$L$2:$V$4,DK147,1) &amp; " - " &amp; 19,BA147-VLOOKUP(BI147,NyPp!$L$2:$V$4,DK147,1) &amp; " - " &amp; BA147+VLOOKUP(BI147,NyPp!$L$2:$V$4,DK147,1))),"")</f>
        <v/>
      </c>
      <c r="CI147" s="4" t="str">
        <f>IF(AND(ISNUMBER(BB147),ISNUMBER(DK147)),IF(BB147-VLOOKUP(BI147,NyIGS!$L$2:$V$4,DK147,1)&lt;40,40 &amp; " - " &amp; BB147+VLOOKUP(BI147,NyIGS!$L$2:$V$4,DK147,1),IF(BB147+VLOOKUP(BI147,NyIGS!$L$2:$V$4,DK147,1)&gt;160,BB147-VLOOKUP(BI147,NyIGS!$L$2:$V$4,DK147,1) &amp; " - " &amp; 160,BB147-VLOOKUP(BI147,NyIGS!$L$2:$V$4,DK147,1) &amp; " - " &amp; BB147+VLOOKUP(BI147,NyIGS!$L$2:$V$4,DK147,1))),"")</f>
        <v/>
      </c>
      <c r="CJ147" s="4" t="str">
        <f>IF(AND(ISNUMBER(BC147),ISNUMBER(DK147)),IF(BC147-VLOOKUP(BI147,NyIRS!$L$2:$V$4,DK147,1)&lt;40,40 &amp; " - " &amp; BC147+VLOOKUP(BI147,NyIRS!$L$2:$V$4,DK147,1),IF(BC147+VLOOKUP(BI147,NyIRS!$L$2:$V$4,DK147,1)&gt;160,BC147-VLOOKUP(BI147,NyIRS!$L$2:$V$4,DK147,1) &amp; " - " &amp; 160,BC147-VLOOKUP(BI147,NyIRS!$L$2:$V$4,DK147,1) &amp; " - " &amp; BC147+VLOOKUP(BI147,NyIRS!$L$2:$V$4,DK147,1))),"")</f>
        <v/>
      </c>
      <c r="CK147" s="4" t="str">
        <f>IF(AND(ISNUMBER(BD147),ISNUMBER(DK147)),IF(BD147-VLOOKUP(BI147,NyIES!$L$2:$V$4,DK147,1)&lt;40,40 &amp; " - " &amp; BD147+VLOOKUP(BI147,NyIES!$L$2:$V$4,DK147,1),IF(BD147+VLOOKUP(BI147,NyIES!$L$2:$V$4,DK147,1)&gt;160,BD147-VLOOKUP(BI147,NyIES!$L$2:$V$4,DK147,1) &amp; " - " &amp; 160,BD147-VLOOKUP(BI147,NyIES!$L$2:$V$4,DK147,1) &amp; " - " &amp; BD147+VLOOKUP(BI147,NyIES!$L$2:$V$4,DK147,1))),"")</f>
        <v/>
      </c>
      <c r="CL147" s="4" t="str">
        <f>IF(AND(ISNUMBER(BE147),ISNUMBER(DK147)),IF(BE147-VLOOKUP(BI147,NyISI!$L$2:$V$4,DK147,1)&lt;40,40 &amp; " - " &amp; BE147+VLOOKUP(BI147,NyISI!$L$2:$V$4,DK147,1),IF(BE147+VLOOKUP(BI147,NyISI!$L$2:$V$4,DK147,1)&gt;160,BE147-VLOOKUP(BI147,NyISI!$L$2:$V$4,DK147,1) &amp; " - " &amp; 160,BE147-VLOOKUP(BI147,NyISI!$L$2:$V$4,DK147,1) &amp; " - " &amp; BE147+VLOOKUP(BI147,NyISI!$L$2:$V$4,DK147,1))),"")</f>
        <v/>
      </c>
      <c r="CM147" s="4" t="str">
        <f>IF(AND(ISNUMBER(DK147),DK147&lt;8),IF(AND(ISNUMBER(BF147),ISNUMBER(DK147)),IF(BF147-VLOOKUP(BI147,NyISS!$L$2:$V$4,DK147,1)&lt;40,40 &amp; " - " &amp; BF147+VLOOKUP(BI147,NyISS!$L$2:$V$4,DK147,1),IF(BF147+VLOOKUP(BI147,NyISS!$L$2:$V$4,DK147,1)&gt;160,BF147-VLOOKUP(BI147,NyISS!$L$2:$V$4,DK147,1) &amp; " - " &amp; 160,BF147-VLOOKUP(BI147,NyISS!$L$2:$V$4,DK147,1) &amp; " - " &amp; BF147+VLOOKUP(BI147,NyISS!$L$2:$V$4,DK147,1))),""),"")</f>
        <v/>
      </c>
      <c r="CN147" s="4" t="str">
        <f>IF(AND(ISNUMBER(DK147),DK147&gt;7),IF(AND(ISNUMBER(BG147),ISNUMBER(DK147)),IF(BG147-VLOOKUP(BI147,NyISM!$L$2:$V$4,DK147,1)&lt;40,40 &amp; " - " &amp; BG147+VLOOKUP(BI147,NyISM!$L$2:$V$4,DK147,1),IF(BG147+VLOOKUP(BI147,NyISM!$L$2:$V$4,DK147,1)&gt;160,BG147-VLOOKUP(BI147,NyISM!$L$2:$V$4,DK147,1) &amp; " - " &amp; 160,BG147-VLOOKUP(BI147,NyISM!$L$2:$V$4,DK147,1) &amp; " - " &amp; BG147+VLOOKUP(BI147,NyISM!$L$2:$V$4,DK147,1))),""),"")</f>
        <v/>
      </c>
      <c r="CO147" s="4" t="str">
        <f>IF(AND(ISNUMBER(BH147),ISNUMBER(DK147)),IF(BH147-VLOOKUP(BI147,NyIAM!$L$2:$V$4,DK147,1)&lt;40,40 &amp; " - " &amp; BH147+VLOOKUP(BI147,NyIAM!$L$2:$V$4,DK147,1),IF(BH147+VLOOKUP(BI147,NyIAM!$L$2:$V$4,DK147,1)&gt;160,BH147-VLOOKUP(BI147,NyIAM!$L$2:$V$4,DK147,1) &amp; " - " &amp; 160,BH147-VLOOKUP(BI147,NyIAM!$L$2:$V$4,DK147,1) &amp; " - " &amp; BH147+VLOOKUP(BI147,NyIAM!$L$2:$V$4,DK147,1))),"")</f>
        <v/>
      </c>
      <c r="CP147" s="4" t="str">
        <f>IF(AF147="","",IF(AND(ISNUMBER(AF147),ISNUMBER(DK147)),IF(VLOOKUP(AF147,NyOm!$A$2:$K$30,DK147,1)=1,"Onormalt få ord",IF(VLOOKUP(AF147,NyOm!$A$2:$K$30,DK147,1)=2,"Färre antal ord än normalt",IF(VLOOKUP(AF147,NyOm!$A$2:$K$30,DK147,1)=3,"Normalt antal ord","")))))</f>
        <v/>
      </c>
      <c r="CQ147" s="4" t="str">
        <f>IF(AB147="","",IF(AND(ISNUMBER(AB147),ISNUMBER(DK147)),IF(VLOOKUP(AB147,NyPbTid!$A$2:$K$218,DK147,1)=1,"Onormalt lång tidsåtgång",IF(VLOOKUP(AB147,NyPbTid!$A$2:$K$218,DK147,1)=2,"Långsammare än normalt",IF(VLOOKUP(AB147,NyPbTid!$A$2:$K$218,DK147,1)=3,"Normal tidsåtgång","")))))</f>
        <v/>
      </c>
      <c r="CR147" s="4" t="str">
        <f>IF(AC147="","",IF(AND(ISNUMBER(AC147),ISNUMBER(DK147)),IF(VLOOKUP(AC147,NyPbFel!$A$2:$K$18,DK147,1)=1,"Onormalt antal fel",IF(VLOOKUP(AC147,NyPbFel!$A$2:$K$18,DK147,1)=2,"Fler fel än normalt",IF(VLOOKUP(AC147,NyPbFel!$A$2:$K$18,DK147,1)=3,"Normalt antal fel","")))))</f>
        <v/>
      </c>
      <c r="CS147" s="4" t="str">
        <f t="shared" si="50"/>
        <v/>
      </c>
      <c r="CT147" s="4" t="str">
        <f>IF(OR(ISNUMBER(CS147),CS147="0**"),IF(ISNUMBER(CS147),CS147/ABS(CS147)*VLOOKUP(1,SignDiff!$A$3:$K$4,DK147,1),VLOOKUP(1,SignDiff!$A$3:$K$4,DK147,1)),"")</f>
        <v/>
      </c>
      <c r="CU147" s="4" t="str">
        <f>IF(OR(ISNUMBER(CS147),CS147="0**"),IF(ISNUMBER(CS147),CS147/ABS(CS147)*VLOOKUP(1,SignDiff!$A$7:$K$8,DK147,1),VLOOKUP(1,SignDiff!$A$7:$K$8,DK147,1)),"")</f>
        <v/>
      </c>
      <c r="CV147" s="4" t="str">
        <f t="shared" si="51"/>
        <v/>
      </c>
      <c r="CW147" s="4" t="str">
        <f t="shared" si="52"/>
        <v/>
      </c>
      <c r="CX147" s="4" t="str">
        <f>IF(OR(ISNUMBER(CS147),CS147="0**"),IF(CS147="0**",VLOOKUP(0,'IRS-IES'!$A$2:$C$43,2,1),IF(CS147&lt;0,VLOOKUP(ABS(CS147),'IRS-IES'!$A$2:$C$43,2,1),VLOOKUP(ABS(CS147),'IRS-IES'!$A$2:$C$43,3,1))),"")</f>
        <v/>
      </c>
      <c r="CY147" s="4" t="str">
        <f t="shared" si="53"/>
        <v/>
      </c>
      <c r="CZ147" s="4" t="str">
        <f>IF(OR(ISNUMBER(CY147),CY147="0**"),IF(ISNUMBER(CY147),CY147/ABS(CY147)*VLOOKUP(2,SignDiff!$A$3:$K$4,DK147,1),VLOOKUP(2,SignDiff!$A$3:$K$4,DK147,1)),"")</f>
        <v/>
      </c>
      <c r="DA147" s="4" t="str">
        <f>IF(OR(ISNUMBER(CY147),CY147="0**"),IF(ISNUMBER(CY147),CY147/ABS(CY147)*VLOOKUP(2,SignDiff!$A$7:$K$8,DK147,1),VLOOKUP(2,SignDiff!$A$7:$K$8,DK147,1)),"")</f>
        <v/>
      </c>
      <c r="DB147" s="4" t="str">
        <f t="shared" si="54"/>
        <v/>
      </c>
      <c r="DC147" s="4" t="str">
        <f t="shared" si="55"/>
        <v/>
      </c>
      <c r="DD147" s="4" t="str">
        <f>IF(OR(ISNUMBER(CY147),CY147="0**"),IF(CY147="0**",VLOOKUP(0,'ISI-ISS'!$A$2:$C$43,2,1),IF(CY147&lt;0,VLOOKUP(ABS(CY147),'ISI-ISS'!$A$2:$C$43,2,1),VLOOKUP(ABS(CY147),'ISI-ISS'!$A$2:$C$43,3,1))),"")</f>
        <v/>
      </c>
      <c r="DE147" s="4" t="str">
        <f t="shared" si="56"/>
        <v/>
      </c>
      <c r="DF147" s="4" t="str">
        <f>IF(OR(ISNUMBER(DE147),DE147="0**"),IF(ISNUMBER(DE147),DE147/ABS(DE147)*VLOOKUP(2,SignDiff!$A$3:$K$4,DK147,1),VLOOKUP(2,SignDiff!$A$3:$K$4,DK147,1)),"")</f>
        <v/>
      </c>
      <c r="DG147" s="4" t="str">
        <f>IF(OR(ISNUMBER(DE147),DE147="0**"),IF(ISNUMBER(DE147),DE147/ABS(DE147)*VLOOKUP(2,SignDiff!$A$7:$K$8,DK147,1),VLOOKUP(2,SignDiff!$A$7:$K$8,DK147,1)),"")</f>
        <v/>
      </c>
      <c r="DH147" s="4" t="str">
        <f t="shared" si="57"/>
        <v/>
      </c>
      <c r="DI147" s="4" t="str">
        <f t="shared" si="58"/>
        <v/>
      </c>
      <c r="DJ147" s="4" t="str">
        <f>IF(OR(ISNUMBER(DE147),DE147="0**"),IF(DE147="0**",VLOOKUP(0,'ISI-ISM'!$A$2:$C$43,2,1),IF(DE147&lt;0,VLOOKUP(ABS(DE147),'ISI-ISM'!$A$2:$C$43,2,1),VLOOKUP(ABS(DE147),'ISI-ISM'!$A$2:$C$43,3,1))),"")</f>
        <v/>
      </c>
      <c r="DK147" s="4" t="str">
        <f>IF(ISERROR(VLOOKUP(N147,age!$A$2:$C$11,2,1)),"",VLOOKUP(N147,age!$A$2:$C$11,2,1))</f>
        <v/>
      </c>
      <c r="DL147" s="4" t="str">
        <f>IF(ISERROR(VLOOKUP(N147,age!$A$2:$C$11,3,1)),"",VLOOKUP(N147,age!$A$2:$C$11,3,1))</f>
        <v/>
      </c>
      <c r="DM147" s="4">
        <f t="shared" si="45"/>
        <v>0</v>
      </c>
      <c r="DN147" s="4">
        <f t="shared" si="46"/>
        <v>0</v>
      </c>
      <c r="DO147" s="4">
        <f t="shared" si="47"/>
        <v>0</v>
      </c>
      <c r="DP147" s="4">
        <f t="shared" si="48"/>
        <v>0</v>
      </c>
      <c r="DQ147" s="4">
        <f t="shared" si="49"/>
        <v>0</v>
      </c>
      <c r="DR147" s="9" t="str">
        <f t="shared" si="59"/>
        <v/>
      </c>
      <c r="DS147" s="9" t="str">
        <f t="shared" si="60"/>
        <v/>
      </c>
      <c r="DT147" s="9" t="str">
        <f t="shared" si="61"/>
        <v/>
      </c>
      <c r="DU147" s="9" t="str">
        <f t="shared" si="62"/>
        <v/>
      </c>
      <c r="DV147" s="9" t="str">
        <f t="shared" si="63"/>
        <v/>
      </c>
      <c r="DW147" s="9" t="str">
        <f t="shared" si="64"/>
        <v/>
      </c>
      <c r="DX147" s="9" t="str">
        <f t="shared" si="65"/>
        <v/>
      </c>
      <c r="DY147" s="9" t="str">
        <f>IF(AND(ISNUMBER(AJ147),ISNUMBER(DK147)),IF(AJ147-VLOOKUP(BI147,NyFi!$L$2:$V$4,DK147,1)&lt;1,1,AJ147-VLOOKUP(BI147,NyFi!$L$2:$V$4,DK147,1)),"")</f>
        <v/>
      </c>
      <c r="DZ147" s="9" t="str">
        <f>IF(AND(ISNUMBER(DK147),DK147&lt;8),IF(AND(ISNUMBER(AK147),ISNUMBER(DK147)),IF(AK147-VLOOKUP(BI147,NyGs!$L$2:$V$4,DK147,1)&lt;1,1,AK147-VLOOKUP(BI147,NyGs!$L$2:$V$4,DK147,1)),""),"")</f>
        <v/>
      </c>
      <c r="EA147" s="9" t="str">
        <f>IF(AND(ISNUMBER(AL147),ISNUMBER(DK147)),IF(AL147-VLOOKUP(BI147,NyRm!$L$2:$V$4,DK147,1)&lt;1,1,AL147-VLOOKUP(BI147,NyRm!$L$2:$V$4,DK147,1)),"")</f>
        <v/>
      </c>
      <c r="EB147" s="9" t="str">
        <f>IF(AND(ISNUMBER(AM147),ISNUMBER(DK147)),IF(AM147-VLOOKUP(BI147,NyFm!$L$2:$V$4,DK147,1)&lt;1,1,AM147-VLOOKUP(BI147,NyFm!$L$2:$V$4,DK147,1)),"")</f>
        <v/>
      </c>
      <c r="EC147" s="9" t="str">
        <f>IF(AND(ISNUMBER(DK147),DK147&lt;8),IF(AND(ISNUMBER(AN147),ISNUMBER(DK147)),IF(AN147-VLOOKUP(BI147,NyLi1R!$L$2:$V$4,DK147,1)&lt;1,1,AN147-VLOOKUP(BI147,NyLi1R!$L$2:$V$4,DK147,1)),""),"")</f>
        <v/>
      </c>
      <c r="ED147" s="9" t="str">
        <f>IF(AND(ISNUMBER(DK147),DK147&lt;8),IF(AND(ISNUMBER(AO147),ISNUMBER(DK147)),IF(AO147-VLOOKUP(BI147,NyLi1E!$L$2:$V$4,DK147,1)&lt;1,1,AO147-VLOOKUP(BI147,NyLi1E!$L$2:$V$4,DK147,1)),""),"")</f>
        <v/>
      </c>
      <c r="EE147" s="9" t="str">
        <f>IF(AND(ISNUMBER(DK147),DK147&lt;8),IF(AND(ISNUMBER(AP147),ISNUMBER(DK147)),IF(AP147-VLOOKUP(BI147,NyLi1T!$L$2:$V$4,DK147,1)&lt;1,1,AP147-VLOOKUP(BI147,NyLi1T!$L$2:$V$4,DK147,1)),""),"")</f>
        <v/>
      </c>
      <c r="EF147" s="9" t="str">
        <f>IF(AND(ISNUMBER(DK147),DK147&gt;7),IF(AND(ISNUMBER(AQ147),ISNUMBER(DK147)),IF(AQ147-VLOOKUP(BI147,NyLi2R!$L$2:$V$4,DK147,1)&lt;1,1,AQ147-VLOOKUP(BI147,NyLi2R!$L$2:$V$4,DK147,1)),""),"")</f>
        <v/>
      </c>
      <c r="EG147" s="9" t="str">
        <f>IF(AND(ISNUMBER(DK147),DK147&gt;7),IF(AND(ISNUMBER(AR147),ISNUMBER(DK147)),IF(AR147-VLOOKUP(BI147,NyLi2E!$L$2:$V$4,DK147,1)&lt;1,1,AR147-VLOOKUP(BI147,NyLi2E!$L$2:$V$4,DK147,1)),""),"")</f>
        <v/>
      </c>
      <c r="EH147" s="9" t="str">
        <f>IF(AND(ISNUMBER(DK147),DK147&gt;7),IF(AND(ISNUMBER(AS147),ISNUMBER(DK147)),IF(AS147-VLOOKUP(BI147,NyLi2T!$L$2:$V$4,DK147,1)&lt;1,1,AS147-VLOOKUP(BI147,NyLi2T!$L$2:$V$4,DK147,1)),""),"")</f>
        <v/>
      </c>
      <c r="EI147" s="9" t="str">
        <f>IF(AND(ISNUMBER(DK147),DK147&lt;8),IF(AND(ISNUMBER(AT147),ISNUMBER(DK147)),IF(AT147-VLOOKUP(BI147,NySs!$L$2:$V$4,DK147,1)&lt;1,1,AT147-VLOOKUP(BI147,NySs!$L$2:$V$4,DK147,1)),""),"")</f>
        <v/>
      </c>
      <c r="EJ147" s="9" t="str">
        <f>IF(AND(ISNUMBER(DK147),DK147&lt;9),IF(AND(ISNUMBER(AU147),ISNUMBER(DK147)),IF(AU147-VLOOKUP(BI147,NyEo!$L$2:$V$4,DK147,1)&lt;1,1,AU147-VLOOKUP(BI147,NyEo!$L$2:$V$4,DK147,1)),""),"")</f>
        <v/>
      </c>
      <c r="EK147" s="9" t="str">
        <f>IF(AND(ISNUMBER(DK147),DK147&gt;7),IF(AND(ISNUMBER(AV147),ISNUMBER(DK147)),IF(AV147-VLOOKUP(BI147,NyHt!$L$2:$V$4,DK147,1)&lt;1,1,AV147-VLOOKUP(BI147,NyHt!$L$2:$V$4,DK147,1)),""),"")</f>
        <v/>
      </c>
      <c r="EL147" s="9" t="str">
        <f>IF(AND(ISNUMBER(AW147),ISNUMBER(DK147)),IF(AW147-VLOOKUP(BI147,NySiF!$L$2:$V$4,DK147,1)&lt;1,1,AW147-VLOOKUP(BI147,NySiF!$L$2:$V$4,DK147,1)),"")</f>
        <v/>
      </c>
      <c r="EM147" s="9" t="str">
        <f>IF(AND(ISNUMBER(AX147),ISNUMBER(DK147)),IF(AX147-VLOOKUP(BI147,NySiB!$L$2:$V$4,DK147,1)&lt;1,1,AX147-VLOOKUP(BI147,NySiB!$L$2:$V$4,DK147,1)),"")</f>
        <v/>
      </c>
      <c r="EN147" s="9" t="str">
        <f>IF(AND(ISNUMBER(AY147),ISNUMBER(DK147)),IF(AY147-VLOOKUP(BI147,NySiT!$L$2:$V$4,DK147,1)&lt;1,1,AY147-VLOOKUP(BI147,NySiT!$L$2:$V$4,DK147,1)),"")</f>
        <v/>
      </c>
      <c r="EO147" s="9" t="str">
        <f>IF(AND(ISNUMBER(AZ147),ISNUMBER(DK147)),IF(AZ147-VLOOKUP(BI147,NyVs!$L$2:$V$4,DK147,1)&lt;1,1,AZ147-VLOOKUP(BI147,NyVs!$L$2:$V$4,DK147,1)),"")</f>
        <v/>
      </c>
      <c r="EP147" s="9" t="str">
        <f>IF(AND(ISNUMBER(BA147),ISNUMBER(DK147)),IF(BA147-VLOOKUP(BI147,NyPp!$L$2:$V$4,DK147,1)&lt;1,1,BA147-VLOOKUP(BI147,NyPp!$L$2:$V$4,DK147,1)),"")</f>
        <v/>
      </c>
      <c r="EQ147" s="9" t="str">
        <f>IF(AND(ISNUMBER(BB147),ISNUMBER(DK147)),IF(BB147-VLOOKUP(BI147,NyIGS!$L$2:$V$4,DK147,1)&lt;40,40,BB147-VLOOKUP(BI147,NyIGS!$L$2:$V$4,DK147,1)),"")</f>
        <v/>
      </c>
      <c r="ER147" s="9" t="str">
        <f>IF(AND(ISNUMBER(BC147),ISNUMBER(DK147)),IF(BC147-VLOOKUP(BI147,NyIRS!$L$2:$V$4,DK147,1)&lt;40,40,BC147-VLOOKUP(BI147,NyIRS!$L$2:$V$4,DK147,1)),"")</f>
        <v/>
      </c>
      <c r="ES147" s="9" t="str">
        <f>IF(AND(ISNUMBER(BD147),ISNUMBER(DK147)),IF(BD147-VLOOKUP(BI147,NyIES!$L$2:$V$4,DK147,1)&lt;40,40,BD147-VLOOKUP(BI147,NyIES!$L$2:$V$4,DK147,1)),"")</f>
        <v/>
      </c>
      <c r="ET147" s="9" t="str">
        <f>IF(AND(ISNUMBER(BE147),ISNUMBER(DK147)),IF(BE147-VLOOKUP(BI147,NyISI!$L$2:$V$4,DK147,1)&lt;40,40,BE147-VLOOKUP(BI147,NyISI!$L$2:$V$4,DK147,1)),"")</f>
        <v/>
      </c>
      <c r="EU147" s="9" t="str">
        <f>IF(AND(ISNUMBER(DK147),DK147&lt;8),IF(AND(ISNUMBER(BF147),ISNUMBER(DK147)),IF(BF147-VLOOKUP(BI147,NyISS!$L$2:$V$4,DK147,1)&lt;40,40,BF147-VLOOKUP(BI147,NyISS!$L$2:$V$4,DK147,1)),""),"")</f>
        <v/>
      </c>
      <c r="EV147" s="9" t="str">
        <f>IF(AND(ISNUMBER(DK147),DK147&gt;7),IF(AND(ISNUMBER(BG147),ISNUMBER(DK147)),IF(BG147-VLOOKUP(BI147,NyISM!$L$2:$V$4,DK147,1)&lt;40,40,BG147-VLOOKUP(BI147,NyISM!$L$2:$V$4,DK147,1)),""),"")</f>
        <v/>
      </c>
      <c r="EW147" s="9" t="str">
        <f>IF(AND(ISNUMBER(BH147),ISNUMBER(DK147)),IF(BH147-VLOOKUP(BI147,NyIAM!$L$2:$V$4,DK147,1)&lt;40,40,BH147-VLOOKUP(BI147,NyIAM!$L$2:$V$4,DK147,1)),"")</f>
        <v/>
      </c>
      <c r="EX147" s="9" t="str">
        <f>IF(AND(ISNUMBER(AJ147),ISNUMBER(DK147)),IF(AJ147+VLOOKUP(BI147,NyFi!$L$2:$V$4,DK147,1)&gt;19,19,AJ147+VLOOKUP(BI147,NyFi!$L$2:$V$4,DK147,1)),"")</f>
        <v/>
      </c>
      <c r="EY147" s="9" t="str">
        <f>IF(AND(ISNUMBER(DK147),DK147&lt;8),IF(AND(ISNUMBER(AK147),ISNUMBER(DK147)),IF(AK147+VLOOKUP(BI147,NyGs!$L$2:$V$4,DK147,1)&gt;19,19,AK147+VLOOKUP(BI147,NyGs!$L$2:$V$4,DK147,1)),""),"")</f>
        <v/>
      </c>
      <c r="EZ147" s="9" t="str">
        <f>IF(AND(ISNUMBER(AL147),ISNUMBER(DK147)),IF(AL147+VLOOKUP(BI147,NyRm!$L$2:$V$4,DK147,1)&gt;19,19,AL147+VLOOKUP(BI147,NyRm!$L$2:$V$4,DK147,1)),"")</f>
        <v/>
      </c>
      <c r="FA147" s="9" t="str">
        <f>IF(AND(ISNUMBER(AM147),ISNUMBER(DK147)),IF(AM147+VLOOKUP(BI147,NyFm!$L$2:$V$4,DK147,1)&gt;19,19,AM147+VLOOKUP(BI147,NyFm!$L$2:$V$4,DK147,1)),"")</f>
        <v/>
      </c>
      <c r="FB147" s="9" t="str">
        <f>IF(AND(ISNUMBER(DK147),DK147&lt;8),IF(AND(ISNUMBER(AN147),ISNUMBER(DK147)),IF(AN147+VLOOKUP(BI147,NyLi1R!$L$2:$V$4,DK147,1)&gt;19,19,AN147+VLOOKUP(BI147,NyLi1R!$L$2:$V$4,DK147,1)),""),"")</f>
        <v/>
      </c>
      <c r="FC147" s="9" t="str">
        <f>IF(AND(ISNUMBER(DK147),DK147&lt;8),IF(AND(ISNUMBER(AO147),ISNUMBER(DK147)),IF(AO147+VLOOKUP(BI147,NyLi1E!$L$2:$V$4,DK147,1)&gt;19,19,AO147+VLOOKUP(BI147,NyLi1E!$L$2:$V$4,DK147,1)),""),"")</f>
        <v/>
      </c>
      <c r="FD147" s="9" t="str">
        <f>IF(AND(ISNUMBER(DK147),DK147&lt;8),IF(AND(ISNUMBER(AP147),ISNUMBER(DK147)),IF(AP147+VLOOKUP(BI147,NyLi1T!$L$2:$V$4,DK147,1)&gt;19,19,AP147+VLOOKUP(BI147,NyLi1T!$L$2:$V$4,DK147,1)),""),"")</f>
        <v/>
      </c>
      <c r="FE147" s="9" t="str">
        <f>IF(AND(ISNUMBER(DK147),DK147&gt;7),IF(AND(ISNUMBER(AQ147),ISNUMBER(DK147)),IF(AQ147+VLOOKUP(BI147,NyLi2R!$L$2:$V$4,DK147,1)&gt;19,19,AQ147+VLOOKUP(BI147,NyLi2R!$L$2:$V$4,DK147,1)),""),"")</f>
        <v/>
      </c>
      <c r="FF147" s="9" t="str">
        <f>IF(AND(ISNUMBER(DK147),DK147&gt;7),IF(AND(ISNUMBER(AR147),ISNUMBER(DK147)),IF(AR147+VLOOKUP(BI147,NyLi2E!$L$2:$V$4,DK147,1)&gt;19,19,AR147+VLOOKUP(BI147,NyLi2E!$L$2:$V$4,DK147,1)),""),"")</f>
        <v/>
      </c>
      <c r="FG147" s="9" t="str">
        <f>IF(AND(ISNUMBER(DK147),DK147&gt;7),IF(AND(ISNUMBER(AS147),ISNUMBER(DK147)),IF(AS147+VLOOKUP(BI147,NyLi2T!$L$2:$V$4,DK147,1)&gt;19,19,AS147+VLOOKUP(BI147,NyLi2T!$L$2:$V$4,DK147,1)),""),"")</f>
        <v/>
      </c>
      <c r="FH147" s="9" t="str">
        <f>IF(AND(ISNUMBER(DK147),DK147&lt;8),IF(AND(ISNUMBER(AT147),ISNUMBER(DK147)),IF(AT147+VLOOKUP(BI147,NySs!$L$2:$V$4,DK147,1)&gt;19,19,AT147+VLOOKUP(BI147,NySs!$L$2:$V$4,DK147,1)),""),"")</f>
        <v/>
      </c>
      <c r="FI147" s="9" t="str">
        <f>IF(AND(ISNUMBER(DK147),DK147&lt;9),IF(AND(ISNUMBER(AU147),ISNUMBER(DK147)),IF(AU147+VLOOKUP(BI147,NyEo!$L$2:$V$4,DK147,1)&gt;19,19,AU147+VLOOKUP(BI147,NyEo!$L$2:$V$4,DK147,1)),""),"")</f>
        <v/>
      </c>
      <c r="FJ147" s="9" t="str">
        <f>IF(AND(ISNUMBER(DK147),DK147&gt;7),IF(AND(ISNUMBER(AV147),ISNUMBER(DK147)),IF(AV147+VLOOKUP(BI147,NyHt!$L$2:$V$4,DK147,1)&gt;19,19,AV147+VLOOKUP(BI147,NyHt!$L$2:$V$4,DK147,1)),""),"")</f>
        <v/>
      </c>
      <c r="FK147" s="9" t="str">
        <f>IF(AND(ISNUMBER(AW147),ISNUMBER(DK147)),IF(AW147+VLOOKUP(BI147,NySiF!$L$2:$V$4,DK147,1)&gt;19,19,AW147+VLOOKUP(BI147,NySiF!$L$2:$V$4,DK147,1)),"")</f>
        <v/>
      </c>
      <c r="FL147" s="9" t="str">
        <f>IF(AND(ISNUMBER(AX147),ISNUMBER(DK147)),IF(AX147+VLOOKUP(BI147,NySiB!$L$2:$V$4,DK147,1)&gt;19,19,AX147+VLOOKUP(BI147,NySiB!$L$2:$V$4,DK147,1)),"")</f>
        <v/>
      </c>
      <c r="FM147" s="9" t="str">
        <f>IF(AND(ISNUMBER(AY147),ISNUMBER(DK147)),IF(AY147+VLOOKUP(BI147,NySiT!$L$2:$V$4,DK147,1)&gt;19,19,AY147+VLOOKUP(BI147,NySiT!$L$2:$V$4,DK147,1)),"")</f>
        <v/>
      </c>
      <c r="FN147" s="9" t="str">
        <f>IF(AND(ISNUMBER(AZ147),ISNUMBER(DK147)),IF(AZ147+VLOOKUP(BI147,NyVs!$L$2:$V$4,DK147,1)&gt;19,19,AZ147+VLOOKUP(BI147,NyVs!$L$2:$V$4,DK147,1)),"")</f>
        <v/>
      </c>
      <c r="FO147" s="9" t="str">
        <f>IF(AND(ISNUMBER(BA147),ISNUMBER(DK147)),IF(BA147+VLOOKUP(BI147,NyPp!$L$2:$V$4,DK147,1)&gt;19,19,BA147+VLOOKUP(BI147,NyPp!$L$2:$V$4,DK147,1)),"")</f>
        <v/>
      </c>
      <c r="FP147" s="9" t="str">
        <f>IF(AND(ISNUMBER(BB147),ISNUMBER(DK147)),IF(BB147+VLOOKUP(BI147,NyIGS!$L$2:$V$4,DK147,1)&gt;160,160,BB147+VLOOKUP(BI147,NyIGS!$L$2:$V$4,DK147,1)),"")</f>
        <v/>
      </c>
      <c r="FQ147" s="9" t="str">
        <f>IF(AND(ISNUMBER(BC147),ISNUMBER(DK147)),IF(BC147+VLOOKUP(BI147,NyIRS!$L$2:$V$4,DK147,1)&gt;160,160,BC147+VLOOKUP(BI147,NyIRS!$L$2:$V$4,DK147,1)),"")</f>
        <v/>
      </c>
      <c r="FR147" s="9" t="str">
        <f>IF(AND(ISNUMBER(BD147),ISNUMBER(DK147)),IF(BD147+VLOOKUP(BI147,NyIES!$L$2:$V$4,DK147,1)&gt;160,160, BD147+VLOOKUP(BI147,NyIES!$L$2:$V$4,DK147,1)),"")</f>
        <v/>
      </c>
      <c r="FS147" s="9" t="str">
        <f>IF(AND(ISNUMBER(BE147),ISNUMBER(DK147)),IF(BE147+VLOOKUP(BI147,NyISI!$L$2:$V$4,DK147,1)&gt;160,160,BE147+VLOOKUP(BI147,NyISI!$L$2:$V$4,DK147,1)),"")</f>
        <v/>
      </c>
      <c r="FT147" s="9" t="str">
        <f>IF(AND(ISNUMBER(DK147),DK147&lt;8),IF(AND(ISNUMBER(BF147),ISNUMBER(DK147)),IF(BF147+VLOOKUP(BI147,NyISS!$L$2:$V$4,DK147,1)&gt;160,160,BF147+VLOOKUP(BI147,NyISS!$L$2:$V$4,DK147,1)),""),"")</f>
        <v/>
      </c>
      <c r="FU147" s="9" t="str">
        <f>IF(AND(ISNUMBER(DK147),DK147&gt;7),IF(AND(ISNUMBER(BG147),ISNUMBER(DK147)),IF(BG147+VLOOKUP(BI147,NyISM!$L$2:$V$4,DK147,1)&gt;160,160,BG147+VLOOKUP(BI147,NyISM!$L$2:$V$4,DK147,1)),""),"")</f>
        <v/>
      </c>
      <c r="FV147" s="9" t="str">
        <f>IF(AND(ISNUMBER(BH147),ISNUMBER(DK147)),IF(BH147+VLOOKUP(BI147,NyIAM!$L$2:$V$4,DK147,1)&gt;160,160,BH147+VLOOKUP(BI147,NyIAM!$L$2:$V$4,DK147,1)),"")</f>
        <v/>
      </c>
    </row>
    <row r="148" spans="1:178" x14ac:dyDescent="0.2">
      <c r="A148" s="51"/>
      <c r="B148" s="51"/>
      <c r="C148" s="51"/>
      <c r="D148" s="51"/>
      <c r="E148" s="51"/>
      <c r="F148" s="51"/>
      <c r="G148" s="51"/>
      <c r="H148" s="51"/>
      <c r="I148" s="51"/>
      <c r="J148" s="52"/>
      <c r="K148" s="52"/>
      <c r="L148" s="53"/>
      <c r="M148" s="53"/>
      <c r="N148" s="58" t="str">
        <f t="shared" si="44"/>
        <v/>
      </c>
      <c r="O148" s="53"/>
      <c r="P148" s="53"/>
      <c r="Q148" s="53"/>
      <c r="R148" s="53"/>
      <c r="S148" s="53"/>
      <c r="T148" s="53"/>
      <c r="U148" s="53"/>
      <c r="V148" s="53"/>
      <c r="W148" s="53"/>
      <c r="X148" s="53"/>
      <c r="Y148" s="53"/>
      <c r="Z148" s="53"/>
      <c r="AA148" s="53"/>
      <c r="AB148" s="53"/>
      <c r="AC148" s="53"/>
      <c r="AD148" s="53"/>
      <c r="AE148" s="53"/>
      <c r="AF148" s="53"/>
      <c r="AG148" s="53"/>
      <c r="AH148" s="53"/>
      <c r="AI148" s="53"/>
      <c r="AJ148" s="4" t="str">
        <f>IF(O148="","",IF(ISNUMBER(N148),VLOOKUP(O148,NyFi!$A$2:$K$40,DK148),""))</f>
        <v/>
      </c>
      <c r="AK148" s="4" t="str">
        <f>IF(P148="","",IF(AND(ISNUMBER(N148),DK148&lt;8),VLOOKUP(P148,NyGs!$A$2:$G$41,DK148),""))</f>
        <v/>
      </c>
      <c r="AL148" s="4" t="str">
        <f>IF(AA148="","",IF(ISNUMBER(N148),VLOOKUP(AA148,NyRm!$A$2:$K$56,DK148),""))</f>
        <v/>
      </c>
      <c r="AM148" s="4" t="str">
        <f>IF(Z148="","",IF(ISNUMBER(N148),VLOOKUP(Z148,NyFm!$A$2:$K$46,DK148),""))</f>
        <v/>
      </c>
      <c r="AN148" s="4" t="str">
        <f>IF(U148="","",IF(AND(ISNUMBER(N148),DK148&lt;8),VLOOKUP(U148,NyLi1R!$A$2:$G$20,DK148),""))</f>
        <v/>
      </c>
      <c r="AO148" s="4" t="str">
        <f>IF(V148="","",IF(AND(ISNUMBER(N148),DK148&lt;8),VLOOKUP(V148,NyLi1E!$A$2:$G$20,DK148),""))</f>
        <v/>
      </c>
      <c r="AP148" s="4" t="str">
        <f>IF(AND(ISNUMBER(N148),ISNUMBER(AN148),ISNUMBER(AO148),DK148&lt;8),VLOOKUP(AN148+AO148,NyLi1T!$A$2:$G$40,DK148),"")</f>
        <v/>
      </c>
      <c r="AQ148" s="4" t="str">
        <f>IF(W148="","",IF(AND(ISNUMBER(N148),DK148&gt;7),VLOOKUP(W148,NyLi2R!$A$2:$K$20,DK148),""))</f>
        <v/>
      </c>
      <c r="AR148" s="4" t="str">
        <f>IF(X148="","",IF(AND(ISNUMBER(N148),DK148&gt;7),VLOOKUP(X148,NyLi2E!$A$2:$K$20,DK148),""))</f>
        <v/>
      </c>
      <c r="AS148" s="4" t="str">
        <f>IF(AND(ISNUMBER(N148),ISNUMBER(AQ148),ISNUMBER(AR148),DK148&gt;7),VLOOKUP(AQ148+AR148,NyLi2T!$A$2:$K$40,DK148),"")</f>
        <v/>
      </c>
      <c r="AT148" s="4" t="str">
        <f>IF(AE148="","",IF(AND(ISNUMBER(N148),DK148&lt;8),VLOOKUP(AE148,NySs!$A$2:$G$28,DK148),""))</f>
        <v/>
      </c>
      <c r="AU148" s="4" t="str">
        <f>IF(AD148="","",IF(AND(ISNUMBER(N148),DK148&lt;9),VLOOKUP(AD148,NyEo!$A$2:$H$22,DK148),""))</f>
        <v/>
      </c>
      <c r="AV148" s="4" t="str">
        <f>IF(Q148="","",IF(AND(ISNUMBER(N148),DK148&gt;7),VLOOKUP(Q148,NyHt!$A$2:$K$17,DK148),""))</f>
        <v/>
      </c>
      <c r="AW148" s="4" t="str">
        <f>IF(R148="","",IF(ISNUMBER(N148),VLOOKUP(R148,NySiF!$A$2:$K$18,DK148),""))</f>
        <v/>
      </c>
      <c r="AX148" s="4" t="str">
        <f>IF(S148="","",IF(ISNUMBER(N148),VLOOKUP(S148,NySiB!$A$2:$K$16,DK148),""))</f>
        <v/>
      </c>
      <c r="AY148" s="4" t="str">
        <f>IF(T148="","",IF(ISNUMBER(N148),VLOOKUP(T148,NySiT!$A$2:$K$32,DK148),""))</f>
        <v/>
      </c>
      <c r="AZ148" s="4" t="str">
        <f>IF(Y148="","",IF(ISNUMBER(N148),VLOOKUP(Y148,NyVs!$A$2:$K$86,DK148),""))</f>
        <v/>
      </c>
      <c r="BA148" s="4" t="str">
        <f>IF(AI148="","",IF(ISNUMBER(N148),VLOOKUP(AI148,NyPp!$A$2:$K$202,DK148),""))</f>
        <v/>
      </c>
      <c r="BB148" s="4" t="str">
        <f>IF(AND(ISNUMBER(AJ148),ISNUMBER(AK148),ISNUMBER(AL148),ISNUMBER(AM148),DK148&lt;8),IF(COUNTIF(O148,0)+COUNTIF(P148,0)+COUNTIF(AA148,0)+COUNTIF(Z148,0)&gt;1,"",VLOOKUP(AJ148+AK148+AL148+AM148,NyIGS!$A$2:$K$78,DK148)),IF(AND(ISNUMBER(AJ148),ISNUMBER(AL148),ISNUMBER(AM148),ISNUMBER(AS148),DK148&gt;7),IF(COUNTIF(O148,0)+COUNTIF(AA148,0)+COUNTIF(Z148,0)+AND(COUNTIF(W148,0),COUNTIF(X148,0))&gt;1,"",VLOOKUP(AJ148+AL148+AM148+AS148,NyIGS!$A$2:$K$78,DK148)),""))</f>
        <v/>
      </c>
      <c r="BC148" s="4" t="str">
        <f>IF(AND(ISNUMBER(AJ148),ISNUMBER(AN148),ISNUMBER(AT148),DK148&lt;8),IF(COUNTIF(O148,0)+COUNTIF(U148,0)+COUNTIF(AE148,0)&gt;1,"",VLOOKUP(AJ148+AN148+AT148,NyIRS!$A$2:$K$59,DK148)),IF(AND(ISNUMBER(AJ148),ISNUMBER(AQ148),DK148&gt;7),IF(COUNTIF(O148,0)+COUNTIF(W148,0)&gt;1,"",VLOOKUP(AJ148+AQ148,NyIRS!$A$2:$K$59,DK148)),""))</f>
        <v/>
      </c>
      <c r="BD148" s="4" t="str">
        <f>IF(AND(ISNUMBER(AK148),ISNUMBER(AL148),ISNUMBER(AM148),DK148&lt;8),IF(COUNTIF(P148,0)+COUNTIF(AA148,0)+COUNTIF(Z148,0)&gt;1,"",VLOOKUP(AK148+AL148+AM148,NyIES!$A$2:$K$59,DK148)),IF(AND(ISNUMBER(AL148),ISNUMBER(AM148),ISNUMBER(AR148),DK148&gt;7),IF(COUNTIF(AA148,0)+COUNTIF(Z148,0)+COUNTIF(X148,0)&gt;1,"",VLOOKUP(AL148+AM148+AR148,NyIES!$A$2:$K$59,DK148)),""))</f>
        <v/>
      </c>
      <c r="BE148" s="4" t="str">
        <f>IF(AND(ISNUMBER(AJ148),ISNUMBER(AP148),ISNUMBER(AU148),DK148&lt;8),IF(COUNTIF(O148,0)+AND(COUNTIF(U148,0),COUNTIF(V148,0))+COUNTIF(AD148,0)&gt;1,"",VLOOKUP(AJ148+AP148+AU148,NyISI!$A$2:$K$59,DK148)),IF(AND(ISNUMBER(AS148),ISNUMBER(AU148),ISNUMBER(AV148),DK148=8),IF(COUNTIF(AD148,0)+COUNTIF(Q148,0)+AND(COUNTIF(W148,0),COUNTIF(X148,0))&gt;1,"",VLOOKUP(AS148+AU148+AV148,NyISI!$A$2:$K$59,DK148)),IF(AND(ISNUMBER(AS148),ISNUMBER(AV148),DK148&gt;8),IF(COUNTIF(Q148,0)+AND(COUNTIF(W148,0),COUNTIF(X148,0))&gt;1,"",VLOOKUP(AS148+AV148,NyISI!$A$2:$K$59,DK148)),"")))</f>
        <v/>
      </c>
      <c r="BF148" s="4" t="str">
        <f>IF(AND(ISNUMBER(AT148),ISNUMBER(AK148),ISNUMBER(AL148),ISNUMBER(AM148),DK148&lt;8),IF(COUNTIF(P148,0)+COUNTIF(AA148,0)+COUNTIF(Z148,0)+COUNTIF(AE148,0)&gt;1,"",VLOOKUP(AT148+AK148+AL148+AM148,NyISS!$A$2:$G$78,DK148)),"")</f>
        <v/>
      </c>
      <c r="BG148" s="4" t="str">
        <f>IF(AND(ISNUMBER(AJ148),ISNUMBER(AL148),ISNUMBER(AM148),DK148&gt;7),IF(COUNTIF(O148,0)+COUNTIF(AA148,0)+COUNTIF(Z148,0)&gt;1,"",VLOOKUP(AJ148+AL148+AM148,NyISM!$A$2:$K$59,DK148)),"")</f>
        <v/>
      </c>
      <c r="BH148" s="4" t="str">
        <f>IF(AND(ISNUMBER(AY148),ISNUMBER(AZ148)),IF(COUNTIF(T148,0)+COUNTIF(Y148,0)&gt;1,"",VLOOKUP(AY148+AZ148,NyIAM!$A$2:$K$40,DK148)),"")</f>
        <v/>
      </c>
      <c r="BJ148" s="4" t="str">
        <f>IF(ISNUMBER(BB148),VLOOKUP(BB148,Percentil!$A$2:$B$122,2,1),"")</f>
        <v/>
      </c>
      <c r="BK148" s="4" t="str">
        <f>IF(ISNUMBER(BC148),VLOOKUP(BC148,Percentil!$A$2:$B$122,2,1),"")</f>
        <v/>
      </c>
      <c r="BL148" s="4" t="str">
        <f>IF(ISNUMBER(BD148),VLOOKUP(BD148,Percentil!$A$2:$B$122,2,1),"")</f>
        <v/>
      </c>
      <c r="BM148" s="4" t="str">
        <f>IF(ISNUMBER(BE148),VLOOKUP(BE148,Percentil!$A$2:$B$122,2,1),"")</f>
        <v/>
      </c>
      <c r="BN148" s="4" t="str">
        <f>IF(ISNUMBER(BF148),VLOOKUP(BF148,Percentil!$A$2:$B$122,2,1),"")</f>
        <v/>
      </c>
      <c r="BO148" s="4" t="str">
        <f>IF(ISNUMBER(BG148),VLOOKUP(BG148,Percentil!$A$2:$B$122,2,1),"")</f>
        <v/>
      </c>
      <c r="BP148" s="4" t="str">
        <f>IF(ISNUMBER(BH148),VLOOKUP(BH148,Percentil!$A$2:$B$122,2,1),"")</f>
        <v/>
      </c>
      <c r="BQ148" s="4" t="str">
        <f>IF(AND(ISNUMBER(AJ148),ISNUMBER(DK148)),IF(AJ148-VLOOKUP(BI148,NyFi!$L$2:$V$4,DK148,1)&lt;1,1 &amp; " - " &amp; AJ148+VLOOKUP(BI148,NyFi!$L$2:$V$4,DK148,1),IF(AJ148+VLOOKUP(BI148,NyFi!$L$2:$V$4,DK148,1)&gt;19,AJ148-VLOOKUP(BI148,NyFi!$L$2:$V$4,DK148,1) &amp; " - " &amp; 19,AJ148-VLOOKUP(BI148,NyFi!$L$2:$V$4,DK148,1) &amp; " - " &amp; AJ148+VLOOKUP(BI148,NyFi!$L$2:$V$4,DK148,1))),"")</f>
        <v/>
      </c>
      <c r="BR148" s="4" t="str">
        <f>IF(AND(ISNUMBER(DK148),DK148&lt;8),IF(AND(ISNUMBER(AK148),ISNUMBER(DK148)),IF(AK148-VLOOKUP(BI148,NyGs!$L$2:$V$4,DK148,1)&lt;1,1 &amp; " - " &amp; AK148+VLOOKUP(BI148,NyGs!$L$2:$V$4,DK148,1),IF(AK148+VLOOKUP(BI148,NyGs!$L$2:$V$4,DK148,1)&gt;19,AK148-VLOOKUP(BI148,NyGs!$L$2:$V$4,DK148,1) &amp; " - " &amp; 19,AK148-VLOOKUP(BI148,NyGs!$L$2:$V$4,DK148,1) &amp; " - " &amp; AK148+VLOOKUP(BI148,NyGs!$L$2:$V$4,DK148,1))),""),"")</f>
        <v/>
      </c>
      <c r="BS148" s="4" t="str">
        <f>IF(AND(ISNUMBER(AL148),ISNUMBER(DK148)),IF(AL148-VLOOKUP(BI148,NyRm!$L$2:$V$4,DK148,1)&lt;1,1 &amp; " - " &amp; AL148+VLOOKUP(BI148,NyRm!$L$2:$V$4,DK148,1),IF(AL148+VLOOKUP(BI148,NyRm!$L$2:$V$4,DK148,1)&gt;19,AL148-VLOOKUP(BI148,NyRm!$L$2:$V$4,DK148,1) &amp; " - " &amp; 19,AL148-VLOOKUP(BI148,NyRm!$L$2:$V$4,DK148,1) &amp; " - " &amp; AL148+VLOOKUP(BI148,NyRm!$L$2:$V$4,DK148,1))),"")</f>
        <v/>
      </c>
      <c r="BT148" s="4" t="str">
        <f>IF(AND(ISNUMBER(AM148),ISNUMBER(DK148)),IF(AM148-VLOOKUP(BI148,NyFm!$L$2:$V$4,DK148,1)&lt;1,1 &amp; " - " &amp; AM148+VLOOKUP(BI148,NyFm!$L$2:$V$4,DK148,1),IF(AM148+VLOOKUP(BI148,NyFm!$L$2:$V$4,DK148,1)&gt;19,AM148-VLOOKUP(BI148,NyFm!$L$2:$V$4,DK148,1) &amp; " - " &amp; 19,AM148-VLOOKUP(BI148,NyFm!$L$2:$V$4,DK148,1) &amp; " - " &amp; AM148+VLOOKUP(BI148,NyFm!$L$2:$V$4,DK148,1))),"")</f>
        <v/>
      </c>
      <c r="BU148" s="4" t="str">
        <f>IF(AND(ISNUMBER(DK148),DK148&lt;8),IF(AND(ISNUMBER(AN148),ISNUMBER(DK148)),IF(AN148-VLOOKUP(BI148,NyLi1R!$L$2:$V$4,DK148,1)&lt;1,1 &amp; " - " &amp; AN148+VLOOKUP(BI148,NyLi1R!$L$2:$V$4,DK148,1),IF(AN148+VLOOKUP(BI148,NyLi1R!$L$2:$V$4,DK148,1)&gt;19,AN148-VLOOKUP(BI148,NyLi1R!$L$2:$V$4,DK148,1) &amp; " - " &amp; 19,AN148-VLOOKUP(BI148,NyLi1R!$L$2:$V$4,DK148,1) &amp; " - " &amp; AN148+VLOOKUP(BI148,NyLi1R!$L$2:$V$4,DK148,1))),""),"")</f>
        <v/>
      </c>
      <c r="BV148" s="4" t="str">
        <f>IF(AND(ISNUMBER(DK148),DK148&lt;8),IF(AND(ISNUMBER(AO148),ISNUMBER(DK148)),IF(AO148-VLOOKUP(BI148,NyLi1E!$L$2:$V$4,DK148,1)&lt;1,1 &amp; " - " &amp; AO148+VLOOKUP(BI148,NyLi1E!$L$2:$V$4,DK148,1),IF(AO148+VLOOKUP(BI148,NyLi1E!$L$2:$V$4,DK148,1)&gt;19,AO148-VLOOKUP(BI148,NyLi1E!$L$2:$V$4,DK148,1) &amp; " - " &amp; 19,AO148-VLOOKUP(BI148,NyLi1E!$L$2:$V$4,DK148,1) &amp; " - " &amp; AO148+VLOOKUP(BI148,NyLi1E!$L$2:$V$4,DK148,1))),""),"")</f>
        <v/>
      </c>
      <c r="BW148" s="4" t="str">
        <f>IF(AND(ISNUMBER(DK148),DK148&lt;8),IF(AND(ISNUMBER(AP148),ISNUMBER(DK148)),IF(AP148-VLOOKUP(BI148,NyLi1T!$L$2:$V$4,DK148,1)&lt;1,1 &amp; " - " &amp; AP148+VLOOKUP(BI148,NyLi1T!$L$2:$V$4,DK148,1),IF(AP148+VLOOKUP(BI148,NyLi1T!$L$2:$V$4,DK148,1)&gt;19,AP148-VLOOKUP(BI148,NyLi1T!$L$2:$V$4,DK148,1) &amp; " - " &amp; 19,AP148-VLOOKUP(BI148,NyLi1T!$L$2:$V$4,DK148,1) &amp; " - " &amp; AP148+VLOOKUP(BI148,NyLi1T!$L$2:$V$4,DK148,1))),""),"")</f>
        <v/>
      </c>
      <c r="BX148" s="4" t="str">
        <f>IF(AND(ISNUMBER(DK148),DK148&gt;7),IF(AND(ISNUMBER(AQ148),ISNUMBER(DK148)),IF(AQ148-VLOOKUP(BI148,NyLi2R!$L$2:$V$4,DK148,1)&lt;1,1 &amp; " - " &amp; AQ148+VLOOKUP(BI148,NyLi2R!$L$2:$V$4,DK148,1),IF(AQ148+VLOOKUP(BI148,NyLi2R!$L$2:$V$4,DK148,1)&gt;19,AQ148-VLOOKUP(BI148,NyLi2R!$L$2:$V$4,DK148,1) &amp; " - " &amp; 19,AQ148-VLOOKUP(BI148,NyLi2R!$L$2:$V$4,DK148,1) &amp; " - " &amp; AQ148+VLOOKUP(BI148,NyLi2R!$L$2:$V$4,DK148,1))),""),"")</f>
        <v/>
      </c>
      <c r="BY148" s="4" t="str">
        <f>IF(AND(ISNUMBER(DK148),DK148&gt;7),IF(AND(ISNUMBER(AR148),ISNUMBER(DK148)),IF(AR148-VLOOKUP(BI148,NyLi2E!$L$2:$V$4,DK148,1)&lt;1,1 &amp; " - " &amp; AR148+VLOOKUP(BI148,NyLi2E!$L$2:$V$4,DK148,1),IF(AR148+VLOOKUP(BI148,NyLi2E!$L$2:$V$4,DK148,1)&gt;19,AR148-VLOOKUP(BI148,NyLi2E!$L$2:$V$4,DK148,1) &amp; " - " &amp; 19,AR148-VLOOKUP(BI148,NyLi2E!$L$2:$V$4,DK148,1) &amp; " - " &amp; AR148+VLOOKUP(BI148,NyLi2E!$L$2:$V$4,DK148,1))),""),"")</f>
        <v/>
      </c>
      <c r="BZ148" s="4" t="str">
        <f>IF(AND(ISNUMBER(DK148),DK148&gt;7),IF(AND(ISNUMBER(AS148),ISNUMBER(DK148)),IF(AS148-VLOOKUP(BI148,NyLi2T!$L$2:$V$4,DK148,1)&lt;1,1 &amp; " - " &amp; AS148+VLOOKUP(BI148,NyLi2T!$L$2:$V$4,DK148,1),IF(AS148+VLOOKUP(BI148,NyLi2T!$L$2:$V$4,DK148,1)&gt;19,AS148-VLOOKUP(BI148,NyLi2T!$L$2:$V$4,DK148,1) &amp; " - " &amp; 19,AS148-VLOOKUP(BI148,NyLi2T!$L$2:$V$4,DK148,1) &amp; " - " &amp; AS148+VLOOKUP(BI148,NyLi2T!$L$2:$V$4,DK148,1))),""),"")</f>
        <v/>
      </c>
      <c r="CA148" s="4" t="str">
        <f>IF(AND(ISNUMBER(DK148),DK148&lt;8),IF(AND(ISNUMBER(AT148),ISNUMBER(DK148)),IF(AT148-VLOOKUP(BI148,NySs!$L$2:$V$4,DK148,1)&lt;1,1 &amp; " - " &amp; AT148+VLOOKUP(BI148,NySs!$L$2:$V$4,DK148,1),IF(AT148+VLOOKUP(BI148,NySs!$L$2:$V$4,DK148,1)&gt;19,AT148-VLOOKUP(BI148,NySs!$L$2:$V$4,DK148,1) &amp; " - " &amp; 19,AT148-VLOOKUP(BI148,NySs!$L$2:$V$4,DK148,1) &amp; " - " &amp; AT148+VLOOKUP(BI148,NySs!$L$2:$V$4,DK148,1))),""),"")</f>
        <v/>
      </c>
      <c r="CB148" s="4" t="str">
        <f>IF(AND(ISNUMBER(DK148),DK148&lt;9),IF(AND(ISNUMBER(AU148),ISNUMBER(DK148)),IF(AU148-VLOOKUP(BI148,NyEo!$L$2:$V$4,DK148,1)&lt;1,1 &amp; " - " &amp; AU148+VLOOKUP(BI148,NyEo!$L$2:$V$4,DK148,1),IF(AU148+VLOOKUP(BI148,NyEo!$L$2:$V$4,DK148,1)&gt;19,AU148-VLOOKUP(BI148,NyEo!$L$2:$V$4,DK148,1) &amp; " - " &amp; 19,AU148-VLOOKUP(BI148,NyEo!$L$2:$V$4,DK148,1) &amp; " - " &amp; AU148+VLOOKUP(BI148,NyEo!$L$2:$V$4,DK148,1))),""),"")</f>
        <v/>
      </c>
      <c r="CC148" s="4" t="str">
        <f>IF(AND(ISNUMBER(DK148),DK148&gt;7),IF(AND(ISNUMBER(AV148),ISNUMBER(DK148)),IF(AV148-VLOOKUP(BI148,NyHt!$L$2:$V$4,DK148,1)&lt;1,1 &amp; " - " &amp; AV148+VLOOKUP(BI148,NyHt!$L$2:$V$4,DK148,1),IF(AV148+VLOOKUP(BI148,NyHt!$L$2:$V$4,DK148,1)&gt;19,AV148-VLOOKUP(BI148,NyHt!$L$2:$V$4,DK148,1) &amp; " - " &amp; 19,AV148-VLOOKUP(BI148,NyHt!$L$2:$V$4,DK148,1) &amp; " - " &amp; AV148+VLOOKUP(BI148,NyHt!$L$2:$V$4,DK148,1))),""),"")</f>
        <v/>
      </c>
      <c r="CD148" s="4" t="str">
        <f>IF(AND(ISNUMBER(AW148),ISNUMBER(DK148)),IF(AW148-VLOOKUP(BI148,NySiF!$L$2:$V$4,DK148,1)&lt;1,1 &amp; " - " &amp; AW148+VLOOKUP(BI148,NySiF!$L$2:$V$4,DK148,1),IF(AW148+VLOOKUP(BI148,NySiF!$L$2:$V$4,DK148,1)&gt;19,AW148-VLOOKUP(BI148,NySiF!$L$2:$V$4,DK148,1) &amp; " - " &amp; 19,AW148-VLOOKUP(BI148,NySiF!$L$2:$V$4,DK148,1) &amp; " - " &amp; AW148+VLOOKUP(BI148,NySiF!$L$2:$V$4,DK148,1))),"")</f>
        <v/>
      </c>
      <c r="CE148" s="4" t="str">
        <f>IF(AND(ISNUMBER(AX148),ISNUMBER(DK148)),IF(AX148-VLOOKUP(BI148,NySiB!$L$2:$V$4,DK148,1)&lt;1,1 &amp; " - " &amp; AX148+VLOOKUP(BI148,NySiB!$L$2:$V$4,DK148,1),IF(AX148+VLOOKUP(BI148,NySiB!$L$2:$V$4,DK148,1)&gt;19,AX148-VLOOKUP(BI148,NySiB!$L$2:$V$4,DK148,1) &amp; " - " &amp; 19,AX148-VLOOKUP(BI148,NySiB!$L$2:$V$4,DK148,1) &amp; " - " &amp; AX148+VLOOKUP(BI148,NySiB!$L$2:$V$4,DK148,1))),"")</f>
        <v/>
      </c>
      <c r="CF148" s="4" t="str">
        <f>IF(AND(ISNUMBER(AY148),ISNUMBER(DK148)),IF(AY148-VLOOKUP(BI148,NySiT!$L$2:$V$4,DK148,1)&lt;1,1 &amp; " - " &amp; AY148+VLOOKUP(BI148,NySiT!$L$2:$V$4,DK148,1),IF(AY148+VLOOKUP(BI148,NySiT!$L$2:$V$4,DK148,1)&gt;19,AY148-VLOOKUP(BI148,NySiT!$L$2:$V$4,DK148,1) &amp; " - " &amp; 19,AY148-VLOOKUP(BI148,NySiT!$L$2:$V$4,DK148,1) &amp; " - " &amp; AY148+VLOOKUP(BI148,NySiT!$L$2:$V$4,DK148,1))),"")</f>
        <v/>
      </c>
      <c r="CG148" s="4" t="str">
        <f>IF(AND(ISNUMBER(AZ148),ISNUMBER(DK148)),IF(AZ148-VLOOKUP(BI148,NyVs!$L$2:$V$4,DK148,1)&lt;1,1 &amp; " - " &amp; AZ148+VLOOKUP(BI148,NyVs!$L$2:$V$4,DK148,1),IF(AZ148+VLOOKUP(BI148,NyVs!$L$2:$V$4,DK148,1)&gt;19,AZ148-VLOOKUP(BI148,NyVs!$L$2:$V$4,DK148,1) &amp; " - " &amp; 19,AZ148-VLOOKUP(BI148,NyVs!$L$2:$V$4,DK148,1) &amp; " - " &amp; AZ148+VLOOKUP(BI148,NyVs!$L$2:$V$4,DK148,1))),"")</f>
        <v/>
      </c>
      <c r="CH148" s="4" t="str">
        <f>IF(AND(ISNUMBER(BA148),ISNUMBER(DK148)),IF(BA148-VLOOKUP(BI148,NyPp!$L$2:$V$4,DK148,1)&lt;1,1 &amp; " - " &amp; BA148+VLOOKUP(BI148,NyPp!$L$2:$V$4,DK148,1),IF(BA148+VLOOKUP(BI148,NyPp!$L$2:$V$4,DK148,1)&gt;19,BA148-VLOOKUP(BI148,NyPp!$L$2:$V$4,DK148,1) &amp; " - " &amp; 19,BA148-VLOOKUP(BI148,NyPp!$L$2:$V$4,DK148,1) &amp; " - " &amp; BA148+VLOOKUP(BI148,NyPp!$L$2:$V$4,DK148,1))),"")</f>
        <v/>
      </c>
      <c r="CI148" s="4" t="str">
        <f>IF(AND(ISNUMBER(BB148),ISNUMBER(DK148)),IF(BB148-VLOOKUP(BI148,NyIGS!$L$2:$V$4,DK148,1)&lt;40,40 &amp; " - " &amp; BB148+VLOOKUP(BI148,NyIGS!$L$2:$V$4,DK148,1),IF(BB148+VLOOKUP(BI148,NyIGS!$L$2:$V$4,DK148,1)&gt;160,BB148-VLOOKUP(BI148,NyIGS!$L$2:$V$4,DK148,1) &amp; " - " &amp; 160,BB148-VLOOKUP(BI148,NyIGS!$L$2:$V$4,DK148,1) &amp; " - " &amp; BB148+VLOOKUP(BI148,NyIGS!$L$2:$V$4,DK148,1))),"")</f>
        <v/>
      </c>
      <c r="CJ148" s="4" t="str">
        <f>IF(AND(ISNUMBER(BC148),ISNUMBER(DK148)),IF(BC148-VLOOKUP(BI148,NyIRS!$L$2:$V$4,DK148,1)&lt;40,40 &amp; " - " &amp; BC148+VLOOKUP(BI148,NyIRS!$L$2:$V$4,DK148,1),IF(BC148+VLOOKUP(BI148,NyIRS!$L$2:$V$4,DK148,1)&gt;160,BC148-VLOOKUP(BI148,NyIRS!$L$2:$V$4,DK148,1) &amp; " - " &amp; 160,BC148-VLOOKUP(BI148,NyIRS!$L$2:$V$4,DK148,1) &amp; " - " &amp; BC148+VLOOKUP(BI148,NyIRS!$L$2:$V$4,DK148,1))),"")</f>
        <v/>
      </c>
      <c r="CK148" s="4" t="str">
        <f>IF(AND(ISNUMBER(BD148),ISNUMBER(DK148)),IF(BD148-VLOOKUP(BI148,NyIES!$L$2:$V$4,DK148,1)&lt;40,40 &amp; " - " &amp; BD148+VLOOKUP(BI148,NyIES!$L$2:$V$4,DK148,1),IF(BD148+VLOOKUP(BI148,NyIES!$L$2:$V$4,DK148,1)&gt;160,BD148-VLOOKUP(BI148,NyIES!$L$2:$V$4,DK148,1) &amp; " - " &amp; 160,BD148-VLOOKUP(BI148,NyIES!$L$2:$V$4,DK148,1) &amp; " - " &amp; BD148+VLOOKUP(BI148,NyIES!$L$2:$V$4,DK148,1))),"")</f>
        <v/>
      </c>
      <c r="CL148" s="4" t="str">
        <f>IF(AND(ISNUMBER(BE148),ISNUMBER(DK148)),IF(BE148-VLOOKUP(BI148,NyISI!$L$2:$V$4,DK148,1)&lt;40,40 &amp; " - " &amp; BE148+VLOOKUP(BI148,NyISI!$L$2:$V$4,DK148,1),IF(BE148+VLOOKUP(BI148,NyISI!$L$2:$V$4,DK148,1)&gt;160,BE148-VLOOKUP(BI148,NyISI!$L$2:$V$4,DK148,1) &amp; " - " &amp; 160,BE148-VLOOKUP(BI148,NyISI!$L$2:$V$4,DK148,1) &amp; " - " &amp; BE148+VLOOKUP(BI148,NyISI!$L$2:$V$4,DK148,1))),"")</f>
        <v/>
      </c>
      <c r="CM148" s="4" t="str">
        <f>IF(AND(ISNUMBER(DK148),DK148&lt;8),IF(AND(ISNUMBER(BF148),ISNUMBER(DK148)),IF(BF148-VLOOKUP(BI148,NyISS!$L$2:$V$4,DK148,1)&lt;40,40 &amp; " - " &amp; BF148+VLOOKUP(BI148,NyISS!$L$2:$V$4,DK148,1),IF(BF148+VLOOKUP(BI148,NyISS!$L$2:$V$4,DK148,1)&gt;160,BF148-VLOOKUP(BI148,NyISS!$L$2:$V$4,DK148,1) &amp; " - " &amp; 160,BF148-VLOOKUP(BI148,NyISS!$L$2:$V$4,DK148,1) &amp; " - " &amp; BF148+VLOOKUP(BI148,NyISS!$L$2:$V$4,DK148,1))),""),"")</f>
        <v/>
      </c>
      <c r="CN148" s="4" t="str">
        <f>IF(AND(ISNUMBER(DK148),DK148&gt;7),IF(AND(ISNUMBER(BG148),ISNUMBER(DK148)),IF(BG148-VLOOKUP(BI148,NyISM!$L$2:$V$4,DK148,1)&lt;40,40 &amp; " - " &amp; BG148+VLOOKUP(BI148,NyISM!$L$2:$V$4,DK148,1),IF(BG148+VLOOKUP(BI148,NyISM!$L$2:$V$4,DK148,1)&gt;160,BG148-VLOOKUP(BI148,NyISM!$L$2:$V$4,DK148,1) &amp; " - " &amp; 160,BG148-VLOOKUP(BI148,NyISM!$L$2:$V$4,DK148,1) &amp; " - " &amp; BG148+VLOOKUP(BI148,NyISM!$L$2:$V$4,DK148,1))),""),"")</f>
        <v/>
      </c>
      <c r="CO148" s="4" t="str">
        <f>IF(AND(ISNUMBER(BH148),ISNUMBER(DK148)),IF(BH148-VLOOKUP(BI148,NyIAM!$L$2:$V$4,DK148,1)&lt;40,40 &amp; " - " &amp; BH148+VLOOKUP(BI148,NyIAM!$L$2:$V$4,DK148,1),IF(BH148+VLOOKUP(BI148,NyIAM!$L$2:$V$4,DK148,1)&gt;160,BH148-VLOOKUP(BI148,NyIAM!$L$2:$V$4,DK148,1) &amp; " - " &amp; 160,BH148-VLOOKUP(BI148,NyIAM!$L$2:$V$4,DK148,1) &amp; " - " &amp; BH148+VLOOKUP(BI148,NyIAM!$L$2:$V$4,DK148,1))),"")</f>
        <v/>
      </c>
      <c r="CP148" s="4" t="str">
        <f>IF(AF148="","",IF(AND(ISNUMBER(AF148),ISNUMBER(DK148)),IF(VLOOKUP(AF148,NyOm!$A$2:$K$30,DK148,1)=1,"Onormalt få ord",IF(VLOOKUP(AF148,NyOm!$A$2:$K$30,DK148,1)=2,"Färre antal ord än normalt",IF(VLOOKUP(AF148,NyOm!$A$2:$K$30,DK148,1)=3,"Normalt antal ord","")))))</f>
        <v/>
      </c>
      <c r="CQ148" s="4" t="str">
        <f>IF(AB148="","",IF(AND(ISNUMBER(AB148),ISNUMBER(DK148)),IF(VLOOKUP(AB148,NyPbTid!$A$2:$K$218,DK148,1)=1,"Onormalt lång tidsåtgång",IF(VLOOKUP(AB148,NyPbTid!$A$2:$K$218,DK148,1)=2,"Långsammare än normalt",IF(VLOOKUP(AB148,NyPbTid!$A$2:$K$218,DK148,1)=3,"Normal tidsåtgång","")))))</f>
        <v/>
      </c>
      <c r="CR148" s="4" t="str">
        <f>IF(AC148="","",IF(AND(ISNUMBER(AC148),ISNUMBER(DK148)),IF(VLOOKUP(AC148,NyPbFel!$A$2:$K$18,DK148,1)=1,"Onormalt antal fel",IF(VLOOKUP(AC148,NyPbFel!$A$2:$K$18,DK148,1)=2,"Fler fel än normalt",IF(VLOOKUP(AC148,NyPbFel!$A$2:$K$18,DK148,1)=3,"Normalt antal fel","")))))</f>
        <v/>
      </c>
      <c r="CS148" s="4" t="str">
        <f t="shared" si="50"/>
        <v/>
      </c>
      <c r="CT148" s="4" t="str">
        <f>IF(OR(ISNUMBER(CS148),CS148="0**"),IF(ISNUMBER(CS148),CS148/ABS(CS148)*VLOOKUP(1,SignDiff!$A$3:$K$4,DK148,1),VLOOKUP(1,SignDiff!$A$3:$K$4,DK148,1)),"")</f>
        <v/>
      </c>
      <c r="CU148" s="4" t="str">
        <f>IF(OR(ISNUMBER(CS148),CS148="0**"),IF(ISNUMBER(CS148),CS148/ABS(CS148)*VLOOKUP(1,SignDiff!$A$7:$K$8,DK148,1),VLOOKUP(1,SignDiff!$A$7:$K$8,DK148,1)),"")</f>
        <v/>
      </c>
      <c r="CV148" s="4" t="str">
        <f t="shared" si="51"/>
        <v/>
      </c>
      <c r="CW148" s="4" t="str">
        <f t="shared" si="52"/>
        <v/>
      </c>
      <c r="CX148" s="4" t="str">
        <f>IF(OR(ISNUMBER(CS148),CS148="0**"),IF(CS148="0**",VLOOKUP(0,'IRS-IES'!$A$2:$C$43,2,1),IF(CS148&lt;0,VLOOKUP(ABS(CS148),'IRS-IES'!$A$2:$C$43,2,1),VLOOKUP(ABS(CS148),'IRS-IES'!$A$2:$C$43,3,1))),"")</f>
        <v/>
      </c>
      <c r="CY148" s="4" t="str">
        <f t="shared" si="53"/>
        <v/>
      </c>
      <c r="CZ148" s="4" t="str">
        <f>IF(OR(ISNUMBER(CY148),CY148="0**"),IF(ISNUMBER(CY148),CY148/ABS(CY148)*VLOOKUP(2,SignDiff!$A$3:$K$4,DK148,1),VLOOKUP(2,SignDiff!$A$3:$K$4,DK148,1)),"")</f>
        <v/>
      </c>
      <c r="DA148" s="4" t="str">
        <f>IF(OR(ISNUMBER(CY148),CY148="0**"),IF(ISNUMBER(CY148),CY148/ABS(CY148)*VLOOKUP(2,SignDiff!$A$7:$K$8,DK148,1),VLOOKUP(2,SignDiff!$A$7:$K$8,DK148,1)),"")</f>
        <v/>
      </c>
      <c r="DB148" s="4" t="str">
        <f t="shared" si="54"/>
        <v/>
      </c>
      <c r="DC148" s="4" t="str">
        <f t="shared" si="55"/>
        <v/>
      </c>
      <c r="DD148" s="4" t="str">
        <f>IF(OR(ISNUMBER(CY148),CY148="0**"),IF(CY148="0**",VLOOKUP(0,'ISI-ISS'!$A$2:$C$43,2,1),IF(CY148&lt;0,VLOOKUP(ABS(CY148),'ISI-ISS'!$A$2:$C$43,2,1),VLOOKUP(ABS(CY148),'ISI-ISS'!$A$2:$C$43,3,1))),"")</f>
        <v/>
      </c>
      <c r="DE148" s="4" t="str">
        <f t="shared" si="56"/>
        <v/>
      </c>
      <c r="DF148" s="4" t="str">
        <f>IF(OR(ISNUMBER(DE148),DE148="0**"),IF(ISNUMBER(DE148),DE148/ABS(DE148)*VLOOKUP(2,SignDiff!$A$3:$K$4,DK148,1),VLOOKUP(2,SignDiff!$A$3:$K$4,DK148,1)),"")</f>
        <v/>
      </c>
      <c r="DG148" s="4" t="str">
        <f>IF(OR(ISNUMBER(DE148),DE148="0**"),IF(ISNUMBER(DE148),DE148/ABS(DE148)*VLOOKUP(2,SignDiff!$A$7:$K$8,DK148,1),VLOOKUP(2,SignDiff!$A$7:$K$8,DK148,1)),"")</f>
        <v/>
      </c>
      <c r="DH148" s="4" t="str">
        <f t="shared" si="57"/>
        <v/>
      </c>
      <c r="DI148" s="4" t="str">
        <f t="shared" si="58"/>
        <v/>
      </c>
      <c r="DJ148" s="4" t="str">
        <f>IF(OR(ISNUMBER(DE148),DE148="0**"),IF(DE148="0**",VLOOKUP(0,'ISI-ISM'!$A$2:$C$43,2,1),IF(DE148&lt;0,VLOOKUP(ABS(DE148),'ISI-ISM'!$A$2:$C$43,2,1),VLOOKUP(ABS(DE148),'ISI-ISM'!$A$2:$C$43,3,1))),"")</f>
        <v/>
      </c>
      <c r="DK148" s="4" t="str">
        <f>IF(ISERROR(VLOOKUP(N148,age!$A$2:$C$11,2,1)),"",VLOOKUP(N148,age!$A$2:$C$11,2,1))</f>
        <v/>
      </c>
      <c r="DL148" s="4" t="str">
        <f>IF(ISERROR(VLOOKUP(N148,age!$A$2:$C$11,3,1)),"",VLOOKUP(N148,age!$A$2:$C$11,3,1))</f>
        <v/>
      </c>
      <c r="DM148" s="4">
        <f t="shared" si="45"/>
        <v>0</v>
      </c>
      <c r="DN148" s="4">
        <f t="shared" si="46"/>
        <v>0</v>
      </c>
      <c r="DO148" s="4">
        <f t="shared" si="47"/>
        <v>0</v>
      </c>
      <c r="DP148" s="4">
        <f t="shared" si="48"/>
        <v>0</v>
      </c>
      <c r="DQ148" s="4">
        <f t="shared" si="49"/>
        <v>0</v>
      </c>
      <c r="DR148" s="9" t="str">
        <f t="shared" si="59"/>
        <v/>
      </c>
      <c r="DS148" s="9" t="str">
        <f t="shared" si="60"/>
        <v/>
      </c>
      <c r="DT148" s="9" t="str">
        <f t="shared" si="61"/>
        <v/>
      </c>
      <c r="DU148" s="9" t="str">
        <f t="shared" si="62"/>
        <v/>
      </c>
      <c r="DV148" s="9" t="str">
        <f t="shared" si="63"/>
        <v/>
      </c>
      <c r="DW148" s="9" t="str">
        <f t="shared" si="64"/>
        <v/>
      </c>
      <c r="DX148" s="9" t="str">
        <f t="shared" si="65"/>
        <v/>
      </c>
      <c r="DY148" s="9" t="str">
        <f>IF(AND(ISNUMBER(AJ148),ISNUMBER(DK148)),IF(AJ148-VLOOKUP(BI148,NyFi!$L$2:$V$4,DK148,1)&lt;1,1,AJ148-VLOOKUP(BI148,NyFi!$L$2:$V$4,DK148,1)),"")</f>
        <v/>
      </c>
      <c r="DZ148" s="9" t="str">
        <f>IF(AND(ISNUMBER(DK148),DK148&lt;8),IF(AND(ISNUMBER(AK148),ISNUMBER(DK148)),IF(AK148-VLOOKUP(BI148,NyGs!$L$2:$V$4,DK148,1)&lt;1,1,AK148-VLOOKUP(BI148,NyGs!$L$2:$V$4,DK148,1)),""),"")</f>
        <v/>
      </c>
      <c r="EA148" s="9" t="str">
        <f>IF(AND(ISNUMBER(AL148),ISNUMBER(DK148)),IF(AL148-VLOOKUP(BI148,NyRm!$L$2:$V$4,DK148,1)&lt;1,1,AL148-VLOOKUP(BI148,NyRm!$L$2:$V$4,DK148,1)),"")</f>
        <v/>
      </c>
      <c r="EB148" s="9" t="str">
        <f>IF(AND(ISNUMBER(AM148),ISNUMBER(DK148)),IF(AM148-VLOOKUP(BI148,NyFm!$L$2:$V$4,DK148,1)&lt;1,1,AM148-VLOOKUP(BI148,NyFm!$L$2:$V$4,DK148,1)),"")</f>
        <v/>
      </c>
      <c r="EC148" s="9" t="str">
        <f>IF(AND(ISNUMBER(DK148),DK148&lt;8),IF(AND(ISNUMBER(AN148),ISNUMBER(DK148)),IF(AN148-VLOOKUP(BI148,NyLi1R!$L$2:$V$4,DK148,1)&lt;1,1,AN148-VLOOKUP(BI148,NyLi1R!$L$2:$V$4,DK148,1)),""),"")</f>
        <v/>
      </c>
      <c r="ED148" s="9" t="str">
        <f>IF(AND(ISNUMBER(DK148),DK148&lt;8),IF(AND(ISNUMBER(AO148),ISNUMBER(DK148)),IF(AO148-VLOOKUP(BI148,NyLi1E!$L$2:$V$4,DK148,1)&lt;1,1,AO148-VLOOKUP(BI148,NyLi1E!$L$2:$V$4,DK148,1)),""),"")</f>
        <v/>
      </c>
      <c r="EE148" s="9" t="str">
        <f>IF(AND(ISNUMBER(DK148),DK148&lt;8),IF(AND(ISNUMBER(AP148),ISNUMBER(DK148)),IF(AP148-VLOOKUP(BI148,NyLi1T!$L$2:$V$4,DK148,1)&lt;1,1,AP148-VLOOKUP(BI148,NyLi1T!$L$2:$V$4,DK148,1)),""),"")</f>
        <v/>
      </c>
      <c r="EF148" s="9" t="str">
        <f>IF(AND(ISNUMBER(DK148),DK148&gt;7),IF(AND(ISNUMBER(AQ148),ISNUMBER(DK148)),IF(AQ148-VLOOKUP(BI148,NyLi2R!$L$2:$V$4,DK148,1)&lt;1,1,AQ148-VLOOKUP(BI148,NyLi2R!$L$2:$V$4,DK148,1)),""),"")</f>
        <v/>
      </c>
      <c r="EG148" s="9" t="str">
        <f>IF(AND(ISNUMBER(DK148),DK148&gt;7),IF(AND(ISNUMBER(AR148),ISNUMBER(DK148)),IF(AR148-VLOOKUP(BI148,NyLi2E!$L$2:$V$4,DK148,1)&lt;1,1,AR148-VLOOKUP(BI148,NyLi2E!$L$2:$V$4,DK148,1)),""),"")</f>
        <v/>
      </c>
      <c r="EH148" s="9" t="str">
        <f>IF(AND(ISNUMBER(DK148),DK148&gt;7),IF(AND(ISNUMBER(AS148),ISNUMBER(DK148)),IF(AS148-VLOOKUP(BI148,NyLi2T!$L$2:$V$4,DK148,1)&lt;1,1,AS148-VLOOKUP(BI148,NyLi2T!$L$2:$V$4,DK148,1)),""),"")</f>
        <v/>
      </c>
      <c r="EI148" s="9" t="str">
        <f>IF(AND(ISNUMBER(DK148),DK148&lt;8),IF(AND(ISNUMBER(AT148),ISNUMBER(DK148)),IF(AT148-VLOOKUP(BI148,NySs!$L$2:$V$4,DK148,1)&lt;1,1,AT148-VLOOKUP(BI148,NySs!$L$2:$V$4,DK148,1)),""),"")</f>
        <v/>
      </c>
      <c r="EJ148" s="9" t="str">
        <f>IF(AND(ISNUMBER(DK148),DK148&lt;9),IF(AND(ISNUMBER(AU148),ISNUMBER(DK148)),IF(AU148-VLOOKUP(BI148,NyEo!$L$2:$V$4,DK148,1)&lt;1,1,AU148-VLOOKUP(BI148,NyEo!$L$2:$V$4,DK148,1)),""),"")</f>
        <v/>
      </c>
      <c r="EK148" s="9" t="str">
        <f>IF(AND(ISNUMBER(DK148),DK148&gt;7),IF(AND(ISNUMBER(AV148),ISNUMBER(DK148)),IF(AV148-VLOOKUP(BI148,NyHt!$L$2:$V$4,DK148,1)&lt;1,1,AV148-VLOOKUP(BI148,NyHt!$L$2:$V$4,DK148,1)),""),"")</f>
        <v/>
      </c>
      <c r="EL148" s="9" t="str">
        <f>IF(AND(ISNUMBER(AW148),ISNUMBER(DK148)),IF(AW148-VLOOKUP(BI148,NySiF!$L$2:$V$4,DK148,1)&lt;1,1,AW148-VLOOKUP(BI148,NySiF!$L$2:$V$4,DK148,1)),"")</f>
        <v/>
      </c>
      <c r="EM148" s="9" t="str">
        <f>IF(AND(ISNUMBER(AX148),ISNUMBER(DK148)),IF(AX148-VLOOKUP(BI148,NySiB!$L$2:$V$4,DK148,1)&lt;1,1,AX148-VLOOKUP(BI148,NySiB!$L$2:$V$4,DK148,1)),"")</f>
        <v/>
      </c>
      <c r="EN148" s="9" t="str">
        <f>IF(AND(ISNUMBER(AY148),ISNUMBER(DK148)),IF(AY148-VLOOKUP(BI148,NySiT!$L$2:$V$4,DK148,1)&lt;1,1,AY148-VLOOKUP(BI148,NySiT!$L$2:$V$4,DK148,1)),"")</f>
        <v/>
      </c>
      <c r="EO148" s="9" t="str">
        <f>IF(AND(ISNUMBER(AZ148),ISNUMBER(DK148)),IF(AZ148-VLOOKUP(BI148,NyVs!$L$2:$V$4,DK148,1)&lt;1,1,AZ148-VLOOKUP(BI148,NyVs!$L$2:$V$4,DK148,1)),"")</f>
        <v/>
      </c>
      <c r="EP148" s="9" t="str">
        <f>IF(AND(ISNUMBER(BA148),ISNUMBER(DK148)),IF(BA148-VLOOKUP(BI148,NyPp!$L$2:$V$4,DK148,1)&lt;1,1,BA148-VLOOKUP(BI148,NyPp!$L$2:$V$4,DK148,1)),"")</f>
        <v/>
      </c>
      <c r="EQ148" s="9" t="str">
        <f>IF(AND(ISNUMBER(BB148),ISNUMBER(DK148)),IF(BB148-VLOOKUP(BI148,NyIGS!$L$2:$V$4,DK148,1)&lt;40,40,BB148-VLOOKUP(BI148,NyIGS!$L$2:$V$4,DK148,1)),"")</f>
        <v/>
      </c>
      <c r="ER148" s="9" t="str">
        <f>IF(AND(ISNUMBER(BC148),ISNUMBER(DK148)),IF(BC148-VLOOKUP(BI148,NyIRS!$L$2:$V$4,DK148,1)&lt;40,40,BC148-VLOOKUP(BI148,NyIRS!$L$2:$V$4,DK148,1)),"")</f>
        <v/>
      </c>
      <c r="ES148" s="9" t="str">
        <f>IF(AND(ISNUMBER(BD148),ISNUMBER(DK148)),IF(BD148-VLOOKUP(BI148,NyIES!$L$2:$V$4,DK148,1)&lt;40,40,BD148-VLOOKUP(BI148,NyIES!$L$2:$V$4,DK148,1)),"")</f>
        <v/>
      </c>
      <c r="ET148" s="9" t="str">
        <f>IF(AND(ISNUMBER(BE148),ISNUMBER(DK148)),IF(BE148-VLOOKUP(BI148,NyISI!$L$2:$V$4,DK148,1)&lt;40,40,BE148-VLOOKUP(BI148,NyISI!$L$2:$V$4,DK148,1)),"")</f>
        <v/>
      </c>
      <c r="EU148" s="9" t="str">
        <f>IF(AND(ISNUMBER(DK148),DK148&lt;8),IF(AND(ISNUMBER(BF148),ISNUMBER(DK148)),IF(BF148-VLOOKUP(BI148,NyISS!$L$2:$V$4,DK148,1)&lt;40,40,BF148-VLOOKUP(BI148,NyISS!$L$2:$V$4,DK148,1)),""),"")</f>
        <v/>
      </c>
      <c r="EV148" s="9" t="str">
        <f>IF(AND(ISNUMBER(DK148),DK148&gt;7),IF(AND(ISNUMBER(BG148),ISNUMBER(DK148)),IF(BG148-VLOOKUP(BI148,NyISM!$L$2:$V$4,DK148,1)&lt;40,40,BG148-VLOOKUP(BI148,NyISM!$L$2:$V$4,DK148,1)),""),"")</f>
        <v/>
      </c>
      <c r="EW148" s="9" t="str">
        <f>IF(AND(ISNUMBER(BH148),ISNUMBER(DK148)),IF(BH148-VLOOKUP(BI148,NyIAM!$L$2:$V$4,DK148,1)&lt;40,40,BH148-VLOOKUP(BI148,NyIAM!$L$2:$V$4,DK148,1)),"")</f>
        <v/>
      </c>
      <c r="EX148" s="9" t="str">
        <f>IF(AND(ISNUMBER(AJ148),ISNUMBER(DK148)),IF(AJ148+VLOOKUP(BI148,NyFi!$L$2:$V$4,DK148,1)&gt;19,19,AJ148+VLOOKUP(BI148,NyFi!$L$2:$V$4,DK148,1)),"")</f>
        <v/>
      </c>
      <c r="EY148" s="9" t="str">
        <f>IF(AND(ISNUMBER(DK148),DK148&lt;8),IF(AND(ISNUMBER(AK148),ISNUMBER(DK148)),IF(AK148+VLOOKUP(BI148,NyGs!$L$2:$V$4,DK148,1)&gt;19,19,AK148+VLOOKUP(BI148,NyGs!$L$2:$V$4,DK148,1)),""),"")</f>
        <v/>
      </c>
      <c r="EZ148" s="9" t="str">
        <f>IF(AND(ISNUMBER(AL148),ISNUMBER(DK148)),IF(AL148+VLOOKUP(BI148,NyRm!$L$2:$V$4,DK148,1)&gt;19,19,AL148+VLOOKUP(BI148,NyRm!$L$2:$V$4,DK148,1)),"")</f>
        <v/>
      </c>
      <c r="FA148" s="9" t="str">
        <f>IF(AND(ISNUMBER(AM148),ISNUMBER(DK148)),IF(AM148+VLOOKUP(BI148,NyFm!$L$2:$V$4,DK148,1)&gt;19,19,AM148+VLOOKUP(BI148,NyFm!$L$2:$V$4,DK148,1)),"")</f>
        <v/>
      </c>
      <c r="FB148" s="9" t="str">
        <f>IF(AND(ISNUMBER(DK148),DK148&lt;8),IF(AND(ISNUMBER(AN148),ISNUMBER(DK148)),IF(AN148+VLOOKUP(BI148,NyLi1R!$L$2:$V$4,DK148,1)&gt;19,19,AN148+VLOOKUP(BI148,NyLi1R!$L$2:$V$4,DK148,1)),""),"")</f>
        <v/>
      </c>
      <c r="FC148" s="9" t="str">
        <f>IF(AND(ISNUMBER(DK148),DK148&lt;8),IF(AND(ISNUMBER(AO148),ISNUMBER(DK148)),IF(AO148+VLOOKUP(BI148,NyLi1E!$L$2:$V$4,DK148,1)&gt;19,19,AO148+VLOOKUP(BI148,NyLi1E!$L$2:$V$4,DK148,1)),""),"")</f>
        <v/>
      </c>
      <c r="FD148" s="9" t="str">
        <f>IF(AND(ISNUMBER(DK148),DK148&lt;8),IF(AND(ISNUMBER(AP148),ISNUMBER(DK148)),IF(AP148+VLOOKUP(BI148,NyLi1T!$L$2:$V$4,DK148,1)&gt;19,19,AP148+VLOOKUP(BI148,NyLi1T!$L$2:$V$4,DK148,1)),""),"")</f>
        <v/>
      </c>
      <c r="FE148" s="9" t="str">
        <f>IF(AND(ISNUMBER(DK148),DK148&gt;7),IF(AND(ISNUMBER(AQ148),ISNUMBER(DK148)),IF(AQ148+VLOOKUP(BI148,NyLi2R!$L$2:$V$4,DK148,1)&gt;19,19,AQ148+VLOOKUP(BI148,NyLi2R!$L$2:$V$4,DK148,1)),""),"")</f>
        <v/>
      </c>
      <c r="FF148" s="9" t="str">
        <f>IF(AND(ISNUMBER(DK148),DK148&gt;7),IF(AND(ISNUMBER(AR148),ISNUMBER(DK148)),IF(AR148+VLOOKUP(BI148,NyLi2E!$L$2:$V$4,DK148,1)&gt;19,19,AR148+VLOOKUP(BI148,NyLi2E!$L$2:$V$4,DK148,1)),""),"")</f>
        <v/>
      </c>
      <c r="FG148" s="9" t="str">
        <f>IF(AND(ISNUMBER(DK148),DK148&gt;7),IF(AND(ISNUMBER(AS148),ISNUMBER(DK148)),IF(AS148+VLOOKUP(BI148,NyLi2T!$L$2:$V$4,DK148,1)&gt;19,19,AS148+VLOOKUP(BI148,NyLi2T!$L$2:$V$4,DK148,1)),""),"")</f>
        <v/>
      </c>
      <c r="FH148" s="9" t="str">
        <f>IF(AND(ISNUMBER(DK148),DK148&lt;8),IF(AND(ISNUMBER(AT148),ISNUMBER(DK148)),IF(AT148+VLOOKUP(BI148,NySs!$L$2:$V$4,DK148,1)&gt;19,19,AT148+VLOOKUP(BI148,NySs!$L$2:$V$4,DK148,1)),""),"")</f>
        <v/>
      </c>
      <c r="FI148" s="9" t="str">
        <f>IF(AND(ISNUMBER(DK148),DK148&lt;9),IF(AND(ISNUMBER(AU148),ISNUMBER(DK148)),IF(AU148+VLOOKUP(BI148,NyEo!$L$2:$V$4,DK148,1)&gt;19,19,AU148+VLOOKUP(BI148,NyEo!$L$2:$V$4,DK148,1)),""),"")</f>
        <v/>
      </c>
      <c r="FJ148" s="9" t="str">
        <f>IF(AND(ISNUMBER(DK148),DK148&gt;7),IF(AND(ISNUMBER(AV148),ISNUMBER(DK148)),IF(AV148+VLOOKUP(BI148,NyHt!$L$2:$V$4,DK148,1)&gt;19,19,AV148+VLOOKUP(BI148,NyHt!$L$2:$V$4,DK148,1)),""),"")</f>
        <v/>
      </c>
      <c r="FK148" s="9" t="str">
        <f>IF(AND(ISNUMBER(AW148),ISNUMBER(DK148)),IF(AW148+VLOOKUP(BI148,NySiF!$L$2:$V$4,DK148,1)&gt;19,19,AW148+VLOOKUP(BI148,NySiF!$L$2:$V$4,DK148,1)),"")</f>
        <v/>
      </c>
      <c r="FL148" s="9" t="str">
        <f>IF(AND(ISNUMBER(AX148),ISNUMBER(DK148)),IF(AX148+VLOOKUP(BI148,NySiB!$L$2:$V$4,DK148,1)&gt;19,19,AX148+VLOOKUP(BI148,NySiB!$L$2:$V$4,DK148,1)),"")</f>
        <v/>
      </c>
      <c r="FM148" s="9" t="str">
        <f>IF(AND(ISNUMBER(AY148),ISNUMBER(DK148)),IF(AY148+VLOOKUP(BI148,NySiT!$L$2:$V$4,DK148,1)&gt;19,19,AY148+VLOOKUP(BI148,NySiT!$L$2:$V$4,DK148,1)),"")</f>
        <v/>
      </c>
      <c r="FN148" s="9" t="str">
        <f>IF(AND(ISNUMBER(AZ148),ISNUMBER(DK148)),IF(AZ148+VLOOKUP(BI148,NyVs!$L$2:$V$4,DK148,1)&gt;19,19,AZ148+VLOOKUP(BI148,NyVs!$L$2:$V$4,DK148,1)),"")</f>
        <v/>
      </c>
      <c r="FO148" s="9" t="str">
        <f>IF(AND(ISNUMBER(BA148),ISNUMBER(DK148)),IF(BA148+VLOOKUP(BI148,NyPp!$L$2:$V$4,DK148,1)&gt;19,19,BA148+VLOOKUP(BI148,NyPp!$L$2:$V$4,DK148,1)),"")</f>
        <v/>
      </c>
      <c r="FP148" s="9" t="str">
        <f>IF(AND(ISNUMBER(BB148),ISNUMBER(DK148)),IF(BB148+VLOOKUP(BI148,NyIGS!$L$2:$V$4,DK148,1)&gt;160,160,BB148+VLOOKUP(BI148,NyIGS!$L$2:$V$4,DK148,1)),"")</f>
        <v/>
      </c>
      <c r="FQ148" s="9" t="str">
        <f>IF(AND(ISNUMBER(BC148),ISNUMBER(DK148)),IF(BC148+VLOOKUP(BI148,NyIRS!$L$2:$V$4,DK148,1)&gt;160,160,BC148+VLOOKUP(BI148,NyIRS!$L$2:$V$4,DK148,1)),"")</f>
        <v/>
      </c>
      <c r="FR148" s="9" t="str">
        <f>IF(AND(ISNUMBER(BD148),ISNUMBER(DK148)),IF(BD148+VLOOKUP(BI148,NyIES!$L$2:$V$4,DK148,1)&gt;160,160, BD148+VLOOKUP(BI148,NyIES!$L$2:$V$4,DK148,1)),"")</f>
        <v/>
      </c>
      <c r="FS148" s="9" t="str">
        <f>IF(AND(ISNUMBER(BE148),ISNUMBER(DK148)),IF(BE148+VLOOKUP(BI148,NyISI!$L$2:$V$4,DK148,1)&gt;160,160,BE148+VLOOKUP(BI148,NyISI!$L$2:$V$4,DK148,1)),"")</f>
        <v/>
      </c>
      <c r="FT148" s="9" t="str">
        <f>IF(AND(ISNUMBER(DK148),DK148&lt;8),IF(AND(ISNUMBER(BF148),ISNUMBER(DK148)),IF(BF148+VLOOKUP(BI148,NyISS!$L$2:$V$4,DK148,1)&gt;160,160,BF148+VLOOKUP(BI148,NyISS!$L$2:$V$4,DK148,1)),""),"")</f>
        <v/>
      </c>
      <c r="FU148" s="9" t="str">
        <f>IF(AND(ISNUMBER(DK148),DK148&gt;7),IF(AND(ISNUMBER(BG148),ISNUMBER(DK148)),IF(BG148+VLOOKUP(BI148,NyISM!$L$2:$V$4,DK148,1)&gt;160,160,BG148+VLOOKUP(BI148,NyISM!$L$2:$V$4,DK148,1)),""),"")</f>
        <v/>
      </c>
      <c r="FV148" s="9" t="str">
        <f>IF(AND(ISNUMBER(BH148),ISNUMBER(DK148)),IF(BH148+VLOOKUP(BI148,NyIAM!$L$2:$V$4,DK148,1)&gt;160,160,BH148+VLOOKUP(BI148,NyIAM!$L$2:$V$4,DK148,1)),"")</f>
        <v/>
      </c>
    </row>
    <row r="149" spans="1:178" x14ac:dyDescent="0.2">
      <c r="A149" s="51"/>
      <c r="B149" s="51"/>
      <c r="C149" s="51"/>
      <c r="D149" s="51"/>
      <c r="E149" s="51"/>
      <c r="F149" s="51"/>
      <c r="G149" s="51"/>
      <c r="H149" s="51"/>
      <c r="I149" s="51"/>
      <c r="J149" s="52"/>
      <c r="K149" s="52"/>
      <c r="L149" s="53"/>
      <c r="M149" s="53"/>
      <c r="N149" s="58" t="str">
        <f t="shared" si="44"/>
        <v/>
      </c>
      <c r="O149" s="53"/>
      <c r="P149" s="53"/>
      <c r="Q149" s="53"/>
      <c r="R149" s="53"/>
      <c r="S149" s="53"/>
      <c r="T149" s="53"/>
      <c r="U149" s="53"/>
      <c r="V149" s="53"/>
      <c r="W149" s="53"/>
      <c r="X149" s="53"/>
      <c r="Y149" s="53"/>
      <c r="Z149" s="53"/>
      <c r="AA149" s="53"/>
      <c r="AB149" s="53"/>
      <c r="AC149" s="53"/>
      <c r="AD149" s="53"/>
      <c r="AE149" s="53"/>
      <c r="AF149" s="53"/>
      <c r="AG149" s="53"/>
      <c r="AH149" s="53"/>
      <c r="AI149" s="53"/>
      <c r="AJ149" s="4" t="str">
        <f>IF(O149="","",IF(ISNUMBER(N149),VLOOKUP(O149,NyFi!$A$2:$K$40,DK149),""))</f>
        <v/>
      </c>
      <c r="AK149" s="4" t="str">
        <f>IF(P149="","",IF(AND(ISNUMBER(N149),DK149&lt;8),VLOOKUP(P149,NyGs!$A$2:$G$41,DK149),""))</f>
        <v/>
      </c>
      <c r="AL149" s="4" t="str">
        <f>IF(AA149="","",IF(ISNUMBER(N149),VLOOKUP(AA149,NyRm!$A$2:$K$56,DK149),""))</f>
        <v/>
      </c>
      <c r="AM149" s="4" t="str">
        <f>IF(Z149="","",IF(ISNUMBER(N149),VLOOKUP(Z149,NyFm!$A$2:$K$46,DK149),""))</f>
        <v/>
      </c>
      <c r="AN149" s="4" t="str">
        <f>IF(U149="","",IF(AND(ISNUMBER(N149),DK149&lt;8),VLOOKUP(U149,NyLi1R!$A$2:$G$20,DK149),""))</f>
        <v/>
      </c>
      <c r="AO149" s="4" t="str">
        <f>IF(V149="","",IF(AND(ISNUMBER(N149),DK149&lt;8),VLOOKUP(V149,NyLi1E!$A$2:$G$20,DK149),""))</f>
        <v/>
      </c>
      <c r="AP149" s="4" t="str">
        <f>IF(AND(ISNUMBER(N149),ISNUMBER(AN149),ISNUMBER(AO149),DK149&lt;8),VLOOKUP(AN149+AO149,NyLi1T!$A$2:$G$40,DK149),"")</f>
        <v/>
      </c>
      <c r="AQ149" s="4" t="str">
        <f>IF(W149="","",IF(AND(ISNUMBER(N149),DK149&gt;7),VLOOKUP(W149,NyLi2R!$A$2:$K$20,DK149),""))</f>
        <v/>
      </c>
      <c r="AR149" s="4" t="str">
        <f>IF(X149="","",IF(AND(ISNUMBER(N149),DK149&gt;7),VLOOKUP(X149,NyLi2E!$A$2:$K$20,DK149),""))</f>
        <v/>
      </c>
      <c r="AS149" s="4" t="str">
        <f>IF(AND(ISNUMBER(N149),ISNUMBER(AQ149),ISNUMBER(AR149),DK149&gt;7),VLOOKUP(AQ149+AR149,NyLi2T!$A$2:$K$40,DK149),"")</f>
        <v/>
      </c>
      <c r="AT149" s="4" t="str">
        <f>IF(AE149="","",IF(AND(ISNUMBER(N149),DK149&lt;8),VLOOKUP(AE149,NySs!$A$2:$G$28,DK149),""))</f>
        <v/>
      </c>
      <c r="AU149" s="4" t="str">
        <f>IF(AD149="","",IF(AND(ISNUMBER(N149),DK149&lt;9),VLOOKUP(AD149,NyEo!$A$2:$H$22,DK149),""))</f>
        <v/>
      </c>
      <c r="AV149" s="4" t="str">
        <f>IF(Q149="","",IF(AND(ISNUMBER(N149),DK149&gt;7),VLOOKUP(Q149,NyHt!$A$2:$K$17,DK149),""))</f>
        <v/>
      </c>
      <c r="AW149" s="4" t="str">
        <f>IF(R149="","",IF(ISNUMBER(N149),VLOOKUP(R149,NySiF!$A$2:$K$18,DK149),""))</f>
        <v/>
      </c>
      <c r="AX149" s="4" t="str">
        <f>IF(S149="","",IF(ISNUMBER(N149),VLOOKUP(S149,NySiB!$A$2:$K$16,DK149),""))</f>
        <v/>
      </c>
      <c r="AY149" s="4" t="str">
        <f>IF(T149="","",IF(ISNUMBER(N149),VLOOKUP(T149,NySiT!$A$2:$K$32,DK149),""))</f>
        <v/>
      </c>
      <c r="AZ149" s="4" t="str">
        <f>IF(Y149="","",IF(ISNUMBER(N149),VLOOKUP(Y149,NyVs!$A$2:$K$86,DK149),""))</f>
        <v/>
      </c>
      <c r="BA149" s="4" t="str">
        <f>IF(AI149="","",IF(ISNUMBER(N149),VLOOKUP(AI149,NyPp!$A$2:$K$202,DK149),""))</f>
        <v/>
      </c>
      <c r="BB149" s="4" t="str">
        <f>IF(AND(ISNUMBER(AJ149),ISNUMBER(AK149),ISNUMBER(AL149),ISNUMBER(AM149),DK149&lt;8),IF(COUNTIF(O149,0)+COUNTIF(P149,0)+COUNTIF(AA149,0)+COUNTIF(Z149,0)&gt;1,"",VLOOKUP(AJ149+AK149+AL149+AM149,NyIGS!$A$2:$K$78,DK149)),IF(AND(ISNUMBER(AJ149),ISNUMBER(AL149),ISNUMBER(AM149),ISNUMBER(AS149),DK149&gt;7),IF(COUNTIF(O149,0)+COUNTIF(AA149,0)+COUNTIF(Z149,0)+AND(COUNTIF(W149,0),COUNTIF(X149,0))&gt;1,"",VLOOKUP(AJ149+AL149+AM149+AS149,NyIGS!$A$2:$K$78,DK149)),""))</f>
        <v/>
      </c>
      <c r="BC149" s="4" t="str">
        <f>IF(AND(ISNUMBER(AJ149),ISNUMBER(AN149),ISNUMBER(AT149),DK149&lt;8),IF(COUNTIF(O149,0)+COUNTIF(U149,0)+COUNTIF(AE149,0)&gt;1,"",VLOOKUP(AJ149+AN149+AT149,NyIRS!$A$2:$K$59,DK149)),IF(AND(ISNUMBER(AJ149),ISNUMBER(AQ149),DK149&gt;7),IF(COUNTIF(O149,0)+COUNTIF(W149,0)&gt;1,"",VLOOKUP(AJ149+AQ149,NyIRS!$A$2:$K$59,DK149)),""))</f>
        <v/>
      </c>
      <c r="BD149" s="4" t="str">
        <f>IF(AND(ISNUMBER(AK149),ISNUMBER(AL149),ISNUMBER(AM149),DK149&lt;8),IF(COUNTIF(P149,0)+COUNTIF(AA149,0)+COUNTIF(Z149,0)&gt;1,"",VLOOKUP(AK149+AL149+AM149,NyIES!$A$2:$K$59,DK149)),IF(AND(ISNUMBER(AL149),ISNUMBER(AM149),ISNUMBER(AR149),DK149&gt;7),IF(COUNTIF(AA149,0)+COUNTIF(Z149,0)+COUNTIF(X149,0)&gt;1,"",VLOOKUP(AL149+AM149+AR149,NyIES!$A$2:$K$59,DK149)),""))</f>
        <v/>
      </c>
      <c r="BE149" s="4" t="str">
        <f>IF(AND(ISNUMBER(AJ149),ISNUMBER(AP149),ISNUMBER(AU149),DK149&lt;8),IF(COUNTIF(O149,0)+AND(COUNTIF(U149,0),COUNTIF(V149,0))+COUNTIF(AD149,0)&gt;1,"",VLOOKUP(AJ149+AP149+AU149,NyISI!$A$2:$K$59,DK149)),IF(AND(ISNUMBER(AS149),ISNUMBER(AU149),ISNUMBER(AV149),DK149=8),IF(COUNTIF(AD149,0)+COUNTIF(Q149,0)+AND(COUNTIF(W149,0),COUNTIF(X149,0))&gt;1,"",VLOOKUP(AS149+AU149+AV149,NyISI!$A$2:$K$59,DK149)),IF(AND(ISNUMBER(AS149),ISNUMBER(AV149),DK149&gt;8),IF(COUNTIF(Q149,0)+AND(COUNTIF(W149,0),COUNTIF(X149,0))&gt;1,"",VLOOKUP(AS149+AV149,NyISI!$A$2:$K$59,DK149)),"")))</f>
        <v/>
      </c>
      <c r="BF149" s="4" t="str">
        <f>IF(AND(ISNUMBER(AT149),ISNUMBER(AK149),ISNUMBER(AL149),ISNUMBER(AM149),DK149&lt;8),IF(COUNTIF(P149,0)+COUNTIF(AA149,0)+COUNTIF(Z149,0)+COUNTIF(AE149,0)&gt;1,"",VLOOKUP(AT149+AK149+AL149+AM149,NyISS!$A$2:$G$78,DK149)),"")</f>
        <v/>
      </c>
      <c r="BG149" s="4" t="str">
        <f>IF(AND(ISNUMBER(AJ149),ISNUMBER(AL149),ISNUMBER(AM149),DK149&gt;7),IF(COUNTIF(O149,0)+COUNTIF(AA149,0)+COUNTIF(Z149,0)&gt;1,"",VLOOKUP(AJ149+AL149+AM149,NyISM!$A$2:$K$59,DK149)),"")</f>
        <v/>
      </c>
      <c r="BH149" s="4" t="str">
        <f>IF(AND(ISNUMBER(AY149),ISNUMBER(AZ149)),IF(COUNTIF(T149,0)+COUNTIF(Y149,0)&gt;1,"",VLOOKUP(AY149+AZ149,NyIAM!$A$2:$K$40,DK149)),"")</f>
        <v/>
      </c>
      <c r="BJ149" s="4" t="str">
        <f>IF(ISNUMBER(BB149),VLOOKUP(BB149,Percentil!$A$2:$B$122,2,1),"")</f>
        <v/>
      </c>
      <c r="BK149" s="4" t="str">
        <f>IF(ISNUMBER(BC149),VLOOKUP(BC149,Percentil!$A$2:$B$122,2,1),"")</f>
        <v/>
      </c>
      <c r="BL149" s="4" t="str">
        <f>IF(ISNUMBER(BD149),VLOOKUP(BD149,Percentil!$A$2:$B$122,2,1),"")</f>
        <v/>
      </c>
      <c r="BM149" s="4" t="str">
        <f>IF(ISNUMBER(BE149),VLOOKUP(BE149,Percentil!$A$2:$B$122,2,1),"")</f>
        <v/>
      </c>
      <c r="BN149" s="4" t="str">
        <f>IF(ISNUMBER(BF149),VLOOKUP(BF149,Percentil!$A$2:$B$122,2,1),"")</f>
        <v/>
      </c>
      <c r="BO149" s="4" t="str">
        <f>IF(ISNUMBER(BG149),VLOOKUP(BG149,Percentil!$A$2:$B$122,2,1),"")</f>
        <v/>
      </c>
      <c r="BP149" s="4" t="str">
        <f>IF(ISNUMBER(BH149),VLOOKUP(BH149,Percentil!$A$2:$B$122,2,1),"")</f>
        <v/>
      </c>
      <c r="BQ149" s="4" t="str">
        <f>IF(AND(ISNUMBER(AJ149),ISNUMBER(DK149)),IF(AJ149-VLOOKUP(BI149,NyFi!$L$2:$V$4,DK149,1)&lt;1,1 &amp; " - " &amp; AJ149+VLOOKUP(BI149,NyFi!$L$2:$V$4,DK149,1),IF(AJ149+VLOOKUP(BI149,NyFi!$L$2:$V$4,DK149,1)&gt;19,AJ149-VLOOKUP(BI149,NyFi!$L$2:$V$4,DK149,1) &amp; " - " &amp; 19,AJ149-VLOOKUP(BI149,NyFi!$L$2:$V$4,DK149,1) &amp; " - " &amp; AJ149+VLOOKUP(BI149,NyFi!$L$2:$V$4,DK149,1))),"")</f>
        <v/>
      </c>
      <c r="BR149" s="4" t="str">
        <f>IF(AND(ISNUMBER(DK149),DK149&lt;8),IF(AND(ISNUMBER(AK149),ISNUMBER(DK149)),IF(AK149-VLOOKUP(BI149,NyGs!$L$2:$V$4,DK149,1)&lt;1,1 &amp; " - " &amp; AK149+VLOOKUP(BI149,NyGs!$L$2:$V$4,DK149,1),IF(AK149+VLOOKUP(BI149,NyGs!$L$2:$V$4,DK149,1)&gt;19,AK149-VLOOKUP(BI149,NyGs!$L$2:$V$4,DK149,1) &amp; " - " &amp; 19,AK149-VLOOKUP(BI149,NyGs!$L$2:$V$4,DK149,1) &amp; " - " &amp; AK149+VLOOKUP(BI149,NyGs!$L$2:$V$4,DK149,1))),""),"")</f>
        <v/>
      </c>
      <c r="BS149" s="4" t="str">
        <f>IF(AND(ISNUMBER(AL149),ISNUMBER(DK149)),IF(AL149-VLOOKUP(BI149,NyRm!$L$2:$V$4,DK149,1)&lt;1,1 &amp; " - " &amp; AL149+VLOOKUP(BI149,NyRm!$L$2:$V$4,DK149,1),IF(AL149+VLOOKUP(BI149,NyRm!$L$2:$V$4,DK149,1)&gt;19,AL149-VLOOKUP(BI149,NyRm!$L$2:$V$4,DK149,1) &amp; " - " &amp; 19,AL149-VLOOKUP(BI149,NyRm!$L$2:$V$4,DK149,1) &amp; " - " &amp; AL149+VLOOKUP(BI149,NyRm!$L$2:$V$4,DK149,1))),"")</f>
        <v/>
      </c>
      <c r="BT149" s="4" t="str">
        <f>IF(AND(ISNUMBER(AM149),ISNUMBER(DK149)),IF(AM149-VLOOKUP(BI149,NyFm!$L$2:$V$4,DK149,1)&lt;1,1 &amp; " - " &amp; AM149+VLOOKUP(BI149,NyFm!$L$2:$V$4,DK149,1),IF(AM149+VLOOKUP(BI149,NyFm!$L$2:$V$4,DK149,1)&gt;19,AM149-VLOOKUP(BI149,NyFm!$L$2:$V$4,DK149,1) &amp; " - " &amp; 19,AM149-VLOOKUP(BI149,NyFm!$L$2:$V$4,DK149,1) &amp; " - " &amp; AM149+VLOOKUP(BI149,NyFm!$L$2:$V$4,DK149,1))),"")</f>
        <v/>
      </c>
      <c r="BU149" s="4" t="str">
        <f>IF(AND(ISNUMBER(DK149),DK149&lt;8),IF(AND(ISNUMBER(AN149),ISNUMBER(DK149)),IF(AN149-VLOOKUP(BI149,NyLi1R!$L$2:$V$4,DK149,1)&lt;1,1 &amp; " - " &amp; AN149+VLOOKUP(BI149,NyLi1R!$L$2:$V$4,DK149,1),IF(AN149+VLOOKUP(BI149,NyLi1R!$L$2:$V$4,DK149,1)&gt;19,AN149-VLOOKUP(BI149,NyLi1R!$L$2:$V$4,DK149,1) &amp; " - " &amp; 19,AN149-VLOOKUP(BI149,NyLi1R!$L$2:$V$4,DK149,1) &amp; " - " &amp; AN149+VLOOKUP(BI149,NyLi1R!$L$2:$V$4,DK149,1))),""),"")</f>
        <v/>
      </c>
      <c r="BV149" s="4" t="str">
        <f>IF(AND(ISNUMBER(DK149),DK149&lt;8),IF(AND(ISNUMBER(AO149),ISNUMBER(DK149)),IF(AO149-VLOOKUP(BI149,NyLi1E!$L$2:$V$4,DK149,1)&lt;1,1 &amp; " - " &amp; AO149+VLOOKUP(BI149,NyLi1E!$L$2:$V$4,DK149,1),IF(AO149+VLOOKUP(BI149,NyLi1E!$L$2:$V$4,DK149,1)&gt;19,AO149-VLOOKUP(BI149,NyLi1E!$L$2:$V$4,DK149,1) &amp; " - " &amp; 19,AO149-VLOOKUP(BI149,NyLi1E!$L$2:$V$4,DK149,1) &amp; " - " &amp; AO149+VLOOKUP(BI149,NyLi1E!$L$2:$V$4,DK149,1))),""),"")</f>
        <v/>
      </c>
      <c r="BW149" s="4" t="str">
        <f>IF(AND(ISNUMBER(DK149),DK149&lt;8),IF(AND(ISNUMBER(AP149),ISNUMBER(DK149)),IF(AP149-VLOOKUP(BI149,NyLi1T!$L$2:$V$4,DK149,1)&lt;1,1 &amp; " - " &amp; AP149+VLOOKUP(BI149,NyLi1T!$L$2:$V$4,DK149,1),IF(AP149+VLOOKUP(BI149,NyLi1T!$L$2:$V$4,DK149,1)&gt;19,AP149-VLOOKUP(BI149,NyLi1T!$L$2:$V$4,DK149,1) &amp; " - " &amp; 19,AP149-VLOOKUP(BI149,NyLi1T!$L$2:$V$4,DK149,1) &amp; " - " &amp; AP149+VLOOKUP(BI149,NyLi1T!$L$2:$V$4,DK149,1))),""),"")</f>
        <v/>
      </c>
      <c r="BX149" s="4" t="str">
        <f>IF(AND(ISNUMBER(DK149),DK149&gt;7),IF(AND(ISNUMBER(AQ149),ISNUMBER(DK149)),IF(AQ149-VLOOKUP(BI149,NyLi2R!$L$2:$V$4,DK149,1)&lt;1,1 &amp; " - " &amp; AQ149+VLOOKUP(BI149,NyLi2R!$L$2:$V$4,DK149,1),IF(AQ149+VLOOKUP(BI149,NyLi2R!$L$2:$V$4,DK149,1)&gt;19,AQ149-VLOOKUP(BI149,NyLi2R!$L$2:$V$4,DK149,1) &amp; " - " &amp; 19,AQ149-VLOOKUP(BI149,NyLi2R!$L$2:$V$4,DK149,1) &amp; " - " &amp; AQ149+VLOOKUP(BI149,NyLi2R!$L$2:$V$4,DK149,1))),""),"")</f>
        <v/>
      </c>
      <c r="BY149" s="4" t="str">
        <f>IF(AND(ISNUMBER(DK149),DK149&gt;7),IF(AND(ISNUMBER(AR149),ISNUMBER(DK149)),IF(AR149-VLOOKUP(BI149,NyLi2E!$L$2:$V$4,DK149,1)&lt;1,1 &amp; " - " &amp; AR149+VLOOKUP(BI149,NyLi2E!$L$2:$V$4,DK149,1),IF(AR149+VLOOKUP(BI149,NyLi2E!$L$2:$V$4,DK149,1)&gt;19,AR149-VLOOKUP(BI149,NyLi2E!$L$2:$V$4,DK149,1) &amp; " - " &amp; 19,AR149-VLOOKUP(BI149,NyLi2E!$L$2:$V$4,DK149,1) &amp; " - " &amp; AR149+VLOOKUP(BI149,NyLi2E!$L$2:$V$4,DK149,1))),""),"")</f>
        <v/>
      </c>
      <c r="BZ149" s="4" t="str">
        <f>IF(AND(ISNUMBER(DK149),DK149&gt;7),IF(AND(ISNUMBER(AS149),ISNUMBER(DK149)),IF(AS149-VLOOKUP(BI149,NyLi2T!$L$2:$V$4,DK149,1)&lt;1,1 &amp; " - " &amp; AS149+VLOOKUP(BI149,NyLi2T!$L$2:$V$4,DK149,1),IF(AS149+VLOOKUP(BI149,NyLi2T!$L$2:$V$4,DK149,1)&gt;19,AS149-VLOOKUP(BI149,NyLi2T!$L$2:$V$4,DK149,1) &amp; " - " &amp; 19,AS149-VLOOKUP(BI149,NyLi2T!$L$2:$V$4,DK149,1) &amp; " - " &amp; AS149+VLOOKUP(BI149,NyLi2T!$L$2:$V$4,DK149,1))),""),"")</f>
        <v/>
      </c>
      <c r="CA149" s="4" t="str">
        <f>IF(AND(ISNUMBER(DK149),DK149&lt;8),IF(AND(ISNUMBER(AT149),ISNUMBER(DK149)),IF(AT149-VLOOKUP(BI149,NySs!$L$2:$V$4,DK149,1)&lt;1,1 &amp; " - " &amp; AT149+VLOOKUP(BI149,NySs!$L$2:$V$4,DK149,1),IF(AT149+VLOOKUP(BI149,NySs!$L$2:$V$4,DK149,1)&gt;19,AT149-VLOOKUP(BI149,NySs!$L$2:$V$4,DK149,1) &amp; " - " &amp; 19,AT149-VLOOKUP(BI149,NySs!$L$2:$V$4,DK149,1) &amp; " - " &amp; AT149+VLOOKUP(BI149,NySs!$L$2:$V$4,DK149,1))),""),"")</f>
        <v/>
      </c>
      <c r="CB149" s="4" t="str">
        <f>IF(AND(ISNUMBER(DK149),DK149&lt;9),IF(AND(ISNUMBER(AU149),ISNUMBER(DK149)),IF(AU149-VLOOKUP(BI149,NyEo!$L$2:$V$4,DK149,1)&lt;1,1 &amp; " - " &amp; AU149+VLOOKUP(BI149,NyEo!$L$2:$V$4,DK149,1),IF(AU149+VLOOKUP(BI149,NyEo!$L$2:$V$4,DK149,1)&gt;19,AU149-VLOOKUP(BI149,NyEo!$L$2:$V$4,DK149,1) &amp; " - " &amp; 19,AU149-VLOOKUP(BI149,NyEo!$L$2:$V$4,DK149,1) &amp; " - " &amp; AU149+VLOOKUP(BI149,NyEo!$L$2:$V$4,DK149,1))),""),"")</f>
        <v/>
      </c>
      <c r="CC149" s="4" t="str">
        <f>IF(AND(ISNUMBER(DK149),DK149&gt;7),IF(AND(ISNUMBER(AV149),ISNUMBER(DK149)),IF(AV149-VLOOKUP(BI149,NyHt!$L$2:$V$4,DK149,1)&lt;1,1 &amp; " - " &amp; AV149+VLOOKUP(BI149,NyHt!$L$2:$V$4,DK149,1),IF(AV149+VLOOKUP(BI149,NyHt!$L$2:$V$4,DK149,1)&gt;19,AV149-VLOOKUP(BI149,NyHt!$L$2:$V$4,DK149,1) &amp; " - " &amp; 19,AV149-VLOOKUP(BI149,NyHt!$L$2:$V$4,DK149,1) &amp; " - " &amp; AV149+VLOOKUP(BI149,NyHt!$L$2:$V$4,DK149,1))),""),"")</f>
        <v/>
      </c>
      <c r="CD149" s="4" t="str">
        <f>IF(AND(ISNUMBER(AW149),ISNUMBER(DK149)),IF(AW149-VLOOKUP(BI149,NySiF!$L$2:$V$4,DK149,1)&lt;1,1 &amp; " - " &amp; AW149+VLOOKUP(BI149,NySiF!$L$2:$V$4,DK149,1),IF(AW149+VLOOKUP(BI149,NySiF!$L$2:$V$4,DK149,1)&gt;19,AW149-VLOOKUP(BI149,NySiF!$L$2:$V$4,DK149,1) &amp; " - " &amp; 19,AW149-VLOOKUP(BI149,NySiF!$L$2:$V$4,DK149,1) &amp; " - " &amp; AW149+VLOOKUP(BI149,NySiF!$L$2:$V$4,DK149,1))),"")</f>
        <v/>
      </c>
      <c r="CE149" s="4" t="str">
        <f>IF(AND(ISNUMBER(AX149),ISNUMBER(DK149)),IF(AX149-VLOOKUP(BI149,NySiB!$L$2:$V$4,DK149,1)&lt;1,1 &amp; " - " &amp; AX149+VLOOKUP(BI149,NySiB!$L$2:$V$4,DK149,1),IF(AX149+VLOOKUP(BI149,NySiB!$L$2:$V$4,DK149,1)&gt;19,AX149-VLOOKUP(BI149,NySiB!$L$2:$V$4,DK149,1) &amp; " - " &amp; 19,AX149-VLOOKUP(BI149,NySiB!$L$2:$V$4,DK149,1) &amp; " - " &amp; AX149+VLOOKUP(BI149,NySiB!$L$2:$V$4,DK149,1))),"")</f>
        <v/>
      </c>
      <c r="CF149" s="4" t="str">
        <f>IF(AND(ISNUMBER(AY149),ISNUMBER(DK149)),IF(AY149-VLOOKUP(BI149,NySiT!$L$2:$V$4,DK149,1)&lt;1,1 &amp; " - " &amp; AY149+VLOOKUP(BI149,NySiT!$L$2:$V$4,DK149,1),IF(AY149+VLOOKUP(BI149,NySiT!$L$2:$V$4,DK149,1)&gt;19,AY149-VLOOKUP(BI149,NySiT!$L$2:$V$4,DK149,1) &amp; " - " &amp; 19,AY149-VLOOKUP(BI149,NySiT!$L$2:$V$4,DK149,1) &amp; " - " &amp; AY149+VLOOKUP(BI149,NySiT!$L$2:$V$4,DK149,1))),"")</f>
        <v/>
      </c>
      <c r="CG149" s="4" t="str">
        <f>IF(AND(ISNUMBER(AZ149),ISNUMBER(DK149)),IF(AZ149-VLOOKUP(BI149,NyVs!$L$2:$V$4,DK149,1)&lt;1,1 &amp; " - " &amp; AZ149+VLOOKUP(BI149,NyVs!$L$2:$V$4,DK149,1),IF(AZ149+VLOOKUP(BI149,NyVs!$L$2:$V$4,DK149,1)&gt;19,AZ149-VLOOKUP(BI149,NyVs!$L$2:$V$4,DK149,1) &amp; " - " &amp; 19,AZ149-VLOOKUP(BI149,NyVs!$L$2:$V$4,DK149,1) &amp; " - " &amp; AZ149+VLOOKUP(BI149,NyVs!$L$2:$V$4,DK149,1))),"")</f>
        <v/>
      </c>
      <c r="CH149" s="4" t="str">
        <f>IF(AND(ISNUMBER(BA149),ISNUMBER(DK149)),IF(BA149-VLOOKUP(BI149,NyPp!$L$2:$V$4,DK149,1)&lt;1,1 &amp; " - " &amp; BA149+VLOOKUP(BI149,NyPp!$L$2:$V$4,DK149,1),IF(BA149+VLOOKUP(BI149,NyPp!$L$2:$V$4,DK149,1)&gt;19,BA149-VLOOKUP(BI149,NyPp!$L$2:$V$4,DK149,1) &amp; " - " &amp; 19,BA149-VLOOKUP(BI149,NyPp!$L$2:$V$4,DK149,1) &amp; " - " &amp; BA149+VLOOKUP(BI149,NyPp!$L$2:$V$4,DK149,1))),"")</f>
        <v/>
      </c>
      <c r="CI149" s="4" t="str">
        <f>IF(AND(ISNUMBER(BB149),ISNUMBER(DK149)),IF(BB149-VLOOKUP(BI149,NyIGS!$L$2:$V$4,DK149,1)&lt;40,40 &amp; " - " &amp; BB149+VLOOKUP(BI149,NyIGS!$L$2:$V$4,DK149,1),IF(BB149+VLOOKUP(BI149,NyIGS!$L$2:$V$4,DK149,1)&gt;160,BB149-VLOOKUP(BI149,NyIGS!$L$2:$V$4,DK149,1) &amp; " - " &amp; 160,BB149-VLOOKUP(BI149,NyIGS!$L$2:$V$4,DK149,1) &amp; " - " &amp; BB149+VLOOKUP(BI149,NyIGS!$L$2:$V$4,DK149,1))),"")</f>
        <v/>
      </c>
      <c r="CJ149" s="4" t="str">
        <f>IF(AND(ISNUMBER(BC149),ISNUMBER(DK149)),IF(BC149-VLOOKUP(BI149,NyIRS!$L$2:$V$4,DK149,1)&lt;40,40 &amp; " - " &amp; BC149+VLOOKUP(BI149,NyIRS!$L$2:$V$4,DK149,1),IF(BC149+VLOOKUP(BI149,NyIRS!$L$2:$V$4,DK149,1)&gt;160,BC149-VLOOKUP(BI149,NyIRS!$L$2:$V$4,DK149,1) &amp; " - " &amp; 160,BC149-VLOOKUP(BI149,NyIRS!$L$2:$V$4,DK149,1) &amp; " - " &amp; BC149+VLOOKUP(BI149,NyIRS!$L$2:$V$4,DK149,1))),"")</f>
        <v/>
      </c>
      <c r="CK149" s="4" t="str">
        <f>IF(AND(ISNUMBER(BD149),ISNUMBER(DK149)),IF(BD149-VLOOKUP(BI149,NyIES!$L$2:$V$4,DK149,1)&lt;40,40 &amp; " - " &amp; BD149+VLOOKUP(BI149,NyIES!$L$2:$V$4,DK149,1),IF(BD149+VLOOKUP(BI149,NyIES!$L$2:$V$4,DK149,1)&gt;160,BD149-VLOOKUP(BI149,NyIES!$L$2:$V$4,DK149,1) &amp; " - " &amp; 160,BD149-VLOOKUP(BI149,NyIES!$L$2:$V$4,DK149,1) &amp; " - " &amp; BD149+VLOOKUP(BI149,NyIES!$L$2:$V$4,DK149,1))),"")</f>
        <v/>
      </c>
      <c r="CL149" s="4" t="str">
        <f>IF(AND(ISNUMBER(BE149),ISNUMBER(DK149)),IF(BE149-VLOOKUP(BI149,NyISI!$L$2:$V$4,DK149,1)&lt;40,40 &amp; " - " &amp; BE149+VLOOKUP(BI149,NyISI!$L$2:$V$4,DK149,1),IF(BE149+VLOOKUP(BI149,NyISI!$L$2:$V$4,DK149,1)&gt;160,BE149-VLOOKUP(BI149,NyISI!$L$2:$V$4,DK149,1) &amp; " - " &amp; 160,BE149-VLOOKUP(BI149,NyISI!$L$2:$V$4,DK149,1) &amp; " - " &amp; BE149+VLOOKUP(BI149,NyISI!$L$2:$V$4,DK149,1))),"")</f>
        <v/>
      </c>
      <c r="CM149" s="4" t="str">
        <f>IF(AND(ISNUMBER(DK149),DK149&lt;8),IF(AND(ISNUMBER(BF149),ISNUMBER(DK149)),IF(BF149-VLOOKUP(BI149,NyISS!$L$2:$V$4,DK149,1)&lt;40,40 &amp; " - " &amp; BF149+VLOOKUP(BI149,NyISS!$L$2:$V$4,DK149,1),IF(BF149+VLOOKUP(BI149,NyISS!$L$2:$V$4,DK149,1)&gt;160,BF149-VLOOKUP(BI149,NyISS!$L$2:$V$4,DK149,1) &amp; " - " &amp; 160,BF149-VLOOKUP(BI149,NyISS!$L$2:$V$4,DK149,1) &amp; " - " &amp; BF149+VLOOKUP(BI149,NyISS!$L$2:$V$4,DK149,1))),""),"")</f>
        <v/>
      </c>
      <c r="CN149" s="4" t="str">
        <f>IF(AND(ISNUMBER(DK149),DK149&gt;7),IF(AND(ISNUMBER(BG149),ISNUMBER(DK149)),IF(BG149-VLOOKUP(BI149,NyISM!$L$2:$V$4,DK149,1)&lt;40,40 &amp; " - " &amp; BG149+VLOOKUP(BI149,NyISM!$L$2:$V$4,DK149,1),IF(BG149+VLOOKUP(BI149,NyISM!$L$2:$V$4,DK149,1)&gt;160,BG149-VLOOKUP(BI149,NyISM!$L$2:$V$4,DK149,1) &amp; " - " &amp; 160,BG149-VLOOKUP(BI149,NyISM!$L$2:$V$4,DK149,1) &amp; " - " &amp; BG149+VLOOKUP(BI149,NyISM!$L$2:$V$4,DK149,1))),""),"")</f>
        <v/>
      </c>
      <c r="CO149" s="4" t="str">
        <f>IF(AND(ISNUMBER(BH149),ISNUMBER(DK149)),IF(BH149-VLOOKUP(BI149,NyIAM!$L$2:$V$4,DK149,1)&lt;40,40 &amp; " - " &amp; BH149+VLOOKUP(BI149,NyIAM!$L$2:$V$4,DK149,1),IF(BH149+VLOOKUP(BI149,NyIAM!$L$2:$V$4,DK149,1)&gt;160,BH149-VLOOKUP(BI149,NyIAM!$L$2:$V$4,DK149,1) &amp; " - " &amp; 160,BH149-VLOOKUP(BI149,NyIAM!$L$2:$V$4,DK149,1) &amp; " - " &amp; BH149+VLOOKUP(BI149,NyIAM!$L$2:$V$4,DK149,1))),"")</f>
        <v/>
      </c>
      <c r="CP149" s="4" t="str">
        <f>IF(AF149="","",IF(AND(ISNUMBER(AF149),ISNUMBER(DK149)),IF(VLOOKUP(AF149,NyOm!$A$2:$K$30,DK149,1)=1,"Onormalt få ord",IF(VLOOKUP(AF149,NyOm!$A$2:$K$30,DK149,1)=2,"Färre antal ord än normalt",IF(VLOOKUP(AF149,NyOm!$A$2:$K$30,DK149,1)=3,"Normalt antal ord","")))))</f>
        <v/>
      </c>
      <c r="CQ149" s="4" t="str">
        <f>IF(AB149="","",IF(AND(ISNUMBER(AB149),ISNUMBER(DK149)),IF(VLOOKUP(AB149,NyPbTid!$A$2:$K$218,DK149,1)=1,"Onormalt lång tidsåtgång",IF(VLOOKUP(AB149,NyPbTid!$A$2:$K$218,DK149,1)=2,"Långsammare än normalt",IF(VLOOKUP(AB149,NyPbTid!$A$2:$K$218,DK149,1)=3,"Normal tidsåtgång","")))))</f>
        <v/>
      </c>
      <c r="CR149" s="4" t="str">
        <f>IF(AC149="","",IF(AND(ISNUMBER(AC149),ISNUMBER(DK149)),IF(VLOOKUP(AC149,NyPbFel!$A$2:$K$18,DK149,1)=1,"Onormalt antal fel",IF(VLOOKUP(AC149,NyPbFel!$A$2:$K$18,DK149,1)=2,"Fler fel än normalt",IF(VLOOKUP(AC149,NyPbFel!$A$2:$K$18,DK149,1)=3,"Normalt antal fel","")))))</f>
        <v/>
      </c>
      <c r="CS149" s="4" t="str">
        <f t="shared" si="50"/>
        <v/>
      </c>
      <c r="CT149" s="4" t="str">
        <f>IF(OR(ISNUMBER(CS149),CS149="0**"),IF(ISNUMBER(CS149),CS149/ABS(CS149)*VLOOKUP(1,SignDiff!$A$3:$K$4,DK149,1),VLOOKUP(1,SignDiff!$A$3:$K$4,DK149,1)),"")</f>
        <v/>
      </c>
      <c r="CU149" s="4" t="str">
        <f>IF(OR(ISNUMBER(CS149),CS149="0**"),IF(ISNUMBER(CS149),CS149/ABS(CS149)*VLOOKUP(1,SignDiff!$A$7:$K$8,DK149,1),VLOOKUP(1,SignDiff!$A$7:$K$8,DK149,1)),"")</f>
        <v/>
      </c>
      <c r="CV149" s="4" t="str">
        <f t="shared" si="51"/>
        <v/>
      </c>
      <c r="CW149" s="4" t="str">
        <f t="shared" si="52"/>
        <v/>
      </c>
      <c r="CX149" s="4" t="str">
        <f>IF(OR(ISNUMBER(CS149),CS149="0**"),IF(CS149="0**",VLOOKUP(0,'IRS-IES'!$A$2:$C$43,2,1),IF(CS149&lt;0,VLOOKUP(ABS(CS149),'IRS-IES'!$A$2:$C$43,2,1),VLOOKUP(ABS(CS149),'IRS-IES'!$A$2:$C$43,3,1))),"")</f>
        <v/>
      </c>
      <c r="CY149" s="4" t="str">
        <f t="shared" si="53"/>
        <v/>
      </c>
      <c r="CZ149" s="4" t="str">
        <f>IF(OR(ISNUMBER(CY149),CY149="0**"),IF(ISNUMBER(CY149),CY149/ABS(CY149)*VLOOKUP(2,SignDiff!$A$3:$K$4,DK149,1),VLOOKUP(2,SignDiff!$A$3:$K$4,DK149,1)),"")</f>
        <v/>
      </c>
      <c r="DA149" s="4" t="str">
        <f>IF(OR(ISNUMBER(CY149),CY149="0**"),IF(ISNUMBER(CY149),CY149/ABS(CY149)*VLOOKUP(2,SignDiff!$A$7:$K$8,DK149,1),VLOOKUP(2,SignDiff!$A$7:$K$8,DK149,1)),"")</f>
        <v/>
      </c>
      <c r="DB149" s="4" t="str">
        <f t="shared" si="54"/>
        <v/>
      </c>
      <c r="DC149" s="4" t="str">
        <f t="shared" si="55"/>
        <v/>
      </c>
      <c r="DD149" s="4" t="str">
        <f>IF(OR(ISNUMBER(CY149),CY149="0**"),IF(CY149="0**",VLOOKUP(0,'ISI-ISS'!$A$2:$C$43,2,1),IF(CY149&lt;0,VLOOKUP(ABS(CY149),'ISI-ISS'!$A$2:$C$43,2,1),VLOOKUP(ABS(CY149),'ISI-ISS'!$A$2:$C$43,3,1))),"")</f>
        <v/>
      </c>
      <c r="DE149" s="4" t="str">
        <f t="shared" si="56"/>
        <v/>
      </c>
      <c r="DF149" s="4" t="str">
        <f>IF(OR(ISNUMBER(DE149),DE149="0**"),IF(ISNUMBER(DE149),DE149/ABS(DE149)*VLOOKUP(2,SignDiff!$A$3:$K$4,DK149,1),VLOOKUP(2,SignDiff!$A$3:$K$4,DK149,1)),"")</f>
        <v/>
      </c>
      <c r="DG149" s="4" t="str">
        <f>IF(OR(ISNUMBER(DE149),DE149="0**"),IF(ISNUMBER(DE149),DE149/ABS(DE149)*VLOOKUP(2,SignDiff!$A$7:$K$8,DK149,1),VLOOKUP(2,SignDiff!$A$7:$K$8,DK149,1)),"")</f>
        <v/>
      </c>
      <c r="DH149" s="4" t="str">
        <f t="shared" si="57"/>
        <v/>
      </c>
      <c r="DI149" s="4" t="str">
        <f t="shared" si="58"/>
        <v/>
      </c>
      <c r="DJ149" s="4" t="str">
        <f>IF(OR(ISNUMBER(DE149),DE149="0**"),IF(DE149="0**",VLOOKUP(0,'ISI-ISM'!$A$2:$C$43,2,1),IF(DE149&lt;0,VLOOKUP(ABS(DE149),'ISI-ISM'!$A$2:$C$43,2,1),VLOOKUP(ABS(DE149),'ISI-ISM'!$A$2:$C$43,3,1))),"")</f>
        <v/>
      </c>
      <c r="DK149" s="4" t="str">
        <f>IF(ISERROR(VLOOKUP(N149,age!$A$2:$C$11,2,1)),"",VLOOKUP(N149,age!$A$2:$C$11,2,1))</f>
        <v/>
      </c>
      <c r="DL149" s="4" t="str">
        <f>IF(ISERROR(VLOOKUP(N149,age!$A$2:$C$11,3,1)),"",VLOOKUP(N149,age!$A$2:$C$11,3,1))</f>
        <v/>
      </c>
      <c r="DM149" s="4">
        <f t="shared" si="45"/>
        <v>0</v>
      </c>
      <c r="DN149" s="4">
        <f t="shared" si="46"/>
        <v>0</v>
      </c>
      <c r="DO149" s="4">
        <f t="shared" si="47"/>
        <v>0</v>
      </c>
      <c r="DP149" s="4">
        <f t="shared" si="48"/>
        <v>0</v>
      </c>
      <c r="DQ149" s="4">
        <f t="shared" si="49"/>
        <v>0</v>
      </c>
      <c r="DR149" s="9" t="str">
        <f t="shared" si="59"/>
        <v/>
      </c>
      <c r="DS149" s="9" t="str">
        <f t="shared" si="60"/>
        <v/>
      </c>
      <c r="DT149" s="9" t="str">
        <f t="shared" si="61"/>
        <v/>
      </c>
      <c r="DU149" s="9" t="str">
        <f t="shared" si="62"/>
        <v/>
      </c>
      <c r="DV149" s="9" t="str">
        <f t="shared" si="63"/>
        <v/>
      </c>
      <c r="DW149" s="9" t="str">
        <f t="shared" si="64"/>
        <v/>
      </c>
      <c r="DX149" s="9" t="str">
        <f t="shared" si="65"/>
        <v/>
      </c>
      <c r="DY149" s="9" t="str">
        <f>IF(AND(ISNUMBER(AJ149),ISNUMBER(DK149)),IF(AJ149-VLOOKUP(BI149,NyFi!$L$2:$V$4,DK149,1)&lt;1,1,AJ149-VLOOKUP(BI149,NyFi!$L$2:$V$4,DK149,1)),"")</f>
        <v/>
      </c>
      <c r="DZ149" s="9" t="str">
        <f>IF(AND(ISNUMBER(DK149),DK149&lt;8),IF(AND(ISNUMBER(AK149),ISNUMBER(DK149)),IF(AK149-VLOOKUP(BI149,NyGs!$L$2:$V$4,DK149,1)&lt;1,1,AK149-VLOOKUP(BI149,NyGs!$L$2:$V$4,DK149,1)),""),"")</f>
        <v/>
      </c>
      <c r="EA149" s="9" t="str">
        <f>IF(AND(ISNUMBER(AL149),ISNUMBER(DK149)),IF(AL149-VLOOKUP(BI149,NyRm!$L$2:$V$4,DK149,1)&lt;1,1,AL149-VLOOKUP(BI149,NyRm!$L$2:$V$4,DK149,1)),"")</f>
        <v/>
      </c>
      <c r="EB149" s="9" t="str">
        <f>IF(AND(ISNUMBER(AM149),ISNUMBER(DK149)),IF(AM149-VLOOKUP(BI149,NyFm!$L$2:$V$4,DK149,1)&lt;1,1,AM149-VLOOKUP(BI149,NyFm!$L$2:$V$4,DK149,1)),"")</f>
        <v/>
      </c>
      <c r="EC149" s="9" t="str">
        <f>IF(AND(ISNUMBER(DK149),DK149&lt;8),IF(AND(ISNUMBER(AN149),ISNUMBER(DK149)),IF(AN149-VLOOKUP(BI149,NyLi1R!$L$2:$V$4,DK149,1)&lt;1,1,AN149-VLOOKUP(BI149,NyLi1R!$L$2:$V$4,DK149,1)),""),"")</f>
        <v/>
      </c>
      <c r="ED149" s="9" t="str">
        <f>IF(AND(ISNUMBER(DK149),DK149&lt;8),IF(AND(ISNUMBER(AO149),ISNUMBER(DK149)),IF(AO149-VLOOKUP(BI149,NyLi1E!$L$2:$V$4,DK149,1)&lt;1,1,AO149-VLOOKUP(BI149,NyLi1E!$L$2:$V$4,DK149,1)),""),"")</f>
        <v/>
      </c>
      <c r="EE149" s="9" t="str">
        <f>IF(AND(ISNUMBER(DK149),DK149&lt;8),IF(AND(ISNUMBER(AP149),ISNUMBER(DK149)),IF(AP149-VLOOKUP(BI149,NyLi1T!$L$2:$V$4,DK149,1)&lt;1,1,AP149-VLOOKUP(BI149,NyLi1T!$L$2:$V$4,DK149,1)),""),"")</f>
        <v/>
      </c>
      <c r="EF149" s="9" t="str">
        <f>IF(AND(ISNUMBER(DK149),DK149&gt;7),IF(AND(ISNUMBER(AQ149),ISNUMBER(DK149)),IF(AQ149-VLOOKUP(BI149,NyLi2R!$L$2:$V$4,DK149,1)&lt;1,1,AQ149-VLOOKUP(BI149,NyLi2R!$L$2:$V$4,DK149,1)),""),"")</f>
        <v/>
      </c>
      <c r="EG149" s="9" t="str">
        <f>IF(AND(ISNUMBER(DK149),DK149&gt;7),IF(AND(ISNUMBER(AR149),ISNUMBER(DK149)),IF(AR149-VLOOKUP(BI149,NyLi2E!$L$2:$V$4,DK149,1)&lt;1,1,AR149-VLOOKUP(BI149,NyLi2E!$L$2:$V$4,DK149,1)),""),"")</f>
        <v/>
      </c>
      <c r="EH149" s="9" t="str">
        <f>IF(AND(ISNUMBER(DK149),DK149&gt;7),IF(AND(ISNUMBER(AS149),ISNUMBER(DK149)),IF(AS149-VLOOKUP(BI149,NyLi2T!$L$2:$V$4,DK149,1)&lt;1,1,AS149-VLOOKUP(BI149,NyLi2T!$L$2:$V$4,DK149,1)),""),"")</f>
        <v/>
      </c>
      <c r="EI149" s="9" t="str">
        <f>IF(AND(ISNUMBER(DK149),DK149&lt;8),IF(AND(ISNUMBER(AT149),ISNUMBER(DK149)),IF(AT149-VLOOKUP(BI149,NySs!$L$2:$V$4,DK149,1)&lt;1,1,AT149-VLOOKUP(BI149,NySs!$L$2:$V$4,DK149,1)),""),"")</f>
        <v/>
      </c>
      <c r="EJ149" s="9" t="str">
        <f>IF(AND(ISNUMBER(DK149),DK149&lt;9),IF(AND(ISNUMBER(AU149),ISNUMBER(DK149)),IF(AU149-VLOOKUP(BI149,NyEo!$L$2:$V$4,DK149,1)&lt;1,1,AU149-VLOOKUP(BI149,NyEo!$L$2:$V$4,DK149,1)),""),"")</f>
        <v/>
      </c>
      <c r="EK149" s="9" t="str">
        <f>IF(AND(ISNUMBER(DK149),DK149&gt;7),IF(AND(ISNUMBER(AV149),ISNUMBER(DK149)),IF(AV149-VLOOKUP(BI149,NyHt!$L$2:$V$4,DK149,1)&lt;1,1,AV149-VLOOKUP(BI149,NyHt!$L$2:$V$4,DK149,1)),""),"")</f>
        <v/>
      </c>
      <c r="EL149" s="9" t="str">
        <f>IF(AND(ISNUMBER(AW149),ISNUMBER(DK149)),IF(AW149-VLOOKUP(BI149,NySiF!$L$2:$V$4,DK149,1)&lt;1,1,AW149-VLOOKUP(BI149,NySiF!$L$2:$V$4,DK149,1)),"")</f>
        <v/>
      </c>
      <c r="EM149" s="9" t="str">
        <f>IF(AND(ISNUMBER(AX149),ISNUMBER(DK149)),IF(AX149-VLOOKUP(BI149,NySiB!$L$2:$V$4,DK149,1)&lt;1,1,AX149-VLOOKUP(BI149,NySiB!$L$2:$V$4,DK149,1)),"")</f>
        <v/>
      </c>
      <c r="EN149" s="9" t="str">
        <f>IF(AND(ISNUMBER(AY149),ISNUMBER(DK149)),IF(AY149-VLOOKUP(BI149,NySiT!$L$2:$V$4,DK149,1)&lt;1,1,AY149-VLOOKUP(BI149,NySiT!$L$2:$V$4,DK149,1)),"")</f>
        <v/>
      </c>
      <c r="EO149" s="9" t="str">
        <f>IF(AND(ISNUMBER(AZ149),ISNUMBER(DK149)),IF(AZ149-VLOOKUP(BI149,NyVs!$L$2:$V$4,DK149,1)&lt;1,1,AZ149-VLOOKUP(BI149,NyVs!$L$2:$V$4,DK149,1)),"")</f>
        <v/>
      </c>
      <c r="EP149" s="9" t="str">
        <f>IF(AND(ISNUMBER(BA149),ISNUMBER(DK149)),IF(BA149-VLOOKUP(BI149,NyPp!$L$2:$V$4,DK149,1)&lt;1,1,BA149-VLOOKUP(BI149,NyPp!$L$2:$V$4,DK149,1)),"")</f>
        <v/>
      </c>
      <c r="EQ149" s="9" t="str">
        <f>IF(AND(ISNUMBER(BB149),ISNUMBER(DK149)),IF(BB149-VLOOKUP(BI149,NyIGS!$L$2:$V$4,DK149,1)&lt;40,40,BB149-VLOOKUP(BI149,NyIGS!$L$2:$V$4,DK149,1)),"")</f>
        <v/>
      </c>
      <c r="ER149" s="9" t="str">
        <f>IF(AND(ISNUMBER(BC149),ISNUMBER(DK149)),IF(BC149-VLOOKUP(BI149,NyIRS!$L$2:$V$4,DK149,1)&lt;40,40,BC149-VLOOKUP(BI149,NyIRS!$L$2:$V$4,DK149,1)),"")</f>
        <v/>
      </c>
      <c r="ES149" s="9" t="str">
        <f>IF(AND(ISNUMBER(BD149),ISNUMBER(DK149)),IF(BD149-VLOOKUP(BI149,NyIES!$L$2:$V$4,DK149,1)&lt;40,40,BD149-VLOOKUP(BI149,NyIES!$L$2:$V$4,DK149,1)),"")</f>
        <v/>
      </c>
      <c r="ET149" s="9" t="str">
        <f>IF(AND(ISNUMBER(BE149),ISNUMBER(DK149)),IF(BE149-VLOOKUP(BI149,NyISI!$L$2:$V$4,DK149,1)&lt;40,40,BE149-VLOOKUP(BI149,NyISI!$L$2:$V$4,DK149,1)),"")</f>
        <v/>
      </c>
      <c r="EU149" s="9" t="str">
        <f>IF(AND(ISNUMBER(DK149),DK149&lt;8),IF(AND(ISNUMBER(BF149),ISNUMBER(DK149)),IF(BF149-VLOOKUP(BI149,NyISS!$L$2:$V$4,DK149,1)&lt;40,40,BF149-VLOOKUP(BI149,NyISS!$L$2:$V$4,DK149,1)),""),"")</f>
        <v/>
      </c>
      <c r="EV149" s="9" t="str">
        <f>IF(AND(ISNUMBER(DK149),DK149&gt;7),IF(AND(ISNUMBER(BG149),ISNUMBER(DK149)),IF(BG149-VLOOKUP(BI149,NyISM!$L$2:$V$4,DK149,1)&lt;40,40,BG149-VLOOKUP(BI149,NyISM!$L$2:$V$4,DK149,1)),""),"")</f>
        <v/>
      </c>
      <c r="EW149" s="9" t="str">
        <f>IF(AND(ISNUMBER(BH149),ISNUMBER(DK149)),IF(BH149-VLOOKUP(BI149,NyIAM!$L$2:$V$4,DK149,1)&lt;40,40,BH149-VLOOKUP(BI149,NyIAM!$L$2:$V$4,DK149,1)),"")</f>
        <v/>
      </c>
      <c r="EX149" s="9" t="str">
        <f>IF(AND(ISNUMBER(AJ149),ISNUMBER(DK149)),IF(AJ149+VLOOKUP(BI149,NyFi!$L$2:$V$4,DK149,1)&gt;19,19,AJ149+VLOOKUP(BI149,NyFi!$L$2:$V$4,DK149,1)),"")</f>
        <v/>
      </c>
      <c r="EY149" s="9" t="str">
        <f>IF(AND(ISNUMBER(DK149),DK149&lt;8),IF(AND(ISNUMBER(AK149),ISNUMBER(DK149)),IF(AK149+VLOOKUP(BI149,NyGs!$L$2:$V$4,DK149,1)&gt;19,19,AK149+VLOOKUP(BI149,NyGs!$L$2:$V$4,DK149,1)),""),"")</f>
        <v/>
      </c>
      <c r="EZ149" s="9" t="str">
        <f>IF(AND(ISNUMBER(AL149),ISNUMBER(DK149)),IF(AL149+VLOOKUP(BI149,NyRm!$L$2:$V$4,DK149,1)&gt;19,19,AL149+VLOOKUP(BI149,NyRm!$L$2:$V$4,DK149,1)),"")</f>
        <v/>
      </c>
      <c r="FA149" s="9" t="str">
        <f>IF(AND(ISNUMBER(AM149),ISNUMBER(DK149)),IF(AM149+VLOOKUP(BI149,NyFm!$L$2:$V$4,DK149,1)&gt;19,19,AM149+VLOOKUP(BI149,NyFm!$L$2:$V$4,DK149,1)),"")</f>
        <v/>
      </c>
      <c r="FB149" s="9" t="str">
        <f>IF(AND(ISNUMBER(DK149),DK149&lt;8),IF(AND(ISNUMBER(AN149),ISNUMBER(DK149)),IF(AN149+VLOOKUP(BI149,NyLi1R!$L$2:$V$4,DK149,1)&gt;19,19,AN149+VLOOKUP(BI149,NyLi1R!$L$2:$V$4,DK149,1)),""),"")</f>
        <v/>
      </c>
      <c r="FC149" s="9" t="str">
        <f>IF(AND(ISNUMBER(DK149),DK149&lt;8),IF(AND(ISNUMBER(AO149),ISNUMBER(DK149)),IF(AO149+VLOOKUP(BI149,NyLi1E!$L$2:$V$4,DK149,1)&gt;19,19,AO149+VLOOKUP(BI149,NyLi1E!$L$2:$V$4,DK149,1)),""),"")</f>
        <v/>
      </c>
      <c r="FD149" s="9" t="str">
        <f>IF(AND(ISNUMBER(DK149),DK149&lt;8),IF(AND(ISNUMBER(AP149),ISNUMBER(DK149)),IF(AP149+VLOOKUP(BI149,NyLi1T!$L$2:$V$4,DK149,1)&gt;19,19,AP149+VLOOKUP(BI149,NyLi1T!$L$2:$V$4,DK149,1)),""),"")</f>
        <v/>
      </c>
      <c r="FE149" s="9" t="str">
        <f>IF(AND(ISNUMBER(DK149),DK149&gt;7),IF(AND(ISNUMBER(AQ149),ISNUMBER(DK149)),IF(AQ149+VLOOKUP(BI149,NyLi2R!$L$2:$V$4,DK149,1)&gt;19,19,AQ149+VLOOKUP(BI149,NyLi2R!$L$2:$V$4,DK149,1)),""),"")</f>
        <v/>
      </c>
      <c r="FF149" s="9" t="str">
        <f>IF(AND(ISNUMBER(DK149),DK149&gt;7),IF(AND(ISNUMBER(AR149),ISNUMBER(DK149)),IF(AR149+VLOOKUP(BI149,NyLi2E!$L$2:$V$4,DK149,1)&gt;19,19,AR149+VLOOKUP(BI149,NyLi2E!$L$2:$V$4,DK149,1)),""),"")</f>
        <v/>
      </c>
      <c r="FG149" s="9" t="str">
        <f>IF(AND(ISNUMBER(DK149),DK149&gt;7),IF(AND(ISNUMBER(AS149),ISNUMBER(DK149)),IF(AS149+VLOOKUP(BI149,NyLi2T!$L$2:$V$4,DK149,1)&gt;19,19,AS149+VLOOKUP(BI149,NyLi2T!$L$2:$V$4,DK149,1)),""),"")</f>
        <v/>
      </c>
      <c r="FH149" s="9" t="str">
        <f>IF(AND(ISNUMBER(DK149),DK149&lt;8),IF(AND(ISNUMBER(AT149),ISNUMBER(DK149)),IF(AT149+VLOOKUP(BI149,NySs!$L$2:$V$4,DK149,1)&gt;19,19,AT149+VLOOKUP(BI149,NySs!$L$2:$V$4,DK149,1)),""),"")</f>
        <v/>
      </c>
      <c r="FI149" s="9" t="str">
        <f>IF(AND(ISNUMBER(DK149),DK149&lt;9),IF(AND(ISNUMBER(AU149),ISNUMBER(DK149)),IF(AU149+VLOOKUP(BI149,NyEo!$L$2:$V$4,DK149,1)&gt;19,19,AU149+VLOOKUP(BI149,NyEo!$L$2:$V$4,DK149,1)),""),"")</f>
        <v/>
      </c>
      <c r="FJ149" s="9" t="str">
        <f>IF(AND(ISNUMBER(DK149),DK149&gt;7),IF(AND(ISNUMBER(AV149),ISNUMBER(DK149)),IF(AV149+VLOOKUP(BI149,NyHt!$L$2:$V$4,DK149,1)&gt;19,19,AV149+VLOOKUP(BI149,NyHt!$L$2:$V$4,DK149,1)),""),"")</f>
        <v/>
      </c>
      <c r="FK149" s="9" t="str">
        <f>IF(AND(ISNUMBER(AW149),ISNUMBER(DK149)),IF(AW149+VLOOKUP(BI149,NySiF!$L$2:$V$4,DK149,1)&gt;19,19,AW149+VLOOKUP(BI149,NySiF!$L$2:$V$4,DK149,1)),"")</f>
        <v/>
      </c>
      <c r="FL149" s="9" t="str">
        <f>IF(AND(ISNUMBER(AX149),ISNUMBER(DK149)),IF(AX149+VLOOKUP(BI149,NySiB!$L$2:$V$4,DK149,1)&gt;19,19,AX149+VLOOKUP(BI149,NySiB!$L$2:$V$4,DK149,1)),"")</f>
        <v/>
      </c>
      <c r="FM149" s="9" t="str">
        <f>IF(AND(ISNUMBER(AY149),ISNUMBER(DK149)),IF(AY149+VLOOKUP(BI149,NySiT!$L$2:$V$4,DK149,1)&gt;19,19,AY149+VLOOKUP(BI149,NySiT!$L$2:$V$4,DK149,1)),"")</f>
        <v/>
      </c>
      <c r="FN149" s="9" t="str">
        <f>IF(AND(ISNUMBER(AZ149),ISNUMBER(DK149)),IF(AZ149+VLOOKUP(BI149,NyVs!$L$2:$V$4,DK149,1)&gt;19,19,AZ149+VLOOKUP(BI149,NyVs!$L$2:$V$4,DK149,1)),"")</f>
        <v/>
      </c>
      <c r="FO149" s="9" t="str">
        <f>IF(AND(ISNUMBER(BA149),ISNUMBER(DK149)),IF(BA149+VLOOKUP(BI149,NyPp!$L$2:$V$4,DK149,1)&gt;19,19,BA149+VLOOKUP(BI149,NyPp!$L$2:$V$4,DK149,1)),"")</f>
        <v/>
      </c>
      <c r="FP149" s="9" t="str">
        <f>IF(AND(ISNUMBER(BB149),ISNUMBER(DK149)),IF(BB149+VLOOKUP(BI149,NyIGS!$L$2:$V$4,DK149,1)&gt;160,160,BB149+VLOOKUP(BI149,NyIGS!$L$2:$V$4,DK149,1)),"")</f>
        <v/>
      </c>
      <c r="FQ149" s="9" t="str">
        <f>IF(AND(ISNUMBER(BC149),ISNUMBER(DK149)),IF(BC149+VLOOKUP(BI149,NyIRS!$L$2:$V$4,DK149,1)&gt;160,160,BC149+VLOOKUP(BI149,NyIRS!$L$2:$V$4,DK149,1)),"")</f>
        <v/>
      </c>
      <c r="FR149" s="9" t="str">
        <f>IF(AND(ISNUMBER(BD149),ISNUMBER(DK149)),IF(BD149+VLOOKUP(BI149,NyIES!$L$2:$V$4,DK149,1)&gt;160,160, BD149+VLOOKUP(BI149,NyIES!$L$2:$V$4,DK149,1)),"")</f>
        <v/>
      </c>
      <c r="FS149" s="9" t="str">
        <f>IF(AND(ISNUMBER(BE149),ISNUMBER(DK149)),IF(BE149+VLOOKUP(BI149,NyISI!$L$2:$V$4,DK149,1)&gt;160,160,BE149+VLOOKUP(BI149,NyISI!$L$2:$V$4,DK149,1)),"")</f>
        <v/>
      </c>
      <c r="FT149" s="9" t="str">
        <f>IF(AND(ISNUMBER(DK149),DK149&lt;8),IF(AND(ISNUMBER(BF149),ISNUMBER(DK149)),IF(BF149+VLOOKUP(BI149,NyISS!$L$2:$V$4,DK149,1)&gt;160,160,BF149+VLOOKUP(BI149,NyISS!$L$2:$V$4,DK149,1)),""),"")</f>
        <v/>
      </c>
      <c r="FU149" s="9" t="str">
        <f>IF(AND(ISNUMBER(DK149),DK149&gt;7),IF(AND(ISNUMBER(BG149),ISNUMBER(DK149)),IF(BG149+VLOOKUP(BI149,NyISM!$L$2:$V$4,DK149,1)&gt;160,160,BG149+VLOOKUP(BI149,NyISM!$L$2:$V$4,DK149,1)),""),"")</f>
        <v/>
      </c>
      <c r="FV149" s="9" t="str">
        <f>IF(AND(ISNUMBER(BH149),ISNUMBER(DK149)),IF(BH149+VLOOKUP(BI149,NyIAM!$L$2:$V$4,DK149,1)&gt;160,160,BH149+VLOOKUP(BI149,NyIAM!$L$2:$V$4,DK149,1)),"")</f>
        <v/>
      </c>
    </row>
    <row r="150" spans="1:178" x14ac:dyDescent="0.2">
      <c r="A150" s="51"/>
      <c r="B150" s="51"/>
      <c r="C150" s="51"/>
      <c r="D150" s="51"/>
      <c r="E150" s="51"/>
      <c r="F150" s="51"/>
      <c r="G150" s="51"/>
      <c r="H150" s="51"/>
      <c r="I150" s="51"/>
      <c r="J150" s="52"/>
      <c r="K150" s="52"/>
      <c r="L150" s="53"/>
      <c r="M150" s="53"/>
      <c r="N150" s="58" t="str">
        <f t="shared" si="44"/>
        <v/>
      </c>
      <c r="O150" s="53"/>
      <c r="P150" s="53"/>
      <c r="Q150" s="53"/>
      <c r="R150" s="53"/>
      <c r="S150" s="53"/>
      <c r="T150" s="53"/>
      <c r="U150" s="53"/>
      <c r="V150" s="53"/>
      <c r="W150" s="53"/>
      <c r="X150" s="53"/>
      <c r="Y150" s="53"/>
      <c r="Z150" s="53"/>
      <c r="AA150" s="53"/>
      <c r="AB150" s="53"/>
      <c r="AC150" s="53"/>
      <c r="AD150" s="53"/>
      <c r="AE150" s="53"/>
      <c r="AF150" s="53"/>
      <c r="AG150" s="53"/>
      <c r="AH150" s="53"/>
      <c r="AI150" s="53"/>
      <c r="AJ150" s="4" t="str">
        <f>IF(O150="","",IF(ISNUMBER(N150),VLOOKUP(O150,NyFi!$A$2:$K$40,DK150),""))</f>
        <v/>
      </c>
      <c r="AK150" s="4" t="str">
        <f>IF(P150="","",IF(AND(ISNUMBER(N150),DK150&lt;8),VLOOKUP(P150,NyGs!$A$2:$G$41,DK150),""))</f>
        <v/>
      </c>
      <c r="AL150" s="4" t="str">
        <f>IF(AA150="","",IF(ISNUMBER(N150),VLOOKUP(AA150,NyRm!$A$2:$K$56,DK150),""))</f>
        <v/>
      </c>
      <c r="AM150" s="4" t="str">
        <f>IF(Z150="","",IF(ISNUMBER(N150),VLOOKUP(Z150,NyFm!$A$2:$K$46,DK150),""))</f>
        <v/>
      </c>
      <c r="AN150" s="4" t="str">
        <f>IF(U150="","",IF(AND(ISNUMBER(N150),DK150&lt;8),VLOOKUP(U150,NyLi1R!$A$2:$G$20,DK150),""))</f>
        <v/>
      </c>
      <c r="AO150" s="4" t="str">
        <f>IF(V150="","",IF(AND(ISNUMBER(N150),DK150&lt;8),VLOOKUP(V150,NyLi1E!$A$2:$G$20,DK150),""))</f>
        <v/>
      </c>
      <c r="AP150" s="4" t="str">
        <f>IF(AND(ISNUMBER(N150),ISNUMBER(AN150),ISNUMBER(AO150),DK150&lt;8),VLOOKUP(AN150+AO150,NyLi1T!$A$2:$G$40,DK150),"")</f>
        <v/>
      </c>
      <c r="AQ150" s="4" t="str">
        <f>IF(W150="","",IF(AND(ISNUMBER(N150),DK150&gt;7),VLOOKUP(W150,NyLi2R!$A$2:$K$20,DK150),""))</f>
        <v/>
      </c>
      <c r="AR150" s="4" t="str">
        <f>IF(X150="","",IF(AND(ISNUMBER(N150),DK150&gt;7),VLOOKUP(X150,NyLi2E!$A$2:$K$20,DK150),""))</f>
        <v/>
      </c>
      <c r="AS150" s="4" t="str">
        <f>IF(AND(ISNUMBER(N150),ISNUMBER(AQ150),ISNUMBER(AR150),DK150&gt;7),VLOOKUP(AQ150+AR150,NyLi2T!$A$2:$K$40,DK150),"")</f>
        <v/>
      </c>
      <c r="AT150" s="4" t="str">
        <f>IF(AE150="","",IF(AND(ISNUMBER(N150),DK150&lt;8),VLOOKUP(AE150,NySs!$A$2:$G$28,DK150),""))</f>
        <v/>
      </c>
      <c r="AU150" s="4" t="str">
        <f>IF(AD150="","",IF(AND(ISNUMBER(N150),DK150&lt;9),VLOOKUP(AD150,NyEo!$A$2:$H$22,DK150),""))</f>
        <v/>
      </c>
      <c r="AV150" s="4" t="str">
        <f>IF(Q150="","",IF(AND(ISNUMBER(N150),DK150&gt;7),VLOOKUP(Q150,NyHt!$A$2:$K$17,DK150),""))</f>
        <v/>
      </c>
      <c r="AW150" s="4" t="str">
        <f>IF(R150="","",IF(ISNUMBER(N150),VLOOKUP(R150,NySiF!$A$2:$K$18,DK150),""))</f>
        <v/>
      </c>
      <c r="AX150" s="4" t="str">
        <f>IF(S150="","",IF(ISNUMBER(N150),VLOOKUP(S150,NySiB!$A$2:$K$16,DK150),""))</f>
        <v/>
      </c>
      <c r="AY150" s="4" t="str">
        <f>IF(T150="","",IF(ISNUMBER(N150),VLOOKUP(T150,NySiT!$A$2:$K$32,DK150),""))</f>
        <v/>
      </c>
      <c r="AZ150" s="4" t="str">
        <f>IF(Y150="","",IF(ISNUMBER(N150),VLOOKUP(Y150,NyVs!$A$2:$K$86,DK150),""))</f>
        <v/>
      </c>
      <c r="BA150" s="4" t="str">
        <f>IF(AI150="","",IF(ISNUMBER(N150),VLOOKUP(AI150,NyPp!$A$2:$K$202,DK150),""))</f>
        <v/>
      </c>
      <c r="BB150" s="4" t="str">
        <f>IF(AND(ISNUMBER(AJ150),ISNUMBER(AK150),ISNUMBER(AL150),ISNUMBER(AM150),DK150&lt;8),IF(COUNTIF(O150,0)+COUNTIF(P150,0)+COUNTIF(AA150,0)+COUNTIF(Z150,0)&gt;1,"",VLOOKUP(AJ150+AK150+AL150+AM150,NyIGS!$A$2:$K$78,DK150)),IF(AND(ISNUMBER(AJ150),ISNUMBER(AL150),ISNUMBER(AM150),ISNUMBER(AS150),DK150&gt;7),IF(COUNTIF(O150,0)+COUNTIF(AA150,0)+COUNTIF(Z150,0)+AND(COUNTIF(W150,0),COUNTIF(X150,0))&gt;1,"",VLOOKUP(AJ150+AL150+AM150+AS150,NyIGS!$A$2:$K$78,DK150)),""))</f>
        <v/>
      </c>
      <c r="BC150" s="4" t="str">
        <f>IF(AND(ISNUMBER(AJ150),ISNUMBER(AN150),ISNUMBER(AT150),DK150&lt;8),IF(COUNTIF(O150,0)+COUNTIF(U150,0)+COUNTIF(AE150,0)&gt;1,"",VLOOKUP(AJ150+AN150+AT150,NyIRS!$A$2:$K$59,DK150)),IF(AND(ISNUMBER(AJ150),ISNUMBER(AQ150),DK150&gt;7),IF(COUNTIF(O150,0)+COUNTIF(W150,0)&gt;1,"",VLOOKUP(AJ150+AQ150,NyIRS!$A$2:$K$59,DK150)),""))</f>
        <v/>
      </c>
      <c r="BD150" s="4" t="str">
        <f>IF(AND(ISNUMBER(AK150),ISNUMBER(AL150),ISNUMBER(AM150),DK150&lt;8),IF(COUNTIF(P150,0)+COUNTIF(AA150,0)+COUNTIF(Z150,0)&gt;1,"",VLOOKUP(AK150+AL150+AM150,NyIES!$A$2:$K$59,DK150)),IF(AND(ISNUMBER(AL150),ISNUMBER(AM150),ISNUMBER(AR150),DK150&gt;7),IF(COUNTIF(AA150,0)+COUNTIF(Z150,0)+COUNTIF(X150,0)&gt;1,"",VLOOKUP(AL150+AM150+AR150,NyIES!$A$2:$K$59,DK150)),""))</f>
        <v/>
      </c>
      <c r="BE150" s="4" t="str">
        <f>IF(AND(ISNUMBER(AJ150),ISNUMBER(AP150),ISNUMBER(AU150),DK150&lt;8),IF(COUNTIF(O150,0)+AND(COUNTIF(U150,0),COUNTIF(V150,0))+COUNTIF(AD150,0)&gt;1,"",VLOOKUP(AJ150+AP150+AU150,NyISI!$A$2:$K$59,DK150)),IF(AND(ISNUMBER(AS150),ISNUMBER(AU150),ISNUMBER(AV150),DK150=8),IF(COUNTIF(AD150,0)+COUNTIF(Q150,0)+AND(COUNTIF(W150,0),COUNTIF(X150,0))&gt;1,"",VLOOKUP(AS150+AU150+AV150,NyISI!$A$2:$K$59,DK150)),IF(AND(ISNUMBER(AS150),ISNUMBER(AV150),DK150&gt;8),IF(COUNTIF(Q150,0)+AND(COUNTIF(W150,0),COUNTIF(X150,0))&gt;1,"",VLOOKUP(AS150+AV150,NyISI!$A$2:$K$59,DK150)),"")))</f>
        <v/>
      </c>
      <c r="BF150" s="4" t="str">
        <f>IF(AND(ISNUMBER(AT150),ISNUMBER(AK150),ISNUMBER(AL150),ISNUMBER(AM150),DK150&lt;8),IF(COUNTIF(P150,0)+COUNTIF(AA150,0)+COUNTIF(Z150,0)+COUNTIF(AE150,0)&gt;1,"",VLOOKUP(AT150+AK150+AL150+AM150,NyISS!$A$2:$G$78,DK150)),"")</f>
        <v/>
      </c>
      <c r="BG150" s="4" t="str">
        <f>IF(AND(ISNUMBER(AJ150),ISNUMBER(AL150),ISNUMBER(AM150),DK150&gt;7),IF(COUNTIF(O150,0)+COUNTIF(AA150,0)+COUNTIF(Z150,0)&gt;1,"",VLOOKUP(AJ150+AL150+AM150,NyISM!$A$2:$K$59,DK150)),"")</f>
        <v/>
      </c>
      <c r="BH150" s="4" t="str">
        <f>IF(AND(ISNUMBER(AY150),ISNUMBER(AZ150)),IF(COUNTIF(T150,0)+COUNTIF(Y150,0)&gt;1,"",VLOOKUP(AY150+AZ150,NyIAM!$A$2:$K$40,DK150)),"")</f>
        <v/>
      </c>
      <c r="BJ150" s="4" t="str">
        <f>IF(ISNUMBER(BB150),VLOOKUP(BB150,Percentil!$A$2:$B$122,2,1),"")</f>
        <v/>
      </c>
      <c r="BK150" s="4" t="str">
        <f>IF(ISNUMBER(BC150),VLOOKUP(BC150,Percentil!$A$2:$B$122,2,1),"")</f>
        <v/>
      </c>
      <c r="BL150" s="4" t="str">
        <f>IF(ISNUMBER(BD150),VLOOKUP(BD150,Percentil!$A$2:$B$122,2,1),"")</f>
        <v/>
      </c>
      <c r="BM150" s="4" t="str">
        <f>IF(ISNUMBER(BE150),VLOOKUP(BE150,Percentil!$A$2:$B$122,2,1),"")</f>
        <v/>
      </c>
      <c r="BN150" s="4" t="str">
        <f>IF(ISNUMBER(BF150),VLOOKUP(BF150,Percentil!$A$2:$B$122,2,1),"")</f>
        <v/>
      </c>
      <c r="BO150" s="4" t="str">
        <f>IF(ISNUMBER(BG150),VLOOKUP(BG150,Percentil!$A$2:$B$122,2,1),"")</f>
        <v/>
      </c>
      <c r="BP150" s="4" t="str">
        <f>IF(ISNUMBER(BH150),VLOOKUP(BH150,Percentil!$A$2:$B$122,2,1),"")</f>
        <v/>
      </c>
      <c r="BQ150" s="4" t="str">
        <f>IF(AND(ISNUMBER(AJ150),ISNUMBER(DK150)),IF(AJ150-VLOOKUP(BI150,NyFi!$L$2:$V$4,DK150,1)&lt;1,1 &amp; " - " &amp; AJ150+VLOOKUP(BI150,NyFi!$L$2:$V$4,DK150,1),IF(AJ150+VLOOKUP(BI150,NyFi!$L$2:$V$4,DK150,1)&gt;19,AJ150-VLOOKUP(BI150,NyFi!$L$2:$V$4,DK150,1) &amp; " - " &amp; 19,AJ150-VLOOKUP(BI150,NyFi!$L$2:$V$4,DK150,1) &amp; " - " &amp; AJ150+VLOOKUP(BI150,NyFi!$L$2:$V$4,DK150,1))),"")</f>
        <v/>
      </c>
      <c r="BR150" s="4" t="str">
        <f>IF(AND(ISNUMBER(DK150),DK150&lt;8),IF(AND(ISNUMBER(AK150),ISNUMBER(DK150)),IF(AK150-VLOOKUP(BI150,NyGs!$L$2:$V$4,DK150,1)&lt;1,1 &amp; " - " &amp; AK150+VLOOKUP(BI150,NyGs!$L$2:$V$4,DK150,1),IF(AK150+VLOOKUP(BI150,NyGs!$L$2:$V$4,DK150,1)&gt;19,AK150-VLOOKUP(BI150,NyGs!$L$2:$V$4,DK150,1) &amp; " - " &amp; 19,AK150-VLOOKUP(BI150,NyGs!$L$2:$V$4,DK150,1) &amp; " - " &amp; AK150+VLOOKUP(BI150,NyGs!$L$2:$V$4,DK150,1))),""),"")</f>
        <v/>
      </c>
      <c r="BS150" s="4" t="str">
        <f>IF(AND(ISNUMBER(AL150),ISNUMBER(DK150)),IF(AL150-VLOOKUP(BI150,NyRm!$L$2:$V$4,DK150,1)&lt;1,1 &amp; " - " &amp; AL150+VLOOKUP(BI150,NyRm!$L$2:$V$4,DK150,1),IF(AL150+VLOOKUP(BI150,NyRm!$L$2:$V$4,DK150,1)&gt;19,AL150-VLOOKUP(BI150,NyRm!$L$2:$V$4,DK150,1) &amp; " - " &amp; 19,AL150-VLOOKUP(BI150,NyRm!$L$2:$V$4,DK150,1) &amp; " - " &amp; AL150+VLOOKUP(BI150,NyRm!$L$2:$V$4,DK150,1))),"")</f>
        <v/>
      </c>
      <c r="BT150" s="4" t="str">
        <f>IF(AND(ISNUMBER(AM150),ISNUMBER(DK150)),IF(AM150-VLOOKUP(BI150,NyFm!$L$2:$V$4,DK150,1)&lt;1,1 &amp; " - " &amp; AM150+VLOOKUP(BI150,NyFm!$L$2:$V$4,DK150,1),IF(AM150+VLOOKUP(BI150,NyFm!$L$2:$V$4,DK150,1)&gt;19,AM150-VLOOKUP(BI150,NyFm!$L$2:$V$4,DK150,1) &amp; " - " &amp; 19,AM150-VLOOKUP(BI150,NyFm!$L$2:$V$4,DK150,1) &amp; " - " &amp; AM150+VLOOKUP(BI150,NyFm!$L$2:$V$4,DK150,1))),"")</f>
        <v/>
      </c>
      <c r="BU150" s="4" t="str">
        <f>IF(AND(ISNUMBER(DK150),DK150&lt;8),IF(AND(ISNUMBER(AN150),ISNUMBER(DK150)),IF(AN150-VLOOKUP(BI150,NyLi1R!$L$2:$V$4,DK150,1)&lt;1,1 &amp; " - " &amp; AN150+VLOOKUP(BI150,NyLi1R!$L$2:$V$4,DK150,1),IF(AN150+VLOOKUP(BI150,NyLi1R!$L$2:$V$4,DK150,1)&gt;19,AN150-VLOOKUP(BI150,NyLi1R!$L$2:$V$4,DK150,1) &amp; " - " &amp; 19,AN150-VLOOKUP(BI150,NyLi1R!$L$2:$V$4,DK150,1) &amp; " - " &amp; AN150+VLOOKUP(BI150,NyLi1R!$L$2:$V$4,DK150,1))),""),"")</f>
        <v/>
      </c>
      <c r="BV150" s="4" t="str">
        <f>IF(AND(ISNUMBER(DK150),DK150&lt;8),IF(AND(ISNUMBER(AO150),ISNUMBER(DK150)),IF(AO150-VLOOKUP(BI150,NyLi1E!$L$2:$V$4,DK150,1)&lt;1,1 &amp; " - " &amp; AO150+VLOOKUP(BI150,NyLi1E!$L$2:$V$4,DK150,1),IF(AO150+VLOOKUP(BI150,NyLi1E!$L$2:$V$4,DK150,1)&gt;19,AO150-VLOOKUP(BI150,NyLi1E!$L$2:$V$4,DK150,1) &amp; " - " &amp; 19,AO150-VLOOKUP(BI150,NyLi1E!$L$2:$V$4,DK150,1) &amp; " - " &amp; AO150+VLOOKUP(BI150,NyLi1E!$L$2:$V$4,DK150,1))),""),"")</f>
        <v/>
      </c>
      <c r="BW150" s="4" t="str">
        <f>IF(AND(ISNUMBER(DK150),DK150&lt;8),IF(AND(ISNUMBER(AP150),ISNUMBER(DK150)),IF(AP150-VLOOKUP(BI150,NyLi1T!$L$2:$V$4,DK150,1)&lt;1,1 &amp; " - " &amp; AP150+VLOOKUP(BI150,NyLi1T!$L$2:$V$4,DK150,1),IF(AP150+VLOOKUP(BI150,NyLi1T!$L$2:$V$4,DK150,1)&gt;19,AP150-VLOOKUP(BI150,NyLi1T!$L$2:$V$4,DK150,1) &amp; " - " &amp; 19,AP150-VLOOKUP(BI150,NyLi1T!$L$2:$V$4,DK150,1) &amp; " - " &amp; AP150+VLOOKUP(BI150,NyLi1T!$L$2:$V$4,DK150,1))),""),"")</f>
        <v/>
      </c>
      <c r="BX150" s="4" t="str">
        <f>IF(AND(ISNUMBER(DK150),DK150&gt;7),IF(AND(ISNUMBER(AQ150),ISNUMBER(DK150)),IF(AQ150-VLOOKUP(BI150,NyLi2R!$L$2:$V$4,DK150,1)&lt;1,1 &amp; " - " &amp; AQ150+VLOOKUP(BI150,NyLi2R!$L$2:$V$4,DK150,1),IF(AQ150+VLOOKUP(BI150,NyLi2R!$L$2:$V$4,DK150,1)&gt;19,AQ150-VLOOKUP(BI150,NyLi2R!$L$2:$V$4,DK150,1) &amp; " - " &amp; 19,AQ150-VLOOKUP(BI150,NyLi2R!$L$2:$V$4,DK150,1) &amp; " - " &amp; AQ150+VLOOKUP(BI150,NyLi2R!$L$2:$V$4,DK150,1))),""),"")</f>
        <v/>
      </c>
      <c r="BY150" s="4" t="str">
        <f>IF(AND(ISNUMBER(DK150),DK150&gt;7),IF(AND(ISNUMBER(AR150),ISNUMBER(DK150)),IF(AR150-VLOOKUP(BI150,NyLi2E!$L$2:$V$4,DK150,1)&lt;1,1 &amp; " - " &amp; AR150+VLOOKUP(BI150,NyLi2E!$L$2:$V$4,DK150,1),IF(AR150+VLOOKUP(BI150,NyLi2E!$L$2:$V$4,DK150,1)&gt;19,AR150-VLOOKUP(BI150,NyLi2E!$L$2:$V$4,DK150,1) &amp; " - " &amp; 19,AR150-VLOOKUP(BI150,NyLi2E!$L$2:$V$4,DK150,1) &amp; " - " &amp; AR150+VLOOKUP(BI150,NyLi2E!$L$2:$V$4,DK150,1))),""),"")</f>
        <v/>
      </c>
      <c r="BZ150" s="4" t="str">
        <f>IF(AND(ISNUMBER(DK150),DK150&gt;7),IF(AND(ISNUMBER(AS150),ISNUMBER(DK150)),IF(AS150-VLOOKUP(BI150,NyLi2T!$L$2:$V$4,DK150,1)&lt;1,1 &amp; " - " &amp; AS150+VLOOKUP(BI150,NyLi2T!$L$2:$V$4,DK150,1),IF(AS150+VLOOKUP(BI150,NyLi2T!$L$2:$V$4,DK150,1)&gt;19,AS150-VLOOKUP(BI150,NyLi2T!$L$2:$V$4,DK150,1) &amp; " - " &amp; 19,AS150-VLOOKUP(BI150,NyLi2T!$L$2:$V$4,DK150,1) &amp; " - " &amp; AS150+VLOOKUP(BI150,NyLi2T!$L$2:$V$4,DK150,1))),""),"")</f>
        <v/>
      </c>
      <c r="CA150" s="4" t="str">
        <f>IF(AND(ISNUMBER(DK150),DK150&lt;8),IF(AND(ISNUMBER(AT150),ISNUMBER(DK150)),IF(AT150-VLOOKUP(BI150,NySs!$L$2:$V$4,DK150,1)&lt;1,1 &amp; " - " &amp; AT150+VLOOKUP(BI150,NySs!$L$2:$V$4,DK150,1),IF(AT150+VLOOKUP(BI150,NySs!$L$2:$V$4,DK150,1)&gt;19,AT150-VLOOKUP(BI150,NySs!$L$2:$V$4,DK150,1) &amp; " - " &amp; 19,AT150-VLOOKUP(BI150,NySs!$L$2:$V$4,DK150,1) &amp; " - " &amp; AT150+VLOOKUP(BI150,NySs!$L$2:$V$4,DK150,1))),""),"")</f>
        <v/>
      </c>
      <c r="CB150" s="4" t="str">
        <f>IF(AND(ISNUMBER(DK150),DK150&lt;9),IF(AND(ISNUMBER(AU150),ISNUMBER(DK150)),IF(AU150-VLOOKUP(BI150,NyEo!$L$2:$V$4,DK150,1)&lt;1,1 &amp; " - " &amp; AU150+VLOOKUP(BI150,NyEo!$L$2:$V$4,DK150,1),IF(AU150+VLOOKUP(BI150,NyEo!$L$2:$V$4,DK150,1)&gt;19,AU150-VLOOKUP(BI150,NyEo!$L$2:$V$4,DK150,1) &amp; " - " &amp; 19,AU150-VLOOKUP(BI150,NyEo!$L$2:$V$4,DK150,1) &amp; " - " &amp; AU150+VLOOKUP(BI150,NyEo!$L$2:$V$4,DK150,1))),""),"")</f>
        <v/>
      </c>
      <c r="CC150" s="4" t="str">
        <f>IF(AND(ISNUMBER(DK150),DK150&gt;7),IF(AND(ISNUMBER(AV150),ISNUMBER(DK150)),IF(AV150-VLOOKUP(BI150,NyHt!$L$2:$V$4,DK150,1)&lt;1,1 &amp; " - " &amp; AV150+VLOOKUP(BI150,NyHt!$L$2:$V$4,DK150,1),IF(AV150+VLOOKUP(BI150,NyHt!$L$2:$V$4,DK150,1)&gt;19,AV150-VLOOKUP(BI150,NyHt!$L$2:$V$4,DK150,1) &amp; " - " &amp; 19,AV150-VLOOKUP(BI150,NyHt!$L$2:$V$4,DK150,1) &amp; " - " &amp; AV150+VLOOKUP(BI150,NyHt!$L$2:$V$4,DK150,1))),""),"")</f>
        <v/>
      </c>
      <c r="CD150" s="4" t="str">
        <f>IF(AND(ISNUMBER(AW150),ISNUMBER(DK150)),IF(AW150-VLOOKUP(BI150,NySiF!$L$2:$V$4,DK150,1)&lt;1,1 &amp; " - " &amp; AW150+VLOOKUP(BI150,NySiF!$L$2:$V$4,DK150,1),IF(AW150+VLOOKUP(BI150,NySiF!$L$2:$V$4,DK150,1)&gt;19,AW150-VLOOKUP(BI150,NySiF!$L$2:$V$4,DK150,1) &amp; " - " &amp; 19,AW150-VLOOKUP(BI150,NySiF!$L$2:$V$4,DK150,1) &amp; " - " &amp; AW150+VLOOKUP(BI150,NySiF!$L$2:$V$4,DK150,1))),"")</f>
        <v/>
      </c>
      <c r="CE150" s="4" t="str">
        <f>IF(AND(ISNUMBER(AX150),ISNUMBER(DK150)),IF(AX150-VLOOKUP(BI150,NySiB!$L$2:$V$4,DK150,1)&lt;1,1 &amp; " - " &amp; AX150+VLOOKUP(BI150,NySiB!$L$2:$V$4,DK150,1),IF(AX150+VLOOKUP(BI150,NySiB!$L$2:$V$4,DK150,1)&gt;19,AX150-VLOOKUP(BI150,NySiB!$L$2:$V$4,DK150,1) &amp; " - " &amp; 19,AX150-VLOOKUP(BI150,NySiB!$L$2:$V$4,DK150,1) &amp; " - " &amp; AX150+VLOOKUP(BI150,NySiB!$L$2:$V$4,DK150,1))),"")</f>
        <v/>
      </c>
      <c r="CF150" s="4" t="str">
        <f>IF(AND(ISNUMBER(AY150),ISNUMBER(DK150)),IF(AY150-VLOOKUP(BI150,NySiT!$L$2:$V$4,DK150,1)&lt;1,1 &amp; " - " &amp; AY150+VLOOKUP(BI150,NySiT!$L$2:$V$4,DK150,1),IF(AY150+VLOOKUP(BI150,NySiT!$L$2:$V$4,DK150,1)&gt;19,AY150-VLOOKUP(BI150,NySiT!$L$2:$V$4,DK150,1) &amp; " - " &amp; 19,AY150-VLOOKUP(BI150,NySiT!$L$2:$V$4,DK150,1) &amp; " - " &amp; AY150+VLOOKUP(BI150,NySiT!$L$2:$V$4,DK150,1))),"")</f>
        <v/>
      </c>
      <c r="CG150" s="4" t="str">
        <f>IF(AND(ISNUMBER(AZ150),ISNUMBER(DK150)),IF(AZ150-VLOOKUP(BI150,NyVs!$L$2:$V$4,DK150,1)&lt;1,1 &amp; " - " &amp; AZ150+VLOOKUP(BI150,NyVs!$L$2:$V$4,DK150,1),IF(AZ150+VLOOKUP(BI150,NyVs!$L$2:$V$4,DK150,1)&gt;19,AZ150-VLOOKUP(BI150,NyVs!$L$2:$V$4,DK150,1) &amp; " - " &amp; 19,AZ150-VLOOKUP(BI150,NyVs!$L$2:$V$4,DK150,1) &amp; " - " &amp; AZ150+VLOOKUP(BI150,NyVs!$L$2:$V$4,DK150,1))),"")</f>
        <v/>
      </c>
      <c r="CH150" s="4" t="str">
        <f>IF(AND(ISNUMBER(BA150),ISNUMBER(DK150)),IF(BA150-VLOOKUP(BI150,NyPp!$L$2:$V$4,DK150,1)&lt;1,1 &amp; " - " &amp; BA150+VLOOKUP(BI150,NyPp!$L$2:$V$4,DK150,1),IF(BA150+VLOOKUP(BI150,NyPp!$L$2:$V$4,DK150,1)&gt;19,BA150-VLOOKUP(BI150,NyPp!$L$2:$V$4,DK150,1) &amp; " - " &amp; 19,BA150-VLOOKUP(BI150,NyPp!$L$2:$V$4,DK150,1) &amp; " - " &amp; BA150+VLOOKUP(BI150,NyPp!$L$2:$V$4,DK150,1))),"")</f>
        <v/>
      </c>
      <c r="CI150" s="4" t="str">
        <f>IF(AND(ISNUMBER(BB150),ISNUMBER(DK150)),IF(BB150-VLOOKUP(BI150,NyIGS!$L$2:$V$4,DK150,1)&lt;40,40 &amp; " - " &amp; BB150+VLOOKUP(BI150,NyIGS!$L$2:$V$4,DK150,1),IF(BB150+VLOOKUP(BI150,NyIGS!$L$2:$V$4,DK150,1)&gt;160,BB150-VLOOKUP(BI150,NyIGS!$L$2:$V$4,DK150,1) &amp; " - " &amp; 160,BB150-VLOOKUP(BI150,NyIGS!$L$2:$V$4,DK150,1) &amp; " - " &amp; BB150+VLOOKUP(BI150,NyIGS!$L$2:$V$4,DK150,1))),"")</f>
        <v/>
      </c>
      <c r="CJ150" s="4" t="str">
        <f>IF(AND(ISNUMBER(BC150),ISNUMBER(DK150)),IF(BC150-VLOOKUP(BI150,NyIRS!$L$2:$V$4,DK150,1)&lt;40,40 &amp; " - " &amp; BC150+VLOOKUP(BI150,NyIRS!$L$2:$V$4,DK150,1),IF(BC150+VLOOKUP(BI150,NyIRS!$L$2:$V$4,DK150,1)&gt;160,BC150-VLOOKUP(BI150,NyIRS!$L$2:$V$4,DK150,1) &amp; " - " &amp; 160,BC150-VLOOKUP(BI150,NyIRS!$L$2:$V$4,DK150,1) &amp; " - " &amp; BC150+VLOOKUP(BI150,NyIRS!$L$2:$V$4,DK150,1))),"")</f>
        <v/>
      </c>
      <c r="CK150" s="4" t="str">
        <f>IF(AND(ISNUMBER(BD150),ISNUMBER(DK150)),IF(BD150-VLOOKUP(BI150,NyIES!$L$2:$V$4,DK150,1)&lt;40,40 &amp; " - " &amp; BD150+VLOOKUP(BI150,NyIES!$L$2:$V$4,DK150,1),IF(BD150+VLOOKUP(BI150,NyIES!$L$2:$V$4,DK150,1)&gt;160,BD150-VLOOKUP(BI150,NyIES!$L$2:$V$4,DK150,1) &amp; " - " &amp; 160,BD150-VLOOKUP(BI150,NyIES!$L$2:$V$4,DK150,1) &amp; " - " &amp; BD150+VLOOKUP(BI150,NyIES!$L$2:$V$4,DK150,1))),"")</f>
        <v/>
      </c>
      <c r="CL150" s="4" t="str">
        <f>IF(AND(ISNUMBER(BE150),ISNUMBER(DK150)),IF(BE150-VLOOKUP(BI150,NyISI!$L$2:$V$4,DK150,1)&lt;40,40 &amp; " - " &amp; BE150+VLOOKUP(BI150,NyISI!$L$2:$V$4,DK150,1),IF(BE150+VLOOKUP(BI150,NyISI!$L$2:$V$4,DK150,1)&gt;160,BE150-VLOOKUP(BI150,NyISI!$L$2:$V$4,DK150,1) &amp; " - " &amp; 160,BE150-VLOOKUP(BI150,NyISI!$L$2:$V$4,DK150,1) &amp; " - " &amp; BE150+VLOOKUP(BI150,NyISI!$L$2:$V$4,DK150,1))),"")</f>
        <v/>
      </c>
      <c r="CM150" s="4" t="str">
        <f>IF(AND(ISNUMBER(DK150),DK150&lt;8),IF(AND(ISNUMBER(BF150),ISNUMBER(DK150)),IF(BF150-VLOOKUP(BI150,NyISS!$L$2:$V$4,DK150,1)&lt;40,40 &amp; " - " &amp; BF150+VLOOKUP(BI150,NyISS!$L$2:$V$4,DK150,1),IF(BF150+VLOOKUP(BI150,NyISS!$L$2:$V$4,DK150,1)&gt;160,BF150-VLOOKUP(BI150,NyISS!$L$2:$V$4,DK150,1) &amp; " - " &amp; 160,BF150-VLOOKUP(BI150,NyISS!$L$2:$V$4,DK150,1) &amp; " - " &amp; BF150+VLOOKUP(BI150,NyISS!$L$2:$V$4,DK150,1))),""),"")</f>
        <v/>
      </c>
      <c r="CN150" s="4" t="str">
        <f>IF(AND(ISNUMBER(DK150),DK150&gt;7),IF(AND(ISNUMBER(BG150),ISNUMBER(DK150)),IF(BG150-VLOOKUP(BI150,NyISM!$L$2:$V$4,DK150,1)&lt;40,40 &amp; " - " &amp; BG150+VLOOKUP(BI150,NyISM!$L$2:$V$4,DK150,1),IF(BG150+VLOOKUP(BI150,NyISM!$L$2:$V$4,DK150,1)&gt;160,BG150-VLOOKUP(BI150,NyISM!$L$2:$V$4,DK150,1) &amp; " - " &amp; 160,BG150-VLOOKUP(BI150,NyISM!$L$2:$V$4,DK150,1) &amp; " - " &amp; BG150+VLOOKUP(BI150,NyISM!$L$2:$V$4,DK150,1))),""),"")</f>
        <v/>
      </c>
      <c r="CO150" s="4" t="str">
        <f>IF(AND(ISNUMBER(BH150),ISNUMBER(DK150)),IF(BH150-VLOOKUP(BI150,NyIAM!$L$2:$V$4,DK150,1)&lt;40,40 &amp; " - " &amp; BH150+VLOOKUP(BI150,NyIAM!$L$2:$V$4,DK150,1),IF(BH150+VLOOKUP(BI150,NyIAM!$L$2:$V$4,DK150,1)&gt;160,BH150-VLOOKUP(BI150,NyIAM!$L$2:$V$4,DK150,1) &amp; " - " &amp; 160,BH150-VLOOKUP(BI150,NyIAM!$L$2:$V$4,DK150,1) &amp; " - " &amp; BH150+VLOOKUP(BI150,NyIAM!$L$2:$V$4,DK150,1))),"")</f>
        <v/>
      </c>
      <c r="CP150" s="4" t="str">
        <f>IF(AF150="","",IF(AND(ISNUMBER(AF150),ISNUMBER(DK150)),IF(VLOOKUP(AF150,NyOm!$A$2:$K$30,DK150,1)=1,"Onormalt få ord",IF(VLOOKUP(AF150,NyOm!$A$2:$K$30,DK150,1)=2,"Färre antal ord än normalt",IF(VLOOKUP(AF150,NyOm!$A$2:$K$30,DK150,1)=3,"Normalt antal ord","")))))</f>
        <v/>
      </c>
      <c r="CQ150" s="4" t="str">
        <f>IF(AB150="","",IF(AND(ISNUMBER(AB150),ISNUMBER(DK150)),IF(VLOOKUP(AB150,NyPbTid!$A$2:$K$218,DK150,1)=1,"Onormalt lång tidsåtgång",IF(VLOOKUP(AB150,NyPbTid!$A$2:$K$218,DK150,1)=2,"Långsammare än normalt",IF(VLOOKUP(AB150,NyPbTid!$A$2:$K$218,DK150,1)=3,"Normal tidsåtgång","")))))</f>
        <v/>
      </c>
      <c r="CR150" s="4" t="str">
        <f>IF(AC150="","",IF(AND(ISNUMBER(AC150),ISNUMBER(DK150)),IF(VLOOKUP(AC150,NyPbFel!$A$2:$K$18,DK150,1)=1,"Onormalt antal fel",IF(VLOOKUP(AC150,NyPbFel!$A$2:$K$18,DK150,1)=2,"Fler fel än normalt",IF(VLOOKUP(AC150,NyPbFel!$A$2:$K$18,DK150,1)=3,"Normalt antal fel","")))))</f>
        <v/>
      </c>
      <c r="CS150" s="4" t="str">
        <f t="shared" si="50"/>
        <v/>
      </c>
      <c r="CT150" s="4" t="str">
        <f>IF(OR(ISNUMBER(CS150),CS150="0**"),IF(ISNUMBER(CS150),CS150/ABS(CS150)*VLOOKUP(1,SignDiff!$A$3:$K$4,DK150,1),VLOOKUP(1,SignDiff!$A$3:$K$4,DK150,1)),"")</f>
        <v/>
      </c>
      <c r="CU150" s="4" t="str">
        <f>IF(OR(ISNUMBER(CS150),CS150="0**"),IF(ISNUMBER(CS150),CS150/ABS(CS150)*VLOOKUP(1,SignDiff!$A$7:$K$8,DK150,1),VLOOKUP(1,SignDiff!$A$7:$K$8,DK150,1)),"")</f>
        <v/>
      </c>
      <c r="CV150" s="4" t="str">
        <f t="shared" si="51"/>
        <v/>
      </c>
      <c r="CW150" s="4" t="str">
        <f t="shared" si="52"/>
        <v/>
      </c>
      <c r="CX150" s="4" t="str">
        <f>IF(OR(ISNUMBER(CS150),CS150="0**"),IF(CS150="0**",VLOOKUP(0,'IRS-IES'!$A$2:$C$43,2,1),IF(CS150&lt;0,VLOOKUP(ABS(CS150),'IRS-IES'!$A$2:$C$43,2,1),VLOOKUP(ABS(CS150),'IRS-IES'!$A$2:$C$43,3,1))),"")</f>
        <v/>
      </c>
      <c r="CY150" s="4" t="str">
        <f t="shared" si="53"/>
        <v/>
      </c>
      <c r="CZ150" s="4" t="str">
        <f>IF(OR(ISNUMBER(CY150),CY150="0**"),IF(ISNUMBER(CY150),CY150/ABS(CY150)*VLOOKUP(2,SignDiff!$A$3:$K$4,DK150,1),VLOOKUP(2,SignDiff!$A$3:$K$4,DK150,1)),"")</f>
        <v/>
      </c>
      <c r="DA150" s="4" t="str">
        <f>IF(OR(ISNUMBER(CY150),CY150="0**"),IF(ISNUMBER(CY150),CY150/ABS(CY150)*VLOOKUP(2,SignDiff!$A$7:$K$8,DK150,1),VLOOKUP(2,SignDiff!$A$7:$K$8,DK150,1)),"")</f>
        <v/>
      </c>
      <c r="DB150" s="4" t="str">
        <f t="shared" si="54"/>
        <v/>
      </c>
      <c r="DC150" s="4" t="str">
        <f t="shared" si="55"/>
        <v/>
      </c>
      <c r="DD150" s="4" t="str">
        <f>IF(OR(ISNUMBER(CY150),CY150="0**"),IF(CY150="0**",VLOOKUP(0,'ISI-ISS'!$A$2:$C$43,2,1),IF(CY150&lt;0,VLOOKUP(ABS(CY150),'ISI-ISS'!$A$2:$C$43,2,1),VLOOKUP(ABS(CY150),'ISI-ISS'!$A$2:$C$43,3,1))),"")</f>
        <v/>
      </c>
      <c r="DE150" s="4" t="str">
        <f t="shared" si="56"/>
        <v/>
      </c>
      <c r="DF150" s="4" t="str">
        <f>IF(OR(ISNUMBER(DE150),DE150="0**"),IF(ISNUMBER(DE150),DE150/ABS(DE150)*VLOOKUP(2,SignDiff!$A$3:$K$4,DK150,1),VLOOKUP(2,SignDiff!$A$3:$K$4,DK150,1)),"")</f>
        <v/>
      </c>
      <c r="DG150" s="4" t="str">
        <f>IF(OR(ISNUMBER(DE150),DE150="0**"),IF(ISNUMBER(DE150),DE150/ABS(DE150)*VLOOKUP(2,SignDiff!$A$7:$K$8,DK150,1),VLOOKUP(2,SignDiff!$A$7:$K$8,DK150,1)),"")</f>
        <v/>
      </c>
      <c r="DH150" s="4" t="str">
        <f t="shared" si="57"/>
        <v/>
      </c>
      <c r="DI150" s="4" t="str">
        <f t="shared" si="58"/>
        <v/>
      </c>
      <c r="DJ150" s="4" t="str">
        <f>IF(OR(ISNUMBER(DE150),DE150="0**"),IF(DE150="0**",VLOOKUP(0,'ISI-ISM'!$A$2:$C$43,2,1),IF(DE150&lt;0,VLOOKUP(ABS(DE150),'ISI-ISM'!$A$2:$C$43,2,1),VLOOKUP(ABS(DE150),'ISI-ISM'!$A$2:$C$43,3,1))),"")</f>
        <v/>
      </c>
      <c r="DK150" s="4" t="str">
        <f>IF(ISERROR(VLOOKUP(N150,age!$A$2:$C$11,2,1)),"",VLOOKUP(N150,age!$A$2:$C$11,2,1))</f>
        <v/>
      </c>
      <c r="DL150" s="4" t="str">
        <f>IF(ISERROR(VLOOKUP(N150,age!$A$2:$C$11,3,1)),"",VLOOKUP(N150,age!$A$2:$C$11,3,1))</f>
        <v/>
      </c>
      <c r="DM150" s="4">
        <f t="shared" si="45"/>
        <v>0</v>
      </c>
      <c r="DN150" s="4">
        <f t="shared" si="46"/>
        <v>0</v>
      </c>
      <c r="DO150" s="4">
        <f t="shared" si="47"/>
        <v>0</v>
      </c>
      <c r="DP150" s="4">
        <f t="shared" si="48"/>
        <v>0</v>
      </c>
      <c r="DQ150" s="4">
        <f t="shared" si="49"/>
        <v>0</v>
      </c>
      <c r="DR150" s="9" t="str">
        <f t="shared" si="59"/>
        <v/>
      </c>
      <c r="DS150" s="9" t="str">
        <f t="shared" si="60"/>
        <v/>
      </c>
      <c r="DT150" s="9" t="str">
        <f t="shared" si="61"/>
        <v/>
      </c>
      <c r="DU150" s="9" t="str">
        <f t="shared" si="62"/>
        <v/>
      </c>
      <c r="DV150" s="9" t="str">
        <f t="shared" si="63"/>
        <v/>
      </c>
      <c r="DW150" s="9" t="str">
        <f t="shared" si="64"/>
        <v/>
      </c>
      <c r="DX150" s="9" t="str">
        <f t="shared" si="65"/>
        <v/>
      </c>
      <c r="DY150" s="9" t="str">
        <f>IF(AND(ISNUMBER(AJ150),ISNUMBER(DK150)),IF(AJ150-VLOOKUP(BI150,NyFi!$L$2:$V$4,DK150,1)&lt;1,1,AJ150-VLOOKUP(BI150,NyFi!$L$2:$V$4,DK150,1)),"")</f>
        <v/>
      </c>
      <c r="DZ150" s="9" t="str">
        <f>IF(AND(ISNUMBER(DK150),DK150&lt;8),IF(AND(ISNUMBER(AK150),ISNUMBER(DK150)),IF(AK150-VLOOKUP(BI150,NyGs!$L$2:$V$4,DK150,1)&lt;1,1,AK150-VLOOKUP(BI150,NyGs!$L$2:$V$4,DK150,1)),""),"")</f>
        <v/>
      </c>
      <c r="EA150" s="9" t="str">
        <f>IF(AND(ISNUMBER(AL150),ISNUMBER(DK150)),IF(AL150-VLOOKUP(BI150,NyRm!$L$2:$V$4,DK150,1)&lt;1,1,AL150-VLOOKUP(BI150,NyRm!$L$2:$V$4,DK150,1)),"")</f>
        <v/>
      </c>
      <c r="EB150" s="9" t="str">
        <f>IF(AND(ISNUMBER(AM150),ISNUMBER(DK150)),IF(AM150-VLOOKUP(BI150,NyFm!$L$2:$V$4,DK150,1)&lt;1,1,AM150-VLOOKUP(BI150,NyFm!$L$2:$V$4,DK150,1)),"")</f>
        <v/>
      </c>
      <c r="EC150" s="9" t="str">
        <f>IF(AND(ISNUMBER(DK150),DK150&lt;8),IF(AND(ISNUMBER(AN150),ISNUMBER(DK150)),IF(AN150-VLOOKUP(BI150,NyLi1R!$L$2:$V$4,DK150,1)&lt;1,1,AN150-VLOOKUP(BI150,NyLi1R!$L$2:$V$4,DK150,1)),""),"")</f>
        <v/>
      </c>
      <c r="ED150" s="9" t="str">
        <f>IF(AND(ISNUMBER(DK150),DK150&lt;8),IF(AND(ISNUMBER(AO150),ISNUMBER(DK150)),IF(AO150-VLOOKUP(BI150,NyLi1E!$L$2:$V$4,DK150,1)&lt;1,1,AO150-VLOOKUP(BI150,NyLi1E!$L$2:$V$4,DK150,1)),""),"")</f>
        <v/>
      </c>
      <c r="EE150" s="9" t="str">
        <f>IF(AND(ISNUMBER(DK150),DK150&lt;8),IF(AND(ISNUMBER(AP150),ISNUMBER(DK150)),IF(AP150-VLOOKUP(BI150,NyLi1T!$L$2:$V$4,DK150,1)&lt;1,1,AP150-VLOOKUP(BI150,NyLi1T!$L$2:$V$4,DK150,1)),""),"")</f>
        <v/>
      </c>
      <c r="EF150" s="9" t="str">
        <f>IF(AND(ISNUMBER(DK150),DK150&gt;7),IF(AND(ISNUMBER(AQ150),ISNUMBER(DK150)),IF(AQ150-VLOOKUP(BI150,NyLi2R!$L$2:$V$4,DK150,1)&lt;1,1,AQ150-VLOOKUP(BI150,NyLi2R!$L$2:$V$4,DK150,1)),""),"")</f>
        <v/>
      </c>
      <c r="EG150" s="9" t="str">
        <f>IF(AND(ISNUMBER(DK150),DK150&gt;7),IF(AND(ISNUMBER(AR150),ISNUMBER(DK150)),IF(AR150-VLOOKUP(BI150,NyLi2E!$L$2:$V$4,DK150,1)&lt;1,1,AR150-VLOOKUP(BI150,NyLi2E!$L$2:$V$4,DK150,1)),""),"")</f>
        <v/>
      </c>
      <c r="EH150" s="9" t="str">
        <f>IF(AND(ISNUMBER(DK150),DK150&gt;7),IF(AND(ISNUMBER(AS150),ISNUMBER(DK150)),IF(AS150-VLOOKUP(BI150,NyLi2T!$L$2:$V$4,DK150,1)&lt;1,1,AS150-VLOOKUP(BI150,NyLi2T!$L$2:$V$4,DK150,1)),""),"")</f>
        <v/>
      </c>
      <c r="EI150" s="9" t="str">
        <f>IF(AND(ISNUMBER(DK150),DK150&lt;8),IF(AND(ISNUMBER(AT150),ISNUMBER(DK150)),IF(AT150-VLOOKUP(BI150,NySs!$L$2:$V$4,DK150,1)&lt;1,1,AT150-VLOOKUP(BI150,NySs!$L$2:$V$4,DK150,1)),""),"")</f>
        <v/>
      </c>
      <c r="EJ150" s="9" t="str">
        <f>IF(AND(ISNUMBER(DK150),DK150&lt;9),IF(AND(ISNUMBER(AU150),ISNUMBER(DK150)),IF(AU150-VLOOKUP(BI150,NyEo!$L$2:$V$4,DK150,1)&lt;1,1,AU150-VLOOKUP(BI150,NyEo!$L$2:$V$4,DK150,1)),""),"")</f>
        <v/>
      </c>
      <c r="EK150" s="9" t="str">
        <f>IF(AND(ISNUMBER(DK150),DK150&gt;7),IF(AND(ISNUMBER(AV150),ISNUMBER(DK150)),IF(AV150-VLOOKUP(BI150,NyHt!$L$2:$V$4,DK150,1)&lt;1,1,AV150-VLOOKUP(BI150,NyHt!$L$2:$V$4,DK150,1)),""),"")</f>
        <v/>
      </c>
      <c r="EL150" s="9" t="str">
        <f>IF(AND(ISNUMBER(AW150),ISNUMBER(DK150)),IF(AW150-VLOOKUP(BI150,NySiF!$L$2:$V$4,DK150,1)&lt;1,1,AW150-VLOOKUP(BI150,NySiF!$L$2:$V$4,DK150,1)),"")</f>
        <v/>
      </c>
      <c r="EM150" s="9" t="str">
        <f>IF(AND(ISNUMBER(AX150),ISNUMBER(DK150)),IF(AX150-VLOOKUP(BI150,NySiB!$L$2:$V$4,DK150,1)&lt;1,1,AX150-VLOOKUP(BI150,NySiB!$L$2:$V$4,DK150,1)),"")</f>
        <v/>
      </c>
      <c r="EN150" s="9" t="str">
        <f>IF(AND(ISNUMBER(AY150),ISNUMBER(DK150)),IF(AY150-VLOOKUP(BI150,NySiT!$L$2:$V$4,DK150,1)&lt;1,1,AY150-VLOOKUP(BI150,NySiT!$L$2:$V$4,DK150,1)),"")</f>
        <v/>
      </c>
      <c r="EO150" s="9" t="str">
        <f>IF(AND(ISNUMBER(AZ150),ISNUMBER(DK150)),IF(AZ150-VLOOKUP(BI150,NyVs!$L$2:$V$4,DK150,1)&lt;1,1,AZ150-VLOOKUP(BI150,NyVs!$L$2:$V$4,DK150,1)),"")</f>
        <v/>
      </c>
      <c r="EP150" s="9" t="str">
        <f>IF(AND(ISNUMBER(BA150),ISNUMBER(DK150)),IF(BA150-VLOOKUP(BI150,NyPp!$L$2:$V$4,DK150,1)&lt;1,1,BA150-VLOOKUP(BI150,NyPp!$L$2:$V$4,DK150,1)),"")</f>
        <v/>
      </c>
      <c r="EQ150" s="9" t="str">
        <f>IF(AND(ISNUMBER(BB150),ISNUMBER(DK150)),IF(BB150-VLOOKUP(BI150,NyIGS!$L$2:$V$4,DK150,1)&lt;40,40,BB150-VLOOKUP(BI150,NyIGS!$L$2:$V$4,DK150,1)),"")</f>
        <v/>
      </c>
      <c r="ER150" s="9" t="str">
        <f>IF(AND(ISNUMBER(BC150),ISNUMBER(DK150)),IF(BC150-VLOOKUP(BI150,NyIRS!$L$2:$V$4,DK150,1)&lt;40,40,BC150-VLOOKUP(BI150,NyIRS!$L$2:$V$4,DK150,1)),"")</f>
        <v/>
      </c>
      <c r="ES150" s="9" t="str">
        <f>IF(AND(ISNUMBER(BD150),ISNUMBER(DK150)),IF(BD150-VLOOKUP(BI150,NyIES!$L$2:$V$4,DK150,1)&lt;40,40,BD150-VLOOKUP(BI150,NyIES!$L$2:$V$4,DK150,1)),"")</f>
        <v/>
      </c>
      <c r="ET150" s="9" t="str">
        <f>IF(AND(ISNUMBER(BE150),ISNUMBER(DK150)),IF(BE150-VLOOKUP(BI150,NyISI!$L$2:$V$4,DK150,1)&lt;40,40,BE150-VLOOKUP(BI150,NyISI!$L$2:$V$4,DK150,1)),"")</f>
        <v/>
      </c>
      <c r="EU150" s="9" t="str">
        <f>IF(AND(ISNUMBER(DK150),DK150&lt;8),IF(AND(ISNUMBER(BF150),ISNUMBER(DK150)),IF(BF150-VLOOKUP(BI150,NyISS!$L$2:$V$4,DK150,1)&lt;40,40,BF150-VLOOKUP(BI150,NyISS!$L$2:$V$4,DK150,1)),""),"")</f>
        <v/>
      </c>
      <c r="EV150" s="9" t="str">
        <f>IF(AND(ISNUMBER(DK150),DK150&gt;7),IF(AND(ISNUMBER(BG150),ISNUMBER(DK150)),IF(BG150-VLOOKUP(BI150,NyISM!$L$2:$V$4,DK150,1)&lt;40,40,BG150-VLOOKUP(BI150,NyISM!$L$2:$V$4,DK150,1)),""),"")</f>
        <v/>
      </c>
      <c r="EW150" s="9" t="str">
        <f>IF(AND(ISNUMBER(BH150),ISNUMBER(DK150)),IF(BH150-VLOOKUP(BI150,NyIAM!$L$2:$V$4,DK150,1)&lt;40,40,BH150-VLOOKUP(BI150,NyIAM!$L$2:$V$4,DK150,1)),"")</f>
        <v/>
      </c>
      <c r="EX150" s="9" t="str">
        <f>IF(AND(ISNUMBER(AJ150),ISNUMBER(DK150)),IF(AJ150+VLOOKUP(BI150,NyFi!$L$2:$V$4,DK150,1)&gt;19,19,AJ150+VLOOKUP(BI150,NyFi!$L$2:$V$4,DK150,1)),"")</f>
        <v/>
      </c>
      <c r="EY150" s="9" t="str">
        <f>IF(AND(ISNUMBER(DK150),DK150&lt;8),IF(AND(ISNUMBER(AK150),ISNUMBER(DK150)),IF(AK150+VLOOKUP(BI150,NyGs!$L$2:$V$4,DK150,1)&gt;19,19,AK150+VLOOKUP(BI150,NyGs!$L$2:$V$4,DK150,1)),""),"")</f>
        <v/>
      </c>
      <c r="EZ150" s="9" t="str">
        <f>IF(AND(ISNUMBER(AL150),ISNUMBER(DK150)),IF(AL150+VLOOKUP(BI150,NyRm!$L$2:$V$4,DK150,1)&gt;19,19,AL150+VLOOKUP(BI150,NyRm!$L$2:$V$4,DK150,1)),"")</f>
        <v/>
      </c>
      <c r="FA150" s="9" t="str">
        <f>IF(AND(ISNUMBER(AM150),ISNUMBER(DK150)),IF(AM150+VLOOKUP(BI150,NyFm!$L$2:$V$4,DK150,1)&gt;19,19,AM150+VLOOKUP(BI150,NyFm!$L$2:$V$4,DK150,1)),"")</f>
        <v/>
      </c>
      <c r="FB150" s="9" t="str">
        <f>IF(AND(ISNUMBER(DK150),DK150&lt;8),IF(AND(ISNUMBER(AN150),ISNUMBER(DK150)),IF(AN150+VLOOKUP(BI150,NyLi1R!$L$2:$V$4,DK150,1)&gt;19,19,AN150+VLOOKUP(BI150,NyLi1R!$L$2:$V$4,DK150,1)),""),"")</f>
        <v/>
      </c>
      <c r="FC150" s="9" t="str">
        <f>IF(AND(ISNUMBER(DK150),DK150&lt;8),IF(AND(ISNUMBER(AO150),ISNUMBER(DK150)),IF(AO150+VLOOKUP(BI150,NyLi1E!$L$2:$V$4,DK150,1)&gt;19,19,AO150+VLOOKUP(BI150,NyLi1E!$L$2:$V$4,DK150,1)),""),"")</f>
        <v/>
      </c>
      <c r="FD150" s="9" t="str">
        <f>IF(AND(ISNUMBER(DK150),DK150&lt;8),IF(AND(ISNUMBER(AP150),ISNUMBER(DK150)),IF(AP150+VLOOKUP(BI150,NyLi1T!$L$2:$V$4,DK150,1)&gt;19,19,AP150+VLOOKUP(BI150,NyLi1T!$L$2:$V$4,DK150,1)),""),"")</f>
        <v/>
      </c>
      <c r="FE150" s="9" t="str">
        <f>IF(AND(ISNUMBER(DK150),DK150&gt;7),IF(AND(ISNUMBER(AQ150),ISNUMBER(DK150)),IF(AQ150+VLOOKUP(BI150,NyLi2R!$L$2:$V$4,DK150,1)&gt;19,19,AQ150+VLOOKUP(BI150,NyLi2R!$L$2:$V$4,DK150,1)),""),"")</f>
        <v/>
      </c>
      <c r="FF150" s="9" t="str">
        <f>IF(AND(ISNUMBER(DK150),DK150&gt;7),IF(AND(ISNUMBER(AR150),ISNUMBER(DK150)),IF(AR150+VLOOKUP(BI150,NyLi2E!$L$2:$V$4,DK150,1)&gt;19,19,AR150+VLOOKUP(BI150,NyLi2E!$L$2:$V$4,DK150,1)),""),"")</f>
        <v/>
      </c>
      <c r="FG150" s="9" t="str">
        <f>IF(AND(ISNUMBER(DK150),DK150&gt;7),IF(AND(ISNUMBER(AS150),ISNUMBER(DK150)),IF(AS150+VLOOKUP(BI150,NyLi2T!$L$2:$V$4,DK150,1)&gt;19,19,AS150+VLOOKUP(BI150,NyLi2T!$L$2:$V$4,DK150,1)),""),"")</f>
        <v/>
      </c>
      <c r="FH150" s="9" t="str">
        <f>IF(AND(ISNUMBER(DK150),DK150&lt;8),IF(AND(ISNUMBER(AT150),ISNUMBER(DK150)),IF(AT150+VLOOKUP(BI150,NySs!$L$2:$V$4,DK150,1)&gt;19,19,AT150+VLOOKUP(BI150,NySs!$L$2:$V$4,DK150,1)),""),"")</f>
        <v/>
      </c>
      <c r="FI150" s="9" t="str">
        <f>IF(AND(ISNUMBER(DK150),DK150&lt;9),IF(AND(ISNUMBER(AU150),ISNUMBER(DK150)),IF(AU150+VLOOKUP(BI150,NyEo!$L$2:$V$4,DK150,1)&gt;19,19,AU150+VLOOKUP(BI150,NyEo!$L$2:$V$4,DK150,1)),""),"")</f>
        <v/>
      </c>
      <c r="FJ150" s="9" t="str">
        <f>IF(AND(ISNUMBER(DK150),DK150&gt;7),IF(AND(ISNUMBER(AV150),ISNUMBER(DK150)),IF(AV150+VLOOKUP(BI150,NyHt!$L$2:$V$4,DK150,1)&gt;19,19,AV150+VLOOKUP(BI150,NyHt!$L$2:$V$4,DK150,1)),""),"")</f>
        <v/>
      </c>
      <c r="FK150" s="9" t="str">
        <f>IF(AND(ISNUMBER(AW150),ISNUMBER(DK150)),IF(AW150+VLOOKUP(BI150,NySiF!$L$2:$V$4,DK150,1)&gt;19,19,AW150+VLOOKUP(BI150,NySiF!$L$2:$V$4,DK150,1)),"")</f>
        <v/>
      </c>
      <c r="FL150" s="9" t="str">
        <f>IF(AND(ISNUMBER(AX150),ISNUMBER(DK150)),IF(AX150+VLOOKUP(BI150,NySiB!$L$2:$V$4,DK150,1)&gt;19,19,AX150+VLOOKUP(BI150,NySiB!$L$2:$V$4,DK150,1)),"")</f>
        <v/>
      </c>
      <c r="FM150" s="9" t="str">
        <f>IF(AND(ISNUMBER(AY150),ISNUMBER(DK150)),IF(AY150+VLOOKUP(BI150,NySiT!$L$2:$V$4,DK150,1)&gt;19,19,AY150+VLOOKUP(BI150,NySiT!$L$2:$V$4,DK150,1)),"")</f>
        <v/>
      </c>
      <c r="FN150" s="9" t="str">
        <f>IF(AND(ISNUMBER(AZ150),ISNUMBER(DK150)),IF(AZ150+VLOOKUP(BI150,NyVs!$L$2:$V$4,DK150,1)&gt;19,19,AZ150+VLOOKUP(BI150,NyVs!$L$2:$V$4,DK150,1)),"")</f>
        <v/>
      </c>
      <c r="FO150" s="9" t="str">
        <f>IF(AND(ISNUMBER(BA150),ISNUMBER(DK150)),IF(BA150+VLOOKUP(BI150,NyPp!$L$2:$V$4,DK150,1)&gt;19,19,BA150+VLOOKUP(BI150,NyPp!$L$2:$V$4,DK150,1)),"")</f>
        <v/>
      </c>
      <c r="FP150" s="9" t="str">
        <f>IF(AND(ISNUMBER(BB150),ISNUMBER(DK150)),IF(BB150+VLOOKUP(BI150,NyIGS!$L$2:$V$4,DK150,1)&gt;160,160,BB150+VLOOKUP(BI150,NyIGS!$L$2:$V$4,DK150,1)),"")</f>
        <v/>
      </c>
      <c r="FQ150" s="9" t="str">
        <f>IF(AND(ISNUMBER(BC150),ISNUMBER(DK150)),IF(BC150+VLOOKUP(BI150,NyIRS!$L$2:$V$4,DK150,1)&gt;160,160,BC150+VLOOKUP(BI150,NyIRS!$L$2:$V$4,DK150,1)),"")</f>
        <v/>
      </c>
      <c r="FR150" s="9" t="str">
        <f>IF(AND(ISNUMBER(BD150),ISNUMBER(DK150)),IF(BD150+VLOOKUP(BI150,NyIES!$L$2:$V$4,DK150,1)&gt;160,160, BD150+VLOOKUP(BI150,NyIES!$L$2:$V$4,DK150,1)),"")</f>
        <v/>
      </c>
      <c r="FS150" s="9" t="str">
        <f>IF(AND(ISNUMBER(BE150),ISNUMBER(DK150)),IF(BE150+VLOOKUP(BI150,NyISI!$L$2:$V$4,DK150,1)&gt;160,160,BE150+VLOOKUP(BI150,NyISI!$L$2:$V$4,DK150,1)),"")</f>
        <v/>
      </c>
      <c r="FT150" s="9" t="str">
        <f>IF(AND(ISNUMBER(DK150),DK150&lt;8),IF(AND(ISNUMBER(BF150),ISNUMBER(DK150)),IF(BF150+VLOOKUP(BI150,NyISS!$L$2:$V$4,DK150,1)&gt;160,160,BF150+VLOOKUP(BI150,NyISS!$L$2:$V$4,DK150,1)),""),"")</f>
        <v/>
      </c>
      <c r="FU150" s="9" t="str">
        <f>IF(AND(ISNUMBER(DK150),DK150&gt;7),IF(AND(ISNUMBER(BG150),ISNUMBER(DK150)),IF(BG150+VLOOKUP(BI150,NyISM!$L$2:$V$4,DK150,1)&gt;160,160,BG150+VLOOKUP(BI150,NyISM!$L$2:$V$4,DK150,1)),""),"")</f>
        <v/>
      </c>
      <c r="FV150" s="9" t="str">
        <f>IF(AND(ISNUMBER(BH150),ISNUMBER(DK150)),IF(BH150+VLOOKUP(BI150,NyIAM!$L$2:$V$4,DK150,1)&gt;160,160,BH150+VLOOKUP(BI150,NyIAM!$L$2:$V$4,DK150,1)),"")</f>
        <v/>
      </c>
    </row>
    <row r="151" spans="1:178" x14ac:dyDescent="0.2">
      <c r="A151" s="51"/>
      <c r="B151" s="51"/>
      <c r="C151" s="51"/>
      <c r="D151" s="51"/>
      <c r="E151" s="51"/>
      <c r="F151" s="51"/>
      <c r="G151" s="51"/>
      <c r="H151" s="51"/>
      <c r="I151" s="51"/>
      <c r="J151" s="52"/>
      <c r="K151" s="52"/>
      <c r="L151" s="53"/>
      <c r="M151" s="53"/>
      <c r="N151" s="58" t="str">
        <f t="shared" si="44"/>
        <v/>
      </c>
      <c r="O151" s="53"/>
      <c r="P151" s="53"/>
      <c r="Q151" s="53"/>
      <c r="R151" s="53"/>
      <c r="S151" s="53"/>
      <c r="T151" s="53"/>
      <c r="U151" s="53"/>
      <c r="V151" s="53"/>
      <c r="W151" s="53"/>
      <c r="X151" s="53"/>
      <c r="Y151" s="53"/>
      <c r="Z151" s="53"/>
      <c r="AA151" s="53"/>
      <c r="AB151" s="53"/>
      <c r="AC151" s="53"/>
      <c r="AD151" s="53"/>
      <c r="AE151" s="53"/>
      <c r="AF151" s="53"/>
      <c r="AG151" s="53"/>
      <c r="AH151" s="53"/>
      <c r="AI151" s="53"/>
      <c r="AJ151" s="4" t="str">
        <f>IF(O151="","",IF(ISNUMBER(N151),VLOOKUP(O151,NyFi!$A$2:$K$40,DK151),""))</f>
        <v/>
      </c>
      <c r="AK151" s="4" t="str">
        <f>IF(P151="","",IF(AND(ISNUMBER(N151),DK151&lt;8),VLOOKUP(P151,NyGs!$A$2:$G$41,DK151),""))</f>
        <v/>
      </c>
      <c r="AL151" s="4" t="str">
        <f>IF(AA151="","",IF(ISNUMBER(N151),VLOOKUP(AA151,NyRm!$A$2:$K$56,DK151),""))</f>
        <v/>
      </c>
      <c r="AM151" s="4" t="str">
        <f>IF(Z151="","",IF(ISNUMBER(N151),VLOOKUP(Z151,NyFm!$A$2:$K$46,DK151),""))</f>
        <v/>
      </c>
      <c r="AN151" s="4" t="str">
        <f>IF(U151="","",IF(AND(ISNUMBER(N151),DK151&lt;8),VLOOKUP(U151,NyLi1R!$A$2:$G$20,DK151),""))</f>
        <v/>
      </c>
      <c r="AO151" s="4" t="str">
        <f>IF(V151="","",IF(AND(ISNUMBER(N151),DK151&lt;8),VLOOKUP(V151,NyLi1E!$A$2:$G$20,DK151),""))</f>
        <v/>
      </c>
      <c r="AP151" s="4" t="str">
        <f>IF(AND(ISNUMBER(N151),ISNUMBER(AN151),ISNUMBER(AO151),DK151&lt;8),VLOOKUP(AN151+AO151,NyLi1T!$A$2:$G$40,DK151),"")</f>
        <v/>
      </c>
      <c r="AQ151" s="4" t="str">
        <f>IF(W151="","",IF(AND(ISNUMBER(N151),DK151&gt;7),VLOOKUP(W151,NyLi2R!$A$2:$K$20,DK151),""))</f>
        <v/>
      </c>
      <c r="AR151" s="4" t="str">
        <f>IF(X151="","",IF(AND(ISNUMBER(N151),DK151&gt;7),VLOOKUP(X151,NyLi2E!$A$2:$K$20,DK151),""))</f>
        <v/>
      </c>
      <c r="AS151" s="4" t="str">
        <f>IF(AND(ISNUMBER(N151),ISNUMBER(AQ151),ISNUMBER(AR151),DK151&gt;7),VLOOKUP(AQ151+AR151,NyLi2T!$A$2:$K$40,DK151),"")</f>
        <v/>
      </c>
      <c r="AT151" s="4" t="str">
        <f>IF(AE151="","",IF(AND(ISNUMBER(N151),DK151&lt;8),VLOOKUP(AE151,NySs!$A$2:$G$28,DK151),""))</f>
        <v/>
      </c>
      <c r="AU151" s="4" t="str">
        <f>IF(AD151="","",IF(AND(ISNUMBER(N151),DK151&lt;9),VLOOKUP(AD151,NyEo!$A$2:$H$22,DK151),""))</f>
        <v/>
      </c>
      <c r="AV151" s="4" t="str">
        <f>IF(Q151="","",IF(AND(ISNUMBER(N151),DK151&gt;7),VLOOKUP(Q151,NyHt!$A$2:$K$17,DK151),""))</f>
        <v/>
      </c>
      <c r="AW151" s="4" t="str">
        <f>IF(R151="","",IF(ISNUMBER(N151),VLOOKUP(R151,NySiF!$A$2:$K$18,DK151),""))</f>
        <v/>
      </c>
      <c r="AX151" s="4" t="str">
        <f>IF(S151="","",IF(ISNUMBER(N151),VLOOKUP(S151,NySiB!$A$2:$K$16,DK151),""))</f>
        <v/>
      </c>
      <c r="AY151" s="4" t="str">
        <f>IF(T151="","",IF(ISNUMBER(N151),VLOOKUP(T151,NySiT!$A$2:$K$32,DK151),""))</f>
        <v/>
      </c>
      <c r="AZ151" s="4" t="str">
        <f>IF(Y151="","",IF(ISNUMBER(N151),VLOOKUP(Y151,NyVs!$A$2:$K$86,DK151),""))</f>
        <v/>
      </c>
      <c r="BA151" s="4" t="str">
        <f>IF(AI151="","",IF(ISNUMBER(N151),VLOOKUP(AI151,NyPp!$A$2:$K$202,DK151),""))</f>
        <v/>
      </c>
      <c r="BB151" s="4" t="str">
        <f>IF(AND(ISNUMBER(AJ151),ISNUMBER(AK151),ISNUMBER(AL151),ISNUMBER(AM151),DK151&lt;8),IF(COUNTIF(O151,0)+COUNTIF(P151,0)+COUNTIF(AA151,0)+COUNTIF(Z151,0)&gt;1,"",VLOOKUP(AJ151+AK151+AL151+AM151,NyIGS!$A$2:$K$78,DK151)),IF(AND(ISNUMBER(AJ151),ISNUMBER(AL151),ISNUMBER(AM151),ISNUMBER(AS151),DK151&gt;7),IF(COUNTIF(O151,0)+COUNTIF(AA151,0)+COUNTIF(Z151,0)+AND(COUNTIF(W151,0),COUNTIF(X151,0))&gt;1,"",VLOOKUP(AJ151+AL151+AM151+AS151,NyIGS!$A$2:$K$78,DK151)),""))</f>
        <v/>
      </c>
      <c r="BC151" s="4" t="str">
        <f>IF(AND(ISNUMBER(AJ151),ISNUMBER(AN151),ISNUMBER(AT151),DK151&lt;8),IF(COUNTIF(O151,0)+COUNTIF(U151,0)+COUNTIF(AE151,0)&gt;1,"",VLOOKUP(AJ151+AN151+AT151,NyIRS!$A$2:$K$59,DK151)),IF(AND(ISNUMBER(AJ151),ISNUMBER(AQ151),DK151&gt;7),IF(COUNTIF(O151,0)+COUNTIF(W151,0)&gt;1,"",VLOOKUP(AJ151+AQ151,NyIRS!$A$2:$K$59,DK151)),""))</f>
        <v/>
      </c>
      <c r="BD151" s="4" t="str">
        <f>IF(AND(ISNUMBER(AK151),ISNUMBER(AL151),ISNUMBER(AM151),DK151&lt;8),IF(COUNTIF(P151,0)+COUNTIF(AA151,0)+COUNTIF(Z151,0)&gt;1,"",VLOOKUP(AK151+AL151+AM151,NyIES!$A$2:$K$59,DK151)),IF(AND(ISNUMBER(AL151),ISNUMBER(AM151),ISNUMBER(AR151),DK151&gt;7),IF(COUNTIF(AA151,0)+COUNTIF(Z151,0)+COUNTIF(X151,0)&gt;1,"",VLOOKUP(AL151+AM151+AR151,NyIES!$A$2:$K$59,DK151)),""))</f>
        <v/>
      </c>
      <c r="BE151" s="4" t="str">
        <f>IF(AND(ISNUMBER(AJ151),ISNUMBER(AP151),ISNUMBER(AU151),DK151&lt;8),IF(COUNTIF(O151,0)+AND(COUNTIF(U151,0),COUNTIF(V151,0))+COUNTIF(AD151,0)&gt;1,"",VLOOKUP(AJ151+AP151+AU151,NyISI!$A$2:$K$59,DK151)),IF(AND(ISNUMBER(AS151),ISNUMBER(AU151),ISNUMBER(AV151),DK151=8),IF(COUNTIF(AD151,0)+COUNTIF(Q151,0)+AND(COUNTIF(W151,0),COUNTIF(X151,0))&gt;1,"",VLOOKUP(AS151+AU151+AV151,NyISI!$A$2:$K$59,DK151)),IF(AND(ISNUMBER(AS151),ISNUMBER(AV151),DK151&gt;8),IF(COUNTIF(Q151,0)+AND(COUNTIF(W151,0),COUNTIF(X151,0))&gt;1,"",VLOOKUP(AS151+AV151,NyISI!$A$2:$K$59,DK151)),"")))</f>
        <v/>
      </c>
      <c r="BF151" s="4" t="str">
        <f>IF(AND(ISNUMBER(AT151),ISNUMBER(AK151),ISNUMBER(AL151),ISNUMBER(AM151),DK151&lt;8),IF(COUNTIF(P151,0)+COUNTIF(AA151,0)+COUNTIF(Z151,0)+COUNTIF(AE151,0)&gt;1,"",VLOOKUP(AT151+AK151+AL151+AM151,NyISS!$A$2:$G$78,DK151)),"")</f>
        <v/>
      </c>
      <c r="BG151" s="4" t="str">
        <f>IF(AND(ISNUMBER(AJ151),ISNUMBER(AL151),ISNUMBER(AM151),DK151&gt;7),IF(COUNTIF(O151,0)+COUNTIF(AA151,0)+COUNTIF(Z151,0)&gt;1,"",VLOOKUP(AJ151+AL151+AM151,NyISM!$A$2:$K$59,DK151)),"")</f>
        <v/>
      </c>
      <c r="BH151" s="4" t="str">
        <f>IF(AND(ISNUMBER(AY151),ISNUMBER(AZ151)),IF(COUNTIF(T151,0)+COUNTIF(Y151,0)&gt;1,"",VLOOKUP(AY151+AZ151,NyIAM!$A$2:$K$40,DK151)),"")</f>
        <v/>
      </c>
      <c r="BJ151" s="4" t="str">
        <f>IF(ISNUMBER(BB151),VLOOKUP(BB151,Percentil!$A$2:$B$122,2,1),"")</f>
        <v/>
      </c>
      <c r="BK151" s="4" t="str">
        <f>IF(ISNUMBER(BC151),VLOOKUP(BC151,Percentil!$A$2:$B$122,2,1),"")</f>
        <v/>
      </c>
      <c r="BL151" s="4" t="str">
        <f>IF(ISNUMBER(BD151),VLOOKUP(BD151,Percentil!$A$2:$B$122,2,1),"")</f>
        <v/>
      </c>
      <c r="BM151" s="4" t="str">
        <f>IF(ISNUMBER(BE151),VLOOKUP(BE151,Percentil!$A$2:$B$122,2,1),"")</f>
        <v/>
      </c>
      <c r="BN151" s="4" t="str">
        <f>IF(ISNUMBER(BF151),VLOOKUP(BF151,Percentil!$A$2:$B$122,2,1),"")</f>
        <v/>
      </c>
      <c r="BO151" s="4" t="str">
        <f>IF(ISNUMBER(BG151),VLOOKUP(BG151,Percentil!$A$2:$B$122,2,1),"")</f>
        <v/>
      </c>
      <c r="BP151" s="4" t="str">
        <f>IF(ISNUMBER(BH151),VLOOKUP(BH151,Percentil!$A$2:$B$122,2,1),"")</f>
        <v/>
      </c>
      <c r="BQ151" s="4" t="str">
        <f>IF(AND(ISNUMBER(AJ151),ISNUMBER(DK151)),IF(AJ151-VLOOKUP(BI151,NyFi!$L$2:$V$4,DK151,1)&lt;1,1 &amp; " - " &amp; AJ151+VLOOKUP(BI151,NyFi!$L$2:$V$4,DK151,1),IF(AJ151+VLOOKUP(BI151,NyFi!$L$2:$V$4,DK151,1)&gt;19,AJ151-VLOOKUP(BI151,NyFi!$L$2:$V$4,DK151,1) &amp; " - " &amp; 19,AJ151-VLOOKUP(BI151,NyFi!$L$2:$V$4,DK151,1) &amp; " - " &amp; AJ151+VLOOKUP(BI151,NyFi!$L$2:$V$4,DK151,1))),"")</f>
        <v/>
      </c>
      <c r="BR151" s="4" t="str">
        <f>IF(AND(ISNUMBER(DK151),DK151&lt;8),IF(AND(ISNUMBER(AK151),ISNUMBER(DK151)),IF(AK151-VLOOKUP(BI151,NyGs!$L$2:$V$4,DK151,1)&lt;1,1 &amp; " - " &amp; AK151+VLOOKUP(BI151,NyGs!$L$2:$V$4,DK151,1),IF(AK151+VLOOKUP(BI151,NyGs!$L$2:$V$4,DK151,1)&gt;19,AK151-VLOOKUP(BI151,NyGs!$L$2:$V$4,DK151,1) &amp; " - " &amp; 19,AK151-VLOOKUP(BI151,NyGs!$L$2:$V$4,DK151,1) &amp; " - " &amp; AK151+VLOOKUP(BI151,NyGs!$L$2:$V$4,DK151,1))),""),"")</f>
        <v/>
      </c>
      <c r="BS151" s="4" t="str">
        <f>IF(AND(ISNUMBER(AL151),ISNUMBER(DK151)),IF(AL151-VLOOKUP(BI151,NyRm!$L$2:$V$4,DK151,1)&lt;1,1 &amp; " - " &amp; AL151+VLOOKUP(BI151,NyRm!$L$2:$V$4,DK151,1),IF(AL151+VLOOKUP(BI151,NyRm!$L$2:$V$4,DK151,1)&gt;19,AL151-VLOOKUP(BI151,NyRm!$L$2:$V$4,DK151,1) &amp; " - " &amp; 19,AL151-VLOOKUP(BI151,NyRm!$L$2:$V$4,DK151,1) &amp; " - " &amp; AL151+VLOOKUP(BI151,NyRm!$L$2:$V$4,DK151,1))),"")</f>
        <v/>
      </c>
      <c r="BT151" s="4" t="str">
        <f>IF(AND(ISNUMBER(AM151),ISNUMBER(DK151)),IF(AM151-VLOOKUP(BI151,NyFm!$L$2:$V$4,DK151,1)&lt;1,1 &amp; " - " &amp; AM151+VLOOKUP(BI151,NyFm!$L$2:$V$4,DK151,1),IF(AM151+VLOOKUP(BI151,NyFm!$L$2:$V$4,DK151,1)&gt;19,AM151-VLOOKUP(BI151,NyFm!$L$2:$V$4,DK151,1) &amp; " - " &amp; 19,AM151-VLOOKUP(BI151,NyFm!$L$2:$V$4,DK151,1) &amp; " - " &amp; AM151+VLOOKUP(BI151,NyFm!$L$2:$V$4,DK151,1))),"")</f>
        <v/>
      </c>
      <c r="BU151" s="4" t="str">
        <f>IF(AND(ISNUMBER(DK151),DK151&lt;8),IF(AND(ISNUMBER(AN151),ISNUMBER(DK151)),IF(AN151-VLOOKUP(BI151,NyLi1R!$L$2:$V$4,DK151,1)&lt;1,1 &amp; " - " &amp; AN151+VLOOKUP(BI151,NyLi1R!$L$2:$V$4,DK151,1),IF(AN151+VLOOKUP(BI151,NyLi1R!$L$2:$V$4,DK151,1)&gt;19,AN151-VLOOKUP(BI151,NyLi1R!$L$2:$V$4,DK151,1) &amp; " - " &amp; 19,AN151-VLOOKUP(BI151,NyLi1R!$L$2:$V$4,DK151,1) &amp; " - " &amp; AN151+VLOOKUP(BI151,NyLi1R!$L$2:$V$4,DK151,1))),""),"")</f>
        <v/>
      </c>
      <c r="BV151" s="4" t="str">
        <f>IF(AND(ISNUMBER(DK151),DK151&lt;8),IF(AND(ISNUMBER(AO151),ISNUMBER(DK151)),IF(AO151-VLOOKUP(BI151,NyLi1E!$L$2:$V$4,DK151,1)&lt;1,1 &amp; " - " &amp; AO151+VLOOKUP(BI151,NyLi1E!$L$2:$V$4,DK151,1),IF(AO151+VLOOKUP(BI151,NyLi1E!$L$2:$V$4,DK151,1)&gt;19,AO151-VLOOKUP(BI151,NyLi1E!$L$2:$V$4,DK151,1) &amp; " - " &amp; 19,AO151-VLOOKUP(BI151,NyLi1E!$L$2:$V$4,DK151,1) &amp; " - " &amp; AO151+VLOOKUP(BI151,NyLi1E!$L$2:$V$4,DK151,1))),""),"")</f>
        <v/>
      </c>
      <c r="BW151" s="4" t="str">
        <f>IF(AND(ISNUMBER(DK151),DK151&lt;8),IF(AND(ISNUMBER(AP151),ISNUMBER(DK151)),IF(AP151-VLOOKUP(BI151,NyLi1T!$L$2:$V$4,DK151,1)&lt;1,1 &amp; " - " &amp; AP151+VLOOKUP(BI151,NyLi1T!$L$2:$V$4,DK151,1),IF(AP151+VLOOKUP(BI151,NyLi1T!$L$2:$V$4,DK151,1)&gt;19,AP151-VLOOKUP(BI151,NyLi1T!$L$2:$V$4,DK151,1) &amp; " - " &amp; 19,AP151-VLOOKUP(BI151,NyLi1T!$L$2:$V$4,DK151,1) &amp; " - " &amp; AP151+VLOOKUP(BI151,NyLi1T!$L$2:$V$4,DK151,1))),""),"")</f>
        <v/>
      </c>
      <c r="BX151" s="4" t="str">
        <f>IF(AND(ISNUMBER(DK151),DK151&gt;7),IF(AND(ISNUMBER(AQ151),ISNUMBER(DK151)),IF(AQ151-VLOOKUP(BI151,NyLi2R!$L$2:$V$4,DK151,1)&lt;1,1 &amp; " - " &amp; AQ151+VLOOKUP(BI151,NyLi2R!$L$2:$V$4,DK151,1),IF(AQ151+VLOOKUP(BI151,NyLi2R!$L$2:$V$4,DK151,1)&gt;19,AQ151-VLOOKUP(BI151,NyLi2R!$L$2:$V$4,DK151,1) &amp; " - " &amp; 19,AQ151-VLOOKUP(BI151,NyLi2R!$L$2:$V$4,DK151,1) &amp; " - " &amp; AQ151+VLOOKUP(BI151,NyLi2R!$L$2:$V$4,DK151,1))),""),"")</f>
        <v/>
      </c>
      <c r="BY151" s="4" t="str">
        <f>IF(AND(ISNUMBER(DK151),DK151&gt;7),IF(AND(ISNUMBER(AR151),ISNUMBER(DK151)),IF(AR151-VLOOKUP(BI151,NyLi2E!$L$2:$V$4,DK151,1)&lt;1,1 &amp; " - " &amp; AR151+VLOOKUP(BI151,NyLi2E!$L$2:$V$4,DK151,1),IF(AR151+VLOOKUP(BI151,NyLi2E!$L$2:$V$4,DK151,1)&gt;19,AR151-VLOOKUP(BI151,NyLi2E!$L$2:$V$4,DK151,1) &amp; " - " &amp; 19,AR151-VLOOKUP(BI151,NyLi2E!$L$2:$V$4,DK151,1) &amp; " - " &amp; AR151+VLOOKUP(BI151,NyLi2E!$L$2:$V$4,DK151,1))),""),"")</f>
        <v/>
      </c>
      <c r="BZ151" s="4" t="str">
        <f>IF(AND(ISNUMBER(DK151),DK151&gt;7),IF(AND(ISNUMBER(AS151),ISNUMBER(DK151)),IF(AS151-VLOOKUP(BI151,NyLi2T!$L$2:$V$4,DK151,1)&lt;1,1 &amp; " - " &amp; AS151+VLOOKUP(BI151,NyLi2T!$L$2:$V$4,DK151,1),IF(AS151+VLOOKUP(BI151,NyLi2T!$L$2:$V$4,DK151,1)&gt;19,AS151-VLOOKUP(BI151,NyLi2T!$L$2:$V$4,DK151,1) &amp; " - " &amp; 19,AS151-VLOOKUP(BI151,NyLi2T!$L$2:$V$4,DK151,1) &amp; " - " &amp; AS151+VLOOKUP(BI151,NyLi2T!$L$2:$V$4,DK151,1))),""),"")</f>
        <v/>
      </c>
      <c r="CA151" s="4" t="str">
        <f>IF(AND(ISNUMBER(DK151),DK151&lt;8),IF(AND(ISNUMBER(AT151),ISNUMBER(DK151)),IF(AT151-VLOOKUP(BI151,NySs!$L$2:$V$4,DK151,1)&lt;1,1 &amp; " - " &amp; AT151+VLOOKUP(BI151,NySs!$L$2:$V$4,DK151,1),IF(AT151+VLOOKUP(BI151,NySs!$L$2:$V$4,DK151,1)&gt;19,AT151-VLOOKUP(BI151,NySs!$L$2:$V$4,DK151,1) &amp; " - " &amp; 19,AT151-VLOOKUP(BI151,NySs!$L$2:$V$4,DK151,1) &amp; " - " &amp; AT151+VLOOKUP(BI151,NySs!$L$2:$V$4,DK151,1))),""),"")</f>
        <v/>
      </c>
      <c r="CB151" s="4" t="str">
        <f>IF(AND(ISNUMBER(DK151),DK151&lt;9),IF(AND(ISNUMBER(AU151),ISNUMBER(DK151)),IF(AU151-VLOOKUP(BI151,NyEo!$L$2:$V$4,DK151,1)&lt;1,1 &amp; " - " &amp; AU151+VLOOKUP(BI151,NyEo!$L$2:$V$4,DK151,1),IF(AU151+VLOOKUP(BI151,NyEo!$L$2:$V$4,DK151,1)&gt;19,AU151-VLOOKUP(BI151,NyEo!$L$2:$V$4,DK151,1) &amp; " - " &amp; 19,AU151-VLOOKUP(BI151,NyEo!$L$2:$V$4,DK151,1) &amp; " - " &amp; AU151+VLOOKUP(BI151,NyEo!$L$2:$V$4,DK151,1))),""),"")</f>
        <v/>
      </c>
      <c r="CC151" s="4" t="str">
        <f>IF(AND(ISNUMBER(DK151),DK151&gt;7),IF(AND(ISNUMBER(AV151),ISNUMBER(DK151)),IF(AV151-VLOOKUP(BI151,NyHt!$L$2:$V$4,DK151,1)&lt;1,1 &amp; " - " &amp; AV151+VLOOKUP(BI151,NyHt!$L$2:$V$4,DK151,1),IF(AV151+VLOOKUP(BI151,NyHt!$L$2:$V$4,DK151,1)&gt;19,AV151-VLOOKUP(BI151,NyHt!$L$2:$V$4,DK151,1) &amp; " - " &amp; 19,AV151-VLOOKUP(BI151,NyHt!$L$2:$V$4,DK151,1) &amp; " - " &amp; AV151+VLOOKUP(BI151,NyHt!$L$2:$V$4,DK151,1))),""),"")</f>
        <v/>
      </c>
      <c r="CD151" s="4" t="str">
        <f>IF(AND(ISNUMBER(AW151),ISNUMBER(DK151)),IF(AW151-VLOOKUP(BI151,NySiF!$L$2:$V$4,DK151,1)&lt;1,1 &amp; " - " &amp; AW151+VLOOKUP(BI151,NySiF!$L$2:$V$4,DK151,1),IF(AW151+VLOOKUP(BI151,NySiF!$L$2:$V$4,DK151,1)&gt;19,AW151-VLOOKUP(BI151,NySiF!$L$2:$V$4,DK151,1) &amp; " - " &amp; 19,AW151-VLOOKUP(BI151,NySiF!$L$2:$V$4,DK151,1) &amp; " - " &amp; AW151+VLOOKUP(BI151,NySiF!$L$2:$V$4,DK151,1))),"")</f>
        <v/>
      </c>
      <c r="CE151" s="4" t="str">
        <f>IF(AND(ISNUMBER(AX151),ISNUMBER(DK151)),IF(AX151-VLOOKUP(BI151,NySiB!$L$2:$V$4,DK151,1)&lt;1,1 &amp; " - " &amp; AX151+VLOOKUP(BI151,NySiB!$L$2:$V$4,DK151,1),IF(AX151+VLOOKUP(BI151,NySiB!$L$2:$V$4,DK151,1)&gt;19,AX151-VLOOKUP(BI151,NySiB!$L$2:$V$4,DK151,1) &amp; " - " &amp; 19,AX151-VLOOKUP(BI151,NySiB!$L$2:$V$4,DK151,1) &amp; " - " &amp; AX151+VLOOKUP(BI151,NySiB!$L$2:$V$4,DK151,1))),"")</f>
        <v/>
      </c>
      <c r="CF151" s="4" t="str">
        <f>IF(AND(ISNUMBER(AY151),ISNUMBER(DK151)),IF(AY151-VLOOKUP(BI151,NySiT!$L$2:$V$4,DK151,1)&lt;1,1 &amp; " - " &amp; AY151+VLOOKUP(BI151,NySiT!$L$2:$V$4,DK151,1),IF(AY151+VLOOKUP(BI151,NySiT!$L$2:$V$4,DK151,1)&gt;19,AY151-VLOOKUP(BI151,NySiT!$L$2:$V$4,DK151,1) &amp; " - " &amp; 19,AY151-VLOOKUP(BI151,NySiT!$L$2:$V$4,DK151,1) &amp; " - " &amp; AY151+VLOOKUP(BI151,NySiT!$L$2:$V$4,DK151,1))),"")</f>
        <v/>
      </c>
      <c r="CG151" s="4" t="str">
        <f>IF(AND(ISNUMBER(AZ151),ISNUMBER(DK151)),IF(AZ151-VLOOKUP(BI151,NyVs!$L$2:$V$4,DK151,1)&lt;1,1 &amp; " - " &amp; AZ151+VLOOKUP(BI151,NyVs!$L$2:$V$4,DK151,1),IF(AZ151+VLOOKUP(BI151,NyVs!$L$2:$V$4,DK151,1)&gt;19,AZ151-VLOOKUP(BI151,NyVs!$L$2:$V$4,DK151,1) &amp; " - " &amp; 19,AZ151-VLOOKUP(BI151,NyVs!$L$2:$V$4,DK151,1) &amp; " - " &amp; AZ151+VLOOKUP(BI151,NyVs!$L$2:$V$4,DK151,1))),"")</f>
        <v/>
      </c>
      <c r="CH151" s="4" t="str">
        <f>IF(AND(ISNUMBER(BA151),ISNUMBER(DK151)),IF(BA151-VLOOKUP(BI151,NyPp!$L$2:$V$4,DK151,1)&lt;1,1 &amp; " - " &amp; BA151+VLOOKUP(BI151,NyPp!$L$2:$V$4,DK151,1),IF(BA151+VLOOKUP(BI151,NyPp!$L$2:$V$4,DK151,1)&gt;19,BA151-VLOOKUP(BI151,NyPp!$L$2:$V$4,DK151,1) &amp; " - " &amp; 19,BA151-VLOOKUP(BI151,NyPp!$L$2:$V$4,DK151,1) &amp; " - " &amp; BA151+VLOOKUP(BI151,NyPp!$L$2:$V$4,DK151,1))),"")</f>
        <v/>
      </c>
      <c r="CI151" s="4" t="str">
        <f>IF(AND(ISNUMBER(BB151),ISNUMBER(DK151)),IF(BB151-VLOOKUP(BI151,NyIGS!$L$2:$V$4,DK151,1)&lt;40,40 &amp; " - " &amp; BB151+VLOOKUP(BI151,NyIGS!$L$2:$V$4,DK151,1),IF(BB151+VLOOKUP(BI151,NyIGS!$L$2:$V$4,DK151,1)&gt;160,BB151-VLOOKUP(BI151,NyIGS!$L$2:$V$4,DK151,1) &amp; " - " &amp; 160,BB151-VLOOKUP(BI151,NyIGS!$L$2:$V$4,DK151,1) &amp; " - " &amp; BB151+VLOOKUP(BI151,NyIGS!$L$2:$V$4,DK151,1))),"")</f>
        <v/>
      </c>
      <c r="CJ151" s="4" t="str">
        <f>IF(AND(ISNUMBER(BC151),ISNUMBER(DK151)),IF(BC151-VLOOKUP(BI151,NyIRS!$L$2:$V$4,DK151,1)&lt;40,40 &amp; " - " &amp; BC151+VLOOKUP(BI151,NyIRS!$L$2:$V$4,DK151,1),IF(BC151+VLOOKUP(BI151,NyIRS!$L$2:$V$4,DK151,1)&gt;160,BC151-VLOOKUP(BI151,NyIRS!$L$2:$V$4,DK151,1) &amp; " - " &amp; 160,BC151-VLOOKUP(BI151,NyIRS!$L$2:$V$4,DK151,1) &amp; " - " &amp; BC151+VLOOKUP(BI151,NyIRS!$L$2:$V$4,DK151,1))),"")</f>
        <v/>
      </c>
      <c r="CK151" s="4" t="str">
        <f>IF(AND(ISNUMBER(BD151),ISNUMBER(DK151)),IF(BD151-VLOOKUP(BI151,NyIES!$L$2:$V$4,DK151,1)&lt;40,40 &amp; " - " &amp; BD151+VLOOKUP(BI151,NyIES!$L$2:$V$4,DK151,1),IF(BD151+VLOOKUP(BI151,NyIES!$L$2:$V$4,DK151,1)&gt;160,BD151-VLOOKUP(BI151,NyIES!$L$2:$V$4,DK151,1) &amp; " - " &amp; 160,BD151-VLOOKUP(BI151,NyIES!$L$2:$V$4,DK151,1) &amp; " - " &amp; BD151+VLOOKUP(BI151,NyIES!$L$2:$V$4,DK151,1))),"")</f>
        <v/>
      </c>
      <c r="CL151" s="4" t="str">
        <f>IF(AND(ISNUMBER(BE151),ISNUMBER(DK151)),IF(BE151-VLOOKUP(BI151,NyISI!$L$2:$V$4,DK151,1)&lt;40,40 &amp; " - " &amp; BE151+VLOOKUP(BI151,NyISI!$L$2:$V$4,DK151,1),IF(BE151+VLOOKUP(BI151,NyISI!$L$2:$V$4,DK151,1)&gt;160,BE151-VLOOKUP(BI151,NyISI!$L$2:$V$4,DK151,1) &amp; " - " &amp; 160,BE151-VLOOKUP(BI151,NyISI!$L$2:$V$4,DK151,1) &amp; " - " &amp; BE151+VLOOKUP(BI151,NyISI!$L$2:$V$4,DK151,1))),"")</f>
        <v/>
      </c>
      <c r="CM151" s="4" t="str">
        <f>IF(AND(ISNUMBER(DK151),DK151&lt;8),IF(AND(ISNUMBER(BF151),ISNUMBER(DK151)),IF(BF151-VLOOKUP(BI151,NyISS!$L$2:$V$4,DK151,1)&lt;40,40 &amp; " - " &amp; BF151+VLOOKUP(BI151,NyISS!$L$2:$V$4,DK151,1),IF(BF151+VLOOKUP(BI151,NyISS!$L$2:$V$4,DK151,1)&gt;160,BF151-VLOOKUP(BI151,NyISS!$L$2:$V$4,DK151,1) &amp; " - " &amp; 160,BF151-VLOOKUP(BI151,NyISS!$L$2:$V$4,DK151,1) &amp; " - " &amp; BF151+VLOOKUP(BI151,NyISS!$L$2:$V$4,DK151,1))),""),"")</f>
        <v/>
      </c>
      <c r="CN151" s="4" t="str">
        <f>IF(AND(ISNUMBER(DK151),DK151&gt;7),IF(AND(ISNUMBER(BG151),ISNUMBER(DK151)),IF(BG151-VLOOKUP(BI151,NyISM!$L$2:$V$4,DK151,1)&lt;40,40 &amp; " - " &amp; BG151+VLOOKUP(BI151,NyISM!$L$2:$V$4,DK151,1),IF(BG151+VLOOKUP(BI151,NyISM!$L$2:$V$4,DK151,1)&gt;160,BG151-VLOOKUP(BI151,NyISM!$L$2:$V$4,DK151,1) &amp; " - " &amp; 160,BG151-VLOOKUP(BI151,NyISM!$L$2:$V$4,DK151,1) &amp; " - " &amp; BG151+VLOOKUP(BI151,NyISM!$L$2:$V$4,DK151,1))),""),"")</f>
        <v/>
      </c>
      <c r="CO151" s="4" t="str">
        <f>IF(AND(ISNUMBER(BH151),ISNUMBER(DK151)),IF(BH151-VLOOKUP(BI151,NyIAM!$L$2:$V$4,DK151,1)&lt;40,40 &amp; " - " &amp; BH151+VLOOKUP(BI151,NyIAM!$L$2:$V$4,DK151,1),IF(BH151+VLOOKUP(BI151,NyIAM!$L$2:$V$4,DK151,1)&gt;160,BH151-VLOOKUP(BI151,NyIAM!$L$2:$V$4,DK151,1) &amp; " - " &amp; 160,BH151-VLOOKUP(BI151,NyIAM!$L$2:$V$4,DK151,1) &amp; " - " &amp; BH151+VLOOKUP(BI151,NyIAM!$L$2:$V$4,DK151,1))),"")</f>
        <v/>
      </c>
      <c r="CP151" s="4" t="str">
        <f>IF(AF151="","",IF(AND(ISNUMBER(AF151),ISNUMBER(DK151)),IF(VLOOKUP(AF151,NyOm!$A$2:$K$30,DK151,1)=1,"Onormalt få ord",IF(VLOOKUP(AF151,NyOm!$A$2:$K$30,DK151,1)=2,"Färre antal ord än normalt",IF(VLOOKUP(AF151,NyOm!$A$2:$K$30,DK151,1)=3,"Normalt antal ord","")))))</f>
        <v/>
      </c>
      <c r="CQ151" s="4" t="str">
        <f>IF(AB151="","",IF(AND(ISNUMBER(AB151),ISNUMBER(DK151)),IF(VLOOKUP(AB151,NyPbTid!$A$2:$K$218,DK151,1)=1,"Onormalt lång tidsåtgång",IF(VLOOKUP(AB151,NyPbTid!$A$2:$K$218,DK151,1)=2,"Långsammare än normalt",IF(VLOOKUP(AB151,NyPbTid!$A$2:$K$218,DK151,1)=3,"Normal tidsåtgång","")))))</f>
        <v/>
      </c>
      <c r="CR151" s="4" t="str">
        <f>IF(AC151="","",IF(AND(ISNUMBER(AC151),ISNUMBER(DK151)),IF(VLOOKUP(AC151,NyPbFel!$A$2:$K$18,DK151,1)=1,"Onormalt antal fel",IF(VLOOKUP(AC151,NyPbFel!$A$2:$K$18,DK151,1)=2,"Fler fel än normalt",IF(VLOOKUP(AC151,NyPbFel!$A$2:$K$18,DK151,1)=3,"Normalt antal fel","")))))</f>
        <v/>
      </c>
      <c r="CS151" s="4" t="str">
        <f t="shared" si="50"/>
        <v/>
      </c>
      <c r="CT151" s="4" t="str">
        <f>IF(OR(ISNUMBER(CS151),CS151="0**"),IF(ISNUMBER(CS151),CS151/ABS(CS151)*VLOOKUP(1,SignDiff!$A$3:$K$4,DK151,1),VLOOKUP(1,SignDiff!$A$3:$K$4,DK151,1)),"")</f>
        <v/>
      </c>
      <c r="CU151" s="4" t="str">
        <f>IF(OR(ISNUMBER(CS151),CS151="0**"),IF(ISNUMBER(CS151),CS151/ABS(CS151)*VLOOKUP(1,SignDiff!$A$7:$K$8,DK151,1),VLOOKUP(1,SignDiff!$A$7:$K$8,DK151,1)),"")</f>
        <v/>
      </c>
      <c r="CV151" s="4" t="str">
        <f t="shared" si="51"/>
        <v/>
      </c>
      <c r="CW151" s="4" t="str">
        <f t="shared" si="52"/>
        <v/>
      </c>
      <c r="CX151" s="4" t="str">
        <f>IF(OR(ISNUMBER(CS151),CS151="0**"),IF(CS151="0**",VLOOKUP(0,'IRS-IES'!$A$2:$C$43,2,1),IF(CS151&lt;0,VLOOKUP(ABS(CS151),'IRS-IES'!$A$2:$C$43,2,1),VLOOKUP(ABS(CS151),'IRS-IES'!$A$2:$C$43,3,1))),"")</f>
        <v/>
      </c>
      <c r="CY151" s="4" t="str">
        <f t="shared" si="53"/>
        <v/>
      </c>
      <c r="CZ151" s="4" t="str">
        <f>IF(OR(ISNUMBER(CY151),CY151="0**"),IF(ISNUMBER(CY151),CY151/ABS(CY151)*VLOOKUP(2,SignDiff!$A$3:$K$4,DK151,1),VLOOKUP(2,SignDiff!$A$3:$K$4,DK151,1)),"")</f>
        <v/>
      </c>
      <c r="DA151" s="4" t="str">
        <f>IF(OR(ISNUMBER(CY151),CY151="0**"),IF(ISNUMBER(CY151),CY151/ABS(CY151)*VLOOKUP(2,SignDiff!$A$7:$K$8,DK151,1),VLOOKUP(2,SignDiff!$A$7:$K$8,DK151,1)),"")</f>
        <v/>
      </c>
      <c r="DB151" s="4" t="str">
        <f t="shared" si="54"/>
        <v/>
      </c>
      <c r="DC151" s="4" t="str">
        <f t="shared" si="55"/>
        <v/>
      </c>
      <c r="DD151" s="4" t="str">
        <f>IF(OR(ISNUMBER(CY151),CY151="0**"),IF(CY151="0**",VLOOKUP(0,'ISI-ISS'!$A$2:$C$43,2,1),IF(CY151&lt;0,VLOOKUP(ABS(CY151),'ISI-ISS'!$A$2:$C$43,2,1),VLOOKUP(ABS(CY151),'ISI-ISS'!$A$2:$C$43,3,1))),"")</f>
        <v/>
      </c>
      <c r="DE151" s="4" t="str">
        <f t="shared" si="56"/>
        <v/>
      </c>
      <c r="DF151" s="4" t="str">
        <f>IF(OR(ISNUMBER(DE151),DE151="0**"),IF(ISNUMBER(DE151),DE151/ABS(DE151)*VLOOKUP(2,SignDiff!$A$3:$K$4,DK151,1),VLOOKUP(2,SignDiff!$A$3:$K$4,DK151,1)),"")</f>
        <v/>
      </c>
      <c r="DG151" s="4" t="str">
        <f>IF(OR(ISNUMBER(DE151),DE151="0**"),IF(ISNUMBER(DE151),DE151/ABS(DE151)*VLOOKUP(2,SignDiff!$A$7:$K$8,DK151,1),VLOOKUP(2,SignDiff!$A$7:$K$8,DK151,1)),"")</f>
        <v/>
      </c>
      <c r="DH151" s="4" t="str">
        <f t="shared" si="57"/>
        <v/>
      </c>
      <c r="DI151" s="4" t="str">
        <f t="shared" si="58"/>
        <v/>
      </c>
      <c r="DJ151" s="4" t="str">
        <f>IF(OR(ISNUMBER(DE151),DE151="0**"),IF(DE151="0**",VLOOKUP(0,'ISI-ISM'!$A$2:$C$43,2,1),IF(DE151&lt;0,VLOOKUP(ABS(DE151),'ISI-ISM'!$A$2:$C$43,2,1),VLOOKUP(ABS(DE151),'ISI-ISM'!$A$2:$C$43,3,1))),"")</f>
        <v/>
      </c>
      <c r="DK151" s="4" t="str">
        <f>IF(ISERROR(VLOOKUP(N151,age!$A$2:$C$11,2,1)),"",VLOOKUP(N151,age!$A$2:$C$11,2,1))</f>
        <v/>
      </c>
      <c r="DL151" s="4" t="str">
        <f>IF(ISERROR(VLOOKUP(N151,age!$A$2:$C$11,3,1)),"",VLOOKUP(N151,age!$A$2:$C$11,3,1))</f>
        <v/>
      </c>
      <c r="DM151" s="4">
        <f t="shared" si="45"/>
        <v>0</v>
      </c>
      <c r="DN151" s="4">
        <f t="shared" si="46"/>
        <v>0</v>
      </c>
      <c r="DO151" s="4">
        <f t="shared" si="47"/>
        <v>0</v>
      </c>
      <c r="DP151" s="4">
        <f t="shared" si="48"/>
        <v>0</v>
      </c>
      <c r="DQ151" s="4">
        <f t="shared" si="49"/>
        <v>0</v>
      </c>
      <c r="DR151" s="9" t="str">
        <f t="shared" si="59"/>
        <v/>
      </c>
      <c r="DS151" s="9" t="str">
        <f t="shared" si="60"/>
        <v/>
      </c>
      <c r="DT151" s="9" t="str">
        <f t="shared" si="61"/>
        <v/>
      </c>
      <c r="DU151" s="9" t="str">
        <f t="shared" si="62"/>
        <v/>
      </c>
      <c r="DV151" s="9" t="str">
        <f t="shared" si="63"/>
        <v/>
      </c>
      <c r="DW151" s="9" t="str">
        <f t="shared" si="64"/>
        <v/>
      </c>
      <c r="DX151" s="9" t="str">
        <f t="shared" si="65"/>
        <v/>
      </c>
      <c r="DY151" s="9" t="str">
        <f>IF(AND(ISNUMBER(AJ151),ISNUMBER(DK151)),IF(AJ151-VLOOKUP(BI151,NyFi!$L$2:$V$4,DK151,1)&lt;1,1,AJ151-VLOOKUP(BI151,NyFi!$L$2:$V$4,DK151,1)),"")</f>
        <v/>
      </c>
      <c r="DZ151" s="9" t="str">
        <f>IF(AND(ISNUMBER(DK151),DK151&lt;8),IF(AND(ISNUMBER(AK151),ISNUMBER(DK151)),IF(AK151-VLOOKUP(BI151,NyGs!$L$2:$V$4,DK151,1)&lt;1,1,AK151-VLOOKUP(BI151,NyGs!$L$2:$V$4,DK151,1)),""),"")</f>
        <v/>
      </c>
      <c r="EA151" s="9" t="str">
        <f>IF(AND(ISNUMBER(AL151),ISNUMBER(DK151)),IF(AL151-VLOOKUP(BI151,NyRm!$L$2:$V$4,DK151,1)&lt;1,1,AL151-VLOOKUP(BI151,NyRm!$L$2:$V$4,DK151,1)),"")</f>
        <v/>
      </c>
      <c r="EB151" s="9" t="str">
        <f>IF(AND(ISNUMBER(AM151),ISNUMBER(DK151)),IF(AM151-VLOOKUP(BI151,NyFm!$L$2:$V$4,DK151,1)&lt;1,1,AM151-VLOOKUP(BI151,NyFm!$L$2:$V$4,DK151,1)),"")</f>
        <v/>
      </c>
      <c r="EC151" s="9" t="str">
        <f>IF(AND(ISNUMBER(DK151),DK151&lt;8),IF(AND(ISNUMBER(AN151),ISNUMBER(DK151)),IF(AN151-VLOOKUP(BI151,NyLi1R!$L$2:$V$4,DK151,1)&lt;1,1,AN151-VLOOKUP(BI151,NyLi1R!$L$2:$V$4,DK151,1)),""),"")</f>
        <v/>
      </c>
      <c r="ED151" s="9" t="str">
        <f>IF(AND(ISNUMBER(DK151),DK151&lt;8),IF(AND(ISNUMBER(AO151),ISNUMBER(DK151)),IF(AO151-VLOOKUP(BI151,NyLi1E!$L$2:$V$4,DK151,1)&lt;1,1,AO151-VLOOKUP(BI151,NyLi1E!$L$2:$V$4,DK151,1)),""),"")</f>
        <v/>
      </c>
      <c r="EE151" s="9" t="str">
        <f>IF(AND(ISNUMBER(DK151),DK151&lt;8),IF(AND(ISNUMBER(AP151),ISNUMBER(DK151)),IF(AP151-VLOOKUP(BI151,NyLi1T!$L$2:$V$4,DK151,1)&lt;1,1,AP151-VLOOKUP(BI151,NyLi1T!$L$2:$V$4,DK151,1)),""),"")</f>
        <v/>
      </c>
      <c r="EF151" s="9" t="str">
        <f>IF(AND(ISNUMBER(DK151),DK151&gt;7),IF(AND(ISNUMBER(AQ151),ISNUMBER(DK151)),IF(AQ151-VLOOKUP(BI151,NyLi2R!$L$2:$V$4,DK151,1)&lt;1,1,AQ151-VLOOKUP(BI151,NyLi2R!$L$2:$V$4,DK151,1)),""),"")</f>
        <v/>
      </c>
      <c r="EG151" s="9" t="str">
        <f>IF(AND(ISNUMBER(DK151),DK151&gt;7),IF(AND(ISNUMBER(AR151),ISNUMBER(DK151)),IF(AR151-VLOOKUP(BI151,NyLi2E!$L$2:$V$4,DK151,1)&lt;1,1,AR151-VLOOKUP(BI151,NyLi2E!$L$2:$V$4,DK151,1)),""),"")</f>
        <v/>
      </c>
      <c r="EH151" s="9" t="str">
        <f>IF(AND(ISNUMBER(DK151),DK151&gt;7),IF(AND(ISNUMBER(AS151),ISNUMBER(DK151)),IF(AS151-VLOOKUP(BI151,NyLi2T!$L$2:$V$4,DK151,1)&lt;1,1,AS151-VLOOKUP(BI151,NyLi2T!$L$2:$V$4,DK151,1)),""),"")</f>
        <v/>
      </c>
      <c r="EI151" s="9" t="str">
        <f>IF(AND(ISNUMBER(DK151),DK151&lt;8),IF(AND(ISNUMBER(AT151),ISNUMBER(DK151)),IF(AT151-VLOOKUP(BI151,NySs!$L$2:$V$4,DK151,1)&lt;1,1,AT151-VLOOKUP(BI151,NySs!$L$2:$V$4,DK151,1)),""),"")</f>
        <v/>
      </c>
      <c r="EJ151" s="9" t="str">
        <f>IF(AND(ISNUMBER(DK151),DK151&lt;9),IF(AND(ISNUMBER(AU151),ISNUMBER(DK151)),IF(AU151-VLOOKUP(BI151,NyEo!$L$2:$V$4,DK151,1)&lt;1,1,AU151-VLOOKUP(BI151,NyEo!$L$2:$V$4,DK151,1)),""),"")</f>
        <v/>
      </c>
      <c r="EK151" s="9" t="str">
        <f>IF(AND(ISNUMBER(DK151),DK151&gt;7),IF(AND(ISNUMBER(AV151),ISNUMBER(DK151)),IF(AV151-VLOOKUP(BI151,NyHt!$L$2:$V$4,DK151,1)&lt;1,1,AV151-VLOOKUP(BI151,NyHt!$L$2:$V$4,DK151,1)),""),"")</f>
        <v/>
      </c>
      <c r="EL151" s="9" t="str">
        <f>IF(AND(ISNUMBER(AW151),ISNUMBER(DK151)),IF(AW151-VLOOKUP(BI151,NySiF!$L$2:$V$4,DK151,1)&lt;1,1,AW151-VLOOKUP(BI151,NySiF!$L$2:$V$4,DK151,1)),"")</f>
        <v/>
      </c>
      <c r="EM151" s="9" t="str">
        <f>IF(AND(ISNUMBER(AX151),ISNUMBER(DK151)),IF(AX151-VLOOKUP(BI151,NySiB!$L$2:$V$4,DK151,1)&lt;1,1,AX151-VLOOKUP(BI151,NySiB!$L$2:$V$4,DK151,1)),"")</f>
        <v/>
      </c>
      <c r="EN151" s="9" t="str">
        <f>IF(AND(ISNUMBER(AY151),ISNUMBER(DK151)),IF(AY151-VLOOKUP(BI151,NySiT!$L$2:$V$4,DK151,1)&lt;1,1,AY151-VLOOKUP(BI151,NySiT!$L$2:$V$4,DK151,1)),"")</f>
        <v/>
      </c>
      <c r="EO151" s="9" t="str">
        <f>IF(AND(ISNUMBER(AZ151),ISNUMBER(DK151)),IF(AZ151-VLOOKUP(BI151,NyVs!$L$2:$V$4,DK151,1)&lt;1,1,AZ151-VLOOKUP(BI151,NyVs!$L$2:$V$4,DK151,1)),"")</f>
        <v/>
      </c>
      <c r="EP151" s="9" t="str">
        <f>IF(AND(ISNUMBER(BA151),ISNUMBER(DK151)),IF(BA151-VLOOKUP(BI151,NyPp!$L$2:$V$4,DK151,1)&lt;1,1,BA151-VLOOKUP(BI151,NyPp!$L$2:$V$4,DK151,1)),"")</f>
        <v/>
      </c>
      <c r="EQ151" s="9" t="str">
        <f>IF(AND(ISNUMBER(BB151),ISNUMBER(DK151)),IF(BB151-VLOOKUP(BI151,NyIGS!$L$2:$V$4,DK151,1)&lt;40,40,BB151-VLOOKUP(BI151,NyIGS!$L$2:$V$4,DK151,1)),"")</f>
        <v/>
      </c>
      <c r="ER151" s="9" t="str">
        <f>IF(AND(ISNUMBER(BC151),ISNUMBER(DK151)),IF(BC151-VLOOKUP(BI151,NyIRS!$L$2:$V$4,DK151,1)&lt;40,40,BC151-VLOOKUP(BI151,NyIRS!$L$2:$V$4,DK151,1)),"")</f>
        <v/>
      </c>
      <c r="ES151" s="9" t="str">
        <f>IF(AND(ISNUMBER(BD151),ISNUMBER(DK151)),IF(BD151-VLOOKUP(BI151,NyIES!$L$2:$V$4,DK151,1)&lt;40,40,BD151-VLOOKUP(BI151,NyIES!$L$2:$V$4,DK151,1)),"")</f>
        <v/>
      </c>
      <c r="ET151" s="9" t="str">
        <f>IF(AND(ISNUMBER(BE151),ISNUMBER(DK151)),IF(BE151-VLOOKUP(BI151,NyISI!$L$2:$V$4,DK151,1)&lt;40,40,BE151-VLOOKUP(BI151,NyISI!$L$2:$V$4,DK151,1)),"")</f>
        <v/>
      </c>
      <c r="EU151" s="9" t="str">
        <f>IF(AND(ISNUMBER(DK151),DK151&lt;8),IF(AND(ISNUMBER(BF151),ISNUMBER(DK151)),IF(BF151-VLOOKUP(BI151,NyISS!$L$2:$V$4,DK151,1)&lt;40,40,BF151-VLOOKUP(BI151,NyISS!$L$2:$V$4,DK151,1)),""),"")</f>
        <v/>
      </c>
      <c r="EV151" s="9" t="str">
        <f>IF(AND(ISNUMBER(DK151),DK151&gt;7),IF(AND(ISNUMBER(BG151),ISNUMBER(DK151)),IF(BG151-VLOOKUP(BI151,NyISM!$L$2:$V$4,DK151,1)&lt;40,40,BG151-VLOOKUP(BI151,NyISM!$L$2:$V$4,DK151,1)),""),"")</f>
        <v/>
      </c>
      <c r="EW151" s="9" t="str">
        <f>IF(AND(ISNUMBER(BH151),ISNUMBER(DK151)),IF(BH151-VLOOKUP(BI151,NyIAM!$L$2:$V$4,DK151,1)&lt;40,40,BH151-VLOOKUP(BI151,NyIAM!$L$2:$V$4,DK151,1)),"")</f>
        <v/>
      </c>
      <c r="EX151" s="9" t="str">
        <f>IF(AND(ISNUMBER(AJ151),ISNUMBER(DK151)),IF(AJ151+VLOOKUP(BI151,NyFi!$L$2:$V$4,DK151,1)&gt;19,19,AJ151+VLOOKUP(BI151,NyFi!$L$2:$V$4,DK151,1)),"")</f>
        <v/>
      </c>
      <c r="EY151" s="9" t="str">
        <f>IF(AND(ISNUMBER(DK151),DK151&lt;8),IF(AND(ISNUMBER(AK151),ISNUMBER(DK151)),IF(AK151+VLOOKUP(BI151,NyGs!$L$2:$V$4,DK151,1)&gt;19,19,AK151+VLOOKUP(BI151,NyGs!$L$2:$V$4,DK151,1)),""),"")</f>
        <v/>
      </c>
      <c r="EZ151" s="9" t="str">
        <f>IF(AND(ISNUMBER(AL151),ISNUMBER(DK151)),IF(AL151+VLOOKUP(BI151,NyRm!$L$2:$V$4,DK151,1)&gt;19,19,AL151+VLOOKUP(BI151,NyRm!$L$2:$V$4,DK151,1)),"")</f>
        <v/>
      </c>
      <c r="FA151" s="9" t="str">
        <f>IF(AND(ISNUMBER(AM151),ISNUMBER(DK151)),IF(AM151+VLOOKUP(BI151,NyFm!$L$2:$V$4,DK151,1)&gt;19,19,AM151+VLOOKUP(BI151,NyFm!$L$2:$V$4,DK151,1)),"")</f>
        <v/>
      </c>
      <c r="FB151" s="9" t="str">
        <f>IF(AND(ISNUMBER(DK151),DK151&lt;8),IF(AND(ISNUMBER(AN151),ISNUMBER(DK151)),IF(AN151+VLOOKUP(BI151,NyLi1R!$L$2:$V$4,DK151,1)&gt;19,19,AN151+VLOOKUP(BI151,NyLi1R!$L$2:$V$4,DK151,1)),""),"")</f>
        <v/>
      </c>
      <c r="FC151" s="9" t="str">
        <f>IF(AND(ISNUMBER(DK151),DK151&lt;8),IF(AND(ISNUMBER(AO151),ISNUMBER(DK151)),IF(AO151+VLOOKUP(BI151,NyLi1E!$L$2:$V$4,DK151,1)&gt;19,19,AO151+VLOOKUP(BI151,NyLi1E!$L$2:$V$4,DK151,1)),""),"")</f>
        <v/>
      </c>
      <c r="FD151" s="9" t="str">
        <f>IF(AND(ISNUMBER(DK151),DK151&lt;8),IF(AND(ISNUMBER(AP151),ISNUMBER(DK151)),IF(AP151+VLOOKUP(BI151,NyLi1T!$L$2:$V$4,DK151,1)&gt;19,19,AP151+VLOOKUP(BI151,NyLi1T!$L$2:$V$4,DK151,1)),""),"")</f>
        <v/>
      </c>
      <c r="FE151" s="9" t="str">
        <f>IF(AND(ISNUMBER(DK151),DK151&gt;7),IF(AND(ISNUMBER(AQ151),ISNUMBER(DK151)),IF(AQ151+VLOOKUP(BI151,NyLi2R!$L$2:$V$4,DK151,1)&gt;19,19,AQ151+VLOOKUP(BI151,NyLi2R!$L$2:$V$4,DK151,1)),""),"")</f>
        <v/>
      </c>
      <c r="FF151" s="9" t="str">
        <f>IF(AND(ISNUMBER(DK151),DK151&gt;7),IF(AND(ISNUMBER(AR151),ISNUMBER(DK151)),IF(AR151+VLOOKUP(BI151,NyLi2E!$L$2:$V$4,DK151,1)&gt;19,19,AR151+VLOOKUP(BI151,NyLi2E!$L$2:$V$4,DK151,1)),""),"")</f>
        <v/>
      </c>
      <c r="FG151" s="9" t="str">
        <f>IF(AND(ISNUMBER(DK151),DK151&gt;7),IF(AND(ISNUMBER(AS151),ISNUMBER(DK151)),IF(AS151+VLOOKUP(BI151,NyLi2T!$L$2:$V$4,DK151,1)&gt;19,19,AS151+VLOOKUP(BI151,NyLi2T!$L$2:$V$4,DK151,1)),""),"")</f>
        <v/>
      </c>
      <c r="FH151" s="9" t="str">
        <f>IF(AND(ISNUMBER(DK151),DK151&lt;8),IF(AND(ISNUMBER(AT151),ISNUMBER(DK151)),IF(AT151+VLOOKUP(BI151,NySs!$L$2:$V$4,DK151,1)&gt;19,19,AT151+VLOOKUP(BI151,NySs!$L$2:$V$4,DK151,1)),""),"")</f>
        <v/>
      </c>
      <c r="FI151" s="9" t="str">
        <f>IF(AND(ISNUMBER(DK151),DK151&lt;9),IF(AND(ISNUMBER(AU151),ISNUMBER(DK151)),IF(AU151+VLOOKUP(BI151,NyEo!$L$2:$V$4,DK151,1)&gt;19,19,AU151+VLOOKUP(BI151,NyEo!$L$2:$V$4,DK151,1)),""),"")</f>
        <v/>
      </c>
      <c r="FJ151" s="9" t="str">
        <f>IF(AND(ISNUMBER(DK151),DK151&gt;7),IF(AND(ISNUMBER(AV151),ISNUMBER(DK151)),IF(AV151+VLOOKUP(BI151,NyHt!$L$2:$V$4,DK151,1)&gt;19,19,AV151+VLOOKUP(BI151,NyHt!$L$2:$V$4,DK151,1)),""),"")</f>
        <v/>
      </c>
      <c r="FK151" s="9" t="str">
        <f>IF(AND(ISNUMBER(AW151),ISNUMBER(DK151)),IF(AW151+VLOOKUP(BI151,NySiF!$L$2:$V$4,DK151,1)&gt;19,19,AW151+VLOOKUP(BI151,NySiF!$L$2:$V$4,DK151,1)),"")</f>
        <v/>
      </c>
      <c r="FL151" s="9" t="str">
        <f>IF(AND(ISNUMBER(AX151),ISNUMBER(DK151)),IF(AX151+VLOOKUP(BI151,NySiB!$L$2:$V$4,DK151,1)&gt;19,19,AX151+VLOOKUP(BI151,NySiB!$L$2:$V$4,DK151,1)),"")</f>
        <v/>
      </c>
      <c r="FM151" s="9" t="str">
        <f>IF(AND(ISNUMBER(AY151),ISNUMBER(DK151)),IF(AY151+VLOOKUP(BI151,NySiT!$L$2:$V$4,DK151,1)&gt;19,19,AY151+VLOOKUP(BI151,NySiT!$L$2:$V$4,DK151,1)),"")</f>
        <v/>
      </c>
      <c r="FN151" s="9" t="str">
        <f>IF(AND(ISNUMBER(AZ151),ISNUMBER(DK151)),IF(AZ151+VLOOKUP(BI151,NyVs!$L$2:$V$4,DK151,1)&gt;19,19,AZ151+VLOOKUP(BI151,NyVs!$L$2:$V$4,DK151,1)),"")</f>
        <v/>
      </c>
      <c r="FO151" s="9" t="str">
        <f>IF(AND(ISNUMBER(BA151),ISNUMBER(DK151)),IF(BA151+VLOOKUP(BI151,NyPp!$L$2:$V$4,DK151,1)&gt;19,19,BA151+VLOOKUP(BI151,NyPp!$L$2:$V$4,DK151,1)),"")</f>
        <v/>
      </c>
      <c r="FP151" s="9" t="str">
        <f>IF(AND(ISNUMBER(BB151),ISNUMBER(DK151)),IF(BB151+VLOOKUP(BI151,NyIGS!$L$2:$V$4,DK151,1)&gt;160,160,BB151+VLOOKUP(BI151,NyIGS!$L$2:$V$4,DK151,1)),"")</f>
        <v/>
      </c>
      <c r="FQ151" s="9" t="str">
        <f>IF(AND(ISNUMBER(BC151),ISNUMBER(DK151)),IF(BC151+VLOOKUP(BI151,NyIRS!$L$2:$V$4,DK151,1)&gt;160,160,BC151+VLOOKUP(BI151,NyIRS!$L$2:$V$4,DK151,1)),"")</f>
        <v/>
      </c>
      <c r="FR151" s="9" t="str">
        <f>IF(AND(ISNUMBER(BD151),ISNUMBER(DK151)),IF(BD151+VLOOKUP(BI151,NyIES!$L$2:$V$4,DK151,1)&gt;160,160, BD151+VLOOKUP(BI151,NyIES!$L$2:$V$4,DK151,1)),"")</f>
        <v/>
      </c>
      <c r="FS151" s="9" t="str">
        <f>IF(AND(ISNUMBER(BE151),ISNUMBER(DK151)),IF(BE151+VLOOKUP(BI151,NyISI!$L$2:$V$4,DK151,1)&gt;160,160,BE151+VLOOKUP(BI151,NyISI!$L$2:$V$4,DK151,1)),"")</f>
        <v/>
      </c>
      <c r="FT151" s="9" t="str">
        <f>IF(AND(ISNUMBER(DK151),DK151&lt;8),IF(AND(ISNUMBER(BF151),ISNUMBER(DK151)),IF(BF151+VLOOKUP(BI151,NyISS!$L$2:$V$4,DK151,1)&gt;160,160,BF151+VLOOKUP(BI151,NyISS!$L$2:$V$4,DK151,1)),""),"")</f>
        <v/>
      </c>
      <c r="FU151" s="9" t="str">
        <f>IF(AND(ISNUMBER(DK151),DK151&gt;7),IF(AND(ISNUMBER(BG151),ISNUMBER(DK151)),IF(BG151+VLOOKUP(BI151,NyISM!$L$2:$V$4,DK151,1)&gt;160,160,BG151+VLOOKUP(BI151,NyISM!$L$2:$V$4,DK151,1)),""),"")</f>
        <v/>
      </c>
      <c r="FV151" s="9" t="str">
        <f>IF(AND(ISNUMBER(BH151),ISNUMBER(DK151)),IF(BH151+VLOOKUP(BI151,NyIAM!$L$2:$V$4,DK151,1)&gt;160,160,BH151+VLOOKUP(BI151,NyIAM!$L$2:$V$4,DK151,1)),"")</f>
        <v/>
      </c>
    </row>
    <row r="152" spans="1:178" x14ac:dyDescent="0.2">
      <c r="A152" s="51"/>
      <c r="B152" s="51"/>
      <c r="C152" s="51"/>
      <c r="D152" s="51"/>
      <c r="E152" s="51"/>
      <c r="F152" s="51"/>
      <c r="G152" s="51"/>
      <c r="H152" s="51"/>
      <c r="I152" s="51"/>
      <c r="J152" s="52"/>
      <c r="K152" s="52"/>
      <c r="L152" s="53"/>
      <c r="M152" s="53"/>
      <c r="N152" s="58" t="str">
        <f t="shared" si="44"/>
        <v/>
      </c>
      <c r="O152" s="53"/>
      <c r="P152" s="53"/>
      <c r="Q152" s="53"/>
      <c r="R152" s="53"/>
      <c r="S152" s="53"/>
      <c r="T152" s="53"/>
      <c r="U152" s="53"/>
      <c r="V152" s="53"/>
      <c r="W152" s="53"/>
      <c r="X152" s="53"/>
      <c r="Y152" s="53"/>
      <c r="Z152" s="53"/>
      <c r="AA152" s="53"/>
      <c r="AB152" s="53"/>
      <c r="AC152" s="53"/>
      <c r="AD152" s="53"/>
      <c r="AE152" s="53"/>
      <c r="AF152" s="53"/>
      <c r="AG152" s="53"/>
      <c r="AH152" s="53"/>
      <c r="AI152" s="53"/>
      <c r="AJ152" s="4" t="str">
        <f>IF(O152="","",IF(ISNUMBER(N152),VLOOKUP(O152,NyFi!$A$2:$K$40,DK152),""))</f>
        <v/>
      </c>
      <c r="AK152" s="4" t="str">
        <f>IF(P152="","",IF(AND(ISNUMBER(N152),DK152&lt;8),VLOOKUP(P152,NyGs!$A$2:$G$41,DK152),""))</f>
        <v/>
      </c>
      <c r="AL152" s="4" t="str">
        <f>IF(AA152="","",IF(ISNUMBER(N152),VLOOKUP(AA152,NyRm!$A$2:$K$56,DK152),""))</f>
        <v/>
      </c>
      <c r="AM152" s="4" t="str">
        <f>IF(Z152="","",IF(ISNUMBER(N152),VLOOKUP(Z152,NyFm!$A$2:$K$46,DK152),""))</f>
        <v/>
      </c>
      <c r="AN152" s="4" t="str">
        <f>IF(U152="","",IF(AND(ISNUMBER(N152),DK152&lt;8),VLOOKUP(U152,NyLi1R!$A$2:$G$20,DK152),""))</f>
        <v/>
      </c>
      <c r="AO152" s="4" t="str">
        <f>IF(V152="","",IF(AND(ISNUMBER(N152),DK152&lt;8),VLOOKUP(V152,NyLi1E!$A$2:$G$20,DK152),""))</f>
        <v/>
      </c>
      <c r="AP152" s="4" t="str">
        <f>IF(AND(ISNUMBER(N152),ISNUMBER(AN152),ISNUMBER(AO152),DK152&lt;8),VLOOKUP(AN152+AO152,NyLi1T!$A$2:$G$40,DK152),"")</f>
        <v/>
      </c>
      <c r="AQ152" s="4" t="str">
        <f>IF(W152="","",IF(AND(ISNUMBER(N152),DK152&gt;7),VLOOKUP(W152,NyLi2R!$A$2:$K$20,DK152),""))</f>
        <v/>
      </c>
      <c r="AR152" s="4" t="str">
        <f>IF(X152="","",IF(AND(ISNUMBER(N152),DK152&gt;7),VLOOKUP(X152,NyLi2E!$A$2:$K$20,DK152),""))</f>
        <v/>
      </c>
      <c r="AS152" s="4" t="str">
        <f>IF(AND(ISNUMBER(N152),ISNUMBER(AQ152),ISNUMBER(AR152),DK152&gt;7),VLOOKUP(AQ152+AR152,NyLi2T!$A$2:$K$40,DK152),"")</f>
        <v/>
      </c>
      <c r="AT152" s="4" t="str">
        <f>IF(AE152="","",IF(AND(ISNUMBER(N152),DK152&lt;8),VLOOKUP(AE152,NySs!$A$2:$G$28,DK152),""))</f>
        <v/>
      </c>
      <c r="AU152" s="4" t="str">
        <f>IF(AD152="","",IF(AND(ISNUMBER(N152),DK152&lt;9),VLOOKUP(AD152,NyEo!$A$2:$H$22,DK152),""))</f>
        <v/>
      </c>
      <c r="AV152" s="4" t="str">
        <f>IF(Q152="","",IF(AND(ISNUMBER(N152),DK152&gt;7),VLOOKUP(Q152,NyHt!$A$2:$K$17,DK152),""))</f>
        <v/>
      </c>
      <c r="AW152" s="4" t="str">
        <f>IF(R152="","",IF(ISNUMBER(N152),VLOOKUP(R152,NySiF!$A$2:$K$18,DK152),""))</f>
        <v/>
      </c>
      <c r="AX152" s="4" t="str">
        <f>IF(S152="","",IF(ISNUMBER(N152),VLOOKUP(S152,NySiB!$A$2:$K$16,DK152),""))</f>
        <v/>
      </c>
      <c r="AY152" s="4" t="str">
        <f>IF(T152="","",IF(ISNUMBER(N152),VLOOKUP(T152,NySiT!$A$2:$K$32,DK152),""))</f>
        <v/>
      </c>
      <c r="AZ152" s="4" t="str">
        <f>IF(Y152="","",IF(ISNUMBER(N152),VLOOKUP(Y152,NyVs!$A$2:$K$86,DK152),""))</f>
        <v/>
      </c>
      <c r="BA152" s="4" t="str">
        <f>IF(AI152="","",IF(ISNUMBER(N152),VLOOKUP(AI152,NyPp!$A$2:$K$202,DK152),""))</f>
        <v/>
      </c>
      <c r="BB152" s="4" t="str">
        <f>IF(AND(ISNUMBER(AJ152),ISNUMBER(AK152),ISNUMBER(AL152),ISNUMBER(AM152),DK152&lt;8),IF(COUNTIF(O152,0)+COUNTIF(P152,0)+COUNTIF(AA152,0)+COUNTIF(Z152,0)&gt;1,"",VLOOKUP(AJ152+AK152+AL152+AM152,NyIGS!$A$2:$K$78,DK152)),IF(AND(ISNUMBER(AJ152),ISNUMBER(AL152),ISNUMBER(AM152),ISNUMBER(AS152),DK152&gt;7),IF(COUNTIF(O152,0)+COUNTIF(AA152,0)+COUNTIF(Z152,0)+AND(COUNTIF(W152,0),COUNTIF(X152,0))&gt;1,"",VLOOKUP(AJ152+AL152+AM152+AS152,NyIGS!$A$2:$K$78,DK152)),""))</f>
        <v/>
      </c>
      <c r="BC152" s="4" t="str">
        <f>IF(AND(ISNUMBER(AJ152),ISNUMBER(AN152),ISNUMBER(AT152),DK152&lt;8),IF(COUNTIF(O152,0)+COUNTIF(U152,0)+COUNTIF(AE152,0)&gt;1,"",VLOOKUP(AJ152+AN152+AT152,NyIRS!$A$2:$K$59,DK152)),IF(AND(ISNUMBER(AJ152),ISNUMBER(AQ152),DK152&gt;7),IF(COUNTIF(O152,0)+COUNTIF(W152,0)&gt;1,"",VLOOKUP(AJ152+AQ152,NyIRS!$A$2:$K$59,DK152)),""))</f>
        <v/>
      </c>
      <c r="BD152" s="4" t="str">
        <f>IF(AND(ISNUMBER(AK152),ISNUMBER(AL152),ISNUMBER(AM152),DK152&lt;8),IF(COUNTIF(P152,0)+COUNTIF(AA152,0)+COUNTIF(Z152,0)&gt;1,"",VLOOKUP(AK152+AL152+AM152,NyIES!$A$2:$K$59,DK152)),IF(AND(ISNUMBER(AL152),ISNUMBER(AM152),ISNUMBER(AR152),DK152&gt;7),IF(COUNTIF(AA152,0)+COUNTIF(Z152,0)+COUNTIF(X152,0)&gt;1,"",VLOOKUP(AL152+AM152+AR152,NyIES!$A$2:$K$59,DK152)),""))</f>
        <v/>
      </c>
      <c r="BE152" s="4" t="str">
        <f>IF(AND(ISNUMBER(AJ152),ISNUMBER(AP152),ISNUMBER(AU152),DK152&lt;8),IF(COUNTIF(O152,0)+AND(COUNTIF(U152,0),COUNTIF(V152,0))+COUNTIF(AD152,0)&gt;1,"",VLOOKUP(AJ152+AP152+AU152,NyISI!$A$2:$K$59,DK152)),IF(AND(ISNUMBER(AS152),ISNUMBER(AU152),ISNUMBER(AV152),DK152=8),IF(COUNTIF(AD152,0)+COUNTIF(Q152,0)+AND(COUNTIF(W152,0),COUNTIF(X152,0))&gt;1,"",VLOOKUP(AS152+AU152+AV152,NyISI!$A$2:$K$59,DK152)),IF(AND(ISNUMBER(AS152),ISNUMBER(AV152),DK152&gt;8),IF(COUNTIF(Q152,0)+AND(COUNTIF(W152,0),COUNTIF(X152,0))&gt;1,"",VLOOKUP(AS152+AV152,NyISI!$A$2:$K$59,DK152)),"")))</f>
        <v/>
      </c>
      <c r="BF152" s="4" t="str">
        <f>IF(AND(ISNUMBER(AT152),ISNUMBER(AK152),ISNUMBER(AL152),ISNUMBER(AM152),DK152&lt;8),IF(COUNTIF(P152,0)+COUNTIF(AA152,0)+COUNTIF(Z152,0)+COUNTIF(AE152,0)&gt;1,"",VLOOKUP(AT152+AK152+AL152+AM152,NyISS!$A$2:$G$78,DK152)),"")</f>
        <v/>
      </c>
      <c r="BG152" s="4" t="str">
        <f>IF(AND(ISNUMBER(AJ152),ISNUMBER(AL152),ISNUMBER(AM152),DK152&gt;7),IF(COUNTIF(O152,0)+COUNTIF(AA152,0)+COUNTIF(Z152,0)&gt;1,"",VLOOKUP(AJ152+AL152+AM152,NyISM!$A$2:$K$59,DK152)),"")</f>
        <v/>
      </c>
      <c r="BH152" s="4" t="str">
        <f>IF(AND(ISNUMBER(AY152),ISNUMBER(AZ152)),IF(COUNTIF(T152,0)+COUNTIF(Y152,0)&gt;1,"",VLOOKUP(AY152+AZ152,NyIAM!$A$2:$K$40,DK152)),"")</f>
        <v/>
      </c>
      <c r="BJ152" s="4" t="str">
        <f>IF(ISNUMBER(BB152),VLOOKUP(BB152,Percentil!$A$2:$B$122,2,1),"")</f>
        <v/>
      </c>
      <c r="BK152" s="4" t="str">
        <f>IF(ISNUMBER(BC152),VLOOKUP(BC152,Percentil!$A$2:$B$122,2,1),"")</f>
        <v/>
      </c>
      <c r="BL152" s="4" t="str">
        <f>IF(ISNUMBER(BD152),VLOOKUP(BD152,Percentil!$A$2:$B$122,2,1),"")</f>
        <v/>
      </c>
      <c r="BM152" s="4" t="str">
        <f>IF(ISNUMBER(BE152),VLOOKUP(BE152,Percentil!$A$2:$B$122,2,1),"")</f>
        <v/>
      </c>
      <c r="BN152" s="4" t="str">
        <f>IF(ISNUMBER(BF152),VLOOKUP(BF152,Percentil!$A$2:$B$122,2,1),"")</f>
        <v/>
      </c>
      <c r="BO152" s="4" t="str">
        <f>IF(ISNUMBER(BG152),VLOOKUP(BG152,Percentil!$A$2:$B$122,2,1),"")</f>
        <v/>
      </c>
      <c r="BP152" s="4" t="str">
        <f>IF(ISNUMBER(BH152),VLOOKUP(BH152,Percentil!$A$2:$B$122,2,1),"")</f>
        <v/>
      </c>
      <c r="BQ152" s="4" t="str">
        <f>IF(AND(ISNUMBER(AJ152),ISNUMBER(DK152)),IF(AJ152-VLOOKUP(BI152,NyFi!$L$2:$V$4,DK152,1)&lt;1,1 &amp; " - " &amp; AJ152+VLOOKUP(BI152,NyFi!$L$2:$V$4,DK152,1),IF(AJ152+VLOOKUP(BI152,NyFi!$L$2:$V$4,DK152,1)&gt;19,AJ152-VLOOKUP(BI152,NyFi!$L$2:$V$4,DK152,1) &amp; " - " &amp; 19,AJ152-VLOOKUP(BI152,NyFi!$L$2:$V$4,DK152,1) &amp; " - " &amp; AJ152+VLOOKUP(BI152,NyFi!$L$2:$V$4,DK152,1))),"")</f>
        <v/>
      </c>
      <c r="BR152" s="4" t="str">
        <f>IF(AND(ISNUMBER(DK152),DK152&lt;8),IF(AND(ISNUMBER(AK152),ISNUMBER(DK152)),IF(AK152-VLOOKUP(BI152,NyGs!$L$2:$V$4,DK152,1)&lt;1,1 &amp; " - " &amp; AK152+VLOOKUP(BI152,NyGs!$L$2:$V$4,DK152,1),IF(AK152+VLOOKUP(BI152,NyGs!$L$2:$V$4,DK152,1)&gt;19,AK152-VLOOKUP(BI152,NyGs!$L$2:$V$4,DK152,1) &amp; " - " &amp; 19,AK152-VLOOKUP(BI152,NyGs!$L$2:$V$4,DK152,1) &amp; " - " &amp; AK152+VLOOKUP(BI152,NyGs!$L$2:$V$4,DK152,1))),""),"")</f>
        <v/>
      </c>
      <c r="BS152" s="4" t="str">
        <f>IF(AND(ISNUMBER(AL152),ISNUMBER(DK152)),IF(AL152-VLOOKUP(BI152,NyRm!$L$2:$V$4,DK152,1)&lt;1,1 &amp; " - " &amp; AL152+VLOOKUP(BI152,NyRm!$L$2:$V$4,DK152,1),IF(AL152+VLOOKUP(BI152,NyRm!$L$2:$V$4,DK152,1)&gt;19,AL152-VLOOKUP(BI152,NyRm!$L$2:$V$4,DK152,1) &amp; " - " &amp; 19,AL152-VLOOKUP(BI152,NyRm!$L$2:$V$4,DK152,1) &amp; " - " &amp; AL152+VLOOKUP(BI152,NyRm!$L$2:$V$4,DK152,1))),"")</f>
        <v/>
      </c>
      <c r="BT152" s="4" t="str">
        <f>IF(AND(ISNUMBER(AM152),ISNUMBER(DK152)),IF(AM152-VLOOKUP(BI152,NyFm!$L$2:$V$4,DK152,1)&lt;1,1 &amp; " - " &amp; AM152+VLOOKUP(BI152,NyFm!$L$2:$V$4,DK152,1),IF(AM152+VLOOKUP(BI152,NyFm!$L$2:$V$4,DK152,1)&gt;19,AM152-VLOOKUP(BI152,NyFm!$L$2:$V$4,DK152,1) &amp; " - " &amp; 19,AM152-VLOOKUP(BI152,NyFm!$L$2:$V$4,DK152,1) &amp; " - " &amp; AM152+VLOOKUP(BI152,NyFm!$L$2:$V$4,DK152,1))),"")</f>
        <v/>
      </c>
      <c r="BU152" s="4" t="str">
        <f>IF(AND(ISNUMBER(DK152),DK152&lt;8),IF(AND(ISNUMBER(AN152),ISNUMBER(DK152)),IF(AN152-VLOOKUP(BI152,NyLi1R!$L$2:$V$4,DK152,1)&lt;1,1 &amp; " - " &amp; AN152+VLOOKUP(BI152,NyLi1R!$L$2:$V$4,DK152,1),IF(AN152+VLOOKUP(BI152,NyLi1R!$L$2:$V$4,DK152,1)&gt;19,AN152-VLOOKUP(BI152,NyLi1R!$L$2:$V$4,DK152,1) &amp; " - " &amp; 19,AN152-VLOOKUP(BI152,NyLi1R!$L$2:$V$4,DK152,1) &amp; " - " &amp; AN152+VLOOKUP(BI152,NyLi1R!$L$2:$V$4,DK152,1))),""),"")</f>
        <v/>
      </c>
      <c r="BV152" s="4" t="str">
        <f>IF(AND(ISNUMBER(DK152),DK152&lt;8),IF(AND(ISNUMBER(AO152),ISNUMBER(DK152)),IF(AO152-VLOOKUP(BI152,NyLi1E!$L$2:$V$4,DK152,1)&lt;1,1 &amp; " - " &amp; AO152+VLOOKUP(BI152,NyLi1E!$L$2:$V$4,DK152,1),IF(AO152+VLOOKUP(BI152,NyLi1E!$L$2:$V$4,DK152,1)&gt;19,AO152-VLOOKUP(BI152,NyLi1E!$L$2:$V$4,DK152,1) &amp; " - " &amp; 19,AO152-VLOOKUP(BI152,NyLi1E!$L$2:$V$4,DK152,1) &amp; " - " &amp; AO152+VLOOKUP(BI152,NyLi1E!$L$2:$V$4,DK152,1))),""),"")</f>
        <v/>
      </c>
      <c r="BW152" s="4" t="str">
        <f>IF(AND(ISNUMBER(DK152),DK152&lt;8),IF(AND(ISNUMBER(AP152),ISNUMBER(DK152)),IF(AP152-VLOOKUP(BI152,NyLi1T!$L$2:$V$4,DK152,1)&lt;1,1 &amp; " - " &amp; AP152+VLOOKUP(BI152,NyLi1T!$L$2:$V$4,DK152,1),IF(AP152+VLOOKUP(BI152,NyLi1T!$L$2:$V$4,DK152,1)&gt;19,AP152-VLOOKUP(BI152,NyLi1T!$L$2:$V$4,DK152,1) &amp; " - " &amp; 19,AP152-VLOOKUP(BI152,NyLi1T!$L$2:$V$4,DK152,1) &amp; " - " &amp; AP152+VLOOKUP(BI152,NyLi1T!$L$2:$V$4,DK152,1))),""),"")</f>
        <v/>
      </c>
      <c r="BX152" s="4" t="str">
        <f>IF(AND(ISNUMBER(DK152),DK152&gt;7),IF(AND(ISNUMBER(AQ152),ISNUMBER(DK152)),IF(AQ152-VLOOKUP(BI152,NyLi2R!$L$2:$V$4,DK152,1)&lt;1,1 &amp; " - " &amp; AQ152+VLOOKUP(BI152,NyLi2R!$L$2:$V$4,DK152,1),IF(AQ152+VLOOKUP(BI152,NyLi2R!$L$2:$V$4,DK152,1)&gt;19,AQ152-VLOOKUP(BI152,NyLi2R!$L$2:$V$4,DK152,1) &amp; " - " &amp; 19,AQ152-VLOOKUP(BI152,NyLi2R!$L$2:$V$4,DK152,1) &amp; " - " &amp; AQ152+VLOOKUP(BI152,NyLi2R!$L$2:$V$4,DK152,1))),""),"")</f>
        <v/>
      </c>
      <c r="BY152" s="4" t="str">
        <f>IF(AND(ISNUMBER(DK152),DK152&gt;7),IF(AND(ISNUMBER(AR152),ISNUMBER(DK152)),IF(AR152-VLOOKUP(BI152,NyLi2E!$L$2:$V$4,DK152,1)&lt;1,1 &amp; " - " &amp; AR152+VLOOKUP(BI152,NyLi2E!$L$2:$V$4,DK152,1),IF(AR152+VLOOKUP(BI152,NyLi2E!$L$2:$V$4,DK152,1)&gt;19,AR152-VLOOKUP(BI152,NyLi2E!$L$2:$V$4,DK152,1) &amp; " - " &amp; 19,AR152-VLOOKUP(BI152,NyLi2E!$L$2:$V$4,DK152,1) &amp; " - " &amp; AR152+VLOOKUP(BI152,NyLi2E!$L$2:$V$4,DK152,1))),""),"")</f>
        <v/>
      </c>
      <c r="BZ152" s="4" t="str">
        <f>IF(AND(ISNUMBER(DK152),DK152&gt;7),IF(AND(ISNUMBER(AS152),ISNUMBER(DK152)),IF(AS152-VLOOKUP(BI152,NyLi2T!$L$2:$V$4,DK152,1)&lt;1,1 &amp; " - " &amp; AS152+VLOOKUP(BI152,NyLi2T!$L$2:$V$4,DK152,1),IF(AS152+VLOOKUP(BI152,NyLi2T!$L$2:$V$4,DK152,1)&gt;19,AS152-VLOOKUP(BI152,NyLi2T!$L$2:$V$4,DK152,1) &amp; " - " &amp; 19,AS152-VLOOKUP(BI152,NyLi2T!$L$2:$V$4,DK152,1) &amp; " - " &amp; AS152+VLOOKUP(BI152,NyLi2T!$L$2:$V$4,DK152,1))),""),"")</f>
        <v/>
      </c>
      <c r="CA152" s="4" t="str">
        <f>IF(AND(ISNUMBER(DK152),DK152&lt;8),IF(AND(ISNUMBER(AT152),ISNUMBER(DK152)),IF(AT152-VLOOKUP(BI152,NySs!$L$2:$V$4,DK152,1)&lt;1,1 &amp; " - " &amp; AT152+VLOOKUP(BI152,NySs!$L$2:$V$4,DK152,1),IF(AT152+VLOOKUP(BI152,NySs!$L$2:$V$4,DK152,1)&gt;19,AT152-VLOOKUP(BI152,NySs!$L$2:$V$4,DK152,1) &amp; " - " &amp; 19,AT152-VLOOKUP(BI152,NySs!$L$2:$V$4,DK152,1) &amp; " - " &amp; AT152+VLOOKUP(BI152,NySs!$L$2:$V$4,DK152,1))),""),"")</f>
        <v/>
      </c>
      <c r="CB152" s="4" t="str">
        <f>IF(AND(ISNUMBER(DK152),DK152&lt;9),IF(AND(ISNUMBER(AU152),ISNUMBER(DK152)),IF(AU152-VLOOKUP(BI152,NyEo!$L$2:$V$4,DK152,1)&lt;1,1 &amp; " - " &amp; AU152+VLOOKUP(BI152,NyEo!$L$2:$V$4,DK152,1),IF(AU152+VLOOKUP(BI152,NyEo!$L$2:$V$4,DK152,1)&gt;19,AU152-VLOOKUP(BI152,NyEo!$L$2:$V$4,DK152,1) &amp; " - " &amp; 19,AU152-VLOOKUP(BI152,NyEo!$L$2:$V$4,DK152,1) &amp; " - " &amp; AU152+VLOOKUP(BI152,NyEo!$L$2:$V$4,DK152,1))),""),"")</f>
        <v/>
      </c>
      <c r="CC152" s="4" t="str">
        <f>IF(AND(ISNUMBER(DK152),DK152&gt;7),IF(AND(ISNUMBER(AV152),ISNUMBER(DK152)),IF(AV152-VLOOKUP(BI152,NyHt!$L$2:$V$4,DK152,1)&lt;1,1 &amp; " - " &amp; AV152+VLOOKUP(BI152,NyHt!$L$2:$V$4,DK152,1),IF(AV152+VLOOKUP(BI152,NyHt!$L$2:$V$4,DK152,1)&gt;19,AV152-VLOOKUP(BI152,NyHt!$L$2:$V$4,DK152,1) &amp; " - " &amp; 19,AV152-VLOOKUP(BI152,NyHt!$L$2:$V$4,DK152,1) &amp; " - " &amp; AV152+VLOOKUP(BI152,NyHt!$L$2:$V$4,DK152,1))),""),"")</f>
        <v/>
      </c>
      <c r="CD152" s="4" t="str">
        <f>IF(AND(ISNUMBER(AW152),ISNUMBER(DK152)),IF(AW152-VLOOKUP(BI152,NySiF!$L$2:$V$4,DK152,1)&lt;1,1 &amp; " - " &amp; AW152+VLOOKUP(BI152,NySiF!$L$2:$V$4,DK152,1),IF(AW152+VLOOKUP(BI152,NySiF!$L$2:$V$4,DK152,1)&gt;19,AW152-VLOOKUP(BI152,NySiF!$L$2:$V$4,DK152,1) &amp; " - " &amp; 19,AW152-VLOOKUP(BI152,NySiF!$L$2:$V$4,DK152,1) &amp; " - " &amp; AW152+VLOOKUP(BI152,NySiF!$L$2:$V$4,DK152,1))),"")</f>
        <v/>
      </c>
      <c r="CE152" s="4" t="str">
        <f>IF(AND(ISNUMBER(AX152),ISNUMBER(DK152)),IF(AX152-VLOOKUP(BI152,NySiB!$L$2:$V$4,DK152,1)&lt;1,1 &amp; " - " &amp; AX152+VLOOKUP(BI152,NySiB!$L$2:$V$4,DK152,1),IF(AX152+VLOOKUP(BI152,NySiB!$L$2:$V$4,DK152,1)&gt;19,AX152-VLOOKUP(BI152,NySiB!$L$2:$V$4,DK152,1) &amp; " - " &amp; 19,AX152-VLOOKUP(BI152,NySiB!$L$2:$V$4,DK152,1) &amp; " - " &amp; AX152+VLOOKUP(BI152,NySiB!$L$2:$V$4,DK152,1))),"")</f>
        <v/>
      </c>
      <c r="CF152" s="4" t="str">
        <f>IF(AND(ISNUMBER(AY152),ISNUMBER(DK152)),IF(AY152-VLOOKUP(BI152,NySiT!$L$2:$V$4,DK152,1)&lt;1,1 &amp; " - " &amp; AY152+VLOOKUP(BI152,NySiT!$L$2:$V$4,DK152,1),IF(AY152+VLOOKUP(BI152,NySiT!$L$2:$V$4,DK152,1)&gt;19,AY152-VLOOKUP(BI152,NySiT!$L$2:$V$4,DK152,1) &amp; " - " &amp; 19,AY152-VLOOKUP(BI152,NySiT!$L$2:$V$4,DK152,1) &amp; " - " &amp; AY152+VLOOKUP(BI152,NySiT!$L$2:$V$4,DK152,1))),"")</f>
        <v/>
      </c>
      <c r="CG152" s="4" t="str">
        <f>IF(AND(ISNUMBER(AZ152),ISNUMBER(DK152)),IF(AZ152-VLOOKUP(BI152,NyVs!$L$2:$V$4,DK152,1)&lt;1,1 &amp; " - " &amp; AZ152+VLOOKUP(BI152,NyVs!$L$2:$V$4,DK152,1),IF(AZ152+VLOOKUP(BI152,NyVs!$L$2:$V$4,DK152,1)&gt;19,AZ152-VLOOKUP(BI152,NyVs!$L$2:$V$4,DK152,1) &amp; " - " &amp; 19,AZ152-VLOOKUP(BI152,NyVs!$L$2:$V$4,DK152,1) &amp; " - " &amp; AZ152+VLOOKUP(BI152,NyVs!$L$2:$V$4,DK152,1))),"")</f>
        <v/>
      </c>
      <c r="CH152" s="4" t="str">
        <f>IF(AND(ISNUMBER(BA152),ISNUMBER(DK152)),IF(BA152-VLOOKUP(BI152,NyPp!$L$2:$V$4,DK152,1)&lt;1,1 &amp; " - " &amp; BA152+VLOOKUP(BI152,NyPp!$L$2:$V$4,DK152,1),IF(BA152+VLOOKUP(BI152,NyPp!$L$2:$V$4,DK152,1)&gt;19,BA152-VLOOKUP(BI152,NyPp!$L$2:$V$4,DK152,1) &amp; " - " &amp; 19,BA152-VLOOKUP(BI152,NyPp!$L$2:$V$4,DK152,1) &amp; " - " &amp; BA152+VLOOKUP(BI152,NyPp!$L$2:$V$4,DK152,1))),"")</f>
        <v/>
      </c>
      <c r="CI152" s="4" t="str">
        <f>IF(AND(ISNUMBER(BB152),ISNUMBER(DK152)),IF(BB152-VLOOKUP(BI152,NyIGS!$L$2:$V$4,DK152,1)&lt;40,40 &amp; " - " &amp; BB152+VLOOKUP(BI152,NyIGS!$L$2:$V$4,DK152,1),IF(BB152+VLOOKUP(BI152,NyIGS!$L$2:$V$4,DK152,1)&gt;160,BB152-VLOOKUP(BI152,NyIGS!$L$2:$V$4,DK152,1) &amp; " - " &amp; 160,BB152-VLOOKUP(BI152,NyIGS!$L$2:$V$4,DK152,1) &amp; " - " &amp; BB152+VLOOKUP(BI152,NyIGS!$L$2:$V$4,DK152,1))),"")</f>
        <v/>
      </c>
      <c r="CJ152" s="4" t="str">
        <f>IF(AND(ISNUMBER(BC152),ISNUMBER(DK152)),IF(BC152-VLOOKUP(BI152,NyIRS!$L$2:$V$4,DK152,1)&lt;40,40 &amp; " - " &amp; BC152+VLOOKUP(BI152,NyIRS!$L$2:$V$4,DK152,1),IF(BC152+VLOOKUP(BI152,NyIRS!$L$2:$V$4,DK152,1)&gt;160,BC152-VLOOKUP(BI152,NyIRS!$L$2:$V$4,DK152,1) &amp; " - " &amp; 160,BC152-VLOOKUP(BI152,NyIRS!$L$2:$V$4,DK152,1) &amp; " - " &amp; BC152+VLOOKUP(BI152,NyIRS!$L$2:$V$4,DK152,1))),"")</f>
        <v/>
      </c>
      <c r="CK152" s="4" t="str">
        <f>IF(AND(ISNUMBER(BD152),ISNUMBER(DK152)),IF(BD152-VLOOKUP(BI152,NyIES!$L$2:$V$4,DK152,1)&lt;40,40 &amp; " - " &amp; BD152+VLOOKUP(BI152,NyIES!$L$2:$V$4,DK152,1),IF(BD152+VLOOKUP(BI152,NyIES!$L$2:$V$4,DK152,1)&gt;160,BD152-VLOOKUP(BI152,NyIES!$L$2:$V$4,DK152,1) &amp; " - " &amp; 160,BD152-VLOOKUP(BI152,NyIES!$L$2:$V$4,DK152,1) &amp; " - " &amp; BD152+VLOOKUP(BI152,NyIES!$L$2:$V$4,DK152,1))),"")</f>
        <v/>
      </c>
      <c r="CL152" s="4" t="str">
        <f>IF(AND(ISNUMBER(BE152),ISNUMBER(DK152)),IF(BE152-VLOOKUP(BI152,NyISI!$L$2:$V$4,DK152,1)&lt;40,40 &amp; " - " &amp; BE152+VLOOKUP(BI152,NyISI!$L$2:$V$4,DK152,1),IF(BE152+VLOOKUP(BI152,NyISI!$L$2:$V$4,DK152,1)&gt;160,BE152-VLOOKUP(BI152,NyISI!$L$2:$V$4,DK152,1) &amp; " - " &amp; 160,BE152-VLOOKUP(BI152,NyISI!$L$2:$V$4,DK152,1) &amp; " - " &amp; BE152+VLOOKUP(BI152,NyISI!$L$2:$V$4,DK152,1))),"")</f>
        <v/>
      </c>
      <c r="CM152" s="4" t="str">
        <f>IF(AND(ISNUMBER(DK152),DK152&lt;8),IF(AND(ISNUMBER(BF152),ISNUMBER(DK152)),IF(BF152-VLOOKUP(BI152,NyISS!$L$2:$V$4,DK152,1)&lt;40,40 &amp; " - " &amp; BF152+VLOOKUP(BI152,NyISS!$L$2:$V$4,DK152,1),IF(BF152+VLOOKUP(BI152,NyISS!$L$2:$V$4,DK152,1)&gt;160,BF152-VLOOKUP(BI152,NyISS!$L$2:$V$4,DK152,1) &amp; " - " &amp; 160,BF152-VLOOKUP(BI152,NyISS!$L$2:$V$4,DK152,1) &amp; " - " &amp; BF152+VLOOKUP(BI152,NyISS!$L$2:$V$4,DK152,1))),""),"")</f>
        <v/>
      </c>
      <c r="CN152" s="4" t="str">
        <f>IF(AND(ISNUMBER(DK152),DK152&gt;7),IF(AND(ISNUMBER(BG152),ISNUMBER(DK152)),IF(BG152-VLOOKUP(BI152,NyISM!$L$2:$V$4,DK152,1)&lt;40,40 &amp; " - " &amp; BG152+VLOOKUP(BI152,NyISM!$L$2:$V$4,DK152,1),IF(BG152+VLOOKUP(BI152,NyISM!$L$2:$V$4,DK152,1)&gt;160,BG152-VLOOKUP(BI152,NyISM!$L$2:$V$4,DK152,1) &amp; " - " &amp; 160,BG152-VLOOKUP(BI152,NyISM!$L$2:$V$4,DK152,1) &amp; " - " &amp; BG152+VLOOKUP(BI152,NyISM!$L$2:$V$4,DK152,1))),""),"")</f>
        <v/>
      </c>
      <c r="CO152" s="4" t="str">
        <f>IF(AND(ISNUMBER(BH152),ISNUMBER(DK152)),IF(BH152-VLOOKUP(BI152,NyIAM!$L$2:$V$4,DK152,1)&lt;40,40 &amp; " - " &amp; BH152+VLOOKUP(BI152,NyIAM!$L$2:$V$4,DK152,1),IF(BH152+VLOOKUP(BI152,NyIAM!$L$2:$V$4,DK152,1)&gt;160,BH152-VLOOKUP(BI152,NyIAM!$L$2:$V$4,DK152,1) &amp; " - " &amp; 160,BH152-VLOOKUP(BI152,NyIAM!$L$2:$V$4,DK152,1) &amp; " - " &amp; BH152+VLOOKUP(BI152,NyIAM!$L$2:$V$4,DK152,1))),"")</f>
        <v/>
      </c>
      <c r="CP152" s="4" t="str">
        <f>IF(AF152="","",IF(AND(ISNUMBER(AF152),ISNUMBER(DK152)),IF(VLOOKUP(AF152,NyOm!$A$2:$K$30,DK152,1)=1,"Onormalt få ord",IF(VLOOKUP(AF152,NyOm!$A$2:$K$30,DK152,1)=2,"Färre antal ord än normalt",IF(VLOOKUP(AF152,NyOm!$A$2:$K$30,DK152,1)=3,"Normalt antal ord","")))))</f>
        <v/>
      </c>
      <c r="CQ152" s="4" t="str">
        <f>IF(AB152="","",IF(AND(ISNUMBER(AB152),ISNUMBER(DK152)),IF(VLOOKUP(AB152,NyPbTid!$A$2:$K$218,DK152,1)=1,"Onormalt lång tidsåtgång",IF(VLOOKUP(AB152,NyPbTid!$A$2:$K$218,DK152,1)=2,"Långsammare än normalt",IF(VLOOKUP(AB152,NyPbTid!$A$2:$K$218,DK152,1)=3,"Normal tidsåtgång","")))))</f>
        <v/>
      </c>
      <c r="CR152" s="4" t="str">
        <f>IF(AC152="","",IF(AND(ISNUMBER(AC152),ISNUMBER(DK152)),IF(VLOOKUP(AC152,NyPbFel!$A$2:$K$18,DK152,1)=1,"Onormalt antal fel",IF(VLOOKUP(AC152,NyPbFel!$A$2:$K$18,DK152,1)=2,"Fler fel än normalt",IF(VLOOKUP(AC152,NyPbFel!$A$2:$K$18,DK152,1)=3,"Normalt antal fel","")))))</f>
        <v/>
      </c>
      <c r="CS152" s="4" t="str">
        <f t="shared" si="50"/>
        <v/>
      </c>
      <c r="CT152" s="4" t="str">
        <f>IF(OR(ISNUMBER(CS152),CS152="0**"),IF(ISNUMBER(CS152),CS152/ABS(CS152)*VLOOKUP(1,SignDiff!$A$3:$K$4,DK152,1),VLOOKUP(1,SignDiff!$A$3:$K$4,DK152,1)),"")</f>
        <v/>
      </c>
      <c r="CU152" s="4" t="str">
        <f>IF(OR(ISNUMBER(CS152),CS152="0**"),IF(ISNUMBER(CS152),CS152/ABS(CS152)*VLOOKUP(1,SignDiff!$A$7:$K$8,DK152,1),VLOOKUP(1,SignDiff!$A$7:$K$8,DK152,1)),"")</f>
        <v/>
      </c>
      <c r="CV152" s="4" t="str">
        <f t="shared" si="51"/>
        <v/>
      </c>
      <c r="CW152" s="4" t="str">
        <f t="shared" si="52"/>
        <v/>
      </c>
      <c r="CX152" s="4" t="str">
        <f>IF(OR(ISNUMBER(CS152),CS152="0**"),IF(CS152="0**",VLOOKUP(0,'IRS-IES'!$A$2:$C$43,2,1),IF(CS152&lt;0,VLOOKUP(ABS(CS152),'IRS-IES'!$A$2:$C$43,2,1),VLOOKUP(ABS(CS152),'IRS-IES'!$A$2:$C$43,3,1))),"")</f>
        <v/>
      </c>
      <c r="CY152" s="4" t="str">
        <f t="shared" si="53"/>
        <v/>
      </c>
      <c r="CZ152" s="4" t="str">
        <f>IF(OR(ISNUMBER(CY152),CY152="0**"),IF(ISNUMBER(CY152),CY152/ABS(CY152)*VLOOKUP(2,SignDiff!$A$3:$K$4,DK152,1),VLOOKUP(2,SignDiff!$A$3:$K$4,DK152,1)),"")</f>
        <v/>
      </c>
      <c r="DA152" s="4" t="str">
        <f>IF(OR(ISNUMBER(CY152),CY152="0**"),IF(ISNUMBER(CY152),CY152/ABS(CY152)*VLOOKUP(2,SignDiff!$A$7:$K$8,DK152,1),VLOOKUP(2,SignDiff!$A$7:$K$8,DK152,1)),"")</f>
        <v/>
      </c>
      <c r="DB152" s="4" t="str">
        <f t="shared" si="54"/>
        <v/>
      </c>
      <c r="DC152" s="4" t="str">
        <f t="shared" si="55"/>
        <v/>
      </c>
      <c r="DD152" s="4" t="str">
        <f>IF(OR(ISNUMBER(CY152),CY152="0**"),IF(CY152="0**",VLOOKUP(0,'ISI-ISS'!$A$2:$C$43,2,1),IF(CY152&lt;0,VLOOKUP(ABS(CY152),'ISI-ISS'!$A$2:$C$43,2,1),VLOOKUP(ABS(CY152),'ISI-ISS'!$A$2:$C$43,3,1))),"")</f>
        <v/>
      </c>
      <c r="DE152" s="4" t="str">
        <f t="shared" si="56"/>
        <v/>
      </c>
      <c r="DF152" s="4" t="str">
        <f>IF(OR(ISNUMBER(DE152),DE152="0**"),IF(ISNUMBER(DE152),DE152/ABS(DE152)*VLOOKUP(2,SignDiff!$A$3:$K$4,DK152,1),VLOOKUP(2,SignDiff!$A$3:$K$4,DK152,1)),"")</f>
        <v/>
      </c>
      <c r="DG152" s="4" t="str">
        <f>IF(OR(ISNUMBER(DE152),DE152="0**"),IF(ISNUMBER(DE152),DE152/ABS(DE152)*VLOOKUP(2,SignDiff!$A$7:$K$8,DK152,1),VLOOKUP(2,SignDiff!$A$7:$K$8,DK152,1)),"")</f>
        <v/>
      </c>
      <c r="DH152" s="4" t="str">
        <f t="shared" si="57"/>
        <v/>
      </c>
      <c r="DI152" s="4" t="str">
        <f t="shared" si="58"/>
        <v/>
      </c>
      <c r="DJ152" s="4" t="str">
        <f>IF(OR(ISNUMBER(DE152),DE152="0**"),IF(DE152="0**",VLOOKUP(0,'ISI-ISM'!$A$2:$C$43,2,1),IF(DE152&lt;0,VLOOKUP(ABS(DE152),'ISI-ISM'!$A$2:$C$43,2,1),VLOOKUP(ABS(DE152),'ISI-ISM'!$A$2:$C$43,3,1))),"")</f>
        <v/>
      </c>
      <c r="DK152" s="4" t="str">
        <f>IF(ISERROR(VLOOKUP(N152,age!$A$2:$C$11,2,1)),"",VLOOKUP(N152,age!$A$2:$C$11,2,1))</f>
        <v/>
      </c>
      <c r="DL152" s="4" t="str">
        <f>IF(ISERROR(VLOOKUP(N152,age!$A$2:$C$11,3,1)),"",VLOOKUP(N152,age!$A$2:$C$11,3,1))</f>
        <v/>
      </c>
      <c r="DM152" s="4">
        <f t="shared" si="45"/>
        <v>0</v>
      </c>
      <c r="DN152" s="4">
        <f t="shared" si="46"/>
        <v>0</v>
      </c>
      <c r="DO152" s="4">
        <f t="shared" si="47"/>
        <v>0</v>
      </c>
      <c r="DP152" s="4">
        <f t="shared" si="48"/>
        <v>0</v>
      </c>
      <c r="DQ152" s="4">
        <f t="shared" si="49"/>
        <v>0</v>
      </c>
      <c r="DR152" s="9" t="str">
        <f t="shared" si="59"/>
        <v/>
      </c>
      <c r="DS152" s="9" t="str">
        <f t="shared" si="60"/>
        <v/>
      </c>
      <c r="DT152" s="9" t="str">
        <f t="shared" si="61"/>
        <v/>
      </c>
      <c r="DU152" s="9" t="str">
        <f t="shared" si="62"/>
        <v/>
      </c>
      <c r="DV152" s="9" t="str">
        <f t="shared" si="63"/>
        <v/>
      </c>
      <c r="DW152" s="9" t="str">
        <f t="shared" si="64"/>
        <v/>
      </c>
      <c r="DX152" s="9" t="str">
        <f t="shared" si="65"/>
        <v/>
      </c>
      <c r="DY152" s="9" t="str">
        <f>IF(AND(ISNUMBER(AJ152),ISNUMBER(DK152)),IF(AJ152-VLOOKUP(BI152,NyFi!$L$2:$V$4,DK152,1)&lt;1,1,AJ152-VLOOKUP(BI152,NyFi!$L$2:$V$4,DK152,1)),"")</f>
        <v/>
      </c>
      <c r="DZ152" s="9" t="str">
        <f>IF(AND(ISNUMBER(DK152),DK152&lt;8),IF(AND(ISNUMBER(AK152),ISNUMBER(DK152)),IF(AK152-VLOOKUP(BI152,NyGs!$L$2:$V$4,DK152,1)&lt;1,1,AK152-VLOOKUP(BI152,NyGs!$L$2:$V$4,DK152,1)),""),"")</f>
        <v/>
      </c>
      <c r="EA152" s="9" t="str">
        <f>IF(AND(ISNUMBER(AL152),ISNUMBER(DK152)),IF(AL152-VLOOKUP(BI152,NyRm!$L$2:$V$4,DK152,1)&lt;1,1,AL152-VLOOKUP(BI152,NyRm!$L$2:$V$4,DK152,1)),"")</f>
        <v/>
      </c>
      <c r="EB152" s="9" t="str">
        <f>IF(AND(ISNUMBER(AM152),ISNUMBER(DK152)),IF(AM152-VLOOKUP(BI152,NyFm!$L$2:$V$4,DK152,1)&lt;1,1,AM152-VLOOKUP(BI152,NyFm!$L$2:$V$4,DK152,1)),"")</f>
        <v/>
      </c>
      <c r="EC152" s="9" t="str">
        <f>IF(AND(ISNUMBER(DK152),DK152&lt;8),IF(AND(ISNUMBER(AN152),ISNUMBER(DK152)),IF(AN152-VLOOKUP(BI152,NyLi1R!$L$2:$V$4,DK152,1)&lt;1,1,AN152-VLOOKUP(BI152,NyLi1R!$L$2:$V$4,DK152,1)),""),"")</f>
        <v/>
      </c>
      <c r="ED152" s="9" t="str">
        <f>IF(AND(ISNUMBER(DK152),DK152&lt;8),IF(AND(ISNUMBER(AO152),ISNUMBER(DK152)),IF(AO152-VLOOKUP(BI152,NyLi1E!$L$2:$V$4,DK152,1)&lt;1,1,AO152-VLOOKUP(BI152,NyLi1E!$L$2:$V$4,DK152,1)),""),"")</f>
        <v/>
      </c>
      <c r="EE152" s="9" t="str">
        <f>IF(AND(ISNUMBER(DK152),DK152&lt;8),IF(AND(ISNUMBER(AP152),ISNUMBER(DK152)),IF(AP152-VLOOKUP(BI152,NyLi1T!$L$2:$V$4,DK152,1)&lt;1,1,AP152-VLOOKUP(BI152,NyLi1T!$L$2:$V$4,DK152,1)),""),"")</f>
        <v/>
      </c>
      <c r="EF152" s="9" t="str">
        <f>IF(AND(ISNUMBER(DK152),DK152&gt;7),IF(AND(ISNUMBER(AQ152),ISNUMBER(DK152)),IF(AQ152-VLOOKUP(BI152,NyLi2R!$L$2:$V$4,DK152,1)&lt;1,1,AQ152-VLOOKUP(BI152,NyLi2R!$L$2:$V$4,DK152,1)),""),"")</f>
        <v/>
      </c>
      <c r="EG152" s="9" t="str">
        <f>IF(AND(ISNUMBER(DK152),DK152&gt;7),IF(AND(ISNUMBER(AR152),ISNUMBER(DK152)),IF(AR152-VLOOKUP(BI152,NyLi2E!$L$2:$V$4,DK152,1)&lt;1,1,AR152-VLOOKUP(BI152,NyLi2E!$L$2:$V$4,DK152,1)),""),"")</f>
        <v/>
      </c>
      <c r="EH152" s="9" t="str">
        <f>IF(AND(ISNUMBER(DK152),DK152&gt;7),IF(AND(ISNUMBER(AS152),ISNUMBER(DK152)),IF(AS152-VLOOKUP(BI152,NyLi2T!$L$2:$V$4,DK152,1)&lt;1,1,AS152-VLOOKUP(BI152,NyLi2T!$L$2:$V$4,DK152,1)),""),"")</f>
        <v/>
      </c>
      <c r="EI152" s="9" t="str">
        <f>IF(AND(ISNUMBER(DK152),DK152&lt;8),IF(AND(ISNUMBER(AT152),ISNUMBER(DK152)),IF(AT152-VLOOKUP(BI152,NySs!$L$2:$V$4,DK152,1)&lt;1,1,AT152-VLOOKUP(BI152,NySs!$L$2:$V$4,DK152,1)),""),"")</f>
        <v/>
      </c>
      <c r="EJ152" s="9" t="str">
        <f>IF(AND(ISNUMBER(DK152),DK152&lt;9),IF(AND(ISNUMBER(AU152),ISNUMBER(DK152)),IF(AU152-VLOOKUP(BI152,NyEo!$L$2:$V$4,DK152,1)&lt;1,1,AU152-VLOOKUP(BI152,NyEo!$L$2:$V$4,DK152,1)),""),"")</f>
        <v/>
      </c>
      <c r="EK152" s="9" t="str">
        <f>IF(AND(ISNUMBER(DK152),DK152&gt;7),IF(AND(ISNUMBER(AV152),ISNUMBER(DK152)),IF(AV152-VLOOKUP(BI152,NyHt!$L$2:$V$4,DK152,1)&lt;1,1,AV152-VLOOKUP(BI152,NyHt!$L$2:$V$4,DK152,1)),""),"")</f>
        <v/>
      </c>
      <c r="EL152" s="9" t="str">
        <f>IF(AND(ISNUMBER(AW152),ISNUMBER(DK152)),IF(AW152-VLOOKUP(BI152,NySiF!$L$2:$V$4,DK152,1)&lt;1,1,AW152-VLOOKUP(BI152,NySiF!$L$2:$V$4,DK152,1)),"")</f>
        <v/>
      </c>
      <c r="EM152" s="9" t="str">
        <f>IF(AND(ISNUMBER(AX152),ISNUMBER(DK152)),IF(AX152-VLOOKUP(BI152,NySiB!$L$2:$V$4,DK152,1)&lt;1,1,AX152-VLOOKUP(BI152,NySiB!$L$2:$V$4,DK152,1)),"")</f>
        <v/>
      </c>
      <c r="EN152" s="9" t="str">
        <f>IF(AND(ISNUMBER(AY152),ISNUMBER(DK152)),IF(AY152-VLOOKUP(BI152,NySiT!$L$2:$V$4,DK152,1)&lt;1,1,AY152-VLOOKUP(BI152,NySiT!$L$2:$V$4,DK152,1)),"")</f>
        <v/>
      </c>
      <c r="EO152" s="9" t="str">
        <f>IF(AND(ISNUMBER(AZ152),ISNUMBER(DK152)),IF(AZ152-VLOOKUP(BI152,NyVs!$L$2:$V$4,DK152,1)&lt;1,1,AZ152-VLOOKUP(BI152,NyVs!$L$2:$V$4,DK152,1)),"")</f>
        <v/>
      </c>
      <c r="EP152" s="9" t="str">
        <f>IF(AND(ISNUMBER(BA152),ISNUMBER(DK152)),IF(BA152-VLOOKUP(BI152,NyPp!$L$2:$V$4,DK152,1)&lt;1,1,BA152-VLOOKUP(BI152,NyPp!$L$2:$V$4,DK152,1)),"")</f>
        <v/>
      </c>
      <c r="EQ152" s="9" t="str">
        <f>IF(AND(ISNUMBER(BB152),ISNUMBER(DK152)),IF(BB152-VLOOKUP(BI152,NyIGS!$L$2:$V$4,DK152,1)&lt;40,40,BB152-VLOOKUP(BI152,NyIGS!$L$2:$V$4,DK152,1)),"")</f>
        <v/>
      </c>
      <c r="ER152" s="9" t="str">
        <f>IF(AND(ISNUMBER(BC152),ISNUMBER(DK152)),IF(BC152-VLOOKUP(BI152,NyIRS!$L$2:$V$4,DK152,1)&lt;40,40,BC152-VLOOKUP(BI152,NyIRS!$L$2:$V$4,DK152,1)),"")</f>
        <v/>
      </c>
      <c r="ES152" s="9" t="str">
        <f>IF(AND(ISNUMBER(BD152),ISNUMBER(DK152)),IF(BD152-VLOOKUP(BI152,NyIES!$L$2:$V$4,DK152,1)&lt;40,40,BD152-VLOOKUP(BI152,NyIES!$L$2:$V$4,DK152,1)),"")</f>
        <v/>
      </c>
      <c r="ET152" s="9" t="str">
        <f>IF(AND(ISNUMBER(BE152),ISNUMBER(DK152)),IF(BE152-VLOOKUP(BI152,NyISI!$L$2:$V$4,DK152,1)&lt;40,40,BE152-VLOOKUP(BI152,NyISI!$L$2:$V$4,DK152,1)),"")</f>
        <v/>
      </c>
      <c r="EU152" s="9" t="str">
        <f>IF(AND(ISNUMBER(DK152),DK152&lt;8),IF(AND(ISNUMBER(BF152),ISNUMBER(DK152)),IF(BF152-VLOOKUP(BI152,NyISS!$L$2:$V$4,DK152,1)&lt;40,40,BF152-VLOOKUP(BI152,NyISS!$L$2:$V$4,DK152,1)),""),"")</f>
        <v/>
      </c>
      <c r="EV152" s="9" t="str">
        <f>IF(AND(ISNUMBER(DK152),DK152&gt;7),IF(AND(ISNUMBER(BG152),ISNUMBER(DK152)),IF(BG152-VLOOKUP(BI152,NyISM!$L$2:$V$4,DK152,1)&lt;40,40,BG152-VLOOKUP(BI152,NyISM!$L$2:$V$4,DK152,1)),""),"")</f>
        <v/>
      </c>
      <c r="EW152" s="9" t="str">
        <f>IF(AND(ISNUMBER(BH152),ISNUMBER(DK152)),IF(BH152-VLOOKUP(BI152,NyIAM!$L$2:$V$4,DK152,1)&lt;40,40,BH152-VLOOKUP(BI152,NyIAM!$L$2:$V$4,DK152,1)),"")</f>
        <v/>
      </c>
      <c r="EX152" s="9" t="str">
        <f>IF(AND(ISNUMBER(AJ152),ISNUMBER(DK152)),IF(AJ152+VLOOKUP(BI152,NyFi!$L$2:$V$4,DK152,1)&gt;19,19,AJ152+VLOOKUP(BI152,NyFi!$L$2:$V$4,DK152,1)),"")</f>
        <v/>
      </c>
      <c r="EY152" s="9" t="str">
        <f>IF(AND(ISNUMBER(DK152),DK152&lt;8),IF(AND(ISNUMBER(AK152),ISNUMBER(DK152)),IF(AK152+VLOOKUP(BI152,NyGs!$L$2:$V$4,DK152,1)&gt;19,19,AK152+VLOOKUP(BI152,NyGs!$L$2:$V$4,DK152,1)),""),"")</f>
        <v/>
      </c>
      <c r="EZ152" s="9" t="str">
        <f>IF(AND(ISNUMBER(AL152),ISNUMBER(DK152)),IF(AL152+VLOOKUP(BI152,NyRm!$L$2:$V$4,DK152,1)&gt;19,19,AL152+VLOOKUP(BI152,NyRm!$L$2:$V$4,DK152,1)),"")</f>
        <v/>
      </c>
      <c r="FA152" s="9" t="str">
        <f>IF(AND(ISNUMBER(AM152),ISNUMBER(DK152)),IF(AM152+VLOOKUP(BI152,NyFm!$L$2:$V$4,DK152,1)&gt;19,19,AM152+VLOOKUP(BI152,NyFm!$L$2:$V$4,DK152,1)),"")</f>
        <v/>
      </c>
      <c r="FB152" s="9" t="str">
        <f>IF(AND(ISNUMBER(DK152),DK152&lt;8),IF(AND(ISNUMBER(AN152),ISNUMBER(DK152)),IF(AN152+VLOOKUP(BI152,NyLi1R!$L$2:$V$4,DK152,1)&gt;19,19,AN152+VLOOKUP(BI152,NyLi1R!$L$2:$V$4,DK152,1)),""),"")</f>
        <v/>
      </c>
      <c r="FC152" s="9" t="str">
        <f>IF(AND(ISNUMBER(DK152),DK152&lt;8),IF(AND(ISNUMBER(AO152),ISNUMBER(DK152)),IF(AO152+VLOOKUP(BI152,NyLi1E!$L$2:$V$4,DK152,1)&gt;19,19,AO152+VLOOKUP(BI152,NyLi1E!$L$2:$V$4,DK152,1)),""),"")</f>
        <v/>
      </c>
      <c r="FD152" s="9" t="str">
        <f>IF(AND(ISNUMBER(DK152),DK152&lt;8),IF(AND(ISNUMBER(AP152),ISNUMBER(DK152)),IF(AP152+VLOOKUP(BI152,NyLi1T!$L$2:$V$4,DK152,1)&gt;19,19,AP152+VLOOKUP(BI152,NyLi1T!$L$2:$V$4,DK152,1)),""),"")</f>
        <v/>
      </c>
      <c r="FE152" s="9" t="str">
        <f>IF(AND(ISNUMBER(DK152),DK152&gt;7),IF(AND(ISNUMBER(AQ152),ISNUMBER(DK152)),IF(AQ152+VLOOKUP(BI152,NyLi2R!$L$2:$V$4,DK152,1)&gt;19,19,AQ152+VLOOKUP(BI152,NyLi2R!$L$2:$V$4,DK152,1)),""),"")</f>
        <v/>
      </c>
      <c r="FF152" s="9" t="str">
        <f>IF(AND(ISNUMBER(DK152),DK152&gt;7),IF(AND(ISNUMBER(AR152),ISNUMBER(DK152)),IF(AR152+VLOOKUP(BI152,NyLi2E!$L$2:$V$4,DK152,1)&gt;19,19,AR152+VLOOKUP(BI152,NyLi2E!$L$2:$V$4,DK152,1)),""),"")</f>
        <v/>
      </c>
      <c r="FG152" s="9" t="str">
        <f>IF(AND(ISNUMBER(DK152),DK152&gt;7),IF(AND(ISNUMBER(AS152),ISNUMBER(DK152)),IF(AS152+VLOOKUP(BI152,NyLi2T!$L$2:$V$4,DK152,1)&gt;19,19,AS152+VLOOKUP(BI152,NyLi2T!$L$2:$V$4,DK152,1)),""),"")</f>
        <v/>
      </c>
      <c r="FH152" s="9" t="str">
        <f>IF(AND(ISNUMBER(DK152),DK152&lt;8),IF(AND(ISNUMBER(AT152),ISNUMBER(DK152)),IF(AT152+VLOOKUP(BI152,NySs!$L$2:$V$4,DK152,1)&gt;19,19,AT152+VLOOKUP(BI152,NySs!$L$2:$V$4,DK152,1)),""),"")</f>
        <v/>
      </c>
      <c r="FI152" s="9" t="str">
        <f>IF(AND(ISNUMBER(DK152),DK152&lt;9),IF(AND(ISNUMBER(AU152),ISNUMBER(DK152)),IF(AU152+VLOOKUP(BI152,NyEo!$L$2:$V$4,DK152,1)&gt;19,19,AU152+VLOOKUP(BI152,NyEo!$L$2:$V$4,DK152,1)),""),"")</f>
        <v/>
      </c>
      <c r="FJ152" s="9" t="str">
        <f>IF(AND(ISNUMBER(DK152),DK152&gt;7),IF(AND(ISNUMBER(AV152),ISNUMBER(DK152)),IF(AV152+VLOOKUP(BI152,NyHt!$L$2:$V$4,DK152,1)&gt;19,19,AV152+VLOOKUP(BI152,NyHt!$L$2:$V$4,DK152,1)),""),"")</f>
        <v/>
      </c>
      <c r="FK152" s="9" t="str">
        <f>IF(AND(ISNUMBER(AW152),ISNUMBER(DK152)),IF(AW152+VLOOKUP(BI152,NySiF!$L$2:$V$4,DK152,1)&gt;19,19,AW152+VLOOKUP(BI152,NySiF!$L$2:$V$4,DK152,1)),"")</f>
        <v/>
      </c>
      <c r="FL152" s="9" t="str">
        <f>IF(AND(ISNUMBER(AX152),ISNUMBER(DK152)),IF(AX152+VLOOKUP(BI152,NySiB!$L$2:$V$4,DK152,1)&gt;19,19,AX152+VLOOKUP(BI152,NySiB!$L$2:$V$4,DK152,1)),"")</f>
        <v/>
      </c>
      <c r="FM152" s="9" t="str">
        <f>IF(AND(ISNUMBER(AY152),ISNUMBER(DK152)),IF(AY152+VLOOKUP(BI152,NySiT!$L$2:$V$4,DK152,1)&gt;19,19,AY152+VLOOKUP(BI152,NySiT!$L$2:$V$4,DK152,1)),"")</f>
        <v/>
      </c>
      <c r="FN152" s="9" t="str">
        <f>IF(AND(ISNUMBER(AZ152),ISNUMBER(DK152)),IF(AZ152+VLOOKUP(BI152,NyVs!$L$2:$V$4,DK152,1)&gt;19,19,AZ152+VLOOKUP(BI152,NyVs!$L$2:$V$4,DK152,1)),"")</f>
        <v/>
      </c>
      <c r="FO152" s="9" t="str">
        <f>IF(AND(ISNUMBER(BA152),ISNUMBER(DK152)),IF(BA152+VLOOKUP(BI152,NyPp!$L$2:$V$4,DK152,1)&gt;19,19,BA152+VLOOKUP(BI152,NyPp!$L$2:$V$4,DK152,1)),"")</f>
        <v/>
      </c>
      <c r="FP152" s="9" t="str">
        <f>IF(AND(ISNUMBER(BB152),ISNUMBER(DK152)),IF(BB152+VLOOKUP(BI152,NyIGS!$L$2:$V$4,DK152,1)&gt;160,160,BB152+VLOOKUP(BI152,NyIGS!$L$2:$V$4,DK152,1)),"")</f>
        <v/>
      </c>
      <c r="FQ152" s="9" t="str">
        <f>IF(AND(ISNUMBER(BC152),ISNUMBER(DK152)),IF(BC152+VLOOKUP(BI152,NyIRS!$L$2:$V$4,DK152,1)&gt;160,160,BC152+VLOOKUP(BI152,NyIRS!$L$2:$V$4,DK152,1)),"")</f>
        <v/>
      </c>
      <c r="FR152" s="9" t="str">
        <f>IF(AND(ISNUMBER(BD152),ISNUMBER(DK152)),IF(BD152+VLOOKUP(BI152,NyIES!$L$2:$V$4,DK152,1)&gt;160,160, BD152+VLOOKUP(BI152,NyIES!$L$2:$V$4,DK152,1)),"")</f>
        <v/>
      </c>
      <c r="FS152" s="9" t="str">
        <f>IF(AND(ISNUMBER(BE152),ISNUMBER(DK152)),IF(BE152+VLOOKUP(BI152,NyISI!$L$2:$V$4,DK152,1)&gt;160,160,BE152+VLOOKUP(BI152,NyISI!$L$2:$V$4,DK152,1)),"")</f>
        <v/>
      </c>
      <c r="FT152" s="9" t="str">
        <f>IF(AND(ISNUMBER(DK152),DK152&lt;8),IF(AND(ISNUMBER(BF152),ISNUMBER(DK152)),IF(BF152+VLOOKUP(BI152,NyISS!$L$2:$V$4,DK152,1)&gt;160,160,BF152+VLOOKUP(BI152,NyISS!$L$2:$V$4,DK152,1)),""),"")</f>
        <v/>
      </c>
      <c r="FU152" s="9" t="str">
        <f>IF(AND(ISNUMBER(DK152),DK152&gt;7),IF(AND(ISNUMBER(BG152),ISNUMBER(DK152)),IF(BG152+VLOOKUP(BI152,NyISM!$L$2:$V$4,DK152,1)&gt;160,160,BG152+VLOOKUP(BI152,NyISM!$L$2:$V$4,DK152,1)),""),"")</f>
        <v/>
      </c>
      <c r="FV152" s="9" t="str">
        <f>IF(AND(ISNUMBER(BH152),ISNUMBER(DK152)),IF(BH152+VLOOKUP(BI152,NyIAM!$L$2:$V$4,DK152,1)&gt;160,160,BH152+VLOOKUP(BI152,NyIAM!$L$2:$V$4,DK152,1)),"")</f>
        <v/>
      </c>
    </row>
    <row r="153" spans="1:178" x14ac:dyDescent="0.2">
      <c r="A153" s="51"/>
      <c r="B153" s="51"/>
      <c r="C153" s="51"/>
      <c r="D153" s="51"/>
      <c r="E153" s="51"/>
      <c r="F153" s="51"/>
      <c r="G153" s="51"/>
      <c r="H153" s="51"/>
      <c r="I153" s="51"/>
      <c r="J153" s="52"/>
      <c r="K153" s="52"/>
      <c r="L153" s="53"/>
      <c r="M153" s="53"/>
      <c r="N153" s="58" t="str">
        <f t="shared" si="44"/>
        <v/>
      </c>
      <c r="O153" s="53"/>
      <c r="P153" s="53"/>
      <c r="Q153" s="53"/>
      <c r="R153" s="53"/>
      <c r="S153" s="53"/>
      <c r="T153" s="53"/>
      <c r="U153" s="53"/>
      <c r="V153" s="53"/>
      <c r="W153" s="53"/>
      <c r="X153" s="53"/>
      <c r="Y153" s="53"/>
      <c r="Z153" s="53"/>
      <c r="AA153" s="53"/>
      <c r="AB153" s="53"/>
      <c r="AC153" s="53"/>
      <c r="AD153" s="53"/>
      <c r="AE153" s="53"/>
      <c r="AF153" s="53"/>
      <c r="AG153" s="53"/>
      <c r="AH153" s="53"/>
      <c r="AI153" s="53"/>
      <c r="AJ153" s="4" t="str">
        <f>IF(O153="","",IF(ISNUMBER(N153),VLOOKUP(O153,NyFi!$A$2:$K$40,DK153),""))</f>
        <v/>
      </c>
      <c r="AK153" s="4" t="str">
        <f>IF(P153="","",IF(AND(ISNUMBER(N153),DK153&lt;8),VLOOKUP(P153,NyGs!$A$2:$G$41,DK153),""))</f>
        <v/>
      </c>
      <c r="AL153" s="4" t="str">
        <f>IF(AA153="","",IF(ISNUMBER(N153),VLOOKUP(AA153,NyRm!$A$2:$K$56,DK153),""))</f>
        <v/>
      </c>
      <c r="AM153" s="4" t="str">
        <f>IF(Z153="","",IF(ISNUMBER(N153),VLOOKUP(Z153,NyFm!$A$2:$K$46,DK153),""))</f>
        <v/>
      </c>
      <c r="AN153" s="4" t="str">
        <f>IF(U153="","",IF(AND(ISNUMBER(N153),DK153&lt;8),VLOOKUP(U153,NyLi1R!$A$2:$G$20,DK153),""))</f>
        <v/>
      </c>
      <c r="AO153" s="4" t="str">
        <f>IF(V153="","",IF(AND(ISNUMBER(N153),DK153&lt;8),VLOOKUP(V153,NyLi1E!$A$2:$G$20,DK153),""))</f>
        <v/>
      </c>
      <c r="AP153" s="4" t="str">
        <f>IF(AND(ISNUMBER(N153),ISNUMBER(AN153),ISNUMBER(AO153),DK153&lt;8),VLOOKUP(AN153+AO153,NyLi1T!$A$2:$G$40,DK153),"")</f>
        <v/>
      </c>
      <c r="AQ153" s="4" t="str">
        <f>IF(W153="","",IF(AND(ISNUMBER(N153),DK153&gt;7),VLOOKUP(W153,NyLi2R!$A$2:$K$20,DK153),""))</f>
        <v/>
      </c>
      <c r="AR153" s="4" t="str">
        <f>IF(X153="","",IF(AND(ISNUMBER(N153),DK153&gt;7),VLOOKUP(X153,NyLi2E!$A$2:$K$20,DK153),""))</f>
        <v/>
      </c>
      <c r="AS153" s="4" t="str">
        <f>IF(AND(ISNUMBER(N153),ISNUMBER(AQ153),ISNUMBER(AR153),DK153&gt;7),VLOOKUP(AQ153+AR153,NyLi2T!$A$2:$K$40,DK153),"")</f>
        <v/>
      </c>
      <c r="AT153" s="4" t="str">
        <f>IF(AE153="","",IF(AND(ISNUMBER(N153),DK153&lt;8),VLOOKUP(AE153,NySs!$A$2:$G$28,DK153),""))</f>
        <v/>
      </c>
      <c r="AU153" s="4" t="str">
        <f>IF(AD153="","",IF(AND(ISNUMBER(N153),DK153&lt;9),VLOOKUP(AD153,NyEo!$A$2:$H$22,DK153),""))</f>
        <v/>
      </c>
      <c r="AV153" s="4" t="str">
        <f>IF(Q153="","",IF(AND(ISNUMBER(N153),DK153&gt;7),VLOOKUP(Q153,NyHt!$A$2:$K$17,DK153),""))</f>
        <v/>
      </c>
      <c r="AW153" s="4" t="str">
        <f>IF(R153="","",IF(ISNUMBER(N153),VLOOKUP(R153,NySiF!$A$2:$K$18,DK153),""))</f>
        <v/>
      </c>
      <c r="AX153" s="4" t="str">
        <f>IF(S153="","",IF(ISNUMBER(N153),VLOOKUP(S153,NySiB!$A$2:$K$16,DK153),""))</f>
        <v/>
      </c>
      <c r="AY153" s="4" t="str">
        <f>IF(T153="","",IF(ISNUMBER(N153),VLOOKUP(T153,NySiT!$A$2:$K$32,DK153),""))</f>
        <v/>
      </c>
      <c r="AZ153" s="4" t="str">
        <f>IF(Y153="","",IF(ISNUMBER(N153),VLOOKUP(Y153,NyVs!$A$2:$K$86,DK153),""))</f>
        <v/>
      </c>
      <c r="BA153" s="4" t="str">
        <f>IF(AI153="","",IF(ISNUMBER(N153),VLOOKUP(AI153,NyPp!$A$2:$K$202,DK153),""))</f>
        <v/>
      </c>
      <c r="BB153" s="4" t="str">
        <f>IF(AND(ISNUMBER(AJ153),ISNUMBER(AK153),ISNUMBER(AL153),ISNUMBER(AM153),DK153&lt;8),IF(COUNTIF(O153,0)+COUNTIF(P153,0)+COUNTIF(AA153,0)+COUNTIF(Z153,0)&gt;1,"",VLOOKUP(AJ153+AK153+AL153+AM153,NyIGS!$A$2:$K$78,DK153)),IF(AND(ISNUMBER(AJ153),ISNUMBER(AL153),ISNUMBER(AM153),ISNUMBER(AS153),DK153&gt;7),IF(COUNTIF(O153,0)+COUNTIF(AA153,0)+COUNTIF(Z153,0)+AND(COUNTIF(W153,0),COUNTIF(X153,0))&gt;1,"",VLOOKUP(AJ153+AL153+AM153+AS153,NyIGS!$A$2:$K$78,DK153)),""))</f>
        <v/>
      </c>
      <c r="BC153" s="4" t="str">
        <f>IF(AND(ISNUMBER(AJ153),ISNUMBER(AN153),ISNUMBER(AT153),DK153&lt;8),IF(COUNTIF(O153,0)+COUNTIF(U153,0)+COUNTIF(AE153,0)&gt;1,"",VLOOKUP(AJ153+AN153+AT153,NyIRS!$A$2:$K$59,DK153)),IF(AND(ISNUMBER(AJ153),ISNUMBER(AQ153),DK153&gt;7),IF(COUNTIF(O153,0)+COUNTIF(W153,0)&gt;1,"",VLOOKUP(AJ153+AQ153,NyIRS!$A$2:$K$59,DK153)),""))</f>
        <v/>
      </c>
      <c r="BD153" s="4" t="str">
        <f>IF(AND(ISNUMBER(AK153),ISNUMBER(AL153),ISNUMBER(AM153),DK153&lt;8),IF(COUNTIF(P153,0)+COUNTIF(AA153,0)+COUNTIF(Z153,0)&gt;1,"",VLOOKUP(AK153+AL153+AM153,NyIES!$A$2:$K$59,DK153)),IF(AND(ISNUMBER(AL153),ISNUMBER(AM153),ISNUMBER(AR153),DK153&gt;7),IF(COUNTIF(AA153,0)+COUNTIF(Z153,0)+COUNTIF(X153,0)&gt;1,"",VLOOKUP(AL153+AM153+AR153,NyIES!$A$2:$K$59,DK153)),""))</f>
        <v/>
      </c>
      <c r="BE153" s="4" t="str">
        <f>IF(AND(ISNUMBER(AJ153),ISNUMBER(AP153),ISNUMBER(AU153),DK153&lt;8),IF(COUNTIF(O153,0)+AND(COUNTIF(U153,0),COUNTIF(V153,0))+COUNTIF(AD153,0)&gt;1,"",VLOOKUP(AJ153+AP153+AU153,NyISI!$A$2:$K$59,DK153)),IF(AND(ISNUMBER(AS153),ISNUMBER(AU153),ISNUMBER(AV153),DK153=8),IF(COUNTIF(AD153,0)+COUNTIF(Q153,0)+AND(COUNTIF(W153,0),COUNTIF(X153,0))&gt;1,"",VLOOKUP(AS153+AU153+AV153,NyISI!$A$2:$K$59,DK153)),IF(AND(ISNUMBER(AS153),ISNUMBER(AV153),DK153&gt;8),IF(COUNTIF(Q153,0)+AND(COUNTIF(W153,0),COUNTIF(X153,0))&gt;1,"",VLOOKUP(AS153+AV153,NyISI!$A$2:$K$59,DK153)),"")))</f>
        <v/>
      </c>
      <c r="BF153" s="4" t="str">
        <f>IF(AND(ISNUMBER(AT153),ISNUMBER(AK153),ISNUMBER(AL153),ISNUMBER(AM153),DK153&lt;8),IF(COUNTIF(P153,0)+COUNTIF(AA153,0)+COUNTIF(Z153,0)+COUNTIF(AE153,0)&gt;1,"",VLOOKUP(AT153+AK153+AL153+AM153,NyISS!$A$2:$G$78,DK153)),"")</f>
        <v/>
      </c>
      <c r="BG153" s="4" t="str">
        <f>IF(AND(ISNUMBER(AJ153),ISNUMBER(AL153),ISNUMBER(AM153),DK153&gt;7),IF(COUNTIF(O153,0)+COUNTIF(AA153,0)+COUNTIF(Z153,0)&gt;1,"",VLOOKUP(AJ153+AL153+AM153,NyISM!$A$2:$K$59,DK153)),"")</f>
        <v/>
      </c>
      <c r="BH153" s="4" t="str">
        <f>IF(AND(ISNUMBER(AY153),ISNUMBER(AZ153)),IF(COUNTIF(T153,0)+COUNTIF(Y153,0)&gt;1,"",VLOOKUP(AY153+AZ153,NyIAM!$A$2:$K$40,DK153)),"")</f>
        <v/>
      </c>
      <c r="BJ153" s="4" t="str">
        <f>IF(ISNUMBER(BB153),VLOOKUP(BB153,Percentil!$A$2:$B$122,2,1),"")</f>
        <v/>
      </c>
      <c r="BK153" s="4" t="str">
        <f>IF(ISNUMBER(BC153),VLOOKUP(BC153,Percentil!$A$2:$B$122,2,1),"")</f>
        <v/>
      </c>
      <c r="BL153" s="4" t="str">
        <f>IF(ISNUMBER(BD153),VLOOKUP(BD153,Percentil!$A$2:$B$122,2,1),"")</f>
        <v/>
      </c>
      <c r="BM153" s="4" t="str">
        <f>IF(ISNUMBER(BE153),VLOOKUP(BE153,Percentil!$A$2:$B$122,2,1),"")</f>
        <v/>
      </c>
      <c r="BN153" s="4" t="str">
        <f>IF(ISNUMBER(BF153),VLOOKUP(BF153,Percentil!$A$2:$B$122,2,1),"")</f>
        <v/>
      </c>
      <c r="BO153" s="4" t="str">
        <f>IF(ISNUMBER(BG153),VLOOKUP(BG153,Percentil!$A$2:$B$122,2,1),"")</f>
        <v/>
      </c>
      <c r="BP153" s="4" t="str">
        <f>IF(ISNUMBER(BH153),VLOOKUP(BH153,Percentil!$A$2:$B$122,2,1),"")</f>
        <v/>
      </c>
      <c r="BQ153" s="4" t="str">
        <f>IF(AND(ISNUMBER(AJ153),ISNUMBER(DK153)),IF(AJ153-VLOOKUP(BI153,NyFi!$L$2:$V$4,DK153,1)&lt;1,1 &amp; " - " &amp; AJ153+VLOOKUP(BI153,NyFi!$L$2:$V$4,DK153,1),IF(AJ153+VLOOKUP(BI153,NyFi!$L$2:$V$4,DK153,1)&gt;19,AJ153-VLOOKUP(BI153,NyFi!$L$2:$V$4,DK153,1) &amp; " - " &amp; 19,AJ153-VLOOKUP(BI153,NyFi!$L$2:$V$4,DK153,1) &amp; " - " &amp; AJ153+VLOOKUP(BI153,NyFi!$L$2:$V$4,DK153,1))),"")</f>
        <v/>
      </c>
      <c r="BR153" s="4" t="str">
        <f>IF(AND(ISNUMBER(DK153),DK153&lt;8),IF(AND(ISNUMBER(AK153),ISNUMBER(DK153)),IF(AK153-VLOOKUP(BI153,NyGs!$L$2:$V$4,DK153,1)&lt;1,1 &amp; " - " &amp; AK153+VLOOKUP(BI153,NyGs!$L$2:$V$4,DK153,1),IF(AK153+VLOOKUP(BI153,NyGs!$L$2:$V$4,DK153,1)&gt;19,AK153-VLOOKUP(BI153,NyGs!$L$2:$V$4,DK153,1) &amp; " - " &amp; 19,AK153-VLOOKUP(BI153,NyGs!$L$2:$V$4,DK153,1) &amp; " - " &amp; AK153+VLOOKUP(BI153,NyGs!$L$2:$V$4,DK153,1))),""),"")</f>
        <v/>
      </c>
      <c r="BS153" s="4" t="str">
        <f>IF(AND(ISNUMBER(AL153),ISNUMBER(DK153)),IF(AL153-VLOOKUP(BI153,NyRm!$L$2:$V$4,DK153,1)&lt;1,1 &amp; " - " &amp; AL153+VLOOKUP(BI153,NyRm!$L$2:$V$4,DK153,1),IF(AL153+VLOOKUP(BI153,NyRm!$L$2:$V$4,DK153,1)&gt;19,AL153-VLOOKUP(BI153,NyRm!$L$2:$V$4,DK153,1) &amp; " - " &amp; 19,AL153-VLOOKUP(BI153,NyRm!$L$2:$V$4,DK153,1) &amp; " - " &amp; AL153+VLOOKUP(BI153,NyRm!$L$2:$V$4,DK153,1))),"")</f>
        <v/>
      </c>
      <c r="BT153" s="4" t="str">
        <f>IF(AND(ISNUMBER(AM153),ISNUMBER(DK153)),IF(AM153-VLOOKUP(BI153,NyFm!$L$2:$V$4,DK153,1)&lt;1,1 &amp; " - " &amp; AM153+VLOOKUP(BI153,NyFm!$L$2:$V$4,DK153,1),IF(AM153+VLOOKUP(BI153,NyFm!$L$2:$V$4,DK153,1)&gt;19,AM153-VLOOKUP(BI153,NyFm!$L$2:$V$4,DK153,1) &amp; " - " &amp; 19,AM153-VLOOKUP(BI153,NyFm!$L$2:$V$4,DK153,1) &amp; " - " &amp; AM153+VLOOKUP(BI153,NyFm!$L$2:$V$4,DK153,1))),"")</f>
        <v/>
      </c>
      <c r="BU153" s="4" t="str">
        <f>IF(AND(ISNUMBER(DK153),DK153&lt;8),IF(AND(ISNUMBER(AN153),ISNUMBER(DK153)),IF(AN153-VLOOKUP(BI153,NyLi1R!$L$2:$V$4,DK153,1)&lt;1,1 &amp; " - " &amp; AN153+VLOOKUP(BI153,NyLi1R!$L$2:$V$4,DK153,1),IF(AN153+VLOOKUP(BI153,NyLi1R!$L$2:$V$4,DK153,1)&gt;19,AN153-VLOOKUP(BI153,NyLi1R!$L$2:$V$4,DK153,1) &amp; " - " &amp; 19,AN153-VLOOKUP(BI153,NyLi1R!$L$2:$V$4,DK153,1) &amp; " - " &amp; AN153+VLOOKUP(BI153,NyLi1R!$L$2:$V$4,DK153,1))),""),"")</f>
        <v/>
      </c>
      <c r="BV153" s="4" t="str">
        <f>IF(AND(ISNUMBER(DK153),DK153&lt;8),IF(AND(ISNUMBER(AO153),ISNUMBER(DK153)),IF(AO153-VLOOKUP(BI153,NyLi1E!$L$2:$V$4,DK153,1)&lt;1,1 &amp; " - " &amp; AO153+VLOOKUP(BI153,NyLi1E!$L$2:$V$4,DK153,1),IF(AO153+VLOOKUP(BI153,NyLi1E!$L$2:$V$4,DK153,1)&gt;19,AO153-VLOOKUP(BI153,NyLi1E!$L$2:$V$4,DK153,1) &amp; " - " &amp; 19,AO153-VLOOKUP(BI153,NyLi1E!$L$2:$V$4,DK153,1) &amp; " - " &amp; AO153+VLOOKUP(BI153,NyLi1E!$L$2:$V$4,DK153,1))),""),"")</f>
        <v/>
      </c>
      <c r="BW153" s="4" t="str">
        <f>IF(AND(ISNUMBER(DK153),DK153&lt;8),IF(AND(ISNUMBER(AP153),ISNUMBER(DK153)),IF(AP153-VLOOKUP(BI153,NyLi1T!$L$2:$V$4,DK153,1)&lt;1,1 &amp; " - " &amp; AP153+VLOOKUP(BI153,NyLi1T!$L$2:$V$4,DK153,1),IF(AP153+VLOOKUP(BI153,NyLi1T!$L$2:$V$4,DK153,1)&gt;19,AP153-VLOOKUP(BI153,NyLi1T!$L$2:$V$4,DK153,1) &amp; " - " &amp; 19,AP153-VLOOKUP(BI153,NyLi1T!$L$2:$V$4,DK153,1) &amp; " - " &amp; AP153+VLOOKUP(BI153,NyLi1T!$L$2:$V$4,DK153,1))),""),"")</f>
        <v/>
      </c>
      <c r="BX153" s="4" t="str">
        <f>IF(AND(ISNUMBER(DK153),DK153&gt;7),IF(AND(ISNUMBER(AQ153),ISNUMBER(DK153)),IF(AQ153-VLOOKUP(BI153,NyLi2R!$L$2:$V$4,DK153,1)&lt;1,1 &amp; " - " &amp; AQ153+VLOOKUP(BI153,NyLi2R!$L$2:$V$4,DK153,1),IF(AQ153+VLOOKUP(BI153,NyLi2R!$L$2:$V$4,DK153,1)&gt;19,AQ153-VLOOKUP(BI153,NyLi2R!$L$2:$V$4,DK153,1) &amp; " - " &amp; 19,AQ153-VLOOKUP(BI153,NyLi2R!$L$2:$V$4,DK153,1) &amp; " - " &amp; AQ153+VLOOKUP(BI153,NyLi2R!$L$2:$V$4,DK153,1))),""),"")</f>
        <v/>
      </c>
      <c r="BY153" s="4" t="str">
        <f>IF(AND(ISNUMBER(DK153),DK153&gt;7),IF(AND(ISNUMBER(AR153),ISNUMBER(DK153)),IF(AR153-VLOOKUP(BI153,NyLi2E!$L$2:$V$4,DK153,1)&lt;1,1 &amp; " - " &amp; AR153+VLOOKUP(BI153,NyLi2E!$L$2:$V$4,DK153,1),IF(AR153+VLOOKUP(BI153,NyLi2E!$L$2:$V$4,DK153,1)&gt;19,AR153-VLOOKUP(BI153,NyLi2E!$L$2:$V$4,DK153,1) &amp; " - " &amp; 19,AR153-VLOOKUP(BI153,NyLi2E!$L$2:$V$4,DK153,1) &amp; " - " &amp; AR153+VLOOKUP(BI153,NyLi2E!$L$2:$V$4,DK153,1))),""),"")</f>
        <v/>
      </c>
      <c r="BZ153" s="4" t="str">
        <f>IF(AND(ISNUMBER(DK153),DK153&gt;7),IF(AND(ISNUMBER(AS153),ISNUMBER(DK153)),IF(AS153-VLOOKUP(BI153,NyLi2T!$L$2:$V$4,DK153,1)&lt;1,1 &amp; " - " &amp; AS153+VLOOKUP(BI153,NyLi2T!$L$2:$V$4,DK153,1),IF(AS153+VLOOKUP(BI153,NyLi2T!$L$2:$V$4,DK153,1)&gt;19,AS153-VLOOKUP(BI153,NyLi2T!$L$2:$V$4,DK153,1) &amp; " - " &amp; 19,AS153-VLOOKUP(BI153,NyLi2T!$L$2:$V$4,DK153,1) &amp; " - " &amp; AS153+VLOOKUP(BI153,NyLi2T!$L$2:$V$4,DK153,1))),""),"")</f>
        <v/>
      </c>
      <c r="CA153" s="4" t="str">
        <f>IF(AND(ISNUMBER(DK153),DK153&lt;8),IF(AND(ISNUMBER(AT153),ISNUMBER(DK153)),IF(AT153-VLOOKUP(BI153,NySs!$L$2:$V$4,DK153,1)&lt;1,1 &amp; " - " &amp; AT153+VLOOKUP(BI153,NySs!$L$2:$V$4,DK153,1),IF(AT153+VLOOKUP(BI153,NySs!$L$2:$V$4,DK153,1)&gt;19,AT153-VLOOKUP(BI153,NySs!$L$2:$V$4,DK153,1) &amp; " - " &amp; 19,AT153-VLOOKUP(BI153,NySs!$L$2:$V$4,DK153,1) &amp; " - " &amp; AT153+VLOOKUP(BI153,NySs!$L$2:$V$4,DK153,1))),""),"")</f>
        <v/>
      </c>
      <c r="CB153" s="4" t="str">
        <f>IF(AND(ISNUMBER(DK153),DK153&lt;9),IF(AND(ISNUMBER(AU153),ISNUMBER(DK153)),IF(AU153-VLOOKUP(BI153,NyEo!$L$2:$V$4,DK153,1)&lt;1,1 &amp; " - " &amp; AU153+VLOOKUP(BI153,NyEo!$L$2:$V$4,DK153,1),IF(AU153+VLOOKUP(BI153,NyEo!$L$2:$V$4,DK153,1)&gt;19,AU153-VLOOKUP(BI153,NyEo!$L$2:$V$4,DK153,1) &amp; " - " &amp; 19,AU153-VLOOKUP(BI153,NyEo!$L$2:$V$4,DK153,1) &amp; " - " &amp; AU153+VLOOKUP(BI153,NyEo!$L$2:$V$4,DK153,1))),""),"")</f>
        <v/>
      </c>
      <c r="CC153" s="4" t="str">
        <f>IF(AND(ISNUMBER(DK153),DK153&gt;7),IF(AND(ISNUMBER(AV153),ISNUMBER(DK153)),IF(AV153-VLOOKUP(BI153,NyHt!$L$2:$V$4,DK153,1)&lt;1,1 &amp; " - " &amp; AV153+VLOOKUP(BI153,NyHt!$L$2:$V$4,DK153,1),IF(AV153+VLOOKUP(BI153,NyHt!$L$2:$V$4,DK153,1)&gt;19,AV153-VLOOKUP(BI153,NyHt!$L$2:$V$4,DK153,1) &amp; " - " &amp; 19,AV153-VLOOKUP(BI153,NyHt!$L$2:$V$4,DK153,1) &amp; " - " &amp; AV153+VLOOKUP(BI153,NyHt!$L$2:$V$4,DK153,1))),""),"")</f>
        <v/>
      </c>
      <c r="CD153" s="4" t="str">
        <f>IF(AND(ISNUMBER(AW153),ISNUMBER(DK153)),IF(AW153-VLOOKUP(BI153,NySiF!$L$2:$V$4,DK153,1)&lt;1,1 &amp; " - " &amp; AW153+VLOOKUP(BI153,NySiF!$L$2:$V$4,DK153,1),IF(AW153+VLOOKUP(BI153,NySiF!$L$2:$V$4,DK153,1)&gt;19,AW153-VLOOKUP(BI153,NySiF!$L$2:$V$4,DK153,1) &amp; " - " &amp; 19,AW153-VLOOKUP(BI153,NySiF!$L$2:$V$4,DK153,1) &amp; " - " &amp; AW153+VLOOKUP(BI153,NySiF!$L$2:$V$4,DK153,1))),"")</f>
        <v/>
      </c>
      <c r="CE153" s="4" t="str">
        <f>IF(AND(ISNUMBER(AX153),ISNUMBER(DK153)),IF(AX153-VLOOKUP(BI153,NySiB!$L$2:$V$4,DK153,1)&lt;1,1 &amp; " - " &amp; AX153+VLOOKUP(BI153,NySiB!$L$2:$V$4,DK153,1),IF(AX153+VLOOKUP(BI153,NySiB!$L$2:$V$4,DK153,1)&gt;19,AX153-VLOOKUP(BI153,NySiB!$L$2:$V$4,DK153,1) &amp; " - " &amp; 19,AX153-VLOOKUP(BI153,NySiB!$L$2:$V$4,DK153,1) &amp; " - " &amp; AX153+VLOOKUP(BI153,NySiB!$L$2:$V$4,DK153,1))),"")</f>
        <v/>
      </c>
      <c r="CF153" s="4" t="str">
        <f>IF(AND(ISNUMBER(AY153),ISNUMBER(DK153)),IF(AY153-VLOOKUP(BI153,NySiT!$L$2:$V$4,DK153,1)&lt;1,1 &amp; " - " &amp; AY153+VLOOKUP(BI153,NySiT!$L$2:$V$4,DK153,1),IF(AY153+VLOOKUP(BI153,NySiT!$L$2:$V$4,DK153,1)&gt;19,AY153-VLOOKUP(BI153,NySiT!$L$2:$V$4,DK153,1) &amp; " - " &amp; 19,AY153-VLOOKUP(BI153,NySiT!$L$2:$V$4,DK153,1) &amp; " - " &amp; AY153+VLOOKUP(BI153,NySiT!$L$2:$V$4,DK153,1))),"")</f>
        <v/>
      </c>
      <c r="CG153" s="4" t="str">
        <f>IF(AND(ISNUMBER(AZ153),ISNUMBER(DK153)),IF(AZ153-VLOOKUP(BI153,NyVs!$L$2:$V$4,DK153,1)&lt;1,1 &amp; " - " &amp; AZ153+VLOOKUP(BI153,NyVs!$L$2:$V$4,DK153,1),IF(AZ153+VLOOKUP(BI153,NyVs!$L$2:$V$4,DK153,1)&gt;19,AZ153-VLOOKUP(BI153,NyVs!$L$2:$V$4,DK153,1) &amp; " - " &amp; 19,AZ153-VLOOKUP(BI153,NyVs!$L$2:$V$4,DK153,1) &amp; " - " &amp; AZ153+VLOOKUP(BI153,NyVs!$L$2:$V$4,DK153,1))),"")</f>
        <v/>
      </c>
      <c r="CH153" s="4" t="str">
        <f>IF(AND(ISNUMBER(BA153),ISNUMBER(DK153)),IF(BA153-VLOOKUP(BI153,NyPp!$L$2:$V$4,DK153,1)&lt;1,1 &amp; " - " &amp; BA153+VLOOKUP(BI153,NyPp!$L$2:$V$4,DK153,1),IF(BA153+VLOOKUP(BI153,NyPp!$L$2:$V$4,DK153,1)&gt;19,BA153-VLOOKUP(BI153,NyPp!$L$2:$V$4,DK153,1) &amp; " - " &amp; 19,BA153-VLOOKUP(BI153,NyPp!$L$2:$V$4,DK153,1) &amp; " - " &amp; BA153+VLOOKUP(BI153,NyPp!$L$2:$V$4,DK153,1))),"")</f>
        <v/>
      </c>
      <c r="CI153" s="4" t="str">
        <f>IF(AND(ISNUMBER(BB153),ISNUMBER(DK153)),IF(BB153-VLOOKUP(BI153,NyIGS!$L$2:$V$4,DK153,1)&lt;40,40 &amp; " - " &amp; BB153+VLOOKUP(BI153,NyIGS!$L$2:$V$4,DK153,1),IF(BB153+VLOOKUP(BI153,NyIGS!$L$2:$V$4,DK153,1)&gt;160,BB153-VLOOKUP(BI153,NyIGS!$L$2:$V$4,DK153,1) &amp; " - " &amp; 160,BB153-VLOOKUP(BI153,NyIGS!$L$2:$V$4,DK153,1) &amp; " - " &amp; BB153+VLOOKUP(BI153,NyIGS!$L$2:$V$4,DK153,1))),"")</f>
        <v/>
      </c>
      <c r="CJ153" s="4" t="str">
        <f>IF(AND(ISNUMBER(BC153),ISNUMBER(DK153)),IF(BC153-VLOOKUP(BI153,NyIRS!$L$2:$V$4,DK153,1)&lt;40,40 &amp; " - " &amp; BC153+VLOOKUP(BI153,NyIRS!$L$2:$V$4,DK153,1),IF(BC153+VLOOKUP(BI153,NyIRS!$L$2:$V$4,DK153,1)&gt;160,BC153-VLOOKUP(BI153,NyIRS!$L$2:$V$4,DK153,1) &amp; " - " &amp; 160,BC153-VLOOKUP(BI153,NyIRS!$L$2:$V$4,DK153,1) &amp; " - " &amp; BC153+VLOOKUP(BI153,NyIRS!$L$2:$V$4,DK153,1))),"")</f>
        <v/>
      </c>
      <c r="CK153" s="4" t="str">
        <f>IF(AND(ISNUMBER(BD153),ISNUMBER(DK153)),IF(BD153-VLOOKUP(BI153,NyIES!$L$2:$V$4,DK153,1)&lt;40,40 &amp; " - " &amp; BD153+VLOOKUP(BI153,NyIES!$L$2:$V$4,DK153,1),IF(BD153+VLOOKUP(BI153,NyIES!$L$2:$V$4,DK153,1)&gt;160,BD153-VLOOKUP(BI153,NyIES!$L$2:$V$4,DK153,1) &amp; " - " &amp; 160,BD153-VLOOKUP(BI153,NyIES!$L$2:$V$4,DK153,1) &amp; " - " &amp; BD153+VLOOKUP(BI153,NyIES!$L$2:$V$4,DK153,1))),"")</f>
        <v/>
      </c>
      <c r="CL153" s="4" t="str">
        <f>IF(AND(ISNUMBER(BE153),ISNUMBER(DK153)),IF(BE153-VLOOKUP(BI153,NyISI!$L$2:$V$4,DK153,1)&lt;40,40 &amp; " - " &amp; BE153+VLOOKUP(BI153,NyISI!$L$2:$V$4,DK153,1),IF(BE153+VLOOKUP(BI153,NyISI!$L$2:$V$4,DK153,1)&gt;160,BE153-VLOOKUP(BI153,NyISI!$L$2:$V$4,DK153,1) &amp; " - " &amp; 160,BE153-VLOOKUP(BI153,NyISI!$L$2:$V$4,DK153,1) &amp; " - " &amp; BE153+VLOOKUP(BI153,NyISI!$L$2:$V$4,DK153,1))),"")</f>
        <v/>
      </c>
      <c r="CM153" s="4" t="str">
        <f>IF(AND(ISNUMBER(DK153),DK153&lt;8),IF(AND(ISNUMBER(BF153),ISNUMBER(DK153)),IF(BF153-VLOOKUP(BI153,NyISS!$L$2:$V$4,DK153,1)&lt;40,40 &amp; " - " &amp; BF153+VLOOKUP(BI153,NyISS!$L$2:$V$4,DK153,1),IF(BF153+VLOOKUP(BI153,NyISS!$L$2:$V$4,DK153,1)&gt;160,BF153-VLOOKUP(BI153,NyISS!$L$2:$V$4,DK153,1) &amp; " - " &amp; 160,BF153-VLOOKUP(BI153,NyISS!$L$2:$V$4,DK153,1) &amp; " - " &amp; BF153+VLOOKUP(BI153,NyISS!$L$2:$V$4,DK153,1))),""),"")</f>
        <v/>
      </c>
      <c r="CN153" s="4" t="str">
        <f>IF(AND(ISNUMBER(DK153),DK153&gt;7),IF(AND(ISNUMBER(BG153),ISNUMBER(DK153)),IF(BG153-VLOOKUP(BI153,NyISM!$L$2:$V$4,DK153,1)&lt;40,40 &amp; " - " &amp; BG153+VLOOKUP(BI153,NyISM!$L$2:$V$4,DK153,1),IF(BG153+VLOOKUP(BI153,NyISM!$L$2:$V$4,DK153,1)&gt;160,BG153-VLOOKUP(BI153,NyISM!$L$2:$V$4,DK153,1) &amp; " - " &amp; 160,BG153-VLOOKUP(BI153,NyISM!$L$2:$V$4,DK153,1) &amp; " - " &amp; BG153+VLOOKUP(BI153,NyISM!$L$2:$V$4,DK153,1))),""),"")</f>
        <v/>
      </c>
      <c r="CO153" s="4" t="str">
        <f>IF(AND(ISNUMBER(BH153),ISNUMBER(DK153)),IF(BH153-VLOOKUP(BI153,NyIAM!$L$2:$V$4,DK153,1)&lt;40,40 &amp; " - " &amp; BH153+VLOOKUP(BI153,NyIAM!$L$2:$V$4,DK153,1),IF(BH153+VLOOKUP(BI153,NyIAM!$L$2:$V$4,DK153,1)&gt;160,BH153-VLOOKUP(BI153,NyIAM!$L$2:$V$4,DK153,1) &amp; " - " &amp; 160,BH153-VLOOKUP(BI153,NyIAM!$L$2:$V$4,DK153,1) &amp; " - " &amp; BH153+VLOOKUP(BI153,NyIAM!$L$2:$V$4,DK153,1))),"")</f>
        <v/>
      </c>
      <c r="CP153" s="4" t="str">
        <f>IF(AF153="","",IF(AND(ISNUMBER(AF153),ISNUMBER(DK153)),IF(VLOOKUP(AF153,NyOm!$A$2:$K$30,DK153,1)=1,"Onormalt få ord",IF(VLOOKUP(AF153,NyOm!$A$2:$K$30,DK153,1)=2,"Färre antal ord än normalt",IF(VLOOKUP(AF153,NyOm!$A$2:$K$30,DK153,1)=3,"Normalt antal ord","")))))</f>
        <v/>
      </c>
      <c r="CQ153" s="4" t="str">
        <f>IF(AB153="","",IF(AND(ISNUMBER(AB153),ISNUMBER(DK153)),IF(VLOOKUP(AB153,NyPbTid!$A$2:$K$218,DK153,1)=1,"Onormalt lång tidsåtgång",IF(VLOOKUP(AB153,NyPbTid!$A$2:$K$218,DK153,1)=2,"Långsammare än normalt",IF(VLOOKUP(AB153,NyPbTid!$A$2:$K$218,DK153,1)=3,"Normal tidsåtgång","")))))</f>
        <v/>
      </c>
      <c r="CR153" s="4" t="str">
        <f>IF(AC153="","",IF(AND(ISNUMBER(AC153),ISNUMBER(DK153)),IF(VLOOKUP(AC153,NyPbFel!$A$2:$K$18,DK153,1)=1,"Onormalt antal fel",IF(VLOOKUP(AC153,NyPbFel!$A$2:$K$18,DK153,1)=2,"Fler fel än normalt",IF(VLOOKUP(AC153,NyPbFel!$A$2:$K$18,DK153,1)=3,"Normalt antal fel","")))))</f>
        <v/>
      </c>
      <c r="CS153" s="4" t="str">
        <f t="shared" si="50"/>
        <v/>
      </c>
      <c r="CT153" s="4" t="str">
        <f>IF(OR(ISNUMBER(CS153),CS153="0**"),IF(ISNUMBER(CS153),CS153/ABS(CS153)*VLOOKUP(1,SignDiff!$A$3:$K$4,DK153,1),VLOOKUP(1,SignDiff!$A$3:$K$4,DK153,1)),"")</f>
        <v/>
      </c>
      <c r="CU153" s="4" t="str">
        <f>IF(OR(ISNUMBER(CS153),CS153="0**"),IF(ISNUMBER(CS153),CS153/ABS(CS153)*VLOOKUP(1,SignDiff!$A$7:$K$8,DK153,1),VLOOKUP(1,SignDiff!$A$7:$K$8,DK153,1)),"")</f>
        <v/>
      </c>
      <c r="CV153" s="4" t="str">
        <f t="shared" si="51"/>
        <v/>
      </c>
      <c r="CW153" s="4" t="str">
        <f t="shared" si="52"/>
        <v/>
      </c>
      <c r="CX153" s="4" t="str">
        <f>IF(OR(ISNUMBER(CS153),CS153="0**"),IF(CS153="0**",VLOOKUP(0,'IRS-IES'!$A$2:$C$43,2,1),IF(CS153&lt;0,VLOOKUP(ABS(CS153),'IRS-IES'!$A$2:$C$43,2,1),VLOOKUP(ABS(CS153),'IRS-IES'!$A$2:$C$43,3,1))),"")</f>
        <v/>
      </c>
      <c r="CY153" s="4" t="str">
        <f t="shared" si="53"/>
        <v/>
      </c>
      <c r="CZ153" s="4" t="str">
        <f>IF(OR(ISNUMBER(CY153),CY153="0**"),IF(ISNUMBER(CY153),CY153/ABS(CY153)*VLOOKUP(2,SignDiff!$A$3:$K$4,DK153,1),VLOOKUP(2,SignDiff!$A$3:$K$4,DK153,1)),"")</f>
        <v/>
      </c>
      <c r="DA153" s="4" t="str">
        <f>IF(OR(ISNUMBER(CY153),CY153="0**"),IF(ISNUMBER(CY153),CY153/ABS(CY153)*VLOOKUP(2,SignDiff!$A$7:$K$8,DK153,1),VLOOKUP(2,SignDiff!$A$7:$K$8,DK153,1)),"")</f>
        <v/>
      </c>
      <c r="DB153" s="4" t="str">
        <f t="shared" si="54"/>
        <v/>
      </c>
      <c r="DC153" s="4" t="str">
        <f t="shared" si="55"/>
        <v/>
      </c>
      <c r="DD153" s="4" t="str">
        <f>IF(OR(ISNUMBER(CY153),CY153="0**"),IF(CY153="0**",VLOOKUP(0,'ISI-ISS'!$A$2:$C$43,2,1),IF(CY153&lt;0,VLOOKUP(ABS(CY153),'ISI-ISS'!$A$2:$C$43,2,1),VLOOKUP(ABS(CY153),'ISI-ISS'!$A$2:$C$43,3,1))),"")</f>
        <v/>
      </c>
      <c r="DE153" s="4" t="str">
        <f t="shared" si="56"/>
        <v/>
      </c>
      <c r="DF153" s="4" t="str">
        <f>IF(OR(ISNUMBER(DE153),DE153="0**"),IF(ISNUMBER(DE153),DE153/ABS(DE153)*VLOOKUP(2,SignDiff!$A$3:$K$4,DK153,1),VLOOKUP(2,SignDiff!$A$3:$K$4,DK153,1)),"")</f>
        <v/>
      </c>
      <c r="DG153" s="4" t="str">
        <f>IF(OR(ISNUMBER(DE153),DE153="0**"),IF(ISNUMBER(DE153),DE153/ABS(DE153)*VLOOKUP(2,SignDiff!$A$7:$K$8,DK153,1),VLOOKUP(2,SignDiff!$A$7:$K$8,DK153,1)),"")</f>
        <v/>
      </c>
      <c r="DH153" s="4" t="str">
        <f t="shared" si="57"/>
        <v/>
      </c>
      <c r="DI153" s="4" t="str">
        <f t="shared" si="58"/>
        <v/>
      </c>
      <c r="DJ153" s="4" t="str">
        <f>IF(OR(ISNUMBER(DE153),DE153="0**"),IF(DE153="0**",VLOOKUP(0,'ISI-ISM'!$A$2:$C$43,2,1),IF(DE153&lt;0,VLOOKUP(ABS(DE153),'ISI-ISM'!$A$2:$C$43,2,1),VLOOKUP(ABS(DE153),'ISI-ISM'!$A$2:$C$43,3,1))),"")</f>
        <v/>
      </c>
      <c r="DK153" s="4" t="str">
        <f>IF(ISERROR(VLOOKUP(N153,age!$A$2:$C$11,2,1)),"",VLOOKUP(N153,age!$A$2:$C$11,2,1))</f>
        <v/>
      </c>
      <c r="DL153" s="4" t="str">
        <f>IF(ISERROR(VLOOKUP(N153,age!$A$2:$C$11,3,1)),"",VLOOKUP(N153,age!$A$2:$C$11,3,1))</f>
        <v/>
      </c>
      <c r="DM153" s="4">
        <f t="shared" si="45"/>
        <v>0</v>
      </c>
      <c r="DN153" s="4">
        <f t="shared" si="46"/>
        <v>0</v>
      </c>
      <c r="DO153" s="4">
        <f t="shared" si="47"/>
        <v>0</v>
      </c>
      <c r="DP153" s="4">
        <f t="shared" si="48"/>
        <v>0</v>
      </c>
      <c r="DQ153" s="4">
        <f t="shared" si="49"/>
        <v>0</v>
      </c>
      <c r="DR153" s="9" t="str">
        <f t="shared" si="59"/>
        <v/>
      </c>
      <c r="DS153" s="9" t="str">
        <f t="shared" si="60"/>
        <v/>
      </c>
      <c r="DT153" s="9" t="str">
        <f t="shared" si="61"/>
        <v/>
      </c>
      <c r="DU153" s="9" t="str">
        <f t="shared" si="62"/>
        <v/>
      </c>
      <c r="DV153" s="9" t="str">
        <f t="shared" si="63"/>
        <v/>
      </c>
      <c r="DW153" s="9" t="str">
        <f t="shared" si="64"/>
        <v/>
      </c>
      <c r="DX153" s="9" t="str">
        <f t="shared" si="65"/>
        <v/>
      </c>
      <c r="DY153" s="9" t="str">
        <f>IF(AND(ISNUMBER(AJ153),ISNUMBER(DK153)),IF(AJ153-VLOOKUP(BI153,NyFi!$L$2:$V$4,DK153,1)&lt;1,1,AJ153-VLOOKUP(BI153,NyFi!$L$2:$V$4,DK153,1)),"")</f>
        <v/>
      </c>
      <c r="DZ153" s="9" t="str">
        <f>IF(AND(ISNUMBER(DK153),DK153&lt;8),IF(AND(ISNUMBER(AK153),ISNUMBER(DK153)),IF(AK153-VLOOKUP(BI153,NyGs!$L$2:$V$4,DK153,1)&lt;1,1,AK153-VLOOKUP(BI153,NyGs!$L$2:$V$4,DK153,1)),""),"")</f>
        <v/>
      </c>
      <c r="EA153" s="9" t="str">
        <f>IF(AND(ISNUMBER(AL153),ISNUMBER(DK153)),IF(AL153-VLOOKUP(BI153,NyRm!$L$2:$V$4,DK153,1)&lt;1,1,AL153-VLOOKUP(BI153,NyRm!$L$2:$V$4,DK153,1)),"")</f>
        <v/>
      </c>
      <c r="EB153" s="9" t="str">
        <f>IF(AND(ISNUMBER(AM153),ISNUMBER(DK153)),IF(AM153-VLOOKUP(BI153,NyFm!$L$2:$V$4,DK153,1)&lt;1,1,AM153-VLOOKUP(BI153,NyFm!$L$2:$V$4,DK153,1)),"")</f>
        <v/>
      </c>
      <c r="EC153" s="9" t="str">
        <f>IF(AND(ISNUMBER(DK153),DK153&lt;8),IF(AND(ISNUMBER(AN153),ISNUMBER(DK153)),IF(AN153-VLOOKUP(BI153,NyLi1R!$L$2:$V$4,DK153,1)&lt;1,1,AN153-VLOOKUP(BI153,NyLi1R!$L$2:$V$4,DK153,1)),""),"")</f>
        <v/>
      </c>
      <c r="ED153" s="9" t="str">
        <f>IF(AND(ISNUMBER(DK153),DK153&lt;8),IF(AND(ISNUMBER(AO153),ISNUMBER(DK153)),IF(AO153-VLOOKUP(BI153,NyLi1E!$L$2:$V$4,DK153,1)&lt;1,1,AO153-VLOOKUP(BI153,NyLi1E!$L$2:$V$4,DK153,1)),""),"")</f>
        <v/>
      </c>
      <c r="EE153" s="9" t="str">
        <f>IF(AND(ISNUMBER(DK153),DK153&lt;8),IF(AND(ISNUMBER(AP153),ISNUMBER(DK153)),IF(AP153-VLOOKUP(BI153,NyLi1T!$L$2:$V$4,DK153,1)&lt;1,1,AP153-VLOOKUP(BI153,NyLi1T!$L$2:$V$4,DK153,1)),""),"")</f>
        <v/>
      </c>
      <c r="EF153" s="9" t="str">
        <f>IF(AND(ISNUMBER(DK153),DK153&gt;7),IF(AND(ISNUMBER(AQ153),ISNUMBER(DK153)),IF(AQ153-VLOOKUP(BI153,NyLi2R!$L$2:$V$4,DK153,1)&lt;1,1,AQ153-VLOOKUP(BI153,NyLi2R!$L$2:$V$4,DK153,1)),""),"")</f>
        <v/>
      </c>
      <c r="EG153" s="9" t="str">
        <f>IF(AND(ISNUMBER(DK153),DK153&gt;7),IF(AND(ISNUMBER(AR153),ISNUMBER(DK153)),IF(AR153-VLOOKUP(BI153,NyLi2E!$L$2:$V$4,DK153,1)&lt;1,1,AR153-VLOOKUP(BI153,NyLi2E!$L$2:$V$4,DK153,1)),""),"")</f>
        <v/>
      </c>
      <c r="EH153" s="9" t="str">
        <f>IF(AND(ISNUMBER(DK153),DK153&gt;7),IF(AND(ISNUMBER(AS153),ISNUMBER(DK153)),IF(AS153-VLOOKUP(BI153,NyLi2T!$L$2:$V$4,DK153,1)&lt;1,1,AS153-VLOOKUP(BI153,NyLi2T!$L$2:$V$4,DK153,1)),""),"")</f>
        <v/>
      </c>
      <c r="EI153" s="9" t="str">
        <f>IF(AND(ISNUMBER(DK153),DK153&lt;8),IF(AND(ISNUMBER(AT153),ISNUMBER(DK153)),IF(AT153-VLOOKUP(BI153,NySs!$L$2:$V$4,DK153,1)&lt;1,1,AT153-VLOOKUP(BI153,NySs!$L$2:$V$4,DK153,1)),""),"")</f>
        <v/>
      </c>
      <c r="EJ153" s="9" t="str">
        <f>IF(AND(ISNUMBER(DK153),DK153&lt;9),IF(AND(ISNUMBER(AU153),ISNUMBER(DK153)),IF(AU153-VLOOKUP(BI153,NyEo!$L$2:$V$4,DK153,1)&lt;1,1,AU153-VLOOKUP(BI153,NyEo!$L$2:$V$4,DK153,1)),""),"")</f>
        <v/>
      </c>
      <c r="EK153" s="9" t="str">
        <f>IF(AND(ISNUMBER(DK153),DK153&gt;7),IF(AND(ISNUMBER(AV153),ISNUMBER(DK153)),IF(AV153-VLOOKUP(BI153,NyHt!$L$2:$V$4,DK153,1)&lt;1,1,AV153-VLOOKUP(BI153,NyHt!$L$2:$V$4,DK153,1)),""),"")</f>
        <v/>
      </c>
      <c r="EL153" s="9" t="str">
        <f>IF(AND(ISNUMBER(AW153),ISNUMBER(DK153)),IF(AW153-VLOOKUP(BI153,NySiF!$L$2:$V$4,DK153,1)&lt;1,1,AW153-VLOOKUP(BI153,NySiF!$L$2:$V$4,DK153,1)),"")</f>
        <v/>
      </c>
      <c r="EM153" s="9" t="str">
        <f>IF(AND(ISNUMBER(AX153),ISNUMBER(DK153)),IF(AX153-VLOOKUP(BI153,NySiB!$L$2:$V$4,DK153,1)&lt;1,1,AX153-VLOOKUP(BI153,NySiB!$L$2:$V$4,DK153,1)),"")</f>
        <v/>
      </c>
      <c r="EN153" s="9" t="str">
        <f>IF(AND(ISNUMBER(AY153),ISNUMBER(DK153)),IF(AY153-VLOOKUP(BI153,NySiT!$L$2:$V$4,DK153,1)&lt;1,1,AY153-VLOOKUP(BI153,NySiT!$L$2:$V$4,DK153,1)),"")</f>
        <v/>
      </c>
      <c r="EO153" s="9" t="str">
        <f>IF(AND(ISNUMBER(AZ153),ISNUMBER(DK153)),IF(AZ153-VLOOKUP(BI153,NyVs!$L$2:$V$4,DK153,1)&lt;1,1,AZ153-VLOOKUP(BI153,NyVs!$L$2:$V$4,DK153,1)),"")</f>
        <v/>
      </c>
      <c r="EP153" s="9" t="str">
        <f>IF(AND(ISNUMBER(BA153),ISNUMBER(DK153)),IF(BA153-VLOOKUP(BI153,NyPp!$L$2:$V$4,DK153,1)&lt;1,1,BA153-VLOOKUP(BI153,NyPp!$L$2:$V$4,DK153,1)),"")</f>
        <v/>
      </c>
      <c r="EQ153" s="9" t="str">
        <f>IF(AND(ISNUMBER(BB153),ISNUMBER(DK153)),IF(BB153-VLOOKUP(BI153,NyIGS!$L$2:$V$4,DK153,1)&lt;40,40,BB153-VLOOKUP(BI153,NyIGS!$L$2:$V$4,DK153,1)),"")</f>
        <v/>
      </c>
      <c r="ER153" s="9" t="str">
        <f>IF(AND(ISNUMBER(BC153),ISNUMBER(DK153)),IF(BC153-VLOOKUP(BI153,NyIRS!$L$2:$V$4,DK153,1)&lt;40,40,BC153-VLOOKUP(BI153,NyIRS!$L$2:$V$4,DK153,1)),"")</f>
        <v/>
      </c>
      <c r="ES153" s="9" t="str">
        <f>IF(AND(ISNUMBER(BD153),ISNUMBER(DK153)),IF(BD153-VLOOKUP(BI153,NyIES!$L$2:$V$4,DK153,1)&lt;40,40,BD153-VLOOKUP(BI153,NyIES!$L$2:$V$4,DK153,1)),"")</f>
        <v/>
      </c>
      <c r="ET153" s="9" t="str">
        <f>IF(AND(ISNUMBER(BE153),ISNUMBER(DK153)),IF(BE153-VLOOKUP(BI153,NyISI!$L$2:$V$4,DK153,1)&lt;40,40,BE153-VLOOKUP(BI153,NyISI!$L$2:$V$4,DK153,1)),"")</f>
        <v/>
      </c>
      <c r="EU153" s="9" t="str">
        <f>IF(AND(ISNUMBER(DK153),DK153&lt;8),IF(AND(ISNUMBER(BF153),ISNUMBER(DK153)),IF(BF153-VLOOKUP(BI153,NyISS!$L$2:$V$4,DK153,1)&lt;40,40,BF153-VLOOKUP(BI153,NyISS!$L$2:$V$4,DK153,1)),""),"")</f>
        <v/>
      </c>
      <c r="EV153" s="9" t="str">
        <f>IF(AND(ISNUMBER(DK153),DK153&gt;7),IF(AND(ISNUMBER(BG153),ISNUMBER(DK153)),IF(BG153-VLOOKUP(BI153,NyISM!$L$2:$V$4,DK153,1)&lt;40,40,BG153-VLOOKUP(BI153,NyISM!$L$2:$V$4,DK153,1)),""),"")</f>
        <v/>
      </c>
      <c r="EW153" s="9" t="str">
        <f>IF(AND(ISNUMBER(BH153),ISNUMBER(DK153)),IF(BH153-VLOOKUP(BI153,NyIAM!$L$2:$V$4,DK153,1)&lt;40,40,BH153-VLOOKUP(BI153,NyIAM!$L$2:$V$4,DK153,1)),"")</f>
        <v/>
      </c>
      <c r="EX153" s="9" t="str">
        <f>IF(AND(ISNUMBER(AJ153),ISNUMBER(DK153)),IF(AJ153+VLOOKUP(BI153,NyFi!$L$2:$V$4,DK153,1)&gt;19,19,AJ153+VLOOKUP(BI153,NyFi!$L$2:$V$4,DK153,1)),"")</f>
        <v/>
      </c>
      <c r="EY153" s="9" t="str">
        <f>IF(AND(ISNUMBER(DK153),DK153&lt;8),IF(AND(ISNUMBER(AK153),ISNUMBER(DK153)),IF(AK153+VLOOKUP(BI153,NyGs!$L$2:$V$4,DK153,1)&gt;19,19,AK153+VLOOKUP(BI153,NyGs!$L$2:$V$4,DK153,1)),""),"")</f>
        <v/>
      </c>
      <c r="EZ153" s="9" t="str">
        <f>IF(AND(ISNUMBER(AL153),ISNUMBER(DK153)),IF(AL153+VLOOKUP(BI153,NyRm!$L$2:$V$4,DK153,1)&gt;19,19,AL153+VLOOKUP(BI153,NyRm!$L$2:$V$4,DK153,1)),"")</f>
        <v/>
      </c>
      <c r="FA153" s="9" t="str">
        <f>IF(AND(ISNUMBER(AM153),ISNUMBER(DK153)),IF(AM153+VLOOKUP(BI153,NyFm!$L$2:$V$4,DK153,1)&gt;19,19,AM153+VLOOKUP(BI153,NyFm!$L$2:$V$4,DK153,1)),"")</f>
        <v/>
      </c>
      <c r="FB153" s="9" t="str">
        <f>IF(AND(ISNUMBER(DK153),DK153&lt;8),IF(AND(ISNUMBER(AN153),ISNUMBER(DK153)),IF(AN153+VLOOKUP(BI153,NyLi1R!$L$2:$V$4,DK153,1)&gt;19,19,AN153+VLOOKUP(BI153,NyLi1R!$L$2:$V$4,DK153,1)),""),"")</f>
        <v/>
      </c>
      <c r="FC153" s="9" t="str">
        <f>IF(AND(ISNUMBER(DK153),DK153&lt;8),IF(AND(ISNUMBER(AO153),ISNUMBER(DK153)),IF(AO153+VLOOKUP(BI153,NyLi1E!$L$2:$V$4,DK153,1)&gt;19,19,AO153+VLOOKUP(BI153,NyLi1E!$L$2:$V$4,DK153,1)),""),"")</f>
        <v/>
      </c>
      <c r="FD153" s="9" t="str">
        <f>IF(AND(ISNUMBER(DK153),DK153&lt;8),IF(AND(ISNUMBER(AP153),ISNUMBER(DK153)),IF(AP153+VLOOKUP(BI153,NyLi1T!$L$2:$V$4,DK153,1)&gt;19,19,AP153+VLOOKUP(BI153,NyLi1T!$L$2:$V$4,DK153,1)),""),"")</f>
        <v/>
      </c>
      <c r="FE153" s="9" t="str">
        <f>IF(AND(ISNUMBER(DK153),DK153&gt;7),IF(AND(ISNUMBER(AQ153),ISNUMBER(DK153)),IF(AQ153+VLOOKUP(BI153,NyLi2R!$L$2:$V$4,DK153,1)&gt;19,19,AQ153+VLOOKUP(BI153,NyLi2R!$L$2:$V$4,DK153,1)),""),"")</f>
        <v/>
      </c>
      <c r="FF153" s="9" t="str">
        <f>IF(AND(ISNUMBER(DK153),DK153&gt;7),IF(AND(ISNUMBER(AR153),ISNUMBER(DK153)),IF(AR153+VLOOKUP(BI153,NyLi2E!$L$2:$V$4,DK153,1)&gt;19,19,AR153+VLOOKUP(BI153,NyLi2E!$L$2:$V$4,DK153,1)),""),"")</f>
        <v/>
      </c>
      <c r="FG153" s="9" t="str">
        <f>IF(AND(ISNUMBER(DK153),DK153&gt;7),IF(AND(ISNUMBER(AS153),ISNUMBER(DK153)),IF(AS153+VLOOKUP(BI153,NyLi2T!$L$2:$V$4,DK153,1)&gt;19,19,AS153+VLOOKUP(BI153,NyLi2T!$L$2:$V$4,DK153,1)),""),"")</f>
        <v/>
      </c>
      <c r="FH153" s="9" t="str">
        <f>IF(AND(ISNUMBER(DK153),DK153&lt;8),IF(AND(ISNUMBER(AT153),ISNUMBER(DK153)),IF(AT153+VLOOKUP(BI153,NySs!$L$2:$V$4,DK153,1)&gt;19,19,AT153+VLOOKUP(BI153,NySs!$L$2:$V$4,DK153,1)),""),"")</f>
        <v/>
      </c>
      <c r="FI153" s="9" t="str">
        <f>IF(AND(ISNUMBER(DK153),DK153&lt;9),IF(AND(ISNUMBER(AU153),ISNUMBER(DK153)),IF(AU153+VLOOKUP(BI153,NyEo!$L$2:$V$4,DK153,1)&gt;19,19,AU153+VLOOKUP(BI153,NyEo!$L$2:$V$4,DK153,1)),""),"")</f>
        <v/>
      </c>
      <c r="FJ153" s="9" t="str">
        <f>IF(AND(ISNUMBER(DK153),DK153&gt;7),IF(AND(ISNUMBER(AV153),ISNUMBER(DK153)),IF(AV153+VLOOKUP(BI153,NyHt!$L$2:$V$4,DK153,1)&gt;19,19,AV153+VLOOKUP(BI153,NyHt!$L$2:$V$4,DK153,1)),""),"")</f>
        <v/>
      </c>
      <c r="FK153" s="9" t="str">
        <f>IF(AND(ISNUMBER(AW153),ISNUMBER(DK153)),IF(AW153+VLOOKUP(BI153,NySiF!$L$2:$V$4,DK153,1)&gt;19,19,AW153+VLOOKUP(BI153,NySiF!$L$2:$V$4,DK153,1)),"")</f>
        <v/>
      </c>
      <c r="FL153" s="9" t="str">
        <f>IF(AND(ISNUMBER(AX153),ISNUMBER(DK153)),IF(AX153+VLOOKUP(BI153,NySiB!$L$2:$V$4,DK153,1)&gt;19,19,AX153+VLOOKUP(BI153,NySiB!$L$2:$V$4,DK153,1)),"")</f>
        <v/>
      </c>
      <c r="FM153" s="9" t="str">
        <f>IF(AND(ISNUMBER(AY153),ISNUMBER(DK153)),IF(AY153+VLOOKUP(BI153,NySiT!$L$2:$V$4,DK153,1)&gt;19,19,AY153+VLOOKUP(BI153,NySiT!$L$2:$V$4,DK153,1)),"")</f>
        <v/>
      </c>
      <c r="FN153" s="9" t="str">
        <f>IF(AND(ISNUMBER(AZ153),ISNUMBER(DK153)),IF(AZ153+VLOOKUP(BI153,NyVs!$L$2:$V$4,DK153,1)&gt;19,19,AZ153+VLOOKUP(BI153,NyVs!$L$2:$V$4,DK153,1)),"")</f>
        <v/>
      </c>
      <c r="FO153" s="9" t="str">
        <f>IF(AND(ISNUMBER(BA153),ISNUMBER(DK153)),IF(BA153+VLOOKUP(BI153,NyPp!$L$2:$V$4,DK153,1)&gt;19,19,BA153+VLOOKUP(BI153,NyPp!$L$2:$V$4,DK153,1)),"")</f>
        <v/>
      </c>
      <c r="FP153" s="9" t="str">
        <f>IF(AND(ISNUMBER(BB153),ISNUMBER(DK153)),IF(BB153+VLOOKUP(BI153,NyIGS!$L$2:$V$4,DK153,1)&gt;160,160,BB153+VLOOKUP(BI153,NyIGS!$L$2:$V$4,DK153,1)),"")</f>
        <v/>
      </c>
      <c r="FQ153" s="9" t="str">
        <f>IF(AND(ISNUMBER(BC153),ISNUMBER(DK153)),IF(BC153+VLOOKUP(BI153,NyIRS!$L$2:$V$4,DK153,1)&gt;160,160,BC153+VLOOKUP(BI153,NyIRS!$L$2:$V$4,DK153,1)),"")</f>
        <v/>
      </c>
      <c r="FR153" s="9" t="str">
        <f>IF(AND(ISNUMBER(BD153),ISNUMBER(DK153)),IF(BD153+VLOOKUP(BI153,NyIES!$L$2:$V$4,DK153,1)&gt;160,160, BD153+VLOOKUP(BI153,NyIES!$L$2:$V$4,DK153,1)),"")</f>
        <v/>
      </c>
      <c r="FS153" s="9" t="str">
        <f>IF(AND(ISNUMBER(BE153),ISNUMBER(DK153)),IF(BE153+VLOOKUP(BI153,NyISI!$L$2:$V$4,DK153,1)&gt;160,160,BE153+VLOOKUP(BI153,NyISI!$L$2:$V$4,DK153,1)),"")</f>
        <v/>
      </c>
      <c r="FT153" s="9" t="str">
        <f>IF(AND(ISNUMBER(DK153),DK153&lt;8),IF(AND(ISNUMBER(BF153),ISNUMBER(DK153)),IF(BF153+VLOOKUP(BI153,NyISS!$L$2:$V$4,DK153,1)&gt;160,160,BF153+VLOOKUP(BI153,NyISS!$L$2:$V$4,DK153,1)),""),"")</f>
        <v/>
      </c>
      <c r="FU153" s="9" t="str">
        <f>IF(AND(ISNUMBER(DK153),DK153&gt;7),IF(AND(ISNUMBER(BG153),ISNUMBER(DK153)),IF(BG153+VLOOKUP(BI153,NyISM!$L$2:$V$4,DK153,1)&gt;160,160,BG153+VLOOKUP(BI153,NyISM!$L$2:$V$4,DK153,1)),""),"")</f>
        <v/>
      </c>
      <c r="FV153" s="9" t="str">
        <f>IF(AND(ISNUMBER(BH153),ISNUMBER(DK153)),IF(BH153+VLOOKUP(BI153,NyIAM!$L$2:$V$4,DK153,1)&gt;160,160,BH153+VLOOKUP(BI153,NyIAM!$L$2:$V$4,DK153,1)),"")</f>
        <v/>
      </c>
    </row>
    <row r="154" spans="1:178" x14ac:dyDescent="0.2">
      <c r="A154" s="51"/>
      <c r="B154" s="51"/>
      <c r="C154" s="51"/>
      <c r="D154" s="51"/>
      <c r="E154" s="51"/>
      <c r="F154" s="51"/>
      <c r="G154" s="51"/>
      <c r="H154" s="51"/>
      <c r="I154" s="51"/>
      <c r="J154" s="52"/>
      <c r="K154" s="52"/>
      <c r="L154" s="53"/>
      <c r="M154" s="53"/>
      <c r="N154" s="58" t="str">
        <f t="shared" si="44"/>
        <v/>
      </c>
      <c r="O154" s="53"/>
      <c r="P154" s="53"/>
      <c r="Q154" s="53"/>
      <c r="R154" s="53"/>
      <c r="S154" s="53"/>
      <c r="T154" s="53"/>
      <c r="U154" s="53"/>
      <c r="V154" s="53"/>
      <c r="W154" s="53"/>
      <c r="X154" s="53"/>
      <c r="Y154" s="53"/>
      <c r="Z154" s="53"/>
      <c r="AA154" s="53"/>
      <c r="AB154" s="53"/>
      <c r="AC154" s="53"/>
      <c r="AD154" s="53"/>
      <c r="AE154" s="53"/>
      <c r="AF154" s="53"/>
      <c r="AG154" s="53"/>
      <c r="AH154" s="53"/>
      <c r="AI154" s="53"/>
      <c r="AJ154" s="4" t="str">
        <f>IF(O154="","",IF(ISNUMBER(N154),VLOOKUP(O154,NyFi!$A$2:$K$40,DK154),""))</f>
        <v/>
      </c>
      <c r="AK154" s="4" t="str">
        <f>IF(P154="","",IF(AND(ISNUMBER(N154),DK154&lt;8),VLOOKUP(P154,NyGs!$A$2:$G$41,DK154),""))</f>
        <v/>
      </c>
      <c r="AL154" s="4" t="str">
        <f>IF(AA154="","",IF(ISNUMBER(N154),VLOOKUP(AA154,NyRm!$A$2:$K$56,DK154),""))</f>
        <v/>
      </c>
      <c r="AM154" s="4" t="str">
        <f>IF(Z154="","",IF(ISNUMBER(N154),VLOOKUP(Z154,NyFm!$A$2:$K$46,DK154),""))</f>
        <v/>
      </c>
      <c r="AN154" s="4" t="str">
        <f>IF(U154="","",IF(AND(ISNUMBER(N154),DK154&lt;8),VLOOKUP(U154,NyLi1R!$A$2:$G$20,DK154),""))</f>
        <v/>
      </c>
      <c r="AO154" s="4" t="str">
        <f>IF(V154="","",IF(AND(ISNUMBER(N154),DK154&lt;8),VLOOKUP(V154,NyLi1E!$A$2:$G$20,DK154),""))</f>
        <v/>
      </c>
      <c r="AP154" s="4" t="str">
        <f>IF(AND(ISNUMBER(N154),ISNUMBER(AN154),ISNUMBER(AO154),DK154&lt;8),VLOOKUP(AN154+AO154,NyLi1T!$A$2:$G$40,DK154),"")</f>
        <v/>
      </c>
      <c r="AQ154" s="4" t="str">
        <f>IF(W154="","",IF(AND(ISNUMBER(N154),DK154&gt;7),VLOOKUP(W154,NyLi2R!$A$2:$K$20,DK154),""))</f>
        <v/>
      </c>
      <c r="AR154" s="4" t="str">
        <f>IF(X154="","",IF(AND(ISNUMBER(N154),DK154&gt;7),VLOOKUP(X154,NyLi2E!$A$2:$K$20,DK154),""))</f>
        <v/>
      </c>
      <c r="AS154" s="4" t="str">
        <f>IF(AND(ISNUMBER(N154),ISNUMBER(AQ154),ISNUMBER(AR154),DK154&gt;7),VLOOKUP(AQ154+AR154,NyLi2T!$A$2:$K$40,DK154),"")</f>
        <v/>
      </c>
      <c r="AT154" s="4" t="str">
        <f>IF(AE154="","",IF(AND(ISNUMBER(N154),DK154&lt;8),VLOOKUP(AE154,NySs!$A$2:$G$28,DK154),""))</f>
        <v/>
      </c>
      <c r="AU154" s="4" t="str">
        <f>IF(AD154="","",IF(AND(ISNUMBER(N154),DK154&lt;9),VLOOKUP(AD154,NyEo!$A$2:$H$22,DK154),""))</f>
        <v/>
      </c>
      <c r="AV154" s="4" t="str">
        <f>IF(Q154="","",IF(AND(ISNUMBER(N154),DK154&gt;7),VLOOKUP(Q154,NyHt!$A$2:$K$17,DK154),""))</f>
        <v/>
      </c>
      <c r="AW154" s="4" t="str">
        <f>IF(R154="","",IF(ISNUMBER(N154),VLOOKUP(R154,NySiF!$A$2:$K$18,DK154),""))</f>
        <v/>
      </c>
      <c r="AX154" s="4" t="str">
        <f>IF(S154="","",IF(ISNUMBER(N154),VLOOKUP(S154,NySiB!$A$2:$K$16,DK154),""))</f>
        <v/>
      </c>
      <c r="AY154" s="4" t="str">
        <f>IF(T154="","",IF(ISNUMBER(N154),VLOOKUP(T154,NySiT!$A$2:$K$32,DK154),""))</f>
        <v/>
      </c>
      <c r="AZ154" s="4" t="str">
        <f>IF(Y154="","",IF(ISNUMBER(N154),VLOOKUP(Y154,NyVs!$A$2:$K$86,DK154),""))</f>
        <v/>
      </c>
      <c r="BA154" s="4" t="str">
        <f>IF(AI154="","",IF(ISNUMBER(N154),VLOOKUP(AI154,NyPp!$A$2:$K$202,DK154),""))</f>
        <v/>
      </c>
      <c r="BB154" s="4" t="str">
        <f>IF(AND(ISNUMBER(AJ154),ISNUMBER(AK154),ISNUMBER(AL154),ISNUMBER(AM154),DK154&lt;8),IF(COUNTIF(O154,0)+COUNTIF(P154,0)+COUNTIF(AA154,0)+COUNTIF(Z154,0)&gt;1,"",VLOOKUP(AJ154+AK154+AL154+AM154,NyIGS!$A$2:$K$78,DK154)),IF(AND(ISNUMBER(AJ154),ISNUMBER(AL154),ISNUMBER(AM154),ISNUMBER(AS154),DK154&gt;7),IF(COUNTIF(O154,0)+COUNTIF(AA154,0)+COUNTIF(Z154,0)+AND(COUNTIF(W154,0),COUNTIF(X154,0))&gt;1,"",VLOOKUP(AJ154+AL154+AM154+AS154,NyIGS!$A$2:$K$78,DK154)),""))</f>
        <v/>
      </c>
      <c r="BC154" s="4" t="str">
        <f>IF(AND(ISNUMBER(AJ154),ISNUMBER(AN154),ISNUMBER(AT154),DK154&lt;8),IF(COUNTIF(O154,0)+COUNTIF(U154,0)+COUNTIF(AE154,0)&gt;1,"",VLOOKUP(AJ154+AN154+AT154,NyIRS!$A$2:$K$59,DK154)),IF(AND(ISNUMBER(AJ154),ISNUMBER(AQ154),DK154&gt;7),IF(COUNTIF(O154,0)+COUNTIF(W154,0)&gt;1,"",VLOOKUP(AJ154+AQ154,NyIRS!$A$2:$K$59,DK154)),""))</f>
        <v/>
      </c>
      <c r="BD154" s="4" t="str">
        <f>IF(AND(ISNUMBER(AK154),ISNUMBER(AL154),ISNUMBER(AM154),DK154&lt;8),IF(COUNTIF(P154,0)+COUNTIF(AA154,0)+COUNTIF(Z154,0)&gt;1,"",VLOOKUP(AK154+AL154+AM154,NyIES!$A$2:$K$59,DK154)),IF(AND(ISNUMBER(AL154),ISNUMBER(AM154),ISNUMBER(AR154),DK154&gt;7),IF(COUNTIF(AA154,0)+COUNTIF(Z154,0)+COUNTIF(X154,0)&gt;1,"",VLOOKUP(AL154+AM154+AR154,NyIES!$A$2:$K$59,DK154)),""))</f>
        <v/>
      </c>
      <c r="BE154" s="4" t="str">
        <f>IF(AND(ISNUMBER(AJ154),ISNUMBER(AP154),ISNUMBER(AU154),DK154&lt;8),IF(COUNTIF(O154,0)+AND(COUNTIF(U154,0),COUNTIF(V154,0))+COUNTIF(AD154,0)&gt;1,"",VLOOKUP(AJ154+AP154+AU154,NyISI!$A$2:$K$59,DK154)),IF(AND(ISNUMBER(AS154),ISNUMBER(AU154),ISNUMBER(AV154),DK154=8),IF(COUNTIF(AD154,0)+COUNTIF(Q154,0)+AND(COUNTIF(W154,0),COUNTIF(X154,0))&gt;1,"",VLOOKUP(AS154+AU154+AV154,NyISI!$A$2:$K$59,DK154)),IF(AND(ISNUMBER(AS154),ISNUMBER(AV154),DK154&gt;8),IF(COUNTIF(Q154,0)+AND(COUNTIF(W154,0),COUNTIF(X154,0))&gt;1,"",VLOOKUP(AS154+AV154,NyISI!$A$2:$K$59,DK154)),"")))</f>
        <v/>
      </c>
      <c r="BF154" s="4" t="str">
        <f>IF(AND(ISNUMBER(AT154),ISNUMBER(AK154),ISNUMBER(AL154),ISNUMBER(AM154),DK154&lt;8),IF(COUNTIF(P154,0)+COUNTIF(AA154,0)+COUNTIF(Z154,0)+COUNTIF(AE154,0)&gt;1,"",VLOOKUP(AT154+AK154+AL154+AM154,NyISS!$A$2:$G$78,DK154)),"")</f>
        <v/>
      </c>
      <c r="BG154" s="4" t="str">
        <f>IF(AND(ISNUMBER(AJ154),ISNUMBER(AL154),ISNUMBER(AM154),DK154&gt;7),IF(COUNTIF(O154,0)+COUNTIF(AA154,0)+COUNTIF(Z154,0)&gt;1,"",VLOOKUP(AJ154+AL154+AM154,NyISM!$A$2:$K$59,DK154)),"")</f>
        <v/>
      </c>
      <c r="BH154" s="4" t="str">
        <f>IF(AND(ISNUMBER(AY154),ISNUMBER(AZ154)),IF(COUNTIF(T154,0)+COUNTIF(Y154,0)&gt;1,"",VLOOKUP(AY154+AZ154,NyIAM!$A$2:$K$40,DK154)),"")</f>
        <v/>
      </c>
      <c r="BJ154" s="4" t="str">
        <f>IF(ISNUMBER(BB154),VLOOKUP(BB154,Percentil!$A$2:$B$122,2,1),"")</f>
        <v/>
      </c>
      <c r="BK154" s="4" t="str">
        <f>IF(ISNUMBER(BC154),VLOOKUP(BC154,Percentil!$A$2:$B$122,2,1),"")</f>
        <v/>
      </c>
      <c r="BL154" s="4" t="str">
        <f>IF(ISNUMBER(BD154),VLOOKUP(BD154,Percentil!$A$2:$B$122,2,1),"")</f>
        <v/>
      </c>
      <c r="BM154" s="4" t="str">
        <f>IF(ISNUMBER(BE154),VLOOKUP(BE154,Percentil!$A$2:$B$122,2,1),"")</f>
        <v/>
      </c>
      <c r="BN154" s="4" t="str">
        <f>IF(ISNUMBER(BF154),VLOOKUP(BF154,Percentil!$A$2:$B$122,2,1),"")</f>
        <v/>
      </c>
      <c r="BO154" s="4" t="str">
        <f>IF(ISNUMBER(BG154),VLOOKUP(BG154,Percentil!$A$2:$B$122,2,1),"")</f>
        <v/>
      </c>
      <c r="BP154" s="4" t="str">
        <f>IF(ISNUMBER(BH154),VLOOKUP(BH154,Percentil!$A$2:$B$122,2,1),"")</f>
        <v/>
      </c>
      <c r="BQ154" s="4" t="str">
        <f>IF(AND(ISNUMBER(AJ154),ISNUMBER(DK154)),IF(AJ154-VLOOKUP(BI154,NyFi!$L$2:$V$4,DK154,1)&lt;1,1 &amp; " - " &amp; AJ154+VLOOKUP(BI154,NyFi!$L$2:$V$4,DK154,1),IF(AJ154+VLOOKUP(BI154,NyFi!$L$2:$V$4,DK154,1)&gt;19,AJ154-VLOOKUP(BI154,NyFi!$L$2:$V$4,DK154,1) &amp; " - " &amp; 19,AJ154-VLOOKUP(BI154,NyFi!$L$2:$V$4,DK154,1) &amp; " - " &amp; AJ154+VLOOKUP(BI154,NyFi!$L$2:$V$4,DK154,1))),"")</f>
        <v/>
      </c>
      <c r="BR154" s="4" t="str">
        <f>IF(AND(ISNUMBER(DK154),DK154&lt;8),IF(AND(ISNUMBER(AK154),ISNUMBER(DK154)),IF(AK154-VLOOKUP(BI154,NyGs!$L$2:$V$4,DK154,1)&lt;1,1 &amp; " - " &amp; AK154+VLOOKUP(BI154,NyGs!$L$2:$V$4,DK154,1),IF(AK154+VLOOKUP(BI154,NyGs!$L$2:$V$4,DK154,1)&gt;19,AK154-VLOOKUP(BI154,NyGs!$L$2:$V$4,DK154,1) &amp; " - " &amp; 19,AK154-VLOOKUP(BI154,NyGs!$L$2:$V$4,DK154,1) &amp; " - " &amp; AK154+VLOOKUP(BI154,NyGs!$L$2:$V$4,DK154,1))),""),"")</f>
        <v/>
      </c>
      <c r="BS154" s="4" t="str">
        <f>IF(AND(ISNUMBER(AL154),ISNUMBER(DK154)),IF(AL154-VLOOKUP(BI154,NyRm!$L$2:$V$4,DK154,1)&lt;1,1 &amp; " - " &amp; AL154+VLOOKUP(BI154,NyRm!$L$2:$V$4,DK154,1),IF(AL154+VLOOKUP(BI154,NyRm!$L$2:$V$4,DK154,1)&gt;19,AL154-VLOOKUP(BI154,NyRm!$L$2:$V$4,DK154,1) &amp; " - " &amp; 19,AL154-VLOOKUP(BI154,NyRm!$L$2:$V$4,DK154,1) &amp; " - " &amp; AL154+VLOOKUP(BI154,NyRm!$L$2:$V$4,DK154,1))),"")</f>
        <v/>
      </c>
      <c r="BT154" s="4" t="str">
        <f>IF(AND(ISNUMBER(AM154),ISNUMBER(DK154)),IF(AM154-VLOOKUP(BI154,NyFm!$L$2:$V$4,DK154,1)&lt;1,1 &amp; " - " &amp; AM154+VLOOKUP(BI154,NyFm!$L$2:$V$4,DK154,1),IF(AM154+VLOOKUP(BI154,NyFm!$L$2:$V$4,DK154,1)&gt;19,AM154-VLOOKUP(BI154,NyFm!$L$2:$V$4,DK154,1) &amp; " - " &amp; 19,AM154-VLOOKUP(BI154,NyFm!$L$2:$V$4,DK154,1) &amp; " - " &amp; AM154+VLOOKUP(BI154,NyFm!$L$2:$V$4,DK154,1))),"")</f>
        <v/>
      </c>
      <c r="BU154" s="4" t="str">
        <f>IF(AND(ISNUMBER(DK154),DK154&lt;8),IF(AND(ISNUMBER(AN154),ISNUMBER(DK154)),IF(AN154-VLOOKUP(BI154,NyLi1R!$L$2:$V$4,DK154,1)&lt;1,1 &amp; " - " &amp; AN154+VLOOKUP(BI154,NyLi1R!$L$2:$V$4,DK154,1),IF(AN154+VLOOKUP(BI154,NyLi1R!$L$2:$V$4,DK154,1)&gt;19,AN154-VLOOKUP(BI154,NyLi1R!$L$2:$V$4,DK154,1) &amp; " - " &amp; 19,AN154-VLOOKUP(BI154,NyLi1R!$L$2:$V$4,DK154,1) &amp; " - " &amp; AN154+VLOOKUP(BI154,NyLi1R!$L$2:$V$4,DK154,1))),""),"")</f>
        <v/>
      </c>
      <c r="BV154" s="4" t="str">
        <f>IF(AND(ISNUMBER(DK154),DK154&lt;8),IF(AND(ISNUMBER(AO154),ISNUMBER(DK154)),IF(AO154-VLOOKUP(BI154,NyLi1E!$L$2:$V$4,DK154,1)&lt;1,1 &amp; " - " &amp; AO154+VLOOKUP(BI154,NyLi1E!$L$2:$V$4,DK154,1),IF(AO154+VLOOKUP(BI154,NyLi1E!$L$2:$V$4,DK154,1)&gt;19,AO154-VLOOKUP(BI154,NyLi1E!$L$2:$V$4,DK154,1) &amp; " - " &amp; 19,AO154-VLOOKUP(BI154,NyLi1E!$L$2:$V$4,DK154,1) &amp; " - " &amp; AO154+VLOOKUP(BI154,NyLi1E!$L$2:$V$4,DK154,1))),""),"")</f>
        <v/>
      </c>
      <c r="BW154" s="4" t="str">
        <f>IF(AND(ISNUMBER(DK154),DK154&lt;8),IF(AND(ISNUMBER(AP154),ISNUMBER(DK154)),IF(AP154-VLOOKUP(BI154,NyLi1T!$L$2:$V$4,DK154,1)&lt;1,1 &amp; " - " &amp; AP154+VLOOKUP(BI154,NyLi1T!$L$2:$V$4,DK154,1),IF(AP154+VLOOKUP(BI154,NyLi1T!$L$2:$V$4,DK154,1)&gt;19,AP154-VLOOKUP(BI154,NyLi1T!$L$2:$V$4,DK154,1) &amp; " - " &amp; 19,AP154-VLOOKUP(BI154,NyLi1T!$L$2:$V$4,DK154,1) &amp; " - " &amp; AP154+VLOOKUP(BI154,NyLi1T!$L$2:$V$4,DK154,1))),""),"")</f>
        <v/>
      </c>
      <c r="BX154" s="4" t="str">
        <f>IF(AND(ISNUMBER(DK154),DK154&gt;7),IF(AND(ISNUMBER(AQ154),ISNUMBER(DK154)),IF(AQ154-VLOOKUP(BI154,NyLi2R!$L$2:$V$4,DK154,1)&lt;1,1 &amp; " - " &amp; AQ154+VLOOKUP(BI154,NyLi2R!$L$2:$V$4,DK154,1),IF(AQ154+VLOOKUP(BI154,NyLi2R!$L$2:$V$4,DK154,1)&gt;19,AQ154-VLOOKUP(BI154,NyLi2R!$L$2:$V$4,DK154,1) &amp; " - " &amp; 19,AQ154-VLOOKUP(BI154,NyLi2R!$L$2:$V$4,DK154,1) &amp; " - " &amp; AQ154+VLOOKUP(BI154,NyLi2R!$L$2:$V$4,DK154,1))),""),"")</f>
        <v/>
      </c>
      <c r="BY154" s="4" t="str">
        <f>IF(AND(ISNUMBER(DK154),DK154&gt;7),IF(AND(ISNUMBER(AR154),ISNUMBER(DK154)),IF(AR154-VLOOKUP(BI154,NyLi2E!$L$2:$V$4,DK154,1)&lt;1,1 &amp; " - " &amp; AR154+VLOOKUP(BI154,NyLi2E!$L$2:$V$4,DK154,1),IF(AR154+VLOOKUP(BI154,NyLi2E!$L$2:$V$4,DK154,1)&gt;19,AR154-VLOOKUP(BI154,NyLi2E!$L$2:$V$4,DK154,1) &amp; " - " &amp; 19,AR154-VLOOKUP(BI154,NyLi2E!$L$2:$V$4,DK154,1) &amp; " - " &amp; AR154+VLOOKUP(BI154,NyLi2E!$L$2:$V$4,DK154,1))),""),"")</f>
        <v/>
      </c>
      <c r="BZ154" s="4" t="str">
        <f>IF(AND(ISNUMBER(DK154),DK154&gt;7),IF(AND(ISNUMBER(AS154),ISNUMBER(DK154)),IF(AS154-VLOOKUP(BI154,NyLi2T!$L$2:$V$4,DK154,1)&lt;1,1 &amp; " - " &amp; AS154+VLOOKUP(BI154,NyLi2T!$L$2:$V$4,DK154,1),IF(AS154+VLOOKUP(BI154,NyLi2T!$L$2:$V$4,DK154,1)&gt;19,AS154-VLOOKUP(BI154,NyLi2T!$L$2:$V$4,DK154,1) &amp; " - " &amp; 19,AS154-VLOOKUP(BI154,NyLi2T!$L$2:$V$4,DK154,1) &amp; " - " &amp; AS154+VLOOKUP(BI154,NyLi2T!$L$2:$V$4,DK154,1))),""),"")</f>
        <v/>
      </c>
      <c r="CA154" s="4" t="str">
        <f>IF(AND(ISNUMBER(DK154),DK154&lt;8),IF(AND(ISNUMBER(AT154),ISNUMBER(DK154)),IF(AT154-VLOOKUP(BI154,NySs!$L$2:$V$4,DK154,1)&lt;1,1 &amp; " - " &amp; AT154+VLOOKUP(BI154,NySs!$L$2:$V$4,DK154,1),IF(AT154+VLOOKUP(BI154,NySs!$L$2:$V$4,DK154,1)&gt;19,AT154-VLOOKUP(BI154,NySs!$L$2:$V$4,DK154,1) &amp; " - " &amp; 19,AT154-VLOOKUP(BI154,NySs!$L$2:$V$4,DK154,1) &amp; " - " &amp; AT154+VLOOKUP(BI154,NySs!$L$2:$V$4,DK154,1))),""),"")</f>
        <v/>
      </c>
      <c r="CB154" s="4" t="str">
        <f>IF(AND(ISNUMBER(DK154),DK154&lt;9),IF(AND(ISNUMBER(AU154),ISNUMBER(DK154)),IF(AU154-VLOOKUP(BI154,NyEo!$L$2:$V$4,DK154,1)&lt;1,1 &amp; " - " &amp; AU154+VLOOKUP(BI154,NyEo!$L$2:$V$4,DK154,1),IF(AU154+VLOOKUP(BI154,NyEo!$L$2:$V$4,DK154,1)&gt;19,AU154-VLOOKUP(BI154,NyEo!$L$2:$V$4,DK154,1) &amp; " - " &amp; 19,AU154-VLOOKUP(BI154,NyEo!$L$2:$V$4,DK154,1) &amp; " - " &amp; AU154+VLOOKUP(BI154,NyEo!$L$2:$V$4,DK154,1))),""),"")</f>
        <v/>
      </c>
      <c r="CC154" s="4" t="str">
        <f>IF(AND(ISNUMBER(DK154),DK154&gt;7),IF(AND(ISNUMBER(AV154),ISNUMBER(DK154)),IF(AV154-VLOOKUP(BI154,NyHt!$L$2:$V$4,DK154,1)&lt;1,1 &amp; " - " &amp; AV154+VLOOKUP(BI154,NyHt!$L$2:$V$4,DK154,1),IF(AV154+VLOOKUP(BI154,NyHt!$L$2:$V$4,DK154,1)&gt;19,AV154-VLOOKUP(BI154,NyHt!$L$2:$V$4,DK154,1) &amp; " - " &amp; 19,AV154-VLOOKUP(BI154,NyHt!$L$2:$V$4,DK154,1) &amp; " - " &amp; AV154+VLOOKUP(BI154,NyHt!$L$2:$V$4,DK154,1))),""),"")</f>
        <v/>
      </c>
      <c r="CD154" s="4" t="str">
        <f>IF(AND(ISNUMBER(AW154),ISNUMBER(DK154)),IF(AW154-VLOOKUP(BI154,NySiF!$L$2:$V$4,DK154,1)&lt;1,1 &amp; " - " &amp; AW154+VLOOKUP(BI154,NySiF!$L$2:$V$4,DK154,1),IF(AW154+VLOOKUP(BI154,NySiF!$L$2:$V$4,DK154,1)&gt;19,AW154-VLOOKUP(BI154,NySiF!$L$2:$V$4,DK154,1) &amp; " - " &amp; 19,AW154-VLOOKUP(BI154,NySiF!$L$2:$V$4,DK154,1) &amp; " - " &amp; AW154+VLOOKUP(BI154,NySiF!$L$2:$V$4,DK154,1))),"")</f>
        <v/>
      </c>
      <c r="CE154" s="4" t="str">
        <f>IF(AND(ISNUMBER(AX154),ISNUMBER(DK154)),IF(AX154-VLOOKUP(BI154,NySiB!$L$2:$V$4,DK154,1)&lt;1,1 &amp; " - " &amp; AX154+VLOOKUP(BI154,NySiB!$L$2:$V$4,DK154,1),IF(AX154+VLOOKUP(BI154,NySiB!$L$2:$V$4,DK154,1)&gt;19,AX154-VLOOKUP(BI154,NySiB!$L$2:$V$4,DK154,1) &amp; " - " &amp; 19,AX154-VLOOKUP(BI154,NySiB!$L$2:$V$4,DK154,1) &amp; " - " &amp; AX154+VLOOKUP(BI154,NySiB!$L$2:$V$4,DK154,1))),"")</f>
        <v/>
      </c>
      <c r="CF154" s="4" t="str">
        <f>IF(AND(ISNUMBER(AY154),ISNUMBER(DK154)),IF(AY154-VLOOKUP(BI154,NySiT!$L$2:$V$4,DK154,1)&lt;1,1 &amp; " - " &amp; AY154+VLOOKUP(BI154,NySiT!$L$2:$V$4,DK154,1),IF(AY154+VLOOKUP(BI154,NySiT!$L$2:$V$4,DK154,1)&gt;19,AY154-VLOOKUP(BI154,NySiT!$L$2:$V$4,DK154,1) &amp; " - " &amp; 19,AY154-VLOOKUP(BI154,NySiT!$L$2:$V$4,DK154,1) &amp; " - " &amp; AY154+VLOOKUP(BI154,NySiT!$L$2:$V$4,DK154,1))),"")</f>
        <v/>
      </c>
      <c r="CG154" s="4" t="str">
        <f>IF(AND(ISNUMBER(AZ154),ISNUMBER(DK154)),IF(AZ154-VLOOKUP(BI154,NyVs!$L$2:$V$4,DK154,1)&lt;1,1 &amp; " - " &amp; AZ154+VLOOKUP(BI154,NyVs!$L$2:$V$4,DK154,1),IF(AZ154+VLOOKUP(BI154,NyVs!$L$2:$V$4,DK154,1)&gt;19,AZ154-VLOOKUP(BI154,NyVs!$L$2:$V$4,DK154,1) &amp; " - " &amp; 19,AZ154-VLOOKUP(BI154,NyVs!$L$2:$V$4,DK154,1) &amp; " - " &amp; AZ154+VLOOKUP(BI154,NyVs!$L$2:$V$4,DK154,1))),"")</f>
        <v/>
      </c>
      <c r="CH154" s="4" t="str">
        <f>IF(AND(ISNUMBER(BA154),ISNUMBER(DK154)),IF(BA154-VLOOKUP(BI154,NyPp!$L$2:$V$4,DK154,1)&lt;1,1 &amp; " - " &amp; BA154+VLOOKUP(BI154,NyPp!$L$2:$V$4,DK154,1),IF(BA154+VLOOKUP(BI154,NyPp!$L$2:$V$4,DK154,1)&gt;19,BA154-VLOOKUP(BI154,NyPp!$L$2:$V$4,DK154,1) &amp; " - " &amp; 19,BA154-VLOOKUP(BI154,NyPp!$L$2:$V$4,DK154,1) &amp; " - " &amp; BA154+VLOOKUP(BI154,NyPp!$L$2:$V$4,DK154,1))),"")</f>
        <v/>
      </c>
      <c r="CI154" s="4" t="str">
        <f>IF(AND(ISNUMBER(BB154),ISNUMBER(DK154)),IF(BB154-VLOOKUP(BI154,NyIGS!$L$2:$V$4,DK154,1)&lt;40,40 &amp; " - " &amp; BB154+VLOOKUP(BI154,NyIGS!$L$2:$V$4,DK154,1),IF(BB154+VLOOKUP(BI154,NyIGS!$L$2:$V$4,DK154,1)&gt;160,BB154-VLOOKUP(BI154,NyIGS!$L$2:$V$4,DK154,1) &amp; " - " &amp; 160,BB154-VLOOKUP(BI154,NyIGS!$L$2:$V$4,DK154,1) &amp; " - " &amp; BB154+VLOOKUP(BI154,NyIGS!$L$2:$V$4,DK154,1))),"")</f>
        <v/>
      </c>
      <c r="CJ154" s="4" t="str">
        <f>IF(AND(ISNUMBER(BC154),ISNUMBER(DK154)),IF(BC154-VLOOKUP(BI154,NyIRS!$L$2:$V$4,DK154,1)&lt;40,40 &amp; " - " &amp; BC154+VLOOKUP(BI154,NyIRS!$L$2:$V$4,DK154,1),IF(BC154+VLOOKUP(BI154,NyIRS!$L$2:$V$4,DK154,1)&gt;160,BC154-VLOOKUP(BI154,NyIRS!$L$2:$V$4,DK154,1) &amp; " - " &amp; 160,BC154-VLOOKUP(BI154,NyIRS!$L$2:$V$4,DK154,1) &amp; " - " &amp; BC154+VLOOKUP(BI154,NyIRS!$L$2:$V$4,DK154,1))),"")</f>
        <v/>
      </c>
      <c r="CK154" s="4" t="str">
        <f>IF(AND(ISNUMBER(BD154),ISNUMBER(DK154)),IF(BD154-VLOOKUP(BI154,NyIES!$L$2:$V$4,DK154,1)&lt;40,40 &amp; " - " &amp; BD154+VLOOKUP(BI154,NyIES!$L$2:$V$4,DK154,1),IF(BD154+VLOOKUP(BI154,NyIES!$L$2:$V$4,DK154,1)&gt;160,BD154-VLOOKUP(BI154,NyIES!$L$2:$V$4,DK154,1) &amp; " - " &amp; 160,BD154-VLOOKUP(BI154,NyIES!$L$2:$V$4,DK154,1) &amp; " - " &amp; BD154+VLOOKUP(BI154,NyIES!$L$2:$V$4,DK154,1))),"")</f>
        <v/>
      </c>
      <c r="CL154" s="4" t="str">
        <f>IF(AND(ISNUMBER(BE154),ISNUMBER(DK154)),IF(BE154-VLOOKUP(BI154,NyISI!$L$2:$V$4,DK154,1)&lt;40,40 &amp; " - " &amp; BE154+VLOOKUP(BI154,NyISI!$L$2:$V$4,DK154,1),IF(BE154+VLOOKUP(BI154,NyISI!$L$2:$V$4,DK154,1)&gt;160,BE154-VLOOKUP(BI154,NyISI!$L$2:$V$4,DK154,1) &amp; " - " &amp; 160,BE154-VLOOKUP(BI154,NyISI!$L$2:$V$4,DK154,1) &amp; " - " &amp; BE154+VLOOKUP(BI154,NyISI!$L$2:$V$4,DK154,1))),"")</f>
        <v/>
      </c>
      <c r="CM154" s="4" t="str">
        <f>IF(AND(ISNUMBER(DK154),DK154&lt;8),IF(AND(ISNUMBER(BF154),ISNUMBER(DK154)),IF(BF154-VLOOKUP(BI154,NyISS!$L$2:$V$4,DK154,1)&lt;40,40 &amp; " - " &amp; BF154+VLOOKUP(BI154,NyISS!$L$2:$V$4,DK154,1),IF(BF154+VLOOKUP(BI154,NyISS!$L$2:$V$4,DK154,1)&gt;160,BF154-VLOOKUP(BI154,NyISS!$L$2:$V$4,DK154,1) &amp; " - " &amp; 160,BF154-VLOOKUP(BI154,NyISS!$L$2:$V$4,DK154,1) &amp; " - " &amp; BF154+VLOOKUP(BI154,NyISS!$L$2:$V$4,DK154,1))),""),"")</f>
        <v/>
      </c>
      <c r="CN154" s="4" t="str">
        <f>IF(AND(ISNUMBER(DK154),DK154&gt;7),IF(AND(ISNUMBER(BG154),ISNUMBER(DK154)),IF(BG154-VLOOKUP(BI154,NyISM!$L$2:$V$4,DK154,1)&lt;40,40 &amp; " - " &amp; BG154+VLOOKUP(BI154,NyISM!$L$2:$V$4,DK154,1),IF(BG154+VLOOKUP(BI154,NyISM!$L$2:$V$4,DK154,1)&gt;160,BG154-VLOOKUP(BI154,NyISM!$L$2:$V$4,DK154,1) &amp; " - " &amp; 160,BG154-VLOOKUP(BI154,NyISM!$L$2:$V$4,DK154,1) &amp; " - " &amp; BG154+VLOOKUP(BI154,NyISM!$L$2:$V$4,DK154,1))),""),"")</f>
        <v/>
      </c>
      <c r="CO154" s="4" t="str">
        <f>IF(AND(ISNUMBER(BH154),ISNUMBER(DK154)),IF(BH154-VLOOKUP(BI154,NyIAM!$L$2:$V$4,DK154,1)&lt;40,40 &amp; " - " &amp; BH154+VLOOKUP(BI154,NyIAM!$L$2:$V$4,DK154,1),IF(BH154+VLOOKUP(BI154,NyIAM!$L$2:$V$4,DK154,1)&gt;160,BH154-VLOOKUP(BI154,NyIAM!$L$2:$V$4,DK154,1) &amp; " - " &amp; 160,BH154-VLOOKUP(BI154,NyIAM!$L$2:$V$4,DK154,1) &amp; " - " &amp; BH154+VLOOKUP(BI154,NyIAM!$L$2:$V$4,DK154,1))),"")</f>
        <v/>
      </c>
      <c r="CP154" s="4" t="str">
        <f>IF(AF154="","",IF(AND(ISNUMBER(AF154),ISNUMBER(DK154)),IF(VLOOKUP(AF154,NyOm!$A$2:$K$30,DK154,1)=1,"Onormalt få ord",IF(VLOOKUP(AF154,NyOm!$A$2:$K$30,DK154,1)=2,"Färre antal ord än normalt",IF(VLOOKUP(AF154,NyOm!$A$2:$K$30,DK154,1)=3,"Normalt antal ord","")))))</f>
        <v/>
      </c>
      <c r="CQ154" s="4" t="str">
        <f>IF(AB154="","",IF(AND(ISNUMBER(AB154),ISNUMBER(DK154)),IF(VLOOKUP(AB154,NyPbTid!$A$2:$K$218,DK154,1)=1,"Onormalt lång tidsåtgång",IF(VLOOKUP(AB154,NyPbTid!$A$2:$K$218,DK154,1)=2,"Långsammare än normalt",IF(VLOOKUP(AB154,NyPbTid!$A$2:$K$218,DK154,1)=3,"Normal tidsåtgång","")))))</f>
        <v/>
      </c>
      <c r="CR154" s="4" t="str">
        <f>IF(AC154="","",IF(AND(ISNUMBER(AC154),ISNUMBER(DK154)),IF(VLOOKUP(AC154,NyPbFel!$A$2:$K$18,DK154,1)=1,"Onormalt antal fel",IF(VLOOKUP(AC154,NyPbFel!$A$2:$K$18,DK154,1)=2,"Fler fel än normalt",IF(VLOOKUP(AC154,NyPbFel!$A$2:$K$18,DK154,1)=3,"Normalt antal fel","")))))</f>
        <v/>
      </c>
      <c r="CS154" s="4" t="str">
        <f t="shared" si="50"/>
        <v/>
      </c>
      <c r="CT154" s="4" t="str">
        <f>IF(OR(ISNUMBER(CS154),CS154="0**"),IF(ISNUMBER(CS154),CS154/ABS(CS154)*VLOOKUP(1,SignDiff!$A$3:$K$4,DK154,1),VLOOKUP(1,SignDiff!$A$3:$K$4,DK154,1)),"")</f>
        <v/>
      </c>
      <c r="CU154" s="4" t="str">
        <f>IF(OR(ISNUMBER(CS154),CS154="0**"),IF(ISNUMBER(CS154),CS154/ABS(CS154)*VLOOKUP(1,SignDiff!$A$7:$K$8,DK154,1),VLOOKUP(1,SignDiff!$A$7:$K$8,DK154,1)),"")</f>
        <v/>
      </c>
      <c r="CV154" s="4" t="str">
        <f t="shared" si="51"/>
        <v/>
      </c>
      <c r="CW154" s="4" t="str">
        <f t="shared" si="52"/>
        <v/>
      </c>
      <c r="CX154" s="4" t="str">
        <f>IF(OR(ISNUMBER(CS154),CS154="0**"),IF(CS154="0**",VLOOKUP(0,'IRS-IES'!$A$2:$C$43,2,1),IF(CS154&lt;0,VLOOKUP(ABS(CS154),'IRS-IES'!$A$2:$C$43,2,1),VLOOKUP(ABS(CS154),'IRS-IES'!$A$2:$C$43,3,1))),"")</f>
        <v/>
      </c>
      <c r="CY154" s="4" t="str">
        <f t="shared" si="53"/>
        <v/>
      </c>
      <c r="CZ154" s="4" t="str">
        <f>IF(OR(ISNUMBER(CY154),CY154="0**"),IF(ISNUMBER(CY154),CY154/ABS(CY154)*VLOOKUP(2,SignDiff!$A$3:$K$4,DK154,1),VLOOKUP(2,SignDiff!$A$3:$K$4,DK154,1)),"")</f>
        <v/>
      </c>
      <c r="DA154" s="4" t="str">
        <f>IF(OR(ISNUMBER(CY154),CY154="0**"),IF(ISNUMBER(CY154),CY154/ABS(CY154)*VLOOKUP(2,SignDiff!$A$7:$K$8,DK154,1),VLOOKUP(2,SignDiff!$A$7:$K$8,DK154,1)),"")</f>
        <v/>
      </c>
      <c r="DB154" s="4" t="str">
        <f t="shared" si="54"/>
        <v/>
      </c>
      <c r="DC154" s="4" t="str">
        <f t="shared" si="55"/>
        <v/>
      </c>
      <c r="DD154" s="4" t="str">
        <f>IF(OR(ISNUMBER(CY154),CY154="0**"),IF(CY154="0**",VLOOKUP(0,'ISI-ISS'!$A$2:$C$43,2,1),IF(CY154&lt;0,VLOOKUP(ABS(CY154),'ISI-ISS'!$A$2:$C$43,2,1),VLOOKUP(ABS(CY154),'ISI-ISS'!$A$2:$C$43,3,1))),"")</f>
        <v/>
      </c>
      <c r="DE154" s="4" t="str">
        <f t="shared" si="56"/>
        <v/>
      </c>
      <c r="DF154" s="4" t="str">
        <f>IF(OR(ISNUMBER(DE154),DE154="0**"),IF(ISNUMBER(DE154),DE154/ABS(DE154)*VLOOKUP(2,SignDiff!$A$3:$K$4,DK154,1),VLOOKUP(2,SignDiff!$A$3:$K$4,DK154,1)),"")</f>
        <v/>
      </c>
      <c r="DG154" s="4" t="str">
        <f>IF(OR(ISNUMBER(DE154),DE154="0**"),IF(ISNUMBER(DE154),DE154/ABS(DE154)*VLOOKUP(2,SignDiff!$A$7:$K$8,DK154,1),VLOOKUP(2,SignDiff!$A$7:$K$8,DK154,1)),"")</f>
        <v/>
      </c>
      <c r="DH154" s="4" t="str">
        <f t="shared" si="57"/>
        <v/>
      </c>
      <c r="DI154" s="4" t="str">
        <f t="shared" si="58"/>
        <v/>
      </c>
      <c r="DJ154" s="4" t="str">
        <f>IF(OR(ISNUMBER(DE154),DE154="0**"),IF(DE154="0**",VLOOKUP(0,'ISI-ISM'!$A$2:$C$43,2,1),IF(DE154&lt;0,VLOOKUP(ABS(DE154),'ISI-ISM'!$A$2:$C$43,2,1),VLOOKUP(ABS(DE154),'ISI-ISM'!$A$2:$C$43,3,1))),"")</f>
        <v/>
      </c>
      <c r="DK154" s="4" t="str">
        <f>IF(ISERROR(VLOOKUP(N154,age!$A$2:$C$11,2,1)),"",VLOOKUP(N154,age!$A$2:$C$11,2,1))</f>
        <v/>
      </c>
      <c r="DL154" s="4" t="str">
        <f>IF(ISERROR(VLOOKUP(N154,age!$A$2:$C$11,3,1)),"",VLOOKUP(N154,age!$A$2:$C$11,3,1))</f>
        <v/>
      </c>
      <c r="DM154" s="4">
        <f t="shared" si="45"/>
        <v>0</v>
      </c>
      <c r="DN154" s="4">
        <f t="shared" si="46"/>
        <v>0</v>
      </c>
      <c r="DO154" s="4">
        <f t="shared" si="47"/>
        <v>0</v>
      </c>
      <c r="DP154" s="4">
        <f t="shared" si="48"/>
        <v>0</v>
      </c>
      <c r="DQ154" s="4">
        <f t="shared" si="49"/>
        <v>0</v>
      </c>
      <c r="DR154" s="9" t="str">
        <f t="shared" si="59"/>
        <v/>
      </c>
      <c r="DS154" s="9" t="str">
        <f t="shared" si="60"/>
        <v/>
      </c>
      <c r="DT154" s="9" t="str">
        <f t="shared" si="61"/>
        <v/>
      </c>
      <c r="DU154" s="9" t="str">
        <f t="shared" si="62"/>
        <v/>
      </c>
      <c r="DV154" s="9" t="str">
        <f t="shared" si="63"/>
        <v/>
      </c>
      <c r="DW154" s="9" t="str">
        <f t="shared" si="64"/>
        <v/>
      </c>
      <c r="DX154" s="9" t="str">
        <f t="shared" si="65"/>
        <v/>
      </c>
      <c r="DY154" s="9" t="str">
        <f>IF(AND(ISNUMBER(AJ154),ISNUMBER(DK154)),IF(AJ154-VLOOKUP(BI154,NyFi!$L$2:$V$4,DK154,1)&lt;1,1,AJ154-VLOOKUP(BI154,NyFi!$L$2:$V$4,DK154,1)),"")</f>
        <v/>
      </c>
      <c r="DZ154" s="9" t="str">
        <f>IF(AND(ISNUMBER(DK154),DK154&lt;8),IF(AND(ISNUMBER(AK154),ISNUMBER(DK154)),IF(AK154-VLOOKUP(BI154,NyGs!$L$2:$V$4,DK154,1)&lt;1,1,AK154-VLOOKUP(BI154,NyGs!$L$2:$V$4,DK154,1)),""),"")</f>
        <v/>
      </c>
      <c r="EA154" s="9" t="str">
        <f>IF(AND(ISNUMBER(AL154),ISNUMBER(DK154)),IF(AL154-VLOOKUP(BI154,NyRm!$L$2:$V$4,DK154,1)&lt;1,1,AL154-VLOOKUP(BI154,NyRm!$L$2:$V$4,DK154,1)),"")</f>
        <v/>
      </c>
      <c r="EB154" s="9" t="str">
        <f>IF(AND(ISNUMBER(AM154),ISNUMBER(DK154)),IF(AM154-VLOOKUP(BI154,NyFm!$L$2:$V$4,DK154,1)&lt;1,1,AM154-VLOOKUP(BI154,NyFm!$L$2:$V$4,DK154,1)),"")</f>
        <v/>
      </c>
      <c r="EC154" s="9" t="str">
        <f>IF(AND(ISNUMBER(DK154),DK154&lt;8),IF(AND(ISNUMBER(AN154),ISNUMBER(DK154)),IF(AN154-VLOOKUP(BI154,NyLi1R!$L$2:$V$4,DK154,1)&lt;1,1,AN154-VLOOKUP(BI154,NyLi1R!$L$2:$V$4,DK154,1)),""),"")</f>
        <v/>
      </c>
      <c r="ED154" s="9" t="str">
        <f>IF(AND(ISNUMBER(DK154),DK154&lt;8),IF(AND(ISNUMBER(AO154),ISNUMBER(DK154)),IF(AO154-VLOOKUP(BI154,NyLi1E!$L$2:$V$4,DK154,1)&lt;1,1,AO154-VLOOKUP(BI154,NyLi1E!$L$2:$V$4,DK154,1)),""),"")</f>
        <v/>
      </c>
      <c r="EE154" s="9" t="str">
        <f>IF(AND(ISNUMBER(DK154),DK154&lt;8),IF(AND(ISNUMBER(AP154),ISNUMBER(DK154)),IF(AP154-VLOOKUP(BI154,NyLi1T!$L$2:$V$4,DK154,1)&lt;1,1,AP154-VLOOKUP(BI154,NyLi1T!$L$2:$V$4,DK154,1)),""),"")</f>
        <v/>
      </c>
      <c r="EF154" s="9" t="str">
        <f>IF(AND(ISNUMBER(DK154),DK154&gt;7),IF(AND(ISNUMBER(AQ154),ISNUMBER(DK154)),IF(AQ154-VLOOKUP(BI154,NyLi2R!$L$2:$V$4,DK154,1)&lt;1,1,AQ154-VLOOKUP(BI154,NyLi2R!$L$2:$V$4,DK154,1)),""),"")</f>
        <v/>
      </c>
      <c r="EG154" s="9" t="str">
        <f>IF(AND(ISNUMBER(DK154),DK154&gt;7),IF(AND(ISNUMBER(AR154),ISNUMBER(DK154)),IF(AR154-VLOOKUP(BI154,NyLi2E!$L$2:$V$4,DK154,1)&lt;1,1,AR154-VLOOKUP(BI154,NyLi2E!$L$2:$V$4,DK154,1)),""),"")</f>
        <v/>
      </c>
      <c r="EH154" s="9" t="str">
        <f>IF(AND(ISNUMBER(DK154),DK154&gt;7),IF(AND(ISNUMBER(AS154),ISNUMBER(DK154)),IF(AS154-VLOOKUP(BI154,NyLi2T!$L$2:$V$4,DK154,1)&lt;1,1,AS154-VLOOKUP(BI154,NyLi2T!$L$2:$V$4,DK154,1)),""),"")</f>
        <v/>
      </c>
      <c r="EI154" s="9" t="str">
        <f>IF(AND(ISNUMBER(DK154),DK154&lt;8),IF(AND(ISNUMBER(AT154),ISNUMBER(DK154)),IF(AT154-VLOOKUP(BI154,NySs!$L$2:$V$4,DK154,1)&lt;1,1,AT154-VLOOKUP(BI154,NySs!$L$2:$V$4,DK154,1)),""),"")</f>
        <v/>
      </c>
      <c r="EJ154" s="9" t="str">
        <f>IF(AND(ISNUMBER(DK154),DK154&lt;9),IF(AND(ISNUMBER(AU154),ISNUMBER(DK154)),IF(AU154-VLOOKUP(BI154,NyEo!$L$2:$V$4,DK154,1)&lt;1,1,AU154-VLOOKUP(BI154,NyEo!$L$2:$V$4,DK154,1)),""),"")</f>
        <v/>
      </c>
      <c r="EK154" s="9" t="str">
        <f>IF(AND(ISNUMBER(DK154),DK154&gt;7),IF(AND(ISNUMBER(AV154),ISNUMBER(DK154)),IF(AV154-VLOOKUP(BI154,NyHt!$L$2:$V$4,DK154,1)&lt;1,1,AV154-VLOOKUP(BI154,NyHt!$L$2:$V$4,DK154,1)),""),"")</f>
        <v/>
      </c>
      <c r="EL154" s="9" t="str">
        <f>IF(AND(ISNUMBER(AW154),ISNUMBER(DK154)),IF(AW154-VLOOKUP(BI154,NySiF!$L$2:$V$4,DK154,1)&lt;1,1,AW154-VLOOKUP(BI154,NySiF!$L$2:$V$4,DK154,1)),"")</f>
        <v/>
      </c>
      <c r="EM154" s="9" t="str">
        <f>IF(AND(ISNUMBER(AX154),ISNUMBER(DK154)),IF(AX154-VLOOKUP(BI154,NySiB!$L$2:$V$4,DK154,1)&lt;1,1,AX154-VLOOKUP(BI154,NySiB!$L$2:$V$4,DK154,1)),"")</f>
        <v/>
      </c>
      <c r="EN154" s="9" t="str">
        <f>IF(AND(ISNUMBER(AY154),ISNUMBER(DK154)),IF(AY154-VLOOKUP(BI154,NySiT!$L$2:$V$4,DK154,1)&lt;1,1,AY154-VLOOKUP(BI154,NySiT!$L$2:$V$4,DK154,1)),"")</f>
        <v/>
      </c>
      <c r="EO154" s="9" t="str">
        <f>IF(AND(ISNUMBER(AZ154),ISNUMBER(DK154)),IF(AZ154-VLOOKUP(BI154,NyVs!$L$2:$V$4,DK154,1)&lt;1,1,AZ154-VLOOKUP(BI154,NyVs!$L$2:$V$4,DK154,1)),"")</f>
        <v/>
      </c>
      <c r="EP154" s="9" t="str">
        <f>IF(AND(ISNUMBER(BA154),ISNUMBER(DK154)),IF(BA154-VLOOKUP(BI154,NyPp!$L$2:$V$4,DK154,1)&lt;1,1,BA154-VLOOKUP(BI154,NyPp!$L$2:$V$4,DK154,1)),"")</f>
        <v/>
      </c>
      <c r="EQ154" s="9" t="str">
        <f>IF(AND(ISNUMBER(BB154),ISNUMBER(DK154)),IF(BB154-VLOOKUP(BI154,NyIGS!$L$2:$V$4,DK154,1)&lt;40,40,BB154-VLOOKUP(BI154,NyIGS!$L$2:$V$4,DK154,1)),"")</f>
        <v/>
      </c>
      <c r="ER154" s="9" t="str">
        <f>IF(AND(ISNUMBER(BC154),ISNUMBER(DK154)),IF(BC154-VLOOKUP(BI154,NyIRS!$L$2:$V$4,DK154,1)&lt;40,40,BC154-VLOOKUP(BI154,NyIRS!$L$2:$V$4,DK154,1)),"")</f>
        <v/>
      </c>
      <c r="ES154" s="9" t="str">
        <f>IF(AND(ISNUMBER(BD154),ISNUMBER(DK154)),IF(BD154-VLOOKUP(BI154,NyIES!$L$2:$V$4,DK154,1)&lt;40,40,BD154-VLOOKUP(BI154,NyIES!$L$2:$V$4,DK154,1)),"")</f>
        <v/>
      </c>
      <c r="ET154" s="9" t="str">
        <f>IF(AND(ISNUMBER(BE154),ISNUMBER(DK154)),IF(BE154-VLOOKUP(BI154,NyISI!$L$2:$V$4,DK154,1)&lt;40,40,BE154-VLOOKUP(BI154,NyISI!$L$2:$V$4,DK154,1)),"")</f>
        <v/>
      </c>
      <c r="EU154" s="9" t="str">
        <f>IF(AND(ISNUMBER(DK154),DK154&lt;8),IF(AND(ISNUMBER(BF154),ISNUMBER(DK154)),IF(BF154-VLOOKUP(BI154,NyISS!$L$2:$V$4,DK154,1)&lt;40,40,BF154-VLOOKUP(BI154,NyISS!$L$2:$V$4,DK154,1)),""),"")</f>
        <v/>
      </c>
      <c r="EV154" s="9" t="str">
        <f>IF(AND(ISNUMBER(DK154),DK154&gt;7),IF(AND(ISNUMBER(BG154),ISNUMBER(DK154)),IF(BG154-VLOOKUP(BI154,NyISM!$L$2:$V$4,DK154,1)&lt;40,40,BG154-VLOOKUP(BI154,NyISM!$L$2:$V$4,DK154,1)),""),"")</f>
        <v/>
      </c>
      <c r="EW154" s="9" t="str">
        <f>IF(AND(ISNUMBER(BH154),ISNUMBER(DK154)),IF(BH154-VLOOKUP(BI154,NyIAM!$L$2:$V$4,DK154,1)&lt;40,40,BH154-VLOOKUP(BI154,NyIAM!$L$2:$V$4,DK154,1)),"")</f>
        <v/>
      </c>
      <c r="EX154" s="9" t="str">
        <f>IF(AND(ISNUMBER(AJ154),ISNUMBER(DK154)),IF(AJ154+VLOOKUP(BI154,NyFi!$L$2:$V$4,DK154,1)&gt;19,19,AJ154+VLOOKUP(BI154,NyFi!$L$2:$V$4,DK154,1)),"")</f>
        <v/>
      </c>
      <c r="EY154" s="9" t="str">
        <f>IF(AND(ISNUMBER(DK154),DK154&lt;8),IF(AND(ISNUMBER(AK154),ISNUMBER(DK154)),IF(AK154+VLOOKUP(BI154,NyGs!$L$2:$V$4,DK154,1)&gt;19,19,AK154+VLOOKUP(BI154,NyGs!$L$2:$V$4,DK154,1)),""),"")</f>
        <v/>
      </c>
      <c r="EZ154" s="9" t="str">
        <f>IF(AND(ISNUMBER(AL154),ISNUMBER(DK154)),IF(AL154+VLOOKUP(BI154,NyRm!$L$2:$V$4,DK154,1)&gt;19,19,AL154+VLOOKUP(BI154,NyRm!$L$2:$V$4,DK154,1)),"")</f>
        <v/>
      </c>
      <c r="FA154" s="9" t="str">
        <f>IF(AND(ISNUMBER(AM154),ISNUMBER(DK154)),IF(AM154+VLOOKUP(BI154,NyFm!$L$2:$V$4,DK154,1)&gt;19,19,AM154+VLOOKUP(BI154,NyFm!$L$2:$V$4,DK154,1)),"")</f>
        <v/>
      </c>
      <c r="FB154" s="9" t="str">
        <f>IF(AND(ISNUMBER(DK154),DK154&lt;8),IF(AND(ISNUMBER(AN154),ISNUMBER(DK154)),IF(AN154+VLOOKUP(BI154,NyLi1R!$L$2:$V$4,DK154,1)&gt;19,19,AN154+VLOOKUP(BI154,NyLi1R!$L$2:$V$4,DK154,1)),""),"")</f>
        <v/>
      </c>
      <c r="FC154" s="9" t="str">
        <f>IF(AND(ISNUMBER(DK154),DK154&lt;8),IF(AND(ISNUMBER(AO154),ISNUMBER(DK154)),IF(AO154+VLOOKUP(BI154,NyLi1E!$L$2:$V$4,DK154,1)&gt;19,19,AO154+VLOOKUP(BI154,NyLi1E!$L$2:$V$4,DK154,1)),""),"")</f>
        <v/>
      </c>
      <c r="FD154" s="9" t="str">
        <f>IF(AND(ISNUMBER(DK154),DK154&lt;8),IF(AND(ISNUMBER(AP154),ISNUMBER(DK154)),IF(AP154+VLOOKUP(BI154,NyLi1T!$L$2:$V$4,DK154,1)&gt;19,19,AP154+VLOOKUP(BI154,NyLi1T!$L$2:$V$4,DK154,1)),""),"")</f>
        <v/>
      </c>
      <c r="FE154" s="9" t="str">
        <f>IF(AND(ISNUMBER(DK154),DK154&gt;7),IF(AND(ISNUMBER(AQ154),ISNUMBER(DK154)),IF(AQ154+VLOOKUP(BI154,NyLi2R!$L$2:$V$4,DK154,1)&gt;19,19,AQ154+VLOOKUP(BI154,NyLi2R!$L$2:$V$4,DK154,1)),""),"")</f>
        <v/>
      </c>
      <c r="FF154" s="9" t="str">
        <f>IF(AND(ISNUMBER(DK154),DK154&gt;7),IF(AND(ISNUMBER(AR154),ISNUMBER(DK154)),IF(AR154+VLOOKUP(BI154,NyLi2E!$L$2:$V$4,DK154,1)&gt;19,19,AR154+VLOOKUP(BI154,NyLi2E!$L$2:$V$4,DK154,1)),""),"")</f>
        <v/>
      </c>
      <c r="FG154" s="9" t="str">
        <f>IF(AND(ISNUMBER(DK154),DK154&gt;7),IF(AND(ISNUMBER(AS154),ISNUMBER(DK154)),IF(AS154+VLOOKUP(BI154,NyLi2T!$L$2:$V$4,DK154,1)&gt;19,19,AS154+VLOOKUP(BI154,NyLi2T!$L$2:$V$4,DK154,1)),""),"")</f>
        <v/>
      </c>
      <c r="FH154" s="9" t="str">
        <f>IF(AND(ISNUMBER(DK154),DK154&lt;8),IF(AND(ISNUMBER(AT154),ISNUMBER(DK154)),IF(AT154+VLOOKUP(BI154,NySs!$L$2:$V$4,DK154,1)&gt;19,19,AT154+VLOOKUP(BI154,NySs!$L$2:$V$4,DK154,1)),""),"")</f>
        <v/>
      </c>
      <c r="FI154" s="9" t="str">
        <f>IF(AND(ISNUMBER(DK154),DK154&lt;9),IF(AND(ISNUMBER(AU154),ISNUMBER(DK154)),IF(AU154+VLOOKUP(BI154,NyEo!$L$2:$V$4,DK154,1)&gt;19,19,AU154+VLOOKUP(BI154,NyEo!$L$2:$V$4,DK154,1)),""),"")</f>
        <v/>
      </c>
      <c r="FJ154" s="9" t="str">
        <f>IF(AND(ISNUMBER(DK154),DK154&gt;7),IF(AND(ISNUMBER(AV154),ISNUMBER(DK154)),IF(AV154+VLOOKUP(BI154,NyHt!$L$2:$V$4,DK154,1)&gt;19,19,AV154+VLOOKUP(BI154,NyHt!$L$2:$V$4,DK154,1)),""),"")</f>
        <v/>
      </c>
      <c r="FK154" s="9" t="str">
        <f>IF(AND(ISNUMBER(AW154),ISNUMBER(DK154)),IF(AW154+VLOOKUP(BI154,NySiF!$L$2:$V$4,DK154,1)&gt;19,19,AW154+VLOOKUP(BI154,NySiF!$L$2:$V$4,DK154,1)),"")</f>
        <v/>
      </c>
      <c r="FL154" s="9" t="str">
        <f>IF(AND(ISNUMBER(AX154),ISNUMBER(DK154)),IF(AX154+VLOOKUP(BI154,NySiB!$L$2:$V$4,DK154,1)&gt;19,19,AX154+VLOOKUP(BI154,NySiB!$L$2:$V$4,DK154,1)),"")</f>
        <v/>
      </c>
      <c r="FM154" s="9" t="str">
        <f>IF(AND(ISNUMBER(AY154),ISNUMBER(DK154)),IF(AY154+VLOOKUP(BI154,NySiT!$L$2:$V$4,DK154,1)&gt;19,19,AY154+VLOOKUP(BI154,NySiT!$L$2:$V$4,DK154,1)),"")</f>
        <v/>
      </c>
      <c r="FN154" s="9" t="str">
        <f>IF(AND(ISNUMBER(AZ154),ISNUMBER(DK154)),IF(AZ154+VLOOKUP(BI154,NyVs!$L$2:$V$4,DK154,1)&gt;19,19,AZ154+VLOOKUP(BI154,NyVs!$L$2:$V$4,DK154,1)),"")</f>
        <v/>
      </c>
      <c r="FO154" s="9" t="str">
        <f>IF(AND(ISNUMBER(BA154),ISNUMBER(DK154)),IF(BA154+VLOOKUP(BI154,NyPp!$L$2:$V$4,DK154,1)&gt;19,19,BA154+VLOOKUP(BI154,NyPp!$L$2:$V$4,DK154,1)),"")</f>
        <v/>
      </c>
      <c r="FP154" s="9" t="str">
        <f>IF(AND(ISNUMBER(BB154),ISNUMBER(DK154)),IF(BB154+VLOOKUP(BI154,NyIGS!$L$2:$V$4,DK154,1)&gt;160,160,BB154+VLOOKUP(BI154,NyIGS!$L$2:$V$4,DK154,1)),"")</f>
        <v/>
      </c>
      <c r="FQ154" s="9" t="str">
        <f>IF(AND(ISNUMBER(BC154),ISNUMBER(DK154)),IF(BC154+VLOOKUP(BI154,NyIRS!$L$2:$V$4,DK154,1)&gt;160,160,BC154+VLOOKUP(BI154,NyIRS!$L$2:$V$4,DK154,1)),"")</f>
        <v/>
      </c>
      <c r="FR154" s="9" t="str">
        <f>IF(AND(ISNUMBER(BD154),ISNUMBER(DK154)),IF(BD154+VLOOKUP(BI154,NyIES!$L$2:$V$4,DK154,1)&gt;160,160, BD154+VLOOKUP(BI154,NyIES!$L$2:$V$4,DK154,1)),"")</f>
        <v/>
      </c>
      <c r="FS154" s="9" t="str">
        <f>IF(AND(ISNUMBER(BE154),ISNUMBER(DK154)),IF(BE154+VLOOKUP(BI154,NyISI!$L$2:$V$4,DK154,1)&gt;160,160,BE154+VLOOKUP(BI154,NyISI!$L$2:$V$4,DK154,1)),"")</f>
        <v/>
      </c>
      <c r="FT154" s="9" t="str">
        <f>IF(AND(ISNUMBER(DK154),DK154&lt;8),IF(AND(ISNUMBER(BF154),ISNUMBER(DK154)),IF(BF154+VLOOKUP(BI154,NyISS!$L$2:$V$4,DK154,1)&gt;160,160,BF154+VLOOKUP(BI154,NyISS!$L$2:$V$4,DK154,1)),""),"")</f>
        <v/>
      </c>
      <c r="FU154" s="9" t="str">
        <f>IF(AND(ISNUMBER(DK154),DK154&gt;7),IF(AND(ISNUMBER(BG154),ISNUMBER(DK154)),IF(BG154+VLOOKUP(BI154,NyISM!$L$2:$V$4,DK154,1)&gt;160,160,BG154+VLOOKUP(BI154,NyISM!$L$2:$V$4,DK154,1)),""),"")</f>
        <v/>
      </c>
      <c r="FV154" s="9" t="str">
        <f>IF(AND(ISNUMBER(BH154),ISNUMBER(DK154)),IF(BH154+VLOOKUP(BI154,NyIAM!$L$2:$V$4,DK154,1)&gt;160,160,BH154+VLOOKUP(BI154,NyIAM!$L$2:$V$4,DK154,1)),"")</f>
        <v/>
      </c>
    </row>
    <row r="155" spans="1:178" x14ac:dyDescent="0.2">
      <c r="A155" s="51"/>
      <c r="B155" s="51"/>
      <c r="C155" s="51"/>
      <c r="D155" s="51"/>
      <c r="E155" s="51"/>
      <c r="F155" s="51"/>
      <c r="G155" s="51"/>
      <c r="H155" s="51"/>
      <c r="I155" s="51"/>
      <c r="J155" s="52"/>
      <c r="K155" s="52"/>
      <c r="L155" s="53"/>
      <c r="M155" s="53"/>
      <c r="N155" s="58" t="str">
        <f t="shared" si="44"/>
        <v/>
      </c>
      <c r="O155" s="53"/>
      <c r="P155" s="53"/>
      <c r="Q155" s="53"/>
      <c r="R155" s="53"/>
      <c r="S155" s="53"/>
      <c r="T155" s="53"/>
      <c r="U155" s="53"/>
      <c r="V155" s="53"/>
      <c r="W155" s="53"/>
      <c r="X155" s="53"/>
      <c r="Y155" s="53"/>
      <c r="Z155" s="53"/>
      <c r="AA155" s="53"/>
      <c r="AB155" s="53"/>
      <c r="AC155" s="53"/>
      <c r="AD155" s="53"/>
      <c r="AE155" s="53"/>
      <c r="AF155" s="53"/>
      <c r="AG155" s="53"/>
      <c r="AH155" s="53"/>
      <c r="AI155" s="53"/>
      <c r="AJ155" s="4" t="str">
        <f>IF(O155="","",IF(ISNUMBER(N155),VLOOKUP(O155,NyFi!$A$2:$K$40,DK155),""))</f>
        <v/>
      </c>
      <c r="AK155" s="4" t="str">
        <f>IF(P155="","",IF(AND(ISNUMBER(N155),DK155&lt;8),VLOOKUP(P155,NyGs!$A$2:$G$41,DK155),""))</f>
        <v/>
      </c>
      <c r="AL155" s="4" t="str">
        <f>IF(AA155="","",IF(ISNUMBER(N155),VLOOKUP(AA155,NyRm!$A$2:$K$56,DK155),""))</f>
        <v/>
      </c>
      <c r="AM155" s="4" t="str">
        <f>IF(Z155="","",IF(ISNUMBER(N155),VLOOKUP(Z155,NyFm!$A$2:$K$46,DK155),""))</f>
        <v/>
      </c>
      <c r="AN155" s="4" t="str">
        <f>IF(U155="","",IF(AND(ISNUMBER(N155),DK155&lt;8),VLOOKUP(U155,NyLi1R!$A$2:$G$20,DK155),""))</f>
        <v/>
      </c>
      <c r="AO155" s="4" t="str">
        <f>IF(V155="","",IF(AND(ISNUMBER(N155),DK155&lt;8),VLOOKUP(V155,NyLi1E!$A$2:$G$20,DK155),""))</f>
        <v/>
      </c>
      <c r="AP155" s="4" t="str">
        <f>IF(AND(ISNUMBER(N155),ISNUMBER(AN155),ISNUMBER(AO155),DK155&lt;8),VLOOKUP(AN155+AO155,NyLi1T!$A$2:$G$40,DK155),"")</f>
        <v/>
      </c>
      <c r="AQ155" s="4" t="str">
        <f>IF(W155="","",IF(AND(ISNUMBER(N155),DK155&gt;7),VLOOKUP(W155,NyLi2R!$A$2:$K$20,DK155),""))</f>
        <v/>
      </c>
      <c r="AR155" s="4" t="str">
        <f>IF(X155="","",IF(AND(ISNUMBER(N155),DK155&gt;7),VLOOKUP(X155,NyLi2E!$A$2:$K$20,DK155),""))</f>
        <v/>
      </c>
      <c r="AS155" s="4" t="str">
        <f>IF(AND(ISNUMBER(N155),ISNUMBER(AQ155),ISNUMBER(AR155),DK155&gt;7),VLOOKUP(AQ155+AR155,NyLi2T!$A$2:$K$40,DK155),"")</f>
        <v/>
      </c>
      <c r="AT155" s="4" t="str">
        <f>IF(AE155="","",IF(AND(ISNUMBER(N155),DK155&lt;8),VLOOKUP(AE155,NySs!$A$2:$G$28,DK155),""))</f>
        <v/>
      </c>
      <c r="AU155" s="4" t="str">
        <f>IF(AD155="","",IF(AND(ISNUMBER(N155),DK155&lt;9),VLOOKUP(AD155,NyEo!$A$2:$H$22,DK155),""))</f>
        <v/>
      </c>
      <c r="AV155" s="4" t="str">
        <f>IF(Q155="","",IF(AND(ISNUMBER(N155),DK155&gt;7),VLOOKUP(Q155,NyHt!$A$2:$K$17,DK155),""))</f>
        <v/>
      </c>
      <c r="AW155" s="4" t="str">
        <f>IF(R155="","",IF(ISNUMBER(N155),VLOOKUP(R155,NySiF!$A$2:$K$18,DK155),""))</f>
        <v/>
      </c>
      <c r="AX155" s="4" t="str">
        <f>IF(S155="","",IF(ISNUMBER(N155),VLOOKUP(S155,NySiB!$A$2:$K$16,DK155),""))</f>
        <v/>
      </c>
      <c r="AY155" s="4" t="str">
        <f>IF(T155="","",IF(ISNUMBER(N155),VLOOKUP(T155,NySiT!$A$2:$K$32,DK155),""))</f>
        <v/>
      </c>
      <c r="AZ155" s="4" t="str">
        <f>IF(Y155="","",IF(ISNUMBER(N155),VLOOKUP(Y155,NyVs!$A$2:$K$86,DK155),""))</f>
        <v/>
      </c>
      <c r="BA155" s="4" t="str">
        <f>IF(AI155="","",IF(ISNUMBER(N155),VLOOKUP(AI155,NyPp!$A$2:$K$202,DK155),""))</f>
        <v/>
      </c>
      <c r="BB155" s="4" t="str">
        <f>IF(AND(ISNUMBER(AJ155),ISNUMBER(AK155),ISNUMBER(AL155),ISNUMBER(AM155),DK155&lt;8),IF(COUNTIF(O155,0)+COUNTIF(P155,0)+COUNTIF(AA155,0)+COUNTIF(Z155,0)&gt;1,"",VLOOKUP(AJ155+AK155+AL155+AM155,NyIGS!$A$2:$K$78,DK155)),IF(AND(ISNUMBER(AJ155),ISNUMBER(AL155),ISNUMBER(AM155),ISNUMBER(AS155),DK155&gt;7),IF(COUNTIF(O155,0)+COUNTIF(AA155,0)+COUNTIF(Z155,0)+AND(COUNTIF(W155,0),COUNTIF(X155,0))&gt;1,"",VLOOKUP(AJ155+AL155+AM155+AS155,NyIGS!$A$2:$K$78,DK155)),""))</f>
        <v/>
      </c>
      <c r="BC155" s="4" t="str">
        <f>IF(AND(ISNUMBER(AJ155),ISNUMBER(AN155),ISNUMBER(AT155),DK155&lt;8),IF(COUNTIF(O155,0)+COUNTIF(U155,0)+COUNTIF(AE155,0)&gt;1,"",VLOOKUP(AJ155+AN155+AT155,NyIRS!$A$2:$K$59,DK155)),IF(AND(ISNUMBER(AJ155),ISNUMBER(AQ155),DK155&gt;7),IF(COUNTIF(O155,0)+COUNTIF(W155,0)&gt;1,"",VLOOKUP(AJ155+AQ155,NyIRS!$A$2:$K$59,DK155)),""))</f>
        <v/>
      </c>
      <c r="BD155" s="4" t="str">
        <f>IF(AND(ISNUMBER(AK155),ISNUMBER(AL155),ISNUMBER(AM155),DK155&lt;8),IF(COUNTIF(P155,0)+COUNTIF(AA155,0)+COUNTIF(Z155,0)&gt;1,"",VLOOKUP(AK155+AL155+AM155,NyIES!$A$2:$K$59,DK155)),IF(AND(ISNUMBER(AL155),ISNUMBER(AM155),ISNUMBER(AR155),DK155&gt;7),IF(COUNTIF(AA155,0)+COUNTIF(Z155,0)+COUNTIF(X155,0)&gt;1,"",VLOOKUP(AL155+AM155+AR155,NyIES!$A$2:$K$59,DK155)),""))</f>
        <v/>
      </c>
      <c r="BE155" s="4" t="str">
        <f>IF(AND(ISNUMBER(AJ155),ISNUMBER(AP155),ISNUMBER(AU155),DK155&lt;8),IF(COUNTIF(O155,0)+AND(COUNTIF(U155,0),COUNTIF(V155,0))+COUNTIF(AD155,0)&gt;1,"",VLOOKUP(AJ155+AP155+AU155,NyISI!$A$2:$K$59,DK155)),IF(AND(ISNUMBER(AS155),ISNUMBER(AU155),ISNUMBER(AV155),DK155=8),IF(COUNTIF(AD155,0)+COUNTIF(Q155,0)+AND(COUNTIF(W155,0),COUNTIF(X155,0))&gt;1,"",VLOOKUP(AS155+AU155+AV155,NyISI!$A$2:$K$59,DK155)),IF(AND(ISNUMBER(AS155),ISNUMBER(AV155),DK155&gt;8),IF(COUNTIF(Q155,0)+AND(COUNTIF(W155,0),COUNTIF(X155,0))&gt;1,"",VLOOKUP(AS155+AV155,NyISI!$A$2:$K$59,DK155)),"")))</f>
        <v/>
      </c>
      <c r="BF155" s="4" t="str">
        <f>IF(AND(ISNUMBER(AT155),ISNUMBER(AK155),ISNUMBER(AL155),ISNUMBER(AM155),DK155&lt;8),IF(COUNTIF(P155,0)+COUNTIF(AA155,0)+COUNTIF(Z155,0)+COUNTIF(AE155,0)&gt;1,"",VLOOKUP(AT155+AK155+AL155+AM155,NyISS!$A$2:$G$78,DK155)),"")</f>
        <v/>
      </c>
      <c r="BG155" s="4" t="str">
        <f>IF(AND(ISNUMBER(AJ155),ISNUMBER(AL155),ISNUMBER(AM155),DK155&gt;7),IF(COUNTIF(O155,0)+COUNTIF(AA155,0)+COUNTIF(Z155,0)&gt;1,"",VLOOKUP(AJ155+AL155+AM155,NyISM!$A$2:$K$59,DK155)),"")</f>
        <v/>
      </c>
      <c r="BH155" s="4" t="str">
        <f>IF(AND(ISNUMBER(AY155),ISNUMBER(AZ155)),IF(COUNTIF(T155,0)+COUNTIF(Y155,0)&gt;1,"",VLOOKUP(AY155+AZ155,NyIAM!$A$2:$K$40,DK155)),"")</f>
        <v/>
      </c>
      <c r="BJ155" s="4" t="str">
        <f>IF(ISNUMBER(BB155),VLOOKUP(BB155,Percentil!$A$2:$B$122,2,1),"")</f>
        <v/>
      </c>
      <c r="BK155" s="4" t="str">
        <f>IF(ISNUMBER(BC155),VLOOKUP(BC155,Percentil!$A$2:$B$122,2,1),"")</f>
        <v/>
      </c>
      <c r="BL155" s="4" t="str">
        <f>IF(ISNUMBER(BD155),VLOOKUP(BD155,Percentil!$A$2:$B$122,2,1),"")</f>
        <v/>
      </c>
      <c r="BM155" s="4" t="str">
        <f>IF(ISNUMBER(BE155),VLOOKUP(BE155,Percentil!$A$2:$B$122,2,1),"")</f>
        <v/>
      </c>
      <c r="BN155" s="4" t="str">
        <f>IF(ISNUMBER(BF155),VLOOKUP(BF155,Percentil!$A$2:$B$122,2,1),"")</f>
        <v/>
      </c>
      <c r="BO155" s="4" t="str">
        <f>IF(ISNUMBER(BG155),VLOOKUP(BG155,Percentil!$A$2:$B$122,2,1),"")</f>
        <v/>
      </c>
      <c r="BP155" s="4" t="str">
        <f>IF(ISNUMBER(BH155),VLOOKUP(BH155,Percentil!$A$2:$B$122,2,1),"")</f>
        <v/>
      </c>
      <c r="BQ155" s="4" t="str">
        <f>IF(AND(ISNUMBER(AJ155),ISNUMBER(DK155)),IF(AJ155-VLOOKUP(BI155,NyFi!$L$2:$V$4,DK155,1)&lt;1,1 &amp; " - " &amp; AJ155+VLOOKUP(BI155,NyFi!$L$2:$V$4,DK155,1),IF(AJ155+VLOOKUP(BI155,NyFi!$L$2:$V$4,DK155,1)&gt;19,AJ155-VLOOKUP(BI155,NyFi!$L$2:$V$4,DK155,1) &amp; " - " &amp; 19,AJ155-VLOOKUP(BI155,NyFi!$L$2:$V$4,DK155,1) &amp; " - " &amp; AJ155+VLOOKUP(BI155,NyFi!$L$2:$V$4,DK155,1))),"")</f>
        <v/>
      </c>
      <c r="BR155" s="4" t="str">
        <f>IF(AND(ISNUMBER(DK155),DK155&lt;8),IF(AND(ISNUMBER(AK155),ISNUMBER(DK155)),IF(AK155-VLOOKUP(BI155,NyGs!$L$2:$V$4,DK155,1)&lt;1,1 &amp; " - " &amp; AK155+VLOOKUP(BI155,NyGs!$L$2:$V$4,DK155,1),IF(AK155+VLOOKUP(BI155,NyGs!$L$2:$V$4,DK155,1)&gt;19,AK155-VLOOKUP(BI155,NyGs!$L$2:$V$4,DK155,1) &amp; " - " &amp; 19,AK155-VLOOKUP(BI155,NyGs!$L$2:$V$4,DK155,1) &amp; " - " &amp; AK155+VLOOKUP(BI155,NyGs!$L$2:$V$4,DK155,1))),""),"")</f>
        <v/>
      </c>
      <c r="BS155" s="4" t="str">
        <f>IF(AND(ISNUMBER(AL155),ISNUMBER(DK155)),IF(AL155-VLOOKUP(BI155,NyRm!$L$2:$V$4,DK155,1)&lt;1,1 &amp; " - " &amp; AL155+VLOOKUP(BI155,NyRm!$L$2:$V$4,DK155,1),IF(AL155+VLOOKUP(BI155,NyRm!$L$2:$V$4,DK155,1)&gt;19,AL155-VLOOKUP(BI155,NyRm!$L$2:$V$4,DK155,1) &amp; " - " &amp; 19,AL155-VLOOKUP(BI155,NyRm!$L$2:$V$4,DK155,1) &amp; " - " &amp; AL155+VLOOKUP(BI155,NyRm!$L$2:$V$4,DK155,1))),"")</f>
        <v/>
      </c>
      <c r="BT155" s="4" t="str">
        <f>IF(AND(ISNUMBER(AM155),ISNUMBER(DK155)),IF(AM155-VLOOKUP(BI155,NyFm!$L$2:$V$4,DK155,1)&lt;1,1 &amp; " - " &amp; AM155+VLOOKUP(BI155,NyFm!$L$2:$V$4,DK155,1),IF(AM155+VLOOKUP(BI155,NyFm!$L$2:$V$4,DK155,1)&gt;19,AM155-VLOOKUP(BI155,NyFm!$L$2:$V$4,DK155,1) &amp; " - " &amp; 19,AM155-VLOOKUP(BI155,NyFm!$L$2:$V$4,DK155,1) &amp; " - " &amp; AM155+VLOOKUP(BI155,NyFm!$L$2:$V$4,DK155,1))),"")</f>
        <v/>
      </c>
      <c r="BU155" s="4" t="str">
        <f>IF(AND(ISNUMBER(DK155),DK155&lt;8),IF(AND(ISNUMBER(AN155),ISNUMBER(DK155)),IF(AN155-VLOOKUP(BI155,NyLi1R!$L$2:$V$4,DK155,1)&lt;1,1 &amp; " - " &amp; AN155+VLOOKUP(BI155,NyLi1R!$L$2:$V$4,DK155,1),IF(AN155+VLOOKUP(BI155,NyLi1R!$L$2:$V$4,DK155,1)&gt;19,AN155-VLOOKUP(BI155,NyLi1R!$L$2:$V$4,DK155,1) &amp; " - " &amp; 19,AN155-VLOOKUP(BI155,NyLi1R!$L$2:$V$4,DK155,1) &amp; " - " &amp; AN155+VLOOKUP(BI155,NyLi1R!$L$2:$V$4,DK155,1))),""),"")</f>
        <v/>
      </c>
      <c r="BV155" s="4" t="str">
        <f>IF(AND(ISNUMBER(DK155),DK155&lt;8),IF(AND(ISNUMBER(AO155),ISNUMBER(DK155)),IF(AO155-VLOOKUP(BI155,NyLi1E!$L$2:$V$4,DK155,1)&lt;1,1 &amp; " - " &amp; AO155+VLOOKUP(BI155,NyLi1E!$L$2:$V$4,DK155,1),IF(AO155+VLOOKUP(BI155,NyLi1E!$L$2:$V$4,DK155,1)&gt;19,AO155-VLOOKUP(BI155,NyLi1E!$L$2:$V$4,DK155,1) &amp; " - " &amp; 19,AO155-VLOOKUP(BI155,NyLi1E!$L$2:$V$4,DK155,1) &amp; " - " &amp; AO155+VLOOKUP(BI155,NyLi1E!$L$2:$V$4,DK155,1))),""),"")</f>
        <v/>
      </c>
      <c r="BW155" s="4" t="str">
        <f>IF(AND(ISNUMBER(DK155),DK155&lt;8),IF(AND(ISNUMBER(AP155),ISNUMBER(DK155)),IF(AP155-VLOOKUP(BI155,NyLi1T!$L$2:$V$4,DK155,1)&lt;1,1 &amp; " - " &amp; AP155+VLOOKUP(BI155,NyLi1T!$L$2:$V$4,DK155,1),IF(AP155+VLOOKUP(BI155,NyLi1T!$L$2:$V$4,DK155,1)&gt;19,AP155-VLOOKUP(BI155,NyLi1T!$L$2:$V$4,DK155,1) &amp; " - " &amp; 19,AP155-VLOOKUP(BI155,NyLi1T!$L$2:$V$4,DK155,1) &amp; " - " &amp; AP155+VLOOKUP(BI155,NyLi1T!$L$2:$V$4,DK155,1))),""),"")</f>
        <v/>
      </c>
      <c r="BX155" s="4" t="str">
        <f>IF(AND(ISNUMBER(DK155),DK155&gt;7),IF(AND(ISNUMBER(AQ155),ISNUMBER(DK155)),IF(AQ155-VLOOKUP(BI155,NyLi2R!$L$2:$V$4,DK155,1)&lt;1,1 &amp; " - " &amp; AQ155+VLOOKUP(BI155,NyLi2R!$L$2:$V$4,DK155,1),IF(AQ155+VLOOKUP(BI155,NyLi2R!$L$2:$V$4,DK155,1)&gt;19,AQ155-VLOOKUP(BI155,NyLi2R!$L$2:$V$4,DK155,1) &amp; " - " &amp; 19,AQ155-VLOOKUP(BI155,NyLi2R!$L$2:$V$4,DK155,1) &amp; " - " &amp; AQ155+VLOOKUP(BI155,NyLi2R!$L$2:$V$4,DK155,1))),""),"")</f>
        <v/>
      </c>
      <c r="BY155" s="4" t="str">
        <f>IF(AND(ISNUMBER(DK155),DK155&gt;7),IF(AND(ISNUMBER(AR155),ISNUMBER(DK155)),IF(AR155-VLOOKUP(BI155,NyLi2E!$L$2:$V$4,DK155,1)&lt;1,1 &amp; " - " &amp; AR155+VLOOKUP(BI155,NyLi2E!$L$2:$V$4,DK155,1),IF(AR155+VLOOKUP(BI155,NyLi2E!$L$2:$V$4,DK155,1)&gt;19,AR155-VLOOKUP(BI155,NyLi2E!$L$2:$V$4,DK155,1) &amp; " - " &amp; 19,AR155-VLOOKUP(BI155,NyLi2E!$L$2:$V$4,DK155,1) &amp; " - " &amp; AR155+VLOOKUP(BI155,NyLi2E!$L$2:$V$4,DK155,1))),""),"")</f>
        <v/>
      </c>
      <c r="BZ155" s="4" t="str">
        <f>IF(AND(ISNUMBER(DK155),DK155&gt;7),IF(AND(ISNUMBER(AS155),ISNUMBER(DK155)),IF(AS155-VLOOKUP(BI155,NyLi2T!$L$2:$V$4,DK155,1)&lt;1,1 &amp; " - " &amp; AS155+VLOOKUP(BI155,NyLi2T!$L$2:$V$4,DK155,1),IF(AS155+VLOOKUP(BI155,NyLi2T!$L$2:$V$4,DK155,1)&gt;19,AS155-VLOOKUP(BI155,NyLi2T!$L$2:$V$4,DK155,1) &amp; " - " &amp; 19,AS155-VLOOKUP(BI155,NyLi2T!$L$2:$V$4,DK155,1) &amp; " - " &amp; AS155+VLOOKUP(BI155,NyLi2T!$L$2:$V$4,DK155,1))),""),"")</f>
        <v/>
      </c>
      <c r="CA155" s="4" t="str">
        <f>IF(AND(ISNUMBER(DK155),DK155&lt;8),IF(AND(ISNUMBER(AT155),ISNUMBER(DK155)),IF(AT155-VLOOKUP(BI155,NySs!$L$2:$V$4,DK155,1)&lt;1,1 &amp; " - " &amp; AT155+VLOOKUP(BI155,NySs!$L$2:$V$4,DK155,1),IF(AT155+VLOOKUP(BI155,NySs!$L$2:$V$4,DK155,1)&gt;19,AT155-VLOOKUP(BI155,NySs!$L$2:$V$4,DK155,1) &amp; " - " &amp; 19,AT155-VLOOKUP(BI155,NySs!$L$2:$V$4,DK155,1) &amp; " - " &amp; AT155+VLOOKUP(BI155,NySs!$L$2:$V$4,DK155,1))),""),"")</f>
        <v/>
      </c>
      <c r="CB155" s="4" t="str">
        <f>IF(AND(ISNUMBER(DK155),DK155&lt;9),IF(AND(ISNUMBER(AU155),ISNUMBER(DK155)),IF(AU155-VLOOKUP(BI155,NyEo!$L$2:$V$4,DK155,1)&lt;1,1 &amp; " - " &amp; AU155+VLOOKUP(BI155,NyEo!$L$2:$V$4,DK155,1),IF(AU155+VLOOKUP(BI155,NyEo!$L$2:$V$4,DK155,1)&gt;19,AU155-VLOOKUP(BI155,NyEo!$L$2:$V$4,DK155,1) &amp; " - " &amp; 19,AU155-VLOOKUP(BI155,NyEo!$L$2:$V$4,DK155,1) &amp; " - " &amp; AU155+VLOOKUP(BI155,NyEo!$L$2:$V$4,DK155,1))),""),"")</f>
        <v/>
      </c>
      <c r="CC155" s="4" t="str">
        <f>IF(AND(ISNUMBER(DK155),DK155&gt;7),IF(AND(ISNUMBER(AV155),ISNUMBER(DK155)),IF(AV155-VLOOKUP(BI155,NyHt!$L$2:$V$4,DK155,1)&lt;1,1 &amp; " - " &amp; AV155+VLOOKUP(BI155,NyHt!$L$2:$V$4,DK155,1),IF(AV155+VLOOKUP(BI155,NyHt!$L$2:$V$4,DK155,1)&gt;19,AV155-VLOOKUP(BI155,NyHt!$L$2:$V$4,DK155,1) &amp; " - " &amp; 19,AV155-VLOOKUP(BI155,NyHt!$L$2:$V$4,DK155,1) &amp; " - " &amp; AV155+VLOOKUP(BI155,NyHt!$L$2:$V$4,DK155,1))),""),"")</f>
        <v/>
      </c>
      <c r="CD155" s="4" t="str">
        <f>IF(AND(ISNUMBER(AW155),ISNUMBER(DK155)),IF(AW155-VLOOKUP(BI155,NySiF!$L$2:$V$4,DK155,1)&lt;1,1 &amp; " - " &amp; AW155+VLOOKUP(BI155,NySiF!$L$2:$V$4,DK155,1),IF(AW155+VLOOKUP(BI155,NySiF!$L$2:$V$4,DK155,1)&gt;19,AW155-VLOOKUP(BI155,NySiF!$L$2:$V$4,DK155,1) &amp; " - " &amp; 19,AW155-VLOOKUP(BI155,NySiF!$L$2:$V$4,DK155,1) &amp; " - " &amp; AW155+VLOOKUP(BI155,NySiF!$L$2:$V$4,DK155,1))),"")</f>
        <v/>
      </c>
      <c r="CE155" s="4" t="str">
        <f>IF(AND(ISNUMBER(AX155),ISNUMBER(DK155)),IF(AX155-VLOOKUP(BI155,NySiB!$L$2:$V$4,DK155,1)&lt;1,1 &amp; " - " &amp; AX155+VLOOKUP(BI155,NySiB!$L$2:$V$4,DK155,1),IF(AX155+VLOOKUP(BI155,NySiB!$L$2:$V$4,DK155,1)&gt;19,AX155-VLOOKUP(BI155,NySiB!$L$2:$V$4,DK155,1) &amp; " - " &amp; 19,AX155-VLOOKUP(BI155,NySiB!$L$2:$V$4,DK155,1) &amp; " - " &amp; AX155+VLOOKUP(BI155,NySiB!$L$2:$V$4,DK155,1))),"")</f>
        <v/>
      </c>
      <c r="CF155" s="4" t="str">
        <f>IF(AND(ISNUMBER(AY155),ISNUMBER(DK155)),IF(AY155-VLOOKUP(BI155,NySiT!$L$2:$V$4,DK155,1)&lt;1,1 &amp; " - " &amp; AY155+VLOOKUP(BI155,NySiT!$L$2:$V$4,DK155,1),IF(AY155+VLOOKUP(BI155,NySiT!$L$2:$V$4,DK155,1)&gt;19,AY155-VLOOKUP(BI155,NySiT!$L$2:$V$4,DK155,1) &amp; " - " &amp; 19,AY155-VLOOKUP(BI155,NySiT!$L$2:$V$4,DK155,1) &amp; " - " &amp; AY155+VLOOKUP(BI155,NySiT!$L$2:$V$4,DK155,1))),"")</f>
        <v/>
      </c>
      <c r="CG155" s="4" t="str">
        <f>IF(AND(ISNUMBER(AZ155),ISNUMBER(DK155)),IF(AZ155-VLOOKUP(BI155,NyVs!$L$2:$V$4,DK155,1)&lt;1,1 &amp; " - " &amp; AZ155+VLOOKUP(BI155,NyVs!$L$2:$V$4,DK155,1),IF(AZ155+VLOOKUP(BI155,NyVs!$L$2:$V$4,DK155,1)&gt;19,AZ155-VLOOKUP(BI155,NyVs!$L$2:$V$4,DK155,1) &amp; " - " &amp; 19,AZ155-VLOOKUP(BI155,NyVs!$L$2:$V$4,DK155,1) &amp; " - " &amp; AZ155+VLOOKUP(BI155,NyVs!$L$2:$V$4,DK155,1))),"")</f>
        <v/>
      </c>
      <c r="CH155" s="4" t="str">
        <f>IF(AND(ISNUMBER(BA155),ISNUMBER(DK155)),IF(BA155-VLOOKUP(BI155,NyPp!$L$2:$V$4,DK155,1)&lt;1,1 &amp; " - " &amp; BA155+VLOOKUP(BI155,NyPp!$L$2:$V$4,DK155,1),IF(BA155+VLOOKUP(BI155,NyPp!$L$2:$V$4,DK155,1)&gt;19,BA155-VLOOKUP(BI155,NyPp!$L$2:$V$4,DK155,1) &amp; " - " &amp; 19,BA155-VLOOKUP(BI155,NyPp!$L$2:$V$4,DK155,1) &amp; " - " &amp; BA155+VLOOKUP(BI155,NyPp!$L$2:$V$4,DK155,1))),"")</f>
        <v/>
      </c>
      <c r="CI155" s="4" t="str">
        <f>IF(AND(ISNUMBER(BB155),ISNUMBER(DK155)),IF(BB155-VLOOKUP(BI155,NyIGS!$L$2:$V$4,DK155,1)&lt;40,40 &amp; " - " &amp; BB155+VLOOKUP(BI155,NyIGS!$L$2:$V$4,DK155,1),IF(BB155+VLOOKUP(BI155,NyIGS!$L$2:$V$4,DK155,1)&gt;160,BB155-VLOOKUP(BI155,NyIGS!$L$2:$V$4,DK155,1) &amp; " - " &amp; 160,BB155-VLOOKUP(BI155,NyIGS!$L$2:$V$4,DK155,1) &amp; " - " &amp; BB155+VLOOKUP(BI155,NyIGS!$L$2:$V$4,DK155,1))),"")</f>
        <v/>
      </c>
      <c r="CJ155" s="4" t="str">
        <f>IF(AND(ISNUMBER(BC155),ISNUMBER(DK155)),IF(BC155-VLOOKUP(BI155,NyIRS!$L$2:$V$4,DK155,1)&lt;40,40 &amp; " - " &amp; BC155+VLOOKUP(BI155,NyIRS!$L$2:$V$4,DK155,1),IF(BC155+VLOOKUP(BI155,NyIRS!$L$2:$V$4,DK155,1)&gt;160,BC155-VLOOKUP(BI155,NyIRS!$L$2:$V$4,DK155,1) &amp; " - " &amp; 160,BC155-VLOOKUP(BI155,NyIRS!$L$2:$V$4,DK155,1) &amp; " - " &amp; BC155+VLOOKUP(BI155,NyIRS!$L$2:$V$4,DK155,1))),"")</f>
        <v/>
      </c>
      <c r="CK155" s="4" t="str">
        <f>IF(AND(ISNUMBER(BD155),ISNUMBER(DK155)),IF(BD155-VLOOKUP(BI155,NyIES!$L$2:$V$4,DK155,1)&lt;40,40 &amp; " - " &amp; BD155+VLOOKUP(BI155,NyIES!$L$2:$V$4,DK155,1),IF(BD155+VLOOKUP(BI155,NyIES!$L$2:$V$4,DK155,1)&gt;160,BD155-VLOOKUP(BI155,NyIES!$L$2:$V$4,DK155,1) &amp; " - " &amp; 160,BD155-VLOOKUP(BI155,NyIES!$L$2:$V$4,DK155,1) &amp; " - " &amp; BD155+VLOOKUP(BI155,NyIES!$L$2:$V$4,DK155,1))),"")</f>
        <v/>
      </c>
      <c r="CL155" s="4" t="str">
        <f>IF(AND(ISNUMBER(BE155),ISNUMBER(DK155)),IF(BE155-VLOOKUP(BI155,NyISI!$L$2:$V$4,DK155,1)&lt;40,40 &amp; " - " &amp; BE155+VLOOKUP(BI155,NyISI!$L$2:$V$4,DK155,1),IF(BE155+VLOOKUP(BI155,NyISI!$L$2:$V$4,DK155,1)&gt;160,BE155-VLOOKUP(BI155,NyISI!$L$2:$V$4,DK155,1) &amp; " - " &amp; 160,BE155-VLOOKUP(BI155,NyISI!$L$2:$V$4,DK155,1) &amp; " - " &amp; BE155+VLOOKUP(BI155,NyISI!$L$2:$V$4,DK155,1))),"")</f>
        <v/>
      </c>
      <c r="CM155" s="4" t="str">
        <f>IF(AND(ISNUMBER(DK155),DK155&lt;8),IF(AND(ISNUMBER(BF155),ISNUMBER(DK155)),IF(BF155-VLOOKUP(BI155,NyISS!$L$2:$V$4,DK155,1)&lt;40,40 &amp; " - " &amp; BF155+VLOOKUP(BI155,NyISS!$L$2:$V$4,DK155,1),IF(BF155+VLOOKUP(BI155,NyISS!$L$2:$V$4,DK155,1)&gt;160,BF155-VLOOKUP(BI155,NyISS!$L$2:$V$4,DK155,1) &amp; " - " &amp; 160,BF155-VLOOKUP(BI155,NyISS!$L$2:$V$4,DK155,1) &amp; " - " &amp; BF155+VLOOKUP(BI155,NyISS!$L$2:$V$4,DK155,1))),""),"")</f>
        <v/>
      </c>
      <c r="CN155" s="4" t="str">
        <f>IF(AND(ISNUMBER(DK155),DK155&gt;7),IF(AND(ISNUMBER(BG155),ISNUMBER(DK155)),IF(BG155-VLOOKUP(BI155,NyISM!$L$2:$V$4,DK155,1)&lt;40,40 &amp; " - " &amp; BG155+VLOOKUP(BI155,NyISM!$L$2:$V$4,DK155,1),IF(BG155+VLOOKUP(BI155,NyISM!$L$2:$V$4,DK155,1)&gt;160,BG155-VLOOKUP(BI155,NyISM!$L$2:$V$4,DK155,1) &amp; " - " &amp; 160,BG155-VLOOKUP(BI155,NyISM!$L$2:$V$4,DK155,1) &amp; " - " &amp; BG155+VLOOKUP(BI155,NyISM!$L$2:$V$4,DK155,1))),""),"")</f>
        <v/>
      </c>
      <c r="CO155" s="4" t="str">
        <f>IF(AND(ISNUMBER(BH155),ISNUMBER(DK155)),IF(BH155-VLOOKUP(BI155,NyIAM!$L$2:$V$4,DK155,1)&lt;40,40 &amp; " - " &amp; BH155+VLOOKUP(BI155,NyIAM!$L$2:$V$4,DK155,1),IF(BH155+VLOOKUP(BI155,NyIAM!$L$2:$V$4,DK155,1)&gt;160,BH155-VLOOKUP(BI155,NyIAM!$L$2:$V$4,DK155,1) &amp; " - " &amp; 160,BH155-VLOOKUP(BI155,NyIAM!$L$2:$V$4,DK155,1) &amp; " - " &amp; BH155+VLOOKUP(BI155,NyIAM!$L$2:$V$4,DK155,1))),"")</f>
        <v/>
      </c>
      <c r="CP155" s="4" t="str">
        <f>IF(AF155="","",IF(AND(ISNUMBER(AF155),ISNUMBER(DK155)),IF(VLOOKUP(AF155,NyOm!$A$2:$K$30,DK155,1)=1,"Onormalt få ord",IF(VLOOKUP(AF155,NyOm!$A$2:$K$30,DK155,1)=2,"Färre antal ord än normalt",IF(VLOOKUP(AF155,NyOm!$A$2:$K$30,DK155,1)=3,"Normalt antal ord","")))))</f>
        <v/>
      </c>
      <c r="CQ155" s="4" t="str">
        <f>IF(AB155="","",IF(AND(ISNUMBER(AB155),ISNUMBER(DK155)),IF(VLOOKUP(AB155,NyPbTid!$A$2:$K$218,DK155,1)=1,"Onormalt lång tidsåtgång",IF(VLOOKUP(AB155,NyPbTid!$A$2:$K$218,DK155,1)=2,"Långsammare än normalt",IF(VLOOKUP(AB155,NyPbTid!$A$2:$K$218,DK155,1)=3,"Normal tidsåtgång","")))))</f>
        <v/>
      </c>
      <c r="CR155" s="4" t="str">
        <f>IF(AC155="","",IF(AND(ISNUMBER(AC155),ISNUMBER(DK155)),IF(VLOOKUP(AC155,NyPbFel!$A$2:$K$18,DK155,1)=1,"Onormalt antal fel",IF(VLOOKUP(AC155,NyPbFel!$A$2:$K$18,DK155,1)=2,"Fler fel än normalt",IF(VLOOKUP(AC155,NyPbFel!$A$2:$K$18,DK155,1)=3,"Normalt antal fel","")))))</f>
        <v/>
      </c>
      <c r="CS155" s="4" t="str">
        <f t="shared" si="50"/>
        <v/>
      </c>
      <c r="CT155" s="4" t="str">
        <f>IF(OR(ISNUMBER(CS155),CS155="0**"),IF(ISNUMBER(CS155),CS155/ABS(CS155)*VLOOKUP(1,SignDiff!$A$3:$K$4,DK155,1),VLOOKUP(1,SignDiff!$A$3:$K$4,DK155,1)),"")</f>
        <v/>
      </c>
      <c r="CU155" s="4" t="str">
        <f>IF(OR(ISNUMBER(CS155),CS155="0**"),IF(ISNUMBER(CS155),CS155/ABS(CS155)*VLOOKUP(1,SignDiff!$A$7:$K$8,DK155,1),VLOOKUP(1,SignDiff!$A$7:$K$8,DK155,1)),"")</f>
        <v/>
      </c>
      <c r="CV155" s="4" t="str">
        <f t="shared" si="51"/>
        <v/>
      </c>
      <c r="CW155" s="4" t="str">
        <f t="shared" si="52"/>
        <v/>
      </c>
      <c r="CX155" s="4" t="str">
        <f>IF(OR(ISNUMBER(CS155),CS155="0**"),IF(CS155="0**",VLOOKUP(0,'IRS-IES'!$A$2:$C$43,2,1),IF(CS155&lt;0,VLOOKUP(ABS(CS155),'IRS-IES'!$A$2:$C$43,2,1),VLOOKUP(ABS(CS155),'IRS-IES'!$A$2:$C$43,3,1))),"")</f>
        <v/>
      </c>
      <c r="CY155" s="4" t="str">
        <f t="shared" si="53"/>
        <v/>
      </c>
      <c r="CZ155" s="4" t="str">
        <f>IF(OR(ISNUMBER(CY155),CY155="0**"),IF(ISNUMBER(CY155),CY155/ABS(CY155)*VLOOKUP(2,SignDiff!$A$3:$K$4,DK155,1),VLOOKUP(2,SignDiff!$A$3:$K$4,DK155,1)),"")</f>
        <v/>
      </c>
      <c r="DA155" s="4" t="str">
        <f>IF(OR(ISNUMBER(CY155),CY155="0**"),IF(ISNUMBER(CY155),CY155/ABS(CY155)*VLOOKUP(2,SignDiff!$A$7:$K$8,DK155,1),VLOOKUP(2,SignDiff!$A$7:$K$8,DK155,1)),"")</f>
        <v/>
      </c>
      <c r="DB155" s="4" t="str">
        <f t="shared" si="54"/>
        <v/>
      </c>
      <c r="DC155" s="4" t="str">
        <f t="shared" si="55"/>
        <v/>
      </c>
      <c r="DD155" s="4" t="str">
        <f>IF(OR(ISNUMBER(CY155),CY155="0**"),IF(CY155="0**",VLOOKUP(0,'ISI-ISS'!$A$2:$C$43,2,1),IF(CY155&lt;0,VLOOKUP(ABS(CY155),'ISI-ISS'!$A$2:$C$43,2,1),VLOOKUP(ABS(CY155),'ISI-ISS'!$A$2:$C$43,3,1))),"")</f>
        <v/>
      </c>
      <c r="DE155" s="4" t="str">
        <f t="shared" si="56"/>
        <v/>
      </c>
      <c r="DF155" s="4" t="str">
        <f>IF(OR(ISNUMBER(DE155),DE155="0**"),IF(ISNUMBER(DE155),DE155/ABS(DE155)*VLOOKUP(2,SignDiff!$A$3:$K$4,DK155,1),VLOOKUP(2,SignDiff!$A$3:$K$4,DK155,1)),"")</f>
        <v/>
      </c>
      <c r="DG155" s="4" t="str">
        <f>IF(OR(ISNUMBER(DE155),DE155="0**"),IF(ISNUMBER(DE155),DE155/ABS(DE155)*VLOOKUP(2,SignDiff!$A$7:$K$8,DK155,1),VLOOKUP(2,SignDiff!$A$7:$K$8,DK155,1)),"")</f>
        <v/>
      </c>
      <c r="DH155" s="4" t="str">
        <f t="shared" si="57"/>
        <v/>
      </c>
      <c r="DI155" s="4" t="str">
        <f t="shared" si="58"/>
        <v/>
      </c>
      <c r="DJ155" s="4" t="str">
        <f>IF(OR(ISNUMBER(DE155),DE155="0**"),IF(DE155="0**",VLOOKUP(0,'ISI-ISM'!$A$2:$C$43,2,1),IF(DE155&lt;0,VLOOKUP(ABS(DE155),'ISI-ISM'!$A$2:$C$43,2,1),VLOOKUP(ABS(DE155),'ISI-ISM'!$A$2:$C$43,3,1))),"")</f>
        <v/>
      </c>
      <c r="DK155" s="4" t="str">
        <f>IF(ISERROR(VLOOKUP(N155,age!$A$2:$C$11,2,1)),"",VLOOKUP(N155,age!$A$2:$C$11,2,1))</f>
        <v/>
      </c>
      <c r="DL155" s="4" t="str">
        <f>IF(ISERROR(VLOOKUP(N155,age!$A$2:$C$11,3,1)),"",VLOOKUP(N155,age!$A$2:$C$11,3,1))</f>
        <v/>
      </c>
      <c r="DM155" s="4">
        <f t="shared" si="45"/>
        <v>0</v>
      </c>
      <c r="DN155" s="4">
        <f t="shared" si="46"/>
        <v>0</v>
      </c>
      <c r="DO155" s="4">
        <f t="shared" si="47"/>
        <v>0</v>
      </c>
      <c r="DP155" s="4">
        <f t="shared" si="48"/>
        <v>0</v>
      </c>
      <c r="DQ155" s="4">
        <f t="shared" si="49"/>
        <v>0</v>
      </c>
      <c r="DR155" s="9" t="str">
        <f t="shared" si="59"/>
        <v/>
      </c>
      <c r="DS155" s="9" t="str">
        <f t="shared" si="60"/>
        <v/>
      </c>
      <c r="DT155" s="9" t="str">
        <f t="shared" si="61"/>
        <v/>
      </c>
      <c r="DU155" s="9" t="str">
        <f t="shared" si="62"/>
        <v/>
      </c>
      <c r="DV155" s="9" t="str">
        <f t="shared" si="63"/>
        <v/>
      </c>
      <c r="DW155" s="9" t="str">
        <f t="shared" si="64"/>
        <v/>
      </c>
      <c r="DX155" s="9" t="str">
        <f t="shared" si="65"/>
        <v/>
      </c>
      <c r="DY155" s="9" t="str">
        <f>IF(AND(ISNUMBER(AJ155),ISNUMBER(DK155)),IF(AJ155-VLOOKUP(BI155,NyFi!$L$2:$V$4,DK155,1)&lt;1,1,AJ155-VLOOKUP(BI155,NyFi!$L$2:$V$4,DK155,1)),"")</f>
        <v/>
      </c>
      <c r="DZ155" s="9" t="str">
        <f>IF(AND(ISNUMBER(DK155),DK155&lt;8),IF(AND(ISNUMBER(AK155),ISNUMBER(DK155)),IF(AK155-VLOOKUP(BI155,NyGs!$L$2:$V$4,DK155,1)&lt;1,1,AK155-VLOOKUP(BI155,NyGs!$L$2:$V$4,DK155,1)),""),"")</f>
        <v/>
      </c>
      <c r="EA155" s="9" t="str">
        <f>IF(AND(ISNUMBER(AL155),ISNUMBER(DK155)),IF(AL155-VLOOKUP(BI155,NyRm!$L$2:$V$4,DK155,1)&lt;1,1,AL155-VLOOKUP(BI155,NyRm!$L$2:$V$4,DK155,1)),"")</f>
        <v/>
      </c>
      <c r="EB155" s="9" t="str">
        <f>IF(AND(ISNUMBER(AM155),ISNUMBER(DK155)),IF(AM155-VLOOKUP(BI155,NyFm!$L$2:$V$4,DK155,1)&lt;1,1,AM155-VLOOKUP(BI155,NyFm!$L$2:$V$4,DK155,1)),"")</f>
        <v/>
      </c>
      <c r="EC155" s="9" t="str">
        <f>IF(AND(ISNUMBER(DK155),DK155&lt;8),IF(AND(ISNUMBER(AN155),ISNUMBER(DK155)),IF(AN155-VLOOKUP(BI155,NyLi1R!$L$2:$V$4,DK155,1)&lt;1,1,AN155-VLOOKUP(BI155,NyLi1R!$L$2:$V$4,DK155,1)),""),"")</f>
        <v/>
      </c>
      <c r="ED155" s="9" t="str">
        <f>IF(AND(ISNUMBER(DK155),DK155&lt;8),IF(AND(ISNUMBER(AO155),ISNUMBER(DK155)),IF(AO155-VLOOKUP(BI155,NyLi1E!$L$2:$V$4,DK155,1)&lt;1,1,AO155-VLOOKUP(BI155,NyLi1E!$L$2:$V$4,DK155,1)),""),"")</f>
        <v/>
      </c>
      <c r="EE155" s="9" t="str">
        <f>IF(AND(ISNUMBER(DK155),DK155&lt;8),IF(AND(ISNUMBER(AP155),ISNUMBER(DK155)),IF(AP155-VLOOKUP(BI155,NyLi1T!$L$2:$V$4,DK155,1)&lt;1,1,AP155-VLOOKUP(BI155,NyLi1T!$L$2:$V$4,DK155,1)),""),"")</f>
        <v/>
      </c>
      <c r="EF155" s="9" t="str">
        <f>IF(AND(ISNUMBER(DK155),DK155&gt;7),IF(AND(ISNUMBER(AQ155),ISNUMBER(DK155)),IF(AQ155-VLOOKUP(BI155,NyLi2R!$L$2:$V$4,DK155,1)&lt;1,1,AQ155-VLOOKUP(BI155,NyLi2R!$L$2:$V$4,DK155,1)),""),"")</f>
        <v/>
      </c>
      <c r="EG155" s="9" t="str">
        <f>IF(AND(ISNUMBER(DK155),DK155&gt;7),IF(AND(ISNUMBER(AR155),ISNUMBER(DK155)),IF(AR155-VLOOKUP(BI155,NyLi2E!$L$2:$V$4,DK155,1)&lt;1,1,AR155-VLOOKUP(BI155,NyLi2E!$L$2:$V$4,DK155,1)),""),"")</f>
        <v/>
      </c>
      <c r="EH155" s="9" t="str">
        <f>IF(AND(ISNUMBER(DK155),DK155&gt;7),IF(AND(ISNUMBER(AS155),ISNUMBER(DK155)),IF(AS155-VLOOKUP(BI155,NyLi2T!$L$2:$V$4,DK155,1)&lt;1,1,AS155-VLOOKUP(BI155,NyLi2T!$L$2:$V$4,DK155,1)),""),"")</f>
        <v/>
      </c>
      <c r="EI155" s="9" t="str">
        <f>IF(AND(ISNUMBER(DK155),DK155&lt;8),IF(AND(ISNUMBER(AT155),ISNUMBER(DK155)),IF(AT155-VLOOKUP(BI155,NySs!$L$2:$V$4,DK155,1)&lt;1,1,AT155-VLOOKUP(BI155,NySs!$L$2:$V$4,DK155,1)),""),"")</f>
        <v/>
      </c>
      <c r="EJ155" s="9" t="str">
        <f>IF(AND(ISNUMBER(DK155),DK155&lt;9),IF(AND(ISNUMBER(AU155),ISNUMBER(DK155)),IF(AU155-VLOOKUP(BI155,NyEo!$L$2:$V$4,DK155,1)&lt;1,1,AU155-VLOOKUP(BI155,NyEo!$L$2:$V$4,DK155,1)),""),"")</f>
        <v/>
      </c>
      <c r="EK155" s="9" t="str">
        <f>IF(AND(ISNUMBER(DK155),DK155&gt;7),IF(AND(ISNUMBER(AV155),ISNUMBER(DK155)),IF(AV155-VLOOKUP(BI155,NyHt!$L$2:$V$4,DK155,1)&lt;1,1,AV155-VLOOKUP(BI155,NyHt!$L$2:$V$4,DK155,1)),""),"")</f>
        <v/>
      </c>
      <c r="EL155" s="9" t="str">
        <f>IF(AND(ISNUMBER(AW155),ISNUMBER(DK155)),IF(AW155-VLOOKUP(BI155,NySiF!$L$2:$V$4,DK155,1)&lt;1,1,AW155-VLOOKUP(BI155,NySiF!$L$2:$V$4,DK155,1)),"")</f>
        <v/>
      </c>
      <c r="EM155" s="9" t="str">
        <f>IF(AND(ISNUMBER(AX155),ISNUMBER(DK155)),IF(AX155-VLOOKUP(BI155,NySiB!$L$2:$V$4,DK155,1)&lt;1,1,AX155-VLOOKUP(BI155,NySiB!$L$2:$V$4,DK155,1)),"")</f>
        <v/>
      </c>
      <c r="EN155" s="9" t="str">
        <f>IF(AND(ISNUMBER(AY155),ISNUMBER(DK155)),IF(AY155-VLOOKUP(BI155,NySiT!$L$2:$V$4,DK155,1)&lt;1,1,AY155-VLOOKUP(BI155,NySiT!$L$2:$V$4,DK155,1)),"")</f>
        <v/>
      </c>
      <c r="EO155" s="9" t="str">
        <f>IF(AND(ISNUMBER(AZ155),ISNUMBER(DK155)),IF(AZ155-VLOOKUP(BI155,NyVs!$L$2:$V$4,DK155,1)&lt;1,1,AZ155-VLOOKUP(BI155,NyVs!$L$2:$V$4,DK155,1)),"")</f>
        <v/>
      </c>
      <c r="EP155" s="9" t="str">
        <f>IF(AND(ISNUMBER(BA155),ISNUMBER(DK155)),IF(BA155-VLOOKUP(BI155,NyPp!$L$2:$V$4,DK155,1)&lt;1,1,BA155-VLOOKUP(BI155,NyPp!$L$2:$V$4,DK155,1)),"")</f>
        <v/>
      </c>
      <c r="EQ155" s="9" t="str">
        <f>IF(AND(ISNUMBER(BB155),ISNUMBER(DK155)),IF(BB155-VLOOKUP(BI155,NyIGS!$L$2:$V$4,DK155,1)&lt;40,40,BB155-VLOOKUP(BI155,NyIGS!$L$2:$V$4,DK155,1)),"")</f>
        <v/>
      </c>
      <c r="ER155" s="9" t="str">
        <f>IF(AND(ISNUMBER(BC155),ISNUMBER(DK155)),IF(BC155-VLOOKUP(BI155,NyIRS!$L$2:$V$4,DK155,1)&lt;40,40,BC155-VLOOKUP(BI155,NyIRS!$L$2:$V$4,DK155,1)),"")</f>
        <v/>
      </c>
      <c r="ES155" s="9" t="str">
        <f>IF(AND(ISNUMBER(BD155),ISNUMBER(DK155)),IF(BD155-VLOOKUP(BI155,NyIES!$L$2:$V$4,DK155,1)&lt;40,40,BD155-VLOOKUP(BI155,NyIES!$L$2:$V$4,DK155,1)),"")</f>
        <v/>
      </c>
      <c r="ET155" s="9" t="str">
        <f>IF(AND(ISNUMBER(BE155),ISNUMBER(DK155)),IF(BE155-VLOOKUP(BI155,NyISI!$L$2:$V$4,DK155,1)&lt;40,40,BE155-VLOOKUP(BI155,NyISI!$L$2:$V$4,DK155,1)),"")</f>
        <v/>
      </c>
      <c r="EU155" s="9" t="str">
        <f>IF(AND(ISNUMBER(DK155),DK155&lt;8),IF(AND(ISNUMBER(BF155),ISNUMBER(DK155)),IF(BF155-VLOOKUP(BI155,NyISS!$L$2:$V$4,DK155,1)&lt;40,40,BF155-VLOOKUP(BI155,NyISS!$L$2:$V$4,DK155,1)),""),"")</f>
        <v/>
      </c>
      <c r="EV155" s="9" t="str">
        <f>IF(AND(ISNUMBER(DK155),DK155&gt;7),IF(AND(ISNUMBER(BG155),ISNUMBER(DK155)),IF(BG155-VLOOKUP(BI155,NyISM!$L$2:$V$4,DK155,1)&lt;40,40,BG155-VLOOKUP(BI155,NyISM!$L$2:$V$4,DK155,1)),""),"")</f>
        <v/>
      </c>
      <c r="EW155" s="9" t="str">
        <f>IF(AND(ISNUMBER(BH155),ISNUMBER(DK155)),IF(BH155-VLOOKUP(BI155,NyIAM!$L$2:$V$4,DK155,1)&lt;40,40,BH155-VLOOKUP(BI155,NyIAM!$L$2:$V$4,DK155,1)),"")</f>
        <v/>
      </c>
      <c r="EX155" s="9" t="str">
        <f>IF(AND(ISNUMBER(AJ155),ISNUMBER(DK155)),IF(AJ155+VLOOKUP(BI155,NyFi!$L$2:$V$4,DK155,1)&gt;19,19,AJ155+VLOOKUP(BI155,NyFi!$L$2:$V$4,DK155,1)),"")</f>
        <v/>
      </c>
      <c r="EY155" s="9" t="str">
        <f>IF(AND(ISNUMBER(DK155),DK155&lt;8),IF(AND(ISNUMBER(AK155),ISNUMBER(DK155)),IF(AK155+VLOOKUP(BI155,NyGs!$L$2:$V$4,DK155,1)&gt;19,19,AK155+VLOOKUP(BI155,NyGs!$L$2:$V$4,DK155,1)),""),"")</f>
        <v/>
      </c>
      <c r="EZ155" s="9" t="str">
        <f>IF(AND(ISNUMBER(AL155),ISNUMBER(DK155)),IF(AL155+VLOOKUP(BI155,NyRm!$L$2:$V$4,DK155,1)&gt;19,19,AL155+VLOOKUP(BI155,NyRm!$L$2:$V$4,DK155,1)),"")</f>
        <v/>
      </c>
      <c r="FA155" s="9" t="str">
        <f>IF(AND(ISNUMBER(AM155),ISNUMBER(DK155)),IF(AM155+VLOOKUP(BI155,NyFm!$L$2:$V$4,DK155,1)&gt;19,19,AM155+VLOOKUP(BI155,NyFm!$L$2:$V$4,DK155,1)),"")</f>
        <v/>
      </c>
      <c r="FB155" s="9" t="str">
        <f>IF(AND(ISNUMBER(DK155),DK155&lt;8),IF(AND(ISNUMBER(AN155),ISNUMBER(DK155)),IF(AN155+VLOOKUP(BI155,NyLi1R!$L$2:$V$4,DK155,1)&gt;19,19,AN155+VLOOKUP(BI155,NyLi1R!$L$2:$V$4,DK155,1)),""),"")</f>
        <v/>
      </c>
      <c r="FC155" s="9" t="str">
        <f>IF(AND(ISNUMBER(DK155),DK155&lt;8),IF(AND(ISNUMBER(AO155),ISNUMBER(DK155)),IF(AO155+VLOOKUP(BI155,NyLi1E!$L$2:$V$4,DK155,1)&gt;19,19,AO155+VLOOKUP(BI155,NyLi1E!$L$2:$V$4,DK155,1)),""),"")</f>
        <v/>
      </c>
      <c r="FD155" s="9" t="str">
        <f>IF(AND(ISNUMBER(DK155),DK155&lt;8),IF(AND(ISNUMBER(AP155),ISNUMBER(DK155)),IF(AP155+VLOOKUP(BI155,NyLi1T!$L$2:$V$4,DK155,1)&gt;19,19,AP155+VLOOKUP(BI155,NyLi1T!$L$2:$V$4,DK155,1)),""),"")</f>
        <v/>
      </c>
      <c r="FE155" s="9" t="str">
        <f>IF(AND(ISNUMBER(DK155),DK155&gt;7),IF(AND(ISNUMBER(AQ155),ISNUMBER(DK155)),IF(AQ155+VLOOKUP(BI155,NyLi2R!$L$2:$V$4,DK155,1)&gt;19,19,AQ155+VLOOKUP(BI155,NyLi2R!$L$2:$V$4,DK155,1)),""),"")</f>
        <v/>
      </c>
      <c r="FF155" s="9" t="str">
        <f>IF(AND(ISNUMBER(DK155),DK155&gt;7),IF(AND(ISNUMBER(AR155),ISNUMBER(DK155)),IF(AR155+VLOOKUP(BI155,NyLi2E!$L$2:$V$4,DK155,1)&gt;19,19,AR155+VLOOKUP(BI155,NyLi2E!$L$2:$V$4,DK155,1)),""),"")</f>
        <v/>
      </c>
      <c r="FG155" s="9" t="str">
        <f>IF(AND(ISNUMBER(DK155),DK155&gt;7),IF(AND(ISNUMBER(AS155),ISNUMBER(DK155)),IF(AS155+VLOOKUP(BI155,NyLi2T!$L$2:$V$4,DK155,1)&gt;19,19,AS155+VLOOKUP(BI155,NyLi2T!$L$2:$V$4,DK155,1)),""),"")</f>
        <v/>
      </c>
      <c r="FH155" s="9" t="str">
        <f>IF(AND(ISNUMBER(DK155),DK155&lt;8),IF(AND(ISNUMBER(AT155),ISNUMBER(DK155)),IF(AT155+VLOOKUP(BI155,NySs!$L$2:$V$4,DK155,1)&gt;19,19,AT155+VLOOKUP(BI155,NySs!$L$2:$V$4,DK155,1)),""),"")</f>
        <v/>
      </c>
      <c r="FI155" s="9" t="str">
        <f>IF(AND(ISNUMBER(DK155),DK155&lt;9),IF(AND(ISNUMBER(AU155),ISNUMBER(DK155)),IF(AU155+VLOOKUP(BI155,NyEo!$L$2:$V$4,DK155,1)&gt;19,19,AU155+VLOOKUP(BI155,NyEo!$L$2:$V$4,DK155,1)),""),"")</f>
        <v/>
      </c>
      <c r="FJ155" s="9" t="str">
        <f>IF(AND(ISNUMBER(DK155),DK155&gt;7),IF(AND(ISNUMBER(AV155),ISNUMBER(DK155)),IF(AV155+VLOOKUP(BI155,NyHt!$L$2:$V$4,DK155,1)&gt;19,19,AV155+VLOOKUP(BI155,NyHt!$L$2:$V$4,DK155,1)),""),"")</f>
        <v/>
      </c>
      <c r="FK155" s="9" t="str">
        <f>IF(AND(ISNUMBER(AW155),ISNUMBER(DK155)),IF(AW155+VLOOKUP(BI155,NySiF!$L$2:$V$4,DK155,1)&gt;19,19,AW155+VLOOKUP(BI155,NySiF!$L$2:$V$4,DK155,1)),"")</f>
        <v/>
      </c>
      <c r="FL155" s="9" t="str">
        <f>IF(AND(ISNUMBER(AX155),ISNUMBER(DK155)),IF(AX155+VLOOKUP(BI155,NySiB!$L$2:$V$4,DK155,1)&gt;19,19,AX155+VLOOKUP(BI155,NySiB!$L$2:$V$4,DK155,1)),"")</f>
        <v/>
      </c>
      <c r="FM155" s="9" t="str">
        <f>IF(AND(ISNUMBER(AY155),ISNUMBER(DK155)),IF(AY155+VLOOKUP(BI155,NySiT!$L$2:$V$4,DK155,1)&gt;19,19,AY155+VLOOKUP(BI155,NySiT!$L$2:$V$4,DK155,1)),"")</f>
        <v/>
      </c>
      <c r="FN155" s="9" t="str">
        <f>IF(AND(ISNUMBER(AZ155),ISNUMBER(DK155)),IF(AZ155+VLOOKUP(BI155,NyVs!$L$2:$V$4,DK155,1)&gt;19,19,AZ155+VLOOKUP(BI155,NyVs!$L$2:$V$4,DK155,1)),"")</f>
        <v/>
      </c>
      <c r="FO155" s="9" t="str">
        <f>IF(AND(ISNUMBER(BA155),ISNUMBER(DK155)),IF(BA155+VLOOKUP(BI155,NyPp!$L$2:$V$4,DK155,1)&gt;19,19,BA155+VLOOKUP(BI155,NyPp!$L$2:$V$4,DK155,1)),"")</f>
        <v/>
      </c>
      <c r="FP155" s="9" t="str">
        <f>IF(AND(ISNUMBER(BB155),ISNUMBER(DK155)),IF(BB155+VLOOKUP(BI155,NyIGS!$L$2:$V$4,DK155,1)&gt;160,160,BB155+VLOOKUP(BI155,NyIGS!$L$2:$V$4,DK155,1)),"")</f>
        <v/>
      </c>
      <c r="FQ155" s="9" t="str">
        <f>IF(AND(ISNUMBER(BC155),ISNUMBER(DK155)),IF(BC155+VLOOKUP(BI155,NyIRS!$L$2:$V$4,DK155,1)&gt;160,160,BC155+VLOOKUP(BI155,NyIRS!$L$2:$V$4,DK155,1)),"")</f>
        <v/>
      </c>
      <c r="FR155" s="9" t="str">
        <f>IF(AND(ISNUMBER(BD155),ISNUMBER(DK155)),IF(BD155+VLOOKUP(BI155,NyIES!$L$2:$V$4,DK155,1)&gt;160,160, BD155+VLOOKUP(BI155,NyIES!$L$2:$V$4,DK155,1)),"")</f>
        <v/>
      </c>
      <c r="FS155" s="9" t="str">
        <f>IF(AND(ISNUMBER(BE155),ISNUMBER(DK155)),IF(BE155+VLOOKUP(BI155,NyISI!$L$2:$V$4,DK155,1)&gt;160,160,BE155+VLOOKUP(BI155,NyISI!$L$2:$V$4,DK155,1)),"")</f>
        <v/>
      </c>
      <c r="FT155" s="9" t="str">
        <f>IF(AND(ISNUMBER(DK155),DK155&lt;8),IF(AND(ISNUMBER(BF155),ISNUMBER(DK155)),IF(BF155+VLOOKUP(BI155,NyISS!$L$2:$V$4,DK155,1)&gt;160,160,BF155+VLOOKUP(BI155,NyISS!$L$2:$V$4,DK155,1)),""),"")</f>
        <v/>
      </c>
      <c r="FU155" s="9" t="str">
        <f>IF(AND(ISNUMBER(DK155),DK155&gt;7),IF(AND(ISNUMBER(BG155),ISNUMBER(DK155)),IF(BG155+VLOOKUP(BI155,NyISM!$L$2:$V$4,DK155,1)&gt;160,160,BG155+VLOOKUP(BI155,NyISM!$L$2:$V$4,DK155,1)),""),"")</f>
        <v/>
      </c>
      <c r="FV155" s="9" t="str">
        <f>IF(AND(ISNUMBER(BH155),ISNUMBER(DK155)),IF(BH155+VLOOKUP(BI155,NyIAM!$L$2:$V$4,DK155,1)&gt;160,160,BH155+VLOOKUP(BI155,NyIAM!$L$2:$V$4,DK155,1)),"")</f>
        <v/>
      </c>
    </row>
    <row r="156" spans="1:178" x14ac:dyDescent="0.2">
      <c r="A156" s="51"/>
      <c r="B156" s="51"/>
      <c r="C156" s="51"/>
      <c r="D156" s="51"/>
      <c r="E156" s="51"/>
      <c r="F156" s="51"/>
      <c r="G156" s="51"/>
      <c r="H156" s="51"/>
      <c r="I156" s="51"/>
      <c r="J156" s="52"/>
      <c r="K156" s="52"/>
      <c r="L156" s="53"/>
      <c r="M156" s="53"/>
      <c r="N156" s="58" t="str">
        <f t="shared" si="44"/>
        <v/>
      </c>
      <c r="O156" s="53"/>
      <c r="P156" s="53"/>
      <c r="Q156" s="53"/>
      <c r="R156" s="53"/>
      <c r="S156" s="53"/>
      <c r="T156" s="53"/>
      <c r="U156" s="53"/>
      <c r="V156" s="53"/>
      <c r="W156" s="53"/>
      <c r="X156" s="53"/>
      <c r="Y156" s="53"/>
      <c r="Z156" s="53"/>
      <c r="AA156" s="53"/>
      <c r="AB156" s="53"/>
      <c r="AC156" s="53"/>
      <c r="AD156" s="53"/>
      <c r="AE156" s="53"/>
      <c r="AF156" s="53"/>
      <c r="AG156" s="53"/>
      <c r="AH156" s="53"/>
      <c r="AI156" s="53"/>
      <c r="AJ156" s="4" t="str">
        <f>IF(O156="","",IF(ISNUMBER(N156),VLOOKUP(O156,NyFi!$A$2:$K$40,DK156),""))</f>
        <v/>
      </c>
      <c r="AK156" s="4" t="str">
        <f>IF(P156="","",IF(AND(ISNUMBER(N156),DK156&lt;8),VLOOKUP(P156,NyGs!$A$2:$G$41,DK156),""))</f>
        <v/>
      </c>
      <c r="AL156" s="4" t="str">
        <f>IF(AA156="","",IF(ISNUMBER(N156),VLOOKUP(AA156,NyRm!$A$2:$K$56,DK156),""))</f>
        <v/>
      </c>
      <c r="AM156" s="4" t="str">
        <f>IF(Z156="","",IF(ISNUMBER(N156),VLOOKUP(Z156,NyFm!$A$2:$K$46,DK156),""))</f>
        <v/>
      </c>
      <c r="AN156" s="4" t="str">
        <f>IF(U156="","",IF(AND(ISNUMBER(N156),DK156&lt;8),VLOOKUP(U156,NyLi1R!$A$2:$G$20,DK156),""))</f>
        <v/>
      </c>
      <c r="AO156" s="4" t="str">
        <f>IF(V156="","",IF(AND(ISNUMBER(N156),DK156&lt;8),VLOOKUP(V156,NyLi1E!$A$2:$G$20,DK156),""))</f>
        <v/>
      </c>
      <c r="AP156" s="4" t="str">
        <f>IF(AND(ISNUMBER(N156),ISNUMBER(AN156),ISNUMBER(AO156),DK156&lt;8),VLOOKUP(AN156+AO156,NyLi1T!$A$2:$G$40,DK156),"")</f>
        <v/>
      </c>
      <c r="AQ156" s="4" t="str">
        <f>IF(W156="","",IF(AND(ISNUMBER(N156),DK156&gt;7),VLOOKUP(W156,NyLi2R!$A$2:$K$20,DK156),""))</f>
        <v/>
      </c>
      <c r="AR156" s="4" t="str">
        <f>IF(X156="","",IF(AND(ISNUMBER(N156),DK156&gt;7),VLOOKUP(X156,NyLi2E!$A$2:$K$20,DK156),""))</f>
        <v/>
      </c>
      <c r="AS156" s="4" t="str">
        <f>IF(AND(ISNUMBER(N156),ISNUMBER(AQ156),ISNUMBER(AR156),DK156&gt;7),VLOOKUP(AQ156+AR156,NyLi2T!$A$2:$K$40,DK156),"")</f>
        <v/>
      </c>
      <c r="AT156" s="4" t="str">
        <f>IF(AE156="","",IF(AND(ISNUMBER(N156),DK156&lt;8),VLOOKUP(AE156,NySs!$A$2:$G$28,DK156),""))</f>
        <v/>
      </c>
      <c r="AU156" s="4" t="str">
        <f>IF(AD156="","",IF(AND(ISNUMBER(N156),DK156&lt;9),VLOOKUP(AD156,NyEo!$A$2:$H$22,DK156),""))</f>
        <v/>
      </c>
      <c r="AV156" s="4" t="str">
        <f>IF(Q156="","",IF(AND(ISNUMBER(N156),DK156&gt;7),VLOOKUP(Q156,NyHt!$A$2:$K$17,DK156),""))</f>
        <v/>
      </c>
      <c r="AW156" s="4" t="str">
        <f>IF(R156="","",IF(ISNUMBER(N156),VLOOKUP(R156,NySiF!$A$2:$K$18,DK156),""))</f>
        <v/>
      </c>
      <c r="AX156" s="4" t="str">
        <f>IF(S156="","",IF(ISNUMBER(N156),VLOOKUP(S156,NySiB!$A$2:$K$16,DK156),""))</f>
        <v/>
      </c>
      <c r="AY156" s="4" t="str">
        <f>IF(T156="","",IF(ISNUMBER(N156),VLOOKUP(T156,NySiT!$A$2:$K$32,DK156),""))</f>
        <v/>
      </c>
      <c r="AZ156" s="4" t="str">
        <f>IF(Y156="","",IF(ISNUMBER(N156),VLOOKUP(Y156,NyVs!$A$2:$K$86,DK156),""))</f>
        <v/>
      </c>
      <c r="BA156" s="4" t="str">
        <f>IF(AI156="","",IF(ISNUMBER(N156),VLOOKUP(AI156,NyPp!$A$2:$K$202,DK156),""))</f>
        <v/>
      </c>
      <c r="BB156" s="4" t="str">
        <f>IF(AND(ISNUMBER(AJ156),ISNUMBER(AK156),ISNUMBER(AL156),ISNUMBER(AM156),DK156&lt;8),IF(COUNTIF(O156,0)+COUNTIF(P156,0)+COUNTIF(AA156,0)+COUNTIF(Z156,0)&gt;1,"",VLOOKUP(AJ156+AK156+AL156+AM156,NyIGS!$A$2:$K$78,DK156)),IF(AND(ISNUMBER(AJ156),ISNUMBER(AL156),ISNUMBER(AM156),ISNUMBER(AS156),DK156&gt;7),IF(COUNTIF(O156,0)+COUNTIF(AA156,0)+COUNTIF(Z156,0)+AND(COUNTIF(W156,0),COUNTIF(X156,0))&gt;1,"",VLOOKUP(AJ156+AL156+AM156+AS156,NyIGS!$A$2:$K$78,DK156)),""))</f>
        <v/>
      </c>
      <c r="BC156" s="4" t="str">
        <f>IF(AND(ISNUMBER(AJ156),ISNUMBER(AN156),ISNUMBER(AT156),DK156&lt;8),IF(COUNTIF(O156,0)+COUNTIF(U156,0)+COUNTIF(AE156,0)&gt;1,"",VLOOKUP(AJ156+AN156+AT156,NyIRS!$A$2:$K$59,DK156)),IF(AND(ISNUMBER(AJ156),ISNUMBER(AQ156),DK156&gt;7),IF(COUNTIF(O156,0)+COUNTIF(W156,0)&gt;1,"",VLOOKUP(AJ156+AQ156,NyIRS!$A$2:$K$59,DK156)),""))</f>
        <v/>
      </c>
      <c r="BD156" s="4" t="str">
        <f>IF(AND(ISNUMBER(AK156),ISNUMBER(AL156),ISNUMBER(AM156),DK156&lt;8),IF(COUNTIF(P156,0)+COUNTIF(AA156,0)+COUNTIF(Z156,0)&gt;1,"",VLOOKUP(AK156+AL156+AM156,NyIES!$A$2:$K$59,DK156)),IF(AND(ISNUMBER(AL156),ISNUMBER(AM156),ISNUMBER(AR156),DK156&gt;7),IF(COUNTIF(AA156,0)+COUNTIF(Z156,0)+COUNTIF(X156,0)&gt;1,"",VLOOKUP(AL156+AM156+AR156,NyIES!$A$2:$K$59,DK156)),""))</f>
        <v/>
      </c>
      <c r="BE156" s="4" t="str">
        <f>IF(AND(ISNUMBER(AJ156),ISNUMBER(AP156),ISNUMBER(AU156),DK156&lt;8),IF(COUNTIF(O156,0)+AND(COUNTIF(U156,0),COUNTIF(V156,0))+COUNTIF(AD156,0)&gt;1,"",VLOOKUP(AJ156+AP156+AU156,NyISI!$A$2:$K$59,DK156)),IF(AND(ISNUMBER(AS156),ISNUMBER(AU156),ISNUMBER(AV156),DK156=8),IF(COUNTIF(AD156,0)+COUNTIF(Q156,0)+AND(COUNTIF(W156,0),COUNTIF(X156,0))&gt;1,"",VLOOKUP(AS156+AU156+AV156,NyISI!$A$2:$K$59,DK156)),IF(AND(ISNUMBER(AS156),ISNUMBER(AV156),DK156&gt;8),IF(COUNTIF(Q156,0)+AND(COUNTIF(W156,0),COUNTIF(X156,0))&gt;1,"",VLOOKUP(AS156+AV156,NyISI!$A$2:$K$59,DK156)),"")))</f>
        <v/>
      </c>
      <c r="BF156" s="4" t="str">
        <f>IF(AND(ISNUMBER(AT156),ISNUMBER(AK156),ISNUMBER(AL156),ISNUMBER(AM156),DK156&lt;8),IF(COUNTIF(P156,0)+COUNTIF(AA156,0)+COUNTIF(Z156,0)+COUNTIF(AE156,0)&gt;1,"",VLOOKUP(AT156+AK156+AL156+AM156,NyISS!$A$2:$G$78,DK156)),"")</f>
        <v/>
      </c>
      <c r="BG156" s="4" t="str">
        <f>IF(AND(ISNUMBER(AJ156),ISNUMBER(AL156),ISNUMBER(AM156),DK156&gt;7),IF(COUNTIF(O156,0)+COUNTIF(AA156,0)+COUNTIF(Z156,0)&gt;1,"",VLOOKUP(AJ156+AL156+AM156,NyISM!$A$2:$K$59,DK156)),"")</f>
        <v/>
      </c>
      <c r="BH156" s="4" t="str">
        <f>IF(AND(ISNUMBER(AY156),ISNUMBER(AZ156)),IF(COUNTIF(T156,0)+COUNTIF(Y156,0)&gt;1,"",VLOOKUP(AY156+AZ156,NyIAM!$A$2:$K$40,DK156)),"")</f>
        <v/>
      </c>
      <c r="BJ156" s="4" t="str">
        <f>IF(ISNUMBER(BB156),VLOOKUP(BB156,Percentil!$A$2:$B$122,2,1),"")</f>
        <v/>
      </c>
      <c r="BK156" s="4" t="str">
        <f>IF(ISNUMBER(BC156),VLOOKUP(BC156,Percentil!$A$2:$B$122,2,1),"")</f>
        <v/>
      </c>
      <c r="BL156" s="4" t="str">
        <f>IF(ISNUMBER(BD156),VLOOKUP(BD156,Percentil!$A$2:$B$122,2,1),"")</f>
        <v/>
      </c>
      <c r="BM156" s="4" t="str">
        <f>IF(ISNUMBER(BE156),VLOOKUP(BE156,Percentil!$A$2:$B$122,2,1),"")</f>
        <v/>
      </c>
      <c r="BN156" s="4" t="str">
        <f>IF(ISNUMBER(BF156),VLOOKUP(BF156,Percentil!$A$2:$B$122,2,1),"")</f>
        <v/>
      </c>
      <c r="BO156" s="4" t="str">
        <f>IF(ISNUMBER(BG156),VLOOKUP(BG156,Percentil!$A$2:$B$122,2,1),"")</f>
        <v/>
      </c>
      <c r="BP156" s="4" t="str">
        <f>IF(ISNUMBER(BH156),VLOOKUP(BH156,Percentil!$A$2:$B$122,2,1),"")</f>
        <v/>
      </c>
      <c r="BQ156" s="4" t="str">
        <f>IF(AND(ISNUMBER(AJ156),ISNUMBER(DK156)),IF(AJ156-VLOOKUP(BI156,NyFi!$L$2:$V$4,DK156,1)&lt;1,1 &amp; " - " &amp; AJ156+VLOOKUP(BI156,NyFi!$L$2:$V$4,DK156,1),IF(AJ156+VLOOKUP(BI156,NyFi!$L$2:$V$4,DK156,1)&gt;19,AJ156-VLOOKUP(BI156,NyFi!$L$2:$V$4,DK156,1) &amp; " - " &amp; 19,AJ156-VLOOKUP(BI156,NyFi!$L$2:$V$4,DK156,1) &amp; " - " &amp; AJ156+VLOOKUP(BI156,NyFi!$L$2:$V$4,DK156,1))),"")</f>
        <v/>
      </c>
      <c r="BR156" s="4" t="str">
        <f>IF(AND(ISNUMBER(DK156),DK156&lt;8),IF(AND(ISNUMBER(AK156),ISNUMBER(DK156)),IF(AK156-VLOOKUP(BI156,NyGs!$L$2:$V$4,DK156,1)&lt;1,1 &amp; " - " &amp; AK156+VLOOKUP(BI156,NyGs!$L$2:$V$4,DK156,1),IF(AK156+VLOOKUP(BI156,NyGs!$L$2:$V$4,DK156,1)&gt;19,AK156-VLOOKUP(BI156,NyGs!$L$2:$V$4,DK156,1) &amp; " - " &amp; 19,AK156-VLOOKUP(BI156,NyGs!$L$2:$V$4,DK156,1) &amp; " - " &amp; AK156+VLOOKUP(BI156,NyGs!$L$2:$V$4,DK156,1))),""),"")</f>
        <v/>
      </c>
      <c r="BS156" s="4" t="str">
        <f>IF(AND(ISNUMBER(AL156),ISNUMBER(DK156)),IF(AL156-VLOOKUP(BI156,NyRm!$L$2:$V$4,DK156,1)&lt;1,1 &amp; " - " &amp; AL156+VLOOKUP(BI156,NyRm!$L$2:$V$4,DK156,1),IF(AL156+VLOOKUP(BI156,NyRm!$L$2:$V$4,DK156,1)&gt;19,AL156-VLOOKUP(BI156,NyRm!$L$2:$V$4,DK156,1) &amp; " - " &amp; 19,AL156-VLOOKUP(BI156,NyRm!$L$2:$V$4,DK156,1) &amp; " - " &amp; AL156+VLOOKUP(BI156,NyRm!$L$2:$V$4,DK156,1))),"")</f>
        <v/>
      </c>
      <c r="BT156" s="4" t="str">
        <f>IF(AND(ISNUMBER(AM156),ISNUMBER(DK156)),IF(AM156-VLOOKUP(BI156,NyFm!$L$2:$V$4,DK156,1)&lt;1,1 &amp; " - " &amp; AM156+VLOOKUP(BI156,NyFm!$L$2:$V$4,DK156,1),IF(AM156+VLOOKUP(BI156,NyFm!$L$2:$V$4,DK156,1)&gt;19,AM156-VLOOKUP(BI156,NyFm!$L$2:$V$4,DK156,1) &amp; " - " &amp; 19,AM156-VLOOKUP(BI156,NyFm!$L$2:$V$4,DK156,1) &amp; " - " &amp; AM156+VLOOKUP(BI156,NyFm!$L$2:$V$4,DK156,1))),"")</f>
        <v/>
      </c>
      <c r="BU156" s="4" t="str">
        <f>IF(AND(ISNUMBER(DK156),DK156&lt;8),IF(AND(ISNUMBER(AN156),ISNUMBER(DK156)),IF(AN156-VLOOKUP(BI156,NyLi1R!$L$2:$V$4,DK156,1)&lt;1,1 &amp; " - " &amp; AN156+VLOOKUP(BI156,NyLi1R!$L$2:$V$4,DK156,1),IF(AN156+VLOOKUP(BI156,NyLi1R!$L$2:$V$4,DK156,1)&gt;19,AN156-VLOOKUP(BI156,NyLi1R!$L$2:$V$4,DK156,1) &amp; " - " &amp; 19,AN156-VLOOKUP(BI156,NyLi1R!$L$2:$V$4,DK156,1) &amp; " - " &amp; AN156+VLOOKUP(BI156,NyLi1R!$L$2:$V$4,DK156,1))),""),"")</f>
        <v/>
      </c>
      <c r="BV156" s="4" t="str">
        <f>IF(AND(ISNUMBER(DK156),DK156&lt;8),IF(AND(ISNUMBER(AO156),ISNUMBER(DK156)),IF(AO156-VLOOKUP(BI156,NyLi1E!$L$2:$V$4,DK156,1)&lt;1,1 &amp; " - " &amp; AO156+VLOOKUP(BI156,NyLi1E!$L$2:$V$4,DK156,1),IF(AO156+VLOOKUP(BI156,NyLi1E!$L$2:$V$4,DK156,1)&gt;19,AO156-VLOOKUP(BI156,NyLi1E!$L$2:$V$4,DK156,1) &amp; " - " &amp; 19,AO156-VLOOKUP(BI156,NyLi1E!$L$2:$V$4,DK156,1) &amp; " - " &amp; AO156+VLOOKUP(BI156,NyLi1E!$L$2:$V$4,DK156,1))),""),"")</f>
        <v/>
      </c>
      <c r="BW156" s="4" t="str">
        <f>IF(AND(ISNUMBER(DK156),DK156&lt;8),IF(AND(ISNUMBER(AP156),ISNUMBER(DK156)),IF(AP156-VLOOKUP(BI156,NyLi1T!$L$2:$V$4,DK156,1)&lt;1,1 &amp; " - " &amp; AP156+VLOOKUP(BI156,NyLi1T!$L$2:$V$4,DK156,1),IF(AP156+VLOOKUP(BI156,NyLi1T!$L$2:$V$4,DK156,1)&gt;19,AP156-VLOOKUP(BI156,NyLi1T!$L$2:$V$4,DK156,1) &amp; " - " &amp; 19,AP156-VLOOKUP(BI156,NyLi1T!$L$2:$V$4,DK156,1) &amp; " - " &amp; AP156+VLOOKUP(BI156,NyLi1T!$L$2:$V$4,DK156,1))),""),"")</f>
        <v/>
      </c>
      <c r="BX156" s="4" t="str">
        <f>IF(AND(ISNUMBER(DK156),DK156&gt;7),IF(AND(ISNUMBER(AQ156),ISNUMBER(DK156)),IF(AQ156-VLOOKUP(BI156,NyLi2R!$L$2:$V$4,DK156,1)&lt;1,1 &amp; " - " &amp; AQ156+VLOOKUP(BI156,NyLi2R!$L$2:$V$4,DK156,1),IF(AQ156+VLOOKUP(BI156,NyLi2R!$L$2:$V$4,DK156,1)&gt;19,AQ156-VLOOKUP(BI156,NyLi2R!$L$2:$V$4,DK156,1) &amp; " - " &amp; 19,AQ156-VLOOKUP(BI156,NyLi2R!$L$2:$V$4,DK156,1) &amp; " - " &amp; AQ156+VLOOKUP(BI156,NyLi2R!$L$2:$V$4,DK156,1))),""),"")</f>
        <v/>
      </c>
      <c r="BY156" s="4" t="str">
        <f>IF(AND(ISNUMBER(DK156),DK156&gt;7),IF(AND(ISNUMBER(AR156),ISNUMBER(DK156)),IF(AR156-VLOOKUP(BI156,NyLi2E!$L$2:$V$4,DK156,1)&lt;1,1 &amp; " - " &amp; AR156+VLOOKUP(BI156,NyLi2E!$L$2:$V$4,DK156,1),IF(AR156+VLOOKUP(BI156,NyLi2E!$L$2:$V$4,DK156,1)&gt;19,AR156-VLOOKUP(BI156,NyLi2E!$L$2:$V$4,DK156,1) &amp; " - " &amp; 19,AR156-VLOOKUP(BI156,NyLi2E!$L$2:$V$4,DK156,1) &amp; " - " &amp; AR156+VLOOKUP(BI156,NyLi2E!$L$2:$V$4,DK156,1))),""),"")</f>
        <v/>
      </c>
      <c r="BZ156" s="4" t="str">
        <f>IF(AND(ISNUMBER(DK156),DK156&gt;7),IF(AND(ISNUMBER(AS156),ISNUMBER(DK156)),IF(AS156-VLOOKUP(BI156,NyLi2T!$L$2:$V$4,DK156,1)&lt;1,1 &amp; " - " &amp; AS156+VLOOKUP(BI156,NyLi2T!$L$2:$V$4,DK156,1),IF(AS156+VLOOKUP(BI156,NyLi2T!$L$2:$V$4,DK156,1)&gt;19,AS156-VLOOKUP(BI156,NyLi2T!$L$2:$V$4,DK156,1) &amp; " - " &amp; 19,AS156-VLOOKUP(BI156,NyLi2T!$L$2:$V$4,DK156,1) &amp; " - " &amp; AS156+VLOOKUP(BI156,NyLi2T!$L$2:$V$4,DK156,1))),""),"")</f>
        <v/>
      </c>
      <c r="CA156" s="4" t="str">
        <f>IF(AND(ISNUMBER(DK156),DK156&lt;8),IF(AND(ISNUMBER(AT156),ISNUMBER(DK156)),IF(AT156-VLOOKUP(BI156,NySs!$L$2:$V$4,DK156,1)&lt;1,1 &amp; " - " &amp; AT156+VLOOKUP(BI156,NySs!$L$2:$V$4,DK156,1),IF(AT156+VLOOKUP(BI156,NySs!$L$2:$V$4,DK156,1)&gt;19,AT156-VLOOKUP(BI156,NySs!$L$2:$V$4,DK156,1) &amp; " - " &amp; 19,AT156-VLOOKUP(BI156,NySs!$L$2:$V$4,DK156,1) &amp; " - " &amp; AT156+VLOOKUP(BI156,NySs!$L$2:$V$4,DK156,1))),""),"")</f>
        <v/>
      </c>
      <c r="CB156" s="4" t="str">
        <f>IF(AND(ISNUMBER(DK156),DK156&lt;9),IF(AND(ISNUMBER(AU156),ISNUMBER(DK156)),IF(AU156-VLOOKUP(BI156,NyEo!$L$2:$V$4,DK156,1)&lt;1,1 &amp; " - " &amp; AU156+VLOOKUP(BI156,NyEo!$L$2:$V$4,DK156,1),IF(AU156+VLOOKUP(BI156,NyEo!$L$2:$V$4,DK156,1)&gt;19,AU156-VLOOKUP(BI156,NyEo!$L$2:$V$4,DK156,1) &amp; " - " &amp; 19,AU156-VLOOKUP(BI156,NyEo!$L$2:$V$4,DK156,1) &amp; " - " &amp; AU156+VLOOKUP(BI156,NyEo!$L$2:$V$4,DK156,1))),""),"")</f>
        <v/>
      </c>
      <c r="CC156" s="4" t="str">
        <f>IF(AND(ISNUMBER(DK156),DK156&gt;7),IF(AND(ISNUMBER(AV156),ISNUMBER(DK156)),IF(AV156-VLOOKUP(BI156,NyHt!$L$2:$V$4,DK156,1)&lt;1,1 &amp; " - " &amp; AV156+VLOOKUP(BI156,NyHt!$L$2:$V$4,DK156,1),IF(AV156+VLOOKUP(BI156,NyHt!$L$2:$V$4,DK156,1)&gt;19,AV156-VLOOKUP(BI156,NyHt!$L$2:$V$4,DK156,1) &amp; " - " &amp; 19,AV156-VLOOKUP(BI156,NyHt!$L$2:$V$4,DK156,1) &amp; " - " &amp; AV156+VLOOKUP(BI156,NyHt!$L$2:$V$4,DK156,1))),""),"")</f>
        <v/>
      </c>
      <c r="CD156" s="4" t="str">
        <f>IF(AND(ISNUMBER(AW156),ISNUMBER(DK156)),IF(AW156-VLOOKUP(BI156,NySiF!$L$2:$V$4,DK156,1)&lt;1,1 &amp; " - " &amp; AW156+VLOOKUP(BI156,NySiF!$L$2:$V$4,DK156,1),IF(AW156+VLOOKUP(BI156,NySiF!$L$2:$V$4,DK156,1)&gt;19,AW156-VLOOKUP(BI156,NySiF!$L$2:$V$4,DK156,1) &amp; " - " &amp; 19,AW156-VLOOKUP(BI156,NySiF!$L$2:$V$4,DK156,1) &amp; " - " &amp; AW156+VLOOKUP(BI156,NySiF!$L$2:$V$4,DK156,1))),"")</f>
        <v/>
      </c>
      <c r="CE156" s="4" t="str">
        <f>IF(AND(ISNUMBER(AX156),ISNUMBER(DK156)),IF(AX156-VLOOKUP(BI156,NySiB!$L$2:$V$4,DK156,1)&lt;1,1 &amp; " - " &amp; AX156+VLOOKUP(BI156,NySiB!$L$2:$V$4,DK156,1),IF(AX156+VLOOKUP(BI156,NySiB!$L$2:$V$4,DK156,1)&gt;19,AX156-VLOOKUP(BI156,NySiB!$L$2:$V$4,DK156,1) &amp; " - " &amp; 19,AX156-VLOOKUP(BI156,NySiB!$L$2:$V$4,DK156,1) &amp; " - " &amp; AX156+VLOOKUP(BI156,NySiB!$L$2:$V$4,DK156,1))),"")</f>
        <v/>
      </c>
      <c r="CF156" s="4" t="str">
        <f>IF(AND(ISNUMBER(AY156),ISNUMBER(DK156)),IF(AY156-VLOOKUP(BI156,NySiT!$L$2:$V$4,DK156,1)&lt;1,1 &amp; " - " &amp; AY156+VLOOKUP(BI156,NySiT!$L$2:$V$4,DK156,1),IF(AY156+VLOOKUP(BI156,NySiT!$L$2:$V$4,DK156,1)&gt;19,AY156-VLOOKUP(BI156,NySiT!$L$2:$V$4,DK156,1) &amp; " - " &amp; 19,AY156-VLOOKUP(BI156,NySiT!$L$2:$V$4,DK156,1) &amp; " - " &amp; AY156+VLOOKUP(BI156,NySiT!$L$2:$V$4,DK156,1))),"")</f>
        <v/>
      </c>
      <c r="CG156" s="4" t="str">
        <f>IF(AND(ISNUMBER(AZ156),ISNUMBER(DK156)),IF(AZ156-VLOOKUP(BI156,NyVs!$L$2:$V$4,DK156,1)&lt;1,1 &amp; " - " &amp; AZ156+VLOOKUP(BI156,NyVs!$L$2:$V$4,DK156,1),IF(AZ156+VLOOKUP(BI156,NyVs!$L$2:$V$4,DK156,1)&gt;19,AZ156-VLOOKUP(BI156,NyVs!$L$2:$V$4,DK156,1) &amp; " - " &amp; 19,AZ156-VLOOKUP(BI156,NyVs!$L$2:$V$4,DK156,1) &amp; " - " &amp; AZ156+VLOOKUP(BI156,NyVs!$L$2:$V$4,DK156,1))),"")</f>
        <v/>
      </c>
      <c r="CH156" s="4" t="str">
        <f>IF(AND(ISNUMBER(BA156),ISNUMBER(DK156)),IF(BA156-VLOOKUP(BI156,NyPp!$L$2:$V$4,DK156,1)&lt;1,1 &amp; " - " &amp; BA156+VLOOKUP(BI156,NyPp!$L$2:$V$4,DK156,1),IF(BA156+VLOOKUP(BI156,NyPp!$L$2:$V$4,DK156,1)&gt;19,BA156-VLOOKUP(BI156,NyPp!$L$2:$V$4,DK156,1) &amp; " - " &amp; 19,BA156-VLOOKUP(BI156,NyPp!$L$2:$V$4,DK156,1) &amp; " - " &amp; BA156+VLOOKUP(BI156,NyPp!$L$2:$V$4,DK156,1))),"")</f>
        <v/>
      </c>
      <c r="CI156" s="4" t="str">
        <f>IF(AND(ISNUMBER(BB156),ISNUMBER(DK156)),IF(BB156-VLOOKUP(BI156,NyIGS!$L$2:$V$4,DK156,1)&lt;40,40 &amp; " - " &amp; BB156+VLOOKUP(BI156,NyIGS!$L$2:$V$4,DK156,1),IF(BB156+VLOOKUP(BI156,NyIGS!$L$2:$V$4,DK156,1)&gt;160,BB156-VLOOKUP(BI156,NyIGS!$L$2:$V$4,DK156,1) &amp; " - " &amp; 160,BB156-VLOOKUP(BI156,NyIGS!$L$2:$V$4,DK156,1) &amp; " - " &amp; BB156+VLOOKUP(BI156,NyIGS!$L$2:$V$4,DK156,1))),"")</f>
        <v/>
      </c>
      <c r="CJ156" s="4" t="str">
        <f>IF(AND(ISNUMBER(BC156),ISNUMBER(DK156)),IF(BC156-VLOOKUP(BI156,NyIRS!$L$2:$V$4,DK156,1)&lt;40,40 &amp; " - " &amp; BC156+VLOOKUP(BI156,NyIRS!$L$2:$V$4,DK156,1),IF(BC156+VLOOKUP(BI156,NyIRS!$L$2:$V$4,DK156,1)&gt;160,BC156-VLOOKUP(BI156,NyIRS!$L$2:$V$4,DK156,1) &amp; " - " &amp; 160,BC156-VLOOKUP(BI156,NyIRS!$L$2:$V$4,DK156,1) &amp; " - " &amp; BC156+VLOOKUP(BI156,NyIRS!$L$2:$V$4,DK156,1))),"")</f>
        <v/>
      </c>
      <c r="CK156" s="4" t="str">
        <f>IF(AND(ISNUMBER(BD156),ISNUMBER(DK156)),IF(BD156-VLOOKUP(BI156,NyIES!$L$2:$V$4,DK156,1)&lt;40,40 &amp; " - " &amp; BD156+VLOOKUP(BI156,NyIES!$L$2:$V$4,DK156,1),IF(BD156+VLOOKUP(BI156,NyIES!$L$2:$V$4,DK156,1)&gt;160,BD156-VLOOKUP(BI156,NyIES!$L$2:$V$4,DK156,1) &amp; " - " &amp; 160,BD156-VLOOKUP(BI156,NyIES!$L$2:$V$4,DK156,1) &amp; " - " &amp; BD156+VLOOKUP(BI156,NyIES!$L$2:$V$4,DK156,1))),"")</f>
        <v/>
      </c>
      <c r="CL156" s="4" t="str">
        <f>IF(AND(ISNUMBER(BE156),ISNUMBER(DK156)),IF(BE156-VLOOKUP(BI156,NyISI!$L$2:$V$4,DK156,1)&lt;40,40 &amp; " - " &amp; BE156+VLOOKUP(BI156,NyISI!$L$2:$V$4,DK156,1),IF(BE156+VLOOKUP(BI156,NyISI!$L$2:$V$4,DK156,1)&gt;160,BE156-VLOOKUP(BI156,NyISI!$L$2:$V$4,DK156,1) &amp; " - " &amp; 160,BE156-VLOOKUP(BI156,NyISI!$L$2:$V$4,DK156,1) &amp; " - " &amp; BE156+VLOOKUP(BI156,NyISI!$L$2:$V$4,DK156,1))),"")</f>
        <v/>
      </c>
      <c r="CM156" s="4" t="str">
        <f>IF(AND(ISNUMBER(DK156),DK156&lt;8),IF(AND(ISNUMBER(BF156),ISNUMBER(DK156)),IF(BF156-VLOOKUP(BI156,NyISS!$L$2:$V$4,DK156,1)&lt;40,40 &amp; " - " &amp; BF156+VLOOKUP(BI156,NyISS!$L$2:$V$4,DK156,1),IF(BF156+VLOOKUP(BI156,NyISS!$L$2:$V$4,DK156,1)&gt;160,BF156-VLOOKUP(BI156,NyISS!$L$2:$V$4,DK156,1) &amp; " - " &amp; 160,BF156-VLOOKUP(BI156,NyISS!$L$2:$V$4,DK156,1) &amp; " - " &amp; BF156+VLOOKUP(BI156,NyISS!$L$2:$V$4,DK156,1))),""),"")</f>
        <v/>
      </c>
      <c r="CN156" s="4" t="str">
        <f>IF(AND(ISNUMBER(DK156),DK156&gt;7),IF(AND(ISNUMBER(BG156),ISNUMBER(DK156)),IF(BG156-VLOOKUP(BI156,NyISM!$L$2:$V$4,DK156,1)&lt;40,40 &amp; " - " &amp; BG156+VLOOKUP(BI156,NyISM!$L$2:$V$4,DK156,1),IF(BG156+VLOOKUP(BI156,NyISM!$L$2:$V$4,DK156,1)&gt;160,BG156-VLOOKUP(BI156,NyISM!$L$2:$V$4,DK156,1) &amp; " - " &amp; 160,BG156-VLOOKUP(BI156,NyISM!$L$2:$V$4,DK156,1) &amp; " - " &amp; BG156+VLOOKUP(BI156,NyISM!$L$2:$V$4,DK156,1))),""),"")</f>
        <v/>
      </c>
      <c r="CO156" s="4" t="str">
        <f>IF(AND(ISNUMBER(BH156),ISNUMBER(DK156)),IF(BH156-VLOOKUP(BI156,NyIAM!$L$2:$V$4,DK156,1)&lt;40,40 &amp; " - " &amp; BH156+VLOOKUP(BI156,NyIAM!$L$2:$V$4,DK156,1),IF(BH156+VLOOKUP(BI156,NyIAM!$L$2:$V$4,DK156,1)&gt;160,BH156-VLOOKUP(BI156,NyIAM!$L$2:$V$4,DK156,1) &amp; " - " &amp; 160,BH156-VLOOKUP(BI156,NyIAM!$L$2:$V$4,DK156,1) &amp; " - " &amp; BH156+VLOOKUP(BI156,NyIAM!$L$2:$V$4,DK156,1))),"")</f>
        <v/>
      </c>
      <c r="CP156" s="4" t="str">
        <f>IF(AF156="","",IF(AND(ISNUMBER(AF156),ISNUMBER(DK156)),IF(VLOOKUP(AF156,NyOm!$A$2:$K$30,DK156,1)=1,"Onormalt få ord",IF(VLOOKUP(AF156,NyOm!$A$2:$K$30,DK156,1)=2,"Färre antal ord än normalt",IF(VLOOKUP(AF156,NyOm!$A$2:$K$30,DK156,1)=3,"Normalt antal ord","")))))</f>
        <v/>
      </c>
      <c r="CQ156" s="4" t="str">
        <f>IF(AB156="","",IF(AND(ISNUMBER(AB156),ISNUMBER(DK156)),IF(VLOOKUP(AB156,NyPbTid!$A$2:$K$218,DK156,1)=1,"Onormalt lång tidsåtgång",IF(VLOOKUP(AB156,NyPbTid!$A$2:$K$218,DK156,1)=2,"Långsammare än normalt",IF(VLOOKUP(AB156,NyPbTid!$A$2:$K$218,DK156,1)=3,"Normal tidsåtgång","")))))</f>
        <v/>
      </c>
      <c r="CR156" s="4" t="str">
        <f>IF(AC156="","",IF(AND(ISNUMBER(AC156),ISNUMBER(DK156)),IF(VLOOKUP(AC156,NyPbFel!$A$2:$K$18,DK156,1)=1,"Onormalt antal fel",IF(VLOOKUP(AC156,NyPbFel!$A$2:$K$18,DK156,1)=2,"Fler fel än normalt",IF(VLOOKUP(AC156,NyPbFel!$A$2:$K$18,DK156,1)=3,"Normalt antal fel","")))))</f>
        <v/>
      </c>
      <c r="CS156" s="4" t="str">
        <f t="shared" si="50"/>
        <v/>
      </c>
      <c r="CT156" s="4" t="str">
        <f>IF(OR(ISNUMBER(CS156),CS156="0**"),IF(ISNUMBER(CS156),CS156/ABS(CS156)*VLOOKUP(1,SignDiff!$A$3:$K$4,DK156,1),VLOOKUP(1,SignDiff!$A$3:$K$4,DK156,1)),"")</f>
        <v/>
      </c>
      <c r="CU156" s="4" t="str">
        <f>IF(OR(ISNUMBER(CS156),CS156="0**"),IF(ISNUMBER(CS156),CS156/ABS(CS156)*VLOOKUP(1,SignDiff!$A$7:$K$8,DK156,1),VLOOKUP(1,SignDiff!$A$7:$K$8,DK156,1)),"")</f>
        <v/>
      </c>
      <c r="CV156" s="4" t="str">
        <f t="shared" si="51"/>
        <v/>
      </c>
      <c r="CW156" s="4" t="str">
        <f t="shared" si="52"/>
        <v/>
      </c>
      <c r="CX156" s="4" t="str">
        <f>IF(OR(ISNUMBER(CS156),CS156="0**"),IF(CS156="0**",VLOOKUP(0,'IRS-IES'!$A$2:$C$43,2,1),IF(CS156&lt;0,VLOOKUP(ABS(CS156),'IRS-IES'!$A$2:$C$43,2,1),VLOOKUP(ABS(CS156),'IRS-IES'!$A$2:$C$43,3,1))),"")</f>
        <v/>
      </c>
      <c r="CY156" s="4" t="str">
        <f t="shared" si="53"/>
        <v/>
      </c>
      <c r="CZ156" s="4" t="str">
        <f>IF(OR(ISNUMBER(CY156),CY156="0**"),IF(ISNUMBER(CY156),CY156/ABS(CY156)*VLOOKUP(2,SignDiff!$A$3:$K$4,DK156,1),VLOOKUP(2,SignDiff!$A$3:$K$4,DK156,1)),"")</f>
        <v/>
      </c>
      <c r="DA156" s="4" t="str">
        <f>IF(OR(ISNUMBER(CY156),CY156="0**"),IF(ISNUMBER(CY156),CY156/ABS(CY156)*VLOOKUP(2,SignDiff!$A$7:$K$8,DK156,1),VLOOKUP(2,SignDiff!$A$7:$K$8,DK156,1)),"")</f>
        <v/>
      </c>
      <c r="DB156" s="4" t="str">
        <f t="shared" si="54"/>
        <v/>
      </c>
      <c r="DC156" s="4" t="str">
        <f t="shared" si="55"/>
        <v/>
      </c>
      <c r="DD156" s="4" t="str">
        <f>IF(OR(ISNUMBER(CY156),CY156="0**"),IF(CY156="0**",VLOOKUP(0,'ISI-ISS'!$A$2:$C$43,2,1),IF(CY156&lt;0,VLOOKUP(ABS(CY156),'ISI-ISS'!$A$2:$C$43,2,1),VLOOKUP(ABS(CY156),'ISI-ISS'!$A$2:$C$43,3,1))),"")</f>
        <v/>
      </c>
      <c r="DE156" s="4" t="str">
        <f t="shared" si="56"/>
        <v/>
      </c>
      <c r="DF156" s="4" t="str">
        <f>IF(OR(ISNUMBER(DE156),DE156="0**"),IF(ISNUMBER(DE156),DE156/ABS(DE156)*VLOOKUP(2,SignDiff!$A$3:$K$4,DK156,1),VLOOKUP(2,SignDiff!$A$3:$K$4,DK156,1)),"")</f>
        <v/>
      </c>
      <c r="DG156" s="4" t="str">
        <f>IF(OR(ISNUMBER(DE156),DE156="0**"),IF(ISNUMBER(DE156),DE156/ABS(DE156)*VLOOKUP(2,SignDiff!$A$7:$K$8,DK156,1),VLOOKUP(2,SignDiff!$A$7:$K$8,DK156,1)),"")</f>
        <v/>
      </c>
      <c r="DH156" s="4" t="str">
        <f t="shared" si="57"/>
        <v/>
      </c>
      <c r="DI156" s="4" t="str">
        <f t="shared" si="58"/>
        <v/>
      </c>
      <c r="DJ156" s="4" t="str">
        <f>IF(OR(ISNUMBER(DE156),DE156="0**"),IF(DE156="0**",VLOOKUP(0,'ISI-ISM'!$A$2:$C$43,2,1),IF(DE156&lt;0,VLOOKUP(ABS(DE156),'ISI-ISM'!$A$2:$C$43,2,1),VLOOKUP(ABS(DE156),'ISI-ISM'!$A$2:$C$43,3,1))),"")</f>
        <v/>
      </c>
      <c r="DK156" s="4" t="str">
        <f>IF(ISERROR(VLOOKUP(N156,age!$A$2:$C$11,2,1)),"",VLOOKUP(N156,age!$A$2:$C$11,2,1))</f>
        <v/>
      </c>
      <c r="DL156" s="4" t="str">
        <f>IF(ISERROR(VLOOKUP(N156,age!$A$2:$C$11,3,1)),"",VLOOKUP(N156,age!$A$2:$C$11,3,1))</f>
        <v/>
      </c>
      <c r="DM156" s="4">
        <f t="shared" si="45"/>
        <v>0</v>
      </c>
      <c r="DN156" s="4">
        <f t="shared" si="46"/>
        <v>0</v>
      </c>
      <c r="DO156" s="4">
        <f t="shared" si="47"/>
        <v>0</v>
      </c>
      <c r="DP156" s="4">
        <f t="shared" si="48"/>
        <v>0</v>
      </c>
      <c r="DQ156" s="4">
        <f t="shared" si="49"/>
        <v>0</v>
      </c>
      <c r="DR156" s="9" t="str">
        <f t="shared" si="59"/>
        <v/>
      </c>
      <c r="DS156" s="9" t="str">
        <f t="shared" si="60"/>
        <v/>
      </c>
      <c r="DT156" s="9" t="str">
        <f t="shared" si="61"/>
        <v/>
      </c>
      <c r="DU156" s="9" t="str">
        <f t="shared" si="62"/>
        <v/>
      </c>
      <c r="DV156" s="9" t="str">
        <f t="shared" si="63"/>
        <v/>
      </c>
      <c r="DW156" s="9" t="str">
        <f t="shared" si="64"/>
        <v/>
      </c>
      <c r="DX156" s="9" t="str">
        <f t="shared" si="65"/>
        <v/>
      </c>
      <c r="DY156" s="9" t="str">
        <f>IF(AND(ISNUMBER(AJ156),ISNUMBER(DK156)),IF(AJ156-VLOOKUP(BI156,NyFi!$L$2:$V$4,DK156,1)&lt;1,1,AJ156-VLOOKUP(BI156,NyFi!$L$2:$V$4,DK156,1)),"")</f>
        <v/>
      </c>
      <c r="DZ156" s="9" t="str">
        <f>IF(AND(ISNUMBER(DK156),DK156&lt;8),IF(AND(ISNUMBER(AK156),ISNUMBER(DK156)),IF(AK156-VLOOKUP(BI156,NyGs!$L$2:$V$4,DK156,1)&lt;1,1,AK156-VLOOKUP(BI156,NyGs!$L$2:$V$4,DK156,1)),""),"")</f>
        <v/>
      </c>
      <c r="EA156" s="9" t="str">
        <f>IF(AND(ISNUMBER(AL156),ISNUMBER(DK156)),IF(AL156-VLOOKUP(BI156,NyRm!$L$2:$V$4,DK156,1)&lt;1,1,AL156-VLOOKUP(BI156,NyRm!$L$2:$V$4,DK156,1)),"")</f>
        <v/>
      </c>
      <c r="EB156" s="9" t="str">
        <f>IF(AND(ISNUMBER(AM156),ISNUMBER(DK156)),IF(AM156-VLOOKUP(BI156,NyFm!$L$2:$V$4,DK156,1)&lt;1,1,AM156-VLOOKUP(BI156,NyFm!$L$2:$V$4,DK156,1)),"")</f>
        <v/>
      </c>
      <c r="EC156" s="9" t="str">
        <f>IF(AND(ISNUMBER(DK156),DK156&lt;8),IF(AND(ISNUMBER(AN156),ISNUMBER(DK156)),IF(AN156-VLOOKUP(BI156,NyLi1R!$L$2:$V$4,DK156,1)&lt;1,1,AN156-VLOOKUP(BI156,NyLi1R!$L$2:$V$4,DK156,1)),""),"")</f>
        <v/>
      </c>
      <c r="ED156" s="9" t="str">
        <f>IF(AND(ISNUMBER(DK156),DK156&lt;8),IF(AND(ISNUMBER(AO156),ISNUMBER(DK156)),IF(AO156-VLOOKUP(BI156,NyLi1E!$L$2:$V$4,DK156,1)&lt;1,1,AO156-VLOOKUP(BI156,NyLi1E!$L$2:$V$4,DK156,1)),""),"")</f>
        <v/>
      </c>
      <c r="EE156" s="9" t="str">
        <f>IF(AND(ISNUMBER(DK156),DK156&lt;8),IF(AND(ISNUMBER(AP156),ISNUMBER(DK156)),IF(AP156-VLOOKUP(BI156,NyLi1T!$L$2:$V$4,DK156,1)&lt;1,1,AP156-VLOOKUP(BI156,NyLi1T!$L$2:$V$4,DK156,1)),""),"")</f>
        <v/>
      </c>
      <c r="EF156" s="9" t="str">
        <f>IF(AND(ISNUMBER(DK156),DK156&gt;7),IF(AND(ISNUMBER(AQ156),ISNUMBER(DK156)),IF(AQ156-VLOOKUP(BI156,NyLi2R!$L$2:$V$4,DK156,1)&lt;1,1,AQ156-VLOOKUP(BI156,NyLi2R!$L$2:$V$4,DK156,1)),""),"")</f>
        <v/>
      </c>
      <c r="EG156" s="9" t="str">
        <f>IF(AND(ISNUMBER(DK156),DK156&gt;7),IF(AND(ISNUMBER(AR156),ISNUMBER(DK156)),IF(AR156-VLOOKUP(BI156,NyLi2E!$L$2:$V$4,DK156,1)&lt;1,1,AR156-VLOOKUP(BI156,NyLi2E!$L$2:$V$4,DK156,1)),""),"")</f>
        <v/>
      </c>
      <c r="EH156" s="9" t="str">
        <f>IF(AND(ISNUMBER(DK156),DK156&gt;7),IF(AND(ISNUMBER(AS156),ISNUMBER(DK156)),IF(AS156-VLOOKUP(BI156,NyLi2T!$L$2:$V$4,DK156,1)&lt;1,1,AS156-VLOOKUP(BI156,NyLi2T!$L$2:$V$4,DK156,1)),""),"")</f>
        <v/>
      </c>
      <c r="EI156" s="9" t="str">
        <f>IF(AND(ISNUMBER(DK156),DK156&lt;8),IF(AND(ISNUMBER(AT156),ISNUMBER(DK156)),IF(AT156-VLOOKUP(BI156,NySs!$L$2:$V$4,DK156,1)&lt;1,1,AT156-VLOOKUP(BI156,NySs!$L$2:$V$4,DK156,1)),""),"")</f>
        <v/>
      </c>
      <c r="EJ156" s="9" t="str">
        <f>IF(AND(ISNUMBER(DK156),DK156&lt;9),IF(AND(ISNUMBER(AU156),ISNUMBER(DK156)),IF(AU156-VLOOKUP(BI156,NyEo!$L$2:$V$4,DK156,1)&lt;1,1,AU156-VLOOKUP(BI156,NyEo!$L$2:$V$4,DK156,1)),""),"")</f>
        <v/>
      </c>
      <c r="EK156" s="9" t="str">
        <f>IF(AND(ISNUMBER(DK156),DK156&gt;7),IF(AND(ISNUMBER(AV156),ISNUMBER(DK156)),IF(AV156-VLOOKUP(BI156,NyHt!$L$2:$V$4,DK156,1)&lt;1,1,AV156-VLOOKUP(BI156,NyHt!$L$2:$V$4,DK156,1)),""),"")</f>
        <v/>
      </c>
      <c r="EL156" s="9" t="str">
        <f>IF(AND(ISNUMBER(AW156),ISNUMBER(DK156)),IF(AW156-VLOOKUP(BI156,NySiF!$L$2:$V$4,DK156,1)&lt;1,1,AW156-VLOOKUP(BI156,NySiF!$L$2:$V$4,DK156,1)),"")</f>
        <v/>
      </c>
      <c r="EM156" s="9" t="str">
        <f>IF(AND(ISNUMBER(AX156),ISNUMBER(DK156)),IF(AX156-VLOOKUP(BI156,NySiB!$L$2:$V$4,DK156,1)&lt;1,1,AX156-VLOOKUP(BI156,NySiB!$L$2:$V$4,DK156,1)),"")</f>
        <v/>
      </c>
      <c r="EN156" s="9" t="str">
        <f>IF(AND(ISNUMBER(AY156),ISNUMBER(DK156)),IF(AY156-VLOOKUP(BI156,NySiT!$L$2:$V$4,DK156,1)&lt;1,1,AY156-VLOOKUP(BI156,NySiT!$L$2:$V$4,DK156,1)),"")</f>
        <v/>
      </c>
      <c r="EO156" s="9" t="str">
        <f>IF(AND(ISNUMBER(AZ156),ISNUMBER(DK156)),IF(AZ156-VLOOKUP(BI156,NyVs!$L$2:$V$4,DK156,1)&lt;1,1,AZ156-VLOOKUP(BI156,NyVs!$L$2:$V$4,DK156,1)),"")</f>
        <v/>
      </c>
      <c r="EP156" s="9" t="str">
        <f>IF(AND(ISNUMBER(BA156),ISNUMBER(DK156)),IF(BA156-VLOOKUP(BI156,NyPp!$L$2:$V$4,DK156,1)&lt;1,1,BA156-VLOOKUP(BI156,NyPp!$L$2:$V$4,DK156,1)),"")</f>
        <v/>
      </c>
      <c r="EQ156" s="9" t="str">
        <f>IF(AND(ISNUMBER(BB156),ISNUMBER(DK156)),IF(BB156-VLOOKUP(BI156,NyIGS!$L$2:$V$4,DK156,1)&lt;40,40,BB156-VLOOKUP(BI156,NyIGS!$L$2:$V$4,DK156,1)),"")</f>
        <v/>
      </c>
      <c r="ER156" s="9" t="str">
        <f>IF(AND(ISNUMBER(BC156),ISNUMBER(DK156)),IF(BC156-VLOOKUP(BI156,NyIRS!$L$2:$V$4,DK156,1)&lt;40,40,BC156-VLOOKUP(BI156,NyIRS!$L$2:$V$4,DK156,1)),"")</f>
        <v/>
      </c>
      <c r="ES156" s="9" t="str">
        <f>IF(AND(ISNUMBER(BD156),ISNUMBER(DK156)),IF(BD156-VLOOKUP(BI156,NyIES!$L$2:$V$4,DK156,1)&lt;40,40,BD156-VLOOKUP(BI156,NyIES!$L$2:$V$4,DK156,1)),"")</f>
        <v/>
      </c>
      <c r="ET156" s="9" t="str">
        <f>IF(AND(ISNUMBER(BE156),ISNUMBER(DK156)),IF(BE156-VLOOKUP(BI156,NyISI!$L$2:$V$4,DK156,1)&lt;40,40,BE156-VLOOKUP(BI156,NyISI!$L$2:$V$4,DK156,1)),"")</f>
        <v/>
      </c>
      <c r="EU156" s="9" t="str">
        <f>IF(AND(ISNUMBER(DK156),DK156&lt;8),IF(AND(ISNUMBER(BF156),ISNUMBER(DK156)),IF(BF156-VLOOKUP(BI156,NyISS!$L$2:$V$4,DK156,1)&lt;40,40,BF156-VLOOKUP(BI156,NyISS!$L$2:$V$4,DK156,1)),""),"")</f>
        <v/>
      </c>
      <c r="EV156" s="9" t="str">
        <f>IF(AND(ISNUMBER(DK156),DK156&gt;7),IF(AND(ISNUMBER(BG156),ISNUMBER(DK156)),IF(BG156-VLOOKUP(BI156,NyISM!$L$2:$V$4,DK156,1)&lt;40,40,BG156-VLOOKUP(BI156,NyISM!$L$2:$V$4,DK156,1)),""),"")</f>
        <v/>
      </c>
      <c r="EW156" s="9" t="str">
        <f>IF(AND(ISNUMBER(BH156),ISNUMBER(DK156)),IF(BH156-VLOOKUP(BI156,NyIAM!$L$2:$V$4,DK156,1)&lt;40,40,BH156-VLOOKUP(BI156,NyIAM!$L$2:$V$4,DK156,1)),"")</f>
        <v/>
      </c>
      <c r="EX156" s="9" t="str">
        <f>IF(AND(ISNUMBER(AJ156),ISNUMBER(DK156)),IF(AJ156+VLOOKUP(BI156,NyFi!$L$2:$V$4,DK156,1)&gt;19,19,AJ156+VLOOKUP(BI156,NyFi!$L$2:$V$4,DK156,1)),"")</f>
        <v/>
      </c>
      <c r="EY156" s="9" t="str">
        <f>IF(AND(ISNUMBER(DK156),DK156&lt;8),IF(AND(ISNUMBER(AK156),ISNUMBER(DK156)),IF(AK156+VLOOKUP(BI156,NyGs!$L$2:$V$4,DK156,1)&gt;19,19,AK156+VLOOKUP(BI156,NyGs!$L$2:$V$4,DK156,1)),""),"")</f>
        <v/>
      </c>
      <c r="EZ156" s="9" t="str">
        <f>IF(AND(ISNUMBER(AL156),ISNUMBER(DK156)),IF(AL156+VLOOKUP(BI156,NyRm!$L$2:$V$4,DK156,1)&gt;19,19,AL156+VLOOKUP(BI156,NyRm!$L$2:$V$4,DK156,1)),"")</f>
        <v/>
      </c>
      <c r="FA156" s="9" t="str">
        <f>IF(AND(ISNUMBER(AM156),ISNUMBER(DK156)),IF(AM156+VLOOKUP(BI156,NyFm!$L$2:$V$4,DK156,1)&gt;19,19,AM156+VLOOKUP(BI156,NyFm!$L$2:$V$4,DK156,1)),"")</f>
        <v/>
      </c>
      <c r="FB156" s="9" t="str">
        <f>IF(AND(ISNUMBER(DK156),DK156&lt;8),IF(AND(ISNUMBER(AN156),ISNUMBER(DK156)),IF(AN156+VLOOKUP(BI156,NyLi1R!$L$2:$V$4,DK156,1)&gt;19,19,AN156+VLOOKUP(BI156,NyLi1R!$L$2:$V$4,DK156,1)),""),"")</f>
        <v/>
      </c>
      <c r="FC156" s="9" t="str">
        <f>IF(AND(ISNUMBER(DK156),DK156&lt;8),IF(AND(ISNUMBER(AO156),ISNUMBER(DK156)),IF(AO156+VLOOKUP(BI156,NyLi1E!$L$2:$V$4,DK156,1)&gt;19,19,AO156+VLOOKUP(BI156,NyLi1E!$L$2:$V$4,DK156,1)),""),"")</f>
        <v/>
      </c>
      <c r="FD156" s="9" t="str">
        <f>IF(AND(ISNUMBER(DK156),DK156&lt;8),IF(AND(ISNUMBER(AP156),ISNUMBER(DK156)),IF(AP156+VLOOKUP(BI156,NyLi1T!$L$2:$V$4,DK156,1)&gt;19,19,AP156+VLOOKUP(BI156,NyLi1T!$L$2:$V$4,DK156,1)),""),"")</f>
        <v/>
      </c>
      <c r="FE156" s="9" t="str">
        <f>IF(AND(ISNUMBER(DK156),DK156&gt;7),IF(AND(ISNUMBER(AQ156),ISNUMBER(DK156)),IF(AQ156+VLOOKUP(BI156,NyLi2R!$L$2:$V$4,DK156,1)&gt;19,19,AQ156+VLOOKUP(BI156,NyLi2R!$L$2:$V$4,DK156,1)),""),"")</f>
        <v/>
      </c>
      <c r="FF156" s="9" t="str">
        <f>IF(AND(ISNUMBER(DK156),DK156&gt;7),IF(AND(ISNUMBER(AR156),ISNUMBER(DK156)),IF(AR156+VLOOKUP(BI156,NyLi2E!$L$2:$V$4,DK156,1)&gt;19,19,AR156+VLOOKUP(BI156,NyLi2E!$L$2:$V$4,DK156,1)),""),"")</f>
        <v/>
      </c>
      <c r="FG156" s="9" t="str">
        <f>IF(AND(ISNUMBER(DK156),DK156&gt;7),IF(AND(ISNUMBER(AS156),ISNUMBER(DK156)),IF(AS156+VLOOKUP(BI156,NyLi2T!$L$2:$V$4,DK156,1)&gt;19,19,AS156+VLOOKUP(BI156,NyLi2T!$L$2:$V$4,DK156,1)),""),"")</f>
        <v/>
      </c>
      <c r="FH156" s="9" t="str">
        <f>IF(AND(ISNUMBER(DK156),DK156&lt;8),IF(AND(ISNUMBER(AT156),ISNUMBER(DK156)),IF(AT156+VLOOKUP(BI156,NySs!$L$2:$V$4,DK156,1)&gt;19,19,AT156+VLOOKUP(BI156,NySs!$L$2:$V$4,DK156,1)),""),"")</f>
        <v/>
      </c>
      <c r="FI156" s="9" t="str">
        <f>IF(AND(ISNUMBER(DK156),DK156&lt;9),IF(AND(ISNUMBER(AU156),ISNUMBER(DK156)),IF(AU156+VLOOKUP(BI156,NyEo!$L$2:$V$4,DK156,1)&gt;19,19,AU156+VLOOKUP(BI156,NyEo!$L$2:$V$4,DK156,1)),""),"")</f>
        <v/>
      </c>
      <c r="FJ156" s="9" t="str">
        <f>IF(AND(ISNUMBER(DK156),DK156&gt;7),IF(AND(ISNUMBER(AV156),ISNUMBER(DK156)),IF(AV156+VLOOKUP(BI156,NyHt!$L$2:$V$4,DK156,1)&gt;19,19,AV156+VLOOKUP(BI156,NyHt!$L$2:$V$4,DK156,1)),""),"")</f>
        <v/>
      </c>
      <c r="FK156" s="9" t="str">
        <f>IF(AND(ISNUMBER(AW156),ISNUMBER(DK156)),IF(AW156+VLOOKUP(BI156,NySiF!$L$2:$V$4,DK156,1)&gt;19,19,AW156+VLOOKUP(BI156,NySiF!$L$2:$V$4,DK156,1)),"")</f>
        <v/>
      </c>
      <c r="FL156" s="9" t="str">
        <f>IF(AND(ISNUMBER(AX156),ISNUMBER(DK156)),IF(AX156+VLOOKUP(BI156,NySiB!$L$2:$V$4,DK156,1)&gt;19,19,AX156+VLOOKUP(BI156,NySiB!$L$2:$V$4,DK156,1)),"")</f>
        <v/>
      </c>
      <c r="FM156" s="9" t="str">
        <f>IF(AND(ISNUMBER(AY156),ISNUMBER(DK156)),IF(AY156+VLOOKUP(BI156,NySiT!$L$2:$V$4,DK156,1)&gt;19,19,AY156+VLOOKUP(BI156,NySiT!$L$2:$V$4,DK156,1)),"")</f>
        <v/>
      </c>
      <c r="FN156" s="9" t="str">
        <f>IF(AND(ISNUMBER(AZ156),ISNUMBER(DK156)),IF(AZ156+VLOOKUP(BI156,NyVs!$L$2:$V$4,DK156,1)&gt;19,19,AZ156+VLOOKUP(BI156,NyVs!$L$2:$V$4,DK156,1)),"")</f>
        <v/>
      </c>
      <c r="FO156" s="9" t="str">
        <f>IF(AND(ISNUMBER(BA156),ISNUMBER(DK156)),IF(BA156+VLOOKUP(BI156,NyPp!$L$2:$V$4,DK156,1)&gt;19,19,BA156+VLOOKUP(BI156,NyPp!$L$2:$V$4,DK156,1)),"")</f>
        <v/>
      </c>
      <c r="FP156" s="9" t="str">
        <f>IF(AND(ISNUMBER(BB156),ISNUMBER(DK156)),IF(BB156+VLOOKUP(BI156,NyIGS!$L$2:$V$4,DK156,1)&gt;160,160,BB156+VLOOKUP(BI156,NyIGS!$L$2:$V$4,DK156,1)),"")</f>
        <v/>
      </c>
      <c r="FQ156" s="9" t="str">
        <f>IF(AND(ISNUMBER(BC156),ISNUMBER(DK156)),IF(BC156+VLOOKUP(BI156,NyIRS!$L$2:$V$4,DK156,1)&gt;160,160,BC156+VLOOKUP(BI156,NyIRS!$L$2:$V$4,DK156,1)),"")</f>
        <v/>
      </c>
      <c r="FR156" s="9" t="str">
        <f>IF(AND(ISNUMBER(BD156),ISNUMBER(DK156)),IF(BD156+VLOOKUP(BI156,NyIES!$L$2:$V$4,DK156,1)&gt;160,160, BD156+VLOOKUP(BI156,NyIES!$L$2:$V$4,DK156,1)),"")</f>
        <v/>
      </c>
      <c r="FS156" s="9" t="str">
        <f>IF(AND(ISNUMBER(BE156),ISNUMBER(DK156)),IF(BE156+VLOOKUP(BI156,NyISI!$L$2:$V$4,DK156,1)&gt;160,160,BE156+VLOOKUP(BI156,NyISI!$L$2:$V$4,DK156,1)),"")</f>
        <v/>
      </c>
      <c r="FT156" s="9" t="str">
        <f>IF(AND(ISNUMBER(DK156),DK156&lt;8),IF(AND(ISNUMBER(BF156),ISNUMBER(DK156)),IF(BF156+VLOOKUP(BI156,NyISS!$L$2:$V$4,DK156,1)&gt;160,160,BF156+VLOOKUP(BI156,NyISS!$L$2:$V$4,DK156,1)),""),"")</f>
        <v/>
      </c>
      <c r="FU156" s="9" t="str">
        <f>IF(AND(ISNUMBER(DK156),DK156&gt;7),IF(AND(ISNUMBER(BG156),ISNUMBER(DK156)),IF(BG156+VLOOKUP(BI156,NyISM!$L$2:$V$4,DK156,1)&gt;160,160,BG156+VLOOKUP(BI156,NyISM!$L$2:$V$4,DK156,1)),""),"")</f>
        <v/>
      </c>
      <c r="FV156" s="9" t="str">
        <f>IF(AND(ISNUMBER(BH156),ISNUMBER(DK156)),IF(BH156+VLOOKUP(BI156,NyIAM!$L$2:$V$4,DK156,1)&gt;160,160,BH156+VLOOKUP(BI156,NyIAM!$L$2:$V$4,DK156,1)),"")</f>
        <v/>
      </c>
    </row>
    <row r="157" spans="1:178" x14ac:dyDescent="0.2">
      <c r="A157" s="51"/>
      <c r="B157" s="51"/>
      <c r="C157" s="51"/>
      <c r="D157" s="51"/>
      <c r="E157" s="51"/>
      <c r="F157" s="51"/>
      <c r="G157" s="51"/>
      <c r="H157" s="51"/>
      <c r="I157" s="51"/>
      <c r="J157" s="52"/>
      <c r="K157" s="52"/>
      <c r="L157" s="53"/>
      <c r="M157" s="53"/>
      <c r="N157" s="58" t="str">
        <f t="shared" si="44"/>
        <v/>
      </c>
      <c r="O157" s="53"/>
      <c r="P157" s="53"/>
      <c r="Q157" s="53"/>
      <c r="R157" s="53"/>
      <c r="S157" s="53"/>
      <c r="T157" s="53"/>
      <c r="U157" s="53"/>
      <c r="V157" s="53"/>
      <c r="W157" s="53"/>
      <c r="X157" s="53"/>
      <c r="Y157" s="53"/>
      <c r="Z157" s="53"/>
      <c r="AA157" s="53"/>
      <c r="AB157" s="53"/>
      <c r="AC157" s="53"/>
      <c r="AD157" s="53"/>
      <c r="AE157" s="53"/>
      <c r="AF157" s="53"/>
      <c r="AG157" s="53"/>
      <c r="AH157" s="53"/>
      <c r="AI157" s="53"/>
      <c r="AJ157" s="4" t="str">
        <f>IF(O157="","",IF(ISNUMBER(N157),VLOOKUP(O157,NyFi!$A$2:$K$40,DK157),""))</f>
        <v/>
      </c>
      <c r="AK157" s="4" t="str">
        <f>IF(P157="","",IF(AND(ISNUMBER(N157),DK157&lt;8),VLOOKUP(P157,NyGs!$A$2:$G$41,DK157),""))</f>
        <v/>
      </c>
      <c r="AL157" s="4" t="str">
        <f>IF(AA157="","",IF(ISNUMBER(N157),VLOOKUP(AA157,NyRm!$A$2:$K$56,DK157),""))</f>
        <v/>
      </c>
      <c r="AM157" s="4" t="str">
        <f>IF(Z157="","",IF(ISNUMBER(N157),VLOOKUP(Z157,NyFm!$A$2:$K$46,DK157),""))</f>
        <v/>
      </c>
      <c r="AN157" s="4" t="str">
        <f>IF(U157="","",IF(AND(ISNUMBER(N157),DK157&lt;8),VLOOKUP(U157,NyLi1R!$A$2:$G$20,DK157),""))</f>
        <v/>
      </c>
      <c r="AO157" s="4" t="str">
        <f>IF(V157="","",IF(AND(ISNUMBER(N157),DK157&lt;8),VLOOKUP(V157,NyLi1E!$A$2:$G$20,DK157),""))</f>
        <v/>
      </c>
      <c r="AP157" s="4" t="str">
        <f>IF(AND(ISNUMBER(N157),ISNUMBER(AN157),ISNUMBER(AO157),DK157&lt;8),VLOOKUP(AN157+AO157,NyLi1T!$A$2:$G$40,DK157),"")</f>
        <v/>
      </c>
      <c r="AQ157" s="4" t="str">
        <f>IF(W157="","",IF(AND(ISNUMBER(N157),DK157&gt;7),VLOOKUP(W157,NyLi2R!$A$2:$K$20,DK157),""))</f>
        <v/>
      </c>
      <c r="AR157" s="4" t="str">
        <f>IF(X157="","",IF(AND(ISNUMBER(N157),DK157&gt;7),VLOOKUP(X157,NyLi2E!$A$2:$K$20,DK157),""))</f>
        <v/>
      </c>
      <c r="AS157" s="4" t="str">
        <f>IF(AND(ISNUMBER(N157),ISNUMBER(AQ157),ISNUMBER(AR157),DK157&gt;7),VLOOKUP(AQ157+AR157,NyLi2T!$A$2:$K$40,DK157),"")</f>
        <v/>
      </c>
      <c r="AT157" s="4" t="str">
        <f>IF(AE157="","",IF(AND(ISNUMBER(N157),DK157&lt;8),VLOOKUP(AE157,NySs!$A$2:$G$28,DK157),""))</f>
        <v/>
      </c>
      <c r="AU157" s="4" t="str">
        <f>IF(AD157="","",IF(AND(ISNUMBER(N157),DK157&lt;9),VLOOKUP(AD157,NyEo!$A$2:$H$22,DK157),""))</f>
        <v/>
      </c>
      <c r="AV157" s="4" t="str">
        <f>IF(Q157="","",IF(AND(ISNUMBER(N157),DK157&gt;7),VLOOKUP(Q157,NyHt!$A$2:$K$17,DK157),""))</f>
        <v/>
      </c>
      <c r="AW157" s="4" t="str">
        <f>IF(R157="","",IF(ISNUMBER(N157),VLOOKUP(R157,NySiF!$A$2:$K$18,DK157),""))</f>
        <v/>
      </c>
      <c r="AX157" s="4" t="str">
        <f>IF(S157="","",IF(ISNUMBER(N157),VLOOKUP(S157,NySiB!$A$2:$K$16,DK157),""))</f>
        <v/>
      </c>
      <c r="AY157" s="4" t="str">
        <f>IF(T157="","",IF(ISNUMBER(N157),VLOOKUP(T157,NySiT!$A$2:$K$32,DK157),""))</f>
        <v/>
      </c>
      <c r="AZ157" s="4" t="str">
        <f>IF(Y157="","",IF(ISNUMBER(N157),VLOOKUP(Y157,NyVs!$A$2:$K$86,DK157),""))</f>
        <v/>
      </c>
      <c r="BA157" s="4" t="str">
        <f>IF(AI157="","",IF(ISNUMBER(N157),VLOOKUP(AI157,NyPp!$A$2:$K$202,DK157),""))</f>
        <v/>
      </c>
      <c r="BB157" s="4" t="str">
        <f>IF(AND(ISNUMBER(AJ157),ISNUMBER(AK157),ISNUMBER(AL157),ISNUMBER(AM157),DK157&lt;8),IF(COUNTIF(O157,0)+COUNTIF(P157,0)+COUNTIF(AA157,0)+COUNTIF(Z157,0)&gt;1,"",VLOOKUP(AJ157+AK157+AL157+AM157,NyIGS!$A$2:$K$78,DK157)),IF(AND(ISNUMBER(AJ157),ISNUMBER(AL157),ISNUMBER(AM157),ISNUMBER(AS157),DK157&gt;7),IF(COUNTIF(O157,0)+COUNTIF(AA157,0)+COUNTIF(Z157,0)+AND(COUNTIF(W157,0),COUNTIF(X157,0))&gt;1,"",VLOOKUP(AJ157+AL157+AM157+AS157,NyIGS!$A$2:$K$78,DK157)),""))</f>
        <v/>
      </c>
      <c r="BC157" s="4" t="str">
        <f>IF(AND(ISNUMBER(AJ157),ISNUMBER(AN157),ISNUMBER(AT157),DK157&lt;8),IF(COUNTIF(O157,0)+COUNTIF(U157,0)+COUNTIF(AE157,0)&gt;1,"",VLOOKUP(AJ157+AN157+AT157,NyIRS!$A$2:$K$59,DK157)),IF(AND(ISNUMBER(AJ157),ISNUMBER(AQ157),DK157&gt;7),IF(COUNTIF(O157,0)+COUNTIF(W157,0)&gt;1,"",VLOOKUP(AJ157+AQ157,NyIRS!$A$2:$K$59,DK157)),""))</f>
        <v/>
      </c>
      <c r="BD157" s="4" t="str">
        <f>IF(AND(ISNUMBER(AK157),ISNUMBER(AL157),ISNUMBER(AM157),DK157&lt;8),IF(COUNTIF(P157,0)+COUNTIF(AA157,0)+COUNTIF(Z157,0)&gt;1,"",VLOOKUP(AK157+AL157+AM157,NyIES!$A$2:$K$59,DK157)),IF(AND(ISNUMBER(AL157),ISNUMBER(AM157),ISNUMBER(AR157),DK157&gt;7),IF(COUNTIF(AA157,0)+COUNTIF(Z157,0)+COUNTIF(X157,0)&gt;1,"",VLOOKUP(AL157+AM157+AR157,NyIES!$A$2:$K$59,DK157)),""))</f>
        <v/>
      </c>
      <c r="BE157" s="4" t="str">
        <f>IF(AND(ISNUMBER(AJ157),ISNUMBER(AP157),ISNUMBER(AU157),DK157&lt;8),IF(COUNTIF(O157,0)+AND(COUNTIF(U157,0),COUNTIF(V157,0))+COUNTIF(AD157,0)&gt;1,"",VLOOKUP(AJ157+AP157+AU157,NyISI!$A$2:$K$59,DK157)),IF(AND(ISNUMBER(AS157),ISNUMBER(AU157),ISNUMBER(AV157),DK157=8),IF(COUNTIF(AD157,0)+COUNTIF(Q157,0)+AND(COUNTIF(W157,0),COUNTIF(X157,0))&gt;1,"",VLOOKUP(AS157+AU157+AV157,NyISI!$A$2:$K$59,DK157)),IF(AND(ISNUMBER(AS157),ISNUMBER(AV157),DK157&gt;8),IF(COUNTIF(Q157,0)+AND(COUNTIF(W157,0),COUNTIF(X157,0))&gt;1,"",VLOOKUP(AS157+AV157,NyISI!$A$2:$K$59,DK157)),"")))</f>
        <v/>
      </c>
      <c r="BF157" s="4" t="str">
        <f>IF(AND(ISNUMBER(AT157),ISNUMBER(AK157),ISNUMBER(AL157),ISNUMBER(AM157),DK157&lt;8),IF(COUNTIF(P157,0)+COUNTIF(AA157,0)+COUNTIF(Z157,0)+COUNTIF(AE157,0)&gt;1,"",VLOOKUP(AT157+AK157+AL157+AM157,NyISS!$A$2:$G$78,DK157)),"")</f>
        <v/>
      </c>
      <c r="BG157" s="4" t="str">
        <f>IF(AND(ISNUMBER(AJ157),ISNUMBER(AL157),ISNUMBER(AM157),DK157&gt;7),IF(COUNTIF(O157,0)+COUNTIF(AA157,0)+COUNTIF(Z157,0)&gt;1,"",VLOOKUP(AJ157+AL157+AM157,NyISM!$A$2:$K$59,DK157)),"")</f>
        <v/>
      </c>
      <c r="BH157" s="4" t="str">
        <f>IF(AND(ISNUMBER(AY157),ISNUMBER(AZ157)),IF(COUNTIF(T157,0)+COUNTIF(Y157,0)&gt;1,"",VLOOKUP(AY157+AZ157,NyIAM!$A$2:$K$40,DK157)),"")</f>
        <v/>
      </c>
      <c r="BJ157" s="4" t="str">
        <f>IF(ISNUMBER(BB157),VLOOKUP(BB157,Percentil!$A$2:$B$122,2,1),"")</f>
        <v/>
      </c>
      <c r="BK157" s="4" t="str">
        <f>IF(ISNUMBER(BC157),VLOOKUP(BC157,Percentil!$A$2:$B$122,2,1),"")</f>
        <v/>
      </c>
      <c r="BL157" s="4" t="str">
        <f>IF(ISNUMBER(BD157),VLOOKUP(BD157,Percentil!$A$2:$B$122,2,1),"")</f>
        <v/>
      </c>
      <c r="BM157" s="4" t="str">
        <f>IF(ISNUMBER(BE157),VLOOKUP(BE157,Percentil!$A$2:$B$122,2,1),"")</f>
        <v/>
      </c>
      <c r="BN157" s="4" t="str">
        <f>IF(ISNUMBER(BF157),VLOOKUP(BF157,Percentil!$A$2:$B$122,2,1),"")</f>
        <v/>
      </c>
      <c r="BO157" s="4" t="str">
        <f>IF(ISNUMBER(BG157),VLOOKUP(BG157,Percentil!$A$2:$B$122,2,1),"")</f>
        <v/>
      </c>
      <c r="BP157" s="4" t="str">
        <f>IF(ISNUMBER(BH157),VLOOKUP(BH157,Percentil!$A$2:$B$122,2,1),"")</f>
        <v/>
      </c>
      <c r="BQ157" s="4" t="str">
        <f>IF(AND(ISNUMBER(AJ157),ISNUMBER(DK157)),IF(AJ157-VLOOKUP(BI157,NyFi!$L$2:$V$4,DK157,1)&lt;1,1 &amp; " - " &amp; AJ157+VLOOKUP(BI157,NyFi!$L$2:$V$4,DK157,1),IF(AJ157+VLOOKUP(BI157,NyFi!$L$2:$V$4,DK157,1)&gt;19,AJ157-VLOOKUP(BI157,NyFi!$L$2:$V$4,DK157,1) &amp; " - " &amp; 19,AJ157-VLOOKUP(BI157,NyFi!$L$2:$V$4,DK157,1) &amp; " - " &amp; AJ157+VLOOKUP(BI157,NyFi!$L$2:$V$4,DK157,1))),"")</f>
        <v/>
      </c>
      <c r="BR157" s="4" t="str">
        <f>IF(AND(ISNUMBER(DK157),DK157&lt;8),IF(AND(ISNUMBER(AK157),ISNUMBER(DK157)),IF(AK157-VLOOKUP(BI157,NyGs!$L$2:$V$4,DK157,1)&lt;1,1 &amp; " - " &amp; AK157+VLOOKUP(BI157,NyGs!$L$2:$V$4,DK157,1),IF(AK157+VLOOKUP(BI157,NyGs!$L$2:$V$4,DK157,1)&gt;19,AK157-VLOOKUP(BI157,NyGs!$L$2:$V$4,DK157,1) &amp; " - " &amp; 19,AK157-VLOOKUP(BI157,NyGs!$L$2:$V$4,DK157,1) &amp; " - " &amp; AK157+VLOOKUP(BI157,NyGs!$L$2:$V$4,DK157,1))),""),"")</f>
        <v/>
      </c>
      <c r="BS157" s="4" t="str">
        <f>IF(AND(ISNUMBER(AL157),ISNUMBER(DK157)),IF(AL157-VLOOKUP(BI157,NyRm!$L$2:$V$4,DK157,1)&lt;1,1 &amp; " - " &amp; AL157+VLOOKUP(BI157,NyRm!$L$2:$V$4,DK157,1),IF(AL157+VLOOKUP(BI157,NyRm!$L$2:$V$4,DK157,1)&gt;19,AL157-VLOOKUP(BI157,NyRm!$L$2:$V$4,DK157,1) &amp; " - " &amp; 19,AL157-VLOOKUP(BI157,NyRm!$L$2:$V$4,DK157,1) &amp; " - " &amp; AL157+VLOOKUP(BI157,NyRm!$L$2:$V$4,DK157,1))),"")</f>
        <v/>
      </c>
      <c r="BT157" s="4" t="str">
        <f>IF(AND(ISNUMBER(AM157),ISNUMBER(DK157)),IF(AM157-VLOOKUP(BI157,NyFm!$L$2:$V$4,DK157,1)&lt;1,1 &amp; " - " &amp; AM157+VLOOKUP(BI157,NyFm!$L$2:$V$4,DK157,1),IF(AM157+VLOOKUP(BI157,NyFm!$L$2:$V$4,DK157,1)&gt;19,AM157-VLOOKUP(BI157,NyFm!$L$2:$V$4,DK157,1) &amp; " - " &amp; 19,AM157-VLOOKUP(BI157,NyFm!$L$2:$V$4,DK157,1) &amp; " - " &amp; AM157+VLOOKUP(BI157,NyFm!$L$2:$V$4,DK157,1))),"")</f>
        <v/>
      </c>
      <c r="BU157" s="4" t="str">
        <f>IF(AND(ISNUMBER(DK157),DK157&lt;8),IF(AND(ISNUMBER(AN157),ISNUMBER(DK157)),IF(AN157-VLOOKUP(BI157,NyLi1R!$L$2:$V$4,DK157,1)&lt;1,1 &amp; " - " &amp; AN157+VLOOKUP(BI157,NyLi1R!$L$2:$V$4,DK157,1),IF(AN157+VLOOKUP(BI157,NyLi1R!$L$2:$V$4,DK157,1)&gt;19,AN157-VLOOKUP(BI157,NyLi1R!$L$2:$V$4,DK157,1) &amp; " - " &amp; 19,AN157-VLOOKUP(BI157,NyLi1R!$L$2:$V$4,DK157,1) &amp; " - " &amp; AN157+VLOOKUP(BI157,NyLi1R!$L$2:$V$4,DK157,1))),""),"")</f>
        <v/>
      </c>
      <c r="BV157" s="4" t="str">
        <f>IF(AND(ISNUMBER(DK157),DK157&lt;8),IF(AND(ISNUMBER(AO157),ISNUMBER(DK157)),IF(AO157-VLOOKUP(BI157,NyLi1E!$L$2:$V$4,DK157,1)&lt;1,1 &amp; " - " &amp; AO157+VLOOKUP(BI157,NyLi1E!$L$2:$V$4,DK157,1),IF(AO157+VLOOKUP(BI157,NyLi1E!$L$2:$V$4,DK157,1)&gt;19,AO157-VLOOKUP(BI157,NyLi1E!$L$2:$V$4,DK157,1) &amp; " - " &amp; 19,AO157-VLOOKUP(BI157,NyLi1E!$L$2:$V$4,DK157,1) &amp; " - " &amp; AO157+VLOOKUP(BI157,NyLi1E!$L$2:$V$4,DK157,1))),""),"")</f>
        <v/>
      </c>
      <c r="BW157" s="4" t="str">
        <f>IF(AND(ISNUMBER(DK157),DK157&lt;8),IF(AND(ISNUMBER(AP157),ISNUMBER(DK157)),IF(AP157-VLOOKUP(BI157,NyLi1T!$L$2:$V$4,DK157,1)&lt;1,1 &amp; " - " &amp; AP157+VLOOKUP(BI157,NyLi1T!$L$2:$V$4,DK157,1),IF(AP157+VLOOKUP(BI157,NyLi1T!$L$2:$V$4,DK157,1)&gt;19,AP157-VLOOKUP(BI157,NyLi1T!$L$2:$V$4,DK157,1) &amp; " - " &amp; 19,AP157-VLOOKUP(BI157,NyLi1T!$L$2:$V$4,DK157,1) &amp; " - " &amp; AP157+VLOOKUP(BI157,NyLi1T!$L$2:$V$4,DK157,1))),""),"")</f>
        <v/>
      </c>
      <c r="BX157" s="4" t="str">
        <f>IF(AND(ISNUMBER(DK157),DK157&gt;7),IF(AND(ISNUMBER(AQ157),ISNUMBER(DK157)),IF(AQ157-VLOOKUP(BI157,NyLi2R!$L$2:$V$4,DK157,1)&lt;1,1 &amp; " - " &amp; AQ157+VLOOKUP(BI157,NyLi2R!$L$2:$V$4,DK157,1),IF(AQ157+VLOOKUP(BI157,NyLi2R!$L$2:$V$4,DK157,1)&gt;19,AQ157-VLOOKUP(BI157,NyLi2R!$L$2:$V$4,DK157,1) &amp; " - " &amp; 19,AQ157-VLOOKUP(BI157,NyLi2R!$L$2:$V$4,DK157,1) &amp; " - " &amp; AQ157+VLOOKUP(BI157,NyLi2R!$L$2:$V$4,DK157,1))),""),"")</f>
        <v/>
      </c>
      <c r="BY157" s="4" t="str">
        <f>IF(AND(ISNUMBER(DK157),DK157&gt;7),IF(AND(ISNUMBER(AR157),ISNUMBER(DK157)),IF(AR157-VLOOKUP(BI157,NyLi2E!$L$2:$V$4,DK157,1)&lt;1,1 &amp; " - " &amp; AR157+VLOOKUP(BI157,NyLi2E!$L$2:$V$4,DK157,1),IF(AR157+VLOOKUP(BI157,NyLi2E!$L$2:$V$4,DK157,1)&gt;19,AR157-VLOOKUP(BI157,NyLi2E!$L$2:$V$4,DK157,1) &amp; " - " &amp; 19,AR157-VLOOKUP(BI157,NyLi2E!$L$2:$V$4,DK157,1) &amp; " - " &amp; AR157+VLOOKUP(BI157,NyLi2E!$L$2:$V$4,DK157,1))),""),"")</f>
        <v/>
      </c>
      <c r="BZ157" s="4" t="str">
        <f>IF(AND(ISNUMBER(DK157),DK157&gt;7),IF(AND(ISNUMBER(AS157),ISNUMBER(DK157)),IF(AS157-VLOOKUP(BI157,NyLi2T!$L$2:$V$4,DK157,1)&lt;1,1 &amp; " - " &amp; AS157+VLOOKUP(BI157,NyLi2T!$L$2:$V$4,DK157,1),IF(AS157+VLOOKUP(BI157,NyLi2T!$L$2:$V$4,DK157,1)&gt;19,AS157-VLOOKUP(BI157,NyLi2T!$L$2:$V$4,DK157,1) &amp; " - " &amp; 19,AS157-VLOOKUP(BI157,NyLi2T!$L$2:$V$4,DK157,1) &amp; " - " &amp; AS157+VLOOKUP(BI157,NyLi2T!$L$2:$V$4,DK157,1))),""),"")</f>
        <v/>
      </c>
      <c r="CA157" s="4" t="str">
        <f>IF(AND(ISNUMBER(DK157),DK157&lt;8),IF(AND(ISNUMBER(AT157),ISNUMBER(DK157)),IF(AT157-VLOOKUP(BI157,NySs!$L$2:$V$4,DK157,1)&lt;1,1 &amp; " - " &amp; AT157+VLOOKUP(BI157,NySs!$L$2:$V$4,DK157,1),IF(AT157+VLOOKUP(BI157,NySs!$L$2:$V$4,DK157,1)&gt;19,AT157-VLOOKUP(BI157,NySs!$L$2:$V$4,DK157,1) &amp; " - " &amp; 19,AT157-VLOOKUP(BI157,NySs!$L$2:$V$4,DK157,1) &amp; " - " &amp; AT157+VLOOKUP(BI157,NySs!$L$2:$V$4,DK157,1))),""),"")</f>
        <v/>
      </c>
      <c r="CB157" s="4" t="str">
        <f>IF(AND(ISNUMBER(DK157),DK157&lt;9),IF(AND(ISNUMBER(AU157),ISNUMBER(DK157)),IF(AU157-VLOOKUP(BI157,NyEo!$L$2:$V$4,DK157,1)&lt;1,1 &amp; " - " &amp; AU157+VLOOKUP(BI157,NyEo!$L$2:$V$4,DK157,1),IF(AU157+VLOOKUP(BI157,NyEo!$L$2:$V$4,DK157,1)&gt;19,AU157-VLOOKUP(BI157,NyEo!$L$2:$V$4,DK157,1) &amp; " - " &amp; 19,AU157-VLOOKUP(BI157,NyEo!$L$2:$V$4,DK157,1) &amp; " - " &amp; AU157+VLOOKUP(BI157,NyEo!$L$2:$V$4,DK157,1))),""),"")</f>
        <v/>
      </c>
      <c r="CC157" s="4" t="str">
        <f>IF(AND(ISNUMBER(DK157),DK157&gt;7),IF(AND(ISNUMBER(AV157),ISNUMBER(DK157)),IF(AV157-VLOOKUP(BI157,NyHt!$L$2:$V$4,DK157,1)&lt;1,1 &amp; " - " &amp; AV157+VLOOKUP(BI157,NyHt!$L$2:$V$4,DK157,1),IF(AV157+VLOOKUP(BI157,NyHt!$L$2:$V$4,DK157,1)&gt;19,AV157-VLOOKUP(BI157,NyHt!$L$2:$V$4,DK157,1) &amp; " - " &amp; 19,AV157-VLOOKUP(BI157,NyHt!$L$2:$V$4,DK157,1) &amp; " - " &amp; AV157+VLOOKUP(BI157,NyHt!$L$2:$V$4,DK157,1))),""),"")</f>
        <v/>
      </c>
      <c r="CD157" s="4" t="str">
        <f>IF(AND(ISNUMBER(AW157),ISNUMBER(DK157)),IF(AW157-VLOOKUP(BI157,NySiF!$L$2:$V$4,DK157,1)&lt;1,1 &amp; " - " &amp; AW157+VLOOKUP(BI157,NySiF!$L$2:$V$4,DK157,1),IF(AW157+VLOOKUP(BI157,NySiF!$L$2:$V$4,DK157,1)&gt;19,AW157-VLOOKUP(BI157,NySiF!$L$2:$V$4,DK157,1) &amp; " - " &amp; 19,AW157-VLOOKUP(BI157,NySiF!$L$2:$V$4,DK157,1) &amp; " - " &amp; AW157+VLOOKUP(BI157,NySiF!$L$2:$V$4,DK157,1))),"")</f>
        <v/>
      </c>
      <c r="CE157" s="4" t="str">
        <f>IF(AND(ISNUMBER(AX157),ISNUMBER(DK157)),IF(AX157-VLOOKUP(BI157,NySiB!$L$2:$V$4,DK157,1)&lt;1,1 &amp; " - " &amp; AX157+VLOOKUP(BI157,NySiB!$L$2:$V$4,DK157,1),IF(AX157+VLOOKUP(BI157,NySiB!$L$2:$V$4,DK157,1)&gt;19,AX157-VLOOKUP(BI157,NySiB!$L$2:$V$4,DK157,1) &amp; " - " &amp; 19,AX157-VLOOKUP(BI157,NySiB!$L$2:$V$4,DK157,1) &amp; " - " &amp; AX157+VLOOKUP(BI157,NySiB!$L$2:$V$4,DK157,1))),"")</f>
        <v/>
      </c>
      <c r="CF157" s="4" t="str">
        <f>IF(AND(ISNUMBER(AY157),ISNUMBER(DK157)),IF(AY157-VLOOKUP(BI157,NySiT!$L$2:$V$4,DK157,1)&lt;1,1 &amp; " - " &amp; AY157+VLOOKUP(BI157,NySiT!$L$2:$V$4,DK157,1),IF(AY157+VLOOKUP(BI157,NySiT!$L$2:$V$4,DK157,1)&gt;19,AY157-VLOOKUP(BI157,NySiT!$L$2:$V$4,DK157,1) &amp; " - " &amp; 19,AY157-VLOOKUP(BI157,NySiT!$L$2:$V$4,DK157,1) &amp; " - " &amp; AY157+VLOOKUP(BI157,NySiT!$L$2:$V$4,DK157,1))),"")</f>
        <v/>
      </c>
      <c r="CG157" s="4" t="str">
        <f>IF(AND(ISNUMBER(AZ157),ISNUMBER(DK157)),IF(AZ157-VLOOKUP(BI157,NyVs!$L$2:$V$4,DK157,1)&lt;1,1 &amp; " - " &amp; AZ157+VLOOKUP(BI157,NyVs!$L$2:$V$4,DK157,1),IF(AZ157+VLOOKUP(BI157,NyVs!$L$2:$V$4,DK157,1)&gt;19,AZ157-VLOOKUP(BI157,NyVs!$L$2:$V$4,DK157,1) &amp; " - " &amp; 19,AZ157-VLOOKUP(BI157,NyVs!$L$2:$V$4,DK157,1) &amp; " - " &amp; AZ157+VLOOKUP(BI157,NyVs!$L$2:$V$4,DK157,1))),"")</f>
        <v/>
      </c>
      <c r="CH157" s="4" t="str">
        <f>IF(AND(ISNUMBER(BA157),ISNUMBER(DK157)),IF(BA157-VLOOKUP(BI157,NyPp!$L$2:$V$4,DK157,1)&lt;1,1 &amp; " - " &amp; BA157+VLOOKUP(BI157,NyPp!$L$2:$V$4,DK157,1),IF(BA157+VLOOKUP(BI157,NyPp!$L$2:$V$4,DK157,1)&gt;19,BA157-VLOOKUP(BI157,NyPp!$L$2:$V$4,DK157,1) &amp; " - " &amp; 19,BA157-VLOOKUP(BI157,NyPp!$L$2:$V$4,DK157,1) &amp; " - " &amp; BA157+VLOOKUP(BI157,NyPp!$L$2:$V$4,DK157,1))),"")</f>
        <v/>
      </c>
      <c r="CI157" s="4" t="str">
        <f>IF(AND(ISNUMBER(BB157),ISNUMBER(DK157)),IF(BB157-VLOOKUP(BI157,NyIGS!$L$2:$V$4,DK157,1)&lt;40,40 &amp; " - " &amp; BB157+VLOOKUP(BI157,NyIGS!$L$2:$V$4,DK157,1),IF(BB157+VLOOKUP(BI157,NyIGS!$L$2:$V$4,DK157,1)&gt;160,BB157-VLOOKUP(BI157,NyIGS!$L$2:$V$4,DK157,1) &amp; " - " &amp; 160,BB157-VLOOKUP(BI157,NyIGS!$L$2:$V$4,DK157,1) &amp; " - " &amp; BB157+VLOOKUP(BI157,NyIGS!$L$2:$V$4,DK157,1))),"")</f>
        <v/>
      </c>
      <c r="CJ157" s="4" t="str">
        <f>IF(AND(ISNUMBER(BC157),ISNUMBER(DK157)),IF(BC157-VLOOKUP(BI157,NyIRS!$L$2:$V$4,DK157,1)&lt;40,40 &amp; " - " &amp; BC157+VLOOKUP(BI157,NyIRS!$L$2:$V$4,DK157,1),IF(BC157+VLOOKUP(BI157,NyIRS!$L$2:$V$4,DK157,1)&gt;160,BC157-VLOOKUP(BI157,NyIRS!$L$2:$V$4,DK157,1) &amp; " - " &amp; 160,BC157-VLOOKUP(BI157,NyIRS!$L$2:$V$4,DK157,1) &amp; " - " &amp; BC157+VLOOKUP(BI157,NyIRS!$L$2:$V$4,DK157,1))),"")</f>
        <v/>
      </c>
      <c r="CK157" s="4" t="str">
        <f>IF(AND(ISNUMBER(BD157),ISNUMBER(DK157)),IF(BD157-VLOOKUP(BI157,NyIES!$L$2:$V$4,DK157,1)&lt;40,40 &amp; " - " &amp; BD157+VLOOKUP(BI157,NyIES!$L$2:$V$4,DK157,1),IF(BD157+VLOOKUP(BI157,NyIES!$L$2:$V$4,DK157,1)&gt;160,BD157-VLOOKUP(BI157,NyIES!$L$2:$V$4,DK157,1) &amp; " - " &amp; 160,BD157-VLOOKUP(BI157,NyIES!$L$2:$V$4,DK157,1) &amp; " - " &amp; BD157+VLOOKUP(BI157,NyIES!$L$2:$V$4,DK157,1))),"")</f>
        <v/>
      </c>
      <c r="CL157" s="4" t="str">
        <f>IF(AND(ISNUMBER(BE157),ISNUMBER(DK157)),IF(BE157-VLOOKUP(BI157,NyISI!$L$2:$V$4,DK157,1)&lt;40,40 &amp; " - " &amp; BE157+VLOOKUP(BI157,NyISI!$L$2:$V$4,DK157,1),IF(BE157+VLOOKUP(BI157,NyISI!$L$2:$V$4,DK157,1)&gt;160,BE157-VLOOKUP(BI157,NyISI!$L$2:$V$4,DK157,1) &amp; " - " &amp; 160,BE157-VLOOKUP(BI157,NyISI!$L$2:$V$4,DK157,1) &amp; " - " &amp; BE157+VLOOKUP(BI157,NyISI!$L$2:$V$4,DK157,1))),"")</f>
        <v/>
      </c>
      <c r="CM157" s="4" t="str">
        <f>IF(AND(ISNUMBER(DK157),DK157&lt;8),IF(AND(ISNUMBER(BF157),ISNUMBER(DK157)),IF(BF157-VLOOKUP(BI157,NyISS!$L$2:$V$4,DK157,1)&lt;40,40 &amp; " - " &amp; BF157+VLOOKUP(BI157,NyISS!$L$2:$V$4,DK157,1),IF(BF157+VLOOKUP(BI157,NyISS!$L$2:$V$4,DK157,1)&gt;160,BF157-VLOOKUP(BI157,NyISS!$L$2:$V$4,DK157,1) &amp; " - " &amp; 160,BF157-VLOOKUP(BI157,NyISS!$L$2:$V$4,DK157,1) &amp; " - " &amp; BF157+VLOOKUP(BI157,NyISS!$L$2:$V$4,DK157,1))),""),"")</f>
        <v/>
      </c>
      <c r="CN157" s="4" t="str">
        <f>IF(AND(ISNUMBER(DK157),DK157&gt;7),IF(AND(ISNUMBER(BG157),ISNUMBER(DK157)),IF(BG157-VLOOKUP(BI157,NyISM!$L$2:$V$4,DK157,1)&lt;40,40 &amp; " - " &amp; BG157+VLOOKUP(BI157,NyISM!$L$2:$V$4,DK157,1),IF(BG157+VLOOKUP(BI157,NyISM!$L$2:$V$4,DK157,1)&gt;160,BG157-VLOOKUP(BI157,NyISM!$L$2:$V$4,DK157,1) &amp; " - " &amp; 160,BG157-VLOOKUP(BI157,NyISM!$L$2:$V$4,DK157,1) &amp; " - " &amp; BG157+VLOOKUP(BI157,NyISM!$L$2:$V$4,DK157,1))),""),"")</f>
        <v/>
      </c>
      <c r="CO157" s="4" t="str">
        <f>IF(AND(ISNUMBER(BH157),ISNUMBER(DK157)),IF(BH157-VLOOKUP(BI157,NyIAM!$L$2:$V$4,DK157,1)&lt;40,40 &amp; " - " &amp; BH157+VLOOKUP(BI157,NyIAM!$L$2:$V$4,DK157,1),IF(BH157+VLOOKUP(BI157,NyIAM!$L$2:$V$4,DK157,1)&gt;160,BH157-VLOOKUP(BI157,NyIAM!$L$2:$V$4,DK157,1) &amp; " - " &amp; 160,BH157-VLOOKUP(BI157,NyIAM!$L$2:$V$4,DK157,1) &amp; " - " &amp; BH157+VLOOKUP(BI157,NyIAM!$L$2:$V$4,DK157,1))),"")</f>
        <v/>
      </c>
      <c r="CP157" s="4" t="str">
        <f>IF(AF157="","",IF(AND(ISNUMBER(AF157),ISNUMBER(DK157)),IF(VLOOKUP(AF157,NyOm!$A$2:$K$30,DK157,1)=1,"Onormalt få ord",IF(VLOOKUP(AF157,NyOm!$A$2:$K$30,DK157,1)=2,"Färre antal ord än normalt",IF(VLOOKUP(AF157,NyOm!$A$2:$K$30,DK157,1)=3,"Normalt antal ord","")))))</f>
        <v/>
      </c>
      <c r="CQ157" s="4" t="str">
        <f>IF(AB157="","",IF(AND(ISNUMBER(AB157),ISNUMBER(DK157)),IF(VLOOKUP(AB157,NyPbTid!$A$2:$K$218,DK157,1)=1,"Onormalt lång tidsåtgång",IF(VLOOKUP(AB157,NyPbTid!$A$2:$K$218,DK157,1)=2,"Långsammare än normalt",IF(VLOOKUP(AB157,NyPbTid!$A$2:$K$218,DK157,1)=3,"Normal tidsåtgång","")))))</f>
        <v/>
      </c>
      <c r="CR157" s="4" t="str">
        <f>IF(AC157="","",IF(AND(ISNUMBER(AC157),ISNUMBER(DK157)),IF(VLOOKUP(AC157,NyPbFel!$A$2:$K$18,DK157,1)=1,"Onormalt antal fel",IF(VLOOKUP(AC157,NyPbFel!$A$2:$K$18,DK157,1)=2,"Fler fel än normalt",IF(VLOOKUP(AC157,NyPbFel!$A$2:$K$18,DK157,1)=3,"Normalt antal fel","")))))</f>
        <v/>
      </c>
      <c r="CS157" s="4" t="str">
        <f t="shared" si="50"/>
        <v/>
      </c>
      <c r="CT157" s="4" t="str">
        <f>IF(OR(ISNUMBER(CS157),CS157="0**"),IF(ISNUMBER(CS157),CS157/ABS(CS157)*VLOOKUP(1,SignDiff!$A$3:$K$4,DK157,1),VLOOKUP(1,SignDiff!$A$3:$K$4,DK157,1)),"")</f>
        <v/>
      </c>
      <c r="CU157" s="4" t="str">
        <f>IF(OR(ISNUMBER(CS157),CS157="0**"),IF(ISNUMBER(CS157),CS157/ABS(CS157)*VLOOKUP(1,SignDiff!$A$7:$K$8,DK157,1),VLOOKUP(1,SignDiff!$A$7:$K$8,DK157,1)),"")</f>
        <v/>
      </c>
      <c r="CV157" s="4" t="str">
        <f t="shared" si="51"/>
        <v/>
      </c>
      <c r="CW157" s="4" t="str">
        <f t="shared" si="52"/>
        <v/>
      </c>
      <c r="CX157" s="4" t="str">
        <f>IF(OR(ISNUMBER(CS157),CS157="0**"),IF(CS157="0**",VLOOKUP(0,'IRS-IES'!$A$2:$C$43,2,1),IF(CS157&lt;0,VLOOKUP(ABS(CS157),'IRS-IES'!$A$2:$C$43,2,1),VLOOKUP(ABS(CS157),'IRS-IES'!$A$2:$C$43,3,1))),"")</f>
        <v/>
      </c>
      <c r="CY157" s="4" t="str">
        <f t="shared" si="53"/>
        <v/>
      </c>
      <c r="CZ157" s="4" t="str">
        <f>IF(OR(ISNUMBER(CY157),CY157="0**"),IF(ISNUMBER(CY157),CY157/ABS(CY157)*VLOOKUP(2,SignDiff!$A$3:$K$4,DK157,1),VLOOKUP(2,SignDiff!$A$3:$K$4,DK157,1)),"")</f>
        <v/>
      </c>
      <c r="DA157" s="4" t="str">
        <f>IF(OR(ISNUMBER(CY157),CY157="0**"),IF(ISNUMBER(CY157),CY157/ABS(CY157)*VLOOKUP(2,SignDiff!$A$7:$K$8,DK157,1),VLOOKUP(2,SignDiff!$A$7:$K$8,DK157,1)),"")</f>
        <v/>
      </c>
      <c r="DB157" s="4" t="str">
        <f t="shared" si="54"/>
        <v/>
      </c>
      <c r="DC157" s="4" t="str">
        <f t="shared" si="55"/>
        <v/>
      </c>
      <c r="DD157" s="4" t="str">
        <f>IF(OR(ISNUMBER(CY157),CY157="0**"),IF(CY157="0**",VLOOKUP(0,'ISI-ISS'!$A$2:$C$43,2,1),IF(CY157&lt;0,VLOOKUP(ABS(CY157),'ISI-ISS'!$A$2:$C$43,2,1),VLOOKUP(ABS(CY157),'ISI-ISS'!$A$2:$C$43,3,1))),"")</f>
        <v/>
      </c>
      <c r="DE157" s="4" t="str">
        <f t="shared" si="56"/>
        <v/>
      </c>
      <c r="DF157" s="4" t="str">
        <f>IF(OR(ISNUMBER(DE157),DE157="0**"),IF(ISNUMBER(DE157),DE157/ABS(DE157)*VLOOKUP(2,SignDiff!$A$3:$K$4,DK157,1),VLOOKUP(2,SignDiff!$A$3:$K$4,DK157,1)),"")</f>
        <v/>
      </c>
      <c r="DG157" s="4" t="str">
        <f>IF(OR(ISNUMBER(DE157),DE157="0**"),IF(ISNUMBER(DE157),DE157/ABS(DE157)*VLOOKUP(2,SignDiff!$A$7:$K$8,DK157,1),VLOOKUP(2,SignDiff!$A$7:$K$8,DK157,1)),"")</f>
        <v/>
      </c>
      <c r="DH157" s="4" t="str">
        <f t="shared" si="57"/>
        <v/>
      </c>
      <c r="DI157" s="4" t="str">
        <f t="shared" si="58"/>
        <v/>
      </c>
      <c r="DJ157" s="4" t="str">
        <f>IF(OR(ISNUMBER(DE157),DE157="0**"),IF(DE157="0**",VLOOKUP(0,'ISI-ISM'!$A$2:$C$43,2,1),IF(DE157&lt;0,VLOOKUP(ABS(DE157),'ISI-ISM'!$A$2:$C$43,2,1),VLOOKUP(ABS(DE157),'ISI-ISM'!$A$2:$C$43,3,1))),"")</f>
        <v/>
      </c>
      <c r="DK157" s="4" t="str">
        <f>IF(ISERROR(VLOOKUP(N157,age!$A$2:$C$11,2,1)),"",VLOOKUP(N157,age!$A$2:$C$11,2,1))</f>
        <v/>
      </c>
      <c r="DL157" s="4" t="str">
        <f>IF(ISERROR(VLOOKUP(N157,age!$A$2:$C$11,3,1)),"",VLOOKUP(N157,age!$A$2:$C$11,3,1))</f>
        <v/>
      </c>
      <c r="DM157" s="4">
        <f t="shared" si="45"/>
        <v>0</v>
      </c>
      <c r="DN157" s="4">
        <f t="shared" si="46"/>
        <v>0</v>
      </c>
      <c r="DO157" s="4">
        <f t="shared" si="47"/>
        <v>0</v>
      </c>
      <c r="DP157" s="4">
        <f t="shared" si="48"/>
        <v>0</v>
      </c>
      <c r="DQ157" s="4">
        <f t="shared" si="49"/>
        <v>0</v>
      </c>
      <c r="DR157" s="9" t="str">
        <f t="shared" si="59"/>
        <v/>
      </c>
      <c r="DS157" s="9" t="str">
        <f t="shared" si="60"/>
        <v/>
      </c>
      <c r="DT157" s="9" t="str">
        <f t="shared" si="61"/>
        <v/>
      </c>
      <c r="DU157" s="9" t="str">
        <f t="shared" si="62"/>
        <v/>
      </c>
      <c r="DV157" s="9" t="str">
        <f t="shared" si="63"/>
        <v/>
      </c>
      <c r="DW157" s="9" t="str">
        <f t="shared" si="64"/>
        <v/>
      </c>
      <c r="DX157" s="9" t="str">
        <f t="shared" si="65"/>
        <v/>
      </c>
      <c r="DY157" s="9" t="str">
        <f>IF(AND(ISNUMBER(AJ157),ISNUMBER(DK157)),IF(AJ157-VLOOKUP(BI157,NyFi!$L$2:$V$4,DK157,1)&lt;1,1,AJ157-VLOOKUP(BI157,NyFi!$L$2:$V$4,DK157,1)),"")</f>
        <v/>
      </c>
      <c r="DZ157" s="9" t="str">
        <f>IF(AND(ISNUMBER(DK157),DK157&lt;8),IF(AND(ISNUMBER(AK157),ISNUMBER(DK157)),IF(AK157-VLOOKUP(BI157,NyGs!$L$2:$V$4,DK157,1)&lt;1,1,AK157-VLOOKUP(BI157,NyGs!$L$2:$V$4,DK157,1)),""),"")</f>
        <v/>
      </c>
      <c r="EA157" s="9" t="str">
        <f>IF(AND(ISNUMBER(AL157),ISNUMBER(DK157)),IF(AL157-VLOOKUP(BI157,NyRm!$L$2:$V$4,DK157,1)&lt;1,1,AL157-VLOOKUP(BI157,NyRm!$L$2:$V$4,DK157,1)),"")</f>
        <v/>
      </c>
      <c r="EB157" s="9" t="str">
        <f>IF(AND(ISNUMBER(AM157),ISNUMBER(DK157)),IF(AM157-VLOOKUP(BI157,NyFm!$L$2:$V$4,DK157,1)&lt;1,1,AM157-VLOOKUP(BI157,NyFm!$L$2:$V$4,DK157,1)),"")</f>
        <v/>
      </c>
      <c r="EC157" s="9" t="str">
        <f>IF(AND(ISNUMBER(DK157),DK157&lt;8),IF(AND(ISNUMBER(AN157),ISNUMBER(DK157)),IF(AN157-VLOOKUP(BI157,NyLi1R!$L$2:$V$4,DK157,1)&lt;1,1,AN157-VLOOKUP(BI157,NyLi1R!$L$2:$V$4,DK157,1)),""),"")</f>
        <v/>
      </c>
      <c r="ED157" s="9" t="str">
        <f>IF(AND(ISNUMBER(DK157),DK157&lt;8),IF(AND(ISNUMBER(AO157),ISNUMBER(DK157)),IF(AO157-VLOOKUP(BI157,NyLi1E!$L$2:$V$4,DK157,1)&lt;1,1,AO157-VLOOKUP(BI157,NyLi1E!$L$2:$V$4,DK157,1)),""),"")</f>
        <v/>
      </c>
      <c r="EE157" s="9" t="str">
        <f>IF(AND(ISNUMBER(DK157),DK157&lt;8),IF(AND(ISNUMBER(AP157),ISNUMBER(DK157)),IF(AP157-VLOOKUP(BI157,NyLi1T!$L$2:$V$4,DK157,1)&lt;1,1,AP157-VLOOKUP(BI157,NyLi1T!$L$2:$V$4,DK157,1)),""),"")</f>
        <v/>
      </c>
      <c r="EF157" s="9" t="str">
        <f>IF(AND(ISNUMBER(DK157),DK157&gt;7),IF(AND(ISNUMBER(AQ157),ISNUMBER(DK157)),IF(AQ157-VLOOKUP(BI157,NyLi2R!$L$2:$V$4,DK157,1)&lt;1,1,AQ157-VLOOKUP(BI157,NyLi2R!$L$2:$V$4,DK157,1)),""),"")</f>
        <v/>
      </c>
      <c r="EG157" s="9" t="str">
        <f>IF(AND(ISNUMBER(DK157),DK157&gt;7),IF(AND(ISNUMBER(AR157),ISNUMBER(DK157)),IF(AR157-VLOOKUP(BI157,NyLi2E!$L$2:$V$4,DK157,1)&lt;1,1,AR157-VLOOKUP(BI157,NyLi2E!$L$2:$V$4,DK157,1)),""),"")</f>
        <v/>
      </c>
      <c r="EH157" s="9" t="str">
        <f>IF(AND(ISNUMBER(DK157),DK157&gt;7),IF(AND(ISNUMBER(AS157),ISNUMBER(DK157)),IF(AS157-VLOOKUP(BI157,NyLi2T!$L$2:$V$4,DK157,1)&lt;1,1,AS157-VLOOKUP(BI157,NyLi2T!$L$2:$V$4,DK157,1)),""),"")</f>
        <v/>
      </c>
      <c r="EI157" s="9" t="str">
        <f>IF(AND(ISNUMBER(DK157),DK157&lt;8),IF(AND(ISNUMBER(AT157),ISNUMBER(DK157)),IF(AT157-VLOOKUP(BI157,NySs!$L$2:$V$4,DK157,1)&lt;1,1,AT157-VLOOKUP(BI157,NySs!$L$2:$V$4,DK157,1)),""),"")</f>
        <v/>
      </c>
      <c r="EJ157" s="9" t="str">
        <f>IF(AND(ISNUMBER(DK157),DK157&lt;9),IF(AND(ISNUMBER(AU157),ISNUMBER(DK157)),IF(AU157-VLOOKUP(BI157,NyEo!$L$2:$V$4,DK157,1)&lt;1,1,AU157-VLOOKUP(BI157,NyEo!$L$2:$V$4,DK157,1)),""),"")</f>
        <v/>
      </c>
      <c r="EK157" s="9" t="str">
        <f>IF(AND(ISNUMBER(DK157),DK157&gt;7),IF(AND(ISNUMBER(AV157),ISNUMBER(DK157)),IF(AV157-VLOOKUP(BI157,NyHt!$L$2:$V$4,DK157,1)&lt;1,1,AV157-VLOOKUP(BI157,NyHt!$L$2:$V$4,DK157,1)),""),"")</f>
        <v/>
      </c>
      <c r="EL157" s="9" t="str">
        <f>IF(AND(ISNUMBER(AW157),ISNUMBER(DK157)),IF(AW157-VLOOKUP(BI157,NySiF!$L$2:$V$4,DK157,1)&lt;1,1,AW157-VLOOKUP(BI157,NySiF!$L$2:$V$4,DK157,1)),"")</f>
        <v/>
      </c>
      <c r="EM157" s="9" t="str">
        <f>IF(AND(ISNUMBER(AX157),ISNUMBER(DK157)),IF(AX157-VLOOKUP(BI157,NySiB!$L$2:$V$4,DK157,1)&lt;1,1,AX157-VLOOKUP(BI157,NySiB!$L$2:$V$4,DK157,1)),"")</f>
        <v/>
      </c>
      <c r="EN157" s="9" t="str">
        <f>IF(AND(ISNUMBER(AY157),ISNUMBER(DK157)),IF(AY157-VLOOKUP(BI157,NySiT!$L$2:$V$4,DK157,1)&lt;1,1,AY157-VLOOKUP(BI157,NySiT!$L$2:$V$4,DK157,1)),"")</f>
        <v/>
      </c>
      <c r="EO157" s="9" t="str">
        <f>IF(AND(ISNUMBER(AZ157),ISNUMBER(DK157)),IF(AZ157-VLOOKUP(BI157,NyVs!$L$2:$V$4,DK157,1)&lt;1,1,AZ157-VLOOKUP(BI157,NyVs!$L$2:$V$4,DK157,1)),"")</f>
        <v/>
      </c>
      <c r="EP157" s="9" t="str">
        <f>IF(AND(ISNUMBER(BA157),ISNUMBER(DK157)),IF(BA157-VLOOKUP(BI157,NyPp!$L$2:$V$4,DK157,1)&lt;1,1,BA157-VLOOKUP(BI157,NyPp!$L$2:$V$4,DK157,1)),"")</f>
        <v/>
      </c>
      <c r="EQ157" s="9" t="str">
        <f>IF(AND(ISNUMBER(BB157),ISNUMBER(DK157)),IF(BB157-VLOOKUP(BI157,NyIGS!$L$2:$V$4,DK157,1)&lt;40,40,BB157-VLOOKUP(BI157,NyIGS!$L$2:$V$4,DK157,1)),"")</f>
        <v/>
      </c>
      <c r="ER157" s="9" t="str">
        <f>IF(AND(ISNUMBER(BC157),ISNUMBER(DK157)),IF(BC157-VLOOKUP(BI157,NyIRS!$L$2:$V$4,DK157,1)&lt;40,40,BC157-VLOOKUP(BI157,NyIRS!$L$2:$V$4,DK157,1)),"")</f>
        <v/>
      </c>
      <c r="ES157" s="9" t="str">
        <f>IF(AND(ISNUMBER(BD157),ISNUMBER(DK157)),IF(BD157-VLOOKUP(BI157,NyIES!$L$2:$V$4,DK157,1)&lt;40,40,BD157-VLOOKUP(BI157,NyIES!$L$2:$V$4,DK157,1)),"")</f>
        <v/>
      </c>
      <c r="ET157" s="9" t="str">
        <f>IF(AND(ISNUMBER(BE157),ISNUMBER(DK157)),IF(BE157-VLOOKUP(BI157,NyISI!$L$2:$V$4,DK157,1)&lt;40,40,BE157-VLOOKUP(BI157,NyISI!$L$2:$V$4,DK157,1)),"")</f>
        <v/>
      </c>
      <c r="EU157" s="9" t="str">
        <f>IF(AND(ISNUMBER(DK157),DK157&lt;8),IF(AND(ISNUMBER(BF157),ISNUMBER(DK157)),IF(BF157-VLOOKUP(BI157,NyISS!$L$2:$V$4,DK157,1)&lt;40,40,BF157-VLOOKUP(BI157,NyISS!$L$2:$V$4,DK157,1)),""),"")</f>
        <v/>
      </c>
      <c r="EV157" s="9" t="str">
        <f>IF(AND(ISNUMBER(DK157),DK157&gt;7),IF(AND(ISNUMBER(BG157),ISNUMBER(DK157)),IF(BG157-VLOOKUP(BI157,NyISM!$L$2:$V$4,DK157,1)&lt;40,40,BG157-VLOOKUP(BI157,NyISM!$L$2:$V$4,DK157,1)),""),"")</f>
        <v/>
      </c>
      <c r="EW157" s="9" t="str">
        <f>IF(AND(ISNUMBER(BH157),ISNUMBER(DK157)),IF(BH157-VLOOKUP(BI157,NyIAM!$L$2:$V$4,DK157,1)&lt;40,40,BH157-VLOOKUP(BI157,NyIAM!$L$2:$V$4,DK157,1)),"")</f>
        <v/>
      </c>
      <c r="EX157" s="9" t="str">
        <f>IF(AND(ISNUMBER(AJ157),ISNUMBER(DK157)),IF(AJ157+VLOOKUP(BI157,NyFi!$L$2:$V$4,DK157,1)&gt;19,19,AJ157+VLOOKUP(BI157,NyFi!$L$2:$V$4,DK157,1)),"")</f>
        <v/>
      </c>
      <c r="EY157" s="9" t="str">
        <f>IF(AND(ISNUMBER(DK157),DK157&lt;8),IF(AND(ISNUMBER(AK157),ISNUMBER(DK157)),IF(AK157+VLOOKUP(BI157,NyGs!$L$2:$V$4,DK157,1)&gt;19,19,AK157+VLOOKUP(BI157,NyGs!$L$2:$V$4,DK157,1)),""),"")</f>
        <v/>
      </c>
      <c r="EZ157" s="9" t="str">
        <f>IF(AND(ISNUMBER(AL157),ISNUMBER(DK157)),IF(AL157+VLOOKUP(BI157,NyRm!$L$2:$V$4,DK157,1)&gt;19,19,AL157+VLOOKUP(BI157,NyRm!$L$2:$V$4,DK157,1)),"")</f>
        <v/>
      </c>
      <c r="FA157" s="9" t="str">
        <f>IF(AND(ISNUMBER(AM157),ISNUMBER(DK157)),IF(AM157+VLOOKUP(BI157,NyFm!$L$2:$V$4,DK157,1)&gt;19,19,AM157+VLOOKUP(BI157,NyFm!$L$2:$V$4,DK157,1)),"")</f>
        <v/>
      </c>
      <c r="FB157" s="9" t="str">
        <f>IF(AND(ISNUMBER(DK157),DK157&lt;8),IF(AND(ISNUMBER(AN157),ISNUMBER(DK157)),IF(AN157+VLOOKUP(BI157,NyLi1R!$L$2:$V$4,DK157,1)&gt;19,19,AN157+VLOOKUP(BI157,NyLi1R!$L$2:$V$4,DK157,1)),""),"")</f>
        <v/>
      </c>
      <c r="FC157" s="9" t="str">
        <f>IF(AND(ISNUMBER(DK157),DK157&lt;8),IF(AND(ISNUMBER(AO157),ISNUMBER(DK157)),IF(AO157+VLOOKUP(BI157,NyLi1E!$L$2:$V$4,DK157,1)&gt;19,19,AO157+VLOOKUP(BI157,NyLi1E!$L$2:$V$4,DK157,1)),""),"")</f>
        <v/>
      </c>
      <c r="FD157" s="9" t="str">
        <f>IF(AND(ISNUMBER(DK157),DK157&lt;8),IF(AND(ISNUMBER(AP157),ISNUMBER(DK157)),IF(AP157+VLOOKUP(BI157,NyLi1T!$L$2:$V$4,DK157,1)&gt;19,19,AP157+VLOOKUP(BI157,NyLi1T!$L$2:$V$4,DK157,1)),""),"")</f>
        <v/>
      </c>
      <c r="FE157" s="9" t="str">
        <f>IF(AND(ISNUMBER(DK157),DK157&gt;7),IF(AND(ISNUMBER(AQ157),ISNUMBER(DK157)),IF(AQ157+VLOOKUP(BI157,NyLi2R!$L$2:$V$4,DK157,1)&gt;19,19,AQ157+VLOOKUP(BI157,NyLi2R!$L$2:$V$4,DK157,1)),""),"")</f>
        <v/>
      </c>
      <c r="FF157" s="9" t="str">
        <f>IF(AND(ISNUMBER(DK157),DK157&gt;7),IF(AND(ISNUMBER(AR157),ISNUMBER(DK157)),IF(AR157+VLOOKUP(BI157,NyLi2E!$L$2:$V$4,DK157,1)&gt;19,19,AR157+VLOOKUP(BI157,NyLi2E!$L$2:$V$4,DK157,1)),""),"")</f>
        <v/>
      </c>
      <c r="FG157" s="9" t="str">
        <f>IF(AND(ISNUMBER(DK157),DK157&gt;7),IF(AND(ISNUMBER(AS157),ISNUMBER(DK157)),IF(AS157+VLOOKUP(BI157,NyLi2T!$L$2:$V$4,DK157,1)&gt;19,19,AS157+VLOOKUP(BI157,NyLi2T!$L$2:$V$4,DK157,1)),""),"")</f>
        <v/>
      </c>
      <c r="FH157" s="9" t="str">
        <f>IF(AND(ISNUMBER(DK157),DK157&lt;8),IF(AND(ISNUMBER(AT157),ISNUMBER(DK157)),IF(AT157+VLOOKUP(BI157,NySs!$L$2:$V$4,DK157,1)&gt;19,19,AT157+VLOOKUP(BI157,NySs!$L$2:$V$4,DK157,1)),""),"")</f>
        <v/>
      </c>
      <c r="FI157" s="9" t="str">
        <f>IF(AND(ISNUMBER(DK157),DK157&lt;9),IF(AND(ISNUMBER(AU157),ISNUMBER(DK157)),IF(AU157+VLOOKUP(BI157,NyEo!$L$2:$V$4,DK157,1)&gt;19,19,AU157+VLOOKUP(BI157,NyEo!$L$2:$V$4,DK157,1)),""),"")</f>
        <v/>
      </c>
      <c r="FJ157" s="9" t="str">
        <f>IF(AND(ISNUMBER(DK157),DK157&gt;7),IF(AND(ISNUMBER(AV157),ISNUMBER(DK157)),IF(AV157+VLOOKUP(BI157,NyHt!$L$2:$V$4,DK157,1)&gt;19,19,AV157+VLOOKUP(BI157,NyHt!$L$2:$V$4,DK157,1)),""),"")</f>
        <v/>
      </c>
      <c r="FK157" s="9" t="str">
        <f>IF(AND(ISNUMBER(AW157),ISNUMBER(DK157)),IF(AW157+VLOOKUP(BI157,NySiF!$L$2:$V$4,DK157,1)&gt;19,19,AW157+VLOOKUP(BI157,NySiF!$L$2:$V$4,DK157,1)),"")</f>
        <v/>
      </c>
      <c r="FL157" s="9" t="str">
        <f>IF(AND(ISNUMBER(AX157),ISNUMBER(DK157)),IF(AX157+VLOOKUP(BI157,NySiB!$L$2:$V$4,DK157,1)&gt;19,19,AX157+VLOOKUP(BI157,NySiB!$L$2:$V$4,DK157,1)),"")</f>
        <v/>
      </c>
      <c r="FM157" s="9" t="str">
        <f>IF(AND(ISNUMBER(AY157),ISNUMBER(DK157)),IF(AY157+VLOOKUP(BI157,NySiT!$L$2:$V$4,DK157,1)&gt;19,19,AY157+VLOOKUP(BI157,NySiT!$L$2:$V$4,DK157,1)),"")</f>
        <v/>
      </c>
      <c r="FN157" s="9" t="str">
        <f>IF(AND(ISNUMBER(AZ157),ISNUMBER(DK157)),IF(AZ157+VLOOKUP(BI157,NyVs!$L$2:$V$4,DK157,1)&gt;19,19,AZ157+VLOOKUP(BI157,NyVs!$L$2:$V$4,DK157,1)),"")</f>
        <v/>
      </c>
      <c r="FO157" s="9" t="str">
        <f>IF(AND(ISNUMBER(BA157),ISNUMBER(DK157)),IF(BA157+VLOOKUP(BI157,NyPp!$L$2:$V$4,DK157,1)&gt;19,19,BA157+VLOOKUP(BI157,NyPp!$L$2:$V$4,DK157,1)),"")</f>
        <v/>
      </c>
      <c r="FP157" s="9" t="str">
        <f>IF(AND(ISNUMBER(BB157),ISNUMBER(DK157)),IF(BB157+VLOOKUP(BI157,NyIGS!$L$2:$V$4,DK157,1)&gt;160,160,BB157+VLOOKUP(BI157,NyIGS!$L$2:$V$4,DK157,1)),"")</f>
        <v/>
      </c>
      <c r="FQ157" s="9" t="str">
        <f>IF(AND(ISNUMBER(BC157),ISNUMBER(DK157)),IF(BC157+VLOOKUP(BI157,NyIRS!$L$2:$V$4,DK157,1)&gt;160,160,BC157+VLOOKUP(BI157,NyIRS!$L$2:$V$4,DK157,1)),"")</f>
        <v/>
      </c>
      <c r="FR157" s="9" t="str">
        <f>IF(AND(ISNUMBER(BD157),ISNUMBER(DK157)),IF(BD157+VLOOKUP(BI157,NyIES!$L$2:$V$4,DK157,1)&gt;160,160, BD157+VLOOKUP(BI157,NyIES!$L$2:$V$4,DK157,1)),"")</f>
        <v/>
      </c>
      <c r="FS157" s="9" t="str">
        <f>IF(AND(ISNUMBER(BE157),ISNUMBER(DK157)),IF(BE157+VLOOKUP(BI157,NyISI!$L$2:$V$4,DK157,1)&gt;160,160,BE157+VLOOKUP(BI157,NyISI!$L$2:$V$4,DK157,1)),"")</f>
        <v/>
      </c>
      <c r="FT157" s="9" t="str">
        <f>IF(AND(ISNUMBER(DK157),DK157&lt;8),IF(AND(ISNUMBER(BF157),ISNUMBER(DK157)),IF(BF157+VLOOKUP(BI157,NyISS!$L$2:$V$4,DK157,1)&gt;160,160,BF157+VLOOKUP(BI157,NyISS!$L$2:$V$4,DK157,1)),""),"")</f>
        <v/>
      </c>
      <c r="FU157" s="9" t="str">
        <f>IF(AND(ISNUMBER(DK157),DK157&gt;7),IF(AND(ISNUMBER(BG157),ISNUMBER(DK157)),IF(BG157+VLOOKUP(BI157,NyISM!$L$2:$V$4,DK157,1)&gt;160,160,BG157+VLOOKUP(BI157,NyISM!$L$2:$V$4,DK157,1)),""),"")</f>
        <v/>
      </c>
      <c r="FV157" s="9" t="str">
        <f>IF(AND(ISNUMBER(BH157),ISNUMBER(DK157)),IF(BH157+VLOOKUP(BI157,NyIAM!$L$2:$V$4,DK157,1)&gt;160,160,BH157+VLOOKUP(BI157,NyIAM!$L$2:$V$4,DK157,1)),"")</f>
        <v/>
      </c>
    </row>
    <row r="158" spans="1:178" x14ac:dyDescent="0.2">
      <c r="A158" s="51"/>
      <c r="B158" s="51"/>
      <c r="C158" s="51"/>
      <c r="D158" s="51"/>
      <c r="E158" s="51"/>
      <c r="F158" s="51"/>
      <c r="G158" s="51"/>
      <c r="H158" s="51"/>
      <c r="I158" s="51"/>
      <c r="J158" s="52"/>
      <c r="K158" s="52"/>
      <c r="L158" s="53"/>
      <c r="M158" s="53"/>
      <c r="N158" s="58" t="str">
        <f t="shared" si="44"/>
        <v/>
      </c>
      <c r="O158" s="53"/>
      <c r="P158" s="53"/>
      <c r="Q158" s="53"/>
      <c r="R158" s="53"/>
      <c r="S158" s="53"/>
      <c r="T158" s="53"/>
      <c r="U158" s="53"/>
      <c r="V158" s="53"/>
      <c r="W158" s="53"/>
      <c r="X158" s="53"/>
      <c r="Y158" s="53"/>
      <c r="Z158" s="53"/>
      <c r="AA158" s="53"/>
      <c r="AB158" s="53"/>
      <c r="AC158" s="53"/>
      <c r="AD158" s="53"/>
      <c r="AE158" s="53"/>
      <c r="AF158" s="53"/>
      <c r="AG158" s="53"/>
      <c r="AH158" s="53"/>
      <c r="AI158" s="53"/>
      <c r="AJ158" s="4" t="str">
        <f>IF(O158="","",IF(ISNUMBER(N158),VLOOKUP(O158,NyFi!$A$2:$K$40,DK158),""))</f>
        <v/>
      </c>
      <c r="AK158" s="4" t="str">
        <f>IF(P158="","",IF(AND(ISNUMBER(N158),DK158&lt;8),VLOOKUP(P158,NyGs!$A$2:$G$41,DK158),""))</f>
        <v/>
      </c>
      <c r="AL158" s="4" t="str">
        <f>IF(AA158="","",IF(ISNUMBER(N158),VLOOKUP(AA158,NyRm!$A$2:$K$56,DK158),""))</f>
        <v/>
      </c>
      <c r="AM158" s="4" t="str">
        <f>IF(Z158="","",IF(ISNUMBER(N158),VLOOKUP(Z158,NyFm!$A$2:$K$46,DK158),""))</f>
        <v/>
      </c>
      <c r="AN158" s="4" t="str">
        <f>IF(U158="","",IF(AND(ISNUMBER(N158),DK158&lt;8),VLOOKUP(U158,NyLi1R!$A$2:$G$20,DK158),""))</f>
        <v/>
      </c>
      <c r="AO158" s="4" t="str">
        <f>IF(V158="","",IF(AND(ISNUMBER(N158),DK158&lt;8),VLOOKUP(V158,NyLi1E!$A$2:$G$20,DK158),""))</f>
        <v/>
      </c>
      <c r="AP158" s="4" t="str">
        <f>IF(AND(ISNUMBER(N158),ISNUMBER(AN158),ISNUMBER(AO158),DK158&lt;8),VLOOKUP(AN158+AO158,NyLi1T!$A$2:$G$40,DK158),"")</f>
        <v/>
      </c>
      <c r="AQ158" s="4" t="str">
        <f>IF(W158="","",IF(AND(ISNUMBER(N158),DK158&gt;7),VLOOKUP(W158,NyLi2R!$A$2:$K$20,DK158),""))</f>
        <v/>
      </c>
      <c r="AR158" s="4" t="str">
        <f>IF(X158="","",IF(AND(ISNUMBER(N158),DK158&gt;7),VLOOKUP(X158,NyLi2E!$A$2:$K$20,DK158),""))</f>
        <v/>
      </c>
      <c r="AS158" s="4" t="str">
        <f>IF(AND(ISNUMBER(N158),ISNUMBER(AQ158),ISNUMBER(AR158),DK158&gt;7),VLOOKUP(AQ158+AR158,NyLi2T!$A$2:$K$40,DK158),"")</f>
        <v/>
      </c>
      <c r="AT158" s="4" t="str">
        <f>IF(AE158="","",IF(AND(ISNUMBER(N158),DK158&lt;8),VLOOKUP(AE158,NySs!$A$2:$G$28,DK158),""))</f>
        <v/>
      </c>
      <c r="AU158" s="4" t="str">
        <f>IF(AD158="","",IF(AND(ISNUMBER(N158),DK158&lt;9),VLOOKUP(AD158,NyEo!$A$2:$H$22,DK158),""))</f>
        <v/>
      </c>
      <c r="AV158" s="4" t="str">
        <f>IF(Q158="","",IF(AND(ISNUMBER(N158),DK158&gt;7),VLOOKUP(Q158,NyHt!$A$2:$K$17,DK158),""))</f>
        <v/>
      </c>
      <c r="AW158" s="4" t="str">
        <f>IF(R158="","",IF(ISNUMBER(N158),VLOOKUP(R158,NySiF!$A$2:$K$18,DK158),""))</f>
        <v/>
      </c>
      <c r="AX158" s="4" t="str">
        <f>IF(S158="","",IF(ISNUMBER(N158),VLOOKUP(S158,NySiB!$A$2:$K$16,DK158),""))</f>
        <v/>
      </c>
      <c r="AY158" s="4" t="str">
        <f>IF(T158="","",IF(ISNUMBER(N158),VLOOKUP(T158,NySiT!$A$2:$K$32,DK158),""))</f>
        <v/>
      </c>
      <c r="AZ158" s="4" t="str">
        <f>IF(Y158="","",IF(ISNUMBER(N158),VLOOKUP(Y158,NyVs!$A$2:$K$86,DK158),""))</f>
        <v/>
      </c>
      <c r="BA158" s="4" t="str">
        <f>IF(AI158="","",IF(ISNUMBER(N158),VLOOKUP(AI158,NyPp!$A$2:$K$202,DK158),""))</f>
        <v/>
      </c>
      <c r="BB158" s="4" t="str">
        <f>IF(AND(ISNUMBER(AJ158),ISNUMBER(AK158),ISNUMBER(AL158),ISNUMBER(AM158),DK158&lt;8),IF(COUNTIF(O158,0)+COUNTIF(P158,0)+COUNTIF(AA158,0)+COUNTIF(Z158,0)&gt;1,"",VLOOKUP(AJ158+AK158+AL158+AM158,NyIGS!$A$2:$K$78,DK158)),IF(AND(ISNUMBER(AJ158),ISNUMBER(AL158),ISNUMBER(AM158),ISNUMBER(AS158),DK158&gt;7),IF(COUNTIF(O158,0)+COUNTIF(AA158,0)+COUNTIF(Z158,0)+AND(COUNTIF(W158,0),COUNTIF(X158,0))&gt;1,"",VLOOKUP(AJ158+AL158+AM158+AS158,NyIGS!$A$2:$K$78,DK158)),""))</f>
        <v/>
      </c>
      <c r="BC158" s="4" t="str">
        <f>IF(AND(ISNUMBER(AJ158),ISNUMBER(AN158),ISNUMBER(AT158),DK158&lt;8),IF(COUNTIF(O158,0)+COUNTIF(U158,0)+COUNTIF(AE158,0)&gt;1,"",VLOOKUP(AJ158+AN158+AT158,NyIRS!$A$2:$K$59,DK158)),IF(AND(ISNUMBER(AJ158),ISNUMBER(AQ158),DK158&gt;7),IF(COUNTIF(O158,0)+COUNTIF(W158,0)&gt;1,"",VLOOKUP(AJ158+AQ158,NyIRS!$A$2:$K$59,DK158)),""))</f>
        <v/>
      </c>
      <c r="BD158" s="4" t="str">
        <f>IF(AND(ISNUMBER(AK158),ISNUMBER(AL158),ISNUMBER(AM158),DK158&lt;8),IF(COUNTIF(P158,0)+COUNTIF(AA158,0)+COUNTIF(Z158,0)&gt;1,"",VLOOKUP(AK158+AL158+AM158,NyIES!$A$2:$K$59,DK158)),IF(AND(ISNUMBER(AL158),ISNUMBER(AM158),ISNUMBER(AR158),DK158&gt;7),IF(COUNTIF(AA158,0)+COUNTIF(Z158,0)+COUNTIF(X158,0)&gt;1,"",VLOOKUP(AL158+AM158+AR158,NyIES!$A$2:$K$59,DK158)),""))</f>
        <v/>
      </c>
      <c r="BE158" s="4" t="str">
        <f>IF(AND(ISNUMBER(AJ158),ISNUMBER(AP158),ISNUMBER(AU158),DK158&lt;8),IF(COUNTIF(O158,0)+AND(COUNTIF(U158,0),COUNTIF(V158,0))+COUNTIF(AD158,0)&gt;1,"",VLOOKUP(AJ158+AP158+AU158,NyISI!$A$2:$K$59,DK158)),IF(AND(ISNUMBER(AS158),ISNUMBER(AU158),ISNUMBER(AV158),DK158=8),IF(COUNTIF(AD158,0)+COUNTIF(Q158,0)+AND(COUNTIF(W158,0),COUNTIF(X158,0))&gt;1,"",VLOOKUP(AS158+AU158+AV158,NyISI!$A$2:$K$59,DK158)),IF(AND(ISNUMBER(AS158),ISNUMBER(AV158),DK158&gt;8),IF(COUNTIF(Q158,0)+AND(COUNTIF(W158,0),COUNTIF(X158,0))&gt;1,"",VLOOKUP(AS158+AV158,NyISI!$A$2:$K$59,DK158)),"")))</f>
        <v/>
      </c>
      <c r="BF158" s="4" t="str">
        <f>IF(AND(ISNUMBER(AT158),ISNUMBER(AK158),ISNUMBER(AL158),ISNUMBER(AM158),DK158&lt;8),IF(COUNTIF(P158,0)+COUNTIF(AA158,0)+COUNTIF(Z158,0)+COUNTIF(AE158,0)&gt;1,"",VLOOKUP(AT158+AK158+AL158+AM158,NyISS!$A$2:$G$78,DK158)),"")</f>
        <v/>
      </c>
      <c r="BG158" s="4" t="str">
        <f>IF(AND(ISNUMBER(AJ158),ISNUMBER(AL158),ISNUMBER(AM158),DK158&gt;7),IF(COUNTIF(O158,0)+COUNTIF(AA158,0)+COUNTIF(Z158,0)&gt;1,"",VLOOKUP(AJ158+AL158+AM158,NyISM!$A$2:$K$59,DK158)),"")</f>
        <v/>
      </c>
      <c r="BH158" s="4" t="str">
        <f>IF(AND(ISNUMBER(AY158),ISNUMBER(AZ158)),IF(COUNTIF(T158,0)+COUNTIF(Y158,0)&gt;1,"",VLOOKUP(AY158+AZ158,NyIAM!$A$2:$K$40,DK158)),"")</f>
        <v/>
      </c>
      <c r="BJ158" s="4" t="str">
        <f>IF(ISNUMBER(BB158),VLOOKUP(BB158,Percentil!$A$2:$B$122,2,1),"")</f>
        <v/>
      </c>
      <c r="BK158" s="4" t="str">
        <f>IF(ISNUMBER(BC158),VLOOKUP(BC158,Percentil!$A$2:$B$122,2,1),"")</f>
        <v/>
      </c>
      <c r="BL158" s="4" t="str">
        <f>IF(ISNUMBER(BD158),VLOOKUP(BD158,Percentil!$A$2:$B$122,2,1),"")</f>
        <v/>
      </c>
      <c r="BM158" s="4" t="str">
        <f>IF(ISNUMBER(BE158),VLOOKUP(BE158,Percentil!$A$2:$B$122,2,1),"")</f>
        <v/>
      </c>
      <c r="BN158" s="4" t="str">
        <f>IF(ISNUMBER(BF158),VLOOKUP(BF158,Percentil!$A$2:$B$122,2,1),"")</f>
        <v/>
      </c>
      <c r="BO158" s="4" t="str">
        <f>IF(ISNUMBER(BG158),VLOOKUP(BG158,Percentil!$A$2:$B$122,2,1),"")</f>
        <v/>
      </c>
      <c r="BP158" s="4" t="str">
        <f>IF(ISNUMBER(BH158),VLOOKUP(BH158,Percentil!$A$2:$B$122,2,1),"")</f>
        <v/>
      </c>
      <c r="BQ158" s="4" t="str">
        <f>IF(AND(ISNUMBER(AJ158),ISNUMBER(DK158)),IF(AJ158-VLOOKUP(BI158,NyFi!$L$2:$V$4,DK158,1)&lt;1,1 &amp; " - " &amp; AJ158+VLOOKUP(BI158,NyFi!$L$2:$V$4,DK158,1),IF(AJ158+VLOOKUP(BI158,NyFi!$L$2:$V$4,DK158,1)&gt;19,AJ158-VLOOKUP(BI158,NyFi!$L$2:$V$4,DK158,1) &amp; " - " &amp; 19,AJ158-VLOOKUP(BI158,NyFi!$L$2:$V$4,DK158,1) &amp; " - " &amp; AJ158+VLOOKUP(BI158,NyFi!$L$2:$V$4,DK158,1))),"")</f>
        <v/>
      </c>
      <c r="BR158" s="4" t="str">
        <f>IF(AND(ISNUMBER(DK158),DK158&lt;8),IF(AND(ISNUMBER(AK158),ISNUMBER(DK158)),IF(AK158-VLOOKUP(BI158,NyGs!$L$2:$V$4,DK158,1)&lt;1,1 &amp; " - " &amp; AK158+VLOOKUP(BI158,NyGs!$L$2:$V$4,DK158,1),IF(AK158+VLOOKUP(BI158,NyGs!$L$2:$V$4,DK158,1)&gt;19,AK158-VLOOKUP(BI158,NyGs!$L$2:$V$4,DK158,1) &amp; " - " &amp; 19,AK158-VLOOKUP(BI158,NyGs!$L$2:$V$4,DK158,1) &amp; " - " &amp; AK158+VLOOKUP(BI158,NyGs!$L$2:$V$4,DK158,1))),""),"")</f>
        <v/>
      </c>
      <c r="BS158" s="4" t="str">
        <f>IF(AND(ISNUMBER(AL158),ISNUMBER(DK158)),IF(AL158-VLOOKUP(BI158,NyRm!$L$2:$V$4,DK158,1)&lt;1,1 &amp; " - " &amp; AL158+VLOOKUP(BI158,NyRm!$L$2:$V$4,DK158,1),IF(AL158+VLOOKUP(BI158,NyRm!$L$2:$V$4,DK158,1)&gt;19,AL158-VLOOKUP(BI158,NyRm!$L$2:$V$4,DK158,1) &amp; " - " &amp; 19,AL158-VLOOKUP(BI158,NyRm!$L$2:$V$4,DK158,1) &amp; " - " &amp; AL158+VLOOKUP(BI158,NyRm!$L$2:$V$4,DK158,1))),"")</f>
        <v/>
      </c>
      <c r="BT158" s="4" t="str">
        <f>IF(AND(ISNUMBER(AM158),ISNUMBER(DK158)),IF(AM158-VLOOKUP(BI158,NyFm!$L$2:$V$4,DK158,1)&lt;1,1 &amp; " - " &amp; AM158+VLOOKUP(BI158,NyFm!$L$2:$V$4,DK158,1),IF(AM158+VLOOKUP(BI158,NyFm!$L$2:$V$4,DK158,1)&gt;19,AM158-VLOOKUP(BI158,NyFm!$L$2:$V$4,DK158,1) &amp; " - " &amp; 19,AM158-VLOOKUP(BI158,NyFm!$L$2:$V$4,DK158,1) &amp; " - " &amp; AM158+VLOOKUP(BI158,NyFm!$L$2:$V$4,DK158,1))),"")</f>
        <v/>
      </c>
      <c r="BU158" s="4" t="str">
        <f>IF(AND(ISNUMBER(DK158),DK158&lt;8),IF(AND(ISNUMBER(AN158),ISNUMBER(DK158)),IF(AN158-VLOOKUP(BI158,NyLi1R!$L$2:$V$4,DK158,1)&lt;1,1 &amp; " - " &amp; AN158+VLOOKUP(BI158,NyLi1R!$L$2:$V$4,DK158,1),IF(AN158+VLOOKUP(BI158,NyLi1R!$L$2:$V$4,DK158,1)&gt;19,AN158-VLOOKUP(BI158,NyLi1R!$L$2:$V$4,DK158,1) &amp; " - " &amp; 19,AN158-VLOOKUP(BI158,NyLi1R!$L$2:$V$4,DK158,1) &amp; " - " &amp; AN158+VLOOKUP(BI158,NyLi1R!$L$2:$V$4,DK158,1))),""),"")</f>
        <v/>
      </c>
      <c r="BV158" s="4" t="str">
        <f>IF(AND(ISNUMBER(DK158),DK158&lt;8),IF(AND(ISNUMBER(AO158),ISNUMBER(DK158)),IF(AO158-VLOOKUP(BI158,NyLi1E!$L$2:$V$4,DK158,1)&lt;1,1 &amp; " - " &amp; AO158+VLOOKUP(BI158,NyLi1E!$L$2:$V$4,DK158,1),IF(AO158+VLOOKUP(BI158,NyLi1E!$L$2:$V$4,DK158,1)&gt;19,AO158-VLOOKUP(BI158,NyLi1E!$L$2:$V$4,DK158,1) &amp; " - " &amp; 19,AO158-VLOOKUP(BI158,NyLi1E!$L$2:$V$4,DK158,1) &amp; " - " &amp; AO158+VLOOKUP(BI158,NyLi1E!$L$2:$V$4,DK158,1))),""),"")</f>
        <v/>
      </c>
      <c r="BW158" s="4" t="str">
        <f>IF(AND(ISNUMBER(DK158),DK158&lt;8),IF(AND(ISNUMBER(AP158),ISNUMBER(DK158)),IF(AP158-VLOOKUP(BI158,NyLi1T!$L$2:$V$4,DK158,1)&lt;1,1 &amp; " - " &amp; AP158+VLOOKUP(BI158,NyLi1T!$L$2:$V$4,DK158,1),IF(AP158+VLOOKUP(BI158,NyLi1T!$L$2:$V$4,DK158,1)&gt;19,AP158-VLOOKUP(BI158,NyLi1T!$L$2:$V$4,DK158,1) &amp; " - " &amp; 19,AP158-VLOOKUP(BI158,NyLi1T!$L$2:$V$4,DK158,1) &amp; " - " &amp; AP158+VLOOKUP(BI158,NyLi1T!$L$2:$V$4,DK158,1))),""),"")</f>
        <v/>
      </c>
      <c r="BX158" s="4" t="str">
        <f>IF(AND(ISNUMBER(DK158),DK158&gt;7),IF(AND(ISNUMBER(AQ158),ISNUMBER(DK158)),IF(AQ158-VLOOKUP(BI158,NyLi2R!$L$2:$V$4,DK158,1)&lt;1,1 &amp; " - " &amp; AQ158+VLOOKUP(BI158,NyLi2R!$L$2:$V$4,DK158,1),IF(AQ158+VLOOKUP(BI158,NyLi2R!$L$2:$V$4,DK158,1)&gt;19,AQ158-VLOOKUP(BI158,NyLi2R!$L$2:$V$4,DK158,1) &amp; " - " &amp; 19,AQ158-VLOOKUP(BI158,NyLi2R!$L$2:$V$4,DK158,1) &amp; " - " &amp; AQ158+VLOOKUP(BI158,NyLi2R!$L$2:$V$4,DK158,1))),""),"")</f>
        <v/>
      </c>
      <c r="BY158" s="4" t="str">
        <f>IF(AND(ISNUMBER(DK158),DK158&gt;7),IF(AND(ISNUMBER(AR158),ISNUMBER(DK158)),IF(AR158-VLOOKUP(BI158,NyLi2E!$L$2:$V$4,DK158,1)&lt;1,1 &amp; " - " &amp; AR158+VLOOKUP(BI158,NyLi2E!$L$2:$V$4,DK158,1),IF(AR158+VLOOKUP(BI158,NyLi2E!$L$2:$V$4,DK158,1)&gt;19,AR158-VLOOKUP(BI158,NyLi2E!$L$2:$V$4,DK158,1) &amp; " - " &amp; 19,AR158-VLOOKUP(BI158,NyLi2E!$L$2:$V$4,DK158,1) &amp; " - " &amp; AR158+VLOOKUP(BI158,NyLi2E!$L$2:$V$4,DK158,1))),""),"")</f>
        <v/>
      </c>
      <c r="BZ158" s="4" t="str">
        <f>IF(AND(ISNUMBER(DK158),DK158&gt;7),IF(AND(ISNUMBER(AS158),ISNUMBER(DK158)),IF(AS158-VLOOKUP(BI158,NyLi2T!$L$2:$V$4,DK158,1)&lt;1,1 &amp; " - " &amp; AS158+VLOOKUP(BI158,NyLi2T!$L$2:$V$4,DK158,1),IF(AS158+VLOOKUP(BI158,NyLi2T!$L$2:$V$4,DK158,1)&gt;19,AS158-VLOOKUP(BI158,NyLi2T!$L$2:$V$4,DK158,1) &amp; " - " &amp; 19,AS158-VLOOKUP(BI158,NyLi2T!$L$2:$V$4,DK158,1) &amp; " - " &amp; AS158+VLOOKUP(BI158,NyLi2T!$L$2:$V$4,DK158,1))),""),"")</f>
        <v/>
      </c>
      <c r="CA158" s="4" t="str">
        <f>IF(AND(ISNUMBER(DK158),DK158&lt;8),IF(AND(ISNUMBER(AT158),ISNUMBER(DK158)),IF(AT158-VLOOKUP(BI158,NySs!$L$2:$V$4,DK158,1)&lt;1,1 &amp; " - " &amp; AT158+VLOOKUP(BI158,NySs!$L$2:$V$4,DK158,1),IF(AT158+VLOOKUP(BI158,NySs!$L$2:$V$4,DK158,1)&gt;19,AT158-VLOOKUP(BI158,NySs!$L$2:$V$4,DK158,1) &amp; " - " &amp; 19,AT158-VLOOKUP(BI158,NySs!$L$2:$V$4,DK158,1) &amp; " - " &amp; AT158+VLOOKUP(BI158,NySs!$L$2:$V$4,DK158,1))),""),"")</f>
        <v/>
      </c>
      <c r="CB158" s="4" t="str">
        <f>IF(AND(ISNUMBER(DK158),DK158&lt;9),IF(AND(ISNUMBER(AU158),ISNUMBER(DK158)),IF(AU158-VLOOKUP(BI158,NyEo!$L$2:$V$4,DK158,1)&lt;1,1 &amp; " - " &amp; AU158+VLOOKUP(BI158,NyEo!$L$2:$V$4,DK158,1),IF(AU158+VLOOKUP(BI158,NyEo!$L$2:$V$4,DK158,1)&gt;19,AU158-VLOOKUP(BI158,NyEo!$L$2:$V$4,DK158,1) &amp; " - " &amp; 19,AU158-VLOOKUP(BI158,NyEo!$L$2:$V$4,DK158,1) &amp; " - " &amp; AU158+VLOOKUP(BI158,NyEo!$L$2:$V$4,DK158,1))),""),"")</f>
        <v/>
      </c>
      <c r="CC158" s="4" t="str">
        <f>IF(AND(ISNUMBER(DK158),DK158&gt;7),IF(AND(ISNUMBER(AV158),ISNUMBER(DK158)),IF(AV158-VLOOKUP(BI158,NyHt!$L$2:$V$4,DK158,1)&lt;1,1 &amp; " - " &amp; AV158+VLOOKUP(BI158,NyHt!$L$2:$V$4,DK158,1),IF(AV158+VLOOKUP(BI158,NyHt!$L$2:$V$4,DK158,1)&gt;19,AV158-VLOOKUP(BI158,NyHt!$L$2:$V$4,DK158,1) &amp; " - " &amp; 19,AV158-VLOOKUP(BI158,NyHt!$L$2:$V$4,DK158,1) &amp; " - " &amp; AV158+VLOOKUP(BI158,NyHt!$L$2:$V$4,DK158,1))),""),"")</f>
        <v/>
      </c>
      <c r="CD158" s="4" t="str">
        <f>IF(AND(ISNUMBER(AW158),ISNUMBER(DK158)),IF(AW158-VLOOKUP(BI158,NySiF!$L$2:$V$4,DK158,1)&lt;1,1 &amp; " - " &amp; AW158+VLOOKUP(BI158,NySiF!$L$2:$V$4,DK158,1),IF(AW158+VLOOKUP(BI158,NySiF!$L$2:$V$4,DK158,1)&gt;19,AW158-VLOOKUP(BI158,NySiF!$L$2:$V$4,DK158,1) &amp; " - " &amp; 19,AW158-VLOOKUP(BI158,NySiF!$L$2:$V$4,DK158,1) &amp; " - " &amp; AW158+VLOOKUP(BI158,NySiF!$L$2:$V$4,DK158,1))),"")</f>
        <v/>
      </c>
      <c r="CE158" s="4" t="str">
        <f>IF(AND(ISNUMBER(AX158),ISNUMBER(DK158)),IF(AX158-VLOOKUP(BI158,NySiB!$L$2:$V$4,DK158,1)&lt;1,1 &amp; " - " &amp; AX158+VLOOKUP(BI158,NySiB!$L$2:$V$4,DK158,1),IF(AX158+VLOOKUP(BI158,NySiB!$L$2:$V$4,DK158,1)&gt;19,AX158-VLOOKUP(BI158,NySiB!$L$2:$V$4,DK158,1) &amp; " - " &amp; 19,AX158-VLOOKUP(BI158,NySiB!$L$2:$V$4,DK158,1) &amp; " - " &amp; AX158+VLOOKUP(BI158,NySiB!$L$2:$V$4,DK158,1))),"")</f>
        <v/>
      </c>
      <c r="CF158" s="4" t="str">
        <f>IF(AND(ISNUMBER(AY158),ISNUMBER(DK158)),IF(AY158-VLOOKUP(BI158,NySiT!$L$2:$V$4,DK158,1)&lt;1,1 &amp; " - " &amp; AY158+VLOOKUP(BI158,NySiT!$L$2:$V$4,DK158,1),IF(AY158+VLOOKUP(BI158,NySiT!$L$2:$V$4,DK158,1)&gt;19,AY158-VLOOKUP(BI158,NySiT!$L$2:$V$4,DK158,1) &amp; " - " &amp; 19,AY158-VLOOKUP(BI158,NySiT!$L$2:$V$4,DK158,1) &amp; " - " &amp; AY158+VLOOKUP(BI158,NySiT!$L$2:$V$4,DK158,1))),"")</f>
        <v/>
      </c>
      <c r="CG158" s="4" t="str">
        <f>IF(AND(ISNUMBER(AZ158),ISNUMBER(DK158)),IF(AZ158-VLOOKUP(BI158,NyVs!$L$2:$V$4,DK158,1)&lt;1,1 &amp; " - " &amp; AZ158+VLOOKUP(BI158,NyVs!$L$2:$V$4,DK158,1),IF(AZ158+VLOOKUP(BI158,NyVs!$L$2:$V$4,DK158,1)&gt;19,AZ158-VLOOKUP(BI158,NyVs!$L$2:$V$4,DK158,1) &amp; " - " &amp; 19,AZ158-VLOOKUP(BI158,NyVs!$L$2:$V$4,DK158,1) &amp; " - " &amp; AZ158+VLOOKUP(BI158,NyVs!$L$2:$V$4,DK158,1))),"")</f>
        <v/>
      </c>
      <c r="CH158" s="4" t="str">
        <f>IF(AND(ISNUMBER(BA158),ISNUMBER(DK158)),IF(BA158-VLOOKUP(BI158,NyPp!$L$2:$V$4,DK158,1)&lt;1,1 &amp; " - " &amp; BA158+VLOOKUP(BI158,NyPp!$L$2:$V$4,DK158,1),IF(BA158+VLOOKUP(BI158,NyPp!$L$2:$V$4,DK158,1)&gt;19,BA158-VLOOKUP(BI158,NyPp!$L$2:$V$4,DK158,1) &amp; " - " &amp; 19,BA158-VLOOKUP(BI158,NyPp!$L$2:$V$4,DK158,1) &amp; " - " &amp; BA158+VLOOKUP(BI158,NyPp!$L$2:$V$4,DK158,1))),"")</f>
        <v/>
      </c>
      <c r="CI158" s="4" t="str">
        <f>IF(AND(ISNUMBER(BB158),ISNUMBER(DK158)),IF(BB158-VLOOKUP(BI158,NyIGS!$L$2:$V$4,DK158,1)&lt;40,40 &amp; " - " &amp; BB158+VLOOKUP(BI158,NyIGS!$L$2:$V$4,DK158,1),IF(BB158+VLOOKUP(BI158,NyIGS!$L$2:$V$4,DK158,1)&gt;160,BB158-VLOOKUP(BI158,NyIGS!$L$2:$V$4,DK158,1) &amp; " - " &amp; 160,BB158-VLOOKUP(BI158,NyIGS!$L$2:$V$4,DK158,1) &amp; " - " &amp; BB158+VLOOKUP(BI158,NyIGS!$L$2:$V$4,DK158,1))),"")</f>
        <v/>
      </c>
      <c r="CJ158" s="4" t="str">
        <f>IF(AND(ISNUMBER(BC158),ISNUMBER(DK158)),IF(BC158-VLOOKUP(BI158,NyIRS!$L$2:$V$4,DK158,1)&lt;40,40 &amp; " - " &amp; BC158+VLOOKUP(BI158,NyIRS!$L$2:$V$4,DK158,1),IF(BC158+VLOOKUP(BI158,NyIRS!$L$2:$V$4,DK158,1)&gt;160,BC158-VLOOKUP(BI158,NyIRS!$L$2:$V$4,DK158,1) &amp; " - " &amp; 160,BC158-VLOOKUP(BI158,NyIRS!$L$2:$V$4,DK158,1) &amp; " - " &amp; BC158+VLOOKUP(BI158,NyIRS!$L$2:$V$4,DK158,1))),"")</f>
        <v/>
      </c>
      <c r="CK158" s="4" t="str">
        <f>IF(AND(ISNUMBER(BD158),ISNUMBER(DK158)),IF(BD158-VLOOKUP(BI158,NyIES!$L$2:$V$4,DK158,1)&lt;40,40 &amp; " - " &amp; BD158+VLOOKUP(BI158,NyIES!$L$2:$V$4,DK158,1),IF(BD158+VLOOKUP(BI158,NyIES!$L$2:$V$4,DK158,1)&gt;160,BD158-VLOOKUP(BI158,NyIES!$L$2:$V$4,DK158,1) &amp; " - " &amp; 160,BD158-VLOOKUP(BI158,NyIES!$L$2:$V$4,DK158,1) &amp; " - " &amp; BD158+VLOOKUP(BI158,NyIES!$L$2:$V$4,DK158,1))),"")</f>
        <v/>
      </c>
      <c r="CL158" s="4" t="str">
        <f>IF(AND(ISNUMBER(BE158),ISNUMBER(DK158)),IF(BE158-VLOOKUP(BI158,NyISI!$L$2:$V$4,DK158,1)&lt;40,40 &amp; " - " &amp; BE158+VLOOKUP(BI158,NyISI!$L$2:$V$4,DK158,1),IF(BE158+VLOOKUP(BI158,NyISI!$L$2:$V$4,DK158,1)&gt;160,BE158-VLOOKUP(BI158,NyISI!$L$2:$V$4,DK158,1) &amp; " - " &amp; 160,BE158-VLOOKUP(BI158,NyISI!$L$2:$V$4,DK158,1) &amp; " - " &amp; BE158+VLOOKUP(BI158,NyISI!$L$2:$V$4,DK158,1))),"")</f>
        <v/>
      </c>
      <c r="CM158" s="4" t="str">
        <f>IF(AND(ISNUMBER(DK158),DK158&lt;8),IF(AND(ISNUMBER(BF158),ISNUMBER(DK158)),IF(BF158-VLOOKUP(BI158,NyISS!$L$2:$V$4,DK158,1)&lt;40,40 &amp; " - " &amp; BF158+VLOOKUP(BI158,NyISS!$L$2:$V$4,DK158,1),IF(BF158+VLOOKUP(BI158,NyISS!$L$2:$V$4,DK158,1)&gt;160,BF158-VLOOKUP(BI158,NyISS!$L$2:$V$4,DK158,1) &amp; " - " &amp; 160,BF158-VLOOKUP(BI158,NyISS!$L$2:$V$4,DK158,1) &amp; " - " &amp; BF158+VLOOKUP(BI158,NyISS!$L$2:$V$4,DK158,1))),""),"")</f>
        <v/>
      </c>
      <c r="CN158" s="4" t="str">
        <f>IF(AND(ISNUMBER(DK158),DK158&gt;7),IF(AND(ISNUMBER(BG158),ISNUMBER(DK158)),IF(BG158-VLOOKUP(BI158,NyISM!$L$2:$V$4,DK158,1)&lt;40,40 &amp; " - " &amp; BG158+VLOOKUP(BI158,NyISM!$L$2:$V$4,DK158,1),IF(BG158+VLOOKUP(BI158,NyISM!$L$2:$V$4,DK158,1)&gt;160,BG158-VLOOKUP(BI158,NyISM!$L$2:$V$4,DK158,1) &amp; " - " &amp; 160,BG158-VLOOKUP(BI158,NyISM!$L$2:$V$4,DK158,1) &amp; " - " &amp; BG158+VLOOKUP(BI158,NyISM!$L$2:$V$4,DK158,1))),""),"")</f>
        <v/>
      </c>
      <c r="CO158" s="4" t="str">
        <f>IF(AND(ISNUMBER(BH158),ISNUMBER(DK158)),IF(BH158-VLOOKUP(BI158,NyIAM!$L$2:$V$4,DK158,1)&lt;40,40 &amp; " - " &amp; BH158+VLOOKUP(BI158,NyIAM!$L$2:$V$4,DK158,1),IF(BH158+VLOOKUP(BI158,NyIAM!$L$2:$V$4,DK158,1)&gt;160,BH158-VLOOKUP(BI158,NyIAM!$L$2:$V$4,DK158,1) &amp; " - " &amp; 160,BH158-VLOOKUP(BI158,NyIAM!$L$2:$V$4,DK158,1) &amp; " - " &amp; BH158+VLOOKUP(BI158,NyIAM!$L$2:$V$4,DK158,1))),"")</f>
        <v/>
      </c>
      <c r="CP158" s="4" t="str">
        <f>IF(AF158="","",IF(AND(ISNUMBER(AF158),ISNUMBER(DK158)),IF(VLOOKUP(AF158,NyOm!$A$2:$K$30,DK158,1)=1,"Onormalt få ord",IF(VLOOKUP(AF158,NyOm!$A$2:$K$30,DK158,1)=2,"Färre antal ord än normalt",IF(VLOOKUP(AF158,NyOm!$A$2:$K$30,DK158,1)=3,"Normalt antal ord","")))))</f>
        <v/>
      </c>
      <c r="CQ158" s="4" t="str">
        <f>IF(AB158="","",IF(AND(ISNUMBER(AB158),ISNUMBER(DK158)),IF(VLOOKUP(AB158,NyPbTid!$A$2:$K$218,DK158,1)=1,"Onormalt lång tidsåtgång",IF(VLOOKUP(AB158,NyPbTid!$A$2:$K$218,DK158,1)=2,"Långsammare än normalt",IF(VLOOKUP(AB158,NyPbTid!$A$2:$K$218,DK158,1)=3,"Normal tidsåtgång","")))))</f>
        <v/>
      </c>
      <c r="CR158" s="4" t="str">
        <f>IF(AC158="","",IF(AND(ISNUMBER(AC158),ISNUMBER(DK158)),IF(VLOOKUP(AC158,NyPbFel!$A$2:$K$18,DK158,1)=1,"Onormalt antal fel",IF(VLOOKUP(AC158,NyPbFel!$A$2:$K$18,DK158,1)=2,"Fler fel än normalt",IF(VLOOKUP(AC158,NyPbFel!$A$2:$K$18,DK158,1)=3,"Normalt antal fel","")))))</f>
        <v/>
      </c>
      <c r="CS158" s="4" t="str">
        <f t="shared" si="50"/>
        <v/>
      </c>
      <c r="CT158" s="4" t="str">
        <f>IF(OR(ISNUMBER(CS158),CS158="0**"),IF(ISNUMBER(CS158),CS158/ABS(CS158)*VLOOKUP(1,SignDiff!$A$3:$K$4,DK158,1),VLOOKUP(1,SignDiff!$A$3:$K$4,DK158,1)),"")</f>
        <v/>
      </c>
      <c r="CU158" s="4" t="str">
        <f>IF(OR(ISNUMBER(CS158),CS158="0**"),IF(ISNUMBER(CS158),CS158/ABS(CS158)*VLOOKUP(1,SignDiff!$A$7:$K$8,DK158,1),VLOOKUP(1,SignDiff!$A$7:$K$8,DK158,1)),"")</f>
        <v/>
      </c>
      <c r="CV158" s="4" t="str">
        <f t="shared" si="51"/>
        <v/>
      </c>
      <c r="CW158" s="4" t="str">
        <f t="shared" si="52"/>
        <v/>
      </c>
      <c r="CX158" s="4" t="str">
        <f>IF(OR(ISNUMBER(CS158),CS158="0**"),IF(CS158="0**",VLOOKUP(0,'IRS-IES'!$A$2:$C$43,2,1),IF(CS158&lt;0,VLOOKUP(ABS(CS158),'IRS-IES'!$A$2:$C$43,2,1),VLOOKUP(ABS(CS158),'IRS-IES'!$A$2:$C$43,3,1))),"")</f>
        <v/>
      </c>
      <c r="CY158" s="4" t="str">
        <f t="shared" si="53"/>
        <v/>
      </c>
      <c r="CZ158" s="4" t="str">
        <f>IF(OR(ISNUMBER(CY158),CY158="0**"),IF(ISNUMBER(CY158),CY158/ABS(CY158)*VLOOKUP(2,SignDiff!$A$3:$K$4,DK158,1),VLOOKUP(2,SignDiff!$A$3:$K$4,DK158,1)),"")</f>
        <v/>
      </c>
      <c r="DA158" s="4" t="str">
        <f>IF(OR(ISNUMBER(CY158),CY158="0**"),IF(ISNUMBER(CY158),CY158/ABS(CY158)*VLOOKUP(2,SignDiff!$A$7:$K$8,DK158,1),VLOOKUP(2,SignDiff!$A$7:$K$8,DK158,1)),"")</f>
        <v/>
      </c>
      <c r="DB158" s="4" t="str">
        <f t="shared" si="54"/>
        <v/>
      </c>
      <c r="DC158" s="4" t="str">
        <f t="shared" si="55"/>
        <v/>
      </c>
      <c r="DD158" s="4" t="str">
        <f>IF(OR(ISNUMBER(CY158),CY158="0**"),IF(CY158="0**",VLOOKUP(0,'ISI-ISS'!$A$2:$C$43,2,1),IF(CY158&lt;0,VLOOKUP(ABS(CY158),'ISI-ISS'!$A$2:$C$43,2,1),VLOOKUP(ABS(CY158),'ISI-ISS'!$A$2:$C$43,3,1))),"")</f>
        <v/>
      </c>
      <c r="DE158" s="4" t="str">
        <f t="shared" si="56"/>
        <v/>
      </c>
      <c r="DF158" s="4" t="str">
        <f>IF(OR(ISNUMBER(DE158),DE158="0**"),IF(ISNUMBER(DE158),DE158/ABS(DE158)*VLOOKUP(2,SignDiff!$A$3:$K$4,DK158,1),VLOOKUP(2,SignDiff!$A$3:$K$4,DK158,1)),"")</f>
        <v/>
      </c>
      <c r="DG158" s="4" t="str">
        <f>IF(OR(ISNUMBER(DE158),DE158="0**"),IF(ISNUMBER(DE158),DE158/ABS(DE158)*VLOOKUP(2,SignDiff!$A$7:$K$8,DK158,1),VLOOKUP(2,SignDiff!$A$7:$K$8,DK158,1)),"")</f>
        <v/>
      </c>
      <c r="DH158" s="4" t="str">
        <f t="shared" si="57"/>
        <v/>
      </c>
      <c r="DI158" s="4" t="str">
        <f t="shared" si="58"/>
        <v/>
      </c>
      <c r="DJ158" s="4" t="str">
        <f>IF(OR(ISNUMBER(DE158),DE158="0**"),IF(DE158="0**",VLOOKUP(0,'ISI-ISM'!$A$2:$C$43,2,1),IF(DE158&lt;0,VLOOKUP(ABS(DE158),'ISI-ISM'!$A$2:$C$43,2,1),VLOOKUP(ABS(DE158),'ISI-ISM'!$A$2:$C$43,3,1))),"")</f>
        <v/>
      </c>
      <c r="DK158" s="4" t="str">
        <f>IF(ISERROR(VLOOKUP(N158,age!$A$2:$C$11,2,1)),"",VLOOKUP(N158,age!$A$2:$C$11,2,1))</f>
        <v/>
      </c>
      <c r="DL158" s="4" t="str">
        <f>IF(ISERROR(VLOOKUP(N158,age!$A$2:$C$11,3,1)),"",VLOOKUP(N158,age!$A$2:$C$11,3,1))</f>
        <v/>
      </c>
      <c r="DM158" s="4">
        <f t="shared" si="45"/>
        <v>0</v>
      </c>
      <c r="DN158" s="4">
        <f t="shared" si="46"/>
        <v>0</v>
      </c>
      <c r="DO158" s="4">
        <f t="shared" si="47"/>
        <v>0</v>
      </c>
      <c r="DP158" s="4">
        <f t="shared" si="48"/>
        <v>0</v>
      </c>
      <c r="DQ158" s="4">
        <f t="shared" si="49"/>
        <v>0</v>
      </c>
      <c r="DR158" s="9" t="str">
        <f t="shared" si="59"/>
        <v/>
      </c>
      <c r="DS158" s="9" t="str">
        <f t="shared" si="60"/>
        <v/>
      </c>
      <c r="DT158" s="9" t="str">
        <f t="shared" si="61"/>
        <v/>
      </c>
      <c r="DU158" s="9" t="str">
        <f t="shared" si="62"/>
        <v/>
      </c>
      <c r="DV158" s="9" t="str">
        <f t="shared" si="63"/>
        <v/>
      </c>
      <c r="DW158" s="9" t="str">
        <f t="shared" si="64"/>
        <v/>
      </c>
      <c r="DX158" s="9" t="str">
        <f t="shared" si="65"/>
        <v/>
      </c>
      <c r="DY158" s="9" t="str">
        <f>IF(AND(ISNUMBER(AJ158),ISNUMBER(DK158)),IF(AJ158-VLOOKUP(BI158,NyFi!$L$2:$V$4,DK158,1)&lt;1,1,AJ158-VLOOKUP(BI158,NyFi!$L$2:$V$4,DK158,1)),"")</f>
        <v/>
      </c>
      <c r="DZ158" s="9" t="str">
        <f>IF(AND(ISNUMBER(DK158),DK158&lt;8),IF(AND(ISNUMBER(AK158),ISNUMBER(DK158)),IF(AK158-VLOOKUP(BI158,NyGs!$L$2:$V$4,DK158,1)&lt;1,1,AK158-VLOOKUP(BI158,NyGs!$L$2:$V$4,DK158,1)),""),"")</f>
        <v/>
      </c>
      <c r="EA158" s="9" t="str">
        <f>IF(AND(ISNUMBER(AL158),ISNUMBER(DK158)),IF(AL158-VLOOKUP(BI158,NyRm!$L$2:$V$4,DK158,1)&lt;1,1,AL158-VLOOKUP(BI158,NyRm!$L$2:$V$4,DK158,1)),"")</f>
        <v/>
      </c>
      <c r="EB158" s="9" t="str">
        <f>IF(AND(ISNUMBER(AM158),ISNUMBER(DK158)),IF(AM158-VLOOKUP(BI158,NyFm!$L$2:$V$4,DK158,1)&lt;1,1,AM158-VLOOKUP(BI158,NyFm!$L$2:$V$4,DK158,1)),"")</f>
        <v/>
      </c>
      <c r="EC158" s="9" t="str">
        <f>IF(AND(ISNUMBER(DK158),DK158&lt;8),IF(AND(ISNUMBER(AN158),ISNUMBER(DK158)),IF(AN158-VLOOKUP(BI158,NyLi1R!$L$2:$V$4,DK158,1)&lt;1,1,AN158-VLOOKUP(BI158,NyLi1R!$L$2:$V$4,DK158,1)),""),"")</f>
        <v/>
      </c>
      <c r="ED158" s="9" t="str">
        <f>IF(AND(ISNUMBER(DK158),DK158&lt;8),IF(AND(ISNUMBER(AO158),ISNUMBER(DK158)),IF(AO158-VLOOKUP(BI158,NyLi1E!$L$2:$V$4,DK158,1)&lt;1,1,AO158-VLOOKUP(BI158,NyLi1E!$L$2:$V$4,DK158,1)),""),"")</f>
        <v/>
      </c>
      <c r="EE158" s="9" t="str">
        <f>IF(AND(ISNUMBER(DK158),DK158&lt;8),IF(AND(ISNUMBER(AP158),ISNUMBER(DK158)),IF(AP158-VLOOKUP(BI158,NyLi1T!$L$2:$V$4,DK158,1)&lt;1,1,AP158-VLOOKUP(BI158,NyLi1T!$L$2:$V$4,DK158,1)),""),"")</f>
        <v/>
      </c>
      <c r="EF158" s="9" t="str">
        <f>IF(AND(ISNUMBER(DK158),DK158&gt;7),IF(AND(ISNUMBER(AQ158),ISNUMBER(DK158)),IF(AQ158-VLOOKUP(BI158,NyLi2R!$L$2:$V$4,DK158,1)&lt;1,1,AQ158-VLOOKUP(BI158,NyLi2R!$L$2:$V$4,DK158,1)),""),"")</f>
        <v/>
      </c>
      <c r="EG158" s="9" t="str">
        <f>IF(AND(ISNUMBER(DK158),DK158&gt;7),IF(AND(ISNUMBER(AR158),ISNUMBER(DK158)),IF(AR158-VLOOKUP(BI158,NyLi2E!$L$2:$V$4,DK158,1)&lt;1,1,AR158-VLOOKUP(BI158,NyLi2E!$L$2:$V$4,DK158,1)),""),"")</f>
        <v/>
      </c>
      <c r="EH158" s="9" t="str">
        <f>IF(AND(ISNUMBER(DK158),DK158&gt;7),IF(AND(ISNUMBER(AS158),ISNUMBER(DK158)),IF(AS158-VLOOKUP(BI158,NyLi2T!$L$2:$V$4,DK158,1)&lt;1,1,AS158-VLOOKUP(BI158,NyLi2T!$L$2:$V$4,DK158,1)),""),"")</f>
        <v/>
      </c>
      <c r="EI158" s="9" t="str">
        <f>IF(AND(ISNUMBER(DK158),DK158&lt;8),IF(AND(ISNUMBER(AT158),ISNUMBER(DK158)),IF(AT158-VLOOKUP(BI158,NySs!$L$2:$V$4,DK158,1)&lt;1,1,AT158-VLOOKUP(BI158,NySs!$L$2:$V$4,DK158,1)),""),"")</f>
        <v/>
      </c>
      <c r="EJ158" s="9" t="str">
        <f>IF(AND(ISNUMBER(DK158),DK158&lt;9),IF(AND(ISNUMBER(AU158),ISNUMBER(DK158)),IF(AU158-VLOOKUP(BI158,NyEo!$L$2:$V$4,DK158,1)&lt;1,1,AU158-VLOOKUP(BI158,NyEo!$L$2:$V$4,DK158,1)),""),"")</f>
        <v/>
      </c>
      <c r="EK158" s="9" t="str">
        <f>IF(AND(ISNUMBER(DK158),DK158&gt;7),IF(AND(ISNUMBER(AV158),ISNUMBER(DK158)),IF(AV158-VLOOKUP(BI158,NyHt!$L$2:$V$4,DK158,1)&lt;1,1,AV158-VLOOKUP(BI158,NyHt!$L$2:$V$4,DK158,1)),""),"")</f>
        <v/>
      </c>
      <c r="EL158" s="9" t="str">
        <f>IF(AND(ISNUMBER(AW158),ISNUMBER(DK158)),IF(AW158-VLOOKUP(BI158,NySiF!$L$2:$V$4,DK158,1)&lt;1,1,AW158-VLOOKUP(BI158,NySiF!$L$2:$V$4,DK158,1)),"")</f>
        <v/>
      </c>
      <c r="EM158" s="9" t="str">
        <f>IF(AND(ISNUMBER(AX158),ISNUMBER(DK158)),IF(AX158-VLOOKUP(BI158,NySiB!$L$2:$V$4,DK158,1)&lt;1,1,AX158-VLOOKUP(BI158,NySiB!$L$2:$V$4,DK158,1)),"")</f>
        <v/>
      </c>
      <c r="EN158" s="9" t="str">
        <f>IF(AND(ISNUMBER(AY158),ISNUMBER(DK158)),IF(AY158-VLOOKUP(BI158,NySiT!$L$2:$V$4,DK158,1)&lt;1,1,AY158-VLOOKUP(BI158,NySiT!$L$2:$V$4,DK158,1)),"")</f>
        <v/>
      </c>
      <c r="EO158" s="9" t="str">
        <f>IF(AND(ISNUMBER(AZ158),ISNUMBER(DK158)),IF(AZ158-VLOOKUP(BI158,NyVs!$L$2:$V$4,DK158,1)&lt;1,1,AZ158-VLOOKUP(BI158,NyVs!$L$2:$V$4,DK158,1)),"")</f>
        <v/>
      </c>
      <c r="EP158" s="9" t="str">
        <f>IF(AND(ISNUMBER(BA158),ISNUMBER(DK158)),IF(BA158-VLOOKUP(BI158,NyPp!$L$2:$V$4,DK158,1)&lt;1,1,BA158-VLOOKUP(BI158,NyPp!$L$2:$V$4,DK158,1)),"")</f>
        <v/>
      </c>
      <c r="EQ158" s="9" t="str">
        <f>IF(AND(ISNUMBER(BB158),ISNUMBER(DK158)),IF(BB158-VLOOKUP(BI158,NyIGS!$L$2:$V$4,DK158,1)&lt;40,40,BB158-VLOOKUP(BI158,NyIGS!$L$2:$V$4,DK158,1)),"")</f>
        <v/>
      </c>
      <c r="ER158" s="9" t="str">
        <f>IF(AND(ISNUMBER(BC158),ISNUMBER(DK158)),IF(BC158-VLOOKUP(BI158,NyIRS!$L$2:$V$4,DK158,1)&lt;40,40,BC158-VLOOKUP(BI158,NyIRS!$L$2:$V$4,DK158,1)),"")</f>
        <v/>
      </c>
      <c r="ES158" s="9" t="str">
        <f>IF(AND(ISNUMBER(BD158),ISNUMBER(DK158)),IF(BD158-VLOOKUP(BI158,NyIES!$L$2:$V$4,DK158,1)&lt;40,40,BD158-VLOOKUP(BI158,NyIES!$L$2:$V$4,DK158,1)),"")</f>
        <v/>
      </c>
      <c r="ET158" s="9" t="str">
        <f>IF(AND(ISNUMBER(BE158),ISNUMBER(DK158)),IF(BE158-VLOOKUP(BI158,NyISI!$L$2:$V$4,DK158,1)&lt;40,40,BE158-VLOOKUP(BI158,NyISI!$L$2:$V$4,DK158,1)),"")</f>
        <v/>
      </c>
      <c r="EU158" s="9" t="str">
        <f>IF(AND(ISNUMBER(DK158),DK158&lt;8),IF(AND(ISNUMBER(BF158),ISNUMBER(DK158)),IF(BF158-VLOOKUP(BI158,NyISS!$L$2:$V$4,DK158,1)&lt;40,40,BF158-VLOOKUP(BI158,NyISS!$L$2:$V$4,DK158,1)),""),"")</f>
        <v/>
      </c>
      <c r="EV158" s="9" t="str">
        <f>IF(AND(ISNUMBER(DK158),DK158&gt;7),IF(AND(ISNUMBER(BG158),ISNUMBER(DK158)),IF(BG158-VLOOKUP(BI158,NyISM!$L$2:$V$4,DK158,1)&lt;40,40,BG158-VLOOKUP(BI158,NyISM!$L$2:$V$4,DK158,1)),""),"")</f>
        <v/>
      </c>
      <c r="EW158" s="9" t="str">
        <f>IF(AND(ISNUMBER(BH158),ISNUMBER(DK158)),IF(BH158-VLOOKUP(BI158,NyIAM!$L$2:$V$4,DK158,1)&lt;40,40,BH158-VLOOKUP(BI158,NyIAM!$L$2:$V$4,DK158,1)),"")</f>
        <v/>
      </c>
      <c r="EX158" s="9" t="str">
        <f>IF(AND(ISNUMBER(AJ158),ISNUMBER(DK158)),IF(AJ158+VLOOKUP(BI158,NyFi!$L$2:$V$4,DK158,1)&gt;19,19,AJ158+VLOOKUP(BI158,NyFi!$L$2:$V$4,DK158,1)),"")</f>
        <v/>
      </c>
      <c r="EY158" s="9" t="str">
        <f>IF(AND(ISNUMBER(DK158),DK158&lt;8),IF(AND(ISNUMBER(AK158),ISNUMBER(DK158)),IF(AK158+VLOOKUP(BI158,NyGs!$L$2:$V$4,DK158,1)&gt;19,19,AK158+VLOOKUP(BI158,NyGs!$L$2:$V$4,DK158,1)),""),"")</f>
        <v/>
      </c>
      <c r="EZ158" s="9" t="str">
        <f>IF(AND(ISNUMBER(AL158),ISNUMBER(DK158)),IF(AL158+VLOOKUP(BI158,NyRm!$L$2:$V$4,DK158,1)&gt;19,19,AL158+VLOOKUP(BI158,NyRm!$L$2:$V$4,DK158,1)),"")</f>
        <v/>
      </c>
      <c r="FA158" s="9" t="str">
        <f>IF(AND(ISNUMBER(AM158),ISNUMBER(DK158)),IF(AM158+VLOOKUP(BI158,NyFm!$L$2:$V$4,DK158,1)&gt;19,19,AM158+VLOOKUP(BI158,NyFm!$L$2:$V$4,DK158,1)),"")</f>
        <v/>
      </c>
      <c r="FB158" s="9" t="str">
        <f>IF(AND(ISNUMBER(DK158),DK158&lt;8),IF(AND(ISNUMBER(AN158),ISNUMBER(DK158)),IF(AN158+VLOOKUP(BI158,NyLi1R!$L$2:$V$4,DK158,1)&gt;19,19,AN158+VLOOKUP(BI158,NyLi1R!$L$2:$V$4,DK158,1)),""),"")</f>
        <v/>
      </c>
      <c r="FC158" s="9" t="str">
        <f>IF(AND(ISNUMBER(DK158),DK158&lt;8),IF(AND(ISNUMBER(AO158),ISNUMBER(DK158)),IF(AO158+VLOOKUP(BI158,NyLi1E!$L$2:$V$4,DK158,1)&gt;19,19,AO158+VLOOKUP(BI158,NyLi1E!$L$2:$V$4,DK158,1)),""),"")</f>
        <v/>
      </c>
      <c r="FD158" s="9" t="str">
        <f>IF(AND(ISNUMBER(DK158),DK158&lt;8),IF(AND(ISNUMBER(AP158),ISNUMBER(DK158)),IF(AP158+VLOOKUP(BI158,NyLi1T!$L$2:$V$4,DK158,1)&gt;19,19,AP158+VLOOKUP(BI158,NyLi1T!$L$2:$V$4,DK158,1)),""),"")</f>
        <v/>
      </c>
      <c r="FE158" s="9" t="str">
        <f>IF(AND(ISNUMBER(DK158),DK158&gt;7),IF(AND(ISNUMBER(AQ158),ISNUMBER(DK158)),IF(AQ158+VLOOKUP(BI158,NyLi2R!$L$2:$V$4,DK158,1)&gt;19,19,AQ158+VLOOKUP(BI158,NyLi2R!$L$2:$V$4,DK158,1)),""),"")</f>
        <v/>
      </c>
      <c r="FF158" s="9" t="str">
        <f>IF(AND(ISNUMBER(DK158),DK158&gt;7),IF(AND(ISNUMBER(AR158),ISNUMBER(DK158)),IF(AR158+VLOOKUP(BI158,NyLi2E!$L$2:$V$4,DK158,1)&gt;19,19,AR158+VLOOKUP(BI158,NyLi2E!$L$2:$V$4,DK158,1)),""),"")</f>
        <v/>
      </c>
      <c r="FG158" s="9" t="str">
        <f>IF(AND(ISNUMBER(DK158),DK158&gt;7),IF(AND(ISNUMBER(AS158),ISNUMBER(DK158)),IF(AS158+VLOOKUP(BI158,NyLi2T!$L$2:$V$4,DK158,1)&gt;19,19,AS158+VLOOKUP(BI158,NyLi2T!$L$2:$V$4,DK158,1)),""),"")</f>
        <v/>
      </c>
      <c r="FH158" s="9" t="str">
        <f>IF(AND(ISNUMBER(DK158),DK158&lt;8),IF(AND(ISNUMBER(AT158),ISNUMBER(DK158)),IF(AT158+VLOOKUP(BI158,NySs!$L$2:$V$4,DK158,1)&gt;19,19,AT158+VLOOKUP(BI158,NySs!$L$2:$V$4,DK158,1)),""),"")</f>
        <v/>
      </c>
      <c r="FI158" s="9" t="str">
        <f>IF(AND(ISNUMBER(DK158),DK158&lt;9),IF(AND(ISNUMBER(AU158),ISNUMBER(DK158)),IF(AU158+VLOOKUP(BI158,NyEo!$L$2:$V$4,DK158,1)&gt;19,19,AU158+VLOOKUP(BI158,NyEo!$L$2:$V$4,DK158,1)),""),"")</f>
        <v/>
      </c>
      <c r="FJ158" s="9" t="str">
        <f>IF(AND(ISNUMBER(DK158),DK158&gt;7),IF(AND(ISNUMBER(AV158),ISNUMBER(DK158)),IF(AV158+VLOOKUP(BI158,NyHt!$L$2:$V$4,DK158,1)&gt;19,19,AV158+VLOOKUP(BI158,NyHt!$L$2:$V$4,DK158,1)),""),"")</f>
        <v/>
      </c>
      <c r="FK158" s="9" t="str">
        <f>IF(AND(ISNUMBER(AW158),ISNUMBER(DK158)),IF(AW158+VLOOKUP(BI158,NySiF!$L$2:$V$4,DK158,1)&gt;19,19,AW158+VLOOKUP(BI158,NySiF!$L$2:$V$4,DK158,1)),"")</f>
        <v/>
      </c>
      <c r="FL158" s="9" t="str">
        <f>IF(AND(ISNUMBER(AX158),ISNUMBER(DK158)),IF(AX158+VLOOKUP(BI158,NySiB!$L$2:$V$4,DK158,1)&gt;19,19,AX158+VLOOKUP(BI158,NySiB!$L$2:$V$4,DK158,1)),"")</f>
        <v/>
      </c>
      <c r="FM158" s="9" t="str">
        <f>IF(AND(ISNUMBER(AY158),ISNUMBER(DK158)),IF(AY158+VLOOKUP(BI158,NySiT!$L$2:$V$4,DK158,1)&gt;19,19,AY158+VLOOKUP(BI158,NySiT!$L$2:$V$4,DK158,1)),"")</f>
        <v/>
      </c>
      <c r="FN158" s="9" t="str">
        <f>IF(AND(ISNUMBER(AZ158),ISNUMBER(DK158)),IF(AZ158+VLOOKUP(BI158,NyVs!$L$2:$V$4,DK158,1)&gt;19,19,AZ158+VLOOKUP(BI158,NyVs!$L$2:$V$4,DK158,1)),"")</f>
        <v/>
      </c>
      <c r="FO158" s="9" t="str">
        <f>IF(AND(ISNUMBER(BA158),ISNUMBER(DK158)),IF(BA158+VLOOKUP(BI158,NyPp!$L$2:$V$4,DK158,1)&gt;19,19,BA158+VLOOKUP(BI158,NyPp!$L$2:$V$4,DK158,1)),"")</f>
        <v/>
      </c>
      <c r="FP158" s="9" t="str">
        <f>IF(AND(ISNUMBER(BB158),ISNUMBER(DK158)),IF(BB158+VLOOKUP(BI158,NyIGS!$L$2:$V$4,DK158,1)&gt;160,160,BB158+VLOOKUP(BI158,NyIGS!$L$2:$V$4,DK158,1)),"")</f>
        <v/>
      </c>
      <c r="FQ158" s="9" t="str">
        <f>IF(AND(ISNUMBER(BC158),ISNUMBER(DK158)),IF(BC158+VLOOKUP(BI158,NyIRS!$L$2:$V$4,DK158,1)&gt;160,160,BC158+VLOOKUP(BI158,NyIRS!$L$2:$V$4,DK158,1)),"")</f>
        <v/>
      </c>
      <c r="FR158" s="9" t="str">
        <f>IF(AND(ISNUMBER(BD158),ISNUMBER(DK158)),IF(BD158+VLOOKUP(BI158,NyIES!$L$2:$V$4,DK158,1)&gt;160,160, BD158+VLOOKUP(BI158,NyIES!$L$2:$V$4,DK158,1)),"")</f>
        <v/>
      </c>
      <c r="FS158" s="9" t="str">
        <f>IF(AND(ISNUMBER(BE158),ISNUMBER(DK158)),IF(BE158+VLOOKUP(BI158,NyISI!$L$2:$V$4,DK158,1)&gt;160,160,BE158+VLOOKUP(BI158,NyISI!$L$2:$V$4,DK158,1)),"")</f>
        <v/>
      </c>
      <c r="FT158" s="9" t="str">
        <f>IF(AND(ISNUMBER(DK158),DK158&lt;8),IF(AND(ISNUMBER(BF158),ISNUMBER(DK158)),IF(BF158+VLOOKUP(BI158,NyISS!$L$2:$V$4,DK158,1)&gt;160,160,BF158+VLOOKUP(BI158,NyISS!$L$2:$V$4,DK158,1)),""),"")</f>
        <v/>
      </c>
      <c r="FU158" s="9" t="str">
        <f>IF(AND(ISNUMBER(DK158),DK158&gt;7),IF(AND(ISNUMBER(BG158),ISNUMBER(DK158)),IF(BG158+VLOOKUP(BI158,NyISM!$L$2:$V$4,DK158,1)&gt;160,160,BG158+VLOOKUP(BI158,NyISM!$L$2:$V$4,DK158,1)),""),"")</f>
        <v/>
      </c>
      <c r="FV158" s="9" t="str">
        <f>IF(AND(ISNUMBER(BH158),ISNUMBER(DK158)),IF(BH158+VLOOKUP(BI158,NyIAM!$L$2:$V$4,DK158,1)&gt;160,160,BH158+VLOOKUP(BI158,NyIAM!$L$2:$V$4,DK158,1)),"")</f>
        <v/>
      </c>
    </row>
    <row r="159" spans="1:178" x14ac:dyDescent="0.2">
      <c r="A159" s="51"/>
      <c r="B159" s="51"/>
      <c r="C159" s="51"/>
      <c r="D159" s="51"/>
      <c r="E159" s="51"/>
      <c r="F159" s="51"/>
      <c r="G159" s="51"/>
      <c r="H159" s="51"/>
      <c r="I159" s="51"/>
      <c r="J159" s="52"/>
      <c r="K159" s="52"/>
      <c r="L159" s="53"/>
      <c r="M159" s="53"/>
      <c r="N159" s="58" t="str">
        <f t="shared" si="44"/>
        <v/>
      </c>
      <c r="O159" s="53"/>
      <c r="P159" s="53"/>
      <c r="Q159" s="53"/>
      <c r="R159" s="53"/>
      <c r="S159" s="53"/>
      <c r="T159" s="53"/>
      <c r="U159" s="53"/>
      <c r="V159" s="53"/>
      <c r="W159" s="53"/>
      <c r="X159" s="53"/>
      <c r="Y159" s="53"/>
      <c r="Z159" s="53"/>
      <c r="AA159" s="53"/>
      <c r="AB159" s="53"/>
      <c r="AC159" s="53"/>
      <c r="AD159" s="53"/>
      <c r="AE159" s="53"/>
      <c r="AF159" s="53"/>
      <c r="AG159" s="53"/>
      <c r="AH159" s="53"/>
      <c r="AI159" s="53"/>
      <c r="AJ159" s="4" t="str">
        <f>IF(O159="","",IF(ISNUMBER(N159),VLOOKUP(O159,NyFi!$A$2:$K$40,DK159),""))</f>
        <v/>
      </c>
      <c r="AK159" s="4" t="str">
        <f>IF(P159="","",IF(AND(ISNUMBER(N159),DK159&lt;8),VLOOKUP(P159,NyGs!$A$2:$G$41,DK159),""))</f>
        <v/>
      </c>
      <c r="AL159" s="4" t="str">
        <f>IF(AA159="","",IF(ISNUMBER(N159),VLOOKUP(AA159,NyRm!$A$2:$K$56,DK159),""))</f>
        <v/>
      </c>
      <c r="AM159" s="4" t="str">
        <f>IF(Z159="","",IF(ISNUMBER(N159),VLOOKUP(Z159,NyFm!$A$2:$K$46,DK159),""))</f>
        <v/>
      </c>
      <c r="AN159" s="4" t="str">
        <f>IF(U159="","",IF(AND(ISNUMBER(N159),DK159&lt;8),VLOOKUP(U159,NyLi1R!$A$2:$G$20,DK159),""))</f>
        <v/>
      </c>
      <c r="AO159" s="4" t="str">
        <f>IF(V159="","",IF(AND(ISNUMBER(N159),DK159&lt;8),VLOOKUP(V159,NyLi1E!$A$2:$G$20,DK159),""))</f>
        <v/>
      </c>
      <c r="AP159" s="4" t="str">
        <f>IF(AND(ISNUMBER(N159),ISNUMBER(AN159),ISNUMBER(AO159),DK159&lt;8),VLOOKUP(AN159+AO159,NyLi1T!$A$2:$G$40,DK159),"")</f>
        <v/>
      </c>
      <c r="AQ159" s="4" t="str">
        <f>IF(W159="","",IF(AND(ISNUMBER(N159),DK159&gt;7),VLOOKUP(W159,NyLi2R!$A$2:$K$20,DK159),""))</f>
        <v/>
      </c>
      <c r="AR159" s="4" t="str">
        <f>IF(X159="","",IF(AND(ISNUMBER(N159),DK159&gt;7),VLOOKUP(X159,NyLi2E!$A$2:$K$20,DK159),""))</f>
        <v/>
      </c>
      <c r="AS159" s="4" t="str">
        <f>IF(AND(ISNUMBER(N159),ISNUMBER(AQ159),ISNUMBER(AR159),DK159&gt;7),VLOOKUP(AQ159+AR159,NyLi2T!$A$2:$K$40,DK159),"")</f>
        <v/>
      </c>
      <c r="AT159" s="4" t="str">
        <f>IF(AE159="","",IF(AND(ISNUMBER(N159),DK159&lt;8),VLOOKUP(AE159,NySs!$A$2:$G$28,DK159),""))</f>
        <v/>
      </c>
      <c r="AU159" s="4" t="str">
        <f>IF(AD159="","",IF(AND(ISNUMBER(N159),DK159&lt;9),VLOOKUP(AD159,NyEo!$A$2:$H$22,DK159),""))</f>
        <v/>
      </c>
      <c r="AV159" s="4" t="str">
        <f>IF(Q159="","",IF(AND(ISNUMBER(N159),DK159&gt;7),VLOOKUP(Q159,NyHt!$A$2:$K$17,DK159),""))</f>
        <v/>
      </c>
      <c r="AW159" s="4" t="str">
        <f>IF(R159="","",IF(ISNUMBER(N159),VLOOKUP(R159,NySiF!$A$2:$K$18,DK159),""))</f>
        <v/>
      </c>
      <c r="AX159" s="4" t="str">
        <f>IF(S159="","",IF(ISNUMBER(N159),VLOOKUP(S159,NySiB!$A$2:$K$16,DK159),""))</f>
        <v/>
      </c>
      <c r="AY159" s="4" t="str">
        <f>IF(T159="","",IF(ISNUMBER(N159),VLOOKUP(T159,NySiT!$A$2:$K$32,DK159),""))</f>
        <v/>
      </c>
      <c r="AZ159" s="4" t="str">
        <f>IF(Y159="","",IF(ISNUMBER(N159),VLOOKUP(Y159,NyVs!$A$2:$K$86,DK159),""))</f>
        <v/>
      </c>
      <c r="BA159" s="4" t="str">
        <f>IF(AI159="","",IF(ISNUMBER(N159),VLOOKUP(AI159,NyPp!$A$2:$K$202,DK159),""))</f>
        <v/>
      </c>
      <c r="BB159" s="4" t="str">
        <f>IF(AND(ISNUMBER(AJ159),ISNUMBER(AK159),ISNUMBER(AL159),ISNUMBER(AM159),DK159&lt;8),IF(COUNTIF(O159,0)+COUNTIF(P159,0)+COUNTIF(AA159,0)+COUNTIF(Z159,0)&gt;1,"",VLOOKUP(AJ159+AK159+AL159+AM159,NyIGS!$A$2:$K$78,DK159)),IF(AND(ISNUMBER(AJ159),ISNUMBER(AL159),ISNUMBER(AM159),ISNUMBER(AS159),DK159&gt;7),IF(COUNTIF(O159,0)+COUNTIF(AA159,0)+COUNTIF(Z159,0)+AND(COUNTIF(W159,0),COUNTIF(X159,0))&gt;1,"",VLOOKUP(AJ159+AL159+AM159+AS159,NyIGS!$A$2:$K$78,DK159)),""))</f>
        <v/>
      </c>
      <c r="BC159" s="4" t="str">
        <f>IF(AND(ISNUMBER(AJ159),ISNUMBER(AN159),ISNUMBER(AT159),DK159&lt;8),IF(COUNTIF(O159,0)+COUNTIF(U159,0)+COUNTIF(AE159,0)&gt;1,"",VLOOKUP(AJ159+AN159+AT159,NyIRS!$A$2:$K$59,DK159)),IF(AND(ISNUMBER(AJ159),ISNUMBER(AQ159),DK159&gt;7),IF(COUNTIF(O159,0)+COUNTIF(W159,0)&gt;1,"",VLOOKUP(AJ159+AQ159,NyIRS!$A$2:$K$59,DK159)),""))</f>
        <v/>
      </c>
      <c r="BD159" s="4" t="str">
        <f>IF(AND(ISNUMBER(AK159),ISNUMBER(AL159),ISNUMBER(AM159),DK159&lt;8),IF(COUNTIF(P159,0)+COUNTIF(AA159,0)+COUNTIF(Z159,0)&gt;1,"",VLOOKUP(AK159+AL159+AM159,NyIES!$A$2:$K$59,DK159)),IF(AND(ISNUMBER(AL159),ISNUMBER(AM159),ISNUMBER(AR159),DK159&gt;7),IF(COUNTIF(AA159,0)+COUNTIF(Z159,0)+COUNTIF(X159,0)&gt;1,"",VLOOKUP(AL159+AM159+AR159,NyIES!$A$2:$K$59,DK159)),""))</f>
        <v/>
      </c>
      <c r="BE159" s="4" t="str">
        <f>IF(AND(ISNUMBER(AJ159),ISNUMBER(AP159),ISNUMBER(AU159),DK159&lt;8),IF(COUNTIF(O159,0)+AND(COUNTIF(U159,0),COUNTIF(V159,0))+COUNTIF(AD159,0)&gt;1,"",VLOOKUP(AJ159+AP159+AU159,NyISI!$A$2:$K$59,DK159)),IF(AND(ISNUMBER(AS159),ISNUMBER(AU159),ISNUMBER(AV159),DK159=8),IF(COUNTIF(AD159,0)+COUNTIF(Q159,0)+AND(COUNTIF(W159,0),COUNTIF(X159,0))&gt;1,"",VLOOKUP(AS159+AU159+AV159,NyISI!$A$2:$K$59,DK159)),IF(AND(ISNUMBER(AS159),ISNUMBER(AV159),DK159&gt;8),IF(COUNTIF(Q159,0)+AND(COUNTIF(W159,0),COUNTIF(X159,0))&gt;1,"",VLOOKUP(AS159+AV159,NyISI!$A$2:$K$59,DK159)),"")))</f>
        <v/>
      </c>
      <c r="BF159" s="4" t="str">
        <f>IF(AND(ISNUMBER(AT159),ISNUMBER(AK159),ISNUMBER(AL159),ISNUMBER(AM159),DK159&lt;8),IF(COUNTIF(P159,0)+COUNTIF(AA159,0)+COUNTIF(Z159,0)+COUNTIF(AE159,0)&gt;1,"",VLOOKUP(AT159+AK159+AL159+AM159,NyISS!$A$2:$G$78,DK159)),"")</f>
        <v/>
      </c>
      <c r="BG159" s="4" t="str">
        <f>IF(AND(ISNUMBER(AJ159),ISNUMBER(AL159),ISNUMBER(AM159),DK159&gt;7),IF(COUNTIF(O159,0)+COUNTIF(AA159,0)+COUNTIF(Z159,0)&gt;1,"",VLOOKUP(AJ159+AL159+AM159,NyISM!$A$2:$K$59,DK159)),"")</f>
        <v/>
      </c>
      <c r="BH159" s="4" t="str">
        <f>IF(AND(ISNUMBER(AY159),ISNUMBER(AZ159)),IF(COUNTIF(T159,0)+COUNTIF(Y159,0)&gt;1,"",VLOOKUP(AY159+AZ159,NyIAM!$A$2:$K$40,DK159)),"")</f>
        <v/>
      </c>
      <c r="BJ159" s="4" t="str">
        <f>IF(ISNUMBER(BB159),VLOOKUP(BB159,Percentil!$A$2:$B$122,2,1),"")</f>
        <v/>
      </c>
      <c r="BK159" s="4" t="str">
        <f>IF(ISNUMBER(BC159),VLOOKUP(BC159,Percentil!$A$2:$B$122,2,1),"")</f>
        <v/>
      </c>
      <c r="BL159" s="4" t="str">
        <f>IF(ISNUMBER(BD159),VLOOKUP(BD159,Percentil!$A$2:$B$122,2,1),"")</f>
        <v/>
      </c>
      <c r="BM159" s="4" t="str">
        <f>IF(ISNUMBER(BE159),VLOOKUP(BE159,Percentil!$A$2:$B$122,2,1),"")</f>
        <v/>
      </c>
      <c r="BN159" s="4" t="str">
        <f>IF(ISNUMBER(BF159),VLOOKUP(BF159,Percentil!$A$2:$B$122,2,1),"")</f>
        <v/>
      </c>
      <c r="BO159" s="4" t="str">
        <f>IF(ISNUMBER(BG159),VLOOKUP(BG159,Percentil!$A$2:$B$122,2,1),"")</f>
        <v/>
      </c>
      <c r="BP159" s="4" t="str">
        <f>IF(ISNUMBER(BH159),VLOOKUP(BH159,Percentil!$A$2:$B$122,2,1),"")</f>
        <v/>
      </c>
      <c r="BQ159" s="4" t="str">
        <f>IF(AND(ISNUMBER(AJ159),ISNUMBER(DK159)),IF(AJ159-VLOOKUP(BI159,NyFi!$L$2:$V$4,DK159,1)&lt;1,1 &amp; " - " &amp; AJ159+VLOOKUP(BI159,NyFi!$L$2:$V$4,DK159,1),IF(AJ159+VLOOKUP(BI159,NyFi!$L$2:$V$4,DK159,1)&gt;19,AJ159-VLOOKUP(BI159,NyFi!$L$2:$V$4,DK159,1) &amp; " - " &amp; 19,AJ159-VLOOKUP(BI159,NyFi!$L$2:$V$4,DK159,1) &amp; " - " &amp; AJ159+VLOOKUP(BI159,NyFi!$L$2:$V$4,DK159,1))),"")</f>
        <v/>
      </c>
      <c r="BR159" s="4" t="str">
        <f>IF(AND(ISNUMBER(DK159),DK159&lt;8),IF(AND(ISNUMBER(AK159),ISNUMBER(DK159)),IF(AK159-VLOOKUP(BI159,NyGs!$L$2:$V$4,DK159,1)&lt;1,1 &amp; " - " &amp; AK159+VLOOKUP(BI159,NyGs!$L$2:$V$4,DK159,1),IF(AK159+VLOOKUP(BI159,NyGs!$L$2:$V$4,DK159,1)&gt;19,AK159-VLOOKUP(BI159,NyGs!$L$2:$V$4,DK159,1) &amp; " - " &amp; 19,AK159-VLOOKUP(BI159,NyGs!$L$2:$V$4,DK159,1) &amp; " - " &amp; AK159+VLOOKUP(BI159,NyGs!$L$2:$V$4,DK159,1))),""),"")</f>
        <v/>
      </c>
      <c r="BS159" s="4" t="str">
        <f>IF(AND(ISNUMBER(AL159),ISNUMBER(DK159)),IF(AL159-VLOOKUP(BI159,NyRm!$L$2:$V$4,DK159,1)&lt;1,1 &amp; " - " &amp; AL159+VLOOKUP(BI159,NyRm!$L$2:$V$4,DK159,1),IF(AL159+VLOOKUP(BI159,NyRm!$L$2:$V$4,DK159,1)&gt;19,AL159-VLOOKUP(BI159,NyRm!$L$2:$V$4,DK159,1) &amp; " - " &amp; 19,AL159-VLOOKUP(BI159,NyRm!$L$2:$V$4,DK159,1) &amp; " - " &amp; AL159+VLOOKUP(BI159,NyRm!$L$2:$V$4,DK159,1))),"")</f>
        <v/>
      </c>
      <c r="BT159" s="4" t="str">
        <f>IF(AND(ISNUMBER(AM159),ISNUMBER(DK159)),IF(AM159-VLOOKUP(BI159,NyFm!$L$2:$V$4,DK159,1)&lt;1,1 &amp; " - " &amp; AM159+VLOOKUP(BI159,NyFm!$L$2:$V$4,DK159,1),IF(AM159+VLOOKUP(BI159,NyFm!$L$2:$V$4,DK159,1)&gt;19,AM159-VLOOKUP(BI159,NyFm!$L$2:$V$4,DK159,1) &amp; " - " &amp; 19,AM159-VLOOKUP(BI159,NyFm!$L$2:$V$4,DK159,1) &amp; " - " &amp; AM159+VLOOKUP(BI159,NyFm!$L$2:$V$4,DK159,1))),"")</f>
        <v/>
      </c>
      <c r="BU159" s="4" t="str">
        <f>IF(AND(ISNUMBER(DK159),DK159&lt;8),IF(AND(ISNUMBER(AN159),ISNUMBER(DK159)),IF(AN159-VLOOKUP(BI159,NyLi1R!$L$2:$V$4,DK159,1)&lt;1,1 &amp; " - " &amp; AN159+VLOOKUP(BI159,NyLi1R!$L$2:$V$4,DK159,1),IF(AN159+VLOOKUP(BI159,NyLi1R!$L$2:$V$4,DK159,1)&gt;19,AN159-VLOOKUP(BI159,NyLi1R!$L$2:$V$4,DK159,1) &amp; " - " &amp; 19,AN159-VLOOKUP(BI159,NyLi1R!$L$2:$V$4,DK159,1) &amp; " - " &amp; AN159+VLOOKUP(BI159,NyLi1R!$L$2:$V$4,DK159,1))),""),"")</f>
        <v/>
      </c>
      <c r="BV159" s="4" t="str">
        <f>IF(AND(ISNUMBER(DK159),DK159&lt;8),IF(AND(ISNUMBER(AO159),ISNUMBER(DK159)),IF(AO159-VLOOKUP(BI159,NyLi1E!$L$2:$V$4,DK159,1)&lt;1,1 &amp; " - " &amp; AO159+VLOOKUP(BI159,NyLi1E!$L$2:$V$4,DK159,1),IF(AO159+VLOOKUP(BI159,NyLi1E!$L$2:$V$4,DK159,1)&gt;19,AO159-VLOOKUP(BI159,NyLi1E!$L$2:$V$4,DK159,1) &amp; " - " &amp; 19,AO159-VLOOKUP(BI159,NyLi1E!$L$2:$V$4,DK159,1) &amp; " - " &amp; AO159+VLOOKUP(BI159,NyLi1E!$L$2:$V$4,DK159,1))),""),"")</f>
        <v/>
      </c>
      <c r="BW159" s="4" t="str">
        <f>IF(AND(ISNUMBER(DK159),DK159&lt;8),IF(AND(ISNUMBER(AP159),ISNUMBER(DK159)),IF(AP159-VLOOKUP(BI159,NyLi1T!$L$2:$V$4,DK159,1)&lt;1,1 &amp; " - " &amp; AP159+VLOOKUP(BI159,NyLi1T!$L$2:$V$4,DK159,1),IF(AP159+VLOOKUP(BI159,NyLi1T!$L$2:$V$4,DK159,1)&gt;19,AP159-VLOOKUP(BI159,NyLi1T!$L$2:$V$4,DK159,1) &amp; " - " &amp; 19,AP159-VLOOKUP(BI159,NyLi1T!$L$2:$V$4,DK159,1) &amp; " - " &amp; AP159+VLOOKUP(BI159,NyLi1T!$L$2:$V$4,DK159,1))),""),"")</f>
        <v/>
      </c>
      <c r="BX159" s="4" t="str">
        <f>IF(AND(ISNUMBER(DK159),DK159&gt;7),IF(AND(ISNUMBER(AQ159),ISNUMBER(DK159)),IF(AQ159-VLOOKUP(BI159,NyLi2R!$L$2:$V$4,DK159,1)&lt;1,1 &amp; " - " &amp; AQ159+VLOOKUP(BI159,NyLi2R!$L$2:$V$4,DK159,1),IF(AQ159+VLOOKUP(BI159,NyLi2R!$L$2:$V$4,DK159,1)&gt;19,AQ159-VLOOKUP(BI159,NyLi2R!$L$2:$V$4,DK159,1) &amp; " - " &amp; 19,AQ159-VLOOKUP(BI159,NyLi2R!$L$2:$V$4,DK159,1) &amp; " - " &amp; AQ159+VLOOKUP(BI159,NyLi2R!$L$2:$V$4,DK159,1))),""),"")</f>
        <v/>
      </c>
      <c r="BY159" s="4" t="str">
        <f>IF(AND(ISNUMBER(DK159),DK159&gt;7),IF(AND(ISNUMBER(AR159),ISNUMBER(DK159)),IF(AR159-VLOOKUP(BI159,NyLi2E!$L$2:$V$4,DK159,1)&lt;1,1 &amp; " - " &amp; AR159+VLOOKUP(BI159,NyLi2E!$L$2:$V$4,DK159,1),IF(AR159+VLOOKUP(BI159,NyLi2E!$L$2:$V$4,DK159,1)&gt;19,AR159-VLOOKUP(BI159,NyLi2E!$L$2:$V$4,DK159,1) &amp; " - " &amp; 19,AR159-VLOOKUP(BI159,NyLi2E!$L$2:$V$4,DK159,1) &amp; " - " &amp; AR159+VLOOKUP(BI159,NyLi2E!$L$2:$V$4,DK159,1))),""),"")</f>
        <v/>
      </c>
      <c r="BZ159" s="4" t="str">
        <f>IF(AND(ISNUMBER(DK159),DK159&gt;7),IF(AND(ISNUMBER(AS159),ISNUMBER(DK159)),IF(AS159-VLOOKUP(BI159,NyLi2T!$L$2:$V$4,DK159,1)&lt;1,1 &amp; " - " &amp; AS159+VLOOKUP(BI159,NyLi2T!$L$2:$V$4,DK159,1),IF(AS159+VLOOKUP(BI159,NyLi2T!$L$2:$V$4,DK159,1)&gt;19,AS159-VLOOKUP(BI159,NyLi2T!$L$2:$V$4,DK159,1) &amp; " - " &amp; 19,AS159-VLOOKUP(BI159,NyLi2T!$L$2:$V$4,DK159,1) &amp; " - " &amp; AS159+VLOOKUP(BI159,NyLi2T!$L$2:$V$4,DK159,1))),""),"")</f>
        <v/>
      </c>
      <c r="CA159" s="4" t="str">
        <f>IF(AND(ISNUMBER(DK159),DK159&lt;8),IF(AND(ISNUMBER(AT159),ISNUMBER(DK159)),IF(AT159-VLOOKUP(BI159,NySs!$L$2:$V$4,DK159,1)&lt;1,1 &amp; " - " &amp; AT159+VLOOKUP(BI159,NySs!$L$2:$V$4,DK159,1),IF(AT159+VLOOKUP(BI159,NySs!$L$2:$V$4,DK159,1)&gt;19,AT159-VLOOKUP(BI159,NySs!$L$2:$V$4,DK159,1) &amp; " - " &amp; 19,AT159-VLOOKUP(BI159,NySs!$L$2:$V$4,DK159,1) &amp; " - " &amp; AT159+VLOOKUP(BI159,NySs!$L$2:$V$4,DK159,1))),""),"")</f>
        <v/>
      </c>
      <c r="CB159" s="4" t="str">
        <f>IF(AND(ISNUMBER(DK159),DK159&lt;9),IF(AND(ISNUMBER(AU159),ISNUMBER(DK159)),IF(AU159-VLOOKUP(BI159,NyEo!$L$2:$V$4,DK159,1)&lt;1,1 &amp; " - " &amp; AU159+VLOOKUP(BI159,NyEo!$L$2:$V$4,DK159,1),IF(AU159+VLOOKUP(BI159,NyEo!$L$2:$V$4,DK159,1)&gt;19,AU159-VLOOKUP(BI159,NyEo!$L$2:$V$4,DK159,1) &amp; " - " &amp; 19,AU159-VLOOKUP(BI159,NyEo!$L$2:$V$4,DK159,1) &amp; " - " &amp; AU159+VLOOKUP(BI159,NyEo!$L$2:$V$4,DK159,1))),""),"")</f>
        <v/>
      </c>
      <c r="CC159" s="4" t="str">
        <f>IF(AND(ISNUMBER(DK159),DK159&gt;7),IF(AND(ISNUMBER(AV159),ISNUMBER(DK159)),IF(AV159-VLOOKUP(BI159,NyHt!$L$2:$V$4,DK159,1)&lt;1,1 &amp; " - " &amp; AV159+VLOOKUP(BI159,NyHt!$L$2:$V$4,DK159,1),IF(AV159+VLOOKUP(BI159,NyHt!$L$2:$V$4,DK159,1)&gt;19,AV159-VLOOKUP(BI159,NyHt!$L$2:$V$4,DK159,1) &amp; " - " &amp; 19,AV159-VLOOKUP(BI159,NyHt!$L$2:$V$4,DK159,1) &amp; " - " &amp; AV159+VLOOKUP(BI159,NyHt!$L$2:$V$4,DK159,1))),""),"")</f>
        <v/>
      </c>
      <c r="CD159" s="4" t="str">
        <f>IF(AND(ISNUMBER(AW159),ISNUMBER(DK159)),IF(AW159-VLOOKUP(BI159,NySiF!$L$2:$V$4,DK159,1)&lt;1,1 &amp; " - " &amp; AW159+VLOOKUP(BI159,NySiF!$L$2:$V$4,DK159,1),IF(AW159+VLOOKUP(BI159,NySiF!$L$2:$V$4,DK159,1)&gt;19,AW159-VLOOKUP(BI159,NySiF!$L$2:$V$4,DK159,1) &amp; " - " &amp; 19,AW159-VLOOKUP(BI159,NySiF!$L$2:$V$4,DK159,1) &amp; " - " &amp; AW159+VLOOKUP(BI159,NySiF!$L$2:$V$4,DK159,1))),"")</f>
        <v/>
      </c>
      <c r="CE159" s="4" t="str">
        <f>IF(AND(ISNUMBER(AX159),ISNUMBER(DK159)),IF(AX159-VLOOKUP(BI159,NySiB!$L$2:$V$4,DK159,1)&lt;1,1 &amp; " - " &amp; AX159+VLOOKUP(BI159,NySiB!$L$2:$V$4,DK159,1),IF(AX159+VLOOKUP(BI159,NySiB!$L$2:$V$4,DK159,1)&gt;19,AX159-VLOOKUP(BI159,NySiB!$L$2:$V$4,DK159,1) &amp; " - " &amp; 19,AX159-VLOOKUP(BI159,NySiB!$L$2:$V$4,DK159,1) &amp; " - " &amp; AX159+VLOOKUP(BI159,NySiB!$L$2:$V$4,DK159,1))),"")</f>
        <v/>
      </c>
      <c r="CF159" s="4" t="str">
        <f>IF(AND(ISNUMBER(AY159),ISNUMBER(DK159)),IF(AY159-VLOOKUP(BI159,NySiT!$L$2:$V$4,DK159,1)&lt;1,1 &amp; " - " &amp; AY159+VLOOKUP(BI159,NySiT!$L$2:$V$4,DK159,1),IF(AY159+VLOOKUP(BI159,NySiT!$L$2:$V$4,DK159,1)&gt;19,AY159-VLOOKUP(BI159,NySiT!$L$2:$V$4,DK159,1) &amp; " - " &amp; 19,AY159-VLOOKUP(BI159,NySiT!$L$2:$V$4,DK159,1) &amp; " - " &amp; AY159+VLOOKUP(BI159,NySiT!$L$2:$V$4,DK159,1))),"")</f>
        <v/>
      </c>
      <c r="CG159" s="4" t="str">
        <f>IF(AND(ISNUMBER(AZ159),ISNUMBER(DK159)),IF(AZ159-VLOOKUP(BI159,NyVs!$L$2:$V$4,DK159,1)&lt;1,1 &amp; " - " &amp; AZ159+VLOOKUP(BI159,NyVs!$L$2:$V$4,DK159,1),IF(AZ159+VLOOKUP(BI159,NyVs!$L$2:$V$4,DK159,1)&gt;19,AZ159-VLOOKUP(BI159,NyVs!$L$2:$V$4,DK159,1) &amp; " - " &amp; 19,AZ159-VLOOKUP(BI159,NyVs!$L$2:$V$4,DK159,1) &amp; " - " &amp; AZ159+VLOOKUP(BI159,NyVs!$L$2:$V$4,DK159,1))),"")</f>
        <v/>
      </c>
      <c r="CH159" s="4" t="str">
        <f>IF(AND(ISNUMBER(BA159),ISNUMBER(DK159)),IF(BA159-VLOOKUP(BI159,NyPp!$L$2:$V$4,DK159,1)&lt;1,1 &amp; " - " &amp; BA159+VLOOKUP(BI159,NyPp!$L$2:$V$4,DK159,1),IF(BA159+VLOOKUP(BI159,NyPp!$L$2:$V$4,DK159,1)&gt;19,BA159-VLOOKUP(BI159,NyPp!$L$2:$V$4,DK159,1) &amp; " - " &amp; 19,BA159-VLOOKUP(BI159,NyPp!$L$2:$V$4,DK159,1) &amp; " - " &amp; BA159+VLOOKUP(BI159,NyPp!$L$2:$V$4,DK159,1))),"")</f>
        <v/>
      </c>
      <c r="CI159" s="4" t="str">
        <f>IF(AND(ISNUMBER(BB159),ISNUMBER(DK159)),IF(BB159-VLOOKUP(BI159,NyIGS!$L$2:$V$4,DK159,1)&lt;40,40 &amp; " - " &amp; BB159+VLOOKUP(BI159,NyIGS!$L$2:$V$4,DK159,1),IF(BB159+VLOOKUP(BI159,NyIGS!$L$2:$V$4,DK159,1)&gt;160,BB159-VLOOKUP(BI159,NyIGS!$L$2:$V$4,DK159,1) &amp; " - " &amp; 160,BB159-VLOOKUP(BI159,NyIGS!$L$2:$V$4,DK159,1) &amp; " - " &amp; BB159+VLOOKUP(BI159,NyIGS!$L$2:$V$4,DK159,1))),"")</f>
        <v/>
      </c>
      <c r="CJ159" s="4" t="str">
        <f>IF(AND(ISNUMBER(BC159),ISNUMBER(DK159)),IF(BC159-VLOOKUP(BI159,NyIRS!$L$2:$V$4,DK159,1)&lt;40,40 &amp; " - " &amp; BC159+VLOOKUP(BI159,NyIRS!$L$2:$V$4,DK159,1),IF(BC159+VLOOKUP(BI159,NyIRS!$L$2:$V$4,DK159,1)&gt;160,BC159-VLOOKUP(BI159,NyIRS!$L$2:$V$4,DK159,1) &amp; " - " &amp; 160,BC159-VLOOKUP(BI159,NyIRS!$L$2:$V$4,DK159,1) &amp; " - " &amp; BC159+VLOOKUP(BI159,NyIRS!$L$2:$V$4,DK159,1))),"")</f>
        <v/>
      </c>
      <c r="CK159" s="4" t="str">
        <f>IF(AND(ISNUMBER(BD159),ISNUMBER(DK159)),IF(BD159-VLOOKUP(BI159,NyIES!$L$2:$V$4,DK159,1)&lt;40,40 &amp; " - " &amp; BD159+VLOOKUP(BI159,NyIES!$L$2:$V$4,DK159,1),IF(BD159+VLOOKUP(BI159,NyIES!$L$2:$V$4,DK159,1)&gt;160,BD159-VLOOKUP(BI159,NyIES!$L$2:$V$4,DK159,1) &amp; " - " &amp; 160,BD159-VLOOKUP(BI159,NyIES!$L$2:$V$4,DK159,1) &amp; " - " &amp; BD159+VLOOKUP(BI159,NyIES!$L$2:$V$4,DK159,1))),"")</f>
        <v/>
      </c>
      <c r="CL159" s="4" t="str">
        <f>IF(AND(ISNUMBER(BE159),ISNUMBER(DK159)),IF(BE159-VLOOKUP(BI159,NyISI!$L$2:$V$4,DK159,1)&lt;40,40 &amp; " - " &amp; BE159+VLOOKUP(BI159,NyISI!$L$2:$V$4,DK159,1),IF(BE159+VLOOKUP(BI159,NyISI!$L$2:$V$4,DK159,1)&gt;160,BE159-VLOOKUP(BI159,NyISI!$L$2:$V$4,DK159,1) &amp; " - " &amp; 160,BE159-VLOOKUP(BI159,NyISI!$L$2:$V$4,DK159,1) &amp; " - " &amp; BE159+VLOOKUP(BI159,NyISI!$L$2:$V$4,DK159,1))),"")</f>
        <v/>
      </c>
      <c r="CM159" s="4" t="str">
        <f>IF(AND(ISNUMBER(DK159),DK159&lt;8),IF(AND(ISNUMBER(BF159),ISNUMBER(DK159)),IF(BF159-VLOOKUP(BI159,NyISS!$L$2:$V$4,DK159,1)&lt;40,40 &amp; " - " &amp; BF159+VLOOKUP(BI159,NyISS!$L$2:$V$4,DK159,1),IF(BF159+VLOOKUP(BI159,NyISS!$L$2:$V$4,DK159,1)&gt;160,BF159-VLOOKUP(BI159,NyISS!$L$2:$V$4,DK159,1) &amp; " - " &amp; 160,BF159-VLOOKUP(BI159,NyISS!$L$2:$V$4,DK159,1) &amp; " - " &amp; BF159+VLOOKUP(BI159,NyISS!$L$2:$V$4,DK159,1))),""),"")</f>
        <v/>
      </c>
      <c r="CN159" s="4" t="str">
        <f>IF(AND(ISNUMBER(DK159),DK159&gt;7),IF(AND(ISNUMBER(BG159),ISNUMBER(DK159)),IF(BG159-VLOOKUP(BI159,NyISM!$L$2:$V$4,DK159,1)&lt;40,40 &amp; " - " &amp; BG159+VLOOKUP(BI159,NyISM!$L$2:$V$4,DK159,1),IF(BG159+VLOOKUP(BI159,NyISM!$L$2:$V$4,DK159,1)&gt;160,BG159-VLOOKUP(BI159,NyISM!$L$2:$V$4,DK159,1) &amp; " - " &amp; 160,BG159-VLOOKUP(BI159,NyISM!$L$2:$V$4,DK159,1) &amp; " - " &amp; BG159+VLOOKUP(BI159,NyISM!$L$2:$V$4,DK159,1))),""),"")</f>
        <v/>
      </c>
      <c r="CO159" s="4" t="str">
        <f>IF(AND(ISNUMBER(BH159),ISNUMBER(DK159)),IF(BH159-VLOOKUP(BI159,NyIAM!$L$2:$V$4,DK159,1)&lt;40,40 &amp; " - " &amp; BH159+VLOOKUP(BI159,NyIAM!$L$2:$V$4,DK159,1),IF(BH159+VLOOKUP(BI159,NyIAM!$L$2:$V$4,DK159,1)&gt;160,BH159-VLOOKUP(BI159,NyIAM!$L$2:$V$4,DK159,1) &amp; " - " &amp; 160,BH159-VLOOKUP(BI159,NyIAM!$L$2:$V$4,DK159,1) &amp; " - " &amp; BH159+VLOOKUP(BI159,NyIAM!$L$2:$V$4,DK159,1))),"")</f>
        <v/>
      </c>
      <c r="CP159" s="4" t="str">
        <f>IF(AF159="","",IF(AND(ISNUMBER(AF159),ISNUMBER(DK159)),IF(VLOOKUP(AF159,NyOm!$A$2:$K$30,DK159,1)=1,"Onormalt få ord",IF(VLOOKUP(AF159,NyOm!$A$2:$K$30,DK159,1)=2,"Färre antal ord än normalt",IF(VLOOKUP(AF159,NyOm!$A$2:$K$30,DK159,1)=3,"Normalt antal ord","")))))</f>
        <v/>
      </c>
      <c r="CQ159" s="4" t="str">
        <f>IF(AB159="","",IF(AND(ISNUMBER(AB159),ISNUMBER(DK159)),IF(VLOOKUP(AB159,NyPbTid!$A$2:$K$218,DK159,1)=1,"Onormalt lång tidsåtgång",IF(VLOOKUP(AB159,NyPbTid!$A$2:$K$218,DK159,1)=2,"Långsammare än normalt",IF(VLOOKUP(AB159,NyPbTid!$A$2:$K$218,DK159,1)=3,"Normal tidsåtgång","")))))</f>
        <v/>
      </c>
      <c r="CR159" s="4" t="str">
        <f>IF(AC159="","",IF(AND(ISNUMBER(AC159),ISNUMBER(DK159)),IF(VLOOKUP(AC159,NyPbFel!$A$2:$K$18,DK159,1)=1,"Onormalt antal fel",IF(VLOOKUP(AC159,NyPbFel!$A$2:$K$18,DK159,1)=2,"Fler fel än normalt",IF(VLOOKUP(AC159,NyPbFel!$A$2:$K$18,DK159,1)=3,"Normalt antal fel","")))))</f>
        <v/>
      </c>
      <c r="CS159" s="4" t="str">
        <f t="shared" si="50"/>
        <v/>
      </c>
      <c r="CT159" s="4" t="str">
        <f>IF(OR(ISNUMBER(CS159),CS159="0**"),IF(ISNUMBER(CS159),CS159/ABS(CS159)*VLOOKUP(1,SignDiff!$A$3:$K$4,DK159,1),VLOOKUP(1,SignDiff!$A$3:$K$4,DK159,1)),"")</f>
        <v/>
      </c>
      <c r="CU159" s="4" t="str">
        <f>IF(OR(ISNUMBER(CS159),CS159="0**"),IF(ISNUMBER(CS159),CS159/ABS(CS159)*VLOOKUP(1,SignDiff!$A$7:$K$8,DK159,1),VLOOKUP(1,SignDiff!$A$7:$K$8,DK159,1)),"")</f>
        <v/>
      </c>
      <c r="CV159" s="4" t="str">
        <f t="shared" si="51"/>
        <v/>
      </c>
      <c r="CW159" s="4" t="str">
        <f t="shared" si="52"/>
        <v/>
      </c>
      <c r="CX159" s="4" t="str">
        <f>IF(OR(ISNUMBER(CS159),CS159="0**"),IF(CS159="0**",VLOOKUP(0,'IRS-IES'!$A$2:$C$43,2,1),IF(CS159&lt;0,VLOOKUP(ABS(CS159),'IRS-IES'!$A$2:$C$43,2,1),VLOOKUP(ABS(CS159),'IRS-IES'!$A$2:$C$43,3,1))),"")</f>
        <v/>
      </c>
      <c r="CY159" s="4" t="str">
        <f t="shared" si="53"/>
        <v/>
      </c>
      <c r="CZ159" s="4" t="str">
        <f>IF(OR(ISNUMBER(CY159),CY159="0**"),IF(ISNUMBER(CY159),CY159/ABS(CY159)*VLOOKUP(2,SignDiff!$A$3:$K$4,DK159,1),VLOOKUP(2,SignDiff!$A$3:$K$4,DK159,1)),"")</f>
        <v/>
      </c>
      <c r="DA159" s="4" t="str">
        <f>IF(OR(ISNUMBER(CY159),CY159="0**"),IF(ISNUMBER(CY159),CY159/ABS(CY159)*VLOOKUP(2,SignDiff!$A$7:$K$8,DK159,1),VLOOKUP(2,SignDiff!$A$7:$K$8,DK159,1)),"")</f>
        <v/>
      </c>
      <c r="DB159" s="4" t="str">
        <f t="shared" si="54"/>
        <v/>
      </c>
      <c r="DC159" s="4" t="str">
        <f t="shared" si="55"/>
        <v/>
      </c>
      <c r="DD159" s="4" t="str">
        <f>IF(OR(ISNUMBER(CY159),CY159="0**"),IF(CY159="0**",VLOOKUP(0,'ISI-ISS'!$A$2:$C$43,2,1),IF(CY159&lt;0,VLOOKUP(ABS(CY159),'ISI-ISS'!$A$2:$C$43,2,1),VLOOKUP(ABS(CY159),'ISI-ISS'!$A$2:$C$43,3,1))),"")</f>
        <v/>
      </c>
      <c r="DE159" s="4" t="str">
        <f t="shared" si="56"/>
        <v/>
      </c>
      <c r="DF159" s="4" t="str">
        <f>IF(OR(ISNUMBER(DE159),DE159="0**"),IF(ISNUMBER(DE159),DE159/ABS(DE159)*VLOOKUP(2,SignDiff!$A$3:$K$4,DK159,1),VLOOKUP(2,SignDiff!$A$3:$K$4,DK159,1)),"")</f>
        <v/>
      </c>
      <c r="DG159" s="4" t="str">
        <f>IF(OR(ISNUMBER(DE159),DE159="0**"),IF(ISNUMBER(DE159),DE159/ABS(DE159)*VLOOKUP(2,SignDiff!$A$7:$K$8,DK159,1),VLOOKUP(2,SignDiff!$A$7:$K$8,DK159,1)),"")</f>
        <v/>
      </c>
      <c r="DH159" s="4" t="str">
        <f t="shared" si="57"/>
        <v/>
      </c>
      <c r="DI159" s="4" t="str">
        <f t="shared" si="58"/>
        <v/>
      </c>
      <c r="DJ159" s="4" t="str">
        <f>IF(OR(ISNUMBER(DE159),DE159="0**"),IF(DE159="0**",VLOOKUP(0,'ISI-ISM'!$A$2:$C$43,2,1),IF(DE159&lt;0,VLOOKUP(ABS(DE159),'ISI-ISM'!$A$2:$C$43,2,1),VLOOKUP(ABS(DE159),'ISI-ISM'!$A$2:$C$43,3,1))),"")</f>
        <v/>
      </c>
      <c r="DK159" s="4" t="str">
        <f>IF(ISERROR(VLOOKUP(N159,age!$A$2:$C$11,2,1)),"",VLOOKUP(N159,age!$A$2:$C$11,2,1))</f>
        <v/>
      </c>
      <c r="DL159" s="4" t="str">
        <f>IF(ISERROR(VLOOKUP(N159,age!$A$2:$C$11,3,1)),"",VLOOKUP(N159,age!$A$2:$C$11,3,1))</f>
        <v/>
      </c>
      <c r="DM159" s="4">
        <f t="shared" si="45"/>
        <v>0</v>
      </c>
      <c r="DN159" s="4">
        <f t="shared" si="46"/>
        <v>0</v>
      </c>
      <c r="DO159" s="4">
        <f t="shared" si="47"/>
        <v>0</v>
      </c>
      <c r="DP159" s="4">
        <f t="shared" si="48"/>
        <v>0</v>
      </c>
      <c r="DQ159" s="4">
        <f t="shared" si="49"/>
        <v>0</v>
      </c>
      <c r="DR159" s="9" t="str">
        <f t="shared" si="59"/>
        <v/>
      </c>
      <c r="DS159" s="9" t="str">
        <f t="shared" si="60"/>
        <v/>
      </c>
      <c r="DT159" s="9" t="str">
        <f t="shared" si="61"/>
        <v/>
      </c>
      <c r="DU159" s="9" t="str">
        <f t="shared" si="62"/>
        <v/>
      </c>
      <c r="DV159" s="9" t="str">
        <f t="shared" si="63"/>
        <v/>
      </c>
      <c r="DW159" s="9" t="str">
        <f t="shared" si="64"/>
        <v/>
      </c>
      <c r="DX159" s="9" t="str">
        <f t="shared" si="65"/>
        <v/>
      </c>
      <c r="DY159" s="9" t="str">
        <f>IF(AND(ISNUMBER(AJ159),ISNUMBER(DK159)),IF(AJ159-VLOOKUP(BI159,NyFi!$L$2:$V$4,DK159,1)&lt;1,1,AJ159-VLOOKUP(BI159,NyFi!$L$2:$V$4,DK159,1)),"")</f>
        <v/>
      </c>
      <c r="DZ159" s="9" t="str">
        <f>IF(AND(ISNUMBER(DK159),DK159&lt;8),IF(AND(ISNUMBER(AK159),ISNUMBER(DK159)),IF(AK159-VLOOKUP(BI159,NyGs!$L$2:$V$4,DK159,1)&lt;1,1,AK159-VLOOKUP(BI159,NyGs!$L$2:$V$4,DK159,1)),""),"")</f>
        <v/>
      </c>
      <c r="EA159" s="9" t="str">
        <f>IF(AND(ISNUMBER(AL159),ISNUMBER(DK159)),IF(AL159-VLOOKUP(BI159,NyRm!$L$2:$V$4,DK159,1)&lt;1,1,AL159-VLOOKUP(BI159,NyRm!$L$2:$V$4,DK159,1)),"")</f>
        <v/>
      </c>
      <c r="EB159" s="9" t="str">
        <f>IF(AND(ISNUMBER(AM159),ISNUMBER(DK159)),IF(AM159-VLOOKUP(BI159,NyFm!$L$2:$V$4,DK159,1)&lt;1,1,AM159-VLOOKUP(BI159,NyFm!$L$2:$V$4,DK159,1)),"")</f>
        <v/>
      </c>
      <c r="EC159" s="9" t="str">
        <f>IF(AND(ISNUMBER(DK159),DK159&lt;8),IF(AND(ISNUMBER(AN159),ISNUMBER(DK159)),IF(AN159-VLOOKUP(BI159,NyLi1R!$L$2:$V$4,DK159,1)&lt;1,1,AN159-VLOOKUP(BI159,NyLi1R!$L$2:$V$4,DK159,1)),""),"")</f>
        <v/>
      </c>
      <c r="ED159" s="9" t="str">
        <f>IF(AND(ISNUMBER(DK159),DK159&lt;8),IF(AND(ISNUMBER(AO159),ISNUMBER(DK159)),IF(AO159-VLOOKUP(BI159,NyLi1E!$L$2:$V$4,DK159,1)&lt;1,1,AO159-VLOOKUP(BI159,NyLi1E!$L$2:$V$4,DK159,1)),""),"")</f>
        <v/>
      </c>
      <c r="EE159" s="9" t="str">
        <f>IF(AND(ISNUMBER(DK159),DK159&lt;8),IF(AND(ISNUMBER(AP159),ISNUMBER(DK159)),IF(AP159-VLOOKUP(BI159,NyLi1T!$L$2:$V$4,DK159,1)&lt;1,1,AP159-VLOOKUP(BI159,NyLi1T!$L$2:$V$4,DK159,1)),""),"")</f>
        <v/>
      </c>
      <c r="EF159" s="9" t="str">
        <f>IF(AND(ISNUMBER(DK159),DK159&gt;7),IF(AND(ISNUMBER(AQ159),ISNUMBER(DK159)),IF(AQ159-VLOOKUP(BI159,NyLi2R!$L$2:$V$4,DK159,1)&lt;1,1,AQ159-VLOOKUP(BI159,NyLi2R!$L$2:$V$4,DK159,1)),""),"")</f>
        <v/>
      </c>
      <c r="EG159" s="9" t="str">
        <f>IF(AND(ISNUMBER(DK159),DK159&gt;7),IF(AND(ISNUMBER(AR159),ISNUMBER(DK159)),IF(AR159-VLOOKUP(BI159,NyLi2E!$L$2:$V$4,DK159,1)&lt;1,1,AR159-VLOOKUP(BI159,NyLi2E!$L$2:$V$4,DK159,1)),""),"")</f>
        <v/>
      </c>
      <c r="EH159" s="9" t="str">
        <f>IF(AND(ISNUMBER(DK159),DK159&gt;7),IF(AND(ISNUMBER(AS159),ISNUMBER(DK159)),IF(AS159-VLOOKUP(BI159,NyLi2T!$L$2:$V$4,DK159,1)&lt;1,1,AS159-VLOOKUP(BI159,NyLi2T!$L$2:$V$4,DK159,1)),""),"")</f>
        <v/>
      </c>
      <c r="EI159" s="9" t="str">
        <f>IF(AND(ISNUMBER(DK159),DK159&lt;8),IF(AND(ISNUMBER(AT159),ISNUMBER(DK159)),IF(AT159-VLOOKUP(BI159,NySs!$L$2:$V$4,DK159,1)&lt;1,1,AT159-VLOOKUP(BI159,NySs!$L$2:$V$4,DK159,1)),""),"")</f>
        <v/>
      </c>
      <c r="EJ159" s="9" t="str">
        <f>IF(AND(ISNUMBER(DK159),DK159&lt;9),IF(AND(ISNUMBER(AU159),ISNUMBER(DK159)),IF(AU159-VLOOKUP(BI159,NyEo!$L$2:$V$4,DK159,1)&lt;1,1,AU159-VLOOKUP(BI159,NyEo!$L$2:$V$4,DK159,1)),""),"")</f>
        <v/>
      </c>
      <c r="EK159" s="9" t="str">
        <f>IF(AND(ISNUMBER(DK159),DK159&gt;7),IF(AND(ISNUMBER(AV159),ISNUMBER(DK159)),IF(AV159-VLOOKUP(BI159,NyHt!$L$2:$V$4,DK159,1)&lt;1,1,AV159-VLOOKUP(BI159,NyHt!$L$2:$V$4,DK159,1)),""),"")</f>
        <v/>
      </c>
      <c r="EL159" s="9" t="str">
        <f>IF(AND(ISNUMBER(AW159),ISNUMBER(DK159)),IF(AW159-VLOOKUP(BI159,NySiF!$L$2:$V$4,DK159,1)&lt;1,1,AW159-VLOOKUP(BI159,NySiF!$L$2:$V$4,DK159,1)),"")</f>
        <v/>
      </c>
      <c r="EM159" s="9" t="str">
        <f>IF(AND(ISNUMBER(AX159),ISNUMBER(DK159)),IF(AX159-VLOOKUP(BI159,NySiB!$L$2:$V$4,DK159,1)&lt;1,1,AX159-VLOOKUP(BI159,NySiB!$L$2:$V$4,DK159,1)),"")</f>
        <v/>
      </c>
      <c r="EN159" s="9" t="str">
        <f>IF(AND(ISNUMBER(AY159),ISNUMBER(DK159)),IF(AY159-VLOOKUP(BI159,NySiT!$L$2:$V$4,DK159,1)&lt;1,1,AY159-VLOOKUP(BI159,NySiT!$L$2:$V$4,DK159,1)),"")</f>
        <v/>
      </c>
      <c r="EO159" s="9" t="str">
        <f>IF(AND(ISNUMBER(AZ159),ISNUMBER(DK159)),IF(AZ159-VLOOKUP(BI159,NyVs!$L$2:$V$4,DK159,1)&lt;1,1,AZ159-VLOOKUP(BI159,NyVs!$L$2:$V$4,DK159,1)),"")</f>
        <v/>
      </c>
      <c r="EP159" s="9" t="str">
        <f>IF(AND(ISNUMBER(BA159),ISNUMBER(DK159)),IF(BA159-VLOOKUP(BI159,NyPp!$L$2:$V$4,DK159,1)&lt;1,1,BA159-VLOOKUP(BI159,NyPp!$L$2:$V$4,DK159,1)),"")</f>
        <v/>
      </c>
      <c r="EQ159" s="9" t="str">
        <f>IF(AND(ISNUMBER(BB159),ISNUMBER(DK159)),IF(BB159-VLOOKUP(BI159,NyIGS!$L$2:$V$4,DK159,1)&lt;40,40,BB159-VLOOKUP(BI159,NyIGS!$L$2:$V$4,DK159,1)),"")</f>
        <v/>
      </c>
      <c r="ER159" s="9" t="str">
        <f>IF(AND(ISNUMBER(BC159),ISNUMBER(DK159)),IF(BC159-VLOOKUP(BI159,NyIRS!$L$2:$V$4,DK159,1)&lt;40,40,BC159-VLOOKUP(BI159,NyIRS!$L$2:$V$4,DK159,1)),"")</f>
        <v/>
      </c>
      <c r="ES159" s="9" t="str">
        <f>IF(AND(ISNUMBER(BD159),ISNUMBER(DK159)),IF(BD159-VLOOKUP(BI159,NyIES!$L$2:$V$4,DK159,1)&lt;40,40,BD159-VLOOKUP(BI159,NyIES!$L$2:$V$4,DK159,1)),"")</f>
        <v/>
      </c>
      <c r="ET159" s="9" t="str">
        <f>IF(AND(ISNUMBER(BE159),ISNUMBER(DK159)),IF(BE159-VLOOKUP(BI159,NyISI!$L$2:$V$4,DK159,1)&lt;40,40,BE159-VLOOKUP(BI159,NyISI!$L$2:$V$4,DK159,1)),"")</f>
        <v/>
      </c>
      <c r="EU159" s="9" t="str">
        <f>IF(AND(ISNUMBER(DK159),DK159&lt;8),IF(AND(ISNUMBER(BF159),ISNUMBER(DK159)),IF(BF159-VLOOKUP(BI159,NyISS!$L$2:$V$4,DK159,1)&lt;40,40,BF159-VLOOKUP(BI159,NyISS!$L$2:$V$4,DK159,1)),""),"")</f>
        <v/>
      </c>
      <c r="EV159" s="9" t="str">
        <f>IF(AND(ISNUMBER(DK159),DK159&gt;7),IF(AND(ISNUMBER(BG159),ISNUMBER(DK159)),IF(BG159-VLOOKUP(BI159,NyISM!$L$2:$V$4,DK159,1)&lt;40,40,BG159-VLOOKUP(BI159,NyISM!$L$2:$V$4,DK159,1)),""),"")</f>
        <v/>
      </c>
      <c r="EW159" s="9" t="str">
        <f>IF(AND(ISNUMBER(BH159),ISNUMBER(DK159)),IF(BH159-VLOOKUP(BI159,NyIAM!$L$2:$V$4,DK159,1)&lt;40,40,BH159-VLOOKUP(BI159,NyIAM!$L$2:$V$4,DK159,1)),"")</f>
        <v/>
      </c>
      <c r="EX159" s="9" t="str">
        <f>IF(AND(ISNUMBER(AJ159),ISNUMBER(DK159)),IF(AJ159+VLOOKUP(BI159,NyFi!$L$2:$V$4,DK159,1)&gt;19,19,AJ159+VLOOKUP(BI159,NyFi!$L$2:$V$4,DK159,1)),"")</f>
        <v/>
      </c>
      <c r="EY159" s="9" t="str">
        <f>IF(AND(ISNUMBER(DK159),DK159&lt;8),IF(AND(ISNUMBER(AK159),ISNUMBER(DK159)),IF(AK159+VLOOKUP(BI159,NyGs!$L$2:$V$4,DK159,1)&gt;19,19,AK159+VLOOKUP(BI159,NyGs!$L$2:$V$4,DK159,1)),""),"")</f>
        <v/>
      </c>
      <c r="EZ159" s="9" t="str">
        <f>IF(AND(ISNUMBER(AL159),ISNUMBER(DK159)),IF(AL159+VLOOKUP(BI159,NyRm!$L$2:$V$4,DK159,1)&gt;19,19,AL159+VLOOKUP(BI159,NyRm!$L$2:$V$4,DK159,1)),"")</f>
        <v/>
      </c>
      <c r="FA159" s="9" t="str">
        <f>IF(AND(ISNUMBER(AM159),ISNUMBER(DK159)),IF(AM159+VLOOKUP(BI159,NyFm!$L$2:$V$4,DK159,1)&gt;19,19,AM159+VLOOKUP(BI159,NyFm!$L$2:$V$4,DK159,1)),"")</f>
        <v/>
      </c>
      <c r="FB159" s="9" t="str">
        <f>IF(AND(ISNUMBER(DK159),DK159&lt;8),IF(AND(ISNUMBER(AN159),ISNUMBER(DK159)),IF(AN159+VLOOKUP(BI159,NyLi1R!$L$2:$V$4,DK159,1)&gt;19,19,AN159+VLOOKUP(BI159,NyLi1R!$L$2:$V$4,DK159,1)),""),"")</f>
        <v/>
      </c>
      <c r="FC159" s="9" t="str">
        <f>IF(AND(ISNUMBER(DK159),DK159&lt;8),IF(AND(ISNUMBER(AO159),ISNUMBER(DK159)),IF(AO159+VLOOKUP(BI159,NyLi1E!$L$2:$V$4,DK159,1)&gt;19,19,AO159+VLOOKUP(BI159,NyLi1E!$L$2:$V$4,DK159,1)),""),"")</f>
        <v/>
      </c>
      <c r="FD159" s="9" t="str">
        <f>IF(AND(ISNUMBER(DK159),DK159&lt;8),IF(AND(ISNUMBER(AP159),ISNUMBER(DK159)),IF(AP159+VLOOKUP(BI159,NyLi1T!$L$2:$V$4,DK159,1)&gt;19,19,AP159+VLOOKUP(BI159,NyLi1T!$L$2:$V$4,DK159,1)),""),"")</f>
        <v/>
      </c>
      <c r="FE159" s="9" t="str">
        <f>IF(AND(ISNUMBER(DK159),DK159&gt;7),IF(AND(ISNUMBER(AQ159),ISNUMBER(DK159)),IF(AQ159+VLOOKUP(BI159,NyLi2R!$L$2:$V$4,DK159,1)&gt;19,19,AQ159+VLOOKUP(BI159,NyLi2R!$L$2:$V$4,DK159,1)),""),"")</f>
        <v/>
      </c>
      <c r="FF159" s="9" t="str">
        <f>IF(AND(ISNUMBER(DK159),DK159&gt;7),IF(AND(ISNUMBER(AR159),ISNUMBER(DK159)),IF(AR159+VLOOKUP(BI159,NyLi2E!$L$2:$V$4,DK159,1)&gt;19,19,AR159+VLOOKUP(BI159,NyLi2E!$L$2:$V$4,DK159,1)),""),"")</f>
        <v/>
      </c>
      <c r="FG159" s="9" t="str">
        <f>IF(AND(ISNUMBER(DK159),DK159&gt;7),IF(AND(ISNUMBER(AS159),ISNUMBER(DK159)),IF(AS159+VLOOKUP(BI159,NyLi2T!$L$2:$V$4,DK159,1)&gt;19,19,AS159+VLOOKUP(BI159,NyLi2T!$L$2:$V$4,DK159,1)),""),"")</f>
        <v/>
      </c>
      <c r="FH159" s="9" t="str">
        <f>IF(AND(ISNUMBER(DK159),DK159&lt;8),IF(AND(ISNUMBER(AT159),ISNUMBER(DK159)),IF(AT159+VLOOKUP(BI159,NySs!$L$2:$V$4,DK159,1)&gt;19,19,AT159+VLOOKUP(BI159,NySs!$L$2:$V$4,DK159,1)),""),"")</f>
        <v/>
      </c>
      <c r="FI159" s="9" t="str">
        <f>IF(AND(ISNUMBER(DK159),DK159&lt;9),IF(AND(ISNUMBER(AU159),ISNUMBER(DK159)),IF(AU159+VLOOKUP(BI159,NyEo!$L$2:$V$4,DK159,1)&gt;19,19,AU159+VLOOKUP(BI159,NyEo!$L$2:$V$4,DK159,1)),""),"")</f>
        <v/>
      </c>
      <c r="FJ159" s="9" t="str">
        <f>IF(AND(ISNUMBER(DK159),DK159&gt;7),IF(AND(ISNUMBER(AV159),ISNUMBER(DK159)),IF(AV159+VLOOKUP(BI159,NyHt!$L$2:$V$4,DK159,1)&gt;19,19,AV159+VLOOKUP(BI159,NyHt!$L$2:$V$4,DK159,1)),""),"")</f>
        <v/>
      </c>
      <c r="FK159" s="9" t="str">
        <f>IF(AND(ISNUMBER(AW159),ISNUMBER(DK159)),IF(AW159+VLOOKUP(BI159,NySiF!$L$2:$V$4,DK159,1)&gt;19,19,AW159+VLOOKUP(BI159,NySiF!$L$2:$V$4,DK159,1)),"")</f>
        <v/>
      </c>
      <c r="FL159" s="9" t="str">
        <f>IF(AND(ISNUMBER(AX159),ISNUMBER(DK159)),IF(AX159+VLOOKUP(BI159,NySiB!$L$2:$V$4,DK159,1)&gt;19,19,AX159+VLOOKUP(BI159,NySiB!$L$2:$V$4,DK159,1)),"")</f>
        <v/>
      </c>
      <c r="FM159" s="9" t="str">
        <f>IF(AND(ISNUMBER(AY159),ISNUMBER(DK159)),IF(AY159+VLOOKUP(BI159,NySiT!$L$2:$V$4,DK159,1)&gt;19,19,AY159+VLOOKUP(BI159,NySiT!$L$2:$V$4,DK159,1)),"")</f>
        <v/>
      </c>
      <c r="FN159" s="9" t="str">
        <f>IF(AND(ISNUMBER(AZ159),ISNUMBER(DK159)),IF(AZ159+VLOOKUP(BI159,NyVs!$L$2:$V$4,DK159,1)&gt;19,19,AZ159+VLOOKUP(BI159,NyVs!$L$2:$V$4,DK159,1)),"")</f>
        <v/>
      </c>
      <c r="FO159" s="9" t="str">
        <f>IF(AND(ISNUMBER(BA159),ISNUMBER(DK159)),IF(BA159+VLOOKUP(BI159,NyPp!$L$2:$V$4,DK159,1)&gt;19,19,BA159+VLOOKUP(BI159,NyPp!$L$2:$V$4,DK159,1)),"")</f>
        <v/>
      </c>
      <c r="FP159" s="9" t="str">
        <f>IF(AND(ISNUMBER(BB159),ISNUMBER(DK159)),IF(BB159+VLOOKUP(BI159,NyIGS!$L$2:$V$4,DK159,1)&gt;160,160,BB159+VLOOKUP(BI159,NyIGS!$L$2:$V$4,DK159,1)),"")</f>
        <v/>
      </c>
      <c r="FQ159" s="9" t="str">
        <f>IF(AND(ISNUMBER(BC159),ISNUMBER(DK159)),IF(BC159+VLOOKUP(BI159,NyIRS!$L$2:$V$4,DK159,1)&gt;160,160,BC159+VLOOKUP(BI159,NyIRS!$L$2:$V$4,DK159,1)),"")</f>
        <v/>
      </c>
      <c r="FR159" s="9" t="str">
        <f>IF(AND(ISNUMBER(BD159),ISNUMBER(DK159)),IF(BD159+VLOOKUP(BI159,NyIES!$L$2:$V$4,DK159,1)&gt;160,160, BD159+VLOOKUP(BI159,NyIES!$L$2:$V$4,DK159,1)),"")</f>
        <v/>
      </c>
      <c r="FS159" s="9" t="str">
        <f>IF(AND(ISNUMBER(BE159),ISNUMBER(DK159)),IF(BE159+VLOOKUP(BI159,NyISI!$L$2:$V$4,DK159,1)&gt;160,160,BE159+VLOOKUP(BI159,NyISI!$L$2:$V$4,DK159,1)),"")</f>
        <v/>
      </c>
      <c r="FT159" s="9" t="str">
        <f>IF(AND(ISNUMBER(DK159),DK159&lt;8),IF(AND(ISNUMBER(BF159),ISNUMBER(DK159)),IF(BF159+VLOOKUP(BI159,NyISS!$L$2:$V$4,DK159,1)&gt;160,160,BF159+VLOOKUP(BI159,NyISS!$L$2:$V$4,DK159,1)),""),"")</f>
        <v/>
      </c>
      <c r="FU159" s="9" t="str">
        <f>IF(AND(ISNUMBER(DK159),DK159&gt;7),IF(AND(ISNUMBER(BG159),ISNUMBER(DK159)),IF(BG159+VLOOKUP(BI159,NyISM!$L$2:$V$4,DK159,1)&gt;160,160,BG159+VLOOKUP(BI159,NyISM!$L$2:$V$4,DK159,1)),""),"")</f>
        <v/>
      </c>
      <c r="FV159" s="9" t="str">
        <f>IF(AND(ISNUMBER(BH159),ISNUMBER(DK159)),IF(BH159+VLOOKUP(BI159,NyIAM!$L$2:$V$4,DK159,1)&gt;160,160,BH159+VLOOKUP(BI159,NyIAM!$L$2:$V$4,DK159,1)),"")</f>
        <v/>
      </c>
    </row>
    <row r="160" spans="1:178" x14ac:dyDescent="0.2">
      <c r="A160" s="51"/>
      <c r="B160" s="51"/>
      <c r="C160" s="51"/>
      <c r="D160" s="51"/>
      <c r="E160" s="51"/>
      <c r="F160" s="51"/>
      <c r="G160" s="51"/>
      <c r="H160" s="51"/>
      <c r="I160" s="51"/>
      <c r="J160" s="52"/>
      <c r="K160" s="52"/>
      <c r="L160" s="53"/>
      <c r="M160" s="53"/>
      <c r="N160" s="58" t="str">
        <f t="shared" si="44"/>
        <v/>
      </c>
      <c r="O160" s="53"/>
      <c r="P160" s="53"/>
      <c r="Q160" s="53"/>
      <c r="R160" s="53"/>
      <c r="S160" s="53"/>
      <c r="T160" s="53"/>
      <c r="U160" s="53"/>
      <c r="V160" s="53"/>
      <c r="W160" s="53"/>
      <c r="X160" s="53"/>
      <c r="Y160" s="53"/>
      <c r="Z160" s="53"/>
      <c r="AA160" s="53"/>
      <c r="AB160" s="53"/>
      <c r="AC160" s="53"/>
      <c r="AD160" s="53"/>
      <c r="AE160" s="53"/>
      <c r="AF160" s="53"/>
      <c r="AG160" s="53"/>
      <c r="AH160" s="53"/>
      <c r="AI160" s="53"/>
      <c r="AJ160" s="4" t="str">
        <f>IF(O160="","",IF(ISNUMBER(N160),VLOOKUP(O160,NyFi!$A$2:$K$40,DK160),""))</f>
        <v/>
      </c>
      <c r="AK160" s="4" t="str">
        <f>IF(P160="","",IF(AND(ISNUMBER(N160),DK160&lt;8),VLOOKUP(P160,NyGs!$A$2:$G$41,DK160),""))</f>
        <v/>
      </c>
      <c r="AL160" s="4" t="str">
        <f>IF(AA160="","",IF(ISNUMBER(N160),VLOOKUP(AA160,NyRm!$A$2:$K$56,DK160),""))</f>
        <v/>
      </c>
      <c r="AM160" s="4" t="str">
        <f>IF(Z160="","",IF(ISNUMBER(N160),VLOOKUP(Z160,NyFm!$A$2:$K$46,DK160),""))</f>
        <v/>
      </c>
      <c r="AN160" s="4" t="str">
        <f>IF(U160="","",IF(AND(ISNUMBER(N160),DK160&lt;8),VLOOKUP(U160,NyLi1R!$A$2:$G$20,DK160),""))</f>
        <v/>
      </c>
      <c r="AO160" s="4" t="str">
        <f>IF(V160="","",IF(AND(ISNUMBER(N160),DK160&lt;8),VLOOKUP(V160,NyLi1E!$A$2:$G$20,DK160),""))</f>
        <v/>
      </c>
      <c r="AP160" s="4" t="str">
        <f>IF(AND(ISNUMBER(N160),ISNUMBER(AN160),ISNUMBER(AO160),DK160&lt;8),VLOOKUP(AN160+AO160,NyLi1T!$A$2:$G$40,DK160),"")</f>
        <v/>
      </c>
      <c r="AQ160" s="4" t="str">
        <f>IF(W160="","",IF(AND(ISNUMBER(N160),DK160&gt;7),VLOOKUP(W160,NyLi2R!$A$2:$K$20,DK160),""))</f>
        <v/>
      </c>
      <c r="AR160" s="4" t="str">
        <f>IF(X160="","",IF(AND(ISNUMBER(N160),DK160&gt;7),VLOOKUP(X160,NyLi2E!$A$2:$K$20,DK160),""))</f>
        <v/>
      </c>
      <c r="AS160" s="4" t="str">
        <f>IF(AND(ISNUMBER(N160),ISNUMBER(AQ160),ISNUMBER(AR160),DK160&gt;7),VLOOKUP(AQ160+AR160,NyLi2T!$A$2:$K$40,DK160),"")</f>
        <v/>
      </c>
      <c r="AT160" s="4" t="str">
        <f>IF(AE160="","",IF(AND(ISNUMBER(N160),DK160&lt;8),VLOOKUP(AE160,NySs!$A$2:$G$28,DK160),""))</f>
        <v/>
      </c>
      <c r="AU160" s="4" t="str">
        <f>IF(AD160="","",IF(AND(ISNUMBER(N160),DK160&lt;9),VLOOKUP(AD160,NyEo!$A$2:$H$22,DK160),""))</f>
        <v/>
      </c>
      <c r="AV160" s="4" t="str">
        <f>IF(Q160="","",IF(AND(ISNUMBER(N160),DK160&gt;7),VLOOKUP(Q160,NyHt!$A$2:$K$17,DK160),""))</f>
        <v/>
      </c>
      <c r="AW160" s="4" t="str">
        <f>IF(R160="","",IF(ISNUMBER(N160),VLOOKUP(R160,NySiF!$A$2:$K$18,DK160),""))</f>
        <v/>
      </c>
      <c r="AX160" s="4" t="str">
        <f>IF(S160="","",IF(ISNUMBER(N160),VLOOKUP(S160,NySiB!$A$2:$K$16,DK160),""))</f>
        <v/>
      </c>
      <c r="AY160" s="4" t="str">
        <f>IF(T160="","",IF(ISNUMBER(N160),VLOOKUP(T160,NySiT!$A$2:$K$32,DK160),""))</f>
        <v/>
      </c>
      <c r="AZ160" s="4" t="str">
        <f>IF(Y160="","",IF(ISNUMBER(N160),VLOOKUP(Y160,NyVs!$A$2:$K$86,DK160),""))</f>
        <v/>
      </c>
      <c r="BA160" s="4" t="str">
        <f>IF(AI160="","",IF(ISNUMBER(N160),VLOOKUP(AI160,NyPp!$A$2:$K$202,DK160),""))</f>
        <v/>
      </c>
      <c r="BB160" s="4" t="str">
        <f>IF(AND(ISNUMBER(AJ160),ISNUMBER(AK160),ISNUMBER(AL160),ISNUMBER(AM160),DK160&lt;8),IF(COUNTIF(O160,0)+COUNTIF(P160,0)+COUNTIF(AA160,0)+COUNTIF(Z160,0)&gt;1,"",VLOOKUP(AJ160+AK160+AL160+AM160,NyIGS!$A$2:$K$78,DK160)),IF(AND(ISNUMBER(AJ160),ISNUMBER(AL160),ISNUMBER(AM160),ISNUMBER(AS160),DK160&gt;7),IF(COUNTIF(O160,0)+COUNTIF(AA160,0)+COUNTIF(Z160,0)+AND(COUNTIF(W160,0),COUNTIF(X160,0))&gt;1,"",VLOOKUP(AJ160+AL160+AM160+AS160,NyIGS!$A$2:$K$78,DK160)),""))</f>
        <v/>
      </c>
      <c r="BC160" s="4" t="str">
        <f>IF(AND(ISNUMBER(AJ160),ISNUMBER(AN160),ISNUMBER(AT160),DK160&lt;8),IF(COUNTIF(O160,0)+COUNTIF(U160,0)+COUNTIF(AE160,0)&gt;1,"",VLOOKUP(AJ160+AN160+AT160,NyIRS!$A$2:$K$59,DK160)),IF(AND(ISNUMBER(AJ160),ISNUMBER(AQ160),DK160&gt;7),IF(COUNTIF(O160,0)+COUNTIF(W160,0)&gt;1,"",VLOOKUP(AJ160+AQ160,NyIRS!$A$2:$K$59,DK160)),""))</f>
        <v/>
      </c>
      <c r="BD160" s="4" t="str">
        <f>IF(AND(ISNUMBER(AK160),ISNUMBER(AL160),ISNUMBER(AM160),DK160&lt;8),IF(COUNTIF(P160,0)+COUNTIF(AA160,0)+COUNTIF(Z160,0)&gt;1,"",VLOOKUP(AK160+AL160+AM160,NyIES!$A$2:$K$59,DK160)),IF(AND(ISNUMBER(AL160),ISNUMBER(AM160),ISNUMBER(AR160),DK160&gt;7),IF(COUNTIF(AA160,0)+COUNTIF(Z160,0)+COUNTIF(X160,0)&gt;1,"",VLOOKUP(AL160+AM160+AR160,NyIES!$A$2:$K$59,DK160)),""))</f>
        <v/>
      </c>
      <c r="BE160" s="4" t="str">
        <f>IF(AND(ISNUMBER(AJ160),ISNUMBER(AP160),ISNUMBER(AU160),DK160&lt;8),IF(COUNTIF(O160,0)+AND(COUNTIF(U160,0),COUNTIF(V160,0))+COUNTIF(AD160,0)&gt;1,"",VLOOKUP(AJ160+AP160+AU160,NyISI!$A$2:$K$59,DK160)),IF(AND(ISNUMBER(AS160),ISNUMBER(AU160),ISNUMBER(AV160),DK160=8),IF(COUNTIF(AD160,0)+COUNTIF(Q160,0)+AND(COUNTIF(W160,0),COUNTIF(X160,0))&gt;1,"",VLOOKUP(AS160+AU160+AV160,NyISI!$A$2:$K$59,DK160)),IF(AND(ISNUMBER(AS160),ISNUMBER(AV160),DK160&gt;8),IF(COUNTIF(Q160,0)+AND(COUNTIF(W160,0),COUNTIF(X160,0))&gt;1,"",VLOOKUP(AS160+AV160,NyISI!$A$2:$K$59,DK160)),"")))</f>
        <v/>
      </c>
      <c r="BF160" s="4" t="str">
        <f>IF(AND(ISNUMBER(AT160),ISNUMBER(AK160),ISNUMBER(AL160),ISNUMBER(AM160),DK160&lt;8),IF(COUNTIF(P160,0)+COUNTIF(AA160,0)+COUNTIF(Z160,0)+COUNTIF(AE160,0)&gt;1,"",VLOOKUP(AT160+AK160+AL160+AM160,NyISS!$A$2:$G$78,DK160)),"")</f>
        <v/>
      </c>
      <c r="BG160" s="4" t="str">
        <f>IF(AND(ISNUMBER(AJ160),ISNUMBER(AL160),ISNUMBER(AM160),DK160&gt;7),IF(COUNTIF(O160,0)+COUNTIF(AA160,0)+COUNTIF(Z160,0)&gt;1,"",VLOOKUP(AJ160+AL160+AM160,NyISM!$A$2:$K$59,DK160)),"")</f>
        <v/>
      </c>
      <c r="BH160" s="4" t="str">
        <f>IF(AND(ISNUMBER(AY160),ISNUMBER(AZ160)),IF(COUNTIF(T160,0)+COUNTIF(Y160,0)&gt;1,"",VLOOKUP(AY160+AZ160,NyIAM!$A$2:$K$40,DK160)),"")</f>
        <v/>
      </c>
      <c r="BJ160" s="4" t="str">
        <f>IF(ISNUMBER(BB160),VLOOKUP(BB160,Percentil!$A$2:$B$122,2,1),"")</f>
        <v/>
      </c>
      <c r="BK160" s="4" t="str">
        <f>IF(ISNUMBER(BC160),VLOOKUP(BC160,Percentil!$A$2:$B$122,2,1),"")</f>
        <v/>
      </c>
      <c r="BL160" s="4" t="str">
        <f>IF(ISNUMBER(BD160),VLOOKUP(BD160,Percentil!$A$2:$B$122,2,1),"")</f>
        <v/>
      </c>
      <c r="BM160" s="4" t="str">
        <f>IF(ISNUMBER(BE160),VLOOKUP(BE160,Percentil!$A$2:$B$122,2,1),"")</f>
        <v/>
      </c>
      <c r="BN160" s="4" t="str">
        <f>IF(ISNUMBER(BF160),VLOOKUP(BF160,Percentil!$A$2:$B$122,2,1),"")</f>
        <v/>
      </c>
      <c r="BO160" s="4" t="str">
        <f>IF(ISNUMBER(BG160),VLOOKUP(BG160,Percentil!$A$2:$B$122,2,1),"")</f>
        <v/>
      </c>
      <c r="BP160" s="4" t="str">
        <f>IF(ISNUMBER(BH160),VLOOKUP(BH160,Percentil!$A$2:$B$122,2,1),"")</f>
        <v/>
      </c>
      <c r="BQ160" s="4" t="str">
        <f>IF(AND(ISNUMBER(AJ160),ISNUMBER(DK160)),IF(AJ160-VLOOKUP(BI160,NyFi!$L$2:$V$4,DK160,1)&lt;1,1 &amp; " - " &amp; AJ160+VLOOKUP(BI160,NyFi!$L$2:$V$4,DK160,1),IF(AJ160+VLOOKUP(BI160,NyFi!$L$2:$V$4,DK160,1)&gt;19,AJ160-VLOOKUP(BI160,NyFi!$L$2:$V$4,DK160,1) &amp; " - " &amp; 19,AJ160-VLOOKUP(BI160,NyFi!$L$2:$V$4,DK160,1) &amp; " - " &amp; AJ160+VLOOKUP(BI160,NyFi!$L$2:$V$4,DK160,1))),"")</f>
        <v/>
      </c>
      <c r="BR160" s="4" t="str">
        <f>IF(AND(ISNUMBER(DK160),DK160&lt;8),IF(AND(ISNUMBER(AK160),ISNUMBER(DK160)),IF(AK160-VLOOKUP(BI160,NyGs!$L$2:$V$4,DK160,1)&lt;1,1 &amp; " - " &amp; AK160+VLOOKUP(BI160,NyGs!$L$2:$V$4,DK160,1),IF(AK160+VLOOKUP(BI160,NyGs!$L$2:$V$4,DK160,1)&gt;19,AK160-VLOOKUP(BI160,NyGs!$L$2:$V$4,DK160,1) &amp; " - " &amp; 19,AK160-VLOOKUP(BI160,NyGs!$L$2:$V$4,DK160,1) &amp; " - " &amp; AK160+VLOOKUP(BI160,NyGs!$L$2:$V$4,DK160,1))),""),"")</f>
        <v/>
      </c>
      <c r="BS160" s="4" t="str">
        <f>IF(AND(ISNUMBER(AL160),ISNUMBER(DK160)),IF(AL160-VLOOKUP(BI160,NyRm!$L$2:$V$4,DK160,1)&lt;1,1 &amp; " - " &amp; AL160+VLOOKUP(BI160,NyRm!$L$2:$V$4,DK160,1),IF(AL160+VLOOKUP(BI160,NyRm!$L$2:$V$4,DK160,1)&gt;19,AL160-VLOOKUP(BI160,NyRm!$L$2:$V$4,DK160,1) &amp; " - " &amp; 19,AL160-VLOOKUP(BI160,NyRm!$L$2:$V$4,DK160,1) &amp; " - " &amp; AL160+VLOOKUP(BI160,NyRm!$L$2:$V$4,DK160,1))),"")</f>
        <v/>
      </c>
      <c r="BT160" s="4" t="str">
        <f>IF(AND(ISNUMBER(AM160),ISNUMBER(DK160)),IF(AM160-VLOOKUP(BI160,NyFm!$L$2:$V$4,DK160,1)&lt;1,1 &amp; " - " &amp; AM160+VLOOKUP(BI160,NyFm!$L$2:$V$4,DK160,1),IF(AM160+VLOOKUP(BI160,NyFm!$L$2:$V$4,DK160,1)&gt;19,AM160-VLOOKUP(BI160,NyFm!$L$2:$V$4,DK160,1) &amp; " - " &amp; 19,AM160-VLOOKUP(BI160,NyFm!$L$2:$V$4,DK160,1) &amp; " - " &amp; AM160+VLOOKUP(BI160,NyFm!$L$2:$V$4,DK160,1))),"")</f>
        <v/>
      </c>
      <c r="BU160" s="4" t="str">
        <f>IF(AND(ISNUMBER(DK160),DK160&lt;8),IF(AND(ISNUMBER(AN160),ISNUMBER(DK160)),IF(AN160-VLOOKUP(BI160,NyLi1R!$L$2:$V$4,DK160,1)&lt;1,1 &amp; " - " &amp; AN160+VLOOKUP(BI160,NyLi1R!$L$2:$V$4,DK160,1),IF(AN160+VLOOKUP(BI160,NyLi1R!$L$2:$V$4,DK160,1)&gt;19,AN160-VLOOKUP(BI160,NyLi1R!$L$2:$V$4,DK160,1) &amp; " - " &amp; 19,AN160-VLOOKUP(BI160,NyLi1R!$L$2:$V$4,DK160,1) &amp; " - " &amp; AN160+VLOOKUP(BI160,NyLi1R!$L$2:$V$4,DK160,1))),""),"")</f>
        <v/>
      </c>
      <c r="BV160" s="4" t="str">
        <f>IF(AND(ISNUMBER(DK160),DK160&lt;8),IF(AND(ISNUMBER(AO160),ISNUMBER(DK160)),IF(AO160-VLOOKUP(BI160,NyLi1E!$L$2:$V$4,DK160,1)&lt;1,1 &amp; " - " &amp; AO160+VLOOKUP(BI160,NyLi1E!$L$2:$V$4,DK160,1),IF(AO160+VLOOKUP(BI160,NyLi1E!$L$2:$V$4,DK160,1)&gt;19,AO160-VLOOKUP(BI160,NyLi1E!$L$2:$V$4,DK160,1) &amp; " - " &amp; 19,AO160-VLOOKUP(BI160,NyLi1E!$L$2:$V$4,DK160,1) &amp; " - " &amp; AO160+VLOOKUP(BI160,NyLi1E!$L$2:$V$4,DK160,1))),""),"")</f>
        <v/>
      </c>
      <c r="BW160" s="4" t="str">
        <f>IF(AND(ISNUMBER(DK160),DK160&lt;8),IF(AND(ISNUMBER(AP160),ISNUMBER(DK160)),IF(AP160-VLOOKUP(BI160,NyLi1T!$L$2:$V$4,DK160,1)&lt;1,1 &amp; " - " &amp; AP160+VLOOKUP(BI160,NyLi1T!$L$2:$V$4,DK160,1),IF(AP160+VLOOKUP(BI160,NyLi1T!$L$2:$V$4,DK160,1)&gt;19,AP160-VLOOKUP(BI160,NyLi1T!$L$2:$V$4,DK160,1) &amp; " - " &amp; 19,AP160-VLOOKUP(BI160,NyLi1T!$L$2:$V$4,DK160,1) &amp; " - " &amp; AP160+VLOOKUP(BI160,NyLi1T!$L$2:$V$4,DK160,1))),""),"")</f>
        <v/>
      </c>
      <c r="BX160" s="4" t="str">
        <f>IF(AND(ISNUMBER(DK160),DK160&gt;7),IF(AND(ISNUMBER(AQ160),ISNUMBER(DK160)),IF(AQ160-VLOOKUP(BI160,NyLi2R!$L$2:$V$4,DK160,1)&lt;1,1 &amp; " - " &amp; AQ160+VLOOKUP(BI160,NyLi2R!$L$2:$V$4,DK160,1),IF(AQ160+VLOOKUP(BI160,NyLi2R!$L$2:$V$4,DK160,1)&gt;19,AQ160-VLOOKUP(BI160,NyLi2R!$L$2:$V$4,DK160,1) &amp; " - " &amp; 19,AQ160-VLOOKUP(BI160,NyLi2R!$L$2:$V$4,DK160,1) &amp; " - " &amp; AQ160+VLOOKUP(BI160,NyLi2R!$L$2:$V$4,DK160,1))),""),"")</f>
        <v/>
      </c>
      <c r="BY160" s="4" t="str">
        <f>IF(AND(ISNUMBER(DK160),DK160&gt;7),IF(AND(ISNUMBER(AR160),ISNUMBER(DK160)),IF(AR160-VLOOKUP(BI160,NyLi2E!$L$2:$V$4,DK160,1)&lt;1,1 &amp; " - " &amp; AR160+VLOOKUP(BI160,NyLi2E!$L$2:$V$4,DK160,1),IF(AR160+VLOOKUP(BI160,NyLi2E!$L$2:$V$4,DK160,1)&gt;19,AR160-VLOOKUP(BI160,NyLi2E!$L$2:$V$4,DK160,1) &amp; " - " &amp; 19,AR160-VLOOKUP(BI160,NyLi2E!$L$2:$V$4,DK160,1) &amp; " - " &amp; AR160+VLOOKUP(BI160,NyLi2E!$L$2:$V$4,DK160,1))),""),"")</f>
        <v/>
      </c>
      <c r="BZ160" s="4" t="str">
        <f>IF(AND(ISNUMBER(DK160),DK160&gt;7),IF(AND(ISNUMBER(AS160),ISNUMBER(DK160)),IF(AS160-VLOOKUP(BI160,NyLi2T!$L$2:$V$4,DK160,1)&lt;1,1 &amp; " - " &amp; AS160+VLOOKUP(BI160,NyLi2T!$L$2:$V$4,DK160,1),IF(AS160+VLOOKUP(BI160,NyLi2T!$L$2:$V$4,DK160,1)&gt;19,AS160-VLOOKUP(BI160,NyLi2T!$L$2:$V$4,DK160,1) &amp; " - " &amp; 19,AS160-VLOOKUP(BI160,NyLi2T!$L$2:$V$4,DK160,1) &amp; " - " &amp; AS160+VLOOKUP(BI160,NyLi2T!$L$2:$V$4,DK160,1))),""),"")</f>
        <v/>
      </c>
      <c r="CA160" s="4" t="str">
        <f>IF(AND(ISNUMBER(DK160),DK160&lt;8),IF(AND(ISNUMBER(AT160),ISNUMBER(DK160)),IF(AT160-VLOOKUP(BI160,NySs!$L$2:$V$4,DK160,1)&lt;1,1 &amp; " - " &amp; AT160+VLOOKUP(BI160,NySs!$L$2:$V$4,DK160,1),IF(AT160+VLOOKUP(BI160,NySs!$L$2:$V$4,DK160,1)&gt;19,AT160-VLOOKUP(BI160,NySs!$L$2:$V$4,DK160,1) &amp; " - " &amp; 19,AT160-VLOOKUP(BI160,NySs!$L$2:$V$4,DK160,1) &amp; " - " &amp; AT160+VLOOKUP(BI160,NySs!$L$2:$V$4,DK160,1))),""),"")</f>
        <v/>
      </c>
      <c r="CB160" s="4" t="str">
        <f>IF(AND(ISNUMBER(DK160),DK160&lt;9),IF(AND(ISNUMBER(AU160),ISNUMBER(DK160)),IF(AU160-VLOOKUP(BI160,NyEo!$L$2:$V$4,DK160,1)&lt;1,1 &amp; " - " &amp; AU160+VLOOKUP(BI160,NyEo!$L$2:$V$4,DK160,1),IF(AU160+VLOOKUP(BI160,NyEo!$L$2:$V$4,DK160,1)&gt;19,AU160-VLOOKUP(BI160,NyEo!$L$2:$V$4,DK160,1) &amp; " - " &amp; 19,AU160-VLOOKUP(BI160,NyEo!$L$2:$V$4,DK160,1) &amp; " - " &amp; AU160+VLOOKUP(BI160,NyEo!$L$2:$V$4,DK160,1))),""),"")</f>
        <v/>
      </c>
      <c r="CC160" s="4" t="str">
        <f>IF(AND(ISNUMBER(DK160),DK160&gt;7),IF(AND(ISNUMBER(AV160),ISNUMBER(DK160)),IF(AV160-VLOOKUP(BI160,NyHt!$L$2:$V$4,DK160,1)&lt;1,1 &amp; " - " &amp; AV160+VLOOKUP(BI160,NyHt!$L$2:$V$4,DK160,1),IF(AV160+VLOOKUP(BI160,NyHt!$L$2:$V$4,DK160,1)&gt;19,AV160-VLOOKUP(BI160,NyHt!$L$2:$V$4,DK160,1) &amp; " - " &amp; 19,AV160-VLOOKUP(BI160,NyHt!$L$2:$V$4,DK160,1) &amp; " - " &amp; AV160+VLOOKUP(BI160,NyHt!$L$2:$V$4,DK160,1))),""),"")</f>
        <v/>
      </c>
      <c r="CD160" s="4" t="str">
        <f>IF(AND(ISNUMBER(AW160),ISNUMBER(DK160)),IF(AW160-VLOOKUP(BI160,NySiF!$L$2:$V$4,DK160,1)&lt;1,1 &amp; " - " &amp; AW160+VLOOKUP(BI160,NySiF!$L$2:$V$4,DK160,1),IF(AW160+VLOOKUP(BI160,NySiF!$L$2:$V$4,DK160,1)&gt;19,AW160-VLOOKUP(BI160,NySiF!$L$2:$V$4,DK160,1) &amp; " - " &amp; 19,AW160-VLOOKUP(BI160,NySiF!$L$2:$V$4,DK160,1) &amp; " - " &amp; AW160+VLOOKUP(BI160,NySiF!$L$2:$V$4,DK160,1))),"")</f>
        <v/>
      </c>
      <c r="CE160" s="4" t="str">
        <f>IF(AND(ISNUMBER(AX160),ISNUMBER(DK160)),IF(AX160-VLOOKUP(BI160,NySiB!$L$2:$V$4,DK160,1)&lt;1,1 &amp; " - " &amp; AX160+VLOOKUP(BI160,NySiB!$L$2:$V$4,DK160,1),IF(AX160+VLOOKUP(BI160,NySiB!$L$2:$V$4,DK160,1)&gt;19,AX160-VLOOKUP(BI160,NySiB!$L$2:$V$4,DK160,1) &amp; " - " &amp; 19,AX160-VLOOKUP(BI160,NySiB!$L$2:$V$4,DK160,1) &amp; " - " &amp; AX160+VLOOKUP(BI160,NySiB!$L$2:$V$4,DK160,1))),"")</f>
        <v/>
      </c>
      <c r="CF160" s="4" t="str">
        <f>IF(AND(ISNUMBER(AY160),ISNUMBER(DK160)),IF(AY160-VLOOKUP(BI160,NySiT!$L$2:$V$4,DK160,1)&lt;1,1 &amp; " - " &amp; AY160+VLOOKUP(BI160,NySiT!$L$2:$V$4,DK160,1),IF(AY160+VLOOKUP(BI160,NySiT!$L$2:$V$4,DK160,1)&gt;19,AY160-VLOOKUP(BI160,NySiT!$L$2:$V$4,DK160,1) &amp; " - " &amp; 19,AY160-VLOOKUP(BI160,NySiT!$L$2:$V$4,DK160,1) &amp; " - " &amp; AY160+VLOOKUP(BI160,NySiT!$L$2:$V$4,DK160,1))),"")</f>
        <v/>
      </c>
      <c r="CG160" s="4" t="str">
        <f>IF(AND(ISNUMBER(AZ160),ISNUMBER(DK160)),IF(AZ160-VLOOKUP(BI160,NyVs!$L$2:$V$4,DK160,1)&lt;1,1 &amp; " - " &amp; AZ160+VLOOKUP(BI160,NyVs!$L$2:$V$4,DK160,1),IF(AZ160+VLOOKUP(BI160,NyVs!$L$2:$V$4,DK160,1)&gt;19,AZ160-VLOOKUP(BI160,NyVs!$L$2:$V$4,DK160,1) &amp; " - " &amp; 19,AZ160-VLOOKUP(BI160,NyVs!$L$2:$V$4,DK160,1) &amp; " - " &amp; AZ160+VLOOKUP(BI160,NyVs!$L$2:$V$4,DK160,1))),"")</f>
        <v/>
      </c>
      <c r="CH160" s="4" t="str">
        <f>IF(AND(ISNUMBER(BA160),ISNUMBER(DK160)),IF(BA160-VLOOKUP(BI160,NyPp!$L$2:$V$4,DK160,1)&lt;1,1 &amp; " - " &amp; BA160+VLOOKUP(BI160,NyPp!$L$2:$V$4,DK160,1),IF(BA160+VLOOKUP(BI160,NyPp!$L$2:$V$4,DK160,1)&gt;19,BA160-VLOOKUP(BI160,NyPp!$L$2:$V$4,DK160,1) &amp; " - " &amp; 19,BA160-VLOOKUP(BI160,NyPp!$L$2:$V$4,DK160,1) &amp; " - " &amp; BA160+VLOOKUP(BI160,NyPp!$L$2:$V$4,DK160,1))),"")</f>
        <v/>
      </c>
      <c r="CI160" s="4" t="str">
        <f>IF(AND(ISNUMBER(BB160),ISNUMBER(DK160)),IF(BB160-VLOOKUP(BI160,NyIGS!$L$2:$V$4,DK160,1)&lt;40,40 &amp; " - " &amp; BB160+VLOOKUP(BI160,NyIGS!$L$2:$V$4,DK160,1),IF(BB160+VLOOKUP(BI160,NyIGS!$L$2:$V$4,DK160,1)&gt;160,BB160-VLOOKUP(BI160,NyIGS!$L$2:$V$4,DK160,1) &amp; " - " &amp; 160,BB160-VLOOKUP(BI160,NyIGS!$L$2:$V$4,DK160,1) &amp; " - " &amp; BB160+VLOOKUP(BI160,NyIGS!$L$2:$V$4,DK160,1))),"")</f>
        <v/>
      </c>
      <c r="CJ160" s="4" t="str">
        <f>IF(AND(ISNUMBER(BC160),ISNUMBER(DK160)),IF(BC160-VLOOKUP(BI160,NyIRS!$L$2:$V$4,DK160,1)&lt;40,40 &amp; " - " &amp; BC160+VLOOKUP(BI160,NyIRS!$L$2:$V$4,DK160,1),IF(BC160+VLOOKUP(BI160,NyIRS!$L$2:$V$4,DK160,1)&gt;160,BC160-VLOOKUP(BI160,NyIRS!$L$2:$V$4,DK160,1) &amp; " - " &amp; 160,BC160-VLOOKUP(BI160,NyIRS!$L$2:$V$4,DK160,1) &amp; " - " &amp; BC160+VLOOKUP(BI160,NyIRS!$L$2:$V$4,DK160,1))),"")</f>
        <v/>
      </c>
      <c r="CK160" s="4" t="str">
        <f>IF(AND(ISNUMBER(BD160),ISNUMBER(DK160)),IF(BD160-VLOOKUP(BI160,NyIES!$L$2:$V$4,DK160,1)&lt;40,40 &amp; " - " &amp; BD160+VLOOKUP(BI160,NyIES!$L$2:$V$4,DK160,1),IF(BD160+VLOOKUP(BI160,NyIES!$L$2:$V$4,DK160,1)&gt;160,BD160-VLOOKUP(BI160,NyIES!$L$2:$V$4,DK160,1) &amp; " - " &amp; 160,BD160-VLOOKUP(BI160,NyIES!$L$2:$V$4,DK160,1) &amp; " - " &amp; BD160+VLOOKUP(BI160,NyIES!$L$2:$V$4,DK160,1))),"")</f>
        <v/>
      </c>
      <c r="CL160" s="4" t="str">
        <f>IF(AND(ISNUMBER(BE160),ISNUMBER(DK160)),IF(BE160-VLOOKUP(BI160,NyISI!$L$2:$V$4,DK160,1)&lt;40,40 &amp; " - " &amp; BE160+VLOOKUP(BI160,NyISI!$L$2:$V$4,DK160,1),IF(BE160+VLOOKUP(BI160,NyISI!$L$2:$V$4,DK160,1)&gt;160,BE160-VLOOKUP(BI160,NyISI!$L$2:$V$4,DK160,1) &amp; " - " &amp; 160,BE160-VLOOKUP(BI160,NyISI!$L$2:$V$4,DK160,1) &amp; " - " &amp; BE160+VLOOKUP(BI160,NyISI!$L$2:$V$4,DK160,1))),"")</f>
        <v/>
      </c>
      <c r="CM160" s="4" t="str">
        <f>IF(AND(ISNUMBER(DK160),DK160&lt;8),IF(AND(ISNUMBER(BF160),ISNUMBER(DK160)),IF(BF160-VLOOKUP(BI160,NyISS!$L$2:$V$4,DK160,1)&lt;40,40 &amp; " - " &amp; BF160+VLOOKUP(BI160,NyISS!$L$2:$V$4,DK160,1),IF(BF160+VLOOKUP(BI160,NyISS!$L$2:$V$4,DK160,1)&gt;160,BF160-VLOOKUP(BI160,NyISS!$L$2:$V$4,DK160,1) &amp; " - " &amp; 160,BF160-VLOOKUP(BI160,NyISS!$L$2:$V$4,DK160,1) &amp; " - " &amp; BF160+VLOOKUP(BI160,NyISS!$L$2:$V$4,DK160,1))),""),"")</f>
        <v/>
      </c>
      <c r="CN160" s="4" t="str">
        <f>IF(AND(ISNUMBER(DK160),DK160&gt;7),IF(AND(ISNUMBER(BG160),ISNUMBER(DK160)),IF(BG160-VLOOKUP(BI160,NyISM!$L$2:$V$4,DK160,1)&lt;40,40 &amp; " - " &amp; BG160+VLOOKUP(BI160,NyISM!$L$2:$V$4,DK160,1),IF(BG160+VLOOKUP(BI160,NyISM!$L$2:$V$4,DK160,1)&gt;160,BG160-VLOOKUP(BI160,NyISM!$L$2:$V$4,DK160,1) &amp; " - " &amp; 160,BG160-VLOOKUP(BI160,NyISM!$L$2:$V$4,DK160,1) &amp; " - " &amp; BG160+VLOOKUP(BI160,NyISM!$L$2:$V$4,DK160,1))),""),"")</f>
        <v/>
      </c>
      <c r="CO160" s="4" t="str">
        <f>IF(AND(ISNUMBER(BH160),ISNUMBER(DK160)),IF(BH160-VLOOKUP(BI160,NyIAM!$L$2:$V$4,DK160,1)&lt;40,40 &amp; " - " &amp; BH160+VLOOKUP(BI160,NyIAM!$L$2:$V$4,DK160,1),IF(BH160+VLOOKUP(BI160,NyIAM!$L$2:$V$4,DK160,1)&gt;160,BH160-VLOOKUP(BI160,NyIAM!$L$2:$V$4,DK160,1) &amp; " - " &amp; 160,BH160-VLOOKUP(BI160,NyIAM!$L$2:$V$4,DK160,1) &amp; " - " &amp; BH160+VLOOKUP(BI160,NyIAM!$L$2:$V$4,DK160,1))),"")</f>
        <v/>
      </c>
      <c r="CP160" s="4" t="str">
        <f>IF(AF160="","",IF(AND(ISNUMBER(AF160),ISNUMBER(DK160)),IF(VLOOKUP(AF160,NyOm!$A$2:$K$30,DK160,1)=1,"Onormalt få ord",IF(VLOOKUP(AF160,NyOm!$A$2:$K$30,DK160,1)=2,"Färre antal ord än normalt",IF(VLOOKUP(AF160,NyOm!$A$2:$K$30,DK160,1)=3,"Normalt antal ord","")))))</f>
        <v/>
      </c>
      <c r="CQ160" s="4" t="str">
        <f>IF(AB160="","",IF(AND(ISNUMBER(AB160),ISNUMBER(DK160)),IF(VLOOKUP(AB160,NyPbTid!$A$2:$K$218,DK160,1)=1,"Onormalt lång tidsåtgång",IF(VLOOKUP(AB160,NyPbTid!$A$2:$K$218,DK160,1)=2,"Långsammare än normalt",IF(VLOOKUP(AB160,NyPbTid!$A$2:$K$218,DK160,1)=3,"Normal tidsåtgång","")))))</f>
        <v/>
      </c>
      <c r="CR160" s="4" t="str">
        <f>IF(AC160="","",IF(AND(ISNUMBER(AC160),ISNUMBER(DK160)),IF(VLOOKUP(AC160,NyPbFel!$A$2:$K$18,DK160,1)=1,"Onormalt antal fel",IF(VLOOKUP(AC160,NyPbFel!$A$2:$K$18,DK160,1)=2,"Fler fel än normalt",IF(VLOOKUP(AC160,NyPbFel!$A$2:$K$18,DK160,1)=3,"Normalt antal fel","")))))</f>
        <v/>
      </c>
      <c r="CS160" s="4" t="str">
        <f t="shared" si="50"/>
        <v/>
      </c>
      <c r="CT160" s="4" t="str">
        <f>IF(OR(ISNUMBER(CS160),CS160="0**"),IF(ISNUMBER(CS160),CS160/ABS(CS160)*VLOOKUP(1,SignDiff!$A$3:$K$4,DK160,1),VLOOKUP(1,SignDiff!$A$3:$K$4,DK160,1)),"")</f>
        <v/>
      </c>
      <c r="CU160" s="4" t="str">
        <f>IF(OR(ISNUMBER(CS160),CS160="0**"),IF(ISNUMBER(CS160),CS160/ABS(CS160)*VLOOKUP(1,SignDiff!$A$7:$K$8,DK160,1),VLOOKUP(1,SignDiff!$A$7:$K$8,DK160,1)),"")</f>
        <v/>
      </c>
      <c r="CV160" s="4" t="str">
        <f t="shared" si="51"/>
        <v/>
      </c>
      <c r="CW160" s="4" t="str">
        <f t="shared" si="52"/>
        <v/>
      </c>
      <c r="CX160" s="4" t="str">
        <f>IF(OR(ISNUMBER(CS160),CS160="0**"),IF(CS160="0**",VLOOKUP(0,'IRS-IES'!$A$2:$C$43,2,1),IF(CS160&lt;0,VLOOKUP(ABS(CS160),'IRS-IES'!$A$2:$C$43,2,1),VLOOKUP(ABS(CS160),'IRS-IES'!$A$2:$C$43,3,1))),"")</f>
        <v/>
      </c>
      <c r="CY160" s="4" t="str">
        <f t="shared" si="53"/>
        <v/>
      </c>
      <c r="CZ160" s="4" t="str">
        <f>IF(OR(ISNUMBER(CY160),CY160="0**"),IF(ISNUMBER(CY160),CY160/ABS(CY160)*VLOOKUP(2,SignDiff!$A$3:$K$4,DK160,1),VLOOKUP(2,SignDiff!$A$3:$K$4,DK160,1)),"")</f>
        <v/>
      </c>
      <c r="DA160" s="4" t="str">
        <f>IF(OR(ISNUMBER(CY160),CY160="0**"),IF(ISNUMBER(CY160),CY160/ABS(CY160)*VLOOKUP(2,SignDiff!$A$7:$K$8,DK160,1),VLOOKUP(2,SignDiff!$A$7:$K$8,DK160,1)),"")</f>
        <v/>
      </c>
      <c r="DB160" s="4" t="str">
        <f t="shared" si="54"/>
        <v/>
      </c>
      <c r="DC160" s="4" t="str">
        <f t="shared" si="55"/>
        <v/>
      </c>
      <c r="DD160" s="4" t="str">
        <f>IF(OR(ISNUMBER(CY160),CY160="0**"),IF(CY160="0**",VLOOKUP(0,'ISI-ISS'!$A$2:$C$43,2,1),IF(CY160&lt;0,VLOOKUP(ABS(CY160),'ISI-ISS'!$A$2:$C$43,2,1),VLOOKUP(ABS(CY160),'ISI-ISS'!$A$2:$C$43,3,1))),"")</f>
        <v/>
      </c>
      <c r="DE160" s="4" t="str">
        <f t="shared" si="56"/>
        <v/>
      </c>
      <c r="DF160" s="4" t="str">
        <f>IF(OR(ISNUMBER(DE160),DE160="0**"),IF(ISNUMBER(DE160),DE160/ABS(DE160)*VLOOKUP(2,SignDiff!$A$3:$K$4,DK160,1),VLOOKUP(2,SignDiff!$A$3:$K$4,DK160,1)),"")</f>
        <v/>
      </c>
      <c r="DG160" s="4" t="str">
        <f>IF(OR(ISNUMBER(DE160),DE160="0**"),IF(ISNUMBER(DE160),DE160/ABS(DE160)*VLOOKUP(2,SignDiff!$A$7:$K$8,DK160,1),VLOOKUP(2,SignDiff!$A$7:$K$8,DK160,1)),"")</f>
        <v/>
      </c>
      <c r="DH160" s="4" t="str">
        <f t="shared" si="57"/>
        <v/>
      </c>
      <c r="DI160" s="4" t="str">
        <f t="shared" si="58"/>
        <v/>
      </c>
      <c r="DJ160" s="4" t="str">
        <f>IF(OR(ISNUMBER(DE160),DE160="0**"),IF(DE160="0**",VLOOKUP(0,'ISI-ISM'!$A$2:$C$43,2,1),IF(DE160&lt;0,VLOOKUP(ABS(DE160),'ISI-ISM'!$A$2:$C$43,2,1),VLOOKUP(ABS(DE160),'ISI-ISM'!$A$2:$C$43,3,1))),"")</f>
        <v/>
      </c>
      <c r="DK160" s="4" t="str">
        <f>IF(ISERROR(VLOOKUP(N160,age!$A$2:$C$11,2,1)),"",VLOOKUP(N160,age!$A$2:$C$11,2,1))</f>
        <v/>
      </c>
      <c r="DL160" s="4" t="str">
        <f>IF(ISERROR(VLOOKUP(N160,age!$A$2:$C$11,3,1)),"",VLOOKUP(N160,age!$A$2:$C$11,3,1))</f>
        <v/>
      </c>
      <c r="DM160" s="4">
        <f t="shared" si="45"/>
        <v>0</v>
      </c>
      <c r="DN160" s="4">
        <f t="shared" si="46"/>
        <v>0</v>
      </c>
      <c r="DO160" s="4">
        <f t="shared" si="47"/>
        <v>0</v>
      </c>
      <c r="DP160" s="4">
        <f t="shared" si="48"/>
        <v>0</v>
      </c>
      <c r="DQ160" s="4">
        <f t="shared" si="49"/>
        <v>0</v>
      </c>
      <c r="DR160" s="9" t="str">
        <f t="shared" si="59"/>
        <v/>
      </c>
      <c r="DS160" s="9" t="str">
        <f t="shared" si="60"/>
        <v/>
      </c>
      <c r="DT160" s="9" t="str">
        <f t="shared" si="61"/>
        <v/>
      </c>
      <c r="DU160" s="9" t="str">
        <f t="shared" si="62"/>
        <v/>
      </c>
      <c r="DV160" s="9" t="str">
        <f t="shared" si="63"/>
        <v/>
      </c>
      <c r="DW160" s="9" t="str">
        <f t="shared" si="64"/>
        <v/>
      </c>
      <c r="DX160" s="9" t="str">
        <f t="shared" si="65"/>
        <v/>
      </c>
      <c r="DY160" s="9" t="str">
        <f>IF(AND(ISNUMBER(AJ160),ISNUMBER(DK160)),IF(AJ160-VLOOKUP(BI160,NyFi!$L$2:$V$4,DK160,1)&lt;1,1,AJ160-VLOOKUP(BI160,NyFi!$L$2:$V$4,DK160,1)),"")</f>
        <v/>
      </c>
      <c r="DZ160" s="9" t="str">
        <f>IF(AND(ISNUMBER(DK160),DK160&lt;8),IF(AND(ISNUMBER(AK160),ISNUMBER(DK160)),IF(AK160-VLOOKUP(BI160,NyGs!$L$2:$V$4,DK160,1)&lt;1,1,AK160-VLOOKUP(BI160,NyGs!$L$2:$V$4,DK160,1)),""),"")</f>
        <v/>
      </c>
      <c r="EA160" s="9" t="str">
        <f>IF(AND(ISNUMBER(AL160),ISNUMBER(DK160)),IF(AL160-VLOOKUP(BI160,NyRm!$L$2:$V$4,DK160,1)&lt;1,1,AL160-VLOOKUP(BI160,NyRm!$L$2:$V$4,DK160,1)),"")</f>
        <v/>
      </c>
      <c r="EB160" s="9" t="str">
        <f>IF(AND(ISNUMBER(AM160),ISNUMBER(DK160)),IF(AM160-VLOOKUP(BI160,NyFm!$L$2:$V$4,DK160,1)&lt;1,1,AM160-VLOOKUP(BI160,NyFm!$L$2:$V$4,DK160,1)),"")</f>
        <v/>
      </c>
      <c r="EC160" s="9" t="str">
        <f>IF(AND(ISNUMBER(DK160),DK160&lt;8),IF(AND(ISNUMBER(AN160),ISNUMBER(DK160)),IF(AN160-VLOOKUP(BI160,NyLi1R!$L$2:$V$4,DK160,1)&lt;1,1,AN160-VLOOKUP(BI160,NyLi1R!$L$2:$V$4,DK160,1)),""),"")</f>
        <v/>
      </c>
      <c r="ED160" s="9" t="str">
        <f>IF(AND(ISNUMBER(DK160),DK160&lt;8),IF(AND(ISNUMBER(AO160),ISNUMBER(DK160)),IF(AO160-VLOOKUP(BI160,NyLi1E!$L$2:$V$4,DK160,1)&lt;1,1,AO160-VLOOKUP(BI160,NyLi1E!$L$2:$V$4,DK160,1)),""),"")</f>
        <v/>
      </c>
      <c r="EE160" s="9" t="str">
        <f>IF(AND(ISNUMBER(DK160),DK160&lt;8),IF(AND(ISNUMBER(AP160),ISNUMBER(DK160)),IF(AP160-VLOOKUP(BI160,NyLi1T!$L$2:$V$4,DK160,1)&lt;1,1,AP160-VLOOKUP(BI160,NyLi1T!$L$2:$V$4,DK160,1)),""),"")</f>
        <v/>
      </c>
      <c r="EF160" s="9" t="str">
        <f>IF(AND(ISNUMBER(DK160),DK160&gt;7),IF(AND(ISNUMBER(AQ160),ISNUMBER(DK160)),IF(AQ160-VLOOKUP(BI160,NyLi2R!$L$2:$V$4,DK160,1)&lt;1,1,AQ160-VLOOKUP(BI160,NyLi2R!$L$2:$V$4,DK160,1)),""),"")</f>
        <v/>
      </c>
      <c r="EG160" s="9" t="str">
        <f>IF(AND(ISNUMBER(DK160),DK160&gt;7),IF(AND(ISNUMBER(AR160),ISNUMBER(DK160)),IF(AR160-VLOOKUP(BI160,NyLi2E!$L$2:$V$4,DK160,1)&lt;1,1,AR160-VLOOKUP(BI160,NyLi2E!$L$2:$V$4,DK160,1)),""),"")</f>
        <v/>
      </c>
      <c r="EH160" s="9" t="str">
        <f>IF(AND(ISNUMBER(DK160),DK160&gt;7),IF(AND(ISNUMBER(AS160),ISNUMBER(DK160)),IF(AS160-VLOOKUP(BI160,NyLi2T!$L$2:$V$4,DK160,1)&lt;1,1,AS160-VLOOKUP(BI160,NyLi2T!$L$2:$V$4,DK160,1)),""),"")</f>
        <v/>
      </c>
      <c r="EI160" s="9" t="str">
        <f>IF(AND(ISNUMBER(DK160),DK160&lt;8),IF(AND(ISNUMBER(AT160),ISNUMBER(DK160)),IF(AT160-VLOOKUP(BI160,NySs!$L$2:$V$4,DK160,1)&lt;1,1,AT160-VLOOKUP(BI160,NySs!$L$2:$V$4,DK160,1)),""),"")</f>
        <v/>
      </c>
      <c r="EJ160" s="9" t="str">
        <f>IF(AND(ISNUMBER(DK160),DK160&lt;9),IF(AND(ISNUMBER(AU160),ISNUMBER(DK160)),IF(AU160-VLOOKUP(BI160,NyEo!$L$2:$V$4,DK160,1)&lt;1,1,AU160-VLOOKUP(BI160,NyEo!$L$2:$V$4,DK160,1)),""),"")</f>
        <v/>
      </c>
      <c r="EK160" s="9" t="str">
        <f>IF(AND(ISNUMBER(DK160),DK160&gt;7),IF(AND(ISNUMBER(AV160),ISNUMBER(DK160)),IF(AV160-VLOOKUP(BI160,NyHt!$L$2:$V$4,DK160,1)&lt;1,1,AV160-VLOOKUP(BI160,NyHt!$L$2:$V$4,DK160,1)),""),"")</f>
        <v/>
      </c>
      <c r="EL160" s="9" t="str">
        <f>IF(AND(ISNUMBER(AW160),ISNUMBER(DK160)),IF(AW160-VLOOKUP(BI160,NySiF!$L$2:$V$4,DK160,1)&lt;1,1,AW160-VLOOKUP(BI160,NySiF!$L$2:$V$4,DK160,1)),"")</f>
        <v/>
      </c>
      <c r="EM160" s="9" t="str">
        <f>IF(AND(ISNUMBER(AX160),ISNUMBER(DK160)),IF(AX160-VLOOKUP(BI160,NySiB!$L$2:$V$4,DK160,1)&lt;1,1,AX160-VLOOKUP(BI160,NySiB!$L$2:$V$4,DK160,1)),"")</f>
        <v/>
      </c>
      <c r="EN160" s="9" t="str">
        <f>IF(AND(ISNUMBER(AY160),ISNUMBER(DK160)),IF(AY160-VLOOKUP(BI160,NySiT!$L$2:$V$4,DK160,1)&lt;1,1,AY160-VLOOKUP(BI160,NySiT!$L$2:$V$4,DK160,1)),"")</f>
        <v/>
      </c>
      <c r="EO160" s="9" t="str">
        <f>IF(AND(ISNUMBER(AZ160),ISNUMBER(DK160)),IF(AZ160-VLOOKUP(BI160,NyVs!$L$2:$V$4,DK160,1)&lt;1,1,AZ160-VLOOKUP(BI160,NyVs!$L$2:$V$4,DK160,1)),"")</f>
        <v/>
      </c>
      <c r="EP160" s="9" t="str">
        <f>IF(AND(ISNUMBER(BA160),ISNUMBER(DK160)),IF(BA160-VLOOKUP(BI160,NyPp!$L$2:$V$4,DK160,1)&lt;1,1,BA160-VLOOKUP(BI160,NyPp!$L$2:$V$4,DK160,1)),"")</f>
        <v/>
      </c>
      <c r="EQ160" s="9" t="str">
        <f>IF(AND(ISNUMBER(BB160),ISNUMBER(DK160)),IF(BB160-VLOOKUP(BI160,NyIGS!$L$2:$V$4,DK160,1)&lt;40,40,BB160-VLOOKUP(BI160,NyIGS!$L$2:$V$4,DK160,1)),"")</f>
        <v/>
      </c>
      <c r="ER160" s="9" t="str">
        <f>IF(AND(ISNUMBER(BC160),ISNUMBER(DK160)),IF(BC160-VLOOKUP(BI160,NyIRS!$L$2:$V$4,DK160,1)&lt;40,40,BC160-VLOOKUP(BI160,NyIRS!$L$2:$V$4,DK160,1)),"")</f>
        <v/>
      </c>
      <c r="ES160" s="9" t="str">
        <f>IF(AND(ISNUMBER(BD160),ISNUMBER(DK160)),IF(BD160-VLOOKUP(BI160,NyIES!$L$2:$V$4,DK160,1)&lt;40,40,BD160-VLOOKUP(BI160,NyIES!$L$2:$V$4,DK160,1)),"")</f>
        <v/>
      </c>
      <c r="ET160" s="9" t="str">
        <f>IF(AND(ISNUMBER(BE160),ISNUMBER(DK160)),IF(BE160-VLOOKUP(BI160,NyISI!$L$2:$V$4,DK160,1)&lt;40,40,BE160-VLOOKUP(BI160,NyISI!$L$2:$V$4,DK160,1)),"")</f>
        <v/>
      </c>
      <c r="EU160" s="9" t="str">
        <f>IF(AND(ISNUMBER(DK160),DK160&lt;8),IF(AND(ISNUMBER(BF160),ISNUMBER(DK160)),IF(BF160-VLOOKUP(BI160,NyISS!$L$2:$V$4,DK160,1)&lt;40,40,BF160-VLOOKUP(BI160,NyISS!$L$2:$V$4,DK160,1)),""),"")</f>
        <v/>
      </c>
      <c r="EV160" s="9" t="str">
        <f>IF(AND(ISNUMBER(DK160),DK160&gt;7),IF(AND(ISNUMBER(BG160),ISNUMBER(DK160)),IF(BG160-VLOOKUP(BI160,NyISM!$L$2:$V$4,DK160,1)&lt;40,40,BG160-VLOOKUP(BI160,NyISM!$L$2:$V$4,DK160,1)),""),"")</f>
        <v/>
      </c>
      <c r="EW160" s="9" t="str">
        <f>IF(AND(ISNUMBER(BH160),ISNUMBER(DK160)),IF(BH160-VLOOKUP(BI160,NyIAM!$L$2:$V$4,DK160,1)&lt;40,40,BH160-VLOOKUP(BI160,NyIAM!$L$2:$V$4,DK160,1)),"")</f>
        <v/>
      </c>
      <c r="EX160" s="9" t="str">
        <f>IF(AND(ISNUMBER(AJ160),ISNUMBER(DK160)),IF(AJ160+VLOOKUP(BI160,NyFi!$L$2:$V$4,DK160,1)&gt;19,19,AJ160+VLOOKUP(BI160,NyFi!$L$2:$V$4,DK160,1)),"")</f>
        <v/>
      </c>
      <c r="EY160" s="9" t="str">
        <f>IF(AND(ISNUMBER(DK160),DK160&lt;8),IF(AND(ISNUMBER(AK160),ISNUMBER(DK160)),IF(AK160+VLOOKUP(BI160,NyGs!$L$2:$V$4,DK160,1)&gt;19,19,AK160+VLOOKUP(BI160,NyGs!$L$2:$V$4,DK160,1)),""),"")</f>
        <v/>
      </c>
      <c r="EZ160" s="9" t="str">
        <f>IF(AND(ISNUMBER(AL160),ISNUMBER(DK160)),IF(AL160+VLOOKUP(BI160,NyRm!$L$2:$V$4,DK160,1)&gt;19,19,AL160+VLOOKUP(BI160,NyRm!$L$2:$V$4,DK160,1)),"")</f>
        <v/>
      </c>
      <c r="FA160" s="9" t="str">
        <f>IF(AND(ISNUMBER(AM160),ISNUMBER(DK160)),IF(AM160+VLOOKUP(BI160,NyFm!$L$2:$V$4,DK160,1)&gt;19,19,AM160+VLOOKUP(BI160,NyFm!$L$2:$V$4,DK160,1)),"")</f>
        <v/>
      </c>
      <c r="FB160" s="9" t="str">
        <f>IF(AND(ISNUMBER(DK160),DK160&lt;8),IF(AND(ISNUMBER(AN160),ISNUMBER(DK160)),IF(AN160+VLOOKUP(BI160,NyLi1R!$L$2:$V$4,DK160,1)&gt;19,19,AN160+VLOOKUP(BI160,NyLi1R!$L$2:$V$4,DK160,1)),""),"")</f>
        <v/>
      </c>
      <c r="FC160" s="9" t="str">
        <f>IF(AND(ISNUMBER(DK160),DK160&lt;8),IF(AND(ISNUMBER(AO160),ISNUMBER(DK160)),IF(AO160+VLOOKUP(BI160,NyLi1E!$L$2:$V$4,DK160,1)&gt;19,19,AO160+VLOOKUP(BI160,NyLi1E!$L$2:$V$4,DK160,1)),""),"")</f>
        <v/>
      </c>
      <c r="FD160" s="9" t="str">
        <f>IF(AND(ISNUMBER(DK160),DK160&lt;8),IF(AND(ISNUMBER(AP160),ISNUMBER(DK160)),IF(AP160+VLOOKUP(BI160,NyLi1T!$L$2:$V$4,DK160,1)&gt;19,19,AP160+VLOOKUP(BI160,NyLi1T!$L$2:$V$4,DK160,1)),""),"")</f>
        <v/>
      </c>
      <c r="FE160" s="9" t="str">
        <f>IF(AND(ISNUMBER(DK160),DK160&gt;7),IF(AND(ISNUMBER(AQ160),ISNUMBER(DK160)),IF(AQ160+VLOOKUP(BI160,NyLi2R!$L$2:$V$4,DK160,1)&gt;19,19,AQ160+VLOOKUP(BI160,NyLi2R!$L$2:$V$4,DK160,1)),""),"")</f>
        <v/>
      </c>
      <c r="FF160" s="9" t="str">
        <f>IF(AND(ISNUMBER(DK160),DK160&gt;7),IF(AND(ISNUMBER(AR160),ISNUMBER(DK160)),IF(AR160+VLOOKUP(BI160,NyLi2E!$L$2:$V$4,DK160,1)&gt;19,19,AR160+VLOOKUP(BI160,NyLi2E!$L$2:$V$4,DK160,1)),""),"")</f>
        <v/>
      </c>
      <c r="FG160" s="9" t="str">
        <f>IF(AND(ISNUMBER(DK160),DK160&gt;7),IF(AND(ISNUMBER(AS160),ISNUMBER(DK160)),IF(AS160+VLOOKUP(BI160,NyLi2T!$L$2:$V$4,DK160,1)&gt;19,19,AS160+VLOOKUP(BI160,NyLi2T!$L$2:$V$4,DK160,1)),""),"")</f>
        <v/>
      </c>
      <c r="FH160" s="9" t="str">
        <f>IF(AND(ISNUMBER(DK160),DK160&lt;8),IF(AND(ISNUMBER(AT160),ISNUMBER(DK160)),IF(AT160+VLOOKUP(BI160,NySs!$L$2:$V$4,DK160,1)&gt;19,19,AT160+VLOOKUP(BI160,NySs!$L$2:$V$4,DK160,1)),""),"")</f>
        <v/>
      </c>
      <c r="FI160" s="9" t="str">
        <f>IF(AND(ISNUMBER(DK160),DK160&lt;9),IF(AND(ISNUMBER(AU160),ISNUMBER(DK160)),IF(AU160+VLOOKUP(BI160,NyEo!$L$2:$V$4,DK160,1)&gt;19,19,AU160+VLOOKUP(BI160,NyEo!$L$2:$V$4,DK160,1)),""),"")</f>
        <v/>
      </c>
      <c r="FJ160" s="9" t="str">
        <f>IF(AND(ISNUMBER(DK160),DK160&gt;7),IF(AND(ISNUMBER(AV160),ISNUMBER(DK160)),IF(AV160+VLOOKUP(BI160,NyHt!$L$2:$V$4,DK160,1)&gt;19,19,AV160+VLOOKUP(BI160,NyHt!$L$2:$V$4,DK160,1)),""),"")</f>
        <v/>
      </c>
      <c r="FK160" s="9" t="str">
        <f>IF(AND(ISNUMBER(AW160),ISNUMBER(DK160)),IF(AW160+VLOOKUP(BI160,NySiF!$L$2:$V$4,DK160,1)&gt;19,19,AW160+VLOOKUP(BI160,NySiF!$L$2:$V$4,DK160,1)),"")</f>
        <v/>
      </c>
      <c r="FL160" s="9" t="str">
        <f>IF(AND(ISNUMBER(AX160),ISNUMBER(DK160)),IF(AX160+VLOOKUP(BI160,NySiB!$L$2:$V$4,DK160,1)&gt;19,19,AX160+VLOOKUP(BI160,NySiB!$L$2:$V$4,DK160,1)),"")</f>
        <v/>
      </c>
      <c r="FM160" s="9" t="str">
        <f>IF(AND(ISNUMBER(AY160),ISNUMBER(DK160)),IF(AY160+VLOOKUP(BI160,NySiT!$L$2:$V$4,DK160,1)&gt;19,19,AY160+VLOOKUP(BI160,NySiT!$L$2:$V$4,DK160,1)),"")</f>
        <v/>
      </c>
      <c r="FN160" s="9" t="str">
        <f>IF(AND(ISNUMBER(AZ160),ISNUMBER(DK160)),IF(AZ160+VLOOKUP(BI160,NyVs!$L$2:$V$4,DK160,1)&gt;19,19,AZ160+VLOOKUP(BI160,NyVs!$L$2:$V$4,DK160,1)),"")</f>
        <v/>
      </c>
      <c r="FO160" s="9" t="str">
        <f>IF(AND(ISNUMBER(BA160),ISNUMBER(DK160)),IF(BA160+VLOOKUP(BI160,NyPp!$L$2:$V$4,DK160,1)&gt;19,19,BA160+VLOOKUP(BI160,NyPp!$L$2:$V$4,DK160,1)),"")</f>
        <v/>
      </c>
      <c r="FP160" s="9" t="str">
        <f>IF(AND(ISNUMBER(BB160),ISNUMBER(DK160)),IF(BB160+VLOOKUP(BI160,NyIGS!$L$2:$V$4,DK160,1)&gt;160,160,BB160+VLOOKUP(BI160,NyIGS!$L$2:$V$4,DK160,1)),"")</f>
        <v/>
      </c>
      <c r="FQ160" s="9" t="str">
        <f>IF(AND(ISNUMBER(BC160),ISNUMBER(DK160)),IF(BC160+VLOOKUP(BI160,NyIRS!$L$2:$V$4,DK160,1)&gt;160,160,BC160+VLOOKUP(BI160,NyIRS!$L$2:$V$4,DK160,1)),"")</f>
        <v/>
      </c>
      <c r="FR160" s="9" t="str">
        <f>IF(AND(ISNUMBER(BD160),ISNUMBER(DK160)),IF(BD160+VLOOKUP(BI160,NyIES!$L$2:$V$4,DK160,1)&gt;160,160, BD160+VLOOKUP(BI160,NyIES!$L$2:$V$4,DK160,1)),"")</f>
        <v/>
      </c>
      <c r="FS160" s="9" t="str">
        <f>IF(AND(ISNUMBER(BE160),ISNUMBER(DK160)),IF(BE160+VLOOKUP(BI160,NyISI!$L$2:$V$4,DK160,1)&gt;160,160,BE160+VLOOKUP(BI160,NyISI!$L$2:$V$4,DK160,1)),"")</f>
        <v/>
      </c>
      <c r="FT160" s="9" t="str">
        <f>IF(AND(ISNUMBER(DK160),DK160&lt;8),IF(AND(ISNUMBER(BF160),ISNUMBER(DK160)),IF(BF160+VLOOKUP(BI160,NyISS!$L$2:$V$4,DK160,1)&gt;160,160,BF160+VLOOKUP(BI160,NyISS!$L$2:$V$4,DK160,1)),""),"")</f>
        <v/>
      </c>
      <c r="FU160" s="9" t="str">
        <f>IF(AND(ISNUMBER(DK160),DK160&gt;7),IF(AND(ISNUMBER(BG160),ISNUMBER(DK160)),IF(BG160+VLOOKUP(BI160,NyISM!$L$2:$V$4,DK160,1)&gt;160,160,BG160+VLOOKUP(BI160,NyISM!$L$2:$V$4,DK160,1)),""),"")</f>
        <v/>
      </c>
      <c r="FV160" s="9" t="str">
        <f>IF(AND(ISNUMBER(BH160),ISNUMBER(DK160)),IF(BH160+VLOOKUP(BI160,NyIAM!$L$2:$V$4,DK160,1)&gt;160,160,BH160+VLOOKUP(BI160,NyIAM!$L$2:$V$4,DK160,1)),"")</f>
        <v/>
      </c>
    </row>
    <row r="161" spans="1:178" x14ac:dyDescent="0.2">
      <c r="A161" s="51"/>
      <c r="B161" s="51"/>
      <c r="C161" s="51"/>
      <c r="D161" s="51"/>
      <c r="E161" s="51"/>
      <c r="F161" s="51"/>
      <c r="G161" s="51"/>
      <c r="H161" s="51"/>
      <c r="I161" s="51"/>
      <c r="J161" s="52"/>
      <c r="K161" s="52"/>
      <c r="L161" s="53"/>
      <c r="M161" s="53"/>
      <c r="N161" s="58" t="str">
        <f t="shared" si="44"/>
        <v/>
      </c>
      <c r="O161" s="53"/>
      <c r="P161" s="53"/>
      <c r="Q161" s="53"/>
      <c r="R161" s="53"/>
      <c r="S161" s="53"/>
      <c r="T161" s="53"/>
      <c r="U161" s="53"/>
      <c r="V161" s="53"/>
      <c r="W161" s="53"/>
      <c r="X161" s="53"/>
      <c r="Y161" s="53"/>
      <c r="Z161" s="53"/>
      <c r="AA161" s="53"/>
      <c r="AB161" s="53"/>
      <c r="AC161" s="53"/>
      <c r="AD161" s="53"/>
      <c r="AE161" s="53"/>
      <c r="AF161" s="53"/>
      <c r="AG161" s="53"/>
      <c r="AH161" s="53"/>
      <c r="AI161" s="53"/>
      <c r="AJ161" s="4" t="str">
        <f>IF(O161="","",IF(ISNUMBER(N161),VLOOKUP(O161,NyFi!$A$2:$K$40,DK161),""))</f>
        <v/>
      </c>
      <c r="AK161" s="4" t="str">
        <f>IF(P161="","",IF(AND(ISNUMBER(N161),DK161&lt;8),VLOOKUP(P161,NyGs!$A$2:$G$41,DK161),""))</f>
        <v/>
      </c>
      <c r="AL161" s="4" t="str">
        <f>IF(AA161="","",IF(ISNUMBER(N161),VLOOKUP(AA161,NyRm!$A$2:$K$56,DK161),""))</f>
        <v/>
      </c>
      <c r="AM161" s="4" t="str">
        <f>IF(Z161="","",IF(ISNUMBER(N161),VLOOKUP(Z161,NyFm!$A$2:$K$46,DK161),""))</f>
        <v/>
      </c>
      <c r="AN161" s="4" t="str">
        <f>IF(U161="","",IF(AND(ISNUMBER(N161),DK161&lt;8),VLOOKUP(U161,NyLi1R!$A$2:$G$20,DK161),""))</f>
        <v/>
      </c>
      <c r="AO161" s="4" t="str">
        <f>IF(V161="","",IF(AND(ISNUMBER(N161),DK161&lt;8),VLOOKUP(V161,NyLi1E!$A$2:$G$20,DK161),""))</f>
        <v/>
      </c>
      <c r="AP161" s="4" t="str">
        <f>IF(AND(ISNUMBER(N161),ISNUMBER(AN161),ISNUMBER(AO161),DK161&lt;8),VLOOKUP(AN161+AO161,NyLi1T!$A$2:$G$40,DK161),"")</f>
        <v/>
      </c>
      <c r="AQ161" s="4" t="str">
        <f>IF(W161="","",IF(AND(ISNUMBER(N161),DK161&gt;7),VLOOKUP(W161,NyLi2R!$A$2:$K$20,DK161),""))</f>
        <v/>
      </c>
      <c r="AR161" s="4" t="str">
        <f>IF(X161="","",IF(AND(ISNUMBER(N161),DK161&gt;7),VLOOKUP(X161,NyLi2E!$A$2:$K$20,DK161),""))</f>
        <v/>
      </c>
      <c r="AS161" s="4" t="str">
        <f>IF(AND(ISNUMBER(N161),ISNUMBER(AQ161),ISNUMBER(AR161),DK161&gt;7),VLOOKUP(AQ161+AR161,NyLi2T!$A$2:$K$40,DK161),"")</f>
        <v/>
      </c>
      <c r="AT161" s="4" t="str">
        <f>IF(AE161="","",IF(AND(ISNUMBER(N161),DK161&lt;8),VLOOKUP(AE161,NySs!$A$2:$G$28,DK161),""))</f>
        <v/>
      </c>
      <c r="AU161" s="4" t="str">
        <f>IF(AD161="","",IF(AND(ISNUMBER(N161),DK161&lt;9),VLOOKUP(AD161,NyEo!$A$2:$H$22,DK161),""))</f>
        <v/>
      </c>
      <c r="AV161" s="4" t="str">
        <f>IF(Q161="","",IF(AND(ISNUMBER(N161),DK161&gt;7),VLOOKUP(Q161,NyHt!$A$2:$K$17,DK161),""))</f>
        <v/>
      </c>
      <c r="AW161" s="4" t="str">
        <f>IF(R161="","",IF(ISNUMBER(N161),VLOOKUP(R161,NySiF!$A$2:$K$18,DK161),""))</f>
        <v/>
      </c>
      <c r="AX161" s="4" t="str">
        <f>IF(S161="","",IF(ISNUMBER(N161),VLOOKUP(S161,NySiB!$A$2:$K$16,DK161),""))</f>
        <v/>
      </c>
      <c r="AY161" s="4" t="str">
        <f>IF(T161="","",IF(ISNUMBER(N161),VLOOKUP(T161,NySiT!$A$2:$K$32,DK161),""))</f>
        <v/>
      </c>
      <c r="AZ161" s="4" t="str">
        <f>IF(Y161="","",IF(ISNUMBER(N161),VLOOKUP(Y161,NyVs!$A$2:$K$86,DK161),""))</f>
        <v/>
      </c>
      <c r="BA161" s="4" t="str">
        <f>IF(AI161="","",IF(ISNUMBER(N161),VLOOKUP(AI161,NyPp!$A$2:$K$202,DK161),""))</f>
        <v/>
      </c>
      <c r="BB161" s="4" t="str">
        <f>IF(AND(ISNUMBER(AJ161),ISNUMBER(AK161),ISNUMBER(AL161),ISNUMBER(AM161),DK161&lt;8),IF(COUNTIF(O161,0)+COUNTIF(P161,0)+COUNTIF(AA161,0)+COUNTIF(Z161,0)&gt;1,"",VLOOKUP(AJ161+AK161+AL161+AM161,NyIGS!$A$2:$K$78,DK161)),IF(AND(ISNUMBER(AJ161),ISNUMBER(AL161),ISNUMBER(AM161),ISNUMBER(AS161),DK161&gt;7),IF(COUNTIF(O161,0)+COUNTIF(AA161,0)+COUNTIF(Z161,0)+AND(COUNTIF(W161,0),COUNTIF(X161,0))&gt;1,"",VLOOKUP(AJ161+AL161+AM161+AS161,NyIGS!$A$2:$K$78,DK161)),""))</f>
        <v/>
      </c>
      <c r="BC161" s="4" t="str">
        <f>IF(AND(ISNUMBER(AJ161),ISNUMBER(AN161),ISNUMBER(AT161),DK161&lt;8),IF(COUNTIF(O161,0)+COUNTIF(U161,0)+COUNTIF(AE161,0)&gt;1,"",VLOOKUP(AJ161+AN161+AT161,NyIRS!$A$2:$K$59,DK161)),IF(AND(ISNUMBER(AJ161),ISNUMBER(AQ161),DK161&gt;7),IF(COUNTIF(O161,0)+COUNTIF(W161,0)&gt;1,"",VLOOKUP(AJ161+AQ161,NyIRS!$A$2:$K$59,DK161)),""))</f>
        <v/>
      </c>
      <c r="BD161" s="4" t="str">
        <f>IF(AND(ISNUMBER(AK161),ISNUMBER(AL161),ISNUMBER(AM161),DK161&lt;8),IF(COUNTIF(P161,0)+COUNTIF(AA161,0)+COUNTIF(Z161,0)&gt;1,"",VLOOKUP(AK161+AL161+AM161,NyIES!$A$2:$K$59,DK161)),IF(AND(ISNUMBER(AL161),ISNUMBER(AM161),ISNUMBER(AR161),DK161&gt;7),IF(COUNTIF(AA161,0)+COUNTIF(Z161,0)+COUNTIF(X161,0)&gt;1,"",VLOOKUP(AL161+AM161+AR161,NyIES!$A$2:$K$59,DK161)),""))</f>
        <v/>
      </c>
      <c r="BE161" s="4" t="str">
        <f>IF(AND(ISNUMBER(AJ161),ISNUMBER(AP161),ISNUMBER(AU161),DK161&lt;8),IF(COUNTIF(O161,0)+AND(COUNTIF(U161,0),COUNTIF(V161,0))+COUNTIF(AD161,0)&gt;1,"",VLOOKUP(AJ161+AP161+AU161,NyISI!$A$2:$K$59,DK161)),IF(AND(ISNUMBER(AS161),ISNUMBER(AU161),ISNUMBER(AV161),DK161=8),IF(COUNTIF(AD161,0)+COUNTIF(Q161,0)+AND(COUNTIF(W161,0),COUNTIF(X161,0))&gt;1,"",VLOOKUP(AS161+AU161+AV161,NyISI!$A$2:$K$59,DK161)),IF(AND(ISNUMBER(AS161),ISNUMBER(AV161),DK161&gt;8),IF(COUNTIF(Q161,0)+AND(COUNTIF(W161,0),COUNTIF(X161,0))&gt;1,"",VLOOKUP(AS161+AV161,NyISI!$A$2:$K$59,DK161)),"")))</f>
        <v/>
      </c>
      <c r="BF161" s="4" t="str">
        <f>IF(AND(ISNUMBER(AT161),ISNUMBER(AK161),ISNUMBER(AL161),ISNUMBER(AM161),DK161&lt;8),IF(COUNTIF(P161,0)+COUNTIF(AA161,0)+COUNTIF(Z161,0)+COUNTIF(AE161,0)&gt;1,"",VLOOKUP(AT161+AK161+AL161+AM161,NyISS!$A$2:$G$78,DK161)),"")</f>
        <v/>
      </c>
      <c r="BG161" s="4" t="str">
        <f>IF(AND(ISNUMBER(AJ161),ISNUMBER(AL161),ISNUMBER(AM161),DK161&gt;7),IF(COUNTIF(O161,0)+COUNTIF(AA161,0)+COUNTIF(Z161,0)&gt;1,"",VLOOKUP(AJ161+AL161+AM161,NyISM!$A$2:$K$59,DK161)),"")</f>
        <v/>
      </c>
      <c r="BH161" s="4" t="str">
        <f>IF(AND(ISNUMBER(AY161),ISNUMBER(AZ161)),IF(COUNTIF(T161,0)+COUNTIF(Y161,0)&gt;1,"",VLOOKUP(AY161+AZ161,NyIAM!$A$2:$K$40,DK161)),"")</f>
        <v/>
      </c>
      <c r="BJ161" s="4" t="str">
        <f>IF(ISNUMBER(BB161),VLOOKUP(BB161,Percentil!$A$2:$B$122,2,1),"")</f>
        <v/>
      </c>
      <c r="BK161" s="4" t="str">
        <f>IF(ISNUMBER(BC161),VLOOKUP(BC161,Percentil!$A$2:$B$122,2,1),"")</f>
        <v/>
      </c>
      <c r="BL161" s="4" t="str">
        <f>IF(ISNUMBER(BD161),VLOOKUP(BD161,Percentil!$A$2:$B$122,2,1),"")</f>
        <v/>
      </c>
      <c r="BM161" s="4" t="str">
        <f>IF(ISNUMBER(BE161),VLOOKUP(BE161,Percentil!$A$2:$B$122,2,1),"")</f>
        <v/>
      </c>
      <c r="BN161" s="4" t="str">
        <f>IF(ISNUMBER(BF161),VLOOKUP(BF161,Percentil!$A$2:$B$122,2,1),"")</f>
        <v/>
      </c>
      <c r="BO161" s="4" t="str">
        <f>IF(ISNUMBER(BG161),VLOOKUP(BG161,Percentil!$A$2:$B$122,2,1),"")</f>
        <v/>
      </c>
      <c r="BP161" s="4" t="str">
        <f>IF(ISNUMBER(BH161),VLOOKUP(BH161,Percentil!$A$2:$B$122,2,1),"")</f>
        <v/>
      </c>
      <c r="BQ161" s="4" t="str">
        <f>IF(AND(ISNUMBER(AJ161),ISNUMBER(DK161)),IF(AJ161-VLOOKUP(BI161,NyFi!$L$2:$V$4,DK161,1)&lt;1,1 &amp; " - " &amp; AJ161+VLOOKUP(BI161,NyFi!$L$2:$V$4,DK161,1),IF(AJ161+VLOOKUP(BI161,NyFi!$L$2:$V$4,DK161,1)&gt;19,AJ161-VLOOKUP(BI161,NyFi!$L$2:$V$4,DK161,1) &amp; " - " &amp; 19,AJ161-VLOOKUP(BI161,NyFi!$L$2:$V$4,DK161,1) &amp; " - " &amp; AJ161+VLOOKUP(BI161,NyFi!$L$2:$V$4,DK161,1))),"")</f>
        <v/>
      </c>
      <c r="BR161" s="4" t="str">
        <f>IF(AND(ISNUMBER(DK161),DK161&lt;8),IF(AND(ISNUMBER(AK161),ISNUMBER(DK161)),IF(AK161-VLOOKUP(BI161,NyGs!$L$2:$V$4,DK161,1)&lt;1,1 &amp; " - " &amp; AK161+VLOOKUP(BI161,NyGs!$L$2:$V$4,DK161,1),IF(AK161+VLOOKUP(BI161,NyGs!$L$2:$V$4,DK161,1)&gt;19,AK161-VLOOKUP(BI161,NyGs!$L$2:$V$4,DK161,1) &amp; " - " &amp; 19,AK161-VLOOKUP(BI161,NyGs!$L$2:$V$4,DK161,1) &amp; " - " &amp; AK161+VLOOKUP(BI161,NyGs!$L$2:$V$4,DK161,1))),""),"")</f>
        <v/>
      </c>
      <c r="BS161" s="4" t="str">
        <f>IF(AND(ISNUMBER(AL161),ISNUMBER(DK161)),IF(AL161-VLOOKUP(BI161,NyRm!$L$2:$V$4,DK161,1)&lt;1,1 &amp; " - " &amp; AL161+VLOOKUP(BI161,NyRm!$L$2:$V$4,DK161,1),IF(AL161+VLOOKUP(BI161,NyRm!$L$2:$V$4,DK161,1)&gt;19,AL161-VLOOKUP(BI161,NyRm!$L$2:$V$4,DK161,1) &amp; " - " &amp; 19,AL161-VLOOKUP(BI161,NyRm!$L$2:$V$4,DK161,1) &amp; " - " &amp; AL161+VLOOKUP(BI161,NyRm!$L$2:$V$4,DK161,1))),"")</f>
        <v/>
      </c>
      <c r="BT161" s="4" t="str">
        <f>IF(AND(ISNUMBER(AM161),ISNUMBER(DK161)),IF(AM161-VLOOKUP(BI161,NyFm!$L$2:$V$4,DK161,1)&lt;1,1 &amp; " - " &amp; AM161+VLOOKUP(BI161,NyFm!$L$2:$V$4,DK161,1),IF(AM161+VLOOKUP(BI161,NyFm!$L$2:$V$4,DK161,1)&gt;19,AM161-VLOOKUP(BI161,NyFm!$L$2:$V$4,DK161,1) &amp; " - " &amp; 19,AM161-VLOOKUP(BI161,NyFm!$L$2:$V$4,DK161,1) &amp; " - " &amp; AM161+VLOOKUP(BI161,NyFm!$L$2:$V$4,DK161,1))),"")</f>
        <v/>
      </c>
      <c r="BU161" s="4" t="str">
        <f>IF(AND(ISNUMBER(DK161),DK161&lt;8),IF(AND(ISNUMBER(AN161),ISNUMBER(DK161)),IF(AN161-VLOOKUP(BI161,NyLi1R!$L$2:$V$4,DK161,1)&lt;1,1 &amp; " - " &amp; AN161+VLOOKUP(BI161,NyLi1R!$L$2:$V$4,DK161,1),IF(AN161+VLOOKUP(BI161,NyLi1R!$L$2:$V$4,DK161,1)&gt;19,AN161-VLOOKUP(BI161,NyLi1R!$L$2:$V$4,DK161,1) &amp; " - " &amp; 19,AN161-VLOOKUP(BI161,NyLi1R!$L$2:$V$4,DK161,1) &amp; " - " &amp; AN161+VLOOKUP(BI161,NyLi1R!$L$2:$V$4,DK161,1))),""),"")</f>
        <v/>
      </c>
      <c r="BV161" s="4" t="str">
        <f>IF(AND(ISNUMBER(DK161),DK161&lt;8),IF(AND(ISNUMBER(AO161),ISNUMBER(DK161)),IF(AO161-VLOOKUP(BI161,NyLi1E!$L$2:$V$4,DK161,1)&lt;1,1 &amp; " - " &amp; AO161+VLOOKUP(BI161,NyLi1E!$L$2:$V$4,DK161,1),IF(AO161+VLOOKUP(BI161,NyLi1E!$L$2:$V$4,DK161,1)&gt;19,AO161-VLOOKUP(BI161,NyLi1E!$L$2:$V$4,DK161,1) &amp; " - " &amp; 19,AO161-VLOOKUP(BI161,NyLi1E!$L$2:$V$4,DK161,1) &amp; " - " &amp; AO161+VLOOKUP(BI161,NyLi1E!$L$2:$V$4,DK161,1))),""),"")</f>
        <v/>
      </c>
      <c r="BW161" s="4" t="str">
        <f>IF(AND(ISNUMBER(DK161),DK161&lt;8),IF(AND(ISNUMBER(AP161),ISNUMBER(DK161)),IF(AP161-VLOOKUP(BI161,NyLi1T!$L$2:$V$4,DK161,1)&lt;1,1 &amp; " - " &amp; AP161+VLOOKUP(BI161,NyLi1T!$L$2:$V$4,DK161,1),IF(AP161+VLOOKUP(BI161,NyLi1T!$L$2:$V$4,DK161,1)&gt;19,AP161-VLOOKUP(BI161,NyLi1T!$L$2:$V$4,DK161,1) &amp; " - " &amp; 19,AP161-VLOOKUP(BI161,NyLi1T!$L$2:$V$4,DK161,1) &amp; " - " &amp; AP161+VLOOKUP(BI161,NyLi1T!$L$2:$V$4,DK161,1))),""),"")</f>
        <v/>
      </c>
      <c r="BX161" s="4" t="str">
        <f>IF(AND(ISNUMBER(DK161),DK161&gt;7),IF(AND(ISNUMBER(AQ161),ISNUMBER(DK161)),IF(AQ161-VLOOKUP(BI161,NyLi2R!$L$2:$V$4,DK161,1)&lt;1,1 &amp; " - " &amp; AQ161+VLOOKUP(BI161,NyLi2R!$L$2:$V$4,DK161,1),IF(AQ161+VLOOKUP(BI161,NyLi2R!$L$2:$V$4,DK161,1)&gt;19,AQ161-VLOOKUP(BI161,NyLi2R!$L$2:$V$4,DK161,1) &amp; " - " &amp; 19,AQ161-VLOOKUP(BI161,NyLi2R!$L$2:$V$4,DK161,1) &amp; " - " &amp; AQ161+VLOOKUP(BI161,NyLi2R!$L$2:$V$4,DK161,1))),""),"")</f>
        <v/>
      </c>
      <c r="BY161" s="4" t="str">
        <f>IF(AND(ISNUMBER(DK161),DK161&gt;7),IF(AND(ISNUMBER(AR161),ISNUMBER(DK161)),IF(AR161-VLOOKUP(BI161,NyLi2E!$L$2:$V$4,DK161,1)&lt;1,1 &amp; " - " &amp; AR161+VLOOKUP(BI161,NyLi2E!$L$2:$V$4,DK161,1),IF(AR161+VLOOKUP(BI161,NyLi2E!$L$2:$V$4,DK161,1)&gt;19,AR161-VLOOKUP(BI161,NyLi2E!$L$2:$V$4,DK161,1) &amp; " - " &amp; 19,AR161-VLOOKUP(BI161,NyLi2E!$L$2:$V$4,DK161,1) &amp; " - " &amp; AR161+VLOOKUP(BI161,NyLi2E!$L$2:$V$4,DK161,1))),""),"")</f>
        <v/>
      </c>
      <c r="BZ161" s="4" t="str">
        <f>IF(AND(ISNUMBER(DK161),DK161&gt;7),IF(AND(ISNUMBER(AS161),ISNUMBER(DK161)),IF(AS161-VLOOKUP(BI161,NyLi2T!$L$2:$V$4,DK161,1)&lt;1,1 &amp; " - " &amp; AS161+VLOOKUP(BI161,NyLi2T!$L$2:$V$4,DK161,1),IF(AS161+VLOOKUP(BI161,NyLi2T!$L$2:$V$4,DK161,1)&gt;19,AS161-VLOOKUP(BI161,NyLi2T!$L$2:$V$4,DK161,1) &amp; " - " &amp; 19,AS161-VLOOKUP(BI161,NyLi2T!$L$2:$V$4,DK161,1) &amp; " - " &amp; AS161+VLOOKUP(BI161,NyLi2T!$L$2:$V$4,DK161,1))),""),"")</f>
        <v/>
      </c>
      <c r="CA161" s="4" t="str">
        <f>IF(AND(ISNUMBER(DK161),DK161&lt;8),IF(AND(ISNUMBER(AT161),ISNUMBER(DK161)),IF(AT161-VLOOKUP(BI161,NySs!$L$2:$V$4,DK161,1)&lt;1,1 &amp; " - " &amp; AT161+VLOOKUP(BI161,NySs!$L$2:$V$4,DK161,1),IF(AT161+VLOOKUP(BI161,NySs!$L$2:$V$4,DK161,1)&gt;19,AT161-VLOOKUP(BI161,NySs!$L$2:$V$4,DK161,1) &amp; " - " &amp; 19,AT161-VLOOKUP(BI161,NySs!$L$2:$V$4,DK161,1) &amp; " - " &amp; AT161+VLOOKUP(BI161,NySs!$L$2:$V$4,DK161,1))),""),"")</f>
        <v/>
      </c>
      <c r="CB161" s="4" t="str">
        <f>IF(AND(ISNUMBER(DK161),DK161&lt;9),IF(AND(ISNUMBER(AU161),ISNUMBER(DK161)),IF(AU161-VLOOKUP(BI161,NyEo!$L$2:$V$4,DK161,1)&lt;1,1 &amp; " - " &amp; AU161+VLOOKUP(BI161,NyEo!$L$2:$V$4,DK161,1),IF(AU161+VLOOKUP(BI161,NyEo!$L$2:$V$4,DK161,1)&gt;19,AU161-VLOOKUP(BI161,NyEo!$L$2:$V$4,DK161,1) &amp; " - " &amp; 19,AU161-VLOOKUP(BI161,NyEo!$L$2:$V$4,DK161,1) &amp; " - " &amp; AU161+VLOOKUP(BI161,NyEo!$L$2:$V$4,DK161,1))),""),"")</f>
        <v/>
      </c>
      <c r="CC161" s="4" t="str">
        <f>IF(AND(ISNUMBER(DK161),DK161&gt;7),IF(AND(ISNUMBER(AV161),ISNUMBER(DK161)),IF(AV161-VLOOKUP(BI161,NyHt!$L$2:$V$4,DK161,1)&lt;1,1 &amp; " - " &amp; AV161+VLOOKUP(BI161,NyHt!$L$2:$V$4,DK161,1),IF(AV161+VLOOKUP(BI161,NyHt!$L$2:$V$4,DK161,1)&gt;19,AV161-VLOOKUP(BI161,NyHt!$L$2:$V$4,DK161,1) &amp; " - " &amp; 19,AV161-VLOOKUP(BI161,NyHt!$L$2:$V$4,DK161,1) &amp; " - " &amp; AV161+VLOOKUP(BI161,NyHt!$L$2:$V$4,DK161,1))),""),"")</f>
        <v/>
      </c>
      <c r="CD161" s="4" t="str">
        <f>IF(AND(ISNUMBER(AW161),ISNUMBER(DK161)),IF(AW161-VLOOKUP(BI161,NySiF!$L$2:$V$4,DK161,1)&lt;1,1 &amp; " - " &amp; AW161+VLOOKUP(BI161,NySiF!$L$2:$V$4,DK161,1),IF(AW161+VLOOKUP(BI161,NySiF!$L$2:$V$4,DK161,1)&gt;19,AW161-VLOOKUP(BI161,NySiF!$L$2:$V$4,DK161,1) &amp; " - " &amp; 19,AW161-VLOOKUP(BI161,NySiF!$L$2:$V$4,DK161,1) &amp; " - " &amp; AW161+VLOOKUP(BI161,NySiF!$L$2:$V$4,DK161,1))),"")</f>
        <v/>
      </c>
      <c r="CE161" s="4" t="str">
        <f>IF(AND(ISNUMBER(AX161),ISNUMBER(DK161)),IF(AX161-VLOOKUP(BI161,NySiB!$L$2:$V$4,DK161,1)&lt;1,1 &amp; " - " &amp; AX161+VLOOKUP(BI161,NySiB!$L$2:$V$4,DK161,1),IF(AX161+VLOOKUP(BI161,NySiB!$L$2:$V$4,DK161,1)&gt;19,AX161-VLOOKUP(BI161,NySiB!$L$2:$V$4,DK161,1) &amp; " - " &amp; 19,AX161-VLOOKUP(BI161,NySiB!$L$2:$V$4,DK161,1) &amp; " - " &amp; AX161+VLOOKUP(BI161,NySiB!$L$2:$V$4,DK161,1))),"")</f>
        <v/>
      </c>
      <c r="CF161" s="4" t="str">
        <f>IF(AND(ISNUMBER(AY161),ISNUMBER(DK161)),IF(AY161-VLOOKUP(BI161,NySiT!$L$2:$V$4,DK161,1)&lt;1,1 &amp; " - " &amp; AY161+VLOOKUP(BI161,NySiT!$L$2:$V$4,DK161,1),IF(AY161+VLOOKUP(BI161,NySiT!$L$2:$V$4,DK161,1)&gt;19,AY161-VLOOKUP(BI161,NySiT!$L$2:$V$4,DK161,1) &amp; " - " &amp; 19,AY161-VLOOKUP(BI161,NySiT!$L$2:$V$4,DK161,1) &amp; " - " &amp; AY161+VLOOKUP(BI161,NySiT!$L$2:$V$4,DK161,1))),"")</f>
        <v/>
      </c>
      <c r="CG161" s="4" t="str">
        <f>IF(AND(ISNUMBER(AZ161),ISNUMBER(DK161)),IF(AZ161-VLOOKUP(BI161,NyVs!$L$2:$V$4,DK161,1)&lt;1,1 &amp; " - " &amp; AZ161+VLOOKUP(BI161,NyVs!$L$2:$V$4,DK161,1),IF(AZ161+VLOOKUP(BI161,NyVs!$L$2:$V$4,DK161,1)&gt;19,AZ161-VLOOKUP(BI161,NyVs!$L$2:$V$4,DK161,1) &amp; " - " &amp; 19,AZ161-VLOOKUP(BI161,NyVs!$L$2:$V$4,DK161,1) &amp; " - " &amp; AZ161+VLOOKUP(BI161,NyVs!$L$2:$V$4,DK161,1))),"")</f>
        <v/>
      </c>
      <c r="CH161" s="4" t="str">
        <f>IF(AND(ISNUMBER(BA161),ISNUMBER(DK161)),IF(BA161-VLOOKUP(BI161,NyPp!$L$2:$V$4,DK161,1)&lt;1,1 &amp; " - " &amp; BA161+VLOOKUP(BI161,NyPp!$L$2:$V$4,DK161,1),IF(BA161+VLOOKUP(BI161,NyPp!$L$2:$V$4,DK161,1)&gt;19,BA161-VLOOKUP(BI161,NyPp!$L$2:$V$4,DK161,1) &amp; " - " &amp; 19,BA161-VLOOKUP(BI161,NyPp!$L$2:$V$4,DK161,1) &amp; " - " &amp; BA161+VLOOKUP(BI161,NyPp!$L$2:$V$4,DK161,1))),"")</f>
        <v/>
      </c>
      <c r="CI161" s="4" t="str">
        <f>IF(AND(ISNUMBER(BB161),ISNUMBER(DK161)),IF(BB161-VLOOKUP(BI161,NyIGS!$L$2:$V$4,DK161,1)&lt;40,40 &amp; " - " &amp; BB161+VLOOKUP(BI161,NyIGS!$L$2:$V$4,DK161,1),IF(BB161+VLOOKUP(BI161,NyIGS!$L$2:$V$4,DK161,1)&gt;160,BB161-VLOOKUP(BI161,NyIGS!$L$2:$V$4,DK161,1) &amp; " - " &amp; 160,BB161-VLOOKUP(BI161,NyIGS!$L$2:$V$4,DK161,1) &amp; " - " &amp; BB161+VLOOKUP(BI161,NyIGS!$L$2:$V$4,DK161,1))),"")</f>
        <v/>
      </c>
      <c r="CJ161" s="4" t="str">
        <f>IF(AND(ISNUMBER(BC161),ISNUMBER(DK161)),IF(BC161-VLOOKUP(BI161,NyIRS!$L$2:$V$4,DK161,1)&lt;40,40 &amp; " - " &amp; BC161+VLOOKUP(BI161,NyIRS!$L$2:$V$4,DK161,1),IF(BC161+VLOOKUP(BI161,NyIRS!$L$2:$V$4,DK161,1)&gt;160,BC161-VLOOKUP(BI161,NyIRS!$L$2:$V$4,DK161,1) &amp; " - " &amp; 160,BC161-VLOOKUP(BI161,NyIRS!$L$2:$V$4,DK161,1) &amp; " - " &amp; BC161+VLOOKUP(BI161,NyIRS!$L$2:$V$4,DK161,1))),"")</f>
        <v/>
      </c>
      <c r="CK161" s="4" t="str">
        <f>IF(AND(ISNUMBER(BD161),ISNUMBER(DK161)),IF(BD161-VLOOKUP(BI161,NyIES!$L$2:$V$4,DK161,1)&lt;40,40 &amp; " - " &amp; BD161+VLOOKUP(BI161,NyIES!$L$2:$V$4,DK161,1),IF(BD161+VLOOKUP(BI161,NyIES!$L$2:$V$4,DK161,1)&gt;160,BD161-VLOOKUP(BI161,NyIES!$L$2:$V$4,DK161,1) &amp; " - " &amp; 160,BD161-VLOOKUP(BI161,NyIES!$L$2:$V$4,DK161,1) &amp; " - " &amp; BD161+VLOOKUP(BI161,NyIES!$L$2:$V$4,DK161,1))),"")</f>
        <v/>
      </c>
      <c r="CL161" s="4" t="str">
        <f>IF(AND(ISNUMBER(BE161),ISNUMBER(DK161)),IF(BE161-VLOOKUP(BI161,NyISI!$L$2:$V$4,DK161,1)&lt;40,40 &amp; " - " &amp; BE161+VLOOKUP(BI161,NyISI!$L$2:$V$4,DK161,1),IF(BE161+VLOOKUP(BI161,NyISI!$L$2:$V$4,DK161,1)&gt;160,BE161-VLOOKUP(BI161,NyISI!$L$2:$V$4,DK161,1) &amp; " - " &amp; 160,BE161-VLOOKUP(BI161,NyISI!$L$2:$V$4,DK161,1) &amp; " - " &amp; BE161+VLOOKUP(BI161,NyISI!$L$2:$V$4,DK161,1))),"")</f>
        <v/>
      </c>
      <c r="CM161" s="4" t="str">
        <f>IF(AND(ISNUMBER(DK161),DK161&lt;8),IF(AND(ISNUMBER(BF161),ISNUMBER(DK161)),IF(BF161-VLOOKUP(BI161,NyISS!$L$2:$V$4,DK161,1)&lt;40,40 &amp; " - " &amp; BF161+VLOOKUP(BI161,NyISS!$L$2:$V$4,DK161,1),IF(BF161+VLOOKUP(BI161,NyISS!$L$2:$V$4,DK161,1)&gt;160,BF161-VLOOKUP(BI161,NyISS!$L$2:$V$4,DK161,1) &amp; " - " &amp; 160,BF161-VLOOKUP(BI161,NyISS!$L$2:$V$4,DK161,1) &amp; " - " &amp; BF161+VLOOKUP(BI161,NyISS!$L$2:$V$4,DK161,1))),""),"")</f>
        <v/>
      </c>
      <c r="CN161" s="4" t="str">
        <f>IF(AND(ISNUMBER(DK161),DK161&gt;7),IF(AND(ISNUMBER(BG161),ISNUMBER(DK161)),IF(BG161-VLOOKUP(BI161,NyISM!$L$2:$V$4,DK161,1)&lt;40,40 &amp; " - " &amp; BG161+VLOOKUP(BI161,NyISM!$L$2:$V$4,DK161,1),IF(BG161+VLOOKUP(BI161,NyISM!$L$2:$V$4,DK161,1)&gt;160,BG161-VLOOKUP(BI161,NyISM!$L$2:$V$4,DK161,1) &amp; " - " &amp; 160,BG161-VLOOKUP(BI161,NyISM!$L$2:$V$4,DK161,1) &amp; " - " &amp; BG161+VLOOKUP(BI161,NyISM!$L$2:$V$4,DK161,1))),""),"")</f>
        <v/>
      </c>
      <c r="CO161" s="4" t="str">
        <f>IF(AND(ISNUMBER(BH161),ISNUMBER(DK161)),IF(BH161-VLOOKUP(BI161,NyIAM!$L$2:$V$4,DK161,1)&lt;40,40 &amp; " - " &amp; BH161+VLOOKUP(BI161,NyIAM!$L$2:$V$4,DK161,1),IF(BH161+VLOOKUP(BI161,NyIAM!$L$2:$V$4,DK161,1)&gt;160,BH161-VLOOKUP(BI161,NyIAM!$L$2:$V$4,DK161,1) &amp; " - " &amp; 160,BH161-VLOOKUP(BI161,NyIAM!$L$2:$V$4,DK161,1) &amp; " - " &amp; BH161+VLOOKUP(BI161,NyIAM!$L$2:$V$4,DK161,1))),"")</f>
        <v/>
      </c>
      <c r="CP161" s="4" t="str">
        <f>IF(AF161="","",IF(AND(ISNUMBER(AF161),ISNUMBER(DK161)),IF(VLOOKUP(AF161,NyOm!$A$2:$K$30,DK161,1)=1,"Onormalt få ord",IF(VLOOKUP(AF161,NyOm!$A$2:$K$30,DK161,1)=2,"Färre antal ord än normalt",IF(VLOOKUP(AF161,NyOm!$A$2:$K$30,DK161,1)=3,"Normalt antal ord","")))))</f>
        <v/>
      </c>
      <c r="CQ161" s="4" t="str">
        <f>IF(AB161="","",IF(AND(ISNUMBER(AB161),ISNUMBER(DK161)),IF(VLOOKUP(AB161,NyPbTid!$A$2:$K$218,DK161,1)=1,"Onormalt lång tidsåtgång",IF(VLOOKUP(AB161,NyPbTid!$A$2:$K$218,DK161,1)=2,"Långsammare än normalt",IF(VLOOKUP(AB161,NyPbTid!$A$2:$K$218,DK161,1)=3,"Normal tidsåtgång","")))))</f>
        <v/>
      </c>
      <c r="CR161" s="4" t="str">
        <f>IF(AC161="","",IF(AND(ISNUMBER(AC161),ISNUMBER(DK161)),IF(VLOOKUP(AC161,NyPbFel!$A$2:$K$18,DK161,1)=1,"Onormalt antal fel",IF(VLOOKUP(AC161,NyPbFel!$A$2:$K$18,DK161,1)=2,"Fler fel än normalt",IF(VLOOKUP(AC161,NyPbFel!$A$2:$K$18,DK161,1)=3,"Normalt antal fel","")))))</f>
        <v/>
      </c>
      <c r="CS161" s="4" t="str">
        <f t="shared" si="50"/>
        <v/>
      </c>
      <c r="CT161" s="4" t="str">
        <f>IF(OR(ISNUMBER(CS161),CS161="0**"),IF(ISNUMBER(CS161),CS161/ABS(CS161)*VLOOKUP(1,SignDiff!$A$3:$K$4,DK161,1),VLOOKUP(1,SignDiff!$A$3:$K$4,DK161,1)),"")</f>
        <v/>
      </c>
      <c r="CU161" s="4" t="str">
        <f>IF(OR(ISNUMBER(CS161),CS161="0**"),IF(ISNUMBER(CS161),CS161/ABS(CS161)*VLOOKUP(1,SignDiff!$A$7:$K$8,DK161,1),VLOOKUP(1,SignDiff!$A$7:$K$8,DK161,1)),"")</f>
        <v/>
      </c>
      <c r="CV161" s="4" t="str">
        <f t="shared" si="51"/>
        <v/>
      </c>
      <c r="CW161" s="4" t="str">
        <f t="shared" si="52"/>
        <v/>
      </c>
      <c r="CX161" s="4" t="str">
        <f>IF(OR(ISNUMBER(CS161),CS161="0**"),IF(CS161="0**",VLOOKUP(0,'IRS-IES'!$A$2:$C$43,2,1),IF(CS161&lt;0,VLOOKUP(ABS(CS161),'IRS-IES'!$A$2:$C$43,2,1),VLOOKUP(ABS(CS161),'IRS-IES'!$A$2:$C$43,3,1))),"")</f>
        <v/>
      </c>
      <c r="CY161" s="4" t="str">
        <f t="shared" si="53"/>
        <v/>
      </c>
      <c r="CZ161" s="4" t="str">
        <f>IF(OR(ISNUMBER(CY161),CY161="0**"),IF(ISNUMBER(CY161),CY161/ABS(CY161)*VLOOKUP(2,SignDiff!$A$3:$K$4,DK161,1),VLOOKUP(2,SignDiff!$A$3:$K$4,DK161,1)),"")</f>
        <v/>
      </c>
      <c r="DA161" s="4" t="str">
        <f>IF(OR(ISNUMBER(CY161),CY161="0**"),IF(ISNUMBER(CY161),CY161/ABS(CY161)*VLOOKUP(2,SignDiff!$A$7:$K$8,DK161,1),VLOOKUP(2,SignDiff!$A$7:$K$8,DK161,1)),"")</f>
        <v/>
      </c>
      <c r="DB161" s="4" t="str">
        <f t="shared" si="54"/>
        <v/>
      </c>
      <c r="DC161" s="4" t="str">
        <f t="shared" si="55"/>
        <v/>
      </c>
      <c r="DD161" s="4" t="str">
        <f>IF(OR(ISNUMBER(CY161),CY161="0**"),IF(CY161="0**",VLOOKUP(0,'ISI-ISS'!$A$2:$C$43,2,1),IF(CY161&lt;0,VLOOKUP(ABS(CY161),'ISI-ISS'!$A$2:$C$43,2,1),VLOOKUP(ABS(CY161),'ISI-ISS'!$A$2:$C$43,3,1))),"")</f>
        <v/>
      </c>
      <c r="DE161" s="4" t="str">
        <f t="shared" si="56"/>
        <v/>
      </c>
      <c r="DF161" s="4" t="str">
        <f>IF(OR(ISNUMBER(DE161),DE161="0**"),IF(ISNUMBER(DE161),DE161/ABS(DE161)*VLOOKUP(2,SignDiff!$A$3:$K$4,DK161,1),VLOOKUP(2,SignDiff!$A$3:$K$4,DK161,1)),"")</f>
        <v/>
      </c>
      <c r="DG161" s="4" t="str">
        <f>IF(OR(ISNUMBER(DE161),DE161="0**"),IF(ISNUMBER(DE161),DE161/ABS(DE161)*VLOOKUP(2,SignDiff!$A$7:$K$8,DK161,1),VLOOKUP(2,SignDiff!$A$7:$K$8,DK161,1)),"")</f>
        <v/>
      </c>
      <c r="DH161" s="4" t="str">
        <f t="shared" si="57"/>
        <v/>
      </c>
      <c r="DI161" s="4" t="str">
        <f t="shared" si="58"/>
        <v/>
      </c>
      <c r="DJ161" s="4" t="str">
        <f>IF(OR(ISNUMBER(DE161),DE161="0**"),IF(DE161="0**",VLOOKUP(0,'ISI-ISM'!$A$2:$C$43,2,1),IF(DE161&lt;0,VLOOKUP(ABS(DE161),'ISI-ISM'!$A$2:$C$43,2,1),VLOOKUP(ABS(DE161),'ISI-ISM'!$A$2:$C$43,3,1))),"")</f>
        <v/>
      </c>
      <c r="DK161" s="4" t="str">
        <f>IF(ISERROR(VLOOKUP(N161,age!$A$2:$C$11,2,1)),"",VLOOKUP(N161,age!$A$2:$C$11,2,1))</f>
        <v/>
      </c>
      <c r="DL161" s="4" t="str">
        <f>IF(ISERROR(VLOOKUP(N161,age!$A$2:$C$11,3,1)),"",VLOOKUP(N161,age!$A$2:$C$11,3,1))</f>
        <v/>
      </c>
      <c r="DM161" s="4">
        <f t="shared" si="45"/>
        <v>0</v>
      </c>
      <c r="DN161" s="4">
        <f t="shared" si="46"/>
        <v>0</v>
      </c>
      <c r="DO161" s="4">
        <f t="shared" si="47"/>
        <v>0</v>
      </c>
      <c r="DP161" s="4">
        <f t="shared" si="48"/>
        <v>0</v>
      </c>
      <c r="DQ161" s="4">
        <f t="shared" si="49"/>
        <v>0</v>
      </c>
      <c r="DR161" s="9" t="str">
        <f t="shared" si="59"/>
        <v/>
      </c>
      <c r="DS161" s="9" t="str">
        <f t="shared" si="60"/>
        <v/>
      </c>
      <c r="DT161" s="9" t="str">
        <f t="shared" si="61"/>
        <v/>
      </c>
      <c r="DU161" s="9" t="str">
        <f t="shared" si="62"/>
        <v/>
      </c>
      <c r="DV161" s="9" t="str">
        <f t="shared" si="63"/>
        <v/>
      </c>
      <c r="DW161" s="9" t="str">
        <f t="shared" si="64"/>
        <v/>
      </c>
      <c r="DX161" s="9" t="str">
        <f t="shared" si="65"/>
        <v/>
      </c>
      <c r="DY161" s="9" t="str">
        <f>IF(AND(ISNUMBER(AJ161),ISNUMBER(DK161)),IF(AJ161-VLOOKUP(BI161,NyFi!$L$2:$V$4,DK161,1)&lt;1,1,AJ161-VLOOKUP(BI161,NyFi!$L$2:$V$4,DK161,1)),"")</f>
        <v/>
      </c>
      <c r="DZ161" s="9" t="str">
        <f>IF(AND(ISNUMBER(DK161),DK161&lt;8),IF(AND(ISNUMBER(AK161),ISNUMBER(DK161)),IF(AK161-VLOOKUP(BI161,NyGs!$L$2:$V$4,DK161,1)&lt;1,1,AK161-VLOOKUP(BI161,NyGs!$L$2:$V$4,DK161,1)),""),"")</f>
        <v/>
      </c>
      <c r="EA161" s="9" t="str">
        <f>IF(AND(ISNUMBER(AL161),ISNUMBER(DK161)),IF(AL161-VLOOKUP(BI161,NyRm!$L$2:$V$4,DK161,1)&lt;1,1,AL161-VLOOKUP(BI161,NyRm!$L$2:$V$4,DK161,1)),"")</f>
        <v/>
      </c>
      <c r="EB161" s="9" t="str">
        <f>IF(AND(ISNUMBER(AM161),ISNUMBER(DK161)),IF(AM161-VLOOKUP(BI161,NyFm!$L$2:$V$4,DK161,1)&lt;1,1,AM161-VLOOKUP(BI161,NyFm!$L$2:$V$4,DK161,1)),"")</f>
        <v/>
      </c>
      <c r="EC161" s="9" t="str">
        <f>IF(AND(ISNUMBER(DK161),DK161&lt;8),IF(AND(ISNUMBER(AN161),ISNUMBER(DK161)),IF(AN161-VLOOKUP(BI161,NyLi1R!$L$2:$V$4,DK161,1)&lt;1,1,AN161-VLOOKUP(BI161,NyLi1R!$L$2:$V$4,DK161,1)),""),"")</f>
        <v/>
      </c>
      <c r="ED161" s="9" t="str">
        <f>IF(AND(ISNUMBER(DK161),DK161&lt;8),IF(AND(ISNUMBER(AO161),ISNUMBER(DK161)),IF(AO161-VLOOKUP(BI161,NyLi1E!$L$2:$V$4,DK161,1)&lt;1,1,AO161-VLOOKUP(BI161,NyLi1E!$L$2:$V$4,DK161,1)),""),"")</f>
        <v/>
      </c>
      <c r="EE161" s="9" t="str">
        <f>IF(AND(ISNUMBER(DK161),DK161&lt;8),IF(AND(ISNUMBER(AP161),ISNUMBER(DK161)),IF(AP161-VLOOKUP(BI161,NyLi1T!$L$2:$V$4,DK161,1)&lt;1,1,AP161-VLOOKUP(BI161,NyLi1T!$L$2:$V$4,DK161,1)),""),"")</f>
        <v/>
      </c>
      <c r="EF161" s="9" t="str">
        <f>IF(AND(ISNUMBER(DK161),DK161&gt;7),IF(AND(ISNUMBER(AQ161),ISNUMBER(DK161)),IF(AQ161-VLOOKUP(BI161,NyLi2R!$L$2:$V$4,DK161,1)&lt;1,1,AQ161-VLOOKUP(BI161,NyLi2R!$L$2:$V$4,DK161,1)),""),"")</f>
        <v/>
      </c>
      <c r="EG161" s="9" t="str">
        <f>IF(AND(ISNUMBER(DK161),DK161&gt;7),IF(AND(ISNUMBER(AR161),ISNUMBER(DK161)),IF(AR161-VLOOKUP(BI161,NyLi2E!$L$2:$V$4,DK161,1)&lt;1,1,AR161-VLOOKUP(BI161,NyLi2E!$L$2:$V$4,DK161,1)),""),"")</f>
        <v/>
      </c>
      <c r="EH161" s="9" t="str">
        <f>IF(AND(ISNUMBER(DK161),DK161&gt;7),IF(AND(ISNUMBER(AS161),ISNUMBER(DK161)),IF(AS161-VLOOKUP(BI161,NyLi2T!$L$2:$V$4,DK161,1)&lt;1,1,AS161-VLOOKUP(BI161,NyLi2T!$L$2:$V$4,DK161,1)),""),"")</f>
        <v/>
      </c>
      <c r="EI161" s="9" t="str">
        <f>IF(AND(ISNUMBER(DK161),DK161&lt;8),IF(AND(ISNUMBER(AT161),ISNUMBER(DK161)),IF(AT161-VLOOKUP(BI161,NySs!$L$2:$V$4,DK161,1)&lt;1,1,AT161-VLOOKUP(BI161,NySs!$L$2:$V$4,DK161,1)),""),"")</f>
        <v/>
      </c>
      <c r="EJ161" s="9" t="str">
        <f>IF(AND(ISNUMBER(DK161),DK161&lt;9),IF(AND(ISNUMBER(AU161),ISNUMBER(DK161)),IF(AU161-VLOOKUP(BI161,NyEo!$L$2:$V$4,DK161,1)&lt;1,1,AU161-VLOOKUP(BI161,NyEo!$L$2:$V$4,DK161,1)),""),"")</f>
        <v/>
      </c>
      <c r="EK161" s="9" t="str">
        <f>IF(AND(ISNUMBER(DK161),DK161&gt;7),IF(AND(ISNUMBER(AV161),ISNUMBER(DK161)),IF(AV161-VLOOKUP(BI161,NyHt!$L$2:$V$4,DK161,1)&lt;1,1,AV161-VLOOKUP(BI161,NyHt!$L$2:$V$4,DK161,1)),""),"")</f>
        <v/>
      </c>
      <c r="EL161" s="9" t="str">
        <f>IF(AND(ISNUMBER(AW161),ISNUMBER(DK161)),IF(AW161-VLOOKUP(BI161,NySiF!$L$2:$V$4,DK161,1)&lt;1,1,AW161-VLOOKUP(BI161,NySiF!$L$2:$V$4,DK161,1)),"")</f>
        <v/>
      </c>
      <c r="EM161" s="9" t="str">
        <f>IF(AND(ISNUMBER(AX161),ISNUMBER(DK161)),IF(AX161-VLOOKUP(BI161,NySiB!$L$2:$V$4,DK161,1)&lt;1,1,AX161-VLOOKUP(BI161,NySiB!$L$2:$V$4,DK161,1)),"")</f>
        <v/>
      </c>
      <c r="EN161" s="9" t="str">
        <f>IF(AND(ISNUMBER(AY161),ISNUMBER(DK161)),IF(AY161-VLOOKUP(BI161,NySiT!$L$2:$V$4,DK161,1)&lt;1,1,AY161-VLOOKUP(BI161,NySiT!$L$2:$V$4,DK161,1)),"")</f>
        <v/>
      </c>
      <c r="EO161" s="9" t="str">
        <f>IF(AND(ISNUMBER(AZ161),ISNUMBER(DK161)),IF(AZ161-VLOOKUP(BI161,NyVs!$L$2:$V$4,DK161,1)&lt;1,1,AZ161-VLOOKUP(BI161,NyVs!$L$2:$V$4,DK161,1)),"")</f>
        <v/>
      </c>
      <c r="EP161" s="9" t="str">
        <f>IF(AND(ISNUMBER(BA161),ISNUMBER(DK161)),IF(BA161-VLOOKUP(BI161,NyPp!$L$2:$V$4,DK161,1)&lt;1,1,BA161-VLOOKUP(BI161,NyPp!$L$2:$V$4,DK161,1)),"")</f>
        <v/>
      </c>
      <c r="EQ161" s="9" t="str">
        <f>IF(AND(ISNUMBER(BB161),ISNUMBER(DK161)),IF(BB161-VLOOKUP(BI161,NyIGS!$L$2:$V$4,DK161,1)&lt;40,40,BB161-VLOOKUP(BI161,NyIGS!$L$2:$V$4,DK161,1)),"")</f>
        <v/>
      </c>
      <c r="ER161" s="9" t="str">
        <f>IF(AND(ISNUMBER(BC161),ISNUMBER(DK161)),IF(BC161-VLOOKUP(BI161,NyIRS!$L$2:$V$4,DK161,1)&lt;40,40,BC161-VLOOKUP(BI161,NyIRS!$L$2:$V$4,DK161,1)),"")</f>
        <v/>
      </c>
      <c r="ES161" s="9" t="str">
        <f>IF(AND(ISNUMBER(BD161),ISNUMBER(DK161)),IF(BD161-VLOOKUP(BI161,NyIES!$L$2:$V$4,DK161,1)&lt;40,40,BD161-VLOOKUP(BI161,NyIES!$L$2:$V$4,DK161,1)),"")</f>
        <v/>
      </c>
      <c r="ET161" s="9" t="str">
        <f>IF(AND(ISNUMBER(BE161),ISNUMBER(DK161)),IF(BE161-VLOOKUP(BI161,NyISI!$L$2:$V$4,DK161,1)&lt;40,40,BE161-VLOOKUP(BI161,NyISI!$L$2:$V$4,DK161,1)),"")</f>
        <v/>
      </c>
      <c r="EU161" s="9" t="str">
        <f>IF(AND(ISNUMBER(DK161),DK161&lt;8),IF(AND(ISNUMBER(BF161),ISNUMBER(DK161)),IF(BF161-VLOOKUP(BI161,NyISS!$L$2:$V$4,DK161,1)&lt;40,40,BF161-VLOOKUP(BI161,NyISS!$L$2:$V$4,DK161,1)),""),"")</f>
        <v/>
      </c>
      <c r="EV161" s="9" t="str">
        <f>IF(AND(ISNUMBER(DK161),DK161&gt;7),IF(AND(ISNUMBER(BG161),ISNUMBER(DK161)),IF(BG161-VLOOKUP(BI161,NyISM!$L$2:$V$4,DK161,1)&lt;40,40,BG161-VLOOKUP(BI161,NyISM!$L$2:$V$4,DK161,1)),""),"")</f>
        <v/>
      </c>
      <c r="EW161" s="9" t="str">
        <f>IF(AND(ISNUMBER(BH161),ISNUMBER(DK161)),IF(BH161-VLOOKUP(BI161,NyIAM!$L$2:$V$4,DK161,1)&lt;40,40,BH161-VLOOKUP(BI161,NyIAM!$L$2:$V$4,DK161,1)),"")</f>
        <v/>
      </c>
      <c r="EX161" s="9" t="str">
        <f>IF(AND(ISNUMBER(AJ161),ISNUMBER(DK161)),IF(AJ161+VLOOKUP(BI161,NyFi!$L$2:$V$4,DK161,1)&gt;19,19,AJ161+VLOOKUP(BI161,NyFi!$L$2:$V$4,DK161,1)),"")</f>
        <v/>
      </c>
      <c r="EY161" s="9" t="str">
        <f>IF(AND(ISNUMBER(DK161),DK161&lt;8),IF(AND(ISNUMBER(AK161),ISNUMBER(DK161)),IF(AK161+VLOOKUP(BI161,NyGs!$L$2:$V$4,DK161,1)&gt;19,19,AK161+VLOOKUP(BI161,NyGs!$L$2:$V$4,DK161,1)),""),"")</f>
        <v/>
      </c>
      <c r="EZ161" s="9" t="str">
        <f>IF(AND(ISNUMBER(AL161),ISNUMBER(DK161)),IF(AL161+VLOOKUP(BI161,NyRm!$L$2:$V$4,DK161,1)&gt;19,19,AL161+VLOOKUP(BI161,NyRm!$L$2:$V$4,DK161,1)),"")</f>
        <v/>
      </c>
      <c r="FA161" s="9" t="str">
        <f>IF(AND(ISNUMBER(AM161),ISNUMBER(DK161)),IF(AM161+VLOOKUP(BI161,NyFm!$L$2:$V$4,DK161,1)&gt;19,19,AM161+VLOOKUP(BI161,NyFm!$L$2:$V$4,DK161,1)),"")</f>
        <v/>
      </c>
      <c r="FB161" s="9" t="str">
        <f>IF(AND(ISNUMBER(DK161),DK161&lt;8),IF(AND(ISNUMBER(AN161),ISNUMBER(DK161)),IF(AN161+VLOOKUP(BI161,NyLi1R!$L$2:$V$4,DK161,1)&gt;19,19,AN161+VLOOKUP(BI161,NyLi1R!$L$2:$V$4,DK161,1)),""),"")</f>
        <v/>
      </c>
      <c r="FC161" s="9" t="str">
        <f>IF(AND(ISNUMBER(DK161),DK161&lt;8),IF(AND(ISNUMBER(AO161),ISNUMBER(DK161)),IF(AO161+VLOOKUP(BI161,NyLi1E!$L$2:$V$4,DK161,1)&gt;19,19,AO161+VLOOKUP(BI161,NyLi1E!$L$2:$V$4,DK161,1)),""),"")</f>
        <v/>
      </c>
      <c r="FD161" s="9" t="str">
        <f>IF(AND(ISNUMBER(DK161),DK161&lt;8),IF(AND(ISNUMBER(AP161),ISNUMBER(DK161)),IF(AP161+VLOOKUP(BI161,NyLi1T!$L$2:$V$4,DK161,1)&gt;19,19,AP161+VLOOKUP(BI161,NyLi1T!$L$2:$V$4,DK161,1)),""),"")</f>
        <v/>
      </c>
      <c r="FE161" s="9" t="str">
        <f>IF(AND(ISNUMBER(DK161),DK161&gt;7),IF(AND(ISNUMBER(AQ161),ISNUMBER(DK161)),IF(AQ161+VLOOKUP(BI161,NyLi2R!$L$2:$V$4,DK161,1)&gt;19,19,AQ161+VLOOKUP(BI161,NyLi2R!$L$2:$V$4,DK161,1)),""),"")</f>
        <v/>
      </c>
      <c r="FF161" s="9" t="str">
        <f>IF(AND(ISNUMBER(DK161),DK161&gt;7),IF(AND(ISNUMBER(AR161),ISNUMBER(DK161)),IF(AR161+VLOOKUP(BI161,NyLi2E!$L$2:$V$4,DK161,1)&gt;19,19,AR161+VLOOKUP(BI161,NyLi2E!$L$2:$V$4,DK161,1)),""),"")</f>
        <v/>
      </c>
      <c r="FG161" s="9" t="str">
        <f>IF(AND(ISNUMBER(DK161),DK161&gt;7),IF(AND(ISNUMBER(AS161),ISNUMBER(DK161)),IF(AS161+VLOOKUP(BI161,NyLi2T!$L$2:$V$4,DK161,1)&gt;19,19,AS161+VLOOKUP(BI161,NyLi2T!$L$2:$V$4,DK161,1)),""),"")</f>
        <v/>
      </c>
      <c r="FH161" s="9" t="str">
        <f>IF(AND(ISNUMBER(DK161),DK161&lt;8),IF(AND(ISNUMBER(AT161),ISNUMBER(DK161)),IF(AT161+VLOOKUP(BI161,NySs!$L$2:$V$4,DK161,1)&gt;19,19,AT161+VLOOKUP(BI161,NySs!$L$2:$V$4,DK161,1)),""),"")</f>
        <v/>
      </c>
      <c r="FI161" s="9" t="str">
        <f>IF(AND(ISNUMBER(DK161),DK161&lt;9),IF(AND(ISNUMBER(AU161),ISNUMBER(DK161)),IF(AU161+VLOOKUP(BI161,NyEo!$L$2:$V$4,DK161,1)&gt;19,19,AU161+VLOOKUP(BI161,NyEo!$L$2:$V$4,DK161,1)),""),"")</f>
        <v/>
      </c>
      <c r="FJ161" s="9" t="str">
        <f>IF(AND(ISNUMBER(DK161),DK161&gt;7),IF(AND(ISNUMBER(AV161),ISNUMBER(DK161)),IF(AV161+VLOOKUP(BI161,NyHt!$L$2:$V$4,DK161,1)&gt;19,19,AV161+VLOOKUP(BI161,NyHt!$L$2:$V$4,DK161,1)),""),"")</f>
        <v/>
      </c>
      <c r="FK161" s="9" t="str">
        <f>IF(AND(ISNUMBER(AW161),ISNUMBER(DK161)),IF(AW161+VLOOKUP(BI161,NySiF!$L$2:$V$4,DK161,1)&gt;19,19,AW161+VLOOKUP(BI161,NySiF!$L$2:$V$4,DK161,1)),"")</f>
        <v/>
      </c>
      <c r="FL161" s="9" t="str">
        <f>IF(AND(ISNUMBER(AX161),ISNUMBER(DK161)),IF(AX161+VLOOKUP(BI161,NySiB!$L$2:$V$4,DK161,1)&gt;19,19,AX161+VLOOKUP(BI161,NySiB!$L$2:$V$4,DK161,1)),"")</f>
        <v/>
      </c>
      <c r="FM161" s="9" t="str">
        <f>IF(AND(ISNUMBER(AY161),ISNUMBER(DK161)),IF(AY161+VLOOKUP(BI161,NySiT!$L$2:$V$4,DK161,1)&gt;19,19,AY161+VLOOKUP(BI161,NySiT!$L$2:$V$4,DK161,1)),"")</f>
        <v/>
      </c>
      <c r="FN161" s="9" t="str">
        <f>IF(AND(ISNUMBER(AZ161),ISNUMBER(DK161)),IF(AZ161+VLOOKUP(BI161,NyVs!$L$2:$V$4,DK161,1)&gt;19,19,AZ161+VLOOKUP(BI161,NyVs!$L$2:$V$4,DK161,1)),"")</f>
        <v/>
      </c>
      <c r="FO161" s="9" t="str">
        <f>IF(AND(ISNUMBER(BA161),ISNUMBER(DK161)),IF(BA161+VLOOKUP(BI161,NyPp!$L$2:$V$4,DK161,1)&gt;19,19,BA161+VLOOKUP(BI161,NyPp!$L$2:$V$4,DK161,1)),"")</f>
        <v/>
      </c>
      <c r="FP161" s="9" t="str">
        <f>IF(AND(ISNUMBER(BB161),ISNUMBER(DK161)),IF(BB161+VLOOKUP(BI161,NyIGS!$L$2:$V$4,DK161,1)&gt;160,160,BB161+VLOOKUP(BI161,NyIGS!$L$2:$V$4,DK161,1)),"")</f>
        <v/>
      </c>
      <c r="FQ161" s="9" t="str">
        <f>IF(AND(ISNUMBER(BC161),ISNUMBER(DK161)),IF(BC161+VLOOKUP(BI161,NyIRS!$L$2:$V$4,DK161,1)&gt;160,160,BC161+VLOOKUP(BI161,NyIRS!$L$2:$V$4,DK161,1)),"")</f>
        <v/>
      </c>
      <c r="FR161" s="9" t="str">
        <f>IF(AND(ISNUMBER(BD161),ISNUMBER(DK161)),IF(BD161+VLOOKUP(BI161,NyIES!$L$2:$V$4,DK161,1)&gt;160,160, BD161+VLOOKUP(BI161,NyIES!$L$2:$V$4,DK161,1)),"")</f>
        <v/>
      </c>
      <c r="FS161" s="9" t="str">
        <f>IF(AND(ISNUMBER(BE161),ISNUMBER(DK161)),IF(BE161+VLOOKUP(BI161,NyISI!$L$2:$V$4,DK161,1)&gt;160,160,BE161+VLOOKUP(BI161,NyISI!$L$2:$V$4,DK161,1)),"")</f>
        <v/>
      </c>
      <c r="FT161" s="9" t="str">
        <f>IF(AND(ISNUMBER(DK161),DK161&lt;8),IF(AND(ISNUMBER(BF161),ISNUMBER(DK161)),IF(BF161+VLOOKUP(BI161,NyISS!$L$2:$V$4,DK161,1)&gt;160,160,BF161+VLOOKUP(BI161,NyISS!$L$2:$V$4,DK161,1)),""),"")</f>
        <v/>
      </c>
      <c r="FU161" s="9" t="str">
        <f>IF(AND(ISNUMBER(DK161),DK161&gt;7),IF(AND(ISNUMBER(BG161),ISNUMBER(DK161)),IF(BG161+VLOOKUP(BI161,NyISM!$L$2:$V$4,DK161,1)&gt;160,160,BG161+VLOOKUP(BI161,NyISM!$L$2:$V$4,DK161,1)),""),"")</f>
        <v/>
      </c>
      <c r="FV161" s="9" t="str">
        <f>IF(AND(ISNUMBER(BH161),ISNUMBER(DK161)),IF(BH161+VLOOKUP(BI161,NyIAM!$L$2:$V$4,DK161,1)&gt;160,160,BH161+VLOOKUP(BI161,NyIAM!$L$2:$V$4,DK161,1)),"")</f>
        <v/>
      </c>
    </row>
    <row r="162" spans="1:178" x14ac:dyDescent="0.2">
      <c r="A162" s="51"/>
      <c r="B162" s="51"/>
      <c r="C162" s="51"/>
      <c r="D162" s="51"/>
      <c r="E162" s="51"/>
      <c r="F162" s="51"/>
      <c r="G162" s="51"/>
      <c r="H162" s="51"/>
      <c r="I162" s="51"/>
      <c r="J162" s="52"/>
      <c r="K162" s="52"/>
      <c r="L162" s="53"/>
      <c r="M162" s="53"/>
      <c r="N162" s="58" t="str">
        <f t="shared" si="44"/>
        <v/>
      </c>
      <c r="O162" s="53"/>
      <c r="P162" s="53"/>
      <c r="Q162" s="53"/>
      <c r="R162" s="53"/>
      <c r="S162" s="53"/>
      <c r="T162" s="53"/>
      <c r="U162" s="53"/>
      <c r="V162" s="53"/>
      <c r="W162" s="53"/>
      <c r="X162" s="53"/>
      <c r="Y162" s="53"/>
      <c r="Z162" s="53"/>
      <c r="AA162" s="53"/>
      <c r="AB162" s="53"/>
      <c r="AC162" s="53"/>
      <c r="AD162" s="53"/>
      <c r="AE162" s="53"/>
      <c r="AF162" s="53"/>
      <c r="AG162" s="53"/>
      <c r="AH162" s="53"/>
      <c r="AI162" s="53"/>
      <c r="AJ162" s="4" t="str">
        <f>IF(O162="","",IF(ISNUMBER(N162),VLOOKUP(O162,NyFi!$A$2:$K$40,DK162),""))</f>
        <v/>
      </c>
      <c r="AK162" s="4" t="str">
        <f>IF(P162="","",IF(AND(ISNUMBER(N162),DK162&lt;8),VLOOKUP(P162,NyGs!$A$2:$G$41,DK162),""))</f>
        <v/>
      </c>
      <c r="AL162" s="4" t="str">
        <f>IF(AA162="","",IF(ISNUMBER(N162),VLOOKUP(AA162,NyRm!$A$2:$K$56,DK162),""))</f>
        <v/>
      </c>
      <c r="AM162" s="4" t="str">
        <f>IF(Z162="","",IF(ISNUMBER(N162),VLOOKUP(Z162,NyFm!$A$2:$K$46,DK162),""))</f>
        <v/>
      </c>
      <c r="AN162" s="4" t="str">
        <f>IF(U162="","",IF(AND(ISNUMBER(N162),DK162&lt;8),VLOOKUP(U162,NyLi1R!$A$2:$G$20,DK162),""))</f>
        <v/>
      </c>
      <c r="AO162" s="4" t="str">
        <f>IF(V162="","",IF(AND(ISNUMBER(N162),DK162&lt;8),VLOOKUP(V162,NyLi1E!$A$2:$G$20,DK162),""))</f>
        <v/>
      </c>
      <c r="AP162" s="4" t="str">
        <f>IF(AND(ISNUMBER(N162),ISNUMBER(AN162),ISNUMBER(AO162),DK162&lt;8),VLOOKUP(AN162+AO162,NyLi1T!$A$2:$G$40,DK162),"")</f>
        <v/>
      </c>
      <c r="AQ162" s="4" t="str">
        <f>IF(W162="","",IF(AND(ISNUMBER(N162),DK162&gt;7),VLOOKUP(W162,NyLi2R!$A$2:$K$20,DK162),""))</f>
        <v/>
      </c>
      <c r="AR162" s="4" t="str">
        <f>IF(X162="","",IF(AND(ISNUMBER(N162),DK162&gt;7),VLOOKUP(X162,NyLi2E!$A$2:$K$20,DK162),""))</f>
        <v/>
      </c>
      <c r="AS162" s="4" t="str">
        <f>IF(AND(ISNUMBER(N162),ISNUMBER(AQ162),ISNUMBER(AR162),DK162&gt;7),VLOOKUP(AQ162+AR162,NyLi2T!$A$2:$K$40,DK162),"")</f>
        <v/>
      </c>
      <c r="AT162" s="4" t="str">
        <f>IF(AE162="","",IF(AND(ISNUMBER(N162),DK162&lt;8),VLOOKUP(AE162,NySs!$A$2:$G$28,DK162),""))</f>
        <v/>
      </c>
      <c r="AU162" s="4" t="str">
        <f>IF(AD162="","",IF(AND(ISNUMBER(N162),DK162&lt;9),VLOOKUP(AD162,NyEo!$A$2:$H$22,DK162),""))</f>
        <v/>
      </c>
      <c r="AV162" s="4" t="str">
        <f>IF(Q162="","",IF(AND(ISNUMBER(N162),DK162&gt;7),VLOOKUP(Q162,NyHt!$A$2:$K$17,DK162),""))</f>
        <v/>
      </c>
      <c r="AW162" s="4" t="str">
        <f>IF(R162="","",IF(ISNUMBER(N162),VLOOKUP(R162,NySiF!$A$2:$K$18,DK162),""))</f>
        <v/>
      </c>
      <c r="AX162" s="4" t="str">
        <f>IF(S162="","",IF(ISNUMBER(N162),VLOOKUP(S162,NySiB!$A$2:$K$16,DK162),""))</f>
        <v/>
      </c>
      <c r="AY162" s="4" t="str">
        <f>IF(T162="","",IF(ISNUMBER(N162),VLOOKUP(T162,NySiT!$A$2:$K$32,DK162),""))</f>
        <v/>
      </c>
      <c r="AZ162" s="4" t="str">
        <f>IF(Y162="","",IF(ISNUMBER(N162),VLOOKUP(Y162,NyVs!$A$2:$K$86,DK162),""))</f>
        <v/>
      </c>
      <c r="BA162" s="4" t="str">
        <f>IF(AI162="","",IF(ISNUMBER(N162),VLOOKUP(AI162,NyPp!$A$2:$K$202,DK162),""))</f>
        <v/>
      </c>
      <c r="BB162" s="4" t="str">
        <f>IF(AND(ISNUMBER(AJ162),ISNUMBER(AK162),ISNUMBER(AL162),ISNUMBER(AM162),DK162&lt;8),IF(COUNTIF(O162,0)+COUNTIF(P162,0)+COUNTIF(AA162,0)+COUNTIF(Z162,0)&gt;1,"",VLOOKUP(AJ162+AK162+AL162+AM162,NyIGS!$A$2:$K$78,DK162)),IF(AND(ISNUMBER(AJ162),ISNUMBER(AL162),ISNUMBER(AM162),ISNUMBER(AS162),DK162&gt;7),IF(COUNTIF(O162,0)+COUNTIF(AA162,0)+COUNTIF(Z162,0)+AND(COUNTIF(W162,0),COUNTIF(X162,0))&gt;1,"",VLOOKUP(AJ162+AL162+AM162+AS162,NyIGS!$A$2:$K$78,DK162)),""))</f>
        <v/>
      </c>
      <c r="BC162" s="4" t="str">
        <f>IF(AND(ISNUMBER(AJ162),ISNUMBER(AN162),ISNUMBER(AT162),DK162&lt;8),IF(COUNTIF(O162,0)+COUNTIF(U162,0)+COUNTIF(AE162,0)&gt;1,"",VLOOKUP(AJ162+AN162+AT162,NyIRS!$A$2:$K$59,DK162)),IF(AND(ISNUMBER(AJ162),ISNUMBER(AQ162),DK162&gt;7),IF(COUNTIF(O162,0)+COUNTIF(W162,0)&gt;1,"",VLOOKUP(AJ162+AQ162,NyIRS!$A$2:$K$59,DK162)),""))</f>
        <v/>
      </c>
      <c r="BD162" s="4" t="str">
        <f>IF(AND(ISNUMBER(AK162),ISNUMBER(AL162),ISNUMBER(AM162),DK162&lt;8),IF(COUNTIF(P162,0)+COUNTIF(AA162,0)+COUNTIF(Z162,0)&gt;1,"",VLOOKUP(AK162+AL162+AM162,NyIES!$A$2:$K$59,DK162)),IF(AND(ISNUMBER(AL162),ISNUMBER(AM162),ISNUMBER(AR162),DK162&gt;7),IF(COUNTIF(AA162,0)+COUNTIF(Z162,0)+COUNTIF(X162,0)&gt;1,"",VLOOKUP(AL162+AM162+AR162,NyIES!$A$2:$K$59,DK162)),""))</f>
        <v/>
      </c>
      <c r="BE162" s="4" t="str">
        <f>IF(AND(ISNUMBER(AJ162),ISNUMBER(AP162),ISNUMBER(AU162),DK162&lt;8),IF(COUNTIF(O162,0)+AND(COUNTIF(U162,0),COUNTIF(V162,0))+COUNTIF(AD162,0)&gt;1,"",VLOOKUP(AJ162+AP162+AU162,NyISI!$A$2:$K$59,DK162)),IF(AND(ISNUMBER(AS162),ISNUMBER(AU162),ISNUMBER(AV162),DK162=8),IF(COUNTIF(AD162,0)+COUNTIF(Q162,0)+AND(COUNTIF(W162,0),COUNTIF(X162,0))&gt;1,"",VLOOKUP(AS162+AU162+AV162,NyISI!$A$2:$K$59,DK162)),IF(AND(ISNUMBER(AS162),ISNUMBER(AV162),DK162&gt;8),IF(COUNTIF(Q162,0)+AND(COUNTIF(W162,0),COUNTIF(X162,0))&gt;1,"",VLOOKUP(AS162+AV162,NyISI!$A$2:$K$59,DK162)),"")))</f>
        <v/>
      </c>
      <c r="BF162" s="4" t="str">
        <f>IF(AND(ISNUMBER(AT162),ISNUMBER(AK162),ISNUMBER(AL162),ISNUMBER(AM162),DK162&lt;8),IF(COUNTIF(P162,0)+COUNTIF(AA162,0)+COUNTIF(Z162,0)+COUNTIF(AE162,0)&gt;1,"",VLOOKUP(AT162+AK162+AL162+AM162,NyISS!$A$2:$G$78,DK162)),"")</f>
        <v/>
      </c>
      <c r="BG162" s="4" t="str">
        <f>IF(AND(ISNUMBER(AJ162),ISNUMBER(AL162),ISNUMBER(AM162),DK162&gt;7),IF(COUNTIF(O162,0)+COUNTIF(AA162,0)+COUNTIF(Z162,0)&gt;1,"",VLOOKUP(AJ162+AL162+AM162,NyISM!$A$2:$K$59,DK162)),"")</f>
        <v/>
      </c>
      <c r="BH162" s="4" t="str">
        <f>IF(AND(ISNUMBER(AY162),ISNUMBER(AZ162)),IF(COUNTIF(T162,0)+COUNTIF(Y162,0)&gt;1,"",VLOOKUP(AY162+AZ162,NyIAM!$A$2:$K$40,DK162)),"")</f>
        <v/>
      </c>
      <c r="BJ162" s="4" t="str">
        <f>IF(ISNUMBER(BB162),VLOOKUP(BB162,Percentil!$A$2:$B$122,2,1),"")</f>
        <v/>
      </c>
      <c r="BK162" s="4" t="str">
        <f>IF(ISNUMBER(BC162),VLOOKUP(BC162,Percentil!$A$2:$B$122,2,1),"")</f>
        <v/>
      </c>
      <c r="BL162" s="4" t="str">
        <f>IF(ISNUMBER(BD162),VLOOKUP(BD162,Percentil!$A$2:$B$122,2,1),"")</f>
        <v/>
      </c>
      <c r="BM162" s="4" t="str">
        <f>IF(ISNUMBER(BE162),VLOOKUP(BE162,Percentil!$A$2:$B$122,2,1),"")</f>
        <v/>
      </c>
      <c r="BN162" s="4" t="str">
        <f>IF(ISNUMBER(BF162),VLOOKUP(BF162,Percentil!$A$2:$B$122,2,1),"")</f>
        <v/>
      </c>
      <c r="BO162" s="4" t="str">
        <f>IF(ISNUMBER(BG162),VLOOKUP(BG162,Percentil!$A$2:$B$122,2,1),"")</f>
        <v/>
      </c>
      <c r="BP162" s="4" t="str">
        <f>IF(ISNUMBER(BH162),VLOOKUP(BH162,Percentil!$A$2:$B$122,2,1),"")</f>
        <v/>
      </c>
      <c r="BQ162" s="4" t="str">
        <f>IF(AND(ISNUMBER(AJ162),ISNUMBER(DK162)),IF(AJ162-VLOOKUP(BI162,NyFi!$L$2:$V$4,DK162,1)&lt;1,1 &amp; " - " &amp; AJ162+VLOOKUP(BI162,NyFi!$L$2:$V$4,DK162,1),IF(AJ162+VLOOKUP(BI162,NyFi!$L$2:$V$4,DK162,1)&gt;19,AJ162-VLOOKUP(BI162,NyFi!$L$2:$V$4,DK162,1) &amp; " - " &amp; 19,AJ162-VLOOKUP(BI162,NyFi!$L$2:$V$4,DK162,1) &amp; " - " &amp; AJ162+VLOOKUP(BI162,NyFi!$L$2:$V$4,DK162,1))),"")</f>
        <v/>
      </c>
      <c r="BR162" s="4" t="str">
        <f>IF(AND(ISNUMBER(DK162),DK162&lt;8),IF(AND(ISNUMBER(AK162),ISNUMBER(DK162)),IF(AK162-VLOOKUP(BI162,NyGs!$L$2:$V$4,DK162,1)&lt;1,1 &amp; " - " &amp; AK162+VLOOKUP(BI162,NyGs!$L$2:$V$4,DK162,1),IF(AK162+VLOOKUP(BI162,NyGs!$L$2:$V$4,DK162,1)&gt;19,AK162-VLOOKUP(BI162,NyGs!$L$2:$V$4,DK162,1) &amp; " - " &amp; 19,AK162-VLOOKUP(BI162,NyGs!$L$2:$V$4,DK162,1) &amp; " - " &amp; AK162+VLOOKUP(BI162,NyGs!$L$2:$V$4,DK162,1))),""),"")</f>
        <v/>
      </c>
      <c r="BS162" s="4" t="str">
        <f>IF(AND(ISNUMBER(AL162),ISNUMBER(DK162)),IF(AL162-VLOOKUP(BI162,NyRm!$L$2:$V$4,DK162,1)&lt;1,1 &amp; " - " &amp; AL162+VLOOKUP(BI162,NyRm!$L$2:$V$4,DK162,1),IF(AL162+VLOOKUP(BI162,NyRm!$L$2:$V$4,DK162,1)&gt;19,AL162-VLOOKUP(BI162,NyRm!$L$2:$V$4,DK162,1) &amp; " - " &amp; 19,AL162-VLOOKUP(BI162,NyRm!$L$2:$V$4,DK162,1) &amp; " - " &amp; AL162+VLOOKUP(BI162,NyRm!$L$2:$V$4,DK162,1))),"")</f>
        <v/>
      </c>
      <c r="BT162" s="4" t="str">
        <f>IF(AND(ISNUMBER(AM162),ISNUMBER(DK162)),IF(AM162-VLOOKUP(BI162,NyFm!$L$2:$V$4,DK162,1)&lt;1,1 &amp; " - " &amp; AM162+VLOOKUP(BI162,NyFm!$L$2:$V$4,DK162,1),IF(AM162+VLOOKUP(BI162,NyFm!$L$2:$V$4,DK162,1)&gt;19,AM162-VLOOKUP(BI162,NyFm!$L$2:$V$4,DK162,1) &amp; " - " &amp; 19,AM162-VLOOKUP(BI162,NyFm!$L$2:$V$4,DK162,1) &amp; " - " &amp; AM162+VLOOKUP(BI162,NyFm!$L$2:$V$4,DK162,1))),"")</f>
        <v/>
      </c>
      <c r="BU162" s="4" t="str">
        <f>IF(AND(ISNUMBER(DK162),DK162&lt;8),IF(AND(ISNUMBER(AN162),ISNUMBER(DK162)),IF(AN162-VLOOKUP(BI162,NyLi1R!$L$2:$V$4,DK162,1)&lt;1,1 &amp; " - " &amp; AN162+VLOOKUP(BI162,NyLi1R!$L$2:$V$4,DK162,1),IF(AN162+VLOOKUP(BI162,NyLi1R!$L$2:$V$4,DK162,1)&gt;19,AN162-VLOOKUP(BI162,NyLi1R!$L$2:$V$4,DK162,1) &amp; " - " &amp; 19,AN162-VLOOKUP(BI162,NyLi1R!$L$2:$V$4,DK162,1) &amp; " - " &amp; AN162+VLOOKUP(BI162,NyLi1R!$L$2:$V$4,DK162,1))),""),"")</f>
        <v/>
      </c>
      <c r="BV162" s="4" t="str">
        <f>IF(AND(ISNUMBER(DK162),DK162&lt;8),IF(AND(ISNUMBER(AO162),ISNUMBER(DK162)),IF(AO162-VLOOKUP(BI162,NyLi1E!$L$2:$V$4,DK162,1)&lt;1,1 &amp; " - " &amp; AO162+VLOOKUP(BI162,NyLi1E!$L$2:$V$4,DK162,1),IF(AO162+VLOOKUP(BI162,NyLi1E!$L$2:$V$4,DK162,1)&gt;19,AO162-VLOOKUP(BI162,NyLi1E!$L$2:$V$4,DK162,1) &amp; " - " &amp; 19,AO162-VLOOKUP(BI162,NyLi1E!$L$2:$V$4,DK162,1) &amp; " - " &amp; AO162+VLOOKUP(BI162,NyLi1E!$L$2:$V$4,DK162,1))),""),"")</f>
        <v/>
      </c>
      <c r="BW162" s="4" t="str">
        <f>IF(AND(ISNUMBER(DK162),DK162&lt;8),IF(AND(ISNUMBER(AP162),ISNUMBER(DK162)),IF(AP162-VLOOKUP(BI162,NyLi1T!$L$2:$V$4,DK162,1)&lt;1,1 &amp; " - " &amp; AP162+VLOOKUP(BI162,NyLi1T!$L$2:$V$4,DK162,1),IF(AP162+VLOOKUP(BI162,NyLi1T!$L$2:$V$4,DK162,1)&gt;19,AP162-VLOOKUP(BI162,NyLi1T!$L$2:$V$4,DK162,1) &amp; " - " &amp; 19,AP162-VLOOKUP(BI162,NyLi1T!$L$2:$V$4,DK162,1) &amp; " - " &amp; AP162+VLOOKUP(BI162,NyLi1T!$L$2:$V$4,DK162,1))),""),"")</f>
        <v/>
      </c>
      <c r="BX162" s="4" t="str">
        <f>IF(AND(ISNUMBER(DK162),DK162&gt;7),IF(AND(ISNUMBER(AQ162),ISNUMBER(DK162)),IF(AQ162-VLOOKUP(BI162,NyLi2R!$L$2:$V$4,DK162,1)&lt;1,1 &amp; " - " &amp; AQ162+VLOOKUP(BI162,NyLi2R!$L$2:$V$4,DK162,1),IF(AQ162+VLOOKUP(BI162,NyLi2R!$L$2:$V$4,DK162,1)&gt;19,AQ162-VLOOKUP(BI162,NyLi2R!$L$2:$V$4,DK162,1) &amp; " - " &amp; 19,AQ162-VLOOKUP(BI162,NyLi2R!$L$2:$V$4,DK162,1) &amp; " - " &amp; AQ162+VLOOKUP(BI162,NyLi2R!$L$2:$V$4,DK162,1))),""),"")</f>
        <v/>
      </c>
      <c r="BY162" s="4" t="str">
        <f>IF(AND(ISNUMBER(DK162),DK162&gt;7),IF(AND(ISNUMBER(AR162),ISNUMBER(DK162)),IF(AR162-VLOOKUP(BI162,NyLi2E!$L$2:$V$4,DK162,1)&lt;1,1 &amp; " - " &amp; AR162+VLOOKUP(BI162,NyLi2E!$L$2:$V$4,DK162,1),IF(AR162+VLOOKUP(BI162,NyLi2E!$L$2:$V$4,DK162,1)&gt;19,AR162-VLOOKUP(BI162,NyLi2E!$L$2:$V$4,DK162,1) &amp; " - " &amp; 19,AR162-VLOOKUP(BI162,NyLi2E!$L$2:$V$4,DK162,1) &amp; " - " &amp; AR162+VLOOKUP(BI162,NyLi2E!$L$2:$V$4,DK162,1))),""),"")</f>
        <v/>
      </c>
      <c r="BZ162" s="4" t="str">
        <f>IF(AND(ISNUMBER(DK162),DK162&gt;7),IF(AND(ISNUMBER(AS162),ISNUMBER(DK162)),IF(AS162-VLOOKUP(BI162,NyLi2T!$L$2:$V$4,DK162,1)&lt;1,1 &amp; " - " &amp; AS162+VLOOKUP(BI162,NyLi2T!$L$2:$V$4,DK162,1),IF(AS162+VLOOKUP(BI162,NyLi2T!$L$2:$V$4,DK162,1)&gt;19,AS162-VLOOKUP(BI162,NyLi2T!$L$2:$V$4,DK162,1) &amp; " - " &amp; 19,AS162-VLOOKUP(BI162,NyLi2T!$L$2:$V$4,DK162,1) &amp; " - " &amp; AS162+VLOOKUP(BI162,NyLi2T!$L$2:$V$4,DK162,1))),""),"")</f>
        <v/>
      </c>
      <c r="CA162" s="4" t="str">
        <f>IF(AND(ISNUMBER(DK162),DK162&lt;8),IF(AND(ISNUMBER(AT162),ISNUMBER(DK162)),IF(AT162-VLOOKUP(BI162,NySs!$L$2:$V$4,DK162,1)&lt;1,1 &amp; " - " &amp; AT162+VLOOKUP(BI162,NySs!$L$2:$V$4,DK162,1),IF(AT162+VLOOKUP(BI162,NySs!$L$2:$V$4,DK162,1)&gt;19,AT162-VLOOKUP(BI162,NySs!$L$2:$V$4,DK162,1) &amp; " - " &amp; 19,AT162-VLOOKUP(BI162,NySs!$L$2:$V$4,DK162,1) &amp; " - " &amp; AT162+VLOOKUP(BI162,NySs!$L$2:$V$4,DK162,1))),""),"")</f>
        <v/>
      </c>
      <c r="CB162" s="4" t="str">
        <f>IF(AND(ISNUMBER(DK162),DK162&lt;9),IF(AND(ISNUMBER(AU162),ISNUMBER(DK162)),IF(AU162-VLOOKUP(BI162,NyEo!$L$2:$V$4,DK162,1)&lt;1,1 &amp; " - " &amp; AU162+VLOOKUP(BI162,NyEo!$L$2:$V$4,DK162,1),IF(AU162+VLOOKUP(BI162,NyEo!$L$2:$V$4,DK162,1)&gt;19,AU162-VLOOKUP(BI162,NyEo!$L$2:$V$4,DK162,1) &amp; " - " &amp; 19,AU162-VLOOKUP(BI162,NyEo!$L$2:$V$4,DK162,1) &amp; " - " &amp; AU162+VLOOKUP(BI162,NyEo!$L$2:$V$4,DK162,1))),""),"")</f>
        <v/>
      </c>
      <c r="CC162" s="4" t="str">
        <f>IF(AND(ISNUMBER(DK162),DK162&gt;7),IF(AND(ISNUMBER(AV162),ISNUMBER(DK162)),IF(AV162-VLOOKUP(BI162,NyHt!$L$2:$V$4,DK162,1)&lt;1,1 &amp; " - " &amp; AV162+VLOOKUP(BI162,NyHt!$L$2:$V$4,DK162,1),IF(AV162+VLOOKUP(BI162,NyHt!$L$2:$V$4,DK162,1)&gt;19,AV162-VLOOKUP(BI162,NyHt!$L$2:$V$4,DK162,1) &amp; " - " &amp; 19,AV162-VLOOKUP(BI162,NyHt!$L$2:$V$4,DK162,1) &amp; " - " &amp; AV162+VLOOKUP(BI162,NyHt!$L$2:$V$4,DK162,1))),""),"")</f>
        <v/>
      </c>
      <c r="CD162" s="4" t="str">
        <f>IF(AND(ISNUMBER(AW162),ISNUMBER(DK162)),IF(AW162-VLOOKUP(BI162,NySiF!$L$2:$V$4,DK162,1)&lt;1,1 &amp; " - " &amp; AW162+VLOOKUP(BI162,NySiF!$L$2:$V$4,DK162,1),IF(AW162+VLOOKUP(BI162,NySiF!$L$2:$V$4,DK162,1)&gt;19,AW162-VLOOKUP(BI162,NySiF!$L$2:$V$4,DK162,1) &amp; " - " &amp; 19,AW162-VLOOKUP(BI162,NySiF!$L$2:$V$4,DK162,1) &amp; " - " &amp; AW162+VLOOKUP(BI162,NySiF!$L$2:$V$4,DK162,1))),"")</f>
        <v/>
      </c>
      <c r="CE162" s="4" t="str">
        <f>IF(AND(ISNUMBER(AX162),ISNUMBER(DK162)),IF(AX162-VLOOKUP(BI162,NySiB!$L$2:$V$4,DK162,1)&lt;1,1 &amp; " - " &amp; AX162+VLOOKUP(BI162,NySiB!$L$2:$V$4,DK162,1),IF(AX162+VLOOKUP(BI162,NySiB!$L$2:$V$4,DK162,1)&gt;19,AX162-VLOOKUP(BI162,NySiB!$L$2:$V$4,DK162,1) &amp; " - " &amp; 19,AX162-VLOOKUP(BI162,NySiB!$L$2:$V$4,DK162,1) &amp; " - " &amp; AX162+VLOOKUP(BI162,NySiB!$L$2:$V$4,DK162,1))),"")</f>
        <v/>
      </c>
      <c r="CF162" s="4" t="str">
        <f>IF(AND(ISNUMBER(AY162),ISNUMBER(DK162)),IF(AY162-VLOOKUP(BI162,NySiT!$L$2:$V$4,DK162,1)&lt;1,1 &amp; " - " &amp; AY162+VLOOKUP(BI162,NySiT!$L$2:$V$4,DK162,1),IF(AY162+VLOOKUP(BI162,NySiT!$L$2:$V$4,DK162,1)&gt;19,AY162-VLOOKUP(BI162,NySiT!$L$2:$V$4,DK162,1) &amp; " - " &amp; 19,AY162-VLOOKUP(BI162,NySiT!$L$2:$V$4,DK162,1) &amp; " - " &amp; AY162+VLOOKUP(BI162,NySiT!$L$2:$V$4,DK162,1))),"")</f>
        <v/>
      </c>
      <c r="CG162" s="4" t="str">
        <f>IF(AND(ISNUMBER(AZ162),ISNUMBER(DK162)),IF(AZ162-VLOOKUP(BI162,NyVs!$L$2:$V$4,DK162,1)&lt;1,1 &amp; " - " &amp; AZ162+VLOOKUP(BI162,NyVs!$L$2:$V$4,DK162,1),IF(AZ162+VLOOKUP(BI162,NyVs!$L$2:$V$4,DK162,1)&gt;19,AZ162-VLOOKUP(BI162,NyVs!$L$2:$V$4,DK162,1) &amp; " - " &amp; 19,AZ162-VLOOKUP(BI162,NyVs!$L$2:$V$4,DK162,1) &amp; " - " &amp; AZ162+VLOOKUP(BI162,NyVs!$L$2:$V$4,DK162,1))),"")</f>
        <v/>
      </c>
      <c r="CH162" s="4" t="str">
        <f>IF(AND(ISNUMBER(BA162),ISNUMBER(DK162)),IF(BA162-VLOOKUP(BI162,NyPp!$L$2:$V$4,DK162,1)&lt;1,1 &amp; " - " &amp; BA162+VLOOKUP(BI162,NyPp!$L$2:$V$4,DK162,1),IF(BA162+VLOOKUP(BI162,NyPp!$L$2:$V$4,DK162,1)&gt;19,BA162-VLOOKUP(BI162,NyPp!$L$2:$V$4,DK162,1) &amp; " - " &amp; 19,BA162-VLOOKUP(BI162,NyPp!$L$2:$V$4,DK162,1) &amp; " - " &amp; BA162+VLOOKUP(BI162,NyPp!$L$2:$V$4,DK162,1))),"")</f>
        <v/>
      </c>
      <c r="CI162" s="4" t="str">
        <f>IF(AND(ISNUMBER(BB162),ISNUMBER(DK162)),IF(BB162-VLOOKUP(BI162,NyIGS!$L$2:$V$4,DK162,1)&lt;40,40 &amp; " - " &amp; BB162+VLOOKUP(BI162,NyIGS!$L$2:$V$4,DK162,1),IF(BB162+VLOOKUP(BI162,NyIGS!$L$2:$V$4,DK162,1)&gt;160,BB162-VLOOKUP(BI162,NyIGS!$L$2:$V$4,DK162,1) &amp; " - " &amp; 160,BB162-VLOOKUP(BI162,NyIGS!$L$2:$V$4,DK162,1) &amp; " - " &amp; BB162+VLOOKUP(BI162,NyIGS!$L$2:$V$4,DK162,1))),"")</f>
        <v/>
      </c>
      <c r="CJ162" s="4" t="str">
        <f>IF(AND(ISNUMBER(BC162),ISNUMBER(DK162)),IF(BC162-VLOOKUP(BI162,NyIRS!$L$2:$V$4,DK162,1)&lt;40,40 &amp; " - " &amp; BC162+VLOOKUP(BI162,NyIRS!$L$2:$V$4,DK162,1),IF(BC162+VLOOKUP(BI162,NyIRS!$L$2:$V$4,DK162,1)&gt;160,BC162-VLOOKUP(BI162,NyIRS!$L$2:$V$4,DK162,1) &amp; " - " &amp; 160,BC162-VLOOKUP(BI162,NyIRS!$L$2:$V$4,DK162,1) &amp; " - " &amp; BC162+VLOOKUP(BI162,NyIRS!$L$2:$V$4,DK162,1))),"")</f>
        <v/>
      </c>
      <c r="CK162" s="4" t="str">
        <f>IF(AND(ISNUMBER(BD162),ISNUMBER(DK162)),IF(BD162-VLOOKUP(BI162,NyIES!$L$2:$V$4,DK162,1)&lt;40,40 &amp; " - " &amp; BD162+VLOOKUP(BI162,NyIES!$L$2:$V$4,DK162,1),IF(BD162+VLOOKUP(BI162,NyIES!$L$2:$V$4,DK162,1)&gt;160,BD162-VLOOKUP(BI162,NyIES!$L$2:$V$4,DK162,1) &amp; " - " &amp; 160,BD162-VLOOKUP(BI162,NyIES!$L$2:$V$4,DK162,1) &amp; " - " &amp; BD162+VLOOKUP(BI162,NyIES!$L$2:$V$4,DK162,1))),"")</f>
        <v/>
      </c>
      <c r="CL162" s="4" t="str">
        <f>IF(AND(ISNUMBER(BE162),ISNUMBER(DK162)),IF(BE162-VLOOKUP(BI162,NyISI!$L$2:$V$4,DK162,1)&lt;40,40 &amp; " - " &amp; BE162+VLOOKUP(BI162,NyISI!$L$2:$V$4,DK162,1),IF(BE162+VLOOKUP(BI162,NyISI!$L$2:$V$4,DK162,1)&gt;160,BE162-VLOOKUP(BI162,NyISI!$L$2:$V$4,DK162,1) &amp; " - " &amp; 160,BE162-VLOOKUP(BI162,NyISI!$L$2:$V$4,DK162,1) &amp; " - " &amp; BE162+VLOOKUP(BI162,NyISI!$L$2:$V$4,DK162,1))),"")</f>
        <v/>
      </c>
      <c r="CM162" s="4" t="str">
        <f>IF(AND(ISNUMBER(DK162),DK162&lt;8),IF(AND(ISNUMBER(BF162),ISNUMBER(DK162)),IF(BF162-VLOOKUP(BI162,NyISS!$L$2:$V$4,DK162,1)&lt;40,40 &amp; " - " &amp; BF162+VLOOKUP(BI162,NyISS!$L$2:$V$4,DK162,1),IF(BF162+VLOOKUP(BI162,NyISS!$L$2:$V$4,DK162,1)&gt;160,BF162-VLOOKUP(BI162,NyISS!$L$2:$V$4,DK162,1) &amp; " - " &amp; 160,BF162-VLOOKUP(BI162,NyISS!$L$2:$V$4,DK162,1) &amp; " - " &amp; BF162+VLOOKUP(BI162,NyISS!$L$2:$V$4,DK162,1))),""),"")</f>
        <v/>
      </c>
      <c r="CN162" s="4" t="str">
        <f>IF(AND(ISNUMBER(DK162),DK162&gt;7),IF(AND(ISNUMBER(BG162),ISNUMBER(DK162)),IF(BG162-VLOOKUP(BI162,NyISM!$L$2:$V$4,DK162,1)&lt;40,40 &amp; " - " &amp; BG162+VLOOKUP(BI162,NyISM!$L$2:$V$4,DK162,1),IF(BG162+VLOOKUP(BI162,NyISM!$L$2:$V$4,DK162,1)&gt;160,BG162-VLOOKUP(BI162,NyISM!$L$2:$V$4,DK162,1) &amp; " - " &amp; 160,BG162-VLOOKUP(BI162,NyISM!$L$2:$V$4,DK162,1) &amp; " - " &amp; BG162+VLOOKUP(BI162,NyISM!$L$2:$V$4,DK162,1))),""),"")</f>
        <v/>
      </c>
      <c r="CO162" s="4" t="str">
        <f>IF(AND(ISNUMBER(BH162),ISNUMBER(DK162)),IF(BH162-VLOOKUP(BI162,NyIAM!$L$2:$V$4,DK162,1)&lt;40,40 &amp; " - " &amp; BH162+VLOOKUP(BI162,NyIAM!$L$2:$V$4,DK162,1),IF(BH162+VLOOKUP(BI162,NyIAM!$L$2:$V$4,DK162,1)&gt;160,BH162-VLOOKUP(BI162,NyIAM!$L$2:$V$4,DK162,1) &amp; " - " &amp; 160,BH162-VLOOKUP(BI162,NyIAM!$L$2:$V$4,DK162,1) &amp; " - " &amp; BH162+VLOOKUP(BI162,NyIAM!$L$2:$V$4,DK162,1))),"")</f>
        <v/>
      </c>
      <c r="CP162" s="4" t="str">
        <f>IF(AF162="","",IF(AND(ISNUMBER(AF162),ISNUMBER(DK162)),IF(VLOOKUP(AF162,NyOm!$A$2:$K$30,DK162,1)=1,"Onormalt få ord",IF(VLOOKUP(AF162,NyOm!$A$2:$K$30,DK162,1)=2,"Färre antal ord än normalt",IF(VLOOKUP(AF162,NyOm!$A$2:$K$30,DK162,1)=3,"Normalt antal ord","")))))</f>
        <v/>
      </c>
      <c r="CQ162" s="4" t="str">
        <f>IF(AB162="","",IF(AND(ISNUMBER(AB162),ISNUMBER(DK162)),IF(VLOOKUP(AB162,NyPbTid!$A$2:$K$218,DK162,1)=1,"Onormalt lång tidsåtgång",IF(VLOOKUP(AB162,NyPbTid!$A$2:$K$218,DK162,1)=2,"Långsammare än normalt",IF(VLOOKUP(AB162,NyPbTid!$A$2:$K$218,DK162,1)=3,"Normal tidsåtgång","")))))</f>
        <v/>
      </c>
      <c r="CR162" s="4" t="str">
        <f>IF(AC162="","",IF(AND(ISNUMBER(AC162),ISNUMBER(DK162)),IF(VLOOKUP(AC162,NyPbFel!$A$2:$K$18,DK162,1)=1,"Onormalt antal fel",IF(VLOOKUP(AC162,NyPbFel!$A$2:$K$18,DK162,1)=2,"Fler fel än normalt",IF(VLOOKUP(AC162,NyPbFel!$A$2:$K$18,DK162,1)=3,"Normalt antal fel","")))))</f>
        <v/>
      </c>
      <c r="CS162" s="4" t="str">
        <f t="shared" si="50"/>
        <v/>
      </c>
      <c r="CT162" s="4" t="str">
        <f>IF(OR(ISNUMBER(CS162),CS162="0**"),IF(ISNUMBER(CS162),CS162/ABS(CS162)*VLOOKUP(1,SignDiff!$A$3:$K$4,DK162,1),VLOOKUP(1,SignDiff!$A$3:$K$4,DK162,1)),"")</f>
        <v/>
      </c>
      <c r="CU162" s="4" t="str">
        <f>IF(OR(ISNUMBER(CS162),CS162="0**"),IF(ISNUMBER(CS162),CS162/ABS(CS162)*VLOOKUP(1,SignDiff!$A$7:$K$8,DK162,1),VLOOKUP(1,SignDiff!$A$7:$K$8,DK162,1)),"")</f>
        <v/>
      </c>
      <c r="CV162" s="4" t="str">
        <f t="shared" si="51"/>
        <v/>
      </c>
      <c r="CW162" s="4" t="str">
        <f t="shared" si="52"/>
        <v/>
      </c>
      <c r="CX162" s="4" t="str">
        <f>IF(OR(ISNUMBER(CS162),CS162="0**"),IF(CS162="0**",VLOOKUP(0,'IRS-IES'!$A$2:$C$43,2,1),IF(CS162&lt;0,VLOOKUP(ABS(CS162),'IRS-IES'!$A$2:$C$43,2,1),VLOOKUP(ABS(CS162),'IRS-IES'!$A$2:$C$43,3,1))),"")</f>
        <v/>
      </c>
      <c r="CY162" s="4" t="str">
        <f t="shared" si="53"/>
        <v/>
      </c>
      <c r="CZ162" s="4" t="str">
        <f>IF(OR(ISNUMBER(CY162),CY162="0**"),IF(ISNUMBER(CY162),CY162/ABS(CY162)*VLOOKUP(2,SignDiff!$A$3:$K$4,DK162,1),VLOOKUP(2,SignDiff!$A$3:$K$4,DK162,1)),"")</f>
        <v/>
      </c>
      <c r="DA162" s="4" t="str">
        <f>IF(OR(ISNUMBER(CY162),CY162="0**"),IF(ISNUMBER(CY162),CY162/ABS(CY162)*VLOOKUP(2,SignDiff!$A$7:$K$8,DK162,1),VLOOKUP(2,SignDiff!$A$7:$K$8,DK162,1)),"")</f>
        <v/>
      </c>
      <c r="DB162" s="4" t="str">
        <f t="shared" si="54"/>
        <v/>
      </c>
      <c r="DC162" s="4" t="str">
        <f t="shared" si="55"/>
        <v/>
      </c>
      <c r="DD162" s="4" t="str">
        <f>IF(OR(ISNUMBER(CY162),CY162="0**"),IF(CY162="0**",VLOOKUP(0,'ISI-ISS'!$A$2:$C$43,2,1),IF(CY162&lt;0,VLOOKUP(ABS(CY162),'ISI-ISS'!$A$2:$C$43,2,1),VLOOKUP(ABS(CY162),'ISI-ISS'!$A$2:$C$43,3,1))),"")</f>
        <v/>
      </c>
      <c r="DE162" s="4" t="str">
        <f t="shared" si="56"/>
        <v/>
      </c>
      <c r="DF162" s="4" t="str">
        <f>IF(OR(ISNUMBER(DE162),DE162="0**"),IF(ISNUMBER(DE162),DE162/ABS(DE162)*VLOOKUP(2,SignDiff!$A$3:$K$4,DK162,1),VLOOKUP(2,SignDiff!$A$3:$K$4,DK162,1)),"")</f>
        <v/>
      </c>
      <c r="DG162" s="4" t="str">
        <f>IF(OR(ISNUMBER(DE162),DE162="0**"),IF(ISNUMBER(DE162),DE162/ABS(DE162)*VLOOKUP(2,SignDiff!$A$7:$K$8,DK162,1),VLOOKUP(2,SignDiff!$A$7:$K$8,DK162,1)),"")</f>
        <v/>
      </c>
      <c r="DH162" s="4" t="str">
        <f t="shared" si="57"/>
        <v/>
      </c>
      <c r="DI162" s="4" t="str">
        <f t="shared" si="58"/>
        <v/>
      </c>
      <c r="DJ162" s="4" t="str">
        <f>IF(OR(ISNUMBER(DE162),DE162="0**"),IF(DE162="0**",VLOOKUP(0,'ISI-ISM'!$A$2:$C$43,2,1),IF(DE162&lt;0,VLOOKUP(ABS(DE162),'ISI-ISM'!$A$2:$C$43,2,1),VLOOKUP(ABS(DE162),'ISI-ISM'!$A$2:$C$43,3,1))),"")</f>
        <v/>
      </c>
      <c r="DK162" s="4" t="str">
        <f>IF(ISERROR(VLOOKUP(N162,age!$A$2:$C$11,2,1)),"",VLOOKUP(N162,age!$A$2:$C$11,2,1))</f>
        <v/>
      </c>
      <c r="DL162" s="4" t="str">
        <f>IF(ISERROR(VLOOKUP(N162,age!$A$2:$C$11,3,1)),"",VLOOKUP(N162,age!$A$2:$C$11,3,1))</f>
        <v/>
      </c>
      <c r="DM162" s="4">
        <f t="shared" si="45"/>
        <v>0</v>
      </c>
      <c r="DN162" s="4">
        <f t="shared" si="46"/>
        <v>0</v>
      </c>
      <c r="DO162" s="4">
        <f t="shared" si="47"/>
        <v>0</v>
      </c>
      <c r="DP162" s="4">
        <f t="shared" si="48"/>
        <v>0</v>
      </c>
      <c r="DQ162" s="4">
        <f t="shared" si="49"/>
        <v>0</v>
      </c>
      <c r="DR162" s="9" t="str">
        <f t="shared" si="59"/>
        <v/>
      </c>
      <c r="DS162" s="9" t="str">
        <f t="shared" si="60"/>
        <v/>
      </c>
      <c r="DT162" s="9" t="str">
        <f t="shared" si="61"/>
        <v/>
      </c>
      <c r="DU162" s="9" t="str">
        <f t="shared" si="62"/>
        <v/>
      </c>
      <c r="DV162" s="9" t="str">
        <f t="shared" si="63"/>
        <v/>
      </c>
      <c r="DW162" s="9" t="str">
        <f t="shared" si="64"/>
        <v/>
      </c>
      <c r="DX162" s="9" t="str">
        <f t="shared" si="65"/>
        <v/>
      </c>
      <c r="DY162" s="9" t="str">
        <f>IF(AND(ISNUMBER(AJ162),ISNUMBER(DK162)),IF(AJ162-VLOOKUP(BI162,NyFi!$L$2:$V$4,DK162,1)&lt;1,1,AJ162-VLOOKUP(BI162,NyFi!$L$2:$V$4,DK162,1)),"")</f>
        <v/>
      </c>
      <c r="DZ162" s="9" t="str">
        <f>IF(AND(ISNUMBER(DK162),DK162&lt;8),IF(AND(ISNUMBER(AK162),ISNUMBER(DK162)),IF(AK162-VLOOKUP(BI162,NyGs!$L$2:$V$4,DK162,1)&lt;1,1,AK162-VLOOKUP(BI162,NyGs!$L$2:$V$4,DK162,1)),""),"")</f>
        <v/>
      </c>
      <c r="EA162" s="9" t="str">
        <f>IF(AND(ISNUMBER(AL162),ISNUMBER(DK162)),IF(AL162-VLOOKUP(BI162,NyRm!$L$2:$V$4,DK162,1)&lt;1,1,AL162-VLOOKUP(BI162,NyRm!$L$2:$V$4,DK162,1)),"")</f>
        <v/>
      </c>
      <c r="EB162" s="9" t="str">
        <f>IF(AND(ISNUMBER(AM162),ISNUMBER(DK162)),IF(AM162-VLOOKUP(BI162,NyFm!$L$2:$V$4,DK162,1)&lt;1,1,AM162-VLOOKUP(BI162,NyFm!$L$2:$V$4,DK162,1)),"")</f>
        <v/>
      </c>
      <c r="EC162" s="9" t="str">
        <f>IF(AND(ISNUMBER(DK162),DK162&lt;8),IF(AND(ISNUMBER(AN162),ISNUMBER(DK162)),IF(AN162-VLOOKUP(BI162,NyLi1R!$L$2:$V$4,DK162,1)&lt;1,1,AN162-VLOOKUP(BI162,NyLi1R!$L$2:$V$4,DK162,1)),""),"")</f>
        <v/>
      </c>
      <c r="ED162" s="9" t="str">
        <f>IF(AND(ISNUMBER(DK162),DK162&lt;8),IF(AND(ISNUMBER(AO162),ISNUMBER(DK162)),IF(AO162-VLOOKUP(BI162,NyLi1E!$L$2:$V$4,DK162,1)&lt;1,1,AO162-VLOOKUP(BI162,NyLi1E!$L$2:$V$4,DK162,1)),""),"")</f>
        <v/>
      </c>
      <c r="EE162" s="9" t="str">
        <f>IF(AND(ISNUMBER(DK162),DK162&lt;8),IF(AND(ISNUMBER(AP162),ISNUMBER(DK162)),IF(AP162-VLOOKUP(BI162,NyLi1T!$L$2:$V$4,DK162,1)&lt;1,1,AP162-VLOOKUP(BI162,NyLi1T!$L$2:$V$4,DK162,1)),""),"")</f>
        <v/>
      </c>
      <c r="EF162" s="9" t="str">
        <f>IF(AND(ISNUMBER(DK162),DK162&gt;7),IF(AND(ISNUMBER(AQ162),ISNUMBER(DK162)),IF(AQ162-VLOOKUP(BI162,NyLi2R!$L$2:$V$4,DK162,1)&lt;1,1,AQ162-VLOOKUP(BI162,NyLi2R!$L$2:$V$4,DK162,1)),""),"")</f>
        <v/>
      </c>
      <c r="EG162" s="9" t="str">
        <f>IF(AND(ISNUMBER(DK162),DK162&gt;7),IF(AND(ISNUMBER(AR162),ISNUMBER(DK162)),IF(AR162-VLOOKUP(BI162,NyLi2E!$L$2:$V$4,DK162,1)&lt;1,1,AR162-VLOOKUP(BI162,NyLi2E!$L$2:$V$4,DK162,1)),""),"")</f>
        <v/>
      </c>
      <c r="EH162" s="9" t="str">
        <f>IF(AND(ISNUMBER(DK162),DK162&gt;7),IF(AND(ISNUMBER(AS162),ISNUMBER(DK162)),IF(AS162-VLOOKUP(BI162,NyLi2T!$L$2:$V$4,DK162,1)&lt;1,1,AS162-VLOOKUP(BI162,NyLi2T!$L$2:$V$4,DK162,1)),""),"")</f>
        <v/>
      </c>
      <c r="EI162" s="9" t="str">
        <f>IF(AND(ISNUMBER(DK162),DK162&lt;8),IF(AND(ISNUMBER(AT162),ISNUMBER(DK162)),IF(AT162-VLOOKUP(BI162,NySs!$L$2:$V$4,DK162,1)&lt;1,1,AT162-VLOOKUP(BI162,NySs!$L$2:$V$4,DK162,1)),""),"")</f>
        <v/>
      </c>
      <c r="EJ162" s="9" t="str">
        <f>IF(AND(ISNUMBER(DK162),DK162&lt;9),IF(AND(ISNUMBER(AU162),ISNUMBER(DK162)),IF(AU162-VLOOKUP(BI162,NyEo!$L$2:$V$4,DK162,1)&lt;1,1,AU162-VLOOKUP(BI162,NyEo!$L$2:$V$4,DK162,1)),""),"")</f>
        <v/>
      </c>
      <c r="EK162" s="9" t="str">
        <f>IF(AND(ISNUMBER(DK162),DK162&gt;7),IF(AND(ISNUMBER(AV162),ISNUMBER(DK162)),IF(AV162-VLOOKUP(BI162,NyHt!$L$2:$V$4,DK162,1)&lt;1,1,AV162-VLOOKUP(BI162,NyHt!$L$2:$V$4,DK162,1)),""),"")</f>
        <v/>
      </c>
      <c r="EL162" s="9" t="str">
        <f>IF(AND(ISNUMBER(AW162),ISNUMBER(DK162)),IF(AW162-VLOOKUP(BI162,NySiF!$L$2:$V$4,DK162,1)&lt;1,1,AW162-VLOOKUP(BI162,NySiF!$L$2:$V$4,DK162,1)),"")</f>
        <v/>
      </c>
      <c r="EM162" s="9" t="str">
        <f>IF(AND(ISNUMBER(AX162),ISNUMBER(DK162)),IF(AX162-VLOOKUP(BI162,NySiB!$L$2:$V$4,DK162,1)&lt;1,1,AX162-VLOOKUP(BI162,NySiB!$L$2:$V$4,DK162,1)),"")</f>
        <v/>
      </c>
      <c r="EN162" s="9" t="str">
        <f>IF(AND(ISNUMBER(AY162),ISNUMBER(DK162)),IF(AY162-VLOOKUP(BI162,NySiT!$L$2:$V$4,DK162,1)&lt;1,1,AY162-VLOOKUP(BI162,NySiT!$L$2:$V$4,DK162,1)),"")</f>
        <v/>
      </c>
      <c r="EO162" s="9" t="str">
        <f>IF(AND(ISNUMBER(AZ162),ISNUMBER(DK162)),IF(AZ162-VLOOKUP(BI162,NyVs!$L$2:$V$4,DK162,1)&lt;1,1,AZ162-VLOOKUP(BI162,NyVs!$L$2:$V$4,DK162,1)),"")</f>
        <v/>
      </c>
      <c r="EP162" s="9" t="str">
        <f>IF(AND(ISNUMBER(BA162),ISNUMBER(DK162)),IF(BA162-VLOOKUP(BI162,NyPp!$L$2:$V$4,DK162,1)&lt;1,1,BA162-VLOOKUP(BI162,NyPp!$L$2:$V$4,DK162,1)),"")</f>
        <v/>
      </c>
      <c r="EQ162" s="9" t="str">
        <f>IF(AND(ISNUMBER(BB162),ISNUMBER(DK162)),IF(BB162-VLOOKUP(BI162,NyIGS!$L$2:$V$4,DK162,1)&lt;40,40,BB162-VLOOKUP(BI162,NyIGS!$L$2:$V$4,DK162,1)),"")</f>
        <v/>
      </c>
      <c r="ER162" s="9" t="str">
        <f>IF(AND(ISNUMBER(BC162),ISNUMBER(DK162)),IF(BC162-VLOOKUP(BI162,NyIRS!$L$2:$V$4,DK162,1)&lt;40,40,BC162-VLOOKUP(BI162,NyIRS!$L$2:$V$4,DK162,1)),"")</f>
        <v/>
      </c>
      <c r="ES162" s="9" t="str">
        <f>IF(AND(ISNUMBER(BD162),ISNUMBER(DK162)),IF(BD162-VLOOKUP(BI162,NyIES!$L$2:$V$4,DK162,1)&lt;40,40,BD162-VLOOKUP(BI162,NyIES!$L$2:$V$4,DK162,1)),"")</f>
        <v/>
      </c>
      <c r="ET162" s="9" t="str">
        <f>IF(AND(ISNUMBER(BE162),ISNUMBER(DK162)),IF(BE162-VLOOKUP(BI162,NyISI!$L$2:$V$4,DK162,1)&lt;40,40,BE162-VLOOKUP(BI162,NyISI!$L$2:$V$4,DK162,1)),"")</f>
        <v/>
      </c>
      <c r="EU162" s="9" t="str">
        <f>IF(AND(ISNUMBER(DK162),DK162&lt;8),IF(AND(ISNUMBER(BF162),ISNUMBER(DK162)),IF(BF162-VLOOKUP(BI162,NyISS!$L$2:$V$4,DK162,1)&lt;40,40,BF162-VLOOKUP(BI162,NyISS!$L$2:$V$4,DK162,1)),""),"")</f>
        <v/>
      </c>
      <c r="EV162" s="9" t="str">
        <f>IF(AND(ISNUMBER(DK162),DK162&gt;7),IF(AND(ISNUMBER(BG162),ISNUMBER(DK162)),IF(BG162-VLOOKUP(BI162,NyISM!$L$2:$V$4,DK162,1)&lt;40,40,BG162-VLOOKUP(BI162,NyISM!$L$2:$V$4,DK162,1)),""),"")</f>
        <v/>
      </c>
      <c r="EW162" s="9" t="str">
        <f>IF(AND(ISNUMBER(BH162),ISNUMBER(DK162)),IF(BH162-VLOOKUP(BI162,NyIAM!$L$2:$V$4,DK162,1)&lt;40,40,BH162-VLOOKUP(BI162,NyIAM!$L$2:$V$4,DK162,1)),"")</f>
        <v/>
      </c>
      <c r="EX162" s="9" t="str">
        <f>IF(AND(ISNUMBER(AJ162),ISNUMBER(DK162)),IF(AJ162+VLOOKUP(BI162,NyFi!$L$2:$V$4,DK162,1)&gt;19,19,AJ162+VLOOKUP(BI162,NyFi!$L$2:$V$4,DK162,1)),"")</f>
        <v/>
      </c>
      <c r="EY162" s="9" t="str">
        <f>IF(AND(ISNUMBER(DK162),DK162&lt;8),IF(AND(ISNUMBER(AK162),ISNUMBER(DK162)),IF(AK162+VLOOKUP(BI162,NyGs!$L$2:$V$4,DK162,1)&gt;19,19,AK162+VLOOKUP(BI162,NyGs!$L$2:$V$4,DK162,1)),""),"")</f>
        <v/>
      </c>
      <c r="EZ162" s="9" t="str">
        <f>IF(AND(ISNUMBER(AL162),ISNUMBER(DK162)),IF(AL162+VLOOKUP(BI162,NyRm!$L$2:$V$4,DK162,1)&gt;19,19,AL162+VLOOKUP(BI162,NyRm!$L$2:$V$4,DK162,1)),"")</f>
        <v/>
      </c>
      <c r="FA162" s="9" t="str">
        <f>IF(AND(ISNUMBER(AM162),ISNUMBER(DK162)),IF(AM162+VLOOKUP(BI162,NyFm!$L$2:$V$4,DK162,1)&gt;19,19,AM162+VLOOKUP(BI162,NyFm!$L$2:$V$4,DK162,1)),"")</f>
        <v/>
      </c>
      <c r="FB162" s="9" t="str">
        <f>IF(AND(ISNUMBER(DK162),DK162&lt;8),IF(AND(ISNUMBER(AN162),ISNUMBER(DK162)),IF(AN162+VLOOKUP(BI162,NyLi1R!$L$2:$V$4,DK162,1)&gt;19,19,AN162+VLOOKUP(BI162,NyLi1R!$L$2:$V$4,DK162,1)),""),"")</f>
        <v/>
      </c>
      <c r="FC162" s="9" t="str">
        <f>IF(AND(ISNUMBER(DK162),DK162&lt;8),IF(AND(ISNUMBER(AO162),ISNUMBER(DK162)),IF(AO162+VLOOKUP(BI162,NyLi1E!$L$2:$V$4,DK162,1)&gt;19,19,AO162+VLOOKUP(BI162,NyLi1E!$L$2:$V$4,DK162,1)),""),"")</f>
        <v/>
      </c>
      <c r="FD162" s="9" t="str">
        <f>IF(AND(ISNUMBER(DK162),DK162&lt;8),IF(AND(ISNUMBER(AP162),ISNUMBER(DK162)),IF(AP162+VLOOKUP(BI162,NyLi1T!$L$2:$V$4,DK162,1)&gt;19,19,AP162+VLOOKUP(BI162,NyLi1T!$L$2:$V$4,DK162,1)),""),"")</f>
        <v/>
      </c>
      <c r="FE162" s="9" t="str">
        <f>IF(AND(ISNUMBER(DK162),DK162&gt;7),IF(AND(ISNUMBER(AQ162),ISNUMBER(DK162)),IF(AQ162+VLOOKUP(BI162,NyLi2R!$L$2:$V$4,DK162,1)&gt;19,19,AQ162+VLOOKUP(BI162,NyLi2R!$L$2:$V$4,DK162,1)),""),"")</f>
        <v/>
      </c>
      <c r="FF162" s="9" t="str">
        <f>IF(AND(ISNUMBER(DK162),DK162&gt;7),IF(AND(ISNUMBER(AR162),ISNUMBER(DK162)),IF(AR162+VLOOKUP(BI162,NyLi2E!$L$2:$V$4,DK162,1)&gt;19,19,AR162+VLOOKUP(BI162,NyLi2E!$L$2:$V$4,DK162,1)),""),"")</f>
        <v/>
      </c>
      <c r="FG162" s="9" t="str">
        <f>IF(AND(ISNUMBER(DK162),DK162&gt;7),IF(AND(ISNUMBER(AS162),ISNUMBER(DK162)),IF(AS162+VLOOKUP(BI162,NyLi2T!$L$2:$V$4,DK162,1)&gt;19,19,AS162+VLOOKUP(BI162,NyLi2T!$L$2:$V$4,DK162,1)),""),"")</f>
        <v/>
      </c>
      <c r="FH162" s="9" t="str">
        <f>IF(AND(ISNUMBER(DK162),DK162&lt;8),IF(AND(ISNUMBER(AT162),ISNUMBER(DK162)),IF(AT162+VLOOKUP(BI162,NySs!$L$2:$V$4,DK162,1)&gt;19,19,AT162+VLOOKUP(BI162,NySs!$L$2:$V$4,DK162,1)),""),"")</f>
        <v/>
      </c>
      <c r="FI162" s="9" t="str">
        <f>IF(AND(ISNUMBER(DK162),DK162&lt;9),IF(AND(ISNUMBER(AU162),ISNUMBER(DK162)),IF(AU162+VLOOKUP(BI162,NyEo!$L$2:$V$4,DK162,1)&gt;19,19,AU162+VLOOKUP(BI162,NyEo!$L$2:$V$4,DK162,1)),""),"")</f>
        <v/>
      </c>
      <c r="FJ162" s="9" t="str">
        <f>IF(AND(ISNUMBER(DK162),DK162&gt;7),IF(AND(ISNUMBER(AV162),ISNUMBER(DK162)),IF(AV162+VLOOKUP(BI162,NyHt!$L$2:$V$4,DK162,1)&gt;19,19,AV162+VLOOKUP(BI162,NyHt!$L$2:$V$4,DK162,1)),""),"")</f>
        <v/>
      </c>
      <c r="FK162" s="9" t="str">
        <f>IF(AND(ISNUMBER(AW162),ISNUMBER(DK162)),IF(AW162+VLOOKUP(BI162,NySiF!$L$2:$V$4,DK162,1)&gt;19,19,AW162+VLOOKUP(BI162,NySiF!$L$2:$V$4,DK162,1)),"")</f>
        <v/>
      </c>
      <c r="FL162" s="9" t="str">
        <f>IF(AND(ISNUMBER(AX162),ISNUMBER(DK162)),IF(AX162+VLOOKUP(BI162,NySiB!$L$2:$V$4,DK162,1)&gt;19,19,AX162+VLOOKUP(BI162,NySiB!$L$2:$V$4,DK162,1)),"")</f>
        <v/>
      </c>
      <c r="FM162" s="9" t="str">
        <f>IF(AND(ISNUMBER(AY162),ISNUMBER(DK162)),IF(AY162+VLOOKUP(BI162,NySiT!$L$2:$V$4,DK162,1)&gt;19,19,AY162+VLOOKUP(BI162,NySiT!$L$2:$V$4,DK162,1)),"")</f>
        <v/>
      </c>
      <c r="FN162" s="9" t="str">
        <f>IF(AND(ISNUMBER(AZ162),ISNUMBER(DK162)),IF(AZ162+VLOOKUP(BI162,NyVs!$L$2:$V$4,DK162,1)&gt;19,19,AZ162+VLOOKUP(BI162,NyVs!$L$2:$V$4,DK162,1)),"")</f>
        <v/>
      </c>
      <c r="FO162" s="9" t="str">
        <f>IF(AND(ISNUMBER(BA162),ISNUMBER(DK162)),IF(BA162+VLOOKUP(BI162,NyPp!$L$2:$V$4,DK162,1)&gt;19,19,BA162+VLOOKUP(BI162,NyPp!$L$2:$V$4,DK162,1)),"")</f>
        <v/>
      </c>
      <c r="FP162" s="9" t="str">
        <f>IF(AND(ISNUMBER(BB162),ISNUMBER(DK162)),IF(BB162+VLOOKUP(BI162,NyIGS!$L$2:$V$4,DK162,1)&gt;160,160,BB162+VLOOKUP(BI162,NyIGS!$L$2:$V$4,DK162,1)),"")</f>
        <v/>
      </c>
      <c r="FQ162" s="9" t="str">
        <f>IF(AND(ISNUMBER(BC162),ISNUMBER(DK162)),IF(BC162+VLOOKUP(BI162,NyIRS!$L$2:$V$4,DK162,1)&gt;160,160,BC162+VLOOKUP(BI162,NyIRS!$L$2:$V$4,DK162,1)),"")</f>
        <v/>
      </c>
      <c r="FR162" s="9" t="str">
        <f>IF(AND(ISNUMBER(BD162),ISNUMBER(DK162)),IF(BD162+VLOOKUP(BI162,NyIES!$L$2:$V$4,DK162,1)&gt;160,160, BD162+VLOOKUP(BI162,NyIES!$L$2:$V$4,DK162,1)),"")</f>
        <v/>
      </c>
      <c r="FS162" s="9" t="str">
        <f>IF(AND(ISNUMBER(BE162),ISNUMBER(DK162)),IF(BE162+VLOOKUP(BI162,NyISI!$L$2:$V$4,DK162,1)&gt;160,160,BE162+VLOOKUP(BI162,NyISI!$L$2:$V$4,DK162,1)),"")</f>
        <v/>
      </c>
      <c r="FT162" s="9" t="str">
        <f>IF(AND(ISNUMBER(DK162),DK162&lt;8),IF(AND(ISNUMBER(BF162),ISNUMBER(DK162)),IF(BF162+VLOOKUP(BI162,NyISS!$L$2:$V$4,DK162,1)&gt;160,160,BF162+VLOOKUP(BI162,NyISS!$L$2:$V$4,DK162,1)),""),"")</f>
        <v/>
      </c>
      <c r="FU162" s="9" t="str">
        <f>IF(AND(ISNUMBER(DK162),DK162&gt;7),IF(AND(ISNUMBER(BG162),ISNUMBER(DK162)),IF(BG162+VLOOKUP(BI162,NyISM!$L$2:$V$4,DK162,1)&gt;160,160,BG162+VLOOKUP(BI162,NyISM!$L$2:$V$4,DK162,1)),""),"")</f>
        <v/>
      </c>
      <c r="FV162" s="9" t="str">
        <f>IF(AND(ISNUMBER(BH162),ISNUMBER(DK162)),IF(BH162+VLOOKUP(BI162,NyIAM!$L$2:$V$4,DK162,1)&gt;160,160,BH162+VLOOKUP(BI162,NyIAM!$L$2:$V$4,DK162,1)),"")</f>
        <v/>
      </c>
    </row>
    <row r="163" spans="1:178" x14ac:dyDescent="0.2">
      <c r="A163" s="51"/>
      <c r="B163" s="51"/>
      <c r="C163" s="51"/>
      <c r="D163" s="51"/>
      <c r="E163" s="51"/>
      <c r="F163" s="51"/>
      <c r="G163" s="51"/>
      <c r="H163" s="51"/>
      <c r="I163" s="51"/>
      <c r="J163" s="52"/>
      <c r="K163" s="52"/>
      <c r="L163" s="53"/>
      <c r="M163" s="53"/>
      <c r="N163" s="58" t="str">
        <f t="shared" si="44"/>
        <v/>
      </c>
      <c r="O163" s="53"/>
      <c r="P163" s="53"/>
      <c r="Q163" s="53"/>
      <c r="R163" s="53"/>
      <c r="S163" s="53"/>
      <c r="T163" s="53"/>
      <c r="U163" s="53"/>
      <c r="V163" s="53"/>
      <c r="W163" s="53"/>
      <c r="X163" s="53"/>
      <c r="Y163" s="53"/>
      <c r="Z163" s="53"/>
      <c r="AA163" s="53"/>
      <c r="AB163" s="53"/>
      <c r="AC163" s="53"/>
      <c r="AD163" s="53"/>
      <c r="AE163" s="53"/>
      <c r="AF163" s="53"/>
      <c r="AG163" s="53"/>
      <c r="AH163" s="53"/>
      <c r="AI163" s="53"/>
      <c r="AJ163" s="4" t="str">
        <f>IF(O163="","",IF(ISNUMBER(N163),VLOOKUP(O163,NyFi!$A$2:$K$40,DK163),""))</f>
        <v/>
      </c>
      <c r="AK163" s="4" t="str">
        <f>IF(P163="","",IF(AND(ISNUMBER(N163),DK163&lt;8),VLOOKUP(P163,NyGs!$A$2:$G$41,DK163),""))</f>
        <v/>
      </c>
      <c r="AL163" s="4" t="str">
        <f>IF(AA163="","",IF(ISNUMBER(N163),VLOOKUP(AA163,NyRm!$A$2:$K$56,DK163),""))</f>
        <v/>
      </c>
      <c r="AM163" s="4" t="str">
        <f>IF(Z163="","",IF(ISNUMBER(N163),VLOOKUP(Z163,NyFm!$A$2:$K$46,DK163),""))</f>
        <v/>
      </c>
      <c r="AN163" s="4" t="str">
        <f>IF(U163="","",IF(AND(ISNUMBER(N163),DK163&lt;8),VLOOKUP(U163,NyLi1R!$A$2:$G$20,DK163),""))</f>
        <v/>
      </c>
      <c r="AO163" s="4" t="str">
        <f>IF(V163="","",IF(AND(ISNUMBER(N163),DK163&lt;8),VLOOKUP(V163,NyLi1E!$A$2:$G$20,DK163),""))</f>
        <v/>
      </c>
      <c r="AP163" s="4" t="str">
        <f>IF(AND(ISNUMBER(N163),ISNUMBER(AN163),ISNUMBER(AO163),DK163&lt;8),VLOOKUP(AN163+AO163,NyLi1T!$A$2:$G$40,DK163),"")</f>
        <v/>
      </c>
      <c r="AQ163" s="4" t="str">
        <f>IF(W163="","",IF(AND(ISNUMBER(N163),DK163&gt;7),VLOOKUP(W163,NyLi2R!$A$2:$K$20,DK163),""))</f>
        <v/>
      </c>
      <c r="AR163" s="4" t="str">
        <f>IF(X163="","",IF(AND(ISNUMBER(N163),DK163&gt;7),VLOOKUP(X163,NyLi2E!$A$2:$K$20,DK163),""))</f>
        <v/>
      </c>
      <c r="AS163" s="4" t="str">
        <f>IF(AND(ISNUMBER(N163),ISNUMBER(AQ163),ISNUMBER(AR163),DK163&gt;7),VLOOKUP(AQ163+AR163,NyLi2T!$A$2:$K$40,DK163),"")</f>
        <v/>
      </c>
      <c r="AT163" s="4" t="str">
        <f>IF(AE163="","",IF(AND(ISNUMBER(N163),DK163&lt;8),VLOOKUP(AE163,NySs!$A$2:$G$28,DK163),""))</f>
        <v/>
      </c>
      <c r="AU163" s="4" t="str">
        <f>IF(AD163="","",IF(AND(ISNUMBER(N163),DK163&lt;9),VLOOKUP(AD163,NyEo!$A$2:$H$22,DK163),""))</f>
        <v/>
      </c>
      <c r="AV163" s="4" t="str">
        <f>IF(Q163="","",IF(AND(ISNUMBER(N163),DK163&gt;7),VLOOKUP(Q163,NyHt!$A$2:$K$17,DK163),""))</f>
        <v/>
      </c>
      <c r="AW163" s="4" t="str">
        <f>IF(R163="","",IF(ISNUMBER(N163),VLOOKUP(R163,NySiF!$A$2:$K$18,DK163),""))</f>
        <v/>
      </c>
      <c r="AX163" s="4" t="str">
        <f>IF(S163="","",IF(ISNUMBER(N163),VLOOKUP(S163,NySiB!$A$2:$K$16,DK163),""))</f>
        <v/>
      </c>
      <c r="AY163" s="4" t="str">
        <f>IF(T163="","",IF(ISNUMBER(N163),VLOOKUP(T163,NySiT!$A$2:$K$32,DK163),""))</f>
        <v/>
      </c>
      <c r="AZ163" s="4" t="str">
        <f>IF(Y163="","",IF(ISNUMBER(N163),VLOOKUP(Y163,NyVs!$A$2:$K$86,DK163),""))</f>
        <v/>
      </c>
      <c r="BA163" s="4" t="str">
        <f>IF(AI163="","",IF(ISNUMBER(N163),VLOOKUP(AI163,NyPp!$A$2:$K$202,DK163),""))</f>
        <v/>
      </c>
      <c r="BB163" s="4" t="str">
        <f>IF(AND(ISNUMBER(AJ163),ISNUMBER(AK163),ISNUMBER(AL163),ISNUMBER(AM163),DK163&lt;8),IF(COUNTIF(O163,0)+COUNTIF(P163,0)+COUNTIF(AA163,0)+COUNTIF(Z163,0)&gt;1,"",VLOOKUP(AJ163+AK163+AL163+AM163,NyIGS!$A$2:$K$78,DK163)),IF(AND(ISNUMBER(AJ163),ISNUMBER(AL163),ISNUMBER(AM163),ISNUMBER(AS163),DK163&gt;7),IF(COUNTIF(O163,0)+COUNTIF(AA163,0)+COUNTIF(Z163,0)+AND(COUNTIF(W163,0),COUNTIF(X163,0))&gt;1,"",VLOOKUP(AJ163+AL163+AM163+AS163,NyIGS!$A$2:$K$78,DK163)),""))</f>
        <v/>
      </c>
      <c r="BC163" s="4" t="str">
        <f>IF(AND(ISNUMBER(AJ163),ISNUMBER(AN163),ISNUMBER(AT163),DK163&lt;8),IF(COUNTIF(O163,0)+COUNTIF(U163,0)+COUNTIF(AE163,0)&gt;1,"",VLOOKUP(AJ163+AN163+AT163,NyIRS!$A$2:$K$59,DK163)),IF(AND(ISNUMBER(AJ163),ISNUMBER(AQ163),DK163&gt;7),IF(COUNTIF(O163,0)+COUNTIF(W163,0)&gt;1,"",VLOOKUP(AJ163+AQ163,NyIRS!$A$2:$K$59,DK163)),""))</f>
        <v/>
      </c>
      <c r="BD163" s="4" t="str">
        <f>IF(AND(ISNUMBER(AK163),ISNUMBER(AL163),ISNUMBER(AM163),DK163&lt;8),IF(COUNTIF(P163,0)+COUNTIF(AA163,0)+COUNTIF(Z163,0)&gt;1,"",VLOOKUP(AK163+AL163+AM163,NyIES!$A$2:$K$59,DK163)),IF(AND(ISNUMBER(AL163),ISNUMBER(AM163),ISNUMBER(AR163),DK163&gt;7),IF(COUNTIF(AA163,0)+COUNTIF(Z163,0)+COUNTIF(X163,0)&gt;1,"",VLOOKUP(AL163+AM163+AR163,NyIES!$A$2:$K$59,DK163)),""))</f>
        <v/>
      </c>
      <c r="BE163" s="4" t="str">
        <f>IF(AND(ISNUMBER(AJ163),ISNUMBER(AP163),ISNUMBER(AU163),DK163&lt;8),IF(COUNTIF(O163,0)+AND(COUNTIF(U163,0),COUNTIF(V163,0))+COUNTIF(AD163,0)&gt;1,"",VLOOKUP(AJ163+AP163+AU163,NyISI!$A$2:$K$59,DK163)),IF(AND(ISNUMBER(AS163),ISNUMBER(AU163),ISNUMBER(AV163),DK163=8),IF(COUNTIF(AD163,0)+COUNTIF(Q163,0)+AND(COUNTIF(W163,0),COUNTIF(X163,0))&gt;1,"",VLOOKUP(AS163+AU163+AV163,NyISI!$A$2:$K$59,DK163)),IF(AND(ISNUMBER(AS163),ISNUMBER(AV163),DK163&gt;8),IF(COUNTIF(Q163,0)+AND(COUNTIF(W163,0),COUNTIF(X163,0))&gt;1,"",VLOOKUP(AS163+AV163,NyISI!$A$2:$K$59,DK163)),"")))</f>
        <v/>
      </c>
      <c r="BF163" s="4" t="str">
        <f>IF(AND(ISNUMBER(AT163),ISNUMBER(AK163),ISNUMBER(AL163),ISNUMBER(AM163),DK163&lt;8),IF(COUNTIF(P163,0)+COUNTIF(AA163,0)+COUNTIF(Z163,0)+COUNTIF(AE163,0)&gt;1,"",VLOOKUP(AT163+AK163+AL163+AM163,NyISS!$A$2:$G$78,DK163)),"")</f>
        <v/>
      </c>
      <c r="BG163" s="4" t="str">
        <f>IF(AND(ISNUMBER(AJ163),ISNUMBER(AL163),ISNUMBER(AM163),DK163&gt;7),IF(COUNTIF(O163,0)+COUNTIF(AA163,0)+COUNTIF(Z163,0)&gt;1,"",VLOOKUP(AJ163+AL163+AM163,NyISM!$A$2:$K$59,DK163)),"")</f>
        <v/>
      </c>
      <c r="BH163" s="4" t="str">
        <f>IF(AND(ISNUMBER(AY163),ISNUMBER(AZ163)),IF(COUNTIF(T163,0)+COUNTIF(Y163,0)&gt;1,"",VLOOKUP(AY163+AZ163,NyIAM!$A$2:$K$40,DK163)),"")</f>
        <v/>
      </c>
      <c r="BJ163" s="4" t="str">
        <f>IF(ISNUMBER(BB163),VLOOKUP(BB163,Percentil!$A$2:$B$122,2,1),"")</f>
        <v/>
      </c>
      <c r="BK163" s="4" t="str">
        <f>IF(ISNUMBER(BC163),VLOOKUP(BC163,Percentil!$A$2:$B$122,2,1),"")</f>
        <v/>
      </c>
      <c r="BL163" s="4" t="str">
        <f>IF(ISNUMBER(BD163),VLOOKUP(BD163,Percentil!$A$2:$B$122,2,1),"")</f>
        <v/>
      </c>
      <c r="BM163" s="4" t="str">
        <f>IF(ISNUMBER(BE163),VLOOKUP(BE163,Percentil!$A$2:$B$122,2,1),"")</f>
        <v/>
      </c>
      <c r="BN163" s="4" t="str">
        <f>IF(ISNUMBER(BF163),VLOOKUP(BF163,Percentil!$A$2:$B$122,2,1),"")</f>
        <v/>
      </c>
      <c r="BO163" s="4" t="str">
        <f>IF(ISNUMBER(BG163),VLOOKUP(BG163,Percentil!$A$2:$B$122,2,1),"")</f>
        <v/>
      </c>
      <c r="BP163" s="4" t="str">
        <f>IF(ISNUMBER(BH163),VLOOKUP(BH163,Percentil!$A$2:$B$122,2,1),"")</f>
        <v/>
      </c>
      <c r="BQ163" s="4" t="str">
        <f>IF(AND(ISNUMBER(AJ163),ISNUMBER(DK163)),IF(AJ163-VLOOKUP(BI163,NyFi!$L$2:$V$4,DK163,1)&lt;1,1 &amp; " - " &amp; AJ163+VLOOKUP(BI163,NyFi!$L$2:$V$4,DK163,1),IF(AJ163+VLOOKUP(BI163,NyFi!$L$2:$V$4,DK163,1)&gt;19,AJ163-VLOOKUP(BI163,NyFi!$L$2:$V$4,DK163,1) &amp; " - " &amp; 19,AJ163-VLOOKUP(BI163,NyFi!$L$2:$V$4,DK163,1) &amp; " - " &amp; AJ163+VLOOKUP(BI163,NyFi!$L$2:$V$4,DK163,1))),"")</f>
        <v/>
      </c>
      <c r="BR163" s="4" t="str">
        <f>IF(AND(ISNUMBER(DK163),DK163&lt;8),IF(AND(ISNUMBER(AK163),ISNUMBER(DK163)),IF(AK163-VLOOKUP(BI163,NyGs!$L$2:$V$4,DK163,1)&lt;1,1 &amp; " - " &amp; AK163+VLOOKUP(BI163,NyGs!$L$2:$V$4,DK163,1),IF(AK163+VLOOKUP(BI163,NyGs!$L$2:$V$4,DK163,1)&gt;19,AK163-VLOOKUP(BI163,NyGs!$L$2:$V$4,DK163,1) &amp; " - " &amp; 19,AK163-VLOOKUP(BI163,NyGs!$L$2:$V$4,DK163,1) &amp; " - " &amp; AK163+VLOOKUP(BI163,NyGs!$L$2:$V$4,DK163,1))),""),"")</f>
        <v/>
      </c>
      <c r="BS163" s="4" t="str">
        <f>IF(AND(ISNUMBER(AL163),ISNUMBER(DK163)),IF(AL163-VLOOKUP(BI163,NyRm!$L$2:$V$4,DK163,1)&lt;1,1 &amp; " - " &amp; AL163+VLOOKUP(BI163,NyRm!$L$2:$V$4,DK163,1),IF(AL163+VLOOKUP(BI163,NyRm!$L$2:$V$4,DK163,1)&gt;19,AL163-VLOOKUP(BI163,NyRm!$L$2:$V$4,DK163,1) &amp; " - " &amp; 19,AL163-VLOOKUP(BI163,NyRm!$L$2:$V$4,DK163,1) &amp; " - " &amp; AL163+VLOOKUP(BI163,NyRm!$L$2:$V$4,DK163,1))),"")</f>
        <v/>
      </c>
      <c r="BT163" s="4" t="str">
        <f>IF(AND(ISNUMBER(AM163),ISNUMBER(DK163)),IF(AM163-VLOOKUP(BI163,NyFm!$L$2:$V$4,DK163,1)&lt;1,1 &amp; " - " &amp; AM163+VLOOKUP(BI163,NyFm!$L$2:$V$4,DK163,1),IF(AM163+VLOOKUP(BI163,NyFm!$L$2:$V$4,DK163,1)&gt;19,AM163-VLOOKUP(BI163,NyFm!$L$2:$V$4,DK163,1) &amp; " - " &amp; 19,AM163-VLOOKUP(BI163,NyFm!$L$2:$V$4,DK163,1) &amp; " - " &amp; AM163+VLOOKUP(BI163,NyFm!$L$2:$V$4,DK163,1))),"")</f>
        <v/>
      </c>
      <c r="BU163" s="4" t="str">
        <f>IF(AND(ISNUMBER(DK163),DK163&lt;8),IF(AND(ISNUMBER(AN163),ISNUMBER(DK163)),IF(AN163-VLOOKUP(BI163,NyLi1R!$L$2:$V$4,DK163,1)&lt;1,1 &amp; " - " &amp; AN163+VLOOKUP(BI163,NyLi1R!$L$2:$V$4,DK163,1),IF(AN163+VLOOKUP(BI163,NyLi1R!$L$2:$V$4,DK163,1)&gt;19,AN163-VLOOKUP(BI163,NyLi1R!$L$2:$V$4,DK163,1) &amp; " - " &amp; 19,AN163-VLOOKUP(BI163,NyLi1R!$L$2:$V$4,DK163,1) &amp; " - " &amp; AN163+VLOOKUP(BI163,NyLi1R!$L$2:$V$4,DK163,1))),""),"")</f>
        <v/>
      </c>
      <c r="BV163" s="4" t="str">
        <f>IF(AND(ISNUMBER(DK163),DK163&lt;8),IF(AND(ISNUMBER(AO163),ISNUMBER(DK163)),IF(AO163-VLOOKUP(BI163,NyLi1E!$L$2:$V$4,DK163,1)&lt;1,1 &amp; " - " &amp; AO163+VLOOKUP(BI163,NyLi1E!$L$2:$V$4,DK163,1),IF(AO163+VLOOKUP(BI163,NyLi1E!$L$2:$V$4,DK163,1)&gt;19,AO163-VLOOKUP(BI163,NyLi1E!$L$2:$V$4,DK163,1) &amp; " - " &amp; 19,AO163-VLOOKUP(BI163,NyLi1E!$L$2:$V$4,DK163,1) &amp; " - " &amp; AO163+VLOOKUP(BI163,NyLi1E!$L$2:$V$4,DK163,1))),""),"")</f>
        <v/>
      </c>
      <c r="BW163" s="4" t="str">
        <f>IF(AND(ISNUMBER(DK163),DK163&lt;8),IF(AND(ISNUMBER(AP163),ISNUMBER(DK163)),IF(AP163-VLOOKUP(BI163,NyLi1T!$L$2:$V$4,DK163,1)&lt;1,1 &amp; " - " &amp; AP163+VLOOKUP(BI163,NyLi1T!$L$2:$V$4,DK163,1),IF(AP163+VLOOKUP(BI163,NyLi1T!$L$2:$V$4,DK163,1)&gt;19,AP163-VLOOKUP(BI163,NyLi1T!$L$2:$V$4,DK163,1) &amp; " - " &amp; 19,AP163-VLOOKUP(BI163,NyLi1T!$L$2:$V$4,DK163,1) &amp; " - " &amp; AP163+VLOOKUP(BI163,NyLi1T!$L$2:$V$4,DK163,1))),""),"")</f>
        <v/>
      </c>
      <c r="BX163" s="4" t="str">
        <f>IF(AND(ISNUMBER(DK163),DK163&gt;7),IF(AND(ISNUMBER(AQ163),ISNUMBER(DK163)),IF(AQ163-VLOOKUP(BI163,NyLi2R!$L$2:$V$4,DK163,1)&lt;1,1 &amp; " - " &amp; AQ163+VLOOKUP(BI163,NyLi2R!$L$2:$V$4,DK163,1),IF(AQ163+VLOOKUP(BI163,NyLi2R!$L$2:$V$4,DK163,1)&gt;19,AQ163-VLOOKUP(BI163,NyLi2R!$L$2:$V$4,DK163,1) &amp; " - " &amp; 19,AQ163-VLOOKUP(BI163,NyLi2R!$L$2:$V$4,DK163,1) &amp; " - " &amp; AQ163+VLOOKUP(BI163,NyLi2R!$L$2:$V$4,DK163,1))),""),"")</f>
        <v/>
      </c>
      <c r="BY163" s="4" t="str">
        <f>IF(AND(ISNUMBER(DK163),DK163&gt;7),IF(AND(ISNUMBER(AR163),ISNUMBER(DK163)),IF(AR163-VLOOKUP(BI163,NyLi2E!$L$2:$V$4,DK163,1)&lt;1,1 &amp; " - " &amp; AR163+VLOOKUP(BI163,NyLi2E!$L$2:$V$4,DK163,1),IF(AR163+VLOOKUP(BI163,NyLi2E!$L$2:$V$4,DK163,1)&gt;19,AR163-VLOOKUP(BI163,NyLi2E!$L$2:$V$4,DK163,1) &amp; " - " &amp; 19,AR163-VLOOKUP(BI163,NyLi2E!$L$2:$V$4,DK163,1) &amp; " - " &amp; AR163+VLOOKUP(BI163,NyLi2E!$L$2:$V$4,DK163,1))),""),"")</f>
        <v/>
      </c>
      <c r="BZ163" s="4" t="str">
        <f>IF(AND(ISNUMBER(DK163),DK163&gt;7),IF(AND(ISNUMBER(AS163),ISNUMBER(DK163)),IF(AS163-VLOOKUP(BI163,NyLi2T!$L$2:$V$4,DK163,1)&lt;1,1 &amp; " - " &amp; AS163+VLOOKUP(BI163,NyLi2T!$L$2:$V$4,DK163,1),IF(AS163+VLOOKUP(BI163,NyLi2T!$L$2:$V$4,DK163,1)&gt;19,AS163-VLOOKUP(BI163,NyLi2T!$L$2:$V$4,DK163,1) &amp; " - " &amp; 19,AS163-VLOOKUP(BI163,NyLi2T!$L$2:$V$4,DK163,1) &amp; " - " &amp; AS163+VLOOKUP(BI163,NyLi2T!$L$2:$V$4,DK163,1))),""),"")</f>
        <v/>
      </c>
      <c r="CA163" s="4" t="str">
        <f>IF(AND(ISNUMBER(DK163),DK163&lt;8),IF(AND(ISNUMBER(AT163),ISNUMBER(DK163)),IF(AT163-VLOOKUP(BI163,NySs!$L$2:$V$4,DK163,1)&lt;1,1 &amp; " - " &amp; AT163+VLOOKUP(BI163,NySs!$L$2:$V$4,DK163,1),IF(AT163+VLOOKUP(BI163,NySs!$L$2:$V$4,DK163,1)&gt;19,AT163-VLOOKUP(BI163,NySs!$L$2:$V$4,DK163,1) &amp; " - " &amp; 19,AT163-VLOOKUP(BI163,NySs!$L$2:$V$4,DK163,1) &amp; " - " &amp; AT163+VLOOKUP(BI163,NySs!$L$2:$V$4,DK163,1))),""),"")</f>
        <v/>
      </c>
      <c r="CB163" s="4" t="str">
        <f>IF(AND(ISNUMBER(DK163),DK163&lt;9),IF(AND(ISNUMBER(AU163),ISNUMBER(DK163)),IF(AU163-VLOOKUP(BI163,NyEo!$L$2:$V$4,DK163,1)&lt;1,1 &amp; " - " &amp; AU163+VLOOKUP(BI163,NyEo!$L$2:$V$4,DK163,1),IF(AU163+VLOOKUP(BI163,NyEo!$L$2:$V$4,DK163,1)&gt;19,AU163-VLOOKUP(BI163,NyEo!$L$2:$V$4,DK163,1) &amp; " - " &amp; 19,AU163-VLOOKUP(BI163,NyEo!$L$2:$V$4,DK163,1) &amp; " - " &amp; AU163+VLOOKUP(BI163,NyEo!$L$2:$V$4,DK163,1))),""),"")</f>
        <v/>
      </c>
      <c r="CC163" s="4" t="str">
        <f>IF(AND(ISNUMBER(DK163),DK163&gt;7),IF(AND(ISNUMBER(AV163),ISNUMBER(DK163)),IF(AV163-VLOOKUP(BI163,NyHt!$L$2:$V$4,DK163,1)&lt;1,1 &amp; " - " &amp; AV163+VLOOKUP(BI163,NyHt!$L$2:$V$4,DK163,1),IF(AV163+VLOOKUP(BI163,NyHt!$L$2:$V$4,DK163,1)&gt;19,AV163-VLOOKUP(BI163,NyHt!$L$2:$V$4,DK163,1) &amp; " - " &amp; 19,AV163-VLOOKUP(BI163,NyHt!$L$2:$V$4,DK163,1) &amp; " - " &amp; AV163+VLOOKUP(BI163,NyHt!$L$2:$V$4,DK163,1))),""),"")</f>
        <v/>
      </c>
      <c r="CD163" s="4" t="str">
        <f>IF(AND(ISNUMBER(AW163),ISNUMBER(DK163)),IF(AW163-VLOOKUP(BI163,NySiF!$L$2:$V$4,DK163,1)&lt;1,1 &amp; " - " &amp; AW163+VLOOKUP(BI163,NySiF!$L$2:$V$4,DK163,1),IF(AW163+VLOOKUP(BI163,NySiF!$L$2:$V$4,DK163,1)&gt;19,AW163-VLOOKUP(BI163,NySiF!$L$2:$V$4,DK163,1) &amp; " - " &amp; 19,AW163-VLOOKUP(BI163,NySiF!$L$2:$V$4,DK163,1) &amp; " - " &amp; AW163+VLOOKUP(BI163,NySiF!$L$2:$V$4,DK163,1))),"")</f>
        <v/>
      </c>
      <c r="CE163" s="4" t="str">
        <f>IF(AND(ISNUMBER(AX163),ISNUMBER(DK163)),IF(AX163-VLOOKUP(BI163,NySiB!$L$2:$V$4,DK163,1)&lt;1,1 &amp; " - " &amp; AX163+VLOOKUP(BI163,NySiB!$L$2:$V$4,DK163,1),IF(AX163+VLOOKUP(BI163,NySiB!$L$2:$V$4,DK163,1)&gt;19,AX163-VLOOKUP(BI163,NySiB!$L$2:$V$4,DK163,1) &amp; " - " &amp; 19,AX163-VLOOKUP(BI163,NySiB!$L$2:$V$4,DK163,1) &amp; " - " &amp; AX163+VLOOKUP(BI163,NySiB!$L$2:$V$4,DK163,1))),"")</f>
        <v/>
      </c>
      <c r="CF163" s="4" t="str">
        <f>IF(AND(ISNUMBER(AY163),ISNUMBER(DK163)),IF(AY163-VLOOKUP(BI163,NySiT!$L$2:$V$4,DK163,1)&lt;1,1 &amp; " - " &amp; AY163+VLOOKUP(BI163,NySiT!$L$2:$V$4,DK163,1),IF(AY163+VLOOKUP(BI163,NySiT!$L$2:$V$4,DK163,1)&gt;19,AY163-VLOOKUP(BI163,NySiT!$L$2:$V$4,DK163,1) &amp; " - " &amp; 19,AY163-VLOOKUP(BI163,NySiT!$L$2:$V$4,DK163,1) &amp; " - " &amp; AY163+VLOOKUP(BI163,NySiT!$L$2:$V$4,DK163,1))),"")</f>
        <v/>
      </c>
      <c r="CG163" s="4" t="str">
        <f>IF(AND(ISNUMBER(AZ163),ISNUMBER(DK163)),IF(AZ163-VLOOKUP(BI163,NyVs!$L$2:$V$4,DK163,1)&lt;1,1 &amp; " - " &amp; AZ163+VLOOKUP(BI163,NyVs!$L$2:$V$4,DK163,1),IF(AZ163+VLOOKUP(BI163,NyVs!$L$2:$V$4,DK163,1)&gt;19,AZ163-VLOOKUP(BI163,NyVs!$L$2:$V$4,DK163,1) &amp; " - " &amp; 19,AZ163-VLOOKUP(BI163,NyVs!$L$2:$V$4,DK163,1) &amp; " - " &amp; AZ163+VLOOKUP(BI163,NyVs!$L$2:$V$4,DK163,1))),"")</f>
        <v/>
      </c>
      <c r="CH163" s="4" t="str">
        <f>IF(AND(ISNUMBER(BA163),ISNUMBER(DK163)),IF(BA163-VLOOKUP(BI163,NyPp!$L$2:$V$4,DK163,1)&lt;1,1 &amp; " - " &amp; BA163+VLOOKUP(BI163,NyPp!$L$2:$V$4,DK163,1),IF(BA163+VLOOKUP(BI163,NyPp!$L$2:$V$4,DK163,1)&gt;19,BA163-VLOOKUP(BI163,NyPp!$L$2:$V$4,DK163,1) &amp; " - " &amp; 19,BA163-VLOOKUP(BI163,NyPp!$L$2:$V$4,DK163,1) &amp; " - " &amp; BA163+VLOOKUP(BI163,NyPp!$L$2:$V$4,DK163,1))),"")</f>
        <v/>
      </c>
      <c r="CI163" s="4" t="str">
        <f>IF(AND(ISNUMBER(BB163),ISNUMBER(DK163)),IF(BB163-VLOOKUP(BI163,NyIGS!$L$2:$V$4,DK163,1)&lt;40,40 &amp; " - " &amp; BB163+VLOOKUP(BI163,NyIGS!$L$2:$V$4,DK163,1),IF(BB163+VLOOKUP(BI163,NyIGS!$L$2:$V$4,DK163,1)&gt;160,BB163-VLOOKUP(BI163,NyIGS!$L$2:$V$4,DK163,1) &amp; " - " &amp; 160,BB163-VLOOKUP(BI163,NyIGS!$L$2:$V$4,DK163,1) &amp; " - " &amp; BB163+VLOOKUP(BI163,NyIGS!$L$2:$V$4,DK163,1))),"")</f>
        <v/>
      </c>
      <c r="CJ163" s="4" t="str">
        <f>IF(AND(ISNUMBER(BC163),ISNUMBER(DK163)),IF(BC163-VLOOKUP(BI163,NyIRS!$L$2:$V$4,DK163,1)&lt;40,40 &amp; " - " &amp; BC163+VLOOKUP(BI163,NyIRS!$L$2:$V$4,DK163,1),IF(BC163+VLOOKUP(BI163,NyIRS!$L$2:$V$4,DK163,1)&gt;160,BC163-VLOOKUP(BI163,NyIRS!$L$2:$V$4,DK163,1) &amp; " - " &amp; 160,BC163-VLOOKUP(BI163,NyIRS!$L$2:$V$4,DK163,1) &amp; " - " &amp; BC163+VLOOKUP(BI163,NyIRS!$L$2:$V$4,DK163,1))),"")</f>
        <v/>
      </c>
      <c r="CK163" s="4" t="str">
        <f>IF(AND(ISNUMBER(BD163),ISNUMBER(DK163)),IF(BD163-VLOOKUP(BI163,NyIES!$L$2:$V$4,DK163,1)&lt;40,40 &amp; " - " &amp; BD163+VLOOKUP(BI163,NyIES!$L$2:$V$4,DK163,1),IF(BD163+VLOOKUP(BI163,NyIES!$L$2:$V$4,DK163,1)&gt;160,BD163-VLOOKUP(BI163,NyIES!$L$2:$V$4,DK163,1) &amp; " - " &amp; 160,BD163-VLOOKUP(BI163,NyIES!$L$2:$V$4,DK163,1) &amp; " - " &amp; BD163+VLOOKUP(BI163,NyIES!$L$2:$V$4,DK163,1))),"")</f>
        <v/>
      </c>
      <c r="CL163" s="4" t="str">
        <f>IF(AND(ISNUMBER(BE163),ISNUMBER(DK163)),IF(BE163-VLOOKUP(BI163,NyISI!$L$2:$V$4,DK163,1)&lt;40,40 &amp; " - " &amp; BE163+VLOOKUP(BI163,NyISI!$L$2:$V$4,DK163,1),IF(BE163+VLOOKUP(BI163,NyISI!$L$2:$V$4,DK163,1)&gt;160,BE163-VLOOKUP(BI163,NyISI!$L$2:$V$4,DK163,1) &amp; " - " &amp; 160,BE163-VLOOKUP(BI163,NyISI!$L$2:$V$4,DK163,1) &amp; " - " &amp; BE163+VLOOKUP(BI163,NyISI!$L$2:$V$4,DK163,1))),"")</f>
        <v/>
      </c>
      <c r="CM163" s="4" t="str">
        <f>IF(AND(ISNUMBER(DK163),DK163&lt;8),IF(AND(ISNUMBER(BF163),ISNUMBER(DK163)),IF(BF163-VLOOKUP(BI163,NyISS!$L$2:$V$4,DK163,1)&lt;40,40 &amp; " - " &amp; BF163+VLOOKUP(BI163,NyISS!$L$2:$V$4,DK163,1),IF(BF163+VLOOKUP(BI163,NyISS!$L$2:$V$4,DK163,1)&gt;160,BF163-VLOOKUP(BI163,NyISS!$L$2:$V$4,DK163,1) &amp; " - " &amp; 160,BF163-VLOOKUP(BI163,NyISS!$L$2:$V$4,DK163,1) &amp; " - " &amp; BF163+VLOOKUP(BI163,NyISS!$L$2:$V$4,DK163,1))),""),"")</f>
        <v/>
      </c>
      <c r="CN163" s="4" t="str">
        <f>IF(AND(ISNUMBER(DK163),DK163&gt;7),IF(AND(ISNUMBER(BG163),ISNUMBER(DK163)),IF(BG163-VLOOKUP(BI163,NyISM!$L$2:$V$4,DK163,1)&lt;40,40 &amp; " - " &amp; BG163+VLOOKUP(BI163,NyISM!$L$2:$V$4,DK163,1),IF(BG163+VLOOKUP(BI163,NyISM!$L$2:$V$4,DK163,1)&gt;160,BG163-VLOOKUP(BI163,NyISM!$L$2:$V$4,DK163,1) &amp; " - " &amp; 160,BG163-VLOOKUP(BI163,NyISM!$L$2:$V$4,DK163,1) &amp; " - " &amp; BG163+VLOOKUP(BI163,NyISM!$L$2:$V$4,DK163,1))),""),"")</f>
        <v/>
      </c>
      <c r="CO163" s="4" t="str">
        <f>IF(AND(ISNUMBER(BH163),ISNUMBER(DK163)),IF(BH163-VLOOKUP(BI163,NyIAM!$L$2:$V$4,DK163,1)&lt;40,40 &amp; " - " &amp; BH163+VLOOKUP(BI163,NyIAM!$L$2:$V$4,DK163,1),IF(BH163+VLOOKUP(BI163,NyIAM!$L$2:$V$4,DK163,1)&gt;160,BH163-VLOOKUP(BI163,NyIAM!$L$2:$V$4,DK163,1) &amp; " - " &amp; 160,BH163-VLOOKUP(BI163,NyIAM!$L$2:$V$4,DK163,1) &amp; " - " &amp; BH163+VLOOKUP(BI163,NyIAM!$L$2:$V$4,DK163,1))),"")</f>
        <v/>
      </c>
      <c r="CP163" s="4" t="str">
        <f>IF(AF163="","",IF(AND(ISNUMBER(AF163),ISNUMBER(DK163)),IF(VLOOKUP(AF163,NyOm!$A$2:$K$30,DK163,1)=1,"Onormalt få ord",IF(VLOOKUP(AF163,NyOm!$A$2:$K$30,DK163,1)=2,"Färre antal ord än normalt",IF(VLOOKUP(AF163,NyOm!$A$2:$K$30,DK163,1)=3,"Normalt antal ord","")))))</f>
        <v/>
      </c>
      <c r="CQ163" s="4" t="str">
        <f>IF(AB163="","",IF(AND(ISNUMBER(AB163),ISNUMBER(DK163)),IF(VLOOKUP(AB163,NyPbTid!$A$2:$K$218,DK163,1)=1,"Onormalt lång tidsåtgång",IF(VLOOKUP(AB163,NyPbTid!$A$2:$K$218,DK163,1)=2,"Långsammare än normalt",IF(VLOOKUP(AB163,NyPbTid!$A$2:$K$218,DK163,1)=3,"Normal tidsåtgång","")))))</f>
        <v/>
      </c>
      <c r="CR163" s="4" t="str">
        <f>IF(AC163="","",IF(AND(ISNUMBER(AC163),ISNUMBER(DK163)),IF(VLOOKUP(AC163,NyPbFel!$A$2:$K$18,DK163,1)=1,"Onormalt antal fel",IF(VLOOKUP(AC163,NyPbFel!$A$2:$K$18,DK163,1)=2,"Fler fel än normalt",IF(VLOOKUP(AC163,NyPbFel!$A$2:$K$18,DK163,1)=3,"Normalt antal fel","")))))</f>
        <v/>
      </c>
      <c r="CS163" s="4" t="str">
        <f t="shared" si="50"/>
        <v/>
      </c>
      <c r="CT163" s="4" t="str">
        <f>IF(OR(ISNUMBER(CS163),CS163="0**"),IF(ISNUMBER(CS163),CS163/ABS(CS163)*VLOOKUP(1,SignDiff!$A$3:$K$4,DK163,1),VLOOKUP(1,SignDiff!$A$3:$K$4,DK163,1)),"")</f>
        <v/>
      </c>
      <c r="CU163" s="4" t="str">
        <f>IF(OR(ISNUMBER(CS163),CS163="0**"),IF(ISNUMBER(CS163),CS163/ABS(CS163)*VLOOKUP(1,SignDiff!$A$7:$K$8,DK163,1),VLOOKUP(1,SignDiff!$A$7:$K$8,DK163,1)),"")</f>
        <v/>
      </c>
      <c r="CV163" s="4" t="str">
        <f t="shared" si="51"/>
        <v/>
      </c>
      <c r="CW163" s="4" t="str">
        <f t="shared" si="52"/>
        <v/>
      </c>
      <c r="CX163" s="4" t="str">
        <f>IF(OR(ISNUMBER(CS163),CS163="0**"),IF(CS163="0**",VLOOKUP(0,'IRS-IES'!$A$2:$C$43,2,1),IF(CS163&lt;0,VLOOKUP(ABS(CS163),'IRS-IES'!$A$2:$C$43,2,1),VLOOKUP(ABS(CS163),'IRS-IES'!$A$2:$C$43,3,1))),"")</f>
        <v/>
      </c>
      <c r="CY163" s="4" t="str">
        <f t="shared" si="53"/>
        <v/>
      </c>
      <c r="CZ163" s="4" t="str">
        <f>IF(OR(ISNUMBER(CY163),CY163="0**"),IF(ISNUMBER(CY163),CY163/ABS(CY163)*VLOOKUP(2,SignDiff!$A$3:$K$4,DK163,1),VLOOKUP(2,SignDiff!$A$3:$K$4,DK163,1)),"")</f>
        <v/>
      </c>
      <c r="DA163" s="4" t="str">
        <f>IF(OR(ISNUMBER(CY163),CY163="0**"),IF(ISNUMBER(CY163),CY163/ABS(CY163)*VLOOKUP(2,SignDiff!$A$7:$K$8,DK163,1),VLOOKUP(2,SignDiff!$A$7:$K$8,DK163,1)),"")</f>
        <v/>
      </c>
      <c r="DB163" s="4" t="str">
        <f t="shared" si="54"/>
        <v/>
      </c>
      <c r="DC163" s="4" t="str">
        <f t="shared" si="55"/>
        <v/>
      </c>
      <c r="DD163" s="4" t="str">
        <f>IF(OR(ISNUMBER(CY163),CY163="0**"),IF(CY163="0**",VLOOKUP(0,'ISI-ISS'!$A$2:$C$43,2,1),IF(CY163&lt;0,VLOOKUP(ABS(CY163),'ISI-ISS'!$A$2:$C$43,2,1),VLOOKUP(ABS(CY163),'ISI-ISS'!$A$2:$C$43,3,1))),"")</f>
        <v/>
      </c>
      <c r="DE163" s="4" t="str">
        <f t="shared" si="56"/>
        <v/>
      </c>
      <c r="DF163" s="4" t="str">
        <f>IF(OR(ISNUMBER(DE163),DE163="0**"),IF(ISNUMBER(DE163),DE163/ABS(DE163)*VLOOKUP(2,SignDiff!$A$3:$K$4,DK163,1),VLOOKUP(2,SignDiff!$A$3:$K$4,DK163,1)),"")</f>
        <v/>
      </c>
      <c r="DG163" s="4" t="str">
        <f>IF(OR(ISNUMBER(DE163),DE163="0**"),IF(ISNUMBER(DE163),DE163/ABS(DE163)*VLOOKUP(2,SignDiff!$A$7:$K$8,DK163,1),VLOOKUP(2,SignDiff!$A$7:$K$8,DK163,1)),"")</f>
        <v/>
      </c>
      <c r="DH163" s="4" t="str">
        <f t="shared" si="57"/>
        <v/>
      </c>
      <c r="DI163" s="4" t="str">
        <f t="shared" si="58"/>
        <v/>
      </c>
      <c r="DJ163" s="4" t="str">
        <f>IF(OR(ISNUMBER(DE163),DE163="0**"),IF(DE163="0**",VLOOKUP(0,'ISI-ISM'!$A$2:$C$43,2,1),IF(DE163&lt;0,VLOOKUP(ABS(DE163),'ISI-ISM'!$A$2:$C$43,2,1),VLOOKUP(ABS(DE163),'ISI-ISM'!$A$2:$C$43,3,1))),"")</f>
        <v/>
      </c>
      <c r="DK163" s="4" t="str">
        <f>IF(ISERROR(VLOOKUP(N163,age!$A$2:$C$11,2,1)),"",VLOOKUP(N163,age!$A$2:$C$11,2,1))</f>
        <v/>
      </c>
      <c r="DL163" s="4" t="str">
        <f>IF(ISERROR(VLOOKUP(N163,age!$A$2:$C$11,3,1)),"",VLOOKUP(N163,age!$A$2:$C$11,3,1))</f>
        <v/>
      </c>
      <c r="DM163" s="4">
        <f t="shared" si="45"/>
        <v>0</v>
      </c>
      <c r="DN163" s="4">
        <f t="shared" si="46"/>
        <v>0</v>
      </c>
      <c r="DO163" s="4">
        <f t="shared" si="47"/>
        <v>0</v>
      </c>
      <c r="DP163" s="4">
        <f t="shared" si="48"/>
        <v>0</v>
      </c>
      <c r="DQ163" s="4">
        <f t="shared" si="49"/>
        <v>0</v>
      </c>
      <c r="DR163" s="9" t="str">
        <f t="shared" si="59"/>
        <v/>
      </c>
      <c r="DS163" s="9" t="str">
        <f t="shared" si="60"/>
        <v/>
      </c>
      <c r="DT163" s="9" t="str">
        <f t="shared" si="61"/>
        <v/>
      </c>
      <c r="DU163" s="9" t="str">
        <f t="shared" si="62"/>
        <v/>
      </c>
      <c r="DV163" s="9" t="str">
        <f t="shared" si="63"/>
        <v/>
      </c>
      <c r="DW163" s="9" t="str">
        <f t="shared" si="64"/>
        <v/>
      </c>
      <c r="DX163" s="9" t="str">
        <f t="shared" si="65"/>
        <v/>
      </c>
      <c r="DY163" s="9" t="str">
        <f>IF(AND(ISNUMBER(AJ163),ISNUMBER(DK163)),IF(AJ163-VLOOKUP(BI163,NyFi!$L$2:$V$4,DK163,1)&lt;1,1,AJ163-VLOOKUP(BI163,NyFi!$L$2:$V$4,DK163,1)),"")</f>
        <v/>
      </c>
      <c r="DZ163" s="9" t="str">
        <f>IF(AND(ISNUMBER(DK163),DK163&lt;8),IF(AND(ISNUMBER(AK163),ISNUMBER(DK163)),IF(AK163-VLOOKUP(BI163,NyGs!$L$2:$V$4,DK163,1)&lt;1,1,AK163-VLOOKUP(BI163,NyGs!$L$2:$V$4,DK163,1)),""),"")</f>
        <v/>
      </c>
      <c r="EA163" s="9" t="str">
        <f>IF(AND(ISNUMBER(AL163),ISNUMBER(DK163)),IF(AL163-VLOOKUP(BI163,NyRm!$L$2:$V$4,DK163,1)&lt;1,1,AL163-VLOOKUP(BI163,NyRm!$L$2:$V$4,DK163,1)),"")</f>
        <v/>
      </c>
      <c r="EB163" s="9" t="str">
        <f>IF(AND(ISNUMBER(AM163),ISNUMBER(DK163)),IF(AM163-VLOOKUP(BI163,NyFm!$L$2:$V$4,DK163,1)&lt;1,1,AM163-VLOOKUP(BI163,NyFm!$L$2:$V$4,DK163,1)),"")</f>
        <v/>
      </c>
      <c r="EC163" s="9" t="str">
        <f>IF(AND(ISNUMBER(DK163),DK163&lt;8),IF(AND(ISNUMBER(AN163),ISNUMBER(DK163)),IF(AN163-VLOOKUP(BI163,NyLi1R!$L$2:$V$4,DK163,1)&lt;1,1,AN163-VLOOKUP(BI163,NyLi1R!$L$2:$V$4,DK163,1)),""),"")</f>
        <v/>
      </c>
      <c r="ED163" s="9" t="str">
        <f>IF(AND(ISNUMBER(DK163),DK163&lt;8),IF(AND(ISNUMBER(AO163),ISNUMBER(DK163)),IF(AO163-VLOOKUP(BI163,NyLi1E!$L$2:$V$4,DK163,1)&lt;1,1,AO163-VLOOKUP(BI163,NyLi1E!$L$2:$V$4,DK163,1)),""),"")</f>
        <v/>
      </c>
      <c r="EE163" s="9" t="str">
        <f>IF(AND(ISNUMBER(DK163),DK163&lt;8),IF(AND(ISNUMBER(AP163),ISNUMBER(DK163)),IF(AP163-VLOOKUP(BI163,NyLi1T!$L$2:$V$4,DK163,1)&lt;1,1,AP163-VLOOKUP(BI163,NyLi1T!$L$2:$V$4,DK163,1)),""),"")</f>
        <v/>
      </c>
      <c r="EF163" s="9" t="str">
        <f>IF(AND(ISNUMBER(DK163),DK163&gt;7),IF(AND(ISNUMBER(AQ163),ISNUMBER(DK163)),IF(AQ163-VLOOKUP(BI163,NyLi2R!$L$2:$V$4,DK163,1)&lt;1,1,AQ163-VLOOKUP(BI163,NyLi2R!$L$2:$V$4,DK163,1)),""),"")</f>
        <v/>
      </c>
      <c r="EG163" s="9" t="str">
        <f>IF(AND(ISNUMBER(DK163),DK163&gt;7),IF(AND(ISNUMBER(AR163),ISNUMBER(DK163)),IF(AR163-VLOOKUP(BI163,NyLi2E!$L$2:$V$4,DK163,1)&lt;1,1,AR163-VLOOKUP(BI163,NyLi2E!$L$2:$V$4,DK163,1)),""),"")</f>
        <v/>
      </c>
      <c r="EH163" s="9" t="str">
        <f>IF(AND(ISNUMBER(DK163),DK163&gt;7),IF(AND(ISNUMBER(AS163),ISNUMBER(DK163)),IF(AS163-VLOOKUP(BI163,NyLi2T!$L$2:$V$4,DK163,1)&lt;1,1,AS163-VLOOKUP(BI163,NyLi2T!$L$2:$V$4,DK163,1)),""),"")</f>
        <v/>
      </c>
      <c r="EI163" s="9" t="str">
        <f>IF(AND(ISNUMBER(DK163),DK163&lt;8),IF(AND(ISNUMBER(AT163),ISNUMBER(DK163)),IF(AT163-VLOOKUP(BI163,NySs!$L$2:$V$4,DK163,1)&lt;1,1,AT163-VLOOKUP(BI163,NySs!$L$2:$V$4,DK163,1)),""),"")</f>
        <v/>
      </c>
      <c r="EJ163" s="9" t="str">
        <f>IF(AND(ISNUMBER(DK163),DK163&lt;9),IF(AND(ISNUMBER(AU163),ISNUMBER(DK163)),IF(AU163-VLOOKUP(BI163,NyEo!$L$2:$V$4,DK163,1)&lt;1,1,AU163-VLOOKUP(BI163,NyEo!$L$2:$V$4,DK163,1)),""),"")</f>
        <v/>
      </c>
      <c r="EK163" s="9" t="str">
        <f>IF(AND(ISNUMBER(DK163),DK163&gt;7),IF(AND(ISNUMBER(AV163),ISNUMBER(DK163)),IF(AV163-VLOOKUP(BI163,NyHt!$L$2:$V$4,DK163,1)&lt;1,1,AV163-VLOOKUP(BI163,NyHt!$L$2:$V$4,DK163,1)),""),"")</f>
        <v/>
      </c>
      <c r="EL163" s="9" t="str">
        <f>IF(AND(ISNUMBER(AW163),ISNUMBER(DK163)),IF(AW163-VLOOKUP(BI163,NySiF!$L$2:$V$4,DK163,1)&lt;1,1,AW163-VLOOKUP(BI163,NySiF!$L$2:$V$4,DK163,1)),"")</f>
        <v/>
      </c>
      <c r="EM163" s="9" t="str">
        <f>IF(AND(ISNUMBER(AX163),ISNUMBER(DK163)),IF(AX163-VLOOKUP(BI163,NySiB!$L$2:$V$4,DK163,1)&lt;1,1,AX163-VLOOKUP(BI163,NySiB!$L$2:$V$4,DK163,1)),"")</f>
        <v/>
      </c>
      <c r="EN163" s="9" t="str">
        <f>IF(AND(ISNUMBER(AY163),ISNUMBER(DK163)),IF(AY163-VLOOKUP(BI163,NySiT!$L$2:$V$4,DK163,1)&lt;1,1,AY163-VLOOKUP(BI163,NySiT!$L$2:$V$4,DK163,1)),"")</f>
        <v/>
      </c>
      <c r="EO163" s="9" t="str">
        <f>IF(AND(ISNUMBER(AZ163),ISNUMBER(DK163)),IF(AZ163-VLOOKUP(BI163,NyVs!$L$2:$V$4,DK163,1)&lt;1,1,AZ163-VLOOKUP(BI163,NyVs!$L$2:$V$4,DK163,1)),"")</f>
        <v/>
      </c>
      <c r="EP163" s="9" t="str">
        <f>IF(AND(ISNUMBER(BA163),ISNUMBER(DK163)),IF(BA163-VLOOKUP(BI163,NyPp!$L$2:$V$4,DK163,1)&lt;1,1,BA163-VLOOKUP(BI163,NyPp!$L$2:$V$4,DK163,1)),"")</f>
        <v/>
      </c>
      <c r="EQ163" s="9" t="str">
        <f>IF(AND(ISNUMBER(BB163),ISNUMBER(DK163)),IF(BB163-VLOOKUP(BI163,NyIGS!$L$2:$V$4,DK163,1)&lt;40,40,BB163-VLOOKUP(BI163,NyIGS!$L$2:$V$4,DK163,1)),"")</f>
        <v/>
      </c>
      <c r="ER163" s="9" t="str">
        <f>IF(AND(ISNUMBER(BC163),ISNUMBER(DK163)),IF(BC163-VLOOKUP(BI163,NyIRS!$L$2:$V$4,DK163,1)&lt;40,40,BC163-VLOOKUP(BI163,NyIRS!$L$2:$V$4,DK163,1)),"")</f>
        <v/>
      </c>
      <c r="ES163" s="9" t="str">
        <f>IF(AND(ISNUMBER(BD163),ISNUMBER(DK163)),IF(BD163-VLOOKUP(BI163,NyIES!$L$2:$V$4,DK163,1)&lt;40,40,BD163-VLOOKUP(BI163,NyIES!$L$2:$V$4,DK163,1)),"")</f>
        <v/>
      </c>
      <c r="ET163" s="9" t="str">
        <f>IF(AND(ISNUMBER(BE163),ISNUMBER(DK163)),IF(BE163-VLOOKUP(BI163,NyISI!$L$2:$V$4,DK163,1)&lt;40,40,BE163-VLOOKUP(BI163,NyISI!$L$2:$V$4,DK163,1)),"")</f>
        <v/>
      </c>
      <c r="EU163" s="9" t="str">
        <f>IF(AND(ISNUMBER(DK163),DK163&lt;8),IF(AND(ISNUMBER(BF163),ISNUMBER(DK163)),IF(BF163-VLOOKUP(BI163,NyISS!$L$2:$V$4,DK163,1)&lt;40,40,BF163-VLOOKUP(BI163,NyISS!$L$2:$V$4,DK163,1)),""),"")</f>
        <v/>
      </c>
      <c r="EV163" s="9" t="str">
        <f>IF(AND(ISNUMBER(DK163),DK163&gt;7),IF(AND(ISNUMBER(BG163),ISNUMBER(DK163)),IF(BG163-VLOOKUP(BI163,NyISM!$L$2:$V$4,DK163,1)&lt;40,40,BG163-VLOOKUP(BI163,NyISM!$L$2:$V$4,DK163,1)),""),"")</f>
        <v/>
      </c>
      <c r="EW163" s="9" t="str">
        <f>IF(AND(ISNUMBER(BH163),ISNUMBER(DK163)),IF(BH163-VLOOKUP(BI163,NyIAM!$L$2:$V$4,DK163,1)&lt;40,40,BH163-VLOOKUP(BI163,NyIAM!$L$2:$V$4,DK163,1)),"")</f>
        <v/>
      </c>
      <c r="EX163" s="9" t="str">
        <f>IF(AND(ISNUMBER(AJ163),ISNUMBER(DK163)),IF(AJ163+VLOOKUP(BI163,NyFi!$L$2:$V$4,DK163,1)&gt;19,19,AJ163+VLOOKUP(BI163,NyFi!$L$2:$V$4,DK163,1)),"")</f>
        <v/>
      </c>
      <c r="EY163" s="9" t="str">
        <f>IF(AND(ISNUMBER(DK163),DK163&lt;8),IF(AND(ISNUMBER(AK163),ISNUMBER(DK163)),IF(AK163+VLOOKUP(BI163,NyGs!$L$2:$V$4,DK163,1)&gt;19,19,AK163+VLOOKUP(BI163,NyGs!$L$2:$V$4,DK163,1)),""),"")</f>
        <v/>
      </c>
      <c r="EZ163" s="9" t="str">
        <f>IF(AND(ISNUMBER(AL163),ISNUMBER(DK163)),IF(AL163+VLOOKUP(BI163,NyRm!$L$2:$V$4,DK163,1)&gt;19,19,AL163+VLOOKUP(BI163,NyRm!$L$2:$V$4,DK163,1)),"")</f>
        <v/>
      </c>
      <c r="FA163" s="9" t="str">
        <f>IF(AND(ISNUMBER(AM163),ISNUMBER(DK163)),IF(AM163+VLOOKUP(BI163,NyFm!$L$2:$V$4,DK163,1)&gt;19,19,AM163+VLOOKUP(BI163,NyFm!$L$2:$V$4,DK163,1)),"")</f>
        <v/>
      </c>
      <c r="FB163" s="9" t="str">
        <f>IF(AND(ISNUMBER(DK163),DK163&lt;8),IF(AND(ISNUMBER(AN163),ISNUMBER(DK163)),IF(AN163+VLOOKUP(BI163,NyLi1R!$L$2:$V$4,DK163,1)&gt;19,19,AN163+VLOOKUP(BI163,NyLi1R!$L$2:$V$4,DK163,1)),""),"")</f>
        <v/>
      </c>
      <c r="FC163" s="9" t="str">
        <f>IF(AND(ISNUMBER(DK163),DK163&lt;8),IF(AND(ISNUMBER(AO163),ISNUMBER(DK163)),IF(AO163+VLOOKUP(BI163,NyLi1E!$L$2:$V$4,DK163,1)&gt;19,19,AO163+VLOOKUP(BI163,NyLi1E!$L$2:$V$4,DK163,1)),""),"")</f>
        <v/>
      </c>
      <c r="FD163" s="9" t="str">
        <f>IF(AND(ISNUMBER(DK163),DK163&lt;8),IF(AND(ISNUMBER(AP163),ISNUMBER(DK163)),IF(AP163+VLOOKUP(BI163,NyLi1T!$L$2:$V$4,DK163,1)&gt;19,19,AP163+VLOOKUP(BI163,NyLi1T!$L$2:$V$4,DK163,1)),""),"")</f>
        <v/>
      </c>
      <c r="FE163" s="9" t="str">
        <f>IF(AND(ISNUMBER(DK163),DK163&gt;7),IF(AND(ISNUMBER(AQ163),ISNUMBER(DK163)),IF(AQ163+VLOOKUP(BI163,NyLi2R!$L$2:$V$4,DK163,1)&gt;19,19,AQ163+VLOOKUP(BI163,NyLi2R!$L$2:$V$4,DK163,1)),""),"")</f>
        <v/>
      </c>
      <c r="FF163" s="9" t="str">
        <f>IF(AND(ISNUMBER(DK163),DK163&gt;7),IF(AND(ISNUMBER(AR163),ISNUMBER(DK163)),IF(AR163+VLOOKUP(BI163,NyLi2E!$L$2:$V$4,DK163,1)&gt;19,19,AR163+VLOOKUP(BI163,NyLi2E!$L$2:$V$4,DK163,1)),""),"")</f>
        <v/>
      </c>
      <c r="FG163" s="9" t="str">
        <f>IF(AND(ISNUMBER(DK163),DK163&gt;7),IF(AND(ISNUMBER(AS163),ISNUMBER(DK163)),IF(AS163+VLOOKUP(BI163,NyLi2T!$L$2:$V$4,DK163,1)&gt;19,19,AS163+VLOOKUP(BI163,NyLi2T!$L$2:$V$4,DK163,1)),""),"")</f>
        <v/>
      </c>
      <c r="FH163" s="9" t="str">
        <f>IF(AND(ISNUMBER(DK163),DK163&lt;8),IF(AND(ISNUMBER(AT163),ISNUMBER(DK163)),IF(AT163+VLOOKUP(BI163,NySs!$L$2:$V$4,DK163,1)&gt;19,19,AT163+VLOOKUP(BI163,NySs!$L$2:$V$4,DK163,1)),""),"")</f>
        <v/>
      </c>
      <c r="FI163" s="9" t="str">
        <f>IF(AND(ISNUMBER(DK163),DK163&lt;9),IF(AND(ISNUMBER(AU163),ISNUMBER(DK163)),IF(AU163+VLOOKUP(BI163,NyEo!$L$2:$V$4,DK163,1)&gt;19,19,AU163+VLOOKUP(BI163,NyEo!$L$2:$V$4,DK163,1)),""),"")</f>
        <v/>
      </c>
      <c r="FJ163" s="9" t="str">
        <f>IF(AND(ISNUMBER(DK163),DK163&gt;7),IF(AND(ISNUMBER(AV163),ISNUMBER(DK163)),IF(AV163+VLOOKUP(BI163,NyHt!$L$2:$V$4,DK163,1)&gt;19,19,AV163+VLOOKUP(BI163,NyHt!$L$2:$V$4,DK163,1)),""),"")</f>
        <v/>
      </c>
      <c r="FK163" s="9" t="str">
        <f>IF(AND(ISNUMBER(AW163),ISNUMBER(DK163)),IF(AW163+VLOOKUP(BI163,NySiF!$L$2:$V$4,DK163,1)&gt;19,19,AW163+VLOOKUP(BI163,NySiF!$L$2:$V$4,DK163,1)),"")</f>
        <v/>
      </c>
      <c r="FL163" s="9" t="str">
        <f>IF(AND(ISNUMBER(AX163),ISNUMBER(DK163)),IF(AX163+VLOOKUP(BI163,NySiB!$L$2:$V$4,DK163,1)&gt;19,19,AX163+VLOOKUP(BI163,NySiB!$L$2:$V$4,DK163,1)),"")</f>
        <v/>
      </c>
      <c r="FM163" s="9" t="str">
        <f>IF(AND(ISNUMBER(AY163),ISNUMBER(DK163)),IF(AY163+VLOOKUP(BI163,NySiT!$L$2:$V$4,DK163,1)&gt;19,19,AY163+VLOOKUP(BI163,NySiT!$L$2:$V$4,DK163,1)),"")</f>
        <v/>
      </c>
      <c r="FN163" s="9" t="str">
        <f>IF(AND(ISNUMBER(AZ163),ISNUMBER(DK163)),IF(AZ163+VLOOKUP(BI163,NyVs!$L$2:$V$4,DK163,1)&gt;19,19,AZ163+VLOOKUP(BI163,NyVs!$L$2:$V$4,DK163,1)),"")</f>
        <v/>
      </c>
      <c r="FO163" s="9" t="str">
        <f>IF(AND(ISNUMBER(BA163),ISNUMBER(DK163)),IF(BA163+VLOOKUP(BI163,NyPp!$L$2:$V$4,DK163,1)&gt;19,19,BA163+VLOOKUP(BI163,NyPp!$L$2:$V$4,DK163,1)),"")</f>
        <v/>
      </c>
      <c r="FP163" s="9" t="str">
        <f>IF(AND(ISNUMBER(BB163),ISNUMBER(DK163)),IF(BB163+VLOOKUP(BI163,NyIGS!$L$2:$V$4,DK163,1)&gt;160,160,BB163+VLOOKUP(BI163,NyIGS!$L$2:$V$4,DK163,1)),"")</f>
        <v/>
      </c>
      <c r="FQ163" s="9" t="str">
        <f>IF(AND(ISNUMBER(BC163),ISNUMBER(DK163)),IF(BC163+VLOOKUP(BI163,NyIRS!$L$2:$V$4,DK163,1)&gt;160,160,BC163+VLOOKUP(BI163,NyIRS!$L$2:$V$4,DK163,1)),"")</f>
        <v/>
      </c>
      <c r="FR163" s="9" t="str">
        <f>IF(AND(ISNUMBER(BD163),ISNUMBER(DK163)),IF(BD163+VLOOKUP(BI163,NyIES!$L$2:$V$4,DK163,1)&gt;160,160, BD163+VLOOKUP(BI163,NyIES!$L$2:$V$4,DK163,1)),"")</f>
        <v/>
      </c>
      <c r="FS163" s="9" t="str">
        <f>IF(AND(ISNUMBER(BE163),ISNUMBER(DK163)),IF(BE163+VLOOKUP(BI163,NyISI!$L$2:$V$4,DK163,1)&gt;160,160,BE163+VLOOKUP(BI163,NyISI!$L$2:$V$4,DK163,1)),"")</f>
        <v/>
      </c>
      <c r="FT163" s="9" t="str">
        <f>IF(AND(ISNUMBER(DK163),DK163&lt;8),IF(AND(ISNUMBER(BF163),ISNUMBER(DK163)),IF(BF163+VLOOKUP(BI163,NyISS!$L$2:$V$4,DK163,1)&gt;160,160,BF163+VLOOKUP(BI163,NyISS!$L$2:$V$4,DK163,1)),""),"")</f>
        <v/>
      </c>
      <c r="FU163" s="9" t="str">
        <f>IF(AND(ISNUMBER(DK163),DK163&gt;7),IF(AND(ISNUMBER(BG163),ISNUMBER(DK163)),IF(BG163+VLOOKUP(BI163,NyISM!$L$2:$V$4,DK163,1)&gt;160,160,BG163+VLOOKUP(BI163,NyISM!$L$2:$V$4,DK163,1)),""),"")</f>
        <v/>
      </c>
      <c r="FV163" s="9" t="str">
        <f>IF(AND(ISNUMBER(BH163),ISNUMBER(DK163)),IF(BH163+VLOOKUP(BI163,NyIAM!$L$2:$V$4,DK163,1)&gt;160,160,BH163+VLOOKUP(BI163,NyIAM!$L$2:$V$4,DK163,1)),"")</f>
        <v/>
      </c>
    </row>
    <row r="164" spans="1:178" x14ac:dyDescent="0.2">
      <c r="A164" s="51"/>
      <c r="B164" s="51"/>
      <c r="C164" s="51"/>
      <c r="D164" s="51"/>
      <c r="E164" s="51"/>
      <c r="F164" s="51"/>
      <c r="G164" s="51"/>
      <c r="H164" s="51"/>
      <c r="I164" s="51"/>
      <c r="J164" s="52"/>
      <c r="K164" s="52"/>
      <c r="L164" s="53"/>
      <c r="M164" s="53"/>
      <c r="N164" s="58" t="str">
        <f t="shared" si="44"/>
        <v/>
      </c>
      <c r="O164" s="53"/>
      <c r="P164" s="53"/>
      <c r="Q164" s="53"/>
      <c r="R164" s="53"/>
      <c r="S164" s="53"/>
      <c r="T164" s="53"/>
      <c r="U164" s="53"/>
      <c r="V164" s="53"/>
      <c r="W164" s="53"/>
      <c r="X164" s="53"/>
      <c r="Y164" s="53"/>
      <c r="Z164" s="53"/>
      <c r="AA164" s="53"/>
      <c r="AB164" s="53"/>
      <c r="AC164" s="53"/>
      <c r="AD164" s="53"/>
      <c r="AE164" s="53"/>
      <c r="AF164" s="53"/>
      <c r="AG164" s="53"/>
      <c r="AH164" s="53"/>
      <c r="AI164" s="53"/>
      <c r="AJ164" s="4" t="str">
        <f>IF(O164="","",IF(ISNUMBER(N164),VLOOKUP(O164,NyFi!$A$2:$K$40,DK164),""))</f>
        <v/>
      </c>
      <c r="AK164" s="4" t="str">
        <f>IF(P164="","",IF(AND(ISNUMBER(N164),DK164&lt;8),VLOOKUP(P164,NyGs!$A$2:$G$41,DK164),""))</f>
        <v/>
      </c>
      <c r="AL164" s="4" t="str">
        <f>IF(AA164="","",IF(ISNUMBER(N164),VLOOKUP(AA164,NyRm!$A$2:$K$56,DK164),""))</f>
        <v/>
      </c>
      <c r="AM164" s="4" t="str">
        <f>IF(Z164="","",IF(ISNUMBER(N164),VLOOKUP(Z164,NyFm!$A$2:$K$46,DK164),""))</f>
        <v/>
      </c>
      <c r="AN164" s="4" t="str">
        <f>IF(U164="","",IF(AND(ISNUMBER(N164),DK164&lt;8),VLOOKUP(U164,NyLi1R!$A$2:$G$20,DK164),""))</f>
        <v/>
      </c>
      <c r="AO164" s="4" t="str">
        <f>IF(V164="","",IF(AND(ISNUMBER(N164),DK164&lt;8),VLOOKUP(V164,NyLi1E!$A$2:$G$20,DK164),""))</f>
        <v/>
      </c>
      <c r="AP164" s="4" t="str">
        <f>IF(AND(ISNUMBER(N164),ISNUMBER(AN164),ISNUMBER(AO164),DK164&lt;8),VLOOKUP(AN164+AO164,NyLi1T!$A$2:$G$40,DK164),"")</f>
        <v/>
      </c>
      <c r="AQ164" s="4" t="str">
        <f>IF(W164="","",IF(AND(ISNUMBER(N164),DK164&gt;7),VLOOKUP(W164,NyLi2R!$A$2:$K$20,DK164),""))</f>
        <v/>
      </c>
      <c r="AR164" s="4" t="str">
        <f>IF(X164="","",IF(AND(ISNUMBER(N164),DK164&gt;7),VLOOKUP(X164,NyLi2E!$A$2:$K$20,DK164),""))</f>
        <v/>
      </c>
      <c r="AS164" s="4" t="str">
        <f>IF(AND(ISNUMBER(N164),ISNUMBER(AQ164),ISNUMBER(AR164),DK164&gt;7),VLOOKUP(AQ164+AR164,NyLi2T!$A$2:$K$40,DK164),"")</f>
        <v/>
      </c>
      <c r="AT164" s="4" t="str">
        <f>IF(AE164="","",IF(AND(ISNUMBER(N164),DK164&lt;8),VLOOKUP(AE164,NySs!$A$2:$G$28,DK164),""))</f>
        <v/>
      </c>
      <c r="AU164" s="4" t="str">
        <f>IF(AD164="","",IF(AND(ISNUMBER(N164),DK164&lt;9),VLOOKUP(AD164,NyEo!$A$2:$H$22,DK164),""))</f>
        <v/>
      </c>
      <c r="AV164" s="4" t="str">
        <f>IF(Q164="","",IF(AND(ISNUMBER(N164),DK164&gt;7),VLOOKUP(Q164,NyHt!$A$2:$K$17,DK164),""))</f>
        <v/>
      </c>
      <c r="AW164" s="4" t="str">
        <f>IF(R164="","",IF(ISNUMBER(N164),VLOOKUP(R164,NySiF!$A$2:$K$18,DK164),""))</f>
        <v/>
      </c>
      <c r="AX164" s="4" t="str">
        <f>IF(S164="","",IF(ISNUMBER(N164),VLOOKUP(S164,NySiB!$A$2:$K$16,DK164),""))</f>
        <v/>
      </c>
      <c r="AY164" s="4" t="str">
        <f>IF(T164="","",IF(ISNUMBER(N164),VLOOKUP(T164,NySiT!$A$2:$K$32,DK164),""))</f>
        <v/>
      </c>
      <c r="AZ164" s="4" t="str">
        <f>IF(Y164="","",IF(ISNUMBER(N164),VLOOKUP(Y164,NyVs!$A$2:$K$86,DK164),""))</f>
        <v/>
      </c>
      <c r="BA164" s="4" t="str">
        <f>IF(AI164="","",IF(ISNUMBER(N164),VLOOKUP(AI164,NyPp!$A$2:$K$202,DK164),""))</f>
        <v/>
      </c>
      <c r="BB164" s="4" t="str">
        <f>IF(AND(ISNUMBER(AJ164),ISNUMBER(AK164),ISNUMBER(AL164),ISNUMBER(AM164),DK164&lt;8),IF(COUNTIF(O164,0)+COUNTIF(P164,0)+COUNTIF(AA164,0)+COUNTIF(Z164,0)&gt;1,"",VLOOKUP(AJ164+AK164+AL164+AM164,NyIGS!$A$2:$K$78,DK164)),IF(AND(ISNUMBER(AJ164),ISNUMBER(AL164),ISNUMBER(AM164),ISNUMBER(AS164),DK164&gt;7),IF(COUNTIF(O164,0)+COUNTIF(AA164,0)+COUNTIF(Z164,0)+AND(COUNTIF(W164,0),COUNTIF(X164,0))&gt;1,"",VLOOKUP(AJ164+AL164+AM164+AS164,NyIGS!$A$2:$K$78,DK164)),""))</f>
        <v/>
      </c>
      <c r="BC164" s="4" t="str">
        <f>IF(AND(ISNUMBER(AJ164),ISNUMBER(AN164),ISNUMBER(AT164),DK164&lt;8),IF(COUNTIF(O164,0)+COUNTIF(U164,0)+COUNTIF(AE164,0)&gt;1,"",VLOOKUP(AJ164+AN164+AT164,NyIRS!$A$2:$K$59,DK164)),IF(AND(ISNUMBER(AJ164),ISNUMBER(AQ164),DK164&gt;7),IF(COUNTIF(O164,0)+COUNTIF(W164,0)&gt;1,"",VLOOKUP(AJ164+AQ164,NyIRS!$A$2:$K$59,DK164)),""))</f>
        <v/>
      </c>
      <c r="BD164" s="4" t="str">
        <f>IF(AND(ISNUMBER(AK164),ISNUMBER(AL164),ISNUMBER(AM164),DK164&lt;8),IF(COUNTIF(P164,0)+COUNTIF(AA164,0)+COUNTIF(Z164,0)&gt;1,"",VLOOKUP(AK164+AL164+AM164,NyIES!$A$2:$K$59,DK164)),IF(AND(ISNUMBER(AL164),ISNUMBER(AM164),ISNUMBER(AR164),DK164&gt;7),IF(COUNTIF(AA164,0)+COUNTIF(Z164,0)+COUNTIF(X164,0)&gt;1,"",VLOOKUP(AL164+AM164+AR164,NyIES!$A$2:$K$59,DK164)),""))</f>
        <v/>
      </c>
      <c r="BE164" s="4" t="str">
        <f>IF(AND(ISNUMBER(AJ164),ISNUMBER(AP164),ISNUMBER(AU164),DK164&lt;8),IF(COUNTIF(O164,0)+AND(COUNTIF(U164,0),COUNTIF(V164,0))+COUNTIF(AD164,0)&gt;1,"",VLOOKUP(AJ164+AP164+AU164,NyISI!$A$2:$K$59,DK164)),IF(AND(ISNUMBER(AS164),ISNUMBER(AU164),ISNUMBER(AV164),DK164=8),IF(COUNTIF(AD164,0)+COUNTIF(Q164,0)+AND(COUNTIF(W164,0),COUNTIF(X164,0))&gt;1,"",VLOOKUP(AS164+AU164+AV164,NyISI!$A$2:$K$59,DK164)),IF(AND(ISNUMBER(AS164),ISNUMBER(AV164),DK164&gt;8),IF(COUNTIF(Q164,0)+AND(COUNTIF(W164,0),COUNTIF(X164,0))&gt;1,"",VLOOKUP(AS164+AV164,NyISI!$A$2:$K$59,DK164)),"")))</f>
        <v/>
      </c>
      <c r="BF164" s="4" t="str">
        <f>IF(AND(ISNUMBER(AT164),ISNUMBER(AK164),ISNUMBER(AL164),ISNUMBER(AM164),DK164&lt;8),IF(COUNTIF(P164,0)+COUNTIF(AA164,0)+COUNTIF(Z164,0)+COUNTIF(AE164,0)&gt;1,"",VLOOKUP(AT164+AK164+AL164+AM164,NyISS!$A$2:$G$78,DK164)),"")</f>
        <v/>
      </c>
      <c r="BG164" s="4" t="str">
        <f>IF(AND(ISNUMBER(AJ164),ISNUMBER(AL164),ISNUMBER(AM164),DK164&gt;7),IF(COUNTIF(O164,0)+COUNTIF(AA164,0)+COUNTIF(Z164,0)&gt;1,"",VLOOKUP(AJ164+AL164+AM164,NyISM!$A$2:$K$59,DK164)),"")</f>
        <v/>
      </c>
      <c r="BH164" s="4" t="str">
        <f>IF(AND(ISNUMBER(AY164),ISNUMBER(AZ164)),IF(COUNTIF(T164,0)+COUNTIF(Y164,0)&gt;1,"",VLOOKUP(AY164+AZ164,NyIAM!$A$2:$K$40,DK164)),"")</f>
        <v/>
      </c>
      <c r="BJ164" s="4" t="str">
        <f>IF(ISNUMBER(BB164),VLOOKUP(BB164,Percentil!$A$2:$B$122,2,1),"")</f>
        <v/>
      </c>
      <c r="BK164" s="4" t="str">
        <f>IF(ISNUMBER(BC164),VLOOKUP(BC164,Percentil!$A$2:$B$122,2,1),"")</f>
        <v/>
      </c>
      <c r="BL164" s="4" t="str">
        <f>IF(ISNUMBER(BD164),VLOOKUP(BD164,Percentil!$A$2:$B$122,2,1),"")</f>
        <v/>
      </c>
      <c r="BM164" s="4" t="str">
        <f>IF(ISNUMBER(BE164),VLOOKUP(BE164,Percentil!$A$2:$B$122,2,1),"")</f>
        <v/>
      </c>
      <c r="BN164" s="4" t="str">
        <f>IF(ISNUMBER(BF164),VLOOKUP(BF164,Percentil!$A$2:$B$122,2,1),"")</f>
        <v/>
      </c>
      <c r="BO164" s="4" t="str">
        <f>IF(ISNUMBER(BG164),VLOOKUP(BG164,Percentil!$A$2:$B$122,2,1),"")</f>
        <v/>
      </c>
      <c r="BP164" s="4" t="str">
        <f>IF(ISNUMBER(BH164),VLOOKUP(BH164,Percentil!$A$2:$B$122,2,1),"")</f>
        <v/>
      </c>
      <c r="BQ164" s="4" t="str">
        <f>IF(AND(ISNUMBER(AJ164),ISNUMBER(DK164)),IF(AJ164-VLOOKUP(BI164,NyFi!$L$2:$V$4,DK164,1)&lt;1,1 &amp; " - " &amp; AJ164+VLOOKUP(BI164,NyFi!$L$2:$V$4,DK164,1),IF(AJ164+VLOOKUP(BI164,NyFi!$L$2:$V$4,DK164,1)&gt;19,AJ164-VLOOKUP(BI164,NyFi!$L$2:$V$4,DK164,1) &amp; " - " &amp; 19,AJ164-VLOOKUP(BI164,NyFi!$L$2:$V$4,DK164,1) &amp; " - " &amp; AJ164+VLOOKUP(BI164,NyFi!$L$2:$V$4,DK164,1))),"")</f>
        <v/>
      </c>
      <c r="BR164" s="4" t="str">
        <f>IF(AND(ISNUMBER(DK164),DK164&lt;8),IF(AND(ISNUMBER(AK164),ISNUMBER(DK164)),IF(AK164-VLOOKUP(BI164,NyGs!$L$2:$V$4,DK164,1)&lt;1,1 &amp; " - " &amp; AK164+VLOOKUP(BI164,NyGs!$L$2:$V$4,DK164,1),IF(AK164+VLOOKUP(BI164,NyGs!$L$2:$V$4,DK164,1)&gt;19,AK164-VLOOKUP(BI164,NyGs!$L$2:$V$4,DK164,1) &amp; " - " &amp; 19,AK164-VLOOKUP(BI164,NyGs!$L$2:$V$4,DK164,1) &amp; " - " &amp; AK164+VLOOKUP(BI164,NyGs!$L$2:$V$4,DK164,1))),""),"")</f>
        <v/>
      </c>
      <c r="BS164" s="4" t="str">
        <f>IF(AND(ISNUMBER(AL164),ISNUMBER(DK164)),IF(AL164-VLOOKUP(BI164,NyRm!$L$2:$V$4,DK164,1)&lt;1,1 &amp; " - " &amp; AL164+VLOOKUP(BI164,NyRm!$L$2:$V$4,DK164,1),IF(AL164+VLOOKUP(BI164,NyRm!$L$2:$V$4,DK164,1)&gt;19,AL164-VLOOKUP(BI164,NyRm!$L$2:$V$4,DK164,1) &amp; " - " &amp; 19,AL164-VLOOKUP(BI164,NyRm!$L$2:$V$4,DK164,1) &amp; " - " &amp; AL164+VLOOKUP(BI164,NyRm!$L$2:$V$4,DK164,1))),"")</f>
        <v/>
      </c>
      <c r="BT164" s="4" t="str">
        <f>IF(AND(ISNUMBER(AM164),ISNUMBER(DK164)),IF(AM164-VLOOKUP(BI164,NyFm!$L$2:$V$4,DK164,1)&lt;1,1 &amp; " - " &amp; AM164+VLOOKUP(BI164,NyFm!$L$2:$V$4,DK164,1),IF(AM164+VLOOKUP(BI164,NyFm!$L$2:$V$4,DK164,1)&gt;19,AM164-VLOOKUP(BI164,NyFm!$L$2:$V$4,DK164,1) &amp; " - " &amp; 19,AM164-VLOOKUP(BI164,NyFm!$L$2:$V$4,DK164,1) &amp; " - " &amp; AM164+VLOOKUP(BI164,NyFm!$L$2:$V$4,DK164,1))),"")</f>
        <v/>
      </c>
      <c r="BU164" s="4" t="str">
        <f>IF(AND(ISNUMBER(DK164),DK164&lt;8),IF(AND(ISNUMBER(AN164),ISNUMBER(DK164)),IF(AN164-VLOOKUP(BI164,NyLi1R!$L$2:$V$4,DK164,1)&lt;1,1 &amp; " - " &amp; AN164+VLOOKUP(BI164,NyLi1R!$L$2:$V$4,DK164,1),IF(AN164+VLOOKUP(BI164,NyLi1R!$L$2:$V$4,DK164,1)&gt;19,AN164-VLOOKUP(BI164,NyLi1R!$L$2:$V$4,DK164,1) &amp; " - " &amp; 19,AN164-VLOOKUP(BI164,NyLi1R!$L$2:$V$4,DK164,1) &amp; " - " &amp; AN164+VLOOKUP(BI164,NyLi1R!$L$2:$V$4,DK164,1))),""),"")</f>
        <v/>
      </c>
      <c r="BV164" s="4" t="str">
        <f>IF(AND(ISNUMBER(DK164),DK164&lt;8),IF(AND(ISNUMBER(AO164),ISNUMBER(DK164)),IF(AO164-VLOOKUP(BI164,NyLi1E!$L$2:$V$4,DK164,1)&lt;1,1 &amp; " - " &amp; AO164+VLOOKUP(BI164,NyLi1E!$L$2:$V$4,DK164,1),IF(AO164+VLOOKUP(BI164,NyLi1E!$L$2:$V$4,DK164,1)&gt;19,AO164-VLOOKUP(BI164,NyLi1E!$L$2:$V$4,DK164,1) &amp; " - " &amp; 19,AO164-VLOOKUP(BI164,NyLi1E!$L$2:$V$4,DK164,1) &amp; " - " &amp; AO164+VLOOKUP(BI164,NyLi1E!$L$2:$V$4,DK164,1))),""),"")</f>
        <v/>
      </c>
      <c r="BW164" s="4" t="str">
        <f>IF(AND(ISNUMBER(DK164),DK164&lt;8),IF(AND(ISNUMBER(AP164),ISNUMBER(DK164)),IF(AP164-VLOOKUP(BI164,NyLi1T!$L$2:$V$4,DK164,1)&lt;1,1 &amp; " - " &amp; AP164+VLOOKUP(BI164,NyLi1T!$L$2:$V$4,DK164,1),IF(AP164+VLOOKUP(BI164,NyLi1T!$L$2:$V$4,DK164,1)&gt;19,AP164-VLOOKUP(BI164,NyLi1T!$L$2:$V$4,DK164,1) &amp; " - " &amp; 19,AP164-VLOOKUP(BI164,NyLi1T!$L$2:$V$4,DK164,1) &amp; " - " &amp; AP164+VLOOKUP(BI164,NyLi1T!$L$2:$V$4,DK164,1))),""),"")</f>
        <v/>
      </c>
      <c r="BX164" s="4" t="str">
        <f>IF(AND(ISNUMBER(DK164),DK164&gt;7),IF(AND(ISNUMBER(AQ164),ISNUMBER(DK164)),IF(AQ164-VLOOKUP(BI164,NyLi2R!$L$2:$V$4,DK164,1)&lt;1,1 &amp; " - " &amp; AQ164+VLOOKUP(BI164,NyLi2R!$L$2:$V$4,DK164,1),IF(AQ164+VLOOKUP(BI164,NyLi2R!$L$2:$V$4,DK164,1)&gt;19,AQ164-VLOOKUP(BI164,NyLi2R!$L$2:$V$4,DK164,1) &amp; " - " &amp; 19,AQ164-VLOOKUP(BI164,NyLi2R!$L$2:$V$4,DK164,1) &amp; " - " &amp; AQ164+VLOOKUP(BI164,NyLi2R!$L$2:$V$4,DK164,1))),""),"")</f>
        <v/>
      </c>
      <c r="BY164" s="4" t="str">
        <f>IF(AND(ISNUMBER(DK164),DK164&gt;7),IF(AND(ISNUMBER(AR164),ISNUMBER(DK164)),IF(AR164-VLOOKUP(BI164,NyLi2E!$L$2:$V$4,DK164,1)&lt;1,1 &amp; " - " &amp; AR164+VLOOKUP(BI164,NyLi2E!$L$2:$V$4,DK164,1),IF(AR164+VLOOKUP(BI164,NyLi2E!$L$2:$V$4,DK164,1)&gt;19,AR164-VLOOKUP(BI164,NyLi2E!$L$2:$V$4,DK164,1) &amp; " - " &amp; 19,AR164-VLOOKUP(BI164,NyLi2E!$L$2:$V$4,DK164,1) &amp; " - " &amp; AR164+VLOOKUP(BI164,NyLi2E!$L$2:$V$4,DK164,1))),""),"")</f>
        <v/>
      </c>
      <c r="BZ164" s="4" t="str">
        <f>IF(AND(ISNUMBER(DK164),DK164&gt;7),IF(AND(ISNUMBER(AS164),ISNUMBER(DK164)),IF(AS164-VLOOKUP(BI164,NyLi2T!$L$2:$V$4,DK164,1)&lt;1,1 &amp; " - " &amp; AS164+VLOOKUP(BI164,NyLi2T!$L$2:$V$4,DK164,1),IF(AS164+VLOOKUP(BI164,NyLi2T!$L$2:$V$4,DK164,1)&gt;19,AS164-VLOOKUP(BI164,NyLi2T!$L$2:$V$4,DK164,1) &amp; " - " &amp; 19,AS164-VLOOKUP(BI164,NyLi2T!$L$2:$V$4,DK164,1) &amp; " - " &amp; AS164+VLOOKUP(BI164,NyLi2T!$L$2:$V$4,DK164,1))),""),"")</f>
        <v/>
      </c>
      <c r="CA164" s="4" t="str">
        <f>IF(AND(ISNUMBER(DK164),DK164&lt;8),IF(AND(ISNUMBER(AT164),ISNUMBER(DK164)),IF(AT164-VLOOKUP(BI164,NySs!$L$2:$V$4,DK164,1)&lt;1,1 &amp; " - " &amp; AT164+VLOOKUP(BI164,NySs!$L$2:$V$4,DK164,1),IF(AT164+VLOOKUP(BI164,NySs!$L$2:$V$4,DK164,1)&gt;19,AT164-VLOOKUP(BI164,NySs!$L$2:$V$4,DK164,1) &amp; " - " &amp; 19,AT164-VLOOKUP(BI164,NySs!$L$2:$V$4,DK164,1) &amp; " - " &amp; AT164+VLOOKUP(BI164,NySs!$L$2:$V$4,DK164,1))),""),"")</f>
        <v/>
      </c>
      <c r="CB164" s="4" t="str">
        <f>IF(AND(ISNUMBER(DK164),DK164&lt;9),IF(AND(ISNUMBER(AU164),ISNUMBER(DK164)),IF(AU164-VLOOKUP(BI164,NyEo!$L$2:$V$4,DK164,1)&lt;1,1 &amp; " - " &amp; AU164+VLOOKUP(BI164,NyEo!$L$2:$V$4,DK164,1),IF(AU164+VLOOKUP(BI164,NyEo!$L$2:$V$4,DK164,1)&gt;19,AU164-VLOOKUP(BI164,NyEo!$L$2:$V$4,DK164,1) &amp; " - " &amp; 19,AU164-VLOOKUP(BI164,NyEo!$L$2:$V$4,DK164,1) &amp; " - " &amp; AU164+VLOOKUP(BI164,NyEo!$L$2:$V$4,DK164,1))),""),"")</f>
        <v/>
      </c>
      <c r="CC164" s="4" t="str">
        <f>IF(AND(ISNUMBER(DK164),DK164&gt;7),IF(AND(ISNUMBER(AV164),ISNUMBER(DK164)),IF(AV164-VLOOKUP(BI164,NyHt!$L$2:$V$4,DK164,1)&lt;1,1 &amp; " - " &amp; AV164+VLOOKUP(BI164,NyHt!$L$2:$V$4,DK164,1),IF(AV164+VLOOKUP(BI164,NyHt!$L$2:$V$4,DK164,1)&gt;19,AV164-VLOOKUP(BI164,NyHt!$L$2:$V$4,DK164,1) &amp; " - " &amp; 19,AV164-VLOOKUP(BI164,NyHt!$L$2:$V$4,DK164,1) &amp; " - " &amp; AV164+VLOOKUP(BI164,NyHt!$L$2:$V$4,DK164,1))),""),"")</f>
        <v/>
      </c>
      <c r="CD164" s="4" t="str">
        <f>IF(AND(ISNUMBER(AW164),ISNUMBER(DK164)),IF(AW164-VLOOKUP(BI164,NySiF!$L$2:$V$4,DK164,1)&lt;1,1 &amp; " - " &amp; AW164+VLOOKUP(BI164,NySiF!$L$2:$V$4,DK164,1),IF(AW164+VLOOKUP(BI164,NySiF!$L$2:$V$4,DK164,1)&gt;19,AW164-VLOOKUP(BI164,NySiF!$L$2:$V$4,DK164,1) &amp; " - " &amp; 19,AW164-VLOOKUP(BI164,NySiF!$L$2:$V$4,DK164,1) &amp; " - " &amp; AW164+VLOOKUP(BI164,NySiF!$L$2:$V$4,DK164,1))),"")</f>
        <v/>
      </c>
      <c r="CE164" s="4" t="str">
        <f>IF(AND(ISNUMBER(AX164),ISNUMBER(DK164)),IF(AX164-VLOOKUP(BI164,NySiB!$L$2:$V$4,DK164,1)&lt;1,1 &amp; " - " &amp; AX164+VLOOKUP(BI164,NySiB!$L$2:$V$4,DK164,1),IF(AX164+VLOOKUP(BI164,NySiB!$L$2:$V$4,DK164,1)&gt;19,AX164-VLOOKUP(BI164,NySiB!$L$2:$V$4,DK164,1) &amp; " - " &amp; 19,AX164-VLOOKUP(BI164,NySiB!$L$2:$V$4,DK164,1) &amp; " - " &amp; AX164+VLOOKUP(BI164,NySiB!$L$2:$V$4,DK164,1))),"")</f>
        <v/>
      </c>
      <c r="CF164" s="4" t="str">
        <f>IF(AND(ISNUMBER(AY164),ISNUMBER(DK164)),IF(AY164-VLOOKUP(BI164,NySiT!$L$2:$V$4,DK164,1)&lt;1,1 &amp; " - " &amp; AY164+VLOOKUP(BI164,NySiT!$L$2:$V$4,DK164,1),IF(AY164+VLOOKUP(BI164,NySiT!$L$2:$V$4,DK164,1)&gt;19,AY164-VLOOKUP(BI164,NySiT!$L$2:$V$4,DK164,1) &amp; " - " &amp; 19,AY164-VLOOKUP(BI164,NySiT!$L$2:$V$4,DK164,1) &amp; " - " &amp; AY164+VLOOKUP(BI164,NySiT!$L$2:$V$4,DK164,1))),"")</f>
        <v/>
      </c>
      <c r="CG164" s="4" t="str">
        <f>IF(AND(ISNUMBER(AZ164),ISNUMBER(DK164)),IF(AZ164-VLOOKUP(BI164,NyVs!$L$2:$V$4,DK164,1)&lt;1,1 &amp; " - " &amp; AZ164+VLOOKUP(BI164,NyVs!$L$2:$V$4,DK164,1),IF(AZ164+VLOOKUP(BI164,NyVs!$L$2:$V$4,DK164,1)&gt;19,AZ164-VLOOKUP(BI164,NyVs!$L$2:$V$4,DK164,1) &amp; " - " &amp; 19,AZ164-VLOOKUP(BI164,NyVs!$L$2:$V$4,DK164,1) &amp; " - " &amp; AZ164+VLOOKUP(BI164,NyVs!$L$2:$V$4,DK164,1))),"")</f>
        <v/>
      </c>
      <c r="CH164" s="4" t="str">
        <f>IF(AND(ISNUMBER(BA164),ISNUMBER(DK164)),IF(BA164-VLOOKUP(BI164,NyPp!$L$2:$V$4,DK164,1)&lt;1,1 &amp; " - " &amp; BA164+VLOOKUP(BI164,NyPp!$L$2:$V$4,DK164,1),IF(BA164+VLOOKUP(BI164,NyPp!$L$2:$V$4,DK164,1)&gt;19,BA164-VLOOKUP(BI164,NyPp!$L$2:$V$4,DK164,1) &amp; " - " &amp; 19,BA164-VLOOKUP(BI164,NyPp!$L$2:$V$4,DK164,1) &amp; " - " &amp; BA164+VLOOKUP(BI164,NyPp!$L$2:$V$4,DK164,1))),"")</f>
        <v/>
      </c>
      <c r="CI164" s="4" t="str">
        <f>IF(AND(ISNUMBER(BB164),ISNUMBER(DK164)),IF(BB164-VLOOKUP(BI164,NyIGS!$L$2:$V$4,DK164,1)&lt;40,40 &amp; " - " &amp; BB164+VLOOKUP(BI164,NyIGS!$L$2:$V$4,DK164,1),IF(BB164+VLOOKUP(BI164,NyIGS!$L$2:$V$4,DK164,1)&gt;160,BB164-VLOOKUP(BI164,NyIGS!$L$2:$V$4,DK164,1) &amp; " - " &amp; 160,BB164-VLOOKUP(BI164,NyIGS!$L$2:$V$4,DK164,1) &amp; " - " &amp; BB164+VLOOKUP(BI164,NyIGS!$L$2:$V$4,DK164,1))),"")</f>
        <v/>
      </c>
      <c r="CJ164" s="4" t="str">
        <f>IF(AND(ISNUMBER(BC164),ISNUMBER(DK164)),IF(BC164-VLOOKUP(BI164,NyIRS!$L$2:$V$4,DK164,1)&lt;40,40 &amp; " - " &amp; BC164+VLOOKUP(BI164,NyIRS!$L$2:$V$4,DK164,1),IF(BC164+VLOOKUP(BI164,NyIRS!$L$2:$V$4,DK164,1)&gt;160,BC164-VLOOKUP(BI164,NyIRS!$L$2:$V$4,DK164,1) &amp; " - " &amp; 160,BC164-VLOOKUP(BI164,NyIRS!$L$2:$V$4,DK164,1) &amp; " - " &amp; BC164+VLOOKUP(BI164,NyIRS!$L$2:$V$4,DK164,1))),"")</f>
        <v/>
      </c>
      <c r="CK164" s="4" t="str">
        <f>IF(AND(ISNUMBER(BD164),ISNUMBER(DK164)),IF(BD164-VLOOKUP(BI164,NyIES!$L$2:$V$4,DK164,1)&lt;40,40 &amp; " - " &amp; BD164+VLOOKUP(BI164,NyIES!$L$2:$V$4,DK164,1),IF(BD164+VLOOKUP(BI164,NyIES!$L$2:$V$4,DK164,1)&gt;160,BD164-VLOOKUP(BI164,NyIES!$L$2:$V$4,DK164,1) &amp; " - " &amp; 160,BD164-VLOOKUP(BI164,NyIES!$L$2:$V$4,DK164,1) &amp; " - " &amp; BD164+VLOOKUP(BI164,NyIES!$L$2:$V$4,DK164,1))),"")</f>
        <v/>
      </c>
      <c r="CL164" s="4" t="str">
        <f>IF(AND(ISNUMBER(BE164),ISNUMBER(DK164)),IF(BE164-VLOOKUP(BI164,NyISI!$L$2:$V$4,DK164,1)&lt;40,40 &amp; " - " &amp; BE164+VLOOKUP(BI164,NyISI!$L$2:$V$4,DK164,1),IF(BE164+VLOOKUP(BI164,NyISI!$L$2:$V$4,DK164,1)&gt;160,BE164-VLOOKUP(BI164,NyISI!$L$2:$V$4,DK164,1) &amp; " - " &amp; 160,BE164-VLOOKUP(BI164,NyISI!$L$2:$V$4,DK164,1) &amp; " - " &amp; BE164+VLOOKUP(BI164,NyISI!$L$2:$V$4,DK164,1))),"")</f>
        <v/>
      </c>
      <c r="CM164" s="4" t="str">
        <f>IF(AND(ISNUMBER(DK164),DK164&lt;8),IF(AND(ISNUMBER(BF164),ISNUMBER(DK164)),IF(BF164-VLOOKUP(BI164,NyISS!$L$2:$V$4,DK164,1)&lt;40,40 &amp; " - " &amp; BF164+VLOOKUP(BI164,NyISS!$L$2:$V$4,DK164,1),IF(BF164+VLOOKUP(BI164,NyISS!$L$2:$V$4,DK164,1)&gt;160,BF164-VLOOKUP(BI164,NyISS!$L$2:$V$4,DK164,1) &amp; " - " &amp; 160,BF164-VLOOKUP(BI164,NyISS!$L$2:$V$4,DK164,1) &amp; " - " &amp; BF164+VLOOKUP(BI164,NyISS!$L$2:$V$4,DK164,1))),""),"")</f>
        <v/>
      </c>
      <c r="CN164" s="4" t="str">
        <f>IF(AND(ISNUMBER(DK164),DK164&gt;7),IF(AND(ISNUMBER(BG164),ISNUMBER(DK164)),IF(BG164-VLOOKUP(BI164,NyISM!$L$2:$V$4,DK164,1)&lt;40,40 &amp; " - " &amp; BG164+VLOOKUP(BI164,NyISM!$L$2:$V$4,DK164,1),IF(BG164+VLOOKUP(BI164,NyISM!$L$2:$V$4,DK164,1)&gt;160,BG164-VLOOKUP(BI164,NyISM!$L$2:$V$4,DK164,1) &amp; " - " &amp; 160,BG164-VLOOKUP(BI164,NyISM!$L$2:$V$4,DK164,1) &amp; " - " &amp; BG164+VLOOKUP(BI164,NyISM!$L$2:$V$4,DK164,1))),""),"")</f>
        <v/>
      </c>
      <c r="CO164" s="4" t="str">
        <f>IF(AND(ISNUMBER(BH164),ISNUMBER(DK164)),IF(BH164-VLOOKUP(BI164,NyIAM!$L$2:$V$4,DK164,1)&lt;40,40 &amp; " - " &amp; BH164+VLOOKUP(BI164,NyIAM!$L$2:$V$4,DK164,1),IF(BH164+VLOOKUP(BI164,NyIAM!$L$2:$V$4,DK164,1)&gt;160,BH164-VLOOKUP(BI164,NyIAM!$L$2:$V$4,DK164,1) &amp; " - " &amp; 160,BH164-VLOOKUP(BI164,NyIAM!$L$2:$V$4,DK164,1) &amp; " - " &amp; BH164+VLOOKUP(BI164,NyIAM!$L$2:$V$4,DK164,1))),"")</f>
        <v/>
      </c>
      <c r="CP164" s="4" t="str">
        <f>IF(AF164="","",IF(AND(ISNUMBER(AF164),ISNUMBER(DK164)),IF(VLOOKUP(AF164,NyOm!$A$2:$K$30,DK164,1)=1,"Onormalt få ord",IF(VLOOKUP(AF164,NyOm!$A$2:$K$30,DK164,1)=2,"Färre antal ord än normalt",IF(VLOOKUP(AF164,NyOm!$A$2:$K$30,DK164,1)=3,"Normalt antal ord","")))))</f>
        <v/>
      </c>
      <c r="CQ164" s="4" t="str">
        <f>IF(AB164="","",IF(AND(ISNUMBER(AB164),ISNUMBER(DK164)),IF(VLOOKUP(AB164,NyPbTid!$A$2:$K$218,DK164,1)=1,"Onormalt lång tidsåtgång",IF(VLOOKUP(AB164,NyPbTid!$A$2:$K$218,DK164,1)=2,"Långsammare än normalt",IF(VLOOKUP(AB164,NyPbTid!$A$2:$K$218,DK164,1)=3,"Normal tidsåtgång","")))))</f>
        <v/>
      </c>
      <c r="CR164" s="4" t="str">
        <f>IF(AC164="","",IF(AND(ISNUMBER(AC164),ISNUMBER(DK164)),IF(VLOOKUP(AC164,NyPbFel!$A$2:$K$18,DK164,1)=1,"Onormalt antal fel",IF(VLOOKUP(AC164,NyPbFel!$A$2:$K$18,DK164,1)=2,"Fler fel än normalt",IF(VLOOKUP(AC164,NyPbFel!$A$2:$K$18,DK164,1)=3,"Normalt antal fel","")))))</f>
        <v/>
      </c>
      <c r="CS164" s="4" t="str">
        <f t="shared" si="50"/>
        <v/>
      </c>
      <c r="CT164" s="4" t="str">
        <f>IF(OR(ISNUMBER(CS164),CS164="0**"),IF(ISNUMBER(CS164),CS164/ABS(CS164)*VLOOKUP(1,SignDiff!$A$3:$K$4,DK164,1),VLOOKUP(1,SignDiff!$A$3:$K$4,DK164,1)),"")</f>
        <v/>
      </c>
      <c r="CU164" s="4" t="str">
        <f>IF(OR(ISNUMBER(CS164),CS164="0**"),IF(ISNUMBER(CS164),CS164/ABS(CS164)*VLOOKUP(1,SignDiff!$A$7:$K$8,DK164,1),VLOOKUP(1,SignDiff!$A$7:$K$8,DK164,1)),"")</f>
        <v/>
      </c>
      <c r="CV164" s="4" t="str">
        <f t="shared" si="51"/>
        <v/>
      </c>
      <c r="CW164" s="4" t="str">
        <f t="shared" si="52"/>
        <v/>
      </c>
      <c r="CX164" s="4" t="str">
        <f>IF(OR(ISNUMBER(CS164),CS164="0**"),IF(CS164="0**",VLOOKUP(0,'IRS-IES'!$A$2:$C$43,2,1),IF(CS164&lt;0,VLOOKUP(ABS(CS164),'IRS-IES'!$A$2:$C$43,2,1),VLOOKUP(ABS(CS164),'IRS-IES'!$A$2:$C$43,3,1))),"")</f>
        <v/>
      </c>
      <c r="CY164" s="4" t="str">
        <f t="shared" si="53"/>
        <v/>
      </c>
      <c r="CZ164" s="4" t="str">
        <f>IF(OR(ISNUMBER(CY164),CY164="0**"),IF(ISNUMBER(CY164),CY164/ABS(CY164)*VLOOKUP(2,SignDiff!$A$3:$K$4,DK164,1),VLOOKUP(2,SignDiff!$A$3:$K$4,DK164,1)),"")</f>
        <v/>
      </c>
      <c r="DA164" s="4" t="str">
        <f>IF(OR(ISNUMBER(CY164),CY164="0**"),IF(ISNUMBER(CY164),CY164/ABS(CY164)*VLOOKUP(2,SignDiff!$A$7:$K$8,DK164,1),VLOOKUP(2,SignDiff!$A$7:$K$8,DK164,1)),"")</f>
        <v/>
      </c>
      <c r="DB164" s="4" t="str">
        <f t="shared" si="54"/>
        <v/>
      </c>
      <c r="DC164" s="4" t="str">
        <f t="shared" si="55"/>
        <v/>
      </c>
      <c r="DD164" s="4" t="str">
        <f>IF(OR(ISNUMBER(CY164),CY164="0**"),IF(CY164="0**",VLOOKUP(0,'ISI-ISS'!$A$2:$C$43,2,1),IF(CY164&lt;0,VLOOKUP(ABS(CY164),'ISI-ISS'!$A$2:$C$43,2,1),VLOOKUP(ABS(CY164),'ISI-ISS'!$A$2:$C$43,3,1))),"")</f>
        <v/>
      </c>
      <c r="DE164" s="4" t="str">
        <f t="shared" si="56"/>
        <v/>
      </c>
      <c r="DF164" s="4" t="str">
        <f>IF(OR(ISNUMBER(DE164),DE164="0**"),IF(ISNUMBER(DE164),DE164/ABS(DE164)*VLOOKUP(2,SignDiff!$A$3:$K$4,DK164,1),VLOOKUP(2,SignDiff!$A$3:$K$4,DK164,1)),"")</f>
        <v/>
      </c>
      <c r="DG164" s="4" t="str">
        <f>IF(OR(ISNUMBER(DE164),DE164="0**"),IF(ISNUMBER(DE164),DE164/ABS(DE164)*VLOOKUP(2,SignDiff!$A$7:$K$8,DK164,1),VLOOKUP(2,SignDiff!$A$7:$K$8,DK164,1)),"")</f>
        <v/>
      </c>
      <c r="DH164" s="4" t="str">
        <f t="shared" si="57"/>
        <v/>
      </c>
      <c r="DI164" s="4" t="str">
        <f t="shared" si="58"/>
        <v/>
      </c>
      <c r="DJ164" s="4" t="str">
        <f>IF(OR(ISNUMBER(DE164),DE164="0**"),IF(DE164="0**",VLOOKUP(0,'ISI-ISM'!$A$2:$C$43,2,1),IF(DE164&lt;0,VLOOKUP(ABS(DE164),'ISI-ISM'!$A$2:$C$43,2,1),VLOOKUP(ABS(DE164),'ISI-ISM'!$A$2:$C$43,3,1))),"")</f>
        <v/>
      </c>
      <c r="DK164" s="4" t="str">
        <f>IF(ISERROR(VLOOKUP(N164,age!$A$2:$C$11,2,1)),"",VLOOKUP(N164,age!$A$2:$C$11,2,1))</f>
        <v/>
      </c>
      <c r="DL164" s="4" t="str">
        <f>IF(ISERROR(VLOOKUP(N164,age!$A$2:$C$11,3,1)),"",VLOOKUP(N164,age!$A$2:$C$11,3,1))</f>
        <v/>
      </c>
      <c r="DM164" s="4">
        <f t="shared" si="45"/>
        <v>0</v>
      </c>
      <c r="DN164" s="4">
        <f t="shared" si="46"/>
        <v>0</v>
      </c>
      <c r="DO164" s="4">
        <f t="shared" si="47"/>
        <v>0</v>
      </c>
      <c r="DP164" s="4">
        <f t="shared" si="48"/>
        <v>0</v>
      </c>
      <c r="DQ164" s="4">
        <f t="shared" si="49"/>
        <v>0</v>
      </c>
      <c r="DR164" s="9" t="str">
        <f t="shared" si="59"/>
        <v/>
      </c>
      <c r="DS164" s="9" t="str">
        <f t="shared" si="60"/>
        <v/>
      </c>
      <c r="DT164" s="9" t="str">
        <f t="shared" si="61"/>
        <v/>
      </c>
      <c r="DU164" s="9" t="str">
        <f t="shared" si="62"/>
        <v/>
      </c>
      <c r="DV164" s="9" t="str">
        <f t="shared" si="63"/>
        <v/>
      </c>
      <c r="DW164" s="9" t="str">
        <f t="shared" si="64"/>
        <v/>
      </c>
      <c r="DX164" s="9" t="str">
        <f t="shared" si="65"/>
        <v/>
      </c>
      <c r="DY164" s="9" t="str">
        <f>IF(AND(ISNUMBER(AJ164),ISNUMBER(DK164)),IF(AJ164-VLOOKUP(BI164,NyFi!$L$2:$V$4,DK164,1)&lt;1,1,AJ164-VLOOKUP(BI164,NyFi!$L$2:$V$4,DK164,1)),"")</f>
        <v/>
      </c>
      <c r="DZ164" s="9" t="str">
        <f>IF(AND(ISNUMBER(DK164),DK164&lt;8),IF(AND(ISNUMBER(AK164),ISNUMBER(DK164)),IF(AK164-VLOOKUP(BI164,NyGs!$L$2:$V$4,DK164,1)&lt;1,1,AK164-VLOOKUP(BI164,NyGs!$L$2:$V$4,DK164,1)),""),"")</f>
        <v/>
      </c>
      <c r="EA164" s="9" t="str">
        <f>IF(AND(ISNUMBER(AL164),ISNUMBER(DK164)),IF(AL164-VLOOKUP(BI164,NyRm!$L$2:$V$4,DK164,1)&lt;1,1,AL164-VLOOKUP(BI164,NyRm!$L$2:$V$4,DK164,1)),"")</f>
        <v/>
      </c>
      <c r="EB164" s="9" t="str">
        <f>IF(AND(ISNUMBER(AM164),ISNUMBER(DK164)),IF(AM164-VLOOKUP(BI164,NyFm!$L$2:$V$4,DK164,1)&lt;1,1,AM164-VLOOKUP(BI164,NyFm!$L$2:$V$4,DK164,1)),"")</f>
        <v/>
      </c>
      <c r="EC164" s="9" t="str">
        <f>IF(AND(ISNUMBER(DK164),DK164&lt;8),IF(AND(ISNUMBER(AN164),ISNUMBER(DK164)),IF(AN164-VLOOKUP(BI164,NyLi1R!$L$2:$V$4,DK164,1)&lt;1,1,AN164-VLOOKUP(BI164,NyLi1R!$L$2:$V$4,DK164,1)),""),"")</f>
        <v/>
      </c>
      <c r="ED164" s="9" t="str">
        <f>IF(AND(ISNUMBER(DK164),DK164&lt;8),IF(AND(ISNUMBER(AO164),ISNUMBER(DK164)),IF(AO164-VLOOKUP(BI164,NyLi1E!$L$2:$V$4,DK164,1)&lt;1,1,AO164-VLOOKUP(BI164,NyLi1E!$L$2:$V$4,DK164,1)),""),"")</f>
        <v/>
      </c>
      <c r="EE164" s="9" t="str">
        <f>IF(AND(ISNUMBER(DK164),DK164&lt;8),IF(AND(ISNUMBER(AP164),ISNUMBER(DK164)),IF(AP164-VLOOKUP(BI164,NyLi1T!$L$2:$V$4,DK164,1)&lt;1,1,AP164-VLOOKUP(BI164,NyLi1T!$L$2:$V$4,DK164,1)),""),"")</f>
        <v/>
      </c>
      <c r="EF164" s="9" t="str">
        <f>IF(AND(ISNUMBER(DK164),DK164&gt;7),IF(AND(ISNUMBER(AQ164),ISNUMBER(DK164)),IF(AQ164-VLOOKUP(BI164,NyLi2R!$L$2:$V$4,DK164,1)&lt;1,1,AQ164-VLOOKUP(BI164,NyLi2R!$L$2:$V$4,DK164,1)),""),"")</f>
        <v/>
      </c>
      <c r="EG164" s="9" t="str">
        <f>IF(AND(ISNUMBER(DK164),DK164&gt;7),IF(AND(ISNUMBER(AR164),ISNUMBER(DK164)),IF(AR164-VLOOKUP(BI164,NyLi2E!$L$2:$V$4,DK164,1)&lt;1,1,AR164-VLOOKUP(BI164,NyLi2E!$L$2:$V$4,DK164,1)),""),"")</f>
        <v/>
      </c>
      <c r="EH164" s="9" t="str">
        <f>IF(AND(ISNUMBER(DK164),DK164&gt;7),IF(AND(ISNUMBER(AS164),ISNUMBER(DK164)),IF(AS164-VLOOKUP(BI164,NyLi2T!$L$2:$V$4,DK164,1)&lt;1,1,AS164-VLOOKUP(BI164,NyLi2T!$L$2:$V$4,DK164,1)),""),"")</f>
        <v/>
      </c>
      <c r="EI164" s="9" t="str">
        <f>IF(AND(ISNUMBER(DK164),DK164&lt;8),IF(AND(ISNUMBER(AT164),ISNUMBER(DK164)),IF(AT164-VLOOKUP(BI164,NySs!$L$2:$V$4,DK164,1)&lt;1,1,AT164-VLOOKUP(BI164,NySs!$L$2:$V$4,DK164,1)),""),"")</f>
        <v/>
      </c>
      <c r="EJ164" s="9" t="str">
        <f>IF(AND(ISNUMBER(DK164),DK164&lt;9),IF(AND(ISNUMBER(AU164),ISNUMBER(DK164)),IF(AU164-VLOOKUP(BI164,NyEo!$L$2:$V$4,DK164,1)&lt;1,1,AU164-VLOOKUP(BI164,NyEo!$L$2:$V$4,DK164,1)),""),"")</f>
        <v/>
      </c>
      <c r="EK164" s="9" t="str">
        <f>IF(AND(ISNUMBER(DK164),DK164&gt;7),IF(AND(ISNUMBER(AV164),ISNUMBER(DK164)),IF(AV164-VLOOKUP(BI164,NyHt!$L$2:$V$4,DK164,1)&lt;1,1,AV164-VLOOKUP(BI164,NyHt!$L$2:$V$4,DK164,1)),""),"")</f>
        <v/>
      </c>
      <c r="EL164" s="9" t="str">
        <f>IF(AND(ISNUMBER(AW164),ISNUMBER(DK164)),IF(AW164-VLOOKUP(BI164,NySiF!$L$2:$V$4,DK164,1)&lt;1,1,AW164-VLOOKUP(BI164,NySiF!$L$2:$V$4,DK164,1)),"")</f>
        <v/>
      </c>
      <c r="EM164" s="9" t="str">
        <f>IF(AND(ISNUMBER(AX164),ISNUMBER(DK164)),IF(AX164-VLOOKUP(BI164,NySiB!$L$2:$V$4,DK164,1)&lt;1,1,AX164-VLOOKUP(BI164,NySiB!$L$2:$V$4,DK164,1)),"")</f>
        <v/>
      </c>
      <c r="EN164" s="9" t="str">
        <f>IF(AND(ISNUMBER(AY164),ISNUMBER(DK164)),IF(AY164-VLOOKUP(BI164,NySiT!$L$2:$V$4,DK164,1)&lt;1,1,AY164-VLOOKUP(BI164,NySiT!$L$2:$V$4,DK164,1)),"")</f>
        <v/>
      </c>
      <c r="EO164" s="9" t="str">
        <f>IF(AND(ISNUMBER(AZ164),ISNUMBER(DK164)),IF(AZ164-VLOOKUP(BI164,NyVs!$L$2:$V$4,DK164,1)&lt;1,1,AZ164-VLOOKUP(BI164,NyVs!$L$2:$V$4,DK164,1)),"")</f>
        <v/>
      </c>
      <c r="EP164" s="9" t="str">
        <f>IF(AND(ISNUMBER(BA164),ISNUMBER(DK164)),IF(BA164-VLOOKUP(BI164,NyPp!$L$2:$V$4,DK164,1)&lt;1,1,BA164-VLOOKUP(BI164,NyPp!$L$2:$V$4,DK164,1)),"")</f>
        <v/>
      </c>
      <c r="EQ164" s="9" t="str">
        <f>IF(AND(ISNUMBER(BB164),ISNUMBER(DK164)),IF(BB164-VLOOKUP(BI164,NyIGS!$L$2:$V$4,DK164,1)&lt;40,40,BB164-VLOOKUP(BI164,NyIGS!$L$2:$V$4,DK164,1)),"")</f>
        <v/>
      </c>
      <c r="ER164" s="9" t="str">
        <f>IF(AND(ISNUMBER(BC164),ISNUMBER(DK164)),IF(BC164-VLOOKUP(BI164,NyIRS!$L$2:$V$4,DK164,1)&lt;40,40,BC164-VLOOKUP(BI164,NyIRS!$L$2:$V$4,DK164,1)),"")</f>
        <v/>
      </c>
      <c r="ES164" s="9" t="str">
        <f>IF(AND(ISNUMBER(BD164),ISNUMBER(DK164)),IF(BD164-VLOOKUP(BI164,NyIES!$L$2:$V$4,DK164,1)&lt;40,40,BD164-VLOOKUP(BI164,NyIES!$L$2:$V$4,DK164,1)),"")</f>
        <v/>
      </c>
      <c r="ET164" s="9" t="str">
        <f>IF(AND(ISNUMBER(BE164),ISNUMBER(DK164)),IF(BE164-VLOOKUP(BI164,NyISI!$L$2:$V$4,DK164,1)&lt;40,40,BE164-VLOOKUP(BI164,NyISI!$L$2:$V$4,DK164,1)),"")</f>
        <v/>
      </c>
      <c r="EU164" s="9" t="str">
        <f>IF(AND(ISNUMBER(DK164),DK164&lt;8),IF(AND(ISNUMBER(BF164),ISNUMBER(DK164)),IF(BF164-VLOOKUP(BI164,NyISS!$L$2:$V$4,DK164,1)&lt;40,40,BF164-VLOOKUP(BI164,NyISS!$L$2:$V$4,DK164,1)),""),"")</f>
        <v/>
      </c>
      <c r="EV164" s="9" t="str">
        <f>IF(AND(ISNUMBER(DK164),DK164&gt;7),IF(AND(ISNUMBER(BG164),ISNUMBER(DK164)),IF(BG164-VLOOKUP(BI164,NyISM!$L$2:$V$4,DK164,1)&lt;40,40,BG164-VLOOKUP(BI164,NyISM!$L$2:$V$4,DK164,1)),""),"")</f>
        <v/>
      </c>
      <c r="EW164" s="9" t="str">
        <f>IF(AND(ISNUMBER(BH164),ISNUMBER(DK164)),IF(BH164-VLOOKUP(BI164,NyIAM!$L$2:$V$4,DK164,1)&lt;40,40,BH164-VLOOKUP(BI164,NyIAM!$L$2:$V$4,DK164,1)),"")</f>
        <v/>
      </c>
      <c r="EX164" s="9" t="str">
        <f>IF(AND(ISNUMBER(AJ164),ISNUMBER(DK164)),IF(AJ164+VLOOKUP(BI164,NyFi!$L$2:$V$4,DK164,1)&gt;19,19,AJ164+VLOOKUP(BI164,NyFi!$L$2:$V$4,DK164,1)),"")</f>
        <v/>
      </c>
      <c r="EY164" s="9" t="str">
        <f>IF(AND(ISNUMBER(DK164),DK164&lt;8),IF(AND(ISNUMBER(AK164),ISNUMBER(DK164)),IF(AK164+VLOOKUP(BI164,NyGs!$L$2:$V$4,DK164,1)&gt;19,19,AK164+VLOOKUP(BI164,NyGs!$L$2:$V$4,DK164,1)),""),"")</f>
        <v/>
      </c>
      <c r="EZ164" s="9" t="str">
        <f>IF(AND(ISNUMBER(AL164),ISNUMBER(DK164)),IF(AL164+VLOOKUP(BI164,NyRm!$L$2:$V$4,DK164,1)&gt;19,19,AL164+VLOOKUP(BI164,NyRm!$L$2:$V$4,DK164,1)),"")</f>
        <v/>
      </c>
      <c r="FA164" s="9" t="str">
        <f>IF(AND(ISNUMBER(AM164),ISNUMBER(DK164)),IF(AM164+VLOOKUP(BI164,NyFm!$L$2:$V$4,DK164,1)&gt;19,19,AM164+VLOOKUP(BI164,NyFm!$L$2:$V$4,DK164,1)),"")</f>
        <v/>
      </c>
      <c r="FB164" s="9" t="str">
        <f>IF(AND(ISNUMBER(DK164),DK164&lt;8),IF(AND(ISNUMBER(AN164),ISNUMBER(DK164)),IF(AN164+VLOOKUP(BI164,NyLi1R!$L$2:$V$4,DK164,1)&gt;19,19,AN164+VLOOKUP(BI164,NyLi1R!$L$2:$V$4,DK164,1)),""),"")</f>
        <v/>
      </c>
      <c r="FC164" s="9" t="str">
        <f>IF(AND(ISNUMBER(DK164),DK164&lt;8),IF(AND(ISNUMBER(AO164),ISNUMBER(DK164)),IF(AO164+VLOOKUP(BI164,NyLi1E!$L$2:$V$4,DK164,1)&gt;19,19,AO164+VLOOKUP(BI164,NyLi1E!$L$2:$V$4,DK164,1)),""),"")</f>
        <v/>
      </c>
      <c r="FD164" s="9" t="str">
        <f>IF(AND(ISNUMBER(DK164),DK164&lt;8),IF(AND(ISNUMBER(AP164),ISNUMBER(DK164)),IF(AP164+VLOOKUP(BI164,NyLi1T!$L$2:$V$4,DK164,1)&gt;19,19,AP164+VLOOKUP(BI164,NyLi1T!$L$2:$V$4,DK164,1)),""),"")</f>
        <v/>
      </c>
      <c r="FE164" s="9" t="str">
        <f>IF(AND(ISNUMBER(DK164),DK164&gt;7),IF(AND(ISNUMBER(AQ164),ISNUMBER(DK164)),IF(AQ164+VLOOKUP(BI164,NyLi2R!$L$2:$V$4,DK164,1)&gt;19,19,AQ164+VLOOKUP(BI164,NyLi2R!$L$2:$V$4,DK164,1)),""),"")</f>
        <v/>
      </c>
      <c r="FF164" s="9" t="str">
        <f>IF(AND(ISNUMBER(DK164),DK164&gt;7),IF(AND(ISNUMBER(AR164),ISNUMBER(DK164)),IF(AR164+VLOOKUP(BI164,NyLi2E!$L$2:$V$4,DK164,1)&gt;19,19,AR164+VLOOKUP(BI164,NyLi2E!$L$2:$V$4,DK164,1)),""),"")</f>
        <v/>
      </c>
      <c r="FG164" s="9" t="str">
        <f>IF(AND(ISNUMBER(DK164),DK164&gt;7),IF(AND(ISNUMBER(AS164),ISNUMBER(DK164)),IF(AS164+VLOOKUP(BI164,NyLi2T!$L$2:$V$4,DK164,1)&gt;19,19,AS164+VLOOKUP(BI164,NyLi2T!$L$2:$V$4,DK164,1)),""),"")</f>
        <v/>
      </c>
      <c r="FH164" s="9" t="str">
        <f>IF(AND(ISNUMBER(DK164),DK164&lt;8),IF(AND(ISNUMBER(AT164),ISNUMBER(DK164)),IF(AT164+VLOOKUP(BI164,NySs!$L$2:$V$4,DK164,1)&gt;19,19,AT164+VLOOKUP(BI164,NySs!$L$2:$V$4,DK164,1)),""),"")</f>
        <v/>
      </c>
      <c r="FI164" s="9" t="str">
        <f>IF(AND(ISNUMBER(DK164),DK164&lt;9),IF(AND(ISNUMBER(AU164),ISNUMBER(DK164)),IF(AU164+VLOOKUP(BI164,NyEo!$L$2:$V$4,DK164,1)&gt;19,19,AU164+VLOOKUP(BI164,NyEo!$L$2:$V$4,DK164,1)),""),"")</f>
        <v/>
      </c>
      <c r="FJ164" s="9" t="str">
        <f>IF(AND(ISNUMBER(DK164),DK164&gt;7),IF(AND(ISNUMBER(AV164),ISNUMBER(DK164)),IF(AV164+VLOOKUP(BI164,NyHt!$L$2:$V$4,DK164,1)&gt;19,19,AV164+VLOOKUP(BI164,NyHt!$L$2:$V$4,DK164,1)),""),"")</f>
        <v/>
      </c>
      <c r="FK164" s="9" t="str">
        <f>IF(AND(ISNUMBER(AW164),ISNUMBER(DK164)),IF(AW164+VLOOKUP(BI164,NySiF!$L$2:$V$4,DK164,1)&gt;19,19,AW164+VLOOKUP(BI164,NySiF!$L$2:$V$4,DK164,1)),"")</f>
        <v/>
      </c>
      <c r="FL164" s="9" t="str">
        <f>IF(AND(ISNUMBER(AX164),ISNUMBER(DK164)),IF(AX164+VLOOKUP(BI164,NySiB!$L$2:$V$4,DK164,1)&gt;19,19,AX164+VLOOKUP(BI164,NySiB!$L$2:$V$4,DK164,1)),"")</f>
        <v/>
      </c>
      <c r="FM164" s="9" t="str">
        <f>IF(AND(ISNUMBER(AY164),ISNUMBER(DK164)),IF(AY164+VLOOKUP(BI164,NySiT!$L$2:$V$4,DK164,1)&gt;19,19,AY164+VLOOKUP(BI164,NySiT!$L$2:$V$4,DK164,1)),"")</f>
        <v/>
      </c>
      <c r="FN164" s="9" t="str">
        <f>IF(AND(ISNUMBER(AZ164),ISNUMBER(DK164)),IF(AZ164+VLOOKUP(BI164,NyVs!$L$2:$V$4,DK164,1)&gt;19,19,AZ164+VLOOKUP(BI164,NyVs!$L$2:$V$4,DK164,1)),"")</f>
        <v/>
      </c>
      <c r="FO164" s="9" t="str">
        <f>IF(AND(ISNUMBER(BA164),ISNUMBER(DK164)),IF(BA164+VLOOKUP(BI164,NyPp!$L$2:$V$4,DK164,1)&gt;19,19,BA164+VLOOKUP(BI164,NyPp!$L$2:$V$4,DK164,1)),"")</f>
        <v/>
      </c>
      <c r="FP164" s="9" t="str">
        <f>IF(AND(ISNUMBER(BB164),ISNUMBER(DK164)),IF(BB164+VLOOKUP(BI164,NyIGS!$L$2:$V$4,DK164,1)&gt;160,160,BB164+VLOOKUP(BI164,NyIGS!$L$2:$V$4,DK164,1)),"")</f>
        <v/>
      </c>
      <c r="FQ164" s="9" t="str">
        <f>IF(AND(ISNUMBER(BC164),ISNUMBER(DK164)),IF(BC164+VLOOKUP(BI164,NyIRS!$L$2:$V$4,DK164,1)&gt;160,160,BC164+VLOOKUP(BI164,NyIRS!$L$2:$V$4,DK164,1)),"")</f>
        <v/>
      </c>
      <c r="FR164" s="9" t="str">
        <f>IF(AND(ISNUMBER(BD164),ISNUMBER(DK164)),IF(BD164+VLOOKUP(BI164,NyIES!$L$2:$V$4,DK164,1)&gt;160,160, BD164+VLOOKUP(BI164,NyIES!$L$2:$V$4,DK164,1)),"")</f>
        <v/>
      </c>
      <c r="FS164" s="9" t="str">
        <f>IF(AND(ISNUMBER(BE164),ISNUMBER(DK164)),IF(BE164+VLOOKUP(BI164,NyISI!$L$2:$V$4,DK164,1)&gt;160,160,BE164+VLOOKUP(BI164,NyISI!$L$2:$V$4,DK164,1)),"")</f>
        <v/>
      </c>
      <c r="FT164" s="9" t="str">
        <f>IF(AND(ISNUMBER(DK164),DK164&lt;8),IF(AND(ISNUMBER(BF164),ISNUMBER(DK164)),IF(BF164+VLOOKUP(BI164,NyISS!$L$2:$V$4,DK164,1)&gt;160,160,BF164+VLOOKUP(BI164,NyISS!$L$2:$V$4,DK164,1)),""),"")</f>
        <v/>
      </c>
      <c r="FU164" s="9" t="str">
        <f>IF(AND(ISNUMBER(DK164),DK164&gt;7),IF(AND(ISNUMBER(BG164),ISNUMBER(DK164)),IF(BG164+VLOOKUP(BI164,NyISM!$L$2:$V$4,DK164,1)&gt;160,160,BG164+VLOOKUP(BI164,NyISM!$L$2:$V$4,DK164,1)),""),"")</f>
        <v/>
      </c>
      <c r="FV164" s="9" t="str">
        <f>IF(AND(ISNUMBER(BH164),ISNUMBER(DK164)),IF(BH164+VLOOKUP(BI164,NyIAM!$L$2:$V$4,DK164,1)&gt;160,160,BH164+VLOOKUP(BI164,NyIAM!$L$2:$V$4,DK164,1)),"")</f>
        <v/>
      </c>
    </row>
    <row r="165" spans="1:178" x14ac:dyDescent="0.2">
      <c r="A165" s="51"/>
      <c r="B165" s="51"/>
      <c r="C165" s="51"/>
      <c r="D165" s="51"/>
      <c r="E165" s="51"/>
      <c r="F165" s="51"/>
      <c r="G165" s="51"/>
      <c r="H165" s="51"/>
      <c r="I165" s="51"/>
      <c r="J165" s="52"/>
      <c r="K165" s="52"/>
      <c r="L165" s="53"/>
      <c r="M165" s="53"/>
      <c r="N165" s="58" t="str">
        <f t="shared" si="44"/>
        <v/>
      </c>
      <c r="O165" s="53"/>
      <c r="P165" s="53"/>
      <c r="Q165" s="53"/>
      <c r="R165" s="53"/>
      <c r="S165" s="53"/>
      <c r="T165" s="53"/>
      <c r="U165" s="53"/>
      <c r="V165" s="53"/>
      <c r="W165" s="53"/>
      <c r="X165" s="53"/>
      <c r="Y165" s="53"/>
      <c r="Z165" s="53"/>
      <c r="AA165" s="53"/>
      <c r="AB165" s="53"/>
      <c r="AC165" s="53"/>
      <c r="AD165" s="53"/>
      <c r="AE165" s="53"/>
      <c r="AF165" s="53"/>
      <c r="AG165" s="53"/>
      <c r="AH165" s="53"/>
      <c r="AI165" s="53"/>
      <c r="AJ165" s="4" t="str">
        <f>IF(O165="","",IF(ISNUMBER(N165),VLOOKUP(O165,NyFi!$A$2:$K$40,DK165),""))</f>
        <v/>
      </c>
      <c r="AK165" s="4" t="str">
        <f>IF(P165="","",IF(AND(ISNUMBER(N165),DK165&lt;8),VLOOKUP(P165,NyGs!$A$2:$G$41,DK165),""))</f>
        <v/>
      </c>
      <c r="AL165" s="4" t="str">
        <f>IF(AA165="","",IF(ISNUMBER(N165),VLOOKUP(AA165,NyRm!$A$2:$K$56,DK165),""))</f>
        <v/>
      </c>
      <c r="AM165" s="4" t="str">
        <f>IF(Z165="","",IF(ISNUMBER(N165),VLOOKUP(Z165,NyFm!$A$2:$K$46,DK165),""))</f>
        <v/>
      </c>
      <c r="AN165" s="4" t="str">
        <f>IF(U165="","",IF(AND(ISNUMBER(N165),DK165&lt;8),VLOOKUP(U165,NyLi1R!$A$2:$G$20,DK165),""))</f>
        <v/>
      </c>
      <c r="AO165" s="4" t="str">
        <f>IF(V165="","",IF(AND(ISNUMBER(N165),DK165&lt;8),VLOOKUP(V165,NyLi1E!$A$2:$G$20,DK165),""))</f>
        <v/>
      </c>
      <c r="AP165" s="4" t="str">
        <f>IF(AND(ISNUMBER(N165),ISNUMBER(AN165),ISNUMBER(AO165),DK165&lt;8),VLOOKUP(AN165+AO165,NyLi1T!$A$2:$G$40,DK165),"")</f>
        <v/>
      </c>
      <c r="AQ165" s="4" t="str">
        <f>IF(W165="","",IF(AND(ISNUMBER(N165),DK165&gt;7),VLOOKUP(W165,NyLi2R!$A$2:$K$20,DK165),""))</f>
        <v/>
      </c>
      <c r="AR165" s="4" t="str">
        <f>IF(X165="","",IF(AND(ISNUMBER(N165),DK165&gt;7),VLOOKUP(X165,NyLi2E!$A$2:$K$20,DK165),""))</f>
        <v/>
      </c>
      <c r="AS165" s="4" t="str">
        <f>IF(AND(ISNUMBER(N165),ISNUMBER(AQ165),ISNUMBER(AR165),DK165&gt;7),VLOOKUP(AQ165+AR165,NyLi2T!$A$2:$K$40,DK165),"")</f>
        <v/>
      </c>
      <c r="AT165" s="4" t="str">
        <f>IF(AE165="","",IF(AND(ISNUMBER(N165),DK165&lt;8),VLOOKUP(AE165,NySs!$A$2:$G$28,DK165),""))</f>
        <v/>
      </c>
      <c r="AU165" s="4" t="str">
        <f>IF(AD165="","",IF(AND(ISNUMBER(N165),DK165&lt;9),VLOOKUP(AD165,NyEo!$A$2:$H$22,DK165),""))</f>
        <v/>
      </c>
      <c r="AV165" s="4" t="str">
        <f>IF(Q165="","",IF(AND(ISNUMBER(N165),DK165&gt;7),VLOOKUP(Q165,NyHt!$A$2:$K$17,DK165),""))</f>
        <v/>
      </c>
      <c r="AW165" s="4" t="str">
        <f>IF(R165="","",IF(ISNUMBER(N165),VLOOKUP(R165,NySiF!$A$2:$K$18,DK165),""))</f>
        <v/>
      </c>
      <c r="AX165" s="4" t="str">
        <f>IF(S165="","",IF(ISNUMBER(N165),VLOOKUP(S165,NySiB!$A$2:$K$16,DK165),""))</f>
        <v/>
      </c>
      <c r="AY165" s="4" t="str">
        <f>IF(T165="","",IF(ISNUMBER(N165),VLOOKUP(T165,NySiT!$A$2:$K$32,DK165),""))</f>
        <v/>
      </c>
      <c r="AZ165" s="4" t="str">
        <f>IF(Y165="","",IF(ISNUMBER(N165),VLOOKUP(Y165,NyVs!$A$2:$K$86,DK165),""))</f>
        <v/>
      </c>
      <c r="BA165" s="4" t="str">
        <f>IF(AI165="","",IF(ISNUMBER(N165),VLOOKUP(AI165,NyPp!$A$2:$K$202,DK165),""))</f>
        <v/>
      </c>
      <c r="BB165" s="4" t="str">
        <f>IF(AND(ISNUMBER(AJ165),ISNUMBER(AK165),ISNUMBER(AL165),ISNUMBER(AM165),DK165&lt;8),IF(COUNTIF(O165,0)+COUNTIF(P165,0)+COUNTIF(AA165,0)+COUNTIF(Z165,0)&gt;1,"",VLOOKUP(AJ165+AK165+AL165+AM165,NyIGS!$A$2:$K$78,DK165)),IF(AND(ISNUMBER(AJ165),ISNUMBER(AL165),ISNUMBER(AM165),ISNUMBER(AS165),DK165&gt;7),IF(COUNTIF(O165,0)+COUNTIF(AA165,0)+COUNTIF(Z165,0)+AND(COUNTIF(W165,0),COUNTIF(X165,0))&gt;1,"",VLOOKUP(AJ165+AL165+AM165+AS165,NyIGS!$A$2:$K$78,DK165)),""))</f>
        <v/>
      </c>
      <c r="BC165" s="4" t="str">
        <f>IF(AND(ISNUMBER(AJ165),ISNUMBER(AN165),ISNUMBER(AT165),DK165&lt;8),IF(COUNTIF(O165,0)+COUNTIF(U165,0)+COUNTIF(AE165,0)&gt;1,"",VLOOKUP(AJ165+AN165+AT165,NyIRS!$A$2:$K$59,DK165)),IF(AND(ISNUMBER(AJ165),ISNUMBER(AQ165),DK165&gt;7),IF(COUNTIF(O165,0)+COUNTIF(W165,0)&gt;1,"",VLOOKUP(AJ165+AQ165,NyIRS!$A$2:$K$59,DK165)),""))</f>
        <v/>
      </c>
      <c r="BD165" s="4" t="str">
        <f>IF(AND(ISNUMBER(AK165),ISNUMBER(AL165),ISNUMBER(AM165),DK165&lt;8),IF(COUNTIF(P165,0)+COUNTIF(AA165,0)+COUNTIF(Z165,0)&gt;1,"",VLOOKUP(AK165+AL165+AM165,NyIES!$A$2:$K$59,DK165)),IF(AND(ISNUMBER(AL165),ISNUMBER(AM165),ISNUMBER(AR165),DK165&gt;7),IF(COUNTIF(AA165,0)+COUNTIF(Z165,0)+COUNTIF(X165,0)&gt;1,"",VLOOKUP(AL165+AM165+AR165,NyIES!$A$2:$K$59,DK165)),""))</f>
        <v/>
      </c>
      <c r="BE165" s="4" t="str">
        <f>IF(AND(ISNUMBER(AJ165),ISNUMBER(AP165),ISNUMBER(AU165),DK165&lt;8),IF(COUNTIF(O165,0)+AND(COUNTIF(U165,0),COUNTIF(V165,0))+COUNTIF(AD165,0)&gt;1,"",VLOOKUP(AJ165+AP165+AU165,NyISI!$A$2:$K$59,DK165)),IF(AND(ISNUMBER(AS165),ISNUMBER(AU165),ISNUMBER(AV165),DK165=8),IF(COUNTIF(AD165,0)+COUNTIF(Q165,0)+AND(COUNTIF(W165,0),COUNTIF(X165,0))&gt;1,"",VLOOKUP(AS165+AU165+AV165,NyISI!$A$2:$K$59,DK165)),IF(AND(ISNUMBER(AS165),ISNUMBER(AV165),DK165&gt;8),IF(COUNTIF(Q165,0)+AND(COUNTIF(W165,0),COUNTIF(X165,0))&gt;1,"",VLOOKUP(AS165+AV165,NyISI!$A$2:$K$59,DK165)),"")))</f>
        <v/>
      </c>
      <c r="BF165" s="4" t="str">
        <f>IF(AND(ISNUMBER(AT165),ISNUMBER(AK165),ISNUMBER(AL165),ISNUMBER(AM165),DK165&lt;8),IF(COUNTIF(P165,0)+COUNTIF(AA165,0)+COUNTIF(Z165,0)+COUNTIF(AE165,0)&gt;1,"",VLOOKUP(AT165+AK165+AL165+AM165,NyISS!$A$2:$G$78,DK165)),"")</f>
        <v/>
      </c>
      <c r="BG165" s="4" t="str">
        <f>IF(AND(ISNUMBER(AJ165),ISNUMBER(AL165),ISNUMBER(AM165),DK165&gt;7),IF(COUNTIF(O165,0)+COUNTIF(AA165,0)+COUNTIF(Z165,0)&gt;1,"",VLOOKUP(AJ165+AL165+AM165,NyISM!$A$2:$K$59,DK165)),"")</f>
        <v/>
      </c>
      <c r="BH165" s="4" t="str">
        <f>IF(AND(ISNUMBER(AY165),ISNUMBER(AZ165)),IF(COUNTIF(T165,0)+COUNTIF(Y165,0)&gt;1,"",VLOOKUP(AY165+AZ165,NyIAM!$A$2:$K$40,DK165)),"")</f>
        <v/>
      </c>
      <c r="BJ165" s="4" t="str">
        <f>IF(ISNUMBER(BB165),VLOOKUP(BB165,Percentil!$A$2:$B$122,2,1),"")</f>
        <v/>
      </c>
      <c r="BK165" s="4" t="str">
        <f>IF(ISNUMBER(BC165),VLOOKUP(BC165,Percentil!$A$2:$B$122,2,1),"")</f>
        <v/>
      </c>
      <c r="BL165" s="4" t="str">
        <f>IF(ISNUMBER(BD165),VLOOKUP(BD165,Percentil!$A$2:$B$122,2,1),"")</f>
        <v/>
      </c>
      <c r="BM165" s="4" t="str">
        <f>IF(ISNUMBER(BE165),VLOOKUP(BE165,Percentil!$A$2:$B$122,2,1),"")</f>
        <v/>
      </c>
      <c r="BN165" s="4" t="str">
        <f>IF(ISNUMBER(BF165),VLOOKUP(BF165,Percentil!$A$2:$B$122,2,1),"")</f>
        <v/>
      </c>
      <c r="BO165" s="4" t="str">
        <f>IF(ISNUMBER(BG165),VLOOKUP(BG165,Percentil!$A$2:$B$122,2,1),"")</f>
        <v/>
      </c>
      <c r="BP165" s="4" t="str">
        <f>IF(ISNUMBER(BH165),VLOOKUP(BH165,Percentil!$A$2:$B$122,2,1),"")</f>
        <v/>
      </c>
      <c r="BQ165" s="4" t="str">
        <f>IF(AND(ISNUMBER(AJ165),ISNUMBER(DK165)),IF(AJ165-VLOOKUP(BI165,NyFi!$L$2:$V$4,DK165,1)&lt;1,1 &amp; " - " &amp; AJ165+VLOOKUP(BI165,NyFi!$L$2:$V$4,DK165,1),IF(AJ165+VLOOKUP(BI165,NyFi!$L$2:$V$4,DK165,1)&gt;19,AJ165-VLOOKUP(BI165,NyFi!$L$2:$V$4,DK165,1) &amp; " - " &amp; 19,AJ165-VLOOKUP(BI165,NyFi!$L$2:$V$4,DK165,1) &amp; " - " &amp; AJ165+VLOOKUP(BI165,NyFi!$L$2:$V$4,DK165,1))),"")</f>
        <v/>
      </c>
      <c r="BR165" s="4" t="str">
        <f>IF(AND(ISNUMBER(DK165),DK165&lt;8),IF(AND(ISNUMBER(AK165),ISNUMBER(DK165)),IF(AK165-VLOOKUP(BI165,NyGs!$L$2:$V$4,DK165,1)&lt;1,1 &amp; " - " &amp; AK165+VLOOKUP(BI165,NyGs!$L$2:$V$4,DK165,1),IF(AK165+VLOOKUP(BI165,NyGs!$L$2:$V$4,DK165,1)&gt;19,AK165-VLOOKUP(BI165,NyGs!$L$2:$V$4,DK165,1) &amp; " - " &amp; 19,AK165-VLOOKUP(BI165,NyGs!$L$2:$V$4,DK165,1) &amp; " - " &amp; AK165+VLOOKUP(BI165,NyGs!$L$2:$V$4,DK165,1))),""),"")</f>
        <v/>
      </c>
      <c r="BS165" s="4" t="str">
        <f>IF(AND(ISNUMBER(AL165),ISNUMBER(DK165)),IF(AL165-VLOOKUP(BI165,NyRm!$L$2:$V$4,DK165,1)&lt;1,1 &amp; " - " &amp; AL165+VLOOKUP(BI165,NyRm!$L$2:$V$4,DK165,1),IF(AL165+VLOOKUP(BI165,NyRm!$L$2:$V$4,DK165,1)&gt;19,AL165-VLOOKUP(BI165,NyRm!$L$2:$V$4,DK165,1) &amp; " - " &amp; 19,AL165-VLOOKUP(BI165,NyRm!$L$2:$V$4,DK165,1) &amp; " - " &amp; AL165+VLOOKUP(BI165,NyRm!$L$2:$V$4,DK165,1))),"")</f>
        <v/>
      </c>
      <c r="BT165" s="4" t="str">
        <f>IF(AND(ISNUMBER(AM165),ISNUMBER(DK165)),IF(AM165-VLOOKUP(BI165,NyFm!$L$2:$V$4,DK165,1)&lt;1,1 &amp; " - " &amp; AM165+VLOOKUP(BI165,NyFm!$L$2:$V$4,DK165,1),IF(AM165+VLOOKUP(BI165,NyFm!$L$2:$V$4,DK165,1)&gt;19,AM165-VLOOKUP(BI165,NyFm!$L$2:$V$4,DK165,1) &amp; " - " &amp; 19,AM165-VLOOKUP(BI165,NyFm!$L$2:$V$4,DK165,1) &amp; " - " &amp; AM165+VLOOKUP(BI165,NyFm!$L$2:$V$4,DK165,1))),"")</f>
        <v/>
      </c>
      <c r="BU165" s="4" t="str">
        <f>IF(AND(ISNUMBER(DK165),DK165&lt;8),IF(AND(ISNUMBER(AN165),ISNUMBER(DK165)),IF(AN165-VLOOKUP(BI165,NyLi1R!$L$2:$V$4,DK165,1)&lt;1,1 &amp; " - " &amp; AN165+VLOOKUP(BI165,NyLi1R!$L$2:$V$4,DK165,1),IF(AN165+VLOOKUP(BI165,NyLi1R!$L$2:$V$4,DK165,1)&gt;19,AN165-VLOOKUP(BI165,NyLi1R!$L$2:$V$4,DK165,1) &amp; " - " &amp; 19,AN165-VLOOKUP(BI165,NyLi1R!$L$2:$V$4,DK165,1) &amp; " - " &amp; AN165+VLOOKUP(BI165,NyLi1R!$L$2:$V$4,DK165,1))),""),"")</f>
        <v/>
      </c>
      <c r="BV165" s="4" t="str">
        <f>IF(AND(ISNUMBER(DK165),DK165&lt;8),IF(AND(ISNUMBER(AO165),ISNUMBER(DK165)),IF(AO165-VLOOKUP(BI165,NyLi1E!$L$2:$V$4,DK165,1)&lt;1,1 &amp; " - " &amp; AO165+VLOOKUP(BI165,NyLi1E!$L$2:$V$4,DK165,1),IF(AO165+VLOOKUP(BI165,NyLi1E!$L$2:$V$4,DK165,1)&gt;19,AO165-VLOOKUP(BI165,NyLi1E!$L$2:$V$4,DK165,1) &amp; " - " &amp; 19,AO165-VLOOKUP(BI165,NyLi1E!$L$2:$V$4,DK165,1) &amp; " - " &amp; AO165+VLOOKUP(BI165,NyLi1E!$L$2:$V$4,DK165,1))),""),"")</f>
        <v/>
      </c>
      <c r="BW165" s="4" t="str">
        <f>IF(AND(ISNUMBER(DK165),DK165&lt;8),IF(AND(ISNUMBER(AP165),ISNUMBER(DK165)),IF(AP165-VLOOKUP(BI165,NyLi1T!$L$2:$V$4,DK165,1)&lt;1,1 &amp; " - " &amp; AP165+VLOOKUP(BI165,NyLi1T!$L$2:$V$4,DK165,1),IF(AP165+VLOOKUP(BI165,NyLi1T!$L$2:$V$4,DK165,1)&gt;19,AP165-VLOOKUP(BI165,NyLi1T!$L$2:$V$4,DK165,1) &amp; " - " &amp; 19,AP165-VLOOKUP(BI165,NyLi1T!$L$2:$V$4,DK165,1) &amp; " - " &amp; AP165+VLOOKUP(BI165,NyLi1T!$L$2:$V$4,DK165,1))),""),"")</f>
        <v/>
      </c>
      <c r="BX165" s="4" t="str">
        <f>IF(AND(ISNUMBER(DK165),DK165&gt;7),IF(AND(ISNUMBER(AQ165),ISNUMBER(DK165)),IF(AQ165-VLOOKUP(BI165,NyLi2R!$L$2:$V$4,DK165,1)&lt;1,1 &amp; " - " &amp; AQ165+VLOOKUP(BI165,NyLi2R!$L$2:$V$4,DK165,1),IF(AQ165+VLOOKUP(BI165,NyLi2R!$L$2:$V$4,DK165,1)&gt;19,AQ165-VLOOKUP(BI165,NyLi2R!$L$2:$V$4,DK165,1) &amp; " - " &amp; 19,AQ165-VLOOKUP(BI165,NyLi2R!$L$2:$V$4,DK165,1) &amp; " - " &amp; AQ165+VLOOKUP(BI165,NyLi2R!$L$2:$V$4,DK165,1))),""),"")</f>
        <v/>
      </c>
      <c r="BY165" s="4" t="str">
        <f>IF(AND(ISNUMBER(DK165),DK165&gt;7),IF(AND(ISNUMBER(AR165),ISNUMBER(DK165)),IF(AR165-VLOOKUP(BI165,NyLi2E!$L$2:$V$4,DK165,1)&lt;1,1 &amp; " - " &amp; AR165+VLOOKUP(BI165,NyLi2E!$L$2:$V$4,DK165,1),IF(AR165+VLOOKUP(BI165,NyLi2E!$L$2:$V$4,DK165,1)&gt;19,AR165-VLOOKUP(BI165,NyLi2E!$L$2:$V$4,DK165,1) &amp; " - " &amp; 19,AR165-VLOOKUP(BI165,NyLi2E!$L$2:$V$4,DK165,1) &amp; " - " &amp; AR165+VLOOKUP(BI165,NyLi2E!$L$2:$V$4,DK165,1))),""),"")</f>
        <v/>
      </c>
      <c r="BZ165" s="4" t="str">
        <f>IF(AND(ISNUMBER(DK165),DK165&gt;7),IF(AND(ISNUMBER(AS165),ISNUMBER(DK165)),IF(AS165-VLOOKUP(BI165,NyLi2T!$L$2:$V$4,DK165,1)&lt;1,1 &amp; " - " &amp; AS165+VLOOKUP(BI165,NyLi2T!$L$2:$V$4,DK165,1),IF(AS165+VLOOKUP(BI165,NyLi2T!$L$2:$V$4,DK165,1)&gt;19,AS165-VLOOKUP(BI165,NyLi2T!$L$2:$V$4,DK165,1) &amp; " - " &amp; 19,AS165-VLOOKUP(BI165,NyLi2T!$L$2:$V$4,DK165,1) &amp; " - " &amp; AS165+VLOOKUP(BI165,NyLi2T!$L$2:$V$4,DK165,1))),""),"")</f>
        <v/>
      </c>
      <c r="CA165" s="4" t="str">
        <f>IF(AND(ISNUMBER(DK165),DK165&lt;8),IF(AND(ISNUMBER(AT165),ISNUMBER(DK165)),IF(AT165-VLOOKUP(BI165,NySs!$L$2:$V$4,DK165,1)&lt;1,1 &amp; " - " &amp; AT165+VLOOKUP(BI165,NySs!$L$2:$V$4,DK165,1),IF(AT165+VLOOKUP(BI165,NySs!$L$2:$V$4,DK165,1)&gt;19,AT165-VLOOKUP(BI165,NySs!$L$2:$V$4,DK165,1) &amp; " - " &amp; 19,AT165-VLOOKUP(BI165,NySs!$L$2:$V$4,DK165,1) &amp; " - " &amp; AT165+VLOOKUP(BI165,NySs!$L$2:$V$4,DK165,1))),""),"")</f>
        <v/>
      </c>
      <c r="CB165" s="4" t="str">
        <f>IF(AND(ISNUMBER(DK165),DK165&lt;9),IF(AND(ISNUMBER(AU165),ISNUMBER(DK165)),IF(AU165-VLOOKUP(BI165,NyEo!$L$2:$V$4,DK165,1)&lt;1,1 &amp; " - " &amp; AU165+VLOOKUP(BI165,NyEo!$L$2:$V$4,DK165,1),IF(AU165+VLOOKUP(BI165,NyEo!$L$2:$V$4,DK165,1)&gt;19,AU165-VLOOKUP(BI165,NyEo!$L$2:$V$4,DK165,1) &amp; " - " &amp; 19,AU165-VLOOKUP(BI165,NyEo!$L$2:$V$4,DK165,1) &amp; " - " &amp; AU165+VLOOKUP(BI165,NyEo!$L$2:$V$4,DK165,1))),""),"")</f>
        <v/>
      </c>
      <c r="CC165" s="4" t="str">
        <f>IF(AND(ISNUMBER(DK165),DK165&gt;7),IF(AND(ISNUMBER(AV165),ISNUMBER(DK165)),IF(AV165-VLOOKUP(BI165,NyHt!$L$2:$V$4,DK165,1)&lt;1,1 &amp; " - " &amp; AV165+VLOOKUP(BI165,NyHt!$L$2:$V$4,DK165,1),IF(AV165+VLOOKUP(BI165,NyHt!$L$2:$V$4,DK165,1)&gt;19,AV165-VLOOKUP(BI165,NyHt!$L$2:$V$4,DK165,1) &amp; " - " &amp; 19,AV165-VLOOKUP(BI165,NyHt!$L$2:$V$4,DK165,1) &amp; " - " &amp; AV165+VLOOKUP(BI165,NyHt!$L$2:$V$4,DK165,1))),""),"")</f>
        <v/>
      </c>
      <c r="CD165" s="4" t="str">
        <f>IF(AND(ISNUMBER(AW165),ISNUMBER(DK165)),IF(AW165-VLOOKUP(BI165,NySiF!$L$2:$V$4,DK165,1)&lt;1,1 &amp; " - " &amp; AW165+VLOOKUP(BI165,NySiF!$L$2:$V$4,DK165,1),IF(AW165+VLOOKUP(BI165,NySiF!$L$2:$V$4,DK165,1)&gt;19,AW165-VLOOKUP(BI165,NySiF!$L$2:$V$4,DK165,1) &amp; " - " &amp; 19,AW165-VLOOKUP(BI165,NySiF!$L$2:$V$4,DK165,1) &amp; " - " &amp; AW165+VLOOKUP(BI165,NySiF!$L$2:$V$4,DK165,1))),"")</f>
        <v/>
      </c>
      <c r="CE165" s="4" t="str">
        <f>IF(AND(ISNUMBER(AX165),ISNUMBER(DK165)),IF(AX165-VLOOKUP(BI165,NySiB!$L$2:$V$4,DK165,1)&lt;1,1 &amp; " - " &amp; AX165+VLOOKUP(BI165,NySiB!$L$2:$V$4,DK165,1),IF(AX165+VLOOKUP(BI165,NySiB!$L$2:$V$4,DK165,1)&gt;19,AX165-VLOOKUP(BI165,NySiB!$L$2:$V$4,DK165,1) &amp; " - " &amp; 19,AX165-VLOOKUP(BI165,NySiB!$L$2:$V$4,DK165,1) &amp; " - " &amp; AX165+VLOOKUP(BI165,NySiB!$L$2:$V$4,DK165,1))),"")</f>
        <v/>
      </c>
      <c r="CF165" s="4" t="str">
        <f>IF(AND(ISNUMBER(AY165),ISNUMBER(DK165)),IF(AY165-VLOOKUP(BI165,NySiT!$L$2:$V$4,DK165,1)&lt;1,1 &amp; " - " &amp; AY165+VLOOKUP(BI165,NySiT!$L$2:$V$4,DK165,1),IF(AY165+VLOOKUP(BI165,NySiT!$L$2:$V$4,DK165,1)&gt;19,AY165-VLOOKUP(BI165,NySiT!$L$2:$V$4,DK165,1) &amp; " - " &amp; 19,AY165-VLOOKUP(BI165,NySiT!$L$2:$V$4,DK165,1) &amp; " - " &amp; AY165+VLOOKUP(BI165,NySiT!$L$2:$V$4,DK165,1))),"")</f>
        <v/>
      </c>
      <c r="CG165" s="4" t="str">
        <f>IF(AND(ISNUMBER(AZ165),ISNUMBER(DK165)),IF(AZ165-VLOOKUP(BI165,NyVs!$L$2:$V$4,DK165,1)&lt;1,1 &amp; " - " &amp; AZ165+VLOOKUP(BI165,NyVs!$L$2:$V$4,DK165,1),IF(AZ165+VLOOKUP(BI165,NyVs!$L$2:$V$4,DK165,1)&gt;19,AZ165-VLOOKUP(BI165,NyVs!$L$2:$V$4,DK165,1) &amp; " - " &amp; 19,AZ165-VLOOKUP(BI165,NyVs!$L$2:$V$4,DK165,1) &amp; " - " &amp; AZ165+VLOOKUP(BI165,NyVs!$L$2:$V$4,DK165,1))),"")</f>
        <v/>
      </c>
      <c r="CH165" s="4" t="str">
        <f>IF(AND(ISNUMBER(BA165),ISNUMBER(DK165)),IF(BA165-VLOOKUP(BI165,NyPp!$L$2:$V$4,DK165,1)&lt;1,1 &amp; " - " &amp; BA165+VLOOKUP(BI165,NyPp!$L$2:$V$4,DK165,1),IF(BA165+VLOOKUP(BI165,NyPp!$L$2:$V$4,DK165,1)&gt;19,BA165-VLOOKUP(BI165,NyPp!$L$2:$V$4,DK165,1) &amp; " - " &amp; 19,BA165-VLOOKUP(BI165,NyPp!$L$2:$V$4,DK165,1) &amp; " - " &amp; BA165+VLOOKUP(BI165,NyPp!$L$2:$V$4,DK165,1))),"")</f>
        <v/>
      </c>
      <c r="CI165" s="4" t="str">
        <f>IF(AND(ISNUMBER(BB165),ISNUMBER(DK165)),IF(BB165-VLOOKUP(BI165,NyIGS!$L$2:$V$4,DK165,1)&lt;40,40 &amp; " - " &amp; BB165+VLOOKUP(BI165,NyIGS!$L$2:$V$4,DK165,1),IF(BB165+VLOOKUP(BI165,NyIGS!$L$2:$V$4,DK165,1)&gt;160,BB165-VLOOKUP(BI165,NyIGS!$L$2:$V$4,DK165,1) &amp; " - " &amp; 160,BB165-VLOOKUP(BI165,NyIGS!$L$2:$V$4,DK165,1) &amp; " - " &amp; BB165+VLOOKUP(BI165,NyIGS!$L$2:$V$4,DK165,1))),"")</f>
        <v/>
      </c>
      <c r="CJ165" s="4" t="str">
        <f>IF(AND(ISNUMBER(BC165),ISNUMBER(DK165)),IF(BC165-VLOOKUP(BI165,NyIRS!$L$2:$V$4,DK165,1)&lt;40,40 &amp; " - " &amp; BC165+VLOOKUP(BI165,NyIRS!$L$2:$V$4,DK165,1),IF(BC165+VLOOKUP(BI165,NyIRS!$L$2:$V$4,DK165,1)&gt;160,BC165-VLOOKUP(BI165,NyIRS!$L$2:$V$4,DK165,1) &amp; " - " &amp; 160,BC165-VLOOKUP(BI165,NyIRS!$L$2:$V$4,DK165,1) &amp; " - " &amp; BC165+VLOOKUP(BI165,NyIRS!$L$2:$V$4,DK165,1))),"")</f>
        <v/>
      </c>
      <c r="CK165" s="4" t="str">
        <f>IF(AND(ISNUMBER(BD165),ISNUMBER(DK165)),IF(BD165-VLOOKUP(BI165,NyIES!$L$2:$V$4,DK165,1)&lt;40,40 &amp; " - " &amp; BD165+VLOOKUP(BI165,NyIES!$L$2:$V$4,DK165,1),IF(BD165+VLOOKUP(BI165,NyIES!$L$2:$V$4,DK165,1)&gt;160,BD165-VLOOKUP(BI165,NyIES!$L$2:$V$4,DK165,1) &amp; " - " &amp; 160,BD165-VLOOKUP(BI165,NyIES!$L$2:$V$4,DK165,1) &amp; " - " &amp; BD165+VLOOKUP(BI165,NyIES!$L$2:$V$4,DK165,1))),"")</f>
        <v/>
      </c>
      <c r="CL165" s="4" t="str">
        <f>IF(AND(ISNUMBER(BE165),ISNUMBER(DK165)),IF(BE165-VLOOKUP(BI165,NyISI!$L$2:$V$4,DK165,1)&lt;40,40 &amp; " - " &amp; BE165+VLOOKUP(BI165,NyISI!$L$2:$V$4,DK165,1),IF(BE165+VLOOKUP(BI165,NyISI!$L$2:$V$4,DK165,1)&gt;160,BE165-VLOOKUP(BI165,NyISI!$L$2:$V$4,DK165,1) &amp; " - " &amp; 160,BE165-VLOOKUP(BI165,NyISI!$L$2:$V$4,DK165,1) &amp; " - " &amp; BE165+VLOOKUP(BI165,NyISI!$L$2:$V$4,DK165,1))),"")</f>
        <v/>
      </c>
      <c r="CM165" s="4" t="str">
        <f>IF(AND(ISNUMBER(DK165),DK165&lt;8),IF(AND(ISNUMBER(BF165),ISNUMBER(DK165)),IF(BF165-VLOOKUP(BI165,NyISS!$L$2:$V$4,DK165,1)&lt;40,40 &amp; " - " &amp; BF165+VLOOKUP(BI165,NyISS!$L$2:$V$4,DK165,1),IF(BF165+VLOOKUP(BI165,NyISS!$L$2:$V$4,DK165,1)&gt;160,BF165-VLOOKUP(BI165,NyISS!$L$2:$V$4,DK165,1) &amp; " - " &amp; 160,BF165-VLOOKUP(BI165,NyISS!$L$2:$V$4,DK165,1) &amp; " - " &amp; BF165+VLOOKUP(BI165,NyISS!$L$2:$V$4,DK165,1))),""),"")</f>
        <v/>
      </c>
      <c r="CN165" s="4" t="str">
        <f>IF(AND(ISNUMBER(DK165),DK165&gt;7),IF(AND(ISNUMBER(BG165),ISNUMBER(DK165)),IF(BG165-VLOOKUP(BI165,NyISM!$L$2:$V$4,DK165,1)&lt;40,40 &amp; " - " &amp; BG165+VLOOKUP(BI165,NyISM!$L$2:$V$4,DK165,1),IF(BG165+VLOOKUP(BI165,NyISM!$L$2:$V$4,DK165,1)&gt;160,BG165-VLOOKUP(BI165,NyISM!$L$2:$V$4,DK165,1) &amp; " - " &amp; 160,BG165-VLOOKUP(BI165,NyISM!$L$2:$V$4,DK165,1) &amp; " - " &amp; BG165+VLOOKUP(BI165,NyISM!$L$2:$V$4,DK165,1))),""),"")</f>
        <v/>
      </c>
      <c r="CO165" s="4" t="str">
        <f>IF(AND(ISNUMBER(BH165),ISNUMBER(DK165)),IF(BH165-VLOOKUP(BI165,NyIAM!$L$2:$V$4,DK165,1)&lt;40,40 &amp; " - " &amp; BH165+VLOOKUP(BI165,NyIAM!$L$2:$V$4,DK165,1),IF(BH165+VLOOKUP(BI165,NyIAM!$L$2:$V$4,DK165,1)&gt;160,BH165-VLOOKUP(BI165,NyIAM!$L$2:$V$4,DK165,1) &amp; " - " &amp; 160,BH165-VLOOKUP(BI165,NyIAM!$L$2:$V$4,DK165,1) &amp; " - " &amp; BH165+VLOOKUP(BI165,NyIAM!$L$2:$V$4,DK165,1))),"")</f>
        <v/>
      </c>
      <c r="CP165" s="4" t="str">
        <f>IF(AF165="","",IF(AND(ISNUMBER(AF165),ISNUMBER(DK165)),IF(VLOOKUP(AF165,NyOm!$A$2:$K$30,DK165,1)=1,"Onormalt få ord",IF(VLOOKUP(AF165,NyOm!$A$2:$K$30,DK165,1)=2,"Färre antal ord än normalt",IF(VLOOKUP(AF165,NyOm!$A$2:$K$30,DK165,1)=3,"Normalt antal ord","")))))</f>
        <v/>
      </c>
      <c r="CQ165" s="4" t="str">
        <f>IF(AB165="","",IF(AND(ISNUMBER(AB165),ISNUMBER(DK165)),IF(VLOOKUP(AB165,NyPbTid!$A$2:$K$218,DK165,1)=1,"Onormalt lång tidsåtgång",IF(VLOOKUP(AB165,NyPbTid!$A$2:$K$218,DK165,1)=2,"Långsammare än normalt",IF(VLOOKUP(AB165,NyPbTid!$A$2:$K$218,DK165,1)=3,"Normal tidsåtgång","")))))</f>
        <v/>
      </c>
      <c r="CR165" s="4" t="str">
        <f>IF(AC165="","",IF(AND(ISNUMBER(AC165),ISNUMBER(DK165)),IF(VLOOKUP(AC165,NyPbFel!$A$2:$K$18,DK165,1)=1,"Onormalt antal fel",IF(VLOOKUP(AC165,NyPbFel!$A$2:$K$18,DK165,1)=2,"Fler fel än normalt",IF(VLOOKUP(AC165,NyPbFel!$A$2:$K$18,DK165,1)=3,"Normalt antal fel","")))))</f>
        <v/>
      </c>
      <c r="CS165" s="4" t="str">
        <f t="shared" si="50"/>
        <v/>
      </c>
      <c r="CT165" s="4" t="str">
        <f>IF(OR(ISNUMBER(CS165),CS165="0**"),IF(ISNUMBER(CS165),CS165/ABS(CS165)*VLOOKUP(1,SignDiff!$A$3:$K$4,DK165,1),VLOOKUP(1,SignDiff!$A$3:$K$4,DK165,1)),"")</f>
        <v/>
      </c>
      <c r="CU165" s="4" t="str">
        <f>IF(OR(ISNUMBER(CS165),CS165="0**"),IF(ISNUMBER(CS165),CS165/ABS(CS165)*VLOOKUP(1,SignDiff!$A$7:$K$8,DK165,1),VLOOKUP(1,SignDiff!$A$7:$K$8,DK165,1)),"")</f>
        <v/>
      </c>
      <c r="CV165" s="4" t="str">
        <f t="shared" si="51"/>
        <v/>
      </c>
      <c r="CW165" s="4" t="str">
        <f t="shared" si="52"/>
        <v/>
      </c>
      <c r="CX165" s="4" t="str">
        <f>IF(OR(ISNUMBER(CS165),CS165="0**"),IF(CS165="0**",VLOOKUP(0,'IRS-IES'!$A$2:$C$43,2,1),IF(CS165&lt;0,VLOOKUP(ABS(CS165),'IRS-IES'!$A$2:$C$43,2,1),VLOOKUP(ABS(CS165),'IRS-IES'!$A$2:$C$43,3,1))),"")</f>
        <v/>
      </c>
      <c r="CY165" s="4" t="str">
        <f t="shared" si="53"/>
        <v/>
      </c>
      <c r="CZ165" s="4" t="str">
        <f>IF(OR(ISNUMBER(CY165),CY165="0**"),IF(ISNUMBER(CY165),CY165/ABS(CY165)*VLOOKUP(2,SignDiff!$A$3:$K$4,DK165,1),VLOOKUP(2,SignDiff!$A$3:$K$4,DK165,1)),"")</f>
        <v/>
      </c>
      <c r="DA165" s="4" t="str">
        <f>IF(OR(ISNUMBER(CY165),CY165="0**"),IF(ISNUMBER(CY165),CY165/ABS(CY165)*VLOOKUP(2,SignDiff!$A$7:$K$8,DK165,1),VLOOKUP(2,SignDiff!$A$7:$K$8,DK165,1)),"")</f>
        <v/>
      </c>
      <c r="DB165" s="4" t="str">
        <f t="shared" si="54"/>
        <v/>
      </c>
      <c r="DC165" s="4" t="str">
        <f t="shared" si="55"/>
        <v/>
      </c>
      <c r="DD165" s="4" t="str">
        <f>IF(OR(ISNUMBER(CY165),CY165="0**"),IF(CY165="0**",VLOOKUP(0,'ISI-ISS'!$A$2:$C$43,2,1),IF(CY165&lt;0,VLOOKUP(ABS(CY165),'ISI-ISS'!$A$2:$C$43,2,1),VLOOKUP(ABS(CY165),'ISI-ISS'!$A$2:$C$43,3,1))),"")</f>
        <v/>
      </c>
      <c r="DE165" s="4" t="str">
        <f t="shared" si="56"/>
        <v/>
      </c>
      <c r="DF165" s="4" t="str">
        <f>IF(OR(ISNUMBER(DE165),DE165="0**"),IF(ISNUMBER(DE165),DE165/ABS(DE165)*VLOOKUP(2,SignDiff!$A$3:$K$4,DK165,1),VLOOKUP(2,SignDiff!$A$3:$K$4,DK165,1)),"")</f>
        <v/>
      </c>
      <c r="DG165" s="4" t="str">
        <f>IF(OR(ISNUMBER(DE165),DE165="0**"),IF(ISNUMBER(DE165),DE165/ABS(DE165)*VLOOKUP(2,SignDiff!$A$7:$K$8,DK165,1),VLOOKUP(2,SignDiff!$A$7:$K$8,DK165,1)),"")</f>
        <v/>
      </c>
      <c r="DH165" s="4" t="str">
        <f t="shared" si="57"/>
        <v/>
      </c>
      <c r="DI165" s="4" t="str">
        <f t="shared" si="58"/>
        <v/>
      </c>
      <c r="DJ165" s="4" t="str">
        <f>IF(OR(ISNUMBER(DE165),DE165="0**"),IF(DE165="0**",VLOOKUP(0,'ISI-ISM'!$A$2:$C$43,2,1),IF(DE165&lt;0,VLOOKUP(ABS(DE165),'ISI-ISM'!$A$2:$C$43,2,1),VLOOKUP(ABS(DE165),'ISI-ISM'!$A$2:$C$43,3,1))),"")</f>
        <v/>
      </c>
      <c r="DK165" s="4" t="str">
        <f>IF(ISERROR(VLOOKUP(N165,age!$A$2:$C$11,2,1)),"",VLOOKUP(N165,age!$A$2:$C$11,2,1))</f>
        <v/>
      </c>
      <c r="DL165" s="4" t="str">
        <f>IF(ISERROR(VLOOKUP(N165,age!$A$2:$C$11,3,1)),"",VLOOKUP(N165,age!$A$2:$C$11,3,1))</f>
        <v/>
      </c>
      <c r="DM165" s="4">
        <f t="shared" si="45"/>
        <v>0</v>
      </c>
      <c r="DN165" s="4">
        <f t="shared" si="46"/>
        <v>0</v>
      </c>
      <c r="DO165" s="4">
        <f t="shared" si="47"/>
        <v>0</v>
      </c>
      <c r="DP165" s="4">
        <f t="shared" si="48"/>
        <v>0</v>
      </c>
      <c r="DQ165" s="4">
        <f t="shared" si="49"/>
        <v>0</v>
      </c>
      <c r="DR165" s="9" t="str">
        <f t="shared" si="59"/>
        <v/>
      </c>
      <c r="DS165" s="9" t="str">
        <f t="shared" si="60"/>
        <v/>
      </c>
      <c r="DT165" s="9" t="str">
        <f t="shared" si="61"/>
        <v/>
      </c>
      <c r="DU165" s="9" t="str">
        <f t="shared" si="62"/>
        <v/>
      </c>
      <c r="DV165" s="9" t="str">
        <f t="shared" si="63"/>
        <v/>
      </c>
      <c r="DW165" s="9" t="str">
        <f t="shared" si="64"/>
        <v/>
      </c>
      <c r="DX165" s="9" t="str">
        <f t="shared" si="65"/>
        <v/>
      </c>
      <c r="DY165" s="9" t="str">
        <f>IF(AND(ISNUMBER(AJ165),ISNUMBER(DK165)),IF(AJ165-VLOOKUP(BI165,NyFi!$L$2:$V$4,DK165,1)&lt;1,1,AJ165-VLOOKUP(BI165,NyFi!$L$2:$V$4,DK165,1)),"")</f>
        <v/>
      </c>
      <c r="DZ165" s="9" t="str">
        <f>IF(AND(ISNUMBER(DK165),DK165&lt;8),IF(AND(ISNUMBER(AK165),ISNUMBER(DK165)),IF(AK165-VLOOKUP(BI165,NyGs!$L$2:$V$4,DK165,1)&lt;1,1,AK165-VLOOKUP(BI165,NyGs!$L$2:$V$4,DK165,1)),""),"")</f>
        <v/>
      </c>
      <c r="EA165" s="9" t="str">
        <f>IF(AND(ISNUMBER(AL165),ISNUMBER(DK165)),IF(AL165-VLOOKUP(BI165,NyRm!$L$2:$V$4,DK165,1)&lt;1,1,AL165-VLOOKUP(BI165,NyRm!$L$2:$V$4,DK165,1)),"")</f>
        <v/>
      </c>
      <c r="EB165" s="9" t="str">
        <f>IF(AND(ISNUMBER(AM165),ISNUMBER(DK165)),IF(AM165-VLOOKUP(BI165,NyFm!$L$2:$V$4,DK165,1)&lt;1,1,AM165-VLOOKUP(BI165,NyFm!$L$2:$V$4,DK165,1)),"")</f>
        <v/>
      </c>
      <c r="EC165" s="9" t="str">
        <f>IF(AND(ISNUMBER(DK165),DK165&lt;8),IF(AND(ISNUMBER(AN165),ISNUMBER(DK165)),IF(AN165-VLOOKUP(BI165,NyLi1R!$L$2:$V$4,DK165,1)&lt;1,1,AN165-VLOOKUP(BI165,NyLi1R!$L$2:$V$4,DK165,1)),""),"")</f>
        <v/>
      </c>
      <c r="ED165" s="9" t="str">
        <f>IF(AND(ISNUMBER(DK165),DK165&lt;8),IF(AND(ISNUMBER(AO165),ISNUMBER(DK165)),IF(AO165-VLOOKUP(BI165,NyLi1E!$L$2:$V$4,DK165,1)&lt;1,1,AO165-VLOOKUP(BI165,NyLi1E!$L$2:$V$4,DK165,1)),""),"")</f>
        <v/>
      </c>
      <c r="EE165" s="9" t="str">
        <f>IF(AND(ISNUMBER(DK165),DK165&lt;8),IF(AND(ISNUMBER(AP165),ISNUMBER(DK165)),IF(AP165-VLOOKUP(BI165,NyLi1T!$L$2:$V$4,DK165,1)&lt;1,1,AP165-VLOOKUP(BI165,NyLi1T!$L$2:$V$4,DK165,1)),""),"")</f>
        <v/>
      </c>
      <c r="EF165" s="9" t="str">
        <f>IF(AND(ISNUMBER(DK165),DK165&gt;7),IF(AND(ISNUMBER(AQ165),ISNUMBER(DK165)),IF(AQ165-VLOOKUP(BI165,NyLi2R!$L$2:$V$4,DK165,1)&lt;1,1,AQ165-VLOOKUP(BI165,NyLi2R!$L$2:$V$4,DK165,1)),""),"")</f>
        <v/>
      </c>
      <c r="EG165" s="9" t="str">
        <f>IF(AND(ISNUMBER(DK165),DK165&gt;7),IF(AND(ISNUMBER(AR165),ISNUMBER(DK165)),IF(AR165-VLOOKUP(BI165,NyLi2E!$L$2:$V$4,DK165,1)&lt;1,1,AR165-VLOOKUP(BI165,NyLi2E!$L$2:$V$4,DK165,1)),""),"")</f>
        <v/>
      </c>
      <c r="EH165" s="9" t="str">
        <f>IF(AND(ISNUMBER(DK165),DK165&gt;7),IF(AND(ISNUMBER(AS165),ISNUMBER(DK165)),IF(AS165-VLOOKUP(BI165,NyLi2T!$L$2:$V$4,DK165,1)&lt;1,1,AS165-VLOOKUP(BI165,NyLi2T!$L$2:$V$4,DK165,1)),""),"")</f>
        <v/>
      </c>
      <c r="EI165" s="9" t="str">
        <f>IF(AND(ISNUMBER(DK165),DK165&lt;8),IF(AND(ISNUMBER(AT165),ISNUMBER(DK165)),IF(AT165-VLOOKUP(BI165,NySs!$L$2:$V$4,DK165,1)&lt;1,1,AT165-VLOOKUP(BI165,NySs!$L$2:$V$4,DK165,1)),""),"")</f>
        <v/>
      </c>
      <c r="EJ165" s="9" t="str">
        <f>IF(AND(ISNUMBER(DK165),DK165&lt;9),IF(AND(ISNUMBER(AU165),ISNUMBER(DK165)),IF(AU165-VLOOKUP(BI165,NyEo!$L$2:$V$4,DK165,1)&lt;1,1,AU165-VLOOKUP(BI165,NyEo!$L$2:$V$4,DK165,1)),""),"")</f>
        <v/>
      </c>
      <c r="EK165" s="9" t="str">
        <f>IF(AND(ISNUMBER(DK165),DK165&gt;7),IF(AND(ISNUMBER(AV165),ISNUMBER(DK165)),IF(AV165-VLOOKUP(BI165,NyHt!$L$2:$V$4,DK165,1)&lt;1,1,AV165-VLOOKUP(BI165,NyHt!$L$2:$V$4,DK165,1)),""),"")</f>
        <v/>
      </c>
      <c r="EL165" s="9" t="str">
        <f>IF(AND(ISNUMBER(AW165),ISNUMBER(DK165)),IF(AW165-VLOOKUP(BI165,NySiF!$L$2:$V$4,DK165,1)&lt;1,1,AW165-VLOOKUP(BI165,NySiF!$L$2:$V$4,DK165,1)),"")</f>
        <v/>
      </c>
      <c r="EM165" s="9" t="str">
        <f>IF(AND(ISNUMBER(AX165),ISNUMBER(DK165)),IF(AX165-VLOOKUP(BI165,NySiB!$L$2:$V$4,DK165,1)&lt;1,1,AX165-VLOOKUP(BI165,NySiB!$L$2:$V$4,DK165,1)),"")</f>
        <v/>
      </c>
      <c r="EN165" s="9" t="str">
        <f>IF(AND(ISNUMBER(AY165),ISNUMBER(DK165)),IF(AY165-VLOOKUP(BI165,NySiT!$L$2:$V$4,DK165,1)&lt;1,1,AY165-VLOOKUP(BI165,NySiT!$L$2:$V$4,DK165,1)),"")</f>
        <v/>
      </c>
      <c r="EO165" s="9" t="str">
        <f>IF(AND(ISNUMBER(AZ165),ISNUMBER(DK165)),IF(AZ165-VLOOKUP(BI165,NyVs!$L$2:$V$4,DK165,1)&lt;1,1,AZ165-VLOOKUP(BI165,NyVs!$L$2:$V$4,DK165,1)),"")</f>
        <v/>
      </c>
      <c r="EP165" s="9" t="str">
        <f>IF(AND(ISNUMBER(BA165),ISNUMBER(DK165)),IF(BA165-VLOOKUP(BI165,NyPp!$L$2:$V$4,DK165,1)&lt;1,1,BA165-VLOOKUP(BI165,NyPp!$L$2:$V$4,DK165,1)),"")</f>
        <v/>
      </c>
      <c r="EQ165" s="9" t="str">
        <f>IF(AND(ISNUMBER(BB165),ISNUMBER(DK165)),IF(BB165-VLOOKUP(BI165,NyIGS!$L$2:$V$4,DK165,1)&lt;40,40,BB165-VLOOKUP(BI165,NyIGS!$L$2:$V$4,DK165,1)),"")</f>
        <v/>
      </c>
      <c r="ER165" s="9" t="str">
        <f>IF(AND(ISNUMBER(BC165),ISNUMBER(DK165)),IF(BC165-VLOOKUP(BI165,NyIRS!$L$2:$V$4,DK165,1)&lt;40,40,BC165-VLOOKUP(BI165,NyIRS!$L$2:$V$4,DK165,1)),"")</f>
        <v/>
      </c>
      <c r="ES165" s="9" t="str">
        <f>IF(AND(ISNUMBER(BD165),ISNUMBER(DK165)),IF(BD165-VLOOKUP(BI165,NyIES!$L$2:$V$4,DK165,1)&lt;40,40,BD165-VLOOKUP(BI165,NyIES!$L$2:$V$4,DK165,1)),"")</f>
        <v/>
      </c>
      <c r="ET165" s="9" t="str">
        <f>IF(AND(ISNUMBER(BE165),ISNUMBER(DK165)),IF(BE165-VLOOKUP(BI165,NyISI!$L$2:$V$4,DK165,1)&lt;40,40,BE165-VLOOKUP(BI165,NyISI!$L$2:$V$4,DK165,1)),"")</f>
        <v/>
      </c>
      <c r="EU165" s="9" t="str">
        <f>IF(AND(ISNUMBER(DK165),DK165&lt;8),IF(AND(ISNUMBER(BF165),ISNUMBER(DK165)),IF(BF165-VLOOKUP(BI165,NyISS!$L$2:$V$4,DK165,1)&lt;40,40,BF165-VLOOKUP(BI165,NyISS!$L$2:$V$4,DK165,1)),""),"")</f>
        <v/>
      </c>
      <c r="EV165" s="9" t="str">
        <f>IF(AND(ISNUMBER(DK165),DK165&gt;7),IF(AND(ISNUMBER(BG165),ISNUMBER(DK165)),IF(BG165-VLOOKUP(BI165,NyISM!$L$2:$V$4,DK165,1)&lt;40,40,BG165-VLOOKUP(BI165,NyISM!$L$2:$V$4,DK165,1)),""),"")</f>
        <v/>
      </c>
      <c r="EW165" s="9" t="str">
        <f>IF(AND(ISNUMBER(BH165),ISNUMBER(DK165)),IF(BH165-VLOOKUP(BI165,NyIAM!$L$2:$V$4,DK165,1)&lt;40,40,BH165-VLOOKUP(BI165,NyIAM!$L$2:$V$4,DK165,1)),"")</f>
        <v/>
      </c>
      <c r="EX165" s="9" t="str">
        <f>IF(AND(ISNUMBER(AJ165),ISNUMBER(DK165)),IF(AJ165+VLOOKUP(BI165,NyFi!$L$2:$V$4,DK165,1)&gt;19,19,AJ165+VLOOKUP(BI165,NyFi!$L$2:$V$4,DK165,1)),"")</f>
        <v/>
      </c>
      <c r="EY165" s="9" t="str">
        <f>IF(AND(ISNUMBER(DK165),DK165&lt;8),IF(AND(ISNUMBER(AK165),ISNUMBER(DK165)),IF(AK165+VLOOKUP(BI165,NyGs!$L$2:$V$4,DK165,1)&gt;19,19,AK165+VLOOKUP(BI165,NyGs!$L$2:$V$4,DK165,1)),""),"")</f>
        <v/>
      </c>
      <c r="EZ165" s="9" t="str">
        <f>IF(AND(ISNUMBER(AL165),ISNUMBER(DK165)),IF(AL165+VLOOKUP(BI165,NyRm!$L$2:$V$4,DK165,1)&gt;19,19,AL165+VLOOKUP(BI165,NyRm!$L$2:$V$4,DK165,1)),"")</f>
        <v/>
      </c>
      <c r="FA165" s="9" t="str">
        <f>IF(AND(ISNUMBER(AM165),ISNUMBER(DK165)),IF(AM165+VLOOKUP(BI165,NyFm!$L$2:$V$4,DK165,1)&gt;19,19,AM165+VLOOKUP(BI165,NyFm!$L$2:$V$4,DK165,1)),"")</f>
        <v/>
      </c>
      <c r="FB165" s="9" t="str">
        <f>IF(AND(ISNUMBER(DK165),DK165&lt;8),IF(AND(ISNUMBER(AN165),ISNUMBER(DK165)),IF(AN165+VLOOKUP(BI165,NyLi1R!$L$2:$V$4,DK165,1)&gt;19,19,AN165+VLOOKUP(BI165,NyLi1R!$L$2:$V$4,DK165,1)),""),"")</f>
        <v/>
      </c>
      <c r="FC165" s="9" t="str">
        <f>IF(AND(ISNUMBER(DK165),DK165&lt;8),IF(AND(ISNUMBER(AO165),ISNUMBER(DK165)),IF(AO165+VLOOKUP(BI165,NyLi1E!$L$2:$V$4,DK165,1)&gt;19,19,AO165+VLOOKUP(BI165,NyLi1E!$L$2:$V$4,DK165,1)),""),"")</f>
        <v/>
      </c>
      <c r="FD165" s="9" t="str">
        <f>IF(AND(ISNUMBER(DK165),DK165&lt;8),IF(AND(ISNUMBER(AP165),ISNUMBER(DK165)),IF(AP165+VLOOKUP(BI165,NyLi1T!$L$2:$V$4,DK165,1)&gt;19,19,AP165+VLOOKUP(BI165,NyLi1T!$L$2:$V$4,DK165,1)),""),"")</f>
        <v/>
      </c>
      <c r="FE165" s="9" t="str">
        <f>IF(AND(ISNUMBER(DK165),DK165&gt;7),IF(AND(ISNUMBER(AQ165),ISNUMBER(DK165)),IF(AQ165+VLOOKUP(BI165,NyLi2R!$L$2:$V$4,DK165,1)&gt;19,19,AQ165+VLOOKUP(BI165,NyLi2R!$L$2:$V$4,DK165,1)),""),"")</f>
        <v/>
      </c>
      <c r="FF165" s="9" t="str">
        <f>IF(AND(ISNUMBER(DK165),DK165&gt;7),IF(AND(ISNUMBER(AR165),ISNUMBER(DK165)),IF(AR165+VLOOKUP(BI165,NyLi2E!$L$2:$V$4,DK165,1)&gt;19,19,AR165+VLOOKUP(BI165,NyLi2E!$L$2:$V$4,DK165,1)),""),"")</f>
        <v/>
      </c>
      <c r="FG165" s="9" t="str">
        <f>IF(AND(ISNUMBER(DK165),DK165&gt;7),IF(AND(ISNUMBER(AS165),ISNUMBER(DK165)),IF(AS165+VLOOKUP(BI165,NyLi2T!$L$2:$V$4,DK165,1)&gt;19,19,AS165+VLOOKUP(BI165,NyLi2T!$L$2:$V$4,DK165,1)),""),"")</f>
        <v/>
      </c>
      <c r="FH165" s="9" t="str">
        <f>IF(AND(ISNUMBER(DK165),DK165&lt;8),IF(AND(ISNUMBER(AT165),ISNUMBER(DK165)),IF(AT165+VLOOKUP(BI165,NySs!$L$2:$V$4,DK165,1)&gt;19,19,AT165+VLOOKUP(BI165,NySs!$L$2:$V$4,DK165,1)),""),"")</f>
        <v/>
      </c>
      <c r="FI165" s="9" t="str">
        <f>IF(AND(ISNUMBER(DK165),DK165&lt;9),IF(AND(ISNUMBER(AU165),ISNUMBER(DK165)),IF(AU165+VLOOKUP(BI165,NyEo!$L$2:$V$4,DK165,1)&gt;19,19,AU165+VLOOKUP(BI165,NyEo!$L$2:$V$4,DK165,1)),""),"")</f>
        <v/>
      </c>
      <c r="FJ165" s="9" t="str">
        <f>IF(AND(ISNUMBER(DK165),DK165&gt;7),IF(AND(ISNUMBER(AV165),ISNUMBER(DK165)),IF(AV165+VLOOKUP(BI165,NyHt!$L$2:$V$4,DK165,1)&gt;19,19,AV165+VLOOKUP(BI165,NyHt!$L$2:$V$4,DK165,1)),""),"")</f>
        <v/>
      </c>
      <c r="FK165" s="9" t="str">
        <f>IF(AND(ISNUMBER(AW165),ISNUMBER(DK165)),IF(AW165+VLOOKUP(BI165,NySiF!$L$2:$V$4,DK165,1)&gt;19,19,AW165+VLOOKUP(BI165,NySiF!$L$2:$V$4,DK165,1)),"")</f>
        <v/>
      </c>
      <c r="FL165" s="9" t="str">
        <f>IF(AND(ISNUMBER(AX165),ISNUMBER(DK165)),IF(AX165+VLOOKUP(BI165,NySiB!$L$2:$V$4,DK165,1)&gt;19,19,AX165+VLOOKUP(BI165,NySiB!$L$2:$V$4,DK165,1)),"")</f>
        <v/>
      </c>
      <c r="FM165" s="9" t="str">
        <f>IF(AND(ISNUMBER(AY165),ISNUMBER(DK165)),IF(AY165+VLOOKUP(BI165,NySiT!$L$2:$V$4,DK165,1)&gt;19,19,AY165+VLOOKUP(BI165,NySiT!$L$2:$V$4,DK165,1)),"")</f>
        <v/>
      </c>
      <c r="FN165" s="9" t="str">
        <f>IF(AND(ISNUMBER(AZ165),ISNUMBER(DK165)),IF(AZ165+VLOOKUP(BI165,NyVs!$L$2:$V$4,DK165,1)&gt;19,19,AZ165+VLOOKUP(BI165,NyVs!$L$2:$V$4,DK165,1)),"")</f>
        <v/>
      </c>
      <c r="FO165" s="9" t="str">
        <f>IF(AND(ISNUMBER(BA165),ISNUMBER(DK165)),IF(BA165+VLOOKUP(BI165,NyPp!$L$2:$V$4,DK165,1)&gt;19,19,BA165+VLOOKUP(BI165,NyPp!$L$2:$V$4,DK165,1)),"")</f>
        <v/>
      </c>
      <c r="FP165" s="9" t="str">
        <f>IF(AND(ISNUMBER(BB165),ISNUMBER(DK165)),IF(BB165+VLOOKUP(BI165,NyIGS!$L$2:$V$4,DK165,1)&gt;160,160,BB165+VLOOKUP(BI165,NyIGS!$L$2:$V$4,DK165,1)),"")</f>
        <v/>
      </c>
      <c r="FQ165" s="9" t="str">
        <f>IF(AND(ISNUMBER(BC165),ISNUMBER(DK165)),IF(BC165+VLOOKUP(BI165,NyIRS!$L$2:$V$4,DK165,1)&gt;160,160,BC165+VLOOKUP(BI165,NyIRS!$L$2:$V$4,DK165,1)),"")</f>
        <v/>
      </c>
      <c r="FR165" s="9" t="str">
        <f>IF(AND(ISNUMBER(BD165),ISNUMBER(DK165)),IF(BD165+VLOOKUP(BI165,NyIES!$L$2:$V$4,DK165,1)&gt;160,160, BD165+VLOOKUP(BI165,NyIES!$L$2:$V$4,DK165,1)),"")</f>
        <v/>
      </c>
      <c r="FS165" s="9" t="str">
        <f>IF(AND(ISNUMBER(BE165),ISNUMBER(DK165)),IF(BE165+VLOOKUP(BI165,NyISI!$L$2:$V$4,DK165,1)&gt;160,160,BE165+VLOOKUP(BI165,NyISI!$L$2:$V$4,DK165,1)),"")</f>
        <v/>
      </c>
      <c r="FT165" s="9" t="str">
        <f>IF(AND(ISNUMBER(DK165),DK165&lt;8),IF(AND(ISNUMBER(BF165),ISNUMBER(DK165)),IF(BF165+VLOOKUP(BI165,NyISS!$L$2:$V$4,DK165,1)&gt;160,160,BF165+VLOOKUP(BI165,NyISS!$L$2:$V$4,DK165,1)),""),"")</f>
        <v/>
      </c>
      <c r="FU165" s="9" t="str">
        <f>IF(AND(ISNUMBER(DK165),DK165&gt;7),IF(AND(ISNUMBER(BG165),ISNUMBER(DK165)),IF(BG165+VLOOKUP(BI165,NyISM!$L$2:$V$4,DK165,1)&gt;160,160,BG165+VLOOKUP(BI165,NyISM!$L$2:$V$4,DK165,1)),""),"")</f>
        <v/>
      </c>
      <c r="FV165" s="9" t="str">
        <f>IF(AND(ISNUMBER(BH165),ISNUMBER(DK165)),IF(BH165+VLOOKUP(BI165,NyIAM!$L$2:$V$4,DK165,1)&gt;160,160,BH165+VLOOKUP(BI165,NyIAM!$L$2:$V$4,DK165,1)),"")</f>
        <v/>
      </c>
    </row>
    <row r="166" spans="1:178" x14ac:dyDescent="0.2">
      <c r="A166" s="51"/>
      <c r="B166" s="51"/>
      <c r="C166" s="51"/>
      <c r="D166" s="51"/>
      <c r="E166" s="51"/>
      <c r="F166" s="51"/>
      <c r="G166" s="51"/>
      <c r="H166" s="51"/>
      <c r="I166" s="51"/>
      <c r="J166" s="52"/>
      <c r="K166" s="52"/>
      <c r="L166" s="53"/>
      <c r="M166" s="53"/>
      <c r="N166" s="58" t="str">
        <f t="shared" si="44"/>
        <v/>
      </c>
      <c r="O166" s="53"/>
      <c r="P166" s="53"/>
      <c r="Q166" s="53"/>
      <c r="R166" s="53"/>
      <c r="S166" s="53"/>
      <c r="T166" s="53"/>
      <c r="U166" s="53"/>
      <c r="V166" s="53"/>
      <c r="W166" s="53"/>
      <c r="X166" s="53"/>
      <c r="Y166" s="53"/>
      <c r="Z166" s="53"/>
      <c r="AA166" s="53"/>
      <c r="AB166" s="53"/>
      <c r="AC166" s="53"/>
      <c r="AD166" s="53"/>
      <c r="AE166" s="53"/>
      <c r="AF166" s="53"/>
      <c r="AG166" s="53"/>
      <c r="AH166" s="53"/>
      <c r="AI166" s="53"/>
      <c r="AJ166" s="4" t="str">
        <f>IF(O166="","",IF(ISNUMBER(N166),VLOOKUP(O166,NyFi!$A$2:$K$40,DK166),""))</f>
        <v/>
      </c>
      <c r="AK166" s="4" t="str">
        <f>IF(P166="","",IF(AND(ISNUMBER(N166),DK166&lt;8),VLOOKUP(P166,NyGs!$A$2:$G$41,DK166),""))</f>
        <v/>
      </c>
      <c r="AL166" s="4" t="str">
        <f>IF(AA166="","",IF(ISNUMBER(N166),VLOOKUP(AA166,NyRm!$A$2:$K$56,DK166),""))</f>
        <v/>
      </c>
      <c r="AM166" s="4" t="str">
        <f>IF(Z166="","",IF(ISNUMBER(N166),VLOOKUP(Z166,NyFm!$A$2:$K$46,DK166),""))</f>
        <v/>
      </c>
      <c r="AN166" s="4" t="str">
        <f>IF(U166="","",IF(AND(ISNUMBER(N166),DK166&lt;8),VLOOKUP(U166,NyLi1R!$A$2:$G$20,DK166),""))</f>
        <v/>
      </c>
      <c r="AO166" s="4" t="str">
        <f>IF(V166="","",IF(AND(ISNUMBER(N166),DK166&lt;8),VLOOKUP(V166,NyLi1E!$A$2:$G$20,DK166),""))</f>
        <v/>
      </c>
      <c r="AP166" s="4" t="str">
        <f>IF(AND(ISNUMBER(N166),ISNUMBER(AN166),ISNUMBER(AO166),DK166&lt;8),VLOOKUP(AN166+AO166,NyLi1T!$A$2:$G$40,DK166),"")</f>
        <v/>
      </c>
      <c r="AQ166" s="4" t="str">
        <f>IF(W166="","",IF(AND(ISNUMBER(N166),DK166&gt;7),VLOOKUP(W166,NyLi2R!$A$2:$K$20,DK166),""))</f>
        <v/>
      </c>
      <c r="AR166" s="4" t="str">
        <f>IF(X166="","",IF(AND(ISNUMBER(N166),DK166&gt;7),VLOOKUP(X166,NyLi2E!$A$2:$K$20,DK166),""))</f>
        <v/>
      </c>
      <c r="AS166" s="4" t="str">
        <f>IF(AND(ISNUMBER(N166),ISNUMBER(AQ166),ISNUMBER(AR166),DK166&gt;7),VLOOKUP(AQ166+AR166,NyLi2T!$A$2:$K$40,DK166),"")</f>
        <v/>
      </c>
      <c r="AT166" s="4" t="str">
        <f>IF(AE166="","",IF(AND(ISNUMBER(N166),DK166&lt;8),VLOOKUP(AE166,NySs!$A$2:$G$28,DK166),""))</f>
        <v/>
      </c>
      <c r="AU166" s="4" t="str">
        <f>IF(AD166="","",IF(AND(ISNUMBER(N166),DK166&lt;9),VLOOKUP(AD166,NyEo!$A$2:$H$22,DK166),""))</f>
        <v/>
      </c>
      <c r="AV166" s="4" t="str">
        <f>IF(Q166="","",IF(AND(ISNUMBER(N166),DK166&gt;7),VLOOKUP(Q166,NyHt!$A$2:$K$17,DK166),""))</f>
        <v/>
      </c>
      <c r="AW166" s="4" t="str">
        <f>IF(R166="","",IF(ISNUMBER(N166),VLOOKUP(R166,NySiF!$A$2:$K$18,DK166),""))</f>
        <v/>
      </c>
      <c r="AX166" s="4" t="str">
        <f>IF(S166="","",IF(ISNUMBER(N166),VLOOKUP(S166,NySiB!$A$2:$K$16,DK166),""))</f>
        <v/>
      </c>
      <c r="AY166" s="4" t="str">
        <f>IF(T166="","",IF(ISNUMBER(N166),VLOOKUP(T166,NySiT!$A$2:$K$32,DK166),""))</f>
        <v/>
      </c>
      <c r="AZ166" s="4" t="str">
        <f>IF(Y166="","",IF(ISNUMBER(N166),VLOOKUP(Y166,NyVs!$A$2:$K$86,DK166),""))</f>
        <v/>
      </c>
      <c r="BA166" s="4" t="str">
        <f>IF(AI166="","",IF(ISNUMBER(N166),VLOOKUP(AI166,NyPp!$A$2:$K$202,DK166),""))</f>
        <v/>
      </c>
      <c r="BB166" s="4" t="str">
        <f>IF(AND(ISNUMBER(AJ166),ISNUMBER(AK166),ISNUMBER(AL166),ISNUMBER(AM166),DK166&lt;8),IF(COUNTIF(O166,0)+COUNTIF(P166,0)+COUNTIF(AA166,0)+COUNTIF(Z166,0)&gt;1,"",VLOOKUP(AJ166+AK166+AL166+AM166,NyIGS!$A$2:$K$78,DK166)),IF(AND(ISNUMBER(AJ166),ISNUMBER(AL166),ISNUMBER(AM166),ISNUMBER(AS166),DK166&gt;7),IF(COUNTIF(O166,0)+COUNTIF(AA166,0)+COUNTIF(Z166,0)+AND(COUNTIF(W166,0),COUNTIF(X166,0))&gt;1,"",VLOOKUP(AJ166+AL166+AM166+AS166,NyIGS!$A$2:$K$78,DK166)),""))</f>
        <v/>
      </c>
      <c r="BC166" s="4" t="str">
        <f>IF(AND(ISNUMBER(AJ166),ISNUMBER(AN166),ISNUMBER(AT166),DK166&lt;8),IF(COUNTIF(O166,0)+COUNTIF(U166,0)+COUNTIF(AE166,0)&gt;1,"",VLOOKUP(AJ166+AN166+AT166,NyIRS!$A$2:$K$59,DK166)),IF(AND(ISNUMBER(AJ166),ISNUMBER(AQ166),DK166&gt;7),IF(COUNTIF(O166,0)+COUNTIF(W166,0)&gt;1,"",VLOOKUP(AJ166+AQ166,NyIRS!$A$2:$K$59,DK166)),""))</f>
        <v/>
      </c>
      <c r="BD166" s="4" t="str">
        <f>IF(AND(ISNUMBER(AK166),ISNUMBER(AL166),ISNUMBER(AM166),DK166&lt;8),IF(COUNTIF(P166,0)+COUNTIF(AA166,0)+COUNTIF(Z166,0)&gt;1,"",VLOOKUP(AK166+AL166+AM166,NyIES!$A$2:$K$59,DK166)),IF(AND(ISNUMBER(AL166),ISNUMBER(AM166),ISNUMBER(AR166),DK166&gt;7),IF(COUNTIF(AA166,0)+COUNTIF(Z166,0)+COUNTIF(X166,0)&gt;1,"",VLOOKUP(AL166+AM166+AR166,NyIES!$A$2:$K$59,DK166)),""))</f>
        <v/>
      </c>
      <c r="BE166" s="4" t="str">
        <f>IF(AND(ISNUMBER(AJ166),ISNUMBER(AP166),ISNUMBER(AU166),DK166&lt;8),IF(COUNTIF(O166,0)+AND(COUNTIF(U166,0),COUNTIF(V166,0))+COUNTIF(AD166,0)&gt;1,"",VLOOKUP(AJ166+AP166+AU166,NyISI!$A$2:$K$59,DK166)),IF(AND(ISNUMBER(AS166),ISNUMBER(AU166),ISNUMBER(AV166),DK166=8),IF(COUNTIF(AD166,0)+COUNTIF(Q166,0)+AND(COUNTIF(W166,0),COUNTIF(X166,0))&gt;1,"",VLOOKUP(AS166+AU166+AV166,NyISI!$A$2:$K$59,DK166)),IF(AND(ISNUMBER(AS166),ISNUMBER(AV166),DK166&gt;8),IF(COUNTIF(Q166,0)+AND(COUNTIF(W166,0),COUNTIF(X166,0))&gt;1,"",VLOOKUP(AS166+AV166,NyISI!$A$2:$K$59,DK166)),"")))</f>
        <v/>
      </c>
      <c r="BF166" s="4" t="str">
        <f>IF(AND(ISNUMBER(AT166),ISNUMBER(AK166),ISNUMBER(AL166),ISNUMBER(AM166),DK166&lt;8),IF(COUNTIF(P166,0)+COUNTIF(AA166,0)+COUNTIF(Z166,0)+COUNTIF(AE166,0)&gt;1,"",VLOOKUP(AT166+AK166+AL166+AM166,NyISS!$A$2:$G$78,DK166)),"")</f>
        <v/>
      </c>
      <c r="BG166" s="4" t="str">
        <f>IF(AND(ISNUMBER(AJ166),ISNUMBER(AL166),ISNUMBER(AM166),DK166&gt;7),IF(COUNTIF(O166,0)+COUNTIF(AA166,0)+COUNTIF(Z166,0)&gt;1,"",VLOOKUP(AJ166+AL166+AM166,NyISM!$A$2:$K$59,DK166)),"")</f>
        <v/>
      </c>
      <c r="BH166" s="4" t="str">
        <f>IF(AND(ISNUMBER(AY166),ISNUMBER(AZ166)),IF(COUNTIF(T166,0)+COUNTIF(Y166,0)&gt;1,"",VLOOKUP(AY166+AZ166,NyIAM!$A$2:$K$40,DK166)),"")</f>
        <v/>
      </c>
      <c r="BJ166" s="4" t="str">
        <f>IF(ISNUMBER(BB166),VLOOKUP(BB166,Percentil!$A$2:$B$122,2,1),"")</f>
        <v/>
      </c>
      <c r="BK166" s="4" t="str">
        <f>IF(ISNUMBER(BC166),VLOOKUP(BC166,Percentil!$A$2:$B$122,2,1),"")</f>
        <v/>
      </c>
      <c r="BL166" s="4" t="str">
        <f>IF(ISNUMBER(BD166),VLOOKUP(BD166,Percentil!$A$2:$B$122,2,1),"")</f>
        <v/>
      </c>
      <c r="BM166" s="4" t="str">
        <f>IF(ISNUMBER(BE166),VLOOKUP(BE166,Percentil!$A$2:$B$122,2,1),"")</f>
        <v/>
      </c>
      <c r="BN166" s="4" t="str">
        <f>IF(ISNUMBER(BF166),VLOOKUP(BF166,Percentil!$A$2:$B$122,2,1),"")</f>
        <v/>
      </c>
      <c r="BO166" s="4" t="str">
        <f>IF(ISNUMBER(BG166),VLOOKUP(BG166,Percentil!$A$2:$B$122,2,1),"")</f>
        <v/>
      </c>
      <c r="BP166" s="4" t="str">
        <f>IF(ISNUMBER(BH166),VLOOKUP(BH166,Percentil!$A$2:$B$122,2,1),"")</f>
        <v/>
      </c>
      <c r="BQ166" s="4" t="str">
        <f>IF(AND(ISNUMBER(AJ166),ISNUMBER(DK166)),IF(AJ166-VLOOKUP(BI166,NyFi!$L$2:$V$4,DK166,1)&lt;1,1 &amp; " - " &amp; AJ166+VLOOKUP(BI166,NyFi!$L$2:$V$4,DK166,1),IF(AJ166+VLOOKUP(BI166,NyFi!$L$2:$V$4,DK166,1)&gt;19,AJ166-VLOOKUP(BI166,NyFi!$L$2:$V$4,DK166,1) &amp; " - " &amp; 19,AJ166-VLOOKUP(BI166,NyFi!$L$2:$V$4,DK166,1) &amp; " - " &amp; AJ166+VLOOKUP(BI166,NyFi!$L$2:$V$4,DK166,1))),"")</f>
        <v/>
      </c>
      <c r="BR166" s="4" t="str">
        <f>IF(AND(ISNUMBER(DK166),DK166&lt;8),IF(AND(ISNUMBER(AK166),ISNUMBER(DK166)),IF(AK166-VLOOKUP(BI166,NyGs!$L$2:$V$4,DK166,1)&lt;1,1 &amp; " - " &amp; AK166+VLOOKUP(BI166,NyGs!$L$2:$V$4,DK166,1),IF(AK166+VLOOKUP(BI166,NyGs!$L$2:$V$4,DK166,1)&gt;19,AK166-VLOOKUP(BI166,NyGs!$L$2:$V$4,DK166,1) &amp; " - " &amp; 19,AK166-VLOOKUP(BI166,NyGs!$L$2:$V$4,DK166,1) &amp; " - " &amp; AK166+VLOOKUP(BI166,NyGs!$L$2:$V$4,DK166,1))),""),"")</f>
        <v/>
      </c>
      <c r="BS166" s="4" t="str">
        <f>IF(AND(ISNUMBER(AL166),ISNUMBER(DK166)),IF(AL166-VLOOKUP(BI166,NyRm!$L$2:$V$4,DK166,1)&lt;1,1 &amp; " - " &amp; AL166+VLOOKUP(BI166,NyRm!$L$2:$V$4,DK166,1),IF(AL166+VLOOKUP(BI166,NyRm!$L$2:$V$4,DK166,1)&gt;19,AL166-VLOOKUP(BI166,NyRm!$L$2:$V$4,DK166,1) &amp; " - " &amp; 19,AL166-VLOOKUP(BI166,NyRm!$L$2:$V$4,DK166,1) &amp; " - " &amp; AL166+VLOOKUP(BI166,NyRm!$L$2:$V$4,DK166,1))),"")</f>
        <v/>
      </c>
      <c r="BT166" s="4" t="str">
        <f>IF(AND(ISNUMBER(AM166),ISNUMBER(DK166)),IF(AM166-VLOOKUP(BI166,NyFm!$L$2:$V$4,DK166,1)&lt;1,1 &amp; " - " &amp; AM166+VLOOKUP(BI166,NyFm!$L$2:$V$4,DK166,1),IF(AM166+VLOOKUP(BI166,NyFm!$L$2:$V$4,DK166,1)&gt;19,AM166-VLOOKUP(BI166,NyFm!$L$2:$V$4,DK166,1) &amp; " - " &amp; 19,AM166-VLOOKUP(BI166,NyFm!$L$2:$V$4,DK166,1) &amp; " - " &amp; AM166+VLOOKUP(BI166,NyFm!$L$2:$V$4,DK166,1))),"")</f>
        <v/>
      </c>
      <c r="BU166" s="4" t="str">
        <f>IF(AND(ISNUMBER(DK166),DK166&lt;8),IF(AND(ISNUMBER(AN166),ISNUMBER(DK166)),IF(AN166-VLOOKUP(BI166,NyLi1R!$L$2:$V$4,DK166,1)&lt;1,1 &amp; " - " &amp; AN166+VLOOKUP(BI166,NyLi1R!$L$2:$V$4,DK166,1),IF(AN166+VLOOKUP(BI166,NyLi1R!$L$2:$V$4,DK166,1)&gt;19,AN166-VLOOKUP(BI166,NyLi1R!$L$2:$V$4,DK166,1) &amp; " - " &amp; 19,AN166-VLOOKUP(BI166,NyLi1R!$L$2:$V$4,DK166,1) &amp; " - " &amp; AN166+VLOOKUP(BI166,NyLi1R!$L$2:$V$4,DK166,1))),""),"")</f>
        <v/>
      </c>
      <c r="BV166" s="4" t="str">
        <f>IF(AND(ISNUMBER(DK166),DK166&lt;8),IF(AND(ISNUMBER(AO166),ISNUMBER(DK166)),IF(AO166-VLOOKUP(BI166,NyLi1E!$L$2:$V$4,DK166,1)&lt;1,1 &amp; " - " &amp; AO166+VLOOKUP(BI166,NyLi1E!$L$2:$V$4,DK166,1),IF(AO166+VLOOKUP(BI166,NyLi1E!$L$2:$V$4,DK166,1)&gt;19,AO166-VLOOKUP(BI166,NyLi1E!$L$2:$V$4,DK166,1) &amp; " - " &amp; 19,AO166-VLOOKUP(BI166,NyLi1E!$L$2:$V$4,DK166,1) &amp; " - " &amp; AO166+VLOOKUP(BI166,NyLi1E!$L$2:$V$4,DK166,1))),""),"")</f>
        <v/>
      </c>
      <c r="BW166" s="4" t="str">
        <f>IF(AND(ISNUMBER(DK166),DK166&lt;8),IF(AND(ISNUMBER(AP166),ISNUMBER(DK166)),IF(AP166-VLOOKUP(BI166,NyLi1T!$L$2:$V$4,DK166,1)&lt;1,1 &amp; " - " &amp; AP166+VLOOKUP(BI166,NyLi1T!$L$2:$V$4,DK166,1),IF(AP166+VLOOKUP(BI166,NyLi1T!$L$2:$V$4,DK166,1)&gt;19,AP166-VLOOKUP(BI166,NyLi1T!$L$2:$V$4,DK166,1) &amp; " - " &amp; 19,AP166-VLOOKUP(BI166,NyLi1T!$L$2:$V$4,DK166,1) &amp; " - " &amp; AP166+VLOOKUP(BI166,NyLi1T!$L$2:$V$4,DK166,1))),""),"")</f>
        <v/>
      </c>
      <c r="BX166" s="4" t="str">
        <f>IF(AND(ISNUMBER(DK166),DK166&gt;7),IF(AND(ISNUMBER(AQ166),ISNUMBER(DK166)),IF(AQ166-VLOOKUP(BI166,NyLi2R!$L$2:$V$4,DK166,1)&lt;1,1 &amp; " - " &amp; AQ166+VLOOKUP(BI166,NyLi2R!$L$2:$V$4,DK166,1),IF(AQ166+VLOOKUP(BI166,NyLi2R!$L$2:$V$4,DK166,1)&gt;19,AQ166-VLOOKUP(BI166,NyLi2R!$L$2:$V$4,DK166,1) &amp; " - " &amp; 19,AQ166-VLOOKUP(BI166,NyLi2R!$L$2:$V$4,DK166,1) &amp; " - " &amp; AQ166+VLOOKUP(BI166,NyLi2R!$L$2:$V$4,DK166,1))),""),"")</f>
        <v/>
      </c>
      <c r="BY166" s="4" t="str">
        <f>IF(AND(ISNUMBER(DK166),DK166&gt;7),IF(AND(ISNUMBER(AR166),ISNUMBER(DK166)),IF(AR166-VLOOKUP(BI166,NyLi2E!$L$2:$V$4,DK166,1)&lt;1,1 &amp; " - " &amp; AR166+VLOOKUP(BI166,NyLi2E!$L$2:$V$4,DK166,1),IF(AR166+VLOOKUP(BI166,NyLi2E!$L$2:$V$4,DK166,1)&gt;19,AR166-VLOOKUP(BI166,NyLi2E!$L$2:$V$4,DK166,1) &amp; " - " &amp; 19,AR166-VLOOKUP(BI166,NyLi2E!$L$2:$V$4,DK166,1) &amp; " - " &amp; AR166+VLOOKUP(BI166,NyLi2E!$L$2:$V$4,DK166,1))),""),"")</f>
        <v/>
      </c>
      <c r="BZ166" s="4" t="str">
        <f>IF(AND(ISNUMBER(DK166),DK166&gt;7),IF(AND(ISNUMBER(AS166),ISNUMBER(DK166)),IF(AS166-VLOOKUP(BI166,NyLi2T!$L$2:$V$4,DK166,1)&lt;1,1 &amp; " - " &amp; AS166+VLOOKUP(BI166,NyLi2T!$L$2:$V$4,DK166,1),IF(AS166+VLOOKUP(BI166,NyLi2T!$L$2:$V$4,DK166,1)&gt;19,AS166-VLOOKUP(BI166,NyLi2T!$L$2:$V$4,DK166,1) &amp; " - " &amp; 19,AS166-VLOOKUP(BI166,NyLi2T!$L$2:$V$4,DK166,1) &amp; " - " &amp; AS166+VLOOKUP(BI166,NyLi2T!$L$2:$V$4,DK166,1))),""),"")</f>
        <v/>
      </c>
      <c r="CA166" s="4" t="str">
        <f>IF(AND(ISNUMBER(DK166),DK166&lt;8),IF(AND(ISNUMBER(AT166),ISNUMBER(DK166)),IF(AT166-VLOOKUP(BI166,NySs!$L$2:$V$4,DK166,1)&lt;1,1 &amp; " - " &amp; AT166+VLOOKUP(BI166,NySs!$L$2:$V$4,DK166,1),IF(AT166+VLOOKUP(BI166,NySs!$L$2:$V$4,DK166,1)&gt;19,AT166-VLOOKUP(BI166,NySs!$L$2:$V$4,DK166,1) &amp; " - " &amp; 19,AT166-VLOOKUP(BI166,NySs!$L$2:$V$4,DK166,1) &amp; " - " &amp; AT166+VLOOKUP(BI166,NySs!$L$2:$V$4,DK166,1))),""),"")</f>
        <v/>
      </c>
      <c r="CB166" s="4" t="str">
        <f>IF(AND(ISNUMBER(DK166),DK166&lt;9),IF(AND(ISNUMBER(AU166),ISNUMBER(DK166)),IF(AU166-VLOOKUP(BI166,NyEo!$L$2:$V$4,DK166,1)&lt;1,1 &amp; " - " &amp; AU166+VLOOKUP(BI166,NyEo!$L$2:$V$4,DK166,1),IF(AU166+VLOOKUP(BI166,NyEo!$L$2:$V$4,DK166,1)&gt;19,AU166-VLOOKUP(BI166,NyEo!$L$2:$V$4,DK166,1) &amp; " - " &amp; 19,AU166-VLOOKUP(BI166,NyEo!$L$2:$V$4,DK166,1) &amp; " - " &amp; AU166+VLOOKUP(BI166,NyEo!$L$2:$V$4,DK166,1))),""),"")</f>
        <v/>
      </c>
      <c r="CC166" s="4" t="str">
        <f>IF(AND(ISNUMBER(DK166),DK166&gt;7),IF(AND(ISNUMBER(AV166),ISNUMBER(DK166)),IF(AV166-VLOOKUP(BI166,NyHt!$L$2:$V$4,DK166,1)&lt;1,1 &amp; " - " &amp; AV166+VLOOKUP(BI166,NyHt!$L$2:$V$4,DK166,1),IF(AV166+VLOOKUP(BI166,NyHt!$L$2:$V$4,DK166,1)&gt;19,AV166-VLOOKUP(BI166,NyHt!$L$2:$V$4,DK166,1) &amp; " - " &amp; 19,AV166-VLOOKUP(BI166,NyHt!$L$2:$V$4,DK166,1) &amp; " - " &amp; AV166+VLOOKUP(BI166,NyHt!$L$2:$V$4,DK166,1))),""),"")</f>
        <v/>
      </c>
      <c r="CD166" s="4" t="str">
        <f>IF(AND(ISNUMBER(AW166),ISNUMBER(DK166)),IF(AW166-VLOOKUP(BI166,NySiF!$L$2:$V$4,DK166,1)&lt;1,1 &amp; " - " &amp; AW166+VLOOKUP(BI166,NySiF!$L$2:$V$4,DK166,1),IF(AW166+VLOOKUP(BI166,NySiF!$L$2:$V$4,DK166,1)&gt;19,AW166-VLOOKUP(BI166,NySiF!$L$2:$V$4,DK166,1) &amp; " - " &amp; 19,AW166-VLOOKUP(BI166,NySiF!$L$2:$V$4,DK166,1) &amp; " - " &amp; AW166+VLOOKUP(BI166,NySiF!$L$2:$V$4,DK166,1))),"")</f>
        <v/>
      </c>
      <c r="CE166" s="4" t="str">
        <f>IF(AND(ISNUMBER(AX166),ISNUMBER(DK166)),IF(AX166-VLOOKUP(BI166,NySiB!$L$2:$V$4,DK166,1)&lt;1,1 &amp; " - " &amp; AX166+VLOOKUP(BI166,NySiB!$L$2:$V$4,DK166,1),IF(AX166+VLOOKUP(BI166,NySiB!$L$2:$V$4,DK166,1)&gt;19,AX166-VLOOKUP(BI166,NySiB!$L$2:$V$4,DK166,1) &amp; " - " &amp; 19,AX166-VLOOKUP(BI166,NySiB!$L$2:$V$4,DK166,1) &amp; " - " &amp; AX166+VLOOKUP(BI166,NySiB!$L$2:$V$4,DK166,1))),"")</f>
        <v/>
      </c>
      <c r="CF166" s="4" t="str">
        <f>IF(AND(ISNUMBER(AY166),ISNUMBER(DK166)),IF(AY166-VLOOKUP(BI166,NySiT!$L$2:$V$4,DK166,1)&lt;1,1 &amp; " - " &amp; AY166+VLOOKUP(BI166,NySiT!$L$2:$V$4,DK166,1),IF(AY166+VLOOKUP(BI166,NySiT!$L$2:$V$4,DK166,1)&gt;19,AY166-VLOOKUP(BI166,NySiT!$L$2:$V$4,DK166,1) &amp; " - " &amp; 19,AY166-VLOOKUP(BI166,NySiT!$L$2:$V$4,DK166,1) &amp; " - " &amp; AY166+VLOOKUP(BI166,NySiT!$L$2:$V$4,DK166,1))),"")</f>
        <v/>
      </c>
      <c r="CG166" s="4" t="str">
        <f>IF(AND(ISNUMBER(AZ166),ISNUMBER(DK166)),IF(AZ166-VLOOKUP(BI166,NyVs!$L$2:$V$4,DK166,1)&lt;1,1 &amp; " - " &amp; AZ166+VLOOKUP(BI166,NyVs!$L$2:$V$4,DK166,1),IF(AZ166+VLOOKUP(BI166,NyVs!$L$2:$V$4,DK166,1)&gt;19,AZ166-VLOOKUP(BI166,NyVs!$L$2:$V$4,DK166,1) &amp; " - " &amp; 19,AZ166-VLOOKUP(BI166,NyVs!$L$2:$V$4,DK166,1) &amp; " - " &amp; AZ166+VLOOKUP(BI166,NyVs!$L$2:$V$4,DK166,1))),"")</f>
        <v/>
      </c>
      <c r="CH166" s="4" t="str">
        <f>IF(AND(ISNUMBER(BA166),ISNUMBER(DK166)),IF(BA166-VLOOKUP(BI166,NyPp!$L$2:$V$4,DK166,1)&lt;1,1 &amp; " - " &amp; BA166+VLOOKUP(BI166,NyPp!$L$2:$V$4,DK166,1),IF(BA166+VLOOKUP(BI166,NyPp!$L$2:$V$4,DK166,1)&gt;19,BA166-VLOOKUP(BI166,NyPp!$L$2:$V$4,DK166,1) &amp; " - " &amp; 19,BA166-VLOOKUP(BI166,NyPp!$L$2:$V$4,DK166,1) &amp; " - " &amp; BA166+VLOOKUP(BI166,NyPp!$L$2:$V$4,DK166,1))),"")</f>
        <v/>
      </c>
      <c r="CI166" s="4" t="str">
        <f>IF(AND(ISNUMBER(BB166),ISNUMBER(DK166)),IF(BB166-VLOOKUP(BI166,NyIGS!$L$2:$V$4,DK166,1)&lt;40,40 &amp; " - " &amp; BB166+VLOOKUP(BI166,NyIGS!$L$2:$V$4,DK166,1),IF(BB166+VLOOKUP(BI166,NyIGS!$L$2:$V$4,DK166,1)&gt;160,BB166-VLOOKUP(BI166,NyIGS!$L$2:$V$4,DK166,1) &amp; " - " &amp; 160,BB166-VLOOKUP(BI166,NyIGS!$L$2:$V$4,DK166,1) &amp; " - " &amp; BB166+VLOOKUP(BI166,NyIGS!$L$2:$V$4,DK166,1))),"")</f>
        <v/>
      </c>
      <c r="CJ166" s="4" t="str">
        <f>IF(AND(ISNUMBER(BC166),ISNUMBER(DK166)),IF(BC166-VLOOKUP(BI166,NyIRS!$L$2:$V$4,DK166,1)&lt;40,40 &amp; " - " &amp; BC166+VLOOKUP(BI166,NyIRS!$L$2:$V$4,DK166,1),IF(BC166+VLOOKUP(BI166,NyIRS!$L$2:$V$4,DK166,1)&gt;160,BC166-VLOOKUP(BI166,NyIRS!$L$2:$V$4,DK166,1) &amp; " - " &amp; 160,BC166-VLOOKUP(BI166,NyIRS!$L$2:$V$4,DK166,1) &amp; " - " &amp; BC166+VLOOKUP(BI166,NyIRS!$L$2:$V$4,DK166,1))),"")</f>
        <v/>
      </c>
      <c r="CK166" s="4" t="str">
        <f>IF(AND(ISNUMBER(BD166),ISNUMBER(DK166)),IF(BD166-VLOOKUP(BI166,NyIES!$L$2:$V$4,DK166,1)&lt;40,40 &amp; " - " &amp; BD166+VLOOKUP(BI166,NyIES!$L$2:$V$4,DK166,1),IF(BD166+VLOOKUP(BI166,NyIES!$L$2:$V$4,DK166,1)&gt;160,BD166-VLOOKUP(BI166,NyIES!$L$2:$V$4,DK166,1) &amp; " - " &amp; 160,BD166-VLOOKUP(BI166,NyIES!$L$2:$V$4,DK166,1) &amp; " - " &amp; BD166+VLOOKUP(BI166,NyIES!$L$2:$V$4,DK166,1))),"")</f>
        <v/>
      </c>
      <c r="CL166" s="4" t="str">
        <f>IF(AND(ISNUMBER(BE166),ISNUMBER(DK166)),IF(BE166-VLOOKUP(BI166,NyISI!$L$2:$V$4,DK166,1)&lt;40,40 &amp; " - " &amp; BE166+VLOOKUP(BI166,NyISI!$L$2:$V$4,DK166,1),IF(BE166+VLOOKUP(BI166,NyISI!$L$2:$V$4,DK166,1)&gt;160,BE166-VLOOKUP(BI166,NyISI!$L$2:$V$4,DK166,1) &amp; " - " &amp; 160,BE166-VLOOKUP(BI166,NyISI!$L$2:$V$4,DK166,1) &amp; " - " &amp; BE166+VLOOKUP(BI166,NyISI!$L$2:$V$4,DK166,1))),"")</f>
        <v/>
      </c>
      <c r="CM166" s="4" t="str">
        <f>IF(AND(ISNUMBER(DK166),DK166&lt;8),IF(AND(ISNUMBER(BF166),ISNUMBER(DK166)),IF(BF166-VLOOKUP(BI166,NyISS!$L$2:$V$4,DK166,1)&lt;40,40 &amp; " - " &amp; BF166+VLOOKUP(BI166,NyISS!$L$2:$V$4,DK166,1),IF(BF166+VLOOKUP(BI166,NyISS!$L$2:$V$4,DK166,1)&gt;160,BF166-VLOOKUP(BI166,NyISS!$L$2:$V$4,DK166,1) &amp; " - " &amp; 160,BF166-VLOOKUP(BI166,NyISS!$L$2:$V$4,DK166,1) &amp; " - " &amp; BF166+VLOOKUP(BI166,NyISS!$L$2:$V$4,DK166,1))),""),"")</f>
        <v/>
      </c>
      <c r="CN166" s="4" t="str">
        <f>IF(AND(ISNUMBER(DK166),DK166&gt;7),IF(AND(ISNUMBER(BG166),ISNUMBER(DK166)),IF(BG166-VLOOKUP(BI166,NyISM!$L$2:$V$4,DK166,1)&lt;40,40 &amp; " - " &amp; BG166+VLOOKUP(BI166,NyISM!$L$2:$V$4,DK166,1),IF(BG166+VLOOKUP(BI166,NyISM!$L$2:$V$4,DK166,1)&gt;160,BG166-VLOOKUP(BI166,NyISM!$L$2:$V$4,DK166,1) &amp; " - " &amp; 160,BG166-VLOOKUP(BI166,NyISM!$L$2:$V$4,DK166,1) &amp; " - " &amp; BG166+VLOOKUP(BI166,NyISM!$L$2:$V$4,DK166,1))),""),"")</f>
        <v/>
      </c>
      <c r="CO166" s="4" t="str">
        <f>IF(AND(ISNUMBER(BH166),ISNUMBER(DK166)),IF(BH166-VLOOKUP(BI166,NyIAM!$L$2:$V$4,DK166,1)&lt;40,40 &amp; " - " &amp; BH166+VLOOKUP(BI166,NyIAM!$L$2:$V$4,DK166,1),IF(BH166+VLOOKUP(BI166,NyIAM!$L$2:$V$4,DK166,1)&gt;160,BH166-VLOOKUP(BI166,NyIAM!$L$2:$V$4,DK166,1) &amp; " - " &amp; 160,BH166-VLOOKUP(BI166,NyIAM!$L$2:$V$4,DK166,1) &amp; " - " &amp; BH166+VLOOKUP(BI166,NyIAM!$L$2:$V$4,DK166,1))),"")</f>
        <v/>
      </c>
      <c r="CP166" s="4" t="str">
        <f>IF(AF166="","",IF(AND(ISNUMBER(AF166),ISNUMBER(DK166)),IF(VLOOKUP(AF166,NyOm!$A$2:$K$30,DK166,1)=1,"Onormalt få ord",IF(VLOOKUP(AF166,NyOm!$A$2:$K$30,DK166,1)=2,"Färre antal ord än normalt",IF(VLOOKUP(AF166,NyOm!$A$2:$K$30,DK166,1)=3,"Normalt antal ord","")))))</f>
        <v/>
      </c>
      <c r="CQ166" s="4" t="str">
        <f>IF(AB166="","",IF(AND(ISNUMBER(AB166),ISNUMBER(DK166)),IF(VLOOKUP(AB166,NyPbTid!$A$2:$K$218,DK166,1)=1,"Onormalt lång tidsåtgång",IF(VLOOKUP(AB166,NyPbTid!$A$2:$K$218,DK166,1)=2,"Långsammare än normalt",IF(VLOOKUP(AB166,NyPbTid!$A$2:$K$218,DK166,1)=3,"Normal tidsåtgång","")))))</f>
        <v/>
      </c>
      <c r="CR166" s="4" t="str">
        <f>IF(AC166="","",IF(AND(ISNUMBER(AC166),ISNUMBER(DK166)),IF(VLOOKUP(AC166,NyPbFel!$A$2:$K$18,DK166,1)=1,"Onormalt antal fel",IF(VLOOKUP(AC166,NyPbFel!$A$2:$K$18,DK166,1)=2,"Fler fel än normalt",IF(VLOOKUP(AC166,NyPbFel!$A$2:$K$18,DK166,1)=3,"Normalt antal fel","")))))</f>
        <v/>
      </c>
      <c r="CS166" s="4" t="str">
        <f t="shared" si="50"/>
        <v/>
      </c>
      <c r="CT166" s="4" t="str">
        <f>IF(OR(ISNUMBER(CS166),CS166="0**"),IF(ISNUMBER(CS166),CS166/ABS(CS166)*VLOOKUP(1,SignDiff!$A$3:$K$4,DK166,1),VLOOKUP(1,SignDiff!$A$3:$K$4,DK166,1)),"")</f>
        <v/>
      </c>
      <c r="CU166" s="4" t="str">
        <f>IF(OR(ISNUMBER(CS166),CS166="0**"),IF(ISNUMBER(CS166),CS166/ABS(CS166)*VLOOKUP(1,SignDiff!$A$7:$K$8,DK166,1),VLOOKUP(1,SignDiff!$A$7:$K$8,DK166,1)),"")</f>
        <v/>
      </c>
      <c r="CV166" s="4" t="str">
        <f t="shared" si="51"/>
        <v/>
      </c>
      <c r="CW166" s="4" t="str">
        <f t="shared" si="52"/>
        <v/>
      </c>
      <c r="CX166" s="4" t="str">
        <f>IF(OR(ISNUMBER(CS166),CS166="0**"),IF(CS166="0**",VLOOKUP(0,'IRS-IES'!$A$2:$C$43,2,1),IF(CS166&lt;0,VLOOKUP(ABS(CS166),'IRS-IES'!$A$2:$C$43,2,1),VLOOKUP(ABS(CS166),'IRS-IES'!$A$2:$C$43,3,1))),"")</f>
        <v/>
      </c>
      <c r="CY166" s="4" t="str">
        <f t="shared" si="53"/>
        <v/>
      </c>
      <c r="CZ166" s="4" t="str">
        <f>IF(OR(ISNUMBER(CY166),CY166="0**"),IF(ISNUMBER(CY166),CY166/ABS(CY166)*VLOOKUP(2,SignDiff!$A$3:$K$4,DK166,1),VLOOKUP(2,SignDiff!$A$3:$K$4,DK166,1)),"")</f>
        <v/>
      </c>
      <c r="DA166" s="4" t="str">
        <f>IF(OR(ISNUMBER(CY166),CY166="0**"),IF(ISNUMBER(CY166),CY166/ABS(CY166)*VLOOKUP(2,SignDiff!$A$7:$K$8,DK166,1),VLOOKUP(2,SignDiff!$A$7:$K$8,DK166,1)),"")</f>
        <v/>
      </c>
      <c r="DB166" s="4" t="str">
        <f t="shared" si="54"/>
        <v/>
      </c>
      <c r="DC166" s="4" t="str">
        <f t="shared" si="55"/>
        <v/>
      </c>
      <c r="DD166" s="4" t="str">
        <f>IF(OR(ISNUMBER(CY166),CY166="0**"),IF(CY166="0**",VLOOKUP(0,'ISI-ISS'!$A$2:$C$43,2,1),IF(CY166&lt;0,VLOOKUP(ABS(CY166),'ISI-ISS'!$A$2:$C$43,2,1),VLOOKUP(ABS(CY166),'ISI-ISS'!$A$2:$C$43,3,1))),"")</f>
        <v/>
      </c>
      <c r="DE166" s="4" t="str">
        <f t="shared" si="56"/>
        <v/>
      </c>
      <c r="DF166" s="4" t="str">
        <f>IF(OR(ISNUMBER(DE166),DE166="0**"),IF(ISNUMBER(DE166),DE166/ABS(DE166)*VLOOKUP(2,SignDiff!$A$3:$K$4,DK166,1),VLOOKUP(2,SignDiff!$A$3:$K$4,DK166,1)),"")</f>
        <v/>
      </c>
      <c r="DG166" s="4" t="str">
        <f>IF(OR(ISNUMBER(DE166),DE166="0**"),IF(ISNUMBER(DE166),DE166/ABS(DE166)*VLOOKUP(2,SignDiff!$A$7:$K$8,DK166,1),VLOOKUP(2,SignDiff!$A$7:$K$8,DK166,1)),"")</f>
        <v/>
      </c>
      <c r="DH166" s="4" t="str">
        <f t="shared" si="57"/>
        <v/>
      </c>
      <c r="DI166" s="4" t="str">
        <f t="shared" si="58"/>
        <v/>
      </c>
      <c r="DJ166" s="4" t="str">
        <f>IF(OR(ISNUMBER(DE166),DE166="0**"),IF(DE166="0**",VLOOKUP(0,'ISI-ISM'!$A$2:$C$43,2,1),IF(DE166&lt;0,VLOOKUP(ABS(DE166),'ISI-ISM'!$A$2:$C$43,2,1),VLOOKUP(ABS(DE166),'ISI-ISM'!$A$2:$C$43,3,1))),"")</f>
        <v/>
      </c>
      <c r="DK166" s="4" t="str">
        <f>IF(ISERROR(VLOOKUP(N166,age!$A$2:$C$11,2,1)),"",VLOOKUP(N166,age!$A$2:$C$11,2,1))</f>
        <v/>
      </c>
      <c r="DL166" s="4" t="str">
        <f>IF(ISERROR(VLOOKUP(N166,age!$A$2:$C$11,3,1)),"",VLOOKUP(N166,age!$A$2:$C$11,3,1))</f>
        <v/>
      </c>
      <c r="DM166" s="4">
        <f t="shared" si="45"/>
        <v>0</v>
      </c>
      <c r="DN166" s="4">
        <f t="shared" si="46"/>
        <v>0</v>
      </c>
      <c r="DO166" s="4">
        <f t="shared" si="47"/>
        <v>0</v>
      </c>
      <c r="DP166" s="4">
        <f t="shared" si="48"/>
        <v>0</v>
      </c>
      <c r="DQ166" s="4">
        <f t="shared" si="49"/>
        <v>0</v>
      </c>
      <c r="DR166" s="9" t="str">
        <f t="shared" si="59"/>
        <v/>
      </c>
      <c r="DS166" s="9" t="str">
        <f t="shared" si="60"/>
        <v/>
      </c>
      <c r="DT166" s="9" t="str">
        <f t="shared" si="61"/>
        <v/>
      </c>
      <c r="DU166" s="9" t="str">
        <f t="shared" si="62"/>
        <v/>
      </c>
      <c r="DV166" s="9" t="str">
        <f t="shared" si="63"/>
        <v/>
      </c>
      <c r="DW166" s="9" t="str">
        <f t="shared" si="64"/>
        <v/>
      </c>
      <c r="DX166" s="9" t="str">
        <f t="shared" si="65"/>
        <v/>
      </c>
      <c r="DY166" s="9" t="str">
        <f>IF(AND(ISNUMBER(AJ166),ISNUMBER(DK166)),IF(AJ166-VLOOKUP(BI166,NyFi!$L$2:$V$4,DK166,1)&lt;1,1,AJ166-VLOOKUP(BI166,NyFi!$L$2:$V$4,DK166,1)),"")</f>
        <v/>
      </c>
      <c r="DZ166" s="9" t="str">
        <f>IF(AND(ISNUMBER(DK166),DK166&lt;8),IF(AND(ISNUMBER(AK166),ISNUMBER(DK166)),IF(AK166-VLOOKUP(BI166,NyGs!$L$2:$V$4,DK166,1)&lt;1,1,AK166-VLOOKUP(BI166,NyGs!$L$2:$V$4,DK166,1)),""),"")</f>
        <v/>
      </c>
      <c r="EA166" s="9" t="str">
        <f>IF(AND(ISNUMBER(AL166),ISNUMBER(DK166)),IF(AL166-VLOOKUP(BI166,NyRm!$L$2:$V$4,DK166,1)&lt;1,1,AL166-VLOOKUP(BI166,NyRm!$L$2:$V$4,DK166,1)),"")</f>
        <v/>
      </c>
      <c r="EB166" s="9" t="str">
        <f>IF(AND(ISNUMBER(AM166),ISNUMBER(DK166)),IF(AM166-VLOOKUP(BI166,NyFm!$L$2:$V$4,DK166,1)&lt;1,1,AM166-VLOOKUP(BI166,NyFm!$L$2:$V$4,DK166,1)),"")</f>
        <v/>
      </c>
      <c r="EC166" s="9" t="str">
        <f>IF(AND(ISNUMBER(DK166),DK166&lt;8),IF(AND(ISNUMBER(AN166),ISNUMBER(DK166)),IF(AN166-VLOOKUP(BI166,NyLi1R!$L$2:$V$4,DK166,1)&lt;1,1,AN166-VLOOKUP(BI166,NyLi1R!$L$2:$V$4,DK166,1)),""),"")</f>
        <v/>
      </c>
      <c r="ED166" s="9" t="str">
        <f>IF(AND(ISNUMBER(DK166),DK166&lt;8),IF(AND(ISNUMBER(AO166),ISNUMBER(DK166)),IF(AO166-VLOOKUP(BI166,NyLi1E!$L$2:$V$4,DK166,1)&lt;1,1,AO166-VLOOKUP(BI166,NyLi1E!$L$2:$V$4,DK166,1)),""),"")</f>
        <v/>
      </c>
      <c r="EE166" s="9" t="str">
        <f>IF(AND(ISNUMBER(DK166),DK166&lt;8),IF(AND(ISNUMBER(AP166),ISNUMBER(DK166)),IF(AP166-VLOOKUP(BI166,NyLi1T!$L$2:$V$4,DK166,1)&lt;1,1,AP166-VLOOKUP(BI166,NyLi1T!$L$2:$V$4,DK166,1)),""),"")</f>
        <v/>
      </c>
      <c r="EF166" s="9" t="str">
        <f>IF(AND(ISNUMBER(DK166),DK166&gt;7),IF(AND(ISNUMBER(AQ166),ISNUMBER(DK166)),IF(AQ166-VLOOKUP(BI166,NyLi2R!$L$2:$V$4,DK166,1)&lt;1,1,AQ166-VLOOKUP(BI166,NyLi2R!$L$2:$V$4,DK166,1)),""),"")</f>
        <v/>
      </c>
      <c r="EG166" s="9" t="str">
        <f>IF(AND(ISNUMBER(DK166),DK166&gt;7),IF(AND(ISNUMBER(AR166),ISNUMBER(DK166)),IF(AR166-VLOOKUP(BI166,NyLi2E!$L$2:$V$4,DK166,1)&lt;1,1,AR166-VLOOKUP(BI166,NyLi2E!$L$2:$V$4,DK166,1)),""),"")</f>
        <v/>
      </c>
      <c r="EH166" s="9" t="str">
        <f>IF(AND(ISNUMBER(DK166),DK166&gt;7),IF(AND(ISNUMBER(AS166),ISNUMBER(DK166)),IF(AS166-VLOOKUP(BI166,NyLi2T!$L$2:$V$4,DK166,1)&lt;1,1,AS166-VLOOKUP(BI166,NyLi2T!$L$2:$V$4,DK166,1)),""),"")</f>
        <v/>
      </c>
      <c r="EI166" s="9" t="str">
        <f>IF(AND(ISNUMBER(DK166),DK166&lt;8),IF(AND(ISNUMBER(AT166),ISNUMBER(DK166)),IF(AT166-VLOOKUP(BI166,NySs!$L$2:$V$4,DK166,1)&lt;1,1,AT166-VLOOKUP(BI166,NySs!$L$2:$V$4,DK166,1)),""),"")</f>
        <v/>
      </c>
      <c r="EJ166" s="9" t="str">
        <f>IF(AND(ISNUMBER(DK166),DK166&lt;9),IF(AND(ISNUMBER(AU166),ISNUMBER(DK166)),IF(AU166-VLOOKUP(BI166,NyEo!$L$2:$V$4,DK166,1)&lt;1,1,AU166-VLOOKUP(BI166,NyEo!$L$2:$V$4,DK166,1)),""),"")</f>
        <v/>
      </c>
      <c r="EK166" s="9" t="str">
        <f>IF(AND(ISNUMBER(DK166),DK166&gt;7),IF(AND(ISNUMBER(AV166),ISNUMBER(DK166)),IF(AV166-VLOOKUP(BI166,NyHt!$L$2:$V$4,DK166,1)&lt;1,1,AV166-VLOOKUP(BI166,NyHt!$L$2:$V$4,DK166,1)),""),"")</f>
        <v/>
      </c>
      <c r="EL166" s="9" t="str">
        <f>IF(AND(ISNUMBER(AW166),ISNUMBER(DK166)),IF(AW166-VLOOKUP(BI166,NySiF!$L$2:$V$4,DK166,1)&lt;1,1,AW166-VLOOKUP(BI166,NySiF!$L$2:$V$4,DK166,1)),"")</f>
        <v/>
      </c>
      <c r="EM166" s="9" t="str">
        <f>IF(AND(ISNUMBER(AX166),ISNUMBER(DK166)),IF(AX166-VLOOKUP(BI166,NySiB!$L$2:$V$4,DK166,1)&lt;1,1,AX166-VLOOKUP(BI166,NySiB!$L$2:$V$4,DK166,1)),"")</f>
        <v/>
      </c>
      <c r="EN166" s="9" t="str">
        <f>IF(AND(ISNUMBER(AY166),ISNUMBER(DK166)),IF(AY166-VLOOKUP(BI166,NySiT!$L$2:$V$4,DK166,1)&lt;1,1,AY166-VLOOKUP(BI166,NySiT!$L$2:$V$4,DK166,1)),"")</f>
        <v/>
      </c>
      <c r="EO166" s="9" t="str">
        <f>IF(AND(ISNUMBER(AZ166),ISNUMBER(DK166)),IF(AZ166-VLOOKUP(BI166,NyVs!$L$2:$V$4,DK166,1)&lt;1,1,AZ166-VLOOKUP(BI166,NyVs!$L$2:$V$4,DK166,1)),"")</f>
        <v/>
      </c>
      <c r="EP166" s="9" t="str">
        <f>IF(AND(ISNUMBER(BA166),ISNUMBER(DK166)),IF(BA166-VLOOKUP(BI166,NyPp!$L$2:$V$4,DK166,1)&lt;1,1,BA166-VLOOKUP(BI166,NyPp!$L$2:$V$4,DK166,1)),"")</f>
        <v/>
      </c>
      <c r="EQ166" s="9" t="str">
        <f>IF(AND(ISNUMBER(BB166),ISNUMBER(DK166)),IF(BB166-VLOOKUP(BI166,NyIGS!$L$2:$V$4,DK166,1)&lt;40,40,BB166-VLOOKUP(BI166,NyIGS!$L$2:$V$4,DK166,1)),"")</f>
        <v/>
      </c>
      <c r="ER166" s="9" t="str">
        <f>IF(AND(ISNUMBER(BC166),ISNUMBER(DK166)),IF(BC166-VLOOKUP(BI166,NyIRS!$L$2:$V$4,DK166,1)&lt;40,40,BC166-VLOOKUP(BI166,NyIRS!$L$2:$V$4,DK166,1)),"")</f>
        <v/>
      </c>
      <c r="ES166" s="9" t="str">
        <f>IF(AND(ISNUMBER(BD166),ISNUMBER(DK166)),IF(BD166-VLOOKUP(BI166,NyIES!$L$2:$V$4,DK166,1)&lt;40,40,BD166-VLOOKUP(BI166,NyIES!$L$2:$V$4,DK166,1)),"")</f>
        <v/>
      </c>
      <c r="ET166" s="9" t="str">
        <f>IF(AND(ISNUMBER(BE166),ISNUMBER(DK166)),IF(BE166-VLOOKUP(BI166,NyISI!$L$2:$V$4,DK166,1)&lt;40,40,BE166-VLOOKUP(BI166,NyISI!$L$2:$V$4,DK166,1)),"")</f>
        <v/>
      </c>
      <c r="EU166" s="9" t="str">
        <f>IF(AND(ISNUMBER(DK166),DK166&lt;8),IF(AND(ISNUMBER(BF166),ISNUMBER(DK166)),IF(BF166-VLOOKUP(BI166,NyISS!$L$2:$V$4,DK166,1)&lt;40,40,BF166-VLOOKUP(BI166,NyISS!$L$2:$V$4,DK166,1)),""),"")</f>
        <v/>
      </c>
      <c r="EV166" s="9" t="str">
        <f>IF(AND(ISNUMBER(DK166),DK166&gt;7),IF(AND(ISNUMBER(BG166),ISNUMBER(DK166)),IF(BG166-VLOOKUP(BI166,NyISM!$L$2:$V$4,DK166,1)&lt;40,40,BG166-VLOOKUP(BI166,NyISM!$L$2:$V$4,DK166,1)),""),"")</f>
        <v/>
      </c>
      <c r="EW166" s="9" t="str">
        <f>IF(AND(ISNUMBER(BH166),ISNUMBER(DK166)),IF(BH166-VLOOKUP(BI166,NyIAM!$L$2:$V$4,DK166,1)&lt;40,40,BH166-VLOOKUP(BI166,NyIAM!$L$2:$V$4,DK166,1)),"")</f>
        <v/>
      </c>
      <c r="EX166" s="9" t="str">
        <f>IF(AND(ISNUMBER(AJ166),ISNUMBER(DK166)),IF(AJ166+VLOOKUP(BI166,NyFi!$L$2:$V$4,DK166,1)&gt;19,19,AJ166+VLOOKUP(BI166,NyFi!$L$2:$V$4,DK166,1)),"")</f>
        <v/>
      </c>
      <c r="EY166" s="9" t="str">
        <f>IF(AND(ISNUMBER(DK166),DK166&lt;8),IF(AND(ISNUMBER(AK166),ISNUMBER(DK166)),IF(AK166+VLOOKUP(BI166,NyGs!$L$2:$V$4,DK166,1)&gt;19,19,AK166+VLOOKUP(BI166,NyGs!$L$2:$V$4,DK166,1)),""),"")</f>
        <v/>
      </c>
      <c r="EZ166" s="9" t="str">
        <f>IF(AND(ISNUMBER(AL166),ISNUMBER(DK166)),IF(AL166+VLOOKUP(BI166,NyRm!$L$2:$V$4,DK166,1)&gt;19,19,AL166+VLOOKUP(BI166,NyRm!$L$2:$V$4,DK166,1)),"")</f>
        <v/>
      </c>
      <c r="FA166" s="9" t="str">
        <f>IF(AND(ISNUMBER(AM166),ISNUMBER(DK166)),IF(AM166+VLOOKUP(BI166,NyFm!$L$2:$V$4,DK166,1)&gt;19,19,AM166+VLOOKUP(BI166,NyFm!$L$2:$V$4,DK166,1)),"")</f>
        <v/>
      </c>
      <c r="FB166" s="9" t="str">
        <f>IF(AND(ISNUMBER(DK166),DK166&lt;8),IF(AND(ISNUMBER(AN166),ISNUMBER(DK166)),IF(AN166+VLOOKUP(BI166,NyLi1R!$L$2:$V$4,DK166,1)&gt;19,19,AN166+VLOOKUP(BI166,NyLi1R!$L$2:$V$4,DK166,1)),""),"")</f>
        <v/>
      </c>
      <c r="FC166" s="9" t="str">
        <f>IF(AND(ISNUMBER(DK166),DK166&lt;8),IF(AND(ISNUMBER(AO166),ISNUMBER(DK166)),IF(AO166+VLOOKUP(BI166,NyLi1E!$L$2:$V$4,DK166,1)&gt;19,19,AO166+VLOOKUP(BI166,NyLi1E!$L$2:$V$4,DK166,1)),""),"")</f>
        <v/>
      </c>
      <c r="FD166" s="9" t="str">
        <f>IF(AND(ISNUMBER(DK166),DK166&lt;8),IF(AND(ISNUMBER(AP166),ISNUMBER(DK166)),IF(AP166+VLOOKUP(BI166,NyLi1T!$L$2:$V$4,DK166,1)&gt;19,19,AP166+VLOOKUP(BI166,NyLi1T!$L$2:$V$4,DK166,1)),""),"")</f>
        <v/>
      </c>
      <c r="FE166" s="9" t="str">
        <f>IF(AND(ISNUMBER(DK166),DK166&gt;7),IF(AND(ISNUMBER(AQ166),ISNUMBER(DK166)),IF(AQ166+VLOOKUP(BI166,NyLi2R!$L$2:$V$4,DK166,1)&gt;19,19,AQ166+VLOOKUP(BI166,NyLi2R!$L$2:$V$4,DK166,1)),""),"")</f>
        <v/>
      </c>
      <c r="FF166" s="9" t="str">
        <f>IF(AND(ISNUMBER(DK166),DK166&gt;7),IF(AND(ISNUMBER(AR166),ISNUMBER(DK166)),IF(AR166+VLOOKUP(BI166,NyLi2E!$L$2:$V$4,DK166,1)&gt;19,19,AR166+VLOOKUP(BI166,NyLi2E!$L$2:$V$4,DK166,1)),""),"")</f>
        <v/>
      </c>
      <c r="FG166" s="9" t="str">
        <f>IF(AND(ISNUMBER(DK166),DK166&gt;7),IF(AND(ISNUMBER(AS166),ISNUMBER(DK166)),IF(AS166+VLOOKUP(BI166,NyLi2T!$L$2:$V$4,DK166,1)&gt;19,19,AS166+VLOOKUP(BI166,NyLi2T!$L$2:$V$4,DK166,1)),""),"")</f>
        <v/>
      </c>
      <c r="FH166" s="9" t="str">
        <f>IF(AND(ISNUMBER(DK166),DK166&lt;8),IF(AND(ISNUMBER(AT166),ISNUMBER(DK166)),IF(AT166+VLOOKUP(BI166,NySs!$L$2:$V$4,DK166,1)&gt;19,19,AT166+VLOOKUP(BI166,NySs!$L$2:$V$4,DK166,1)),""),"")</f>
        <v/>
      </c>
      <c r="FI166" s="9" t="str">
        <f>IF(AND(ISNUMBER(DK166),DK166&lt;9),IF(AND(ISNUMBER(AU166),ISNUMBER(DK166)),IF(AU166+VLOOKUP(BI166,NyEo!$L$2:$V$4,DK166,1)&gt;19,19,AU166+VLOOKUP(BI166,NyEo!$L$2:$V$4,DK166,1)),""),"")</f>
        <v/>
      </c>
      <c r="FJ166" s="9" t="str">
        <f>IF(AND(ISNUMBER(DK166),DK166&gt;7),IF(AND(ISNUMBER(AV166),ISNUMBER(DK166)),IF(AV166+VLOOKUP(BI166,NyHt!$L$2:$V$4,DK166,1)&gt;19,19,AV166+VLOOKUP(BI166,NyHt!$L$2:$V$4,DK166,1)),""),"")</f>
        <v/>
      </c>
      <c r="FK166" s="9" t="str">
        <f>IF(AND(ISNUMBER(AW166),ISNUMBER(DK166)),IF(AW166+VLOOKUP(BI166,NySiF!$L$2:$V$4,DK166,1)&gt;19,19,AW166+VLOOKUP(BI166,NySiF!$L$2:$V$4,DK166,1)),"")</f>
        <v/>
      </c>
      <c r="FL166" s="9" t="str">
        <f>IF(AND(ISNUMBER(AX166),ISNUMBER(DK166)),IF(AX166+VLOOKUP(BI166,NySiB!$L$2:$V$4,DK166,1)&gt;19,19,AX166+VLOOKUP(BI166,NySiB!$L$2:$V$4,DK166,1)),"")</f>
        <v/>
      </c>
      <c r="FM166" s="9" t="str">
        <f>IF(AND(ISNUMBER(AY166),ISNUMBER(DK166)),IF(AY166+VLOOKUP(BI166,NySiT!$L$2:$V$4,DK166,1)&gt;19,19,AY166+VLOOKUP(BI166,NySiT!$L$2:$V$4,DK166,1)),"")</f>
        <v/>
      </c>
      <c r="FN166" s="9" t="str">
        <f>IF(AND(ISNUMBER(AZ166),ISNUMBER(DK166)),IF(AZ166+VLOOKUP(BI166,NyVs!$L$2:$V$4,DK166,1)&gt;19,19,AZ166+VLOOKUP(BI166,NyVs!$L$2:$V$4,DK166,1)),"")</f>
        <v/>
      </c>
      <c r="FO166" s="9" t="str">
        <f>IF(AND(ISNUMBER(BA166),ISNUMBER(DK166)),IF(BA166+VLOOKUP(BI166,NyPp!$L$2:$V$4,DK166,1)&gt;19,19,BA166+VLOOKUP(BI166,NyPp!$L$2:$V$4,DK166,1)),"")</f>
        <v/>
      </c>
      <c r="FP166" s="9" t="str">
        <f>IF(AND(ISNUMBER(BB166),ISNUMBER(DK166)),IF(BB166+VLOOKUP(BI166,NyIGS!$L$2:$V$4,DK166,1)&gt;160,160,BB166+VLOOKUP(BI166,NyIGS!$L$2:$V$4,DK166,1)),"")</f>
        <v/>
      </c>
      <c r="FQ166" s="9" t="str">
        <f>IF(AND(ISNUMBER(BC166),ISNUMBER(DK166)),IF(BC166+VLOOKUP(BI166,NyIRS!$L$2:$V$4,DK166,1)&gt;160,160,BC166+VLOOKUP(BI166,NyIRS!$L$2:$V$4,DK166,1)),"")</f>
        <v/>
      </c>
      <c r="FR166" s="9" t="str">
        <f>IF(AND(ISNUMBER(BD166),ISNUMBER(DK166)),IF(BD166+VLOOKUP(BI166,NyIES!$L$2:$V$4,DK166,1)&gt;160,160, BD166+VLOOKUP(BI166,NyIES!$L$2:$V$4,DK166,1)),"")</f>
        <v/>
      </c>
      <c r="FS166" s="9" t="str">
        <f>IF(AND(ISNUMBER(BE166),ISNUMBER(DK166)),IF(BE166+VLOOKUP(BI166,NyISI!$L$2:$V$4,DK166,1)&gt;160,160,BE166+VLOOKUP(BI166,NyISI!$L$2:$V$4,DK166,1)),"")</f>
        <v/>
      </c>
      <c r="FT166" s="9" t="str">
        <f>IF(AND(ISNUMBER(DK166),DK166&lt;8),IF(AND(ISNUMBER(BF166),ISNUMBER(DK166)),IF(BF166+VLOOKUP(BI166,NyISS!$L$2:$V$4,DK166,1)&gt;160,160,BF166+VLOOKUP(BI166,NyISS!$L$2:$V$4,DK166,1)),""),"")</f>
        <v/>
      </c>
      <c r="FU166" s="9" t="str">
        <f>IF(AND(ISNUMBER(DK166),DK166&gt;7),IF(AND(ISNUMBER(BG166),ISNUMBER(DK166)),IF(BG166+VLOOKUP(BI166,NyISM!$L$2:$V$4,DK166,1)&gt;160,160,BG166+VLOOKUP(BI166,NyISM!$L$2:$V$4,DK166,1)),""),"")</f>
        <v/>
      </c>
      <c r="FV166" s="9" t="str">
        <f>IF(AND(ISNUMBER(BH166),ISNUMBER(DK166)),IF(BH166+VLOOKUP(BI166,NyIAM!$L$2:$V$4,DK166,1)&gt;160,160,BH166+VLOOKUP(BI166,NyIAM!$L$2:$V$4,DK166,1)),"")</f>
        <v/>
      </c>
    </row>
    <row r="167" spans="1:178" x14ac:dyDescent="0.2">
      <c r="A167" s="51"/>
      <c r="B167" s="51"/>
      <c r="C167" s="51"/>
      <c r="D167" s="51"/>
      <c r="E167" s="51"/>
      <c r="F167" s="51"/>
      <c r="G167" s="51"/>
      <c r="H167" s="51"/>
      <c r="I167" s="51"/>
      <c r="J167" s="52"/>
      <c r="K167" s="52"/>
      <c r="L167" s="53"/>
      <c r="M167" s="53"/>
      <c r="N167" s="58" t="str">
        <f t="shared" si="44"/>
        <v/>
      </c>
      <c r="O167" s="53"/>
      <c r="P167" s="53"/>
      <c r="Q167" s="53"/>
      <c r="R167" s="53"/>
      <c r="S167" s="53"/>
      <c r="T167" s="53"/>
      <c r="U167" s="53"/>
      <c r="V167" s="53"/>
      <c r="W167" s="53"/>
      <c r="X167" s="53"/>
      <c r="Y167" s="53"/>
      <c r="Z167" s="53"/>
      <c r="AA167" s="53"/>
      <c r="AB167" s="53"/>
      <c r="AC167" s="53"/>
      <c r="AD167" s="53"/>
      <c r="AE167" s="53"/>
      <c r="AF167" s="53"/>
      <c r="AG167" s="53"/>
      <c r="AH167" s="53"/>
      <c r="AI167" s="53"/>
      <c r="AJ167" s="4" t="str">
        <f>IF(O167="","",IF(ISNUMBER(N167),VLOOKUP(O167,NyFi!$A$2:$K$40,DK167),""))</f>
        <v/>
      </c>
      <c r="AK167" s="4" t="str">
        <f>IF(P167="","",IF(AND(ISNUMBER(N167),DK167&lt;8),VLOOKUP(P167,NyGs!$A$2:$G$41,DK167),""))</f>
        <v/>
      </c>
      <c r="AL167" s="4" t="str">
        <f>IF(AA167="","",IF(ISNUMBER(N167),VLOOKUP(AA167,NyRm!$A$2:$K$56,DK167),""))</f>
        <v/>
      </c>
      <c r="AM167" s="4" t="str">
        <f>IF(Z167="","",IF(ISNUMBER(N167),VLOOKUP(Z167,NyFm!$A$2:$K$46,DK167),""))</f>
        <v/>
      </c>
      <c r="AN167" s="4" t="str">
        <f>IF(U167="","",IF(AND(ISNUMBER(N167),DK167&lt;8),VLOOKUP(U167,NyLi1R!$A$2:$G$20,DK167),""))</f>
        <v/>
      </c>
      <c r="AO167" s="4" t="str">
        <f>IF(V167="","",IF(AND(ISNUMBER(N167),DK167&lt;8),VLOOKUP(V167,NyLi1E!$A$2:$G$20,DK167),""))</f>
        <v/>
      </c>
      <c r="AP167" s="4" t="str">
        <f>IF(AND(ISNUMBER(N167),ISNUMBER(AN167),ISNUMBER(AO167),DK167&lt;8),VLOOKUP(AN167+AO167,NyLi1T!$A$2:$G$40,DK167),"")</f>
        <v/>
      </c>
      <c r="AQ167" s="4" t="str">
        <f>IF(W167="","",IF(AND(ISNUMBER(N167),DK167&gt;7),VLOOKUP(W167,NyLi2R!$A$2:$K$20,DK167),""))</f>
        <v/>
      </c>
      <c r="AR167" s="4" t="str">
        <f>IF(X167="","",IF(AND(ISNUMBER(N167),DK167&gt;7),VLOOKUP(X167,NyLi2E!$A$2:$K$20,DK167),""))</f>
        <v/>
      </c>
      <c r="AS167" s="4" t="str">
        <f>IF(AND(ISNUMBER(N167),ISNUMBER(AQ167),ISNUMBER(AR167),DK167&gt;7),VLOOKUP(AQ167+AR167,NyLi2T!$A$2:$K$40,DK167),"")</f>
        <v/>
      </c>
      <c r="AT167" s="4" t="str">
        <f>IF(AE167="","",IF(AND(ISNUMBER(N167),DK167&lt;8),VLOOKUP(AE167,NySs!$A$2:$G$28,DK167),""))</f>
        <v/>
      </c>
      <c r="AU167" s="4" t="str">
        <f>IF(AD167="","",IF(AND(ISNUMBER(N167),DK167&lt;9),VLOOKUP(AD167,NyEo!$A$2:$H$22,DK167),""))</f>
        <v/>
      </c>
      <c r="AV167" s="4" t="str">
        <f>IF(Q167="","",IF(AND(ISNUMBER(N167),DK167&gt;7),VLOOKUP(Q167,NyHt!$A$2:$K$17,DK167),""))</f>
        <v/>
      </c>
      <c r="AW167" s="4" t="str">
        <f>IF(R167="","",IF(ISNUMBER(N167),VLOOKUP(R167,NySiF!$A$2:$K$18,DK167),""))</f>
        <v/>
      </c>
      <c r="AX167" s="4" t="str">
        <f>IF(S167="","",IF(ISNUMBER(N167),VLOOKUP(S167,NySiB!$A$2:$K$16,DK167),""))</f>
        <v/>
      </c>
      <c r="AY167" s="4" t="str">
        <f>IF(T167="","",IF(ISNUMBER(N167),VLOOKUP(T167,NySiT!$A$2:$K$32,DK167),""))</f>
        <v/>
      </c>
      <c r="AZ167" s="4" t="str">
        <f>IF(Y167="","",IF(ISNUMBER(N167),VLOOKUP(Y167,NyVs!$A$2:$K$86,DK167),""))</f>
        <v/>
      </c>
      <c r="BA167" s="4" t="str">
        <f>IF(AI167="","",IF(ISNUMBER(N167),VLOOKUP(AI167,NyPp!$A$2:$K$202,DK167),""))</f>
        <v/>
      </c>
      <c r="BB167" s="4" t="str">
        <f>IF(AND(ISNUMBER(AJ167),ISNUMBER(AK167),ISNUMBER(AL167),ISNUMBER(AM167),DK167&lt;8),IF(COUNTIF(O167,0)+COUNTIF(P167,0)+COUNTIF(AA167,0)+COUNTIF(Z167,0)&gt;1,"",VLOOKUP(AJ167+AK167+AL167+AM167,NyIGS!$A$2:$K$78,DK167)),IF(AND(ISNUMBER(AJ167),ISNUMBER(AL167),ISNUMBER(AM167),ISNUMBER(AS167),DK167&gt;7),IF(COUNTIF(O167,0)+COUNTIF(AA167,0)+COUNTIF(Z167,0)+AND(COUNTIF(W167,0),COUNTIF(X167,0))&gt;1,"",VLOOKUP(AJ167+AL167+AM167+AS167,NyIGS!$A$2:$K$78,DK167)),""))</f>
        <v/>
      </c>
      <c r="BC167" s="4" t="str">
        <f>IF(AND(ISNUMBER(AJ167),ISNUMBER(AN167),ISNUMBER(AT167),DK167&lt;8),IF(COUNTIF(O167,0)+COUNTIF(U167,0)+COUNTIF(AE167,0)&gt;1,"",VLOOKUP(AJ167+AN167+AT167,NyIRS!$A$2:$K$59,DK167)),IF(AND(ISNUMBER(AJ167),ISNUMBER(AQ167),DK167&gt;7),IF(COUNTIF(O167,0)+COUNTIF(W167,0)&gt;1,"",VLOOKUP(AJ167+AQ167,NyIRS!$A$2:$K$59,DK167)),""))</f>
        <v/>
      </c>
      <c r="BD167" s="4" t="str">
        <f>IF(AND(ISNUMBER(AK167),ISNUMBER(AL167),ISNUMBER(AM167),DK167&lt;8),IF(COUNTIF(P167,0)+COUNTIF(AA167,0)+COUNTIF(Z167,0)&gt;1,"",VLOOKUP(AK167+AL167+AM167,NyIES!$A$2:$K$59,DK167)),IF(AND(ISNUMBER(AL167),ISNUMBER(AM167),ISNUMBER(AR167),DK167&gt;7),IF(COUNTIF(AA167,0)+COUNTIF(Z167,0)+COUNTIF(X167,0)&gt;1,"",VLOOKUP(AL167+AM167+AR167,NyIES!$A$2:$K$59,DK167)),""))</f>
        <v/>
      </c>
      <c r="BE167" s="4" t="str">
        <f>IF(AND(ISNUMBER(AJ167),ISNUMBER(AP167),ISNUMBER(AU167),DK167&lt;8),IF(COUNTIF(O167,0)+AND(COUNTIF(U167,0),COUNTIF(V167,0))+COUNTIF(AD167,0)&gt;1,"",VLOOKUP(AJ167+AP167+AU167,NyISI!$A$2:$K$59,DK167)),IF(AND(ISNUMBER(AS167),ISNUMBER(AU167),ISNUMBER(AV167),DK167=8),IF(COUNTIF(AD167,0)+COUNTIF(Q167,0)+AND(COUNTIF(W167,0),COUNTIF(X167,0))&gt;1,"",VLOOKUP(AS167+AU167+AV167,NyISI!$A$2:$K$59,DK167)),IF(AND(ISNUMBER(AS167),ISNUMBER(AV167),DK167&gt;8),IF(COUNTIF(Q167,0)+AND(COUNTIF(W167,0),COUNTIF(X167,0))&gt;1,"",VLOOKUP(AS167+AV167,NyISI!$A$2:$K$59,DK167)),"")))</f>
        <v/>
      </c>
      <c r="BF167" s="4" t="str">
        <f>IF(AND(ISNUMBER(AT167),ISNUMBER(AK167),ISNUMBER(AL167),ISNUMBER(AM167),DK167&lt;8),IF(COUNTIF(P167,0)+COUNTIF(AA167,0)+COUNTIF(Z167,0)+COUNTIF(AE167,0)&gt;1,"",VLOOKUP(AT167+AK167+AL167+AM167,NyISS!$A$2:$G$78,DK167)),"")</f>
        <v/>
      </c>
      <c r="BG167" s="4" t="str">
        <f>IF(AND(ISNUMBER(AJ167),ISNUMBER(AL167),ISNUMBER(AM167),DK167&gt;7),IF(COUNTIF(O167,0)+COUNTIF(AA167,0)+COUNTIF(Z167,0)&gt;1,"",VLOOKUP(AJ167+AL167+AM167,NyISM!$A$2:$K$59,DK167)),"")</f>
        <v/>
      </c>
      <c r="BH167" s="4" t="str">
        <f>IF(AND(ISNUMBER(AY167),ISNUMBER(AZ167)),IF(COUNTIF(T167,0)+COUNTIF(Y167,0)&gt;1,"",VLOOKUP(AY167+AZ167,NyIAM!$A$2:$K$40,DK167)),"")</f>
        <v/>
      </c>
      <c r="BJ167" s="4" t="str">
        <f>IF(ISNUMBER(BB167),VLOOKUP(BB167,Percentil!$A$2:$B$122,2,1),"")</f>
        <v/>
      </c>
      <c r="BK167" s="4" t="str">
        <f>IF(ISNUMBER(BC167),VLOOKUP(BC167,Percentil!$A$2:$B$122,2,1),"")</f>
        <v/>
      </c>
      <c r="BL167" s="4" t="str">
        <f>IF(ISNUMBER(BD167),VLOOKUP(BD167,Percentil!$A$2:$B$122,2,1),"")</f>
        <v/>
      </c>
      <c r="BM167" s="4" t="str">
        <f>IF(ISNUMBER(BE167),VLOOKUP(BE167,Percentil!$A$2:$B$122,2,1),"")</f>
        <v/>
      </c>
      <c r="BN167" s="4" t="str">
        <f>IF(ISNUMBER(BF167),VLOOKUP(BF167,Percentil!$A$2:$B$122,2,1),"")</f>
        <v/>
      </c>
      <c r="BO167" s="4" t="str">
        <f>IF(ISNUMBER(BG167),VLOOKUP(BG167,Percentil!$A$2:$B$122,2,1),"")</f>
        <v/>
      </c>
      <c r="BP167" s="4" t="str">
        <f>IF(ISNUMBER(BH167),VLOOKUP(BH167,Percentil!$A$2:$B$122,2,1),"")</f>
        <v/>
      </c>
      <c r="BQ167" s="4" t="str">
        <f>IF(AND(ISNUMBER(AJ167),ISNUMBER(DK167)),IF(AJ167-VLOOKUP(BI167,NyFi!$L$2:$V$4,DK167,1)&lt;1,1 &amp; " - " &amp; AJ167+VLOOKUP(BI167,NyFi!$L$2:$V$4,DK167,1),IF(AJ167+VLOOKUP(BI167,NyFi!$L$2:$V$4,DK167,1)&gt;19,AJ167-VLOOKUP(BI167,NyFi!$L$2:$V$4,DK167,1) &amp; " - " &amp; 19,AJ167-VLOOKUP(BI167,NyFi!$L$2:$V$4,DK167,1) &amp; " - " &amp; AJ167+VLOOKUP(BI167,NyFi!$L$2:$V$4,DK167,1))),"")</f>
        <v/>
      </c>
      <c r="BR167" s="4" t="str">
        <f>IF(AND(ISNUMBER(DK167),DK167&lt;8),IF(AND(ISNUMBER(AK167),ISNUMBER(DK167)),IF(AK167-VLOOKUP(BI167,NyGs!$L$2:$V$4,DK167,1)&lt;1,1 &amp; " - " &amp; AK167+VLOOKUP(BI167,NyGs!$L$2:$V$4,DK167,1),IF(AK167+VLOOKUP(BI167,NyGs!$L$2:$V$4,DK167,1)&gt;19,AK167-VLOOKUP(BI167,NyGs!$L$2:$V$4,DK167,1) &amp; " - " &amp; 19,AK167-VLOOKUP(BI167,NyGs!$L$2:$V$4,DK167,1) &amp; " - " &amp; AK167+VLOOKUP(BI167,NyGs!$L$2:$V$4,DK167,1))),""),"")</f>
        <v/>
      </c>
      <c r="BS167" s="4" t="str">
        <f>IF(AND(ISNUMBER(AL167),ISNUMBER(DK167)),IF(AL167-VLOOKUP(BI167,NyRm!$L$2:$V$4,DK167,1)&lt;1,1 &amp; " - " &amp; AL167+VLOOKUP(BI167,NyRm!$L$2:$V$4,DK167,1),IF(AL167+VLOOKUP(BI167,NyRm!$L$2:$V$4,DK167,1)&gt;19,AL167-VLOOKUP(BI167,NyRm!$L$2:$V$4,DK167,1) &amp; " - " &amp; 19,AL167-VLOOKUP(BI167,NyRm!$L$2:$V$4,DK167,1) &amp; " - " &amp; AL167+VLOOKUP(BI167,NyRm!$L$2:$V$4,DK167,1))),"")</f>
        <v/>
      </c>
      <c r="BT167" s="4" t="str">
        <f>IF(AND(ISNUMBER(AM167),ISNUMBER(DK167)),IF(AM167-VLOOKUP(BI167,NyFm!$L$2:$V$4,DK167,1)&lt;1,1 &amp; " - " &amp; AM167+VLOOKUP(BI167,NyFm!$L$2:$V$4,DK167,1),IF(AM167+VLOOKUP(BI167,NyFm!$L$2:$V$4,DK167,1)&gt;19,AM167-VLOOKUP(BI167,NyFm!$L$2:$V$4,DK167,1) &amp; " - " &amp; 19,AM167-VLOOKUP(BI167,NyFm!$L$2:$V$4,DK167,1) &amp; " - " &amp; AM167+VLOOKUP(BI167,NyFm!$L$2:$V$4,DK167,1))),"")</f>
        <v/>
      </c>
      <c r="BU167" s="4" t="str">
        <f>IF(AND(ISNUMBER(DK167),DK167&lt;8),IF(AND(ISNUMBER(AN167),ISNUMBER(DK167)),IF(AN167-VLOOKUP(BI167,NyLi1R!$L$2:$V$4,DK167,1)&lt;1,1 &amp; " - " &amp; AN167+VLOOKUP(BI167,NyLi1R!$L$2:$V$4,DK167,1),IF(AN167+VLOOKUP(BI167,NyLi1R!$L$2:$V$4,DK167,1)&gt;19,AN167-VLOOKUP(BI167,NyLi1R!$L$2:$V$4,DK167,1) &amp; " - " &amp; 19,AN167-VLOOKUP(BI167,NyLi1R!$L$2:$V$4,DK167,1) &amp; " - " &amp; AN167+VLOOKUP(BI167,NyLi1R!$L$2:$V$4,DK167,1))),""),"")</f>
        <v/>
      </c>
      <c r="BV167" s="4" t="str">
        <f>IF(AND(ISNUMBER(DK167),DK167&lt;8),IF(AND(ISNUMBER(AO167),ISNUMBER(DK167)),IF(AO167-VLOOKUP(BI167,NyLi1E!$L$2:$V$4,DK167,1)&lt;1,1 &amp; " - " &amp; AO167+VLOOKUP(BI167,NyLi1E!$L$2:$V$4,DK167,1),IF(AO167+VLOOKUP(BI167,NyLi1E!$L$2:$V$4,DK167,1)&gt;19,AO167-VLOOKUP(BI167,NyLi1E!$L$2:$V$4,DK167,1) &amp; " - " &amp; 19,AO167-VLOOKUP(BI167,NyLi1E!$L$2:$V$4,DK167,1) &amp; " - " &amp; AO167+VLOOKUP(BI167,NyLi1E!$L$2:$V$4,DK167,1))),""),"")</f>
        <v/>
      </c>
      <c r="BW167" s="4" t="str">
        <f>IF(AND(ISNUMBER(DK167),DK167&lt;8),IF(AND(ISNUMBER(AP167),ISNUMBER(DK167)),IF(AP167-VLOOKUP(BI167,NyLi1T!$L$2:$V$4,DK167,1)&lt;1,1 &amp; " - " &amp; AP167+VLOOKUP(BI167,NyLi1T!$L$2:$V$4,DK167,1),IF(AP167+VLOOKUP(BI167,NyLi1T!$L$2:$V$4,DK167,1)&gt;19,AP167-VLOOKUP(BI167,NyLi1T!$L$2:$V$4,DK167,1) &amp; " - " &amp; 19,AP167-VLOOKUP(BI167,NyLi1T!$L$2:$V$4,DK167,1) &amp; " - " &amp; AP167+VLOOKUP(BI167,NyLi1T!$L$2:$V$4,DK167,1))),""),"")</f>
        <v/>
      </c>
      <c r="BX167" s="4" t="str">
        <f>IF(AND(ISNUMBER(DK167),DK167&gt;7),IF(AND(ISNUMBER(AQ167),ISNUMBER(DK167)),IF(AQ167-VLOOKUP(BI167,NyLi2R!$L$2:$V$4,DK167,1)&lt;1,1 &amp; " - " &amp; AQ167+VLOOKUP(BI167,NyLi2R!$L$2:$V$4,DK167,1),IF(AQ167+VLOOKUP(BI167,NyLi2R!$L$2:$V$4,DK167,1)&gt;19,AQ167-VLOOKUP(BI167,NyLi2R!$L$2:$V$4,DK167,1) &amp; " - " &amp; 19,AQ167-VLOOKUP(BI167,NyLi2R!$L$2:$V$4,DK167,1) &amp; " - " &amp; AQ167+VLOOKUP(BI167,NyLi2R!$L$2:$V$4,DK167,1))),""),"")</f>
        <v/>
      </c>
      <c r="BY167" s="4" t="str">
        <f>IF(AND(ISNUMBER(DK167),DK167&gt;7),IF(AND(ISNUMBER(AR167),ISNUMBER(DK167)),IF(AR167-VLOOKUP(BI167,NyLi2E!$L$2:$V$4,DK167,1)&lt;1,1 &amp; " - " &amp; AR167+VLOOKUP(BI167,NyLi2E!$L$2:$V$4,DK167,1),IF(AR167+VLOOKUP(BI167,NyLi2E!$L$2:$V$4,DK167,1)&gt;19,AR167-VLOOKUP(BI167,NyLi2E!$L$2:$V$4,DK167,1) &amp; " - " &amp; 19,AR167-VLOOKUP(BI167,NyLi2E!$L$2:$V$4,DK167,1) &amp; " - " &amp; AR167+VLOOKUP(BI167,NyLi2E!$L$2:$V$4,DK167,1))),""),"")</f>
        <v/>
      </c>
      <c r="BZ167" s="4" t="str">
        <f>IF(AND(ISNUMBER(DK167),DK167&gt;7),IF(AND(ISNUMBER(AS167),ISNUMBER(DK167)),IF(AS167-VLOOKUP(BI167,NyLi2T!$L$2:$V$4,DK167,1)&lt;1,1 &amp; " - " &amp; AS167+VLOOKUP(BI167,NyLi2T!$L$2:$V$4,DK167,1),IF(AS167+VLOOKUP(BI167,NyLi2T!$L$2:$V$4,DK167,1)&gt;19,AS167-VLOOKUP(BI167,NyLi2T!$L$2:$V$4,DK167,1) &amp; " - " &amp; 19,AS167-VLOOKUP(BI167,NyLi2T!$L$2:$V$4,DK167,1) &amp; " - " &amp; AS167+VLOOKUP(BI167,NyLi2T!$L$2:$V$4,DK167,1))),""),"")</f>
        <v/>
      </c>
      <c r="CA167" s="4" t="str">
        <f>IF(AND(ISNUMBER(DK167),DK167&lt;8),IF(AND(ISNUMBER(AT167),ISNUMBER(DK167)),IF(AT167-VLOOKUP(BI167,NySs!$L$2:$V$4,DK167,1)&lt;1,1 &amp; " - " &amp; AT167+VLOOKUP(BI167,NySs!$L$2:$V$4,DK167,1),IF(AT167+VLOOKUP(BI167,NySs!$L$2:$V$4,DK167,1)&gt;19,AT167-VLOOKUP(BI167,NySs!$L$2:$V$4,DK167,1) &amp; " - " &amp; 19,AT167-VLOOKUP(BI167,NySs!$L$2:$V$4,DK167,1) &amp; " - " &amp; AT167+VLOOKUP(BI167,NySs!$L$2:$V$4,DK167,1))),""),"")</f>
        <v/>
      </c>
      <c r="CB167" s="4" t="str">
        <f>IF(AND(ISNUMBER(DK167),DK167&lt;9),IF(AND(ISNUMBER(AU167),ISNUMBER(DK167)),IF(AU167-VLOOKUP(BI167,NyEo!$L$2:$V$4,DK167,1)&lt;1,1 &amp; " - " &amp; AU167+VLOOKUP(BI167,NyEo!$L$2:$V$4,DK167,1),IF(AU167+VLOOKUP(BI167,NyEo!$L$2:$V$4,DK167,1)&gt;19,AU167-VLOOKUP(BI167,NyEo!$L$2:$V$4,DK167,1) &amp; " - " &amp; 19,AU167-VLOOKUP(BI167,NyEo!$L$2:$V$4,DK167,1) &amp; " - " &amp; AU167+VLOOKUP(BI167,NyEo!$L$2:$V$4,DK167,1))),""),"")</f>
        <v/>
      </c>
      <c r="CC167" s="4" t="str">
        <f>IF(AND(ISNUMBER(DK167),DK167&gt;7),IF(AND(ISNUMBER(AV167),ISNUMBER(DK167)),IF(AV167-VLOOKUP(BI167,NyHt!$L$2:$V$4,DK167,1)&lt;1,1 &amp; " - " &amp; AV167+VLOOKUP(BI167,NyHt!$L$2:$V$4,DK167,1),IF(AV167+VLOOKUP(BI167,NyHt!$L$2:$V$4,DK167,1)&gt;19,AV167-VLOOKUP(BI167,NyHt!$L$2:$V$4,DK167,1) &amp; " - " &amp; 19,AV167-VLOOKUP(BI167,NyHt!$L$2:$V$4,DK167,1) &amp; " - " &amp; AV167+VLOOKUP(BI167,NyHt!$L$2:$V$4,DK167,1))),""),"")</f>
        <v/>
      </c>
      <c r="CD167" s="4" t="str">
        <f>IF(AND(ISNUMBER(AW167),ISNUMBER(DK167)),IF(AW167-VLOOKUP(BI167,NySiF!$L$2:$V$4,DK167,1)&lt;1,1 &amp; " - " &amp; AW167+VLOOKUP(BI167,NySiF!$L$2:$V$4,DK167,1),IF(AW167+VLOOKUP(BI167,NySiF!$L$2:$V$4,DK167,1)&gt;19,AW167-VLOOKUP(BI167,NySiF!$L$2:$V$4,DK167,1) &amp; " - " &amp; 19,AW167-VLOOKUP(BI167,NySiF!$L$2:$V$4,DK167,1) &amp; " - " &amp; AW167+VLOOKUP(BI167,NySiF!$L$2:$V$4,DK167,1))),"")</f>
        <v/>
      </c>
      <c r="CE167" s="4" t="str">
        <f>IF(AND(ISNUMBER(AX167),ISNUMBER(DK167)),IF(AX167-VLOOKUP(BI167,NySiB!$L$2:$V$4,DK167,1)&lt;1,1 &amp; " - " &amp; AX167+VLOOKUP(BI167,NySiB!$L$2:$V$4,DK167,1),IF(AX167+VLOOKUP(BI167,NySiB!$L$2:$V$4,DK167,1)&gt;19,AX167-VLOOKUP(BI167,NySiB!$L$2:$V$4,DK167,1) &amp; " - " &amp; 19,AX167-VLOOKUP(BI167,NySiB!$L$2:$V$4,DK167,1) &amp; " - " &amp; AX167+VLOOKUP(BI167,NySiB!$L$2:$V$4,DK167,1))),"")</f>
        <v/>
      </c>
      <c r="CF167" s="4" t="str">
        <f>IF(AND(ISNUMBER(AY167),ISNUMBER(DK167)),IF(AY167-VLOOKUP(BI167,NySiT!$L$2:$V$4,DK167,1)&lt;1,1 &amp; " - " &amp; AY167+VLOOKUP(BI167,NySiT!$L$2:$V$4,DK167,1),IF(AY167+VLOOKUP(BI167,NySiT!$L$2:$V$4,DK167,1)&gt;19,AY167-VLOOKUP(BI167,NySiT!$L$2:$V$4,DK167,1) &amp; " - " &amp; 19,AY167-VLOOKUP(BI167,NySiT!$L$2:$V$4,DK167,1) &amp; " - " &amp; AY167+VLOOKUP(BI167,NySiT!$L$2:$V$4,DK167,1))),"")</f>
        <v/>
      </c>
      <c r="CG167" s="4" t="str">
        <f>IF(AND(ISNUMBER(AZ167),ISNUMBER(DK167)),IF(AZ167-VLOOKUP(BI167,NyVs!$L$2:$V$4,DK167,1)&lt;1,1 &amp; " - " &amp; AZ167+VLOOKUP(BI167,NyVs!$L$2:$V$4,DK167,1),IF(AZ167+VLOOKUP(BI167,NyVs!$L$2:$V$4,DK167,1)&gt;19,AZ167-VLOOKUP(BI167,NyVs!$L$2:$V$4,DK167,1) &amp; " - " &amp; 19,AZ167-VLOOKUP(BI167,NyVs!$L$2:$V$4,DK167,1) &amp; " - " &amp; AZ167+VLOOKUP(BI167,NyVs!$L$2:$V$4,DK167,1))),"")</f>
        <v/>
      </c>
      <c r="CH167" s="4" t="str">
        <f>IF(AND(ISNUMBER(BA167),ISNUMBER(DK167)),IF(BA167-VLOOKUP(BI167,NyPp!$L$2:$V$4,DK167,1)&lt;1,1 &amp; " - " &amp; BA167+VLOOKUP(BI167,NyPp!$L$2:$V$4,DK167,1),IF(BA167+VLOOKUP(BI167,NyPp!$L$2:$V$4,DK167,1)&gt;19,BA167-VLOOKUP(BI167,NyPp!$L$2:$V$4,DK167,1) &amp; " - " &amp; 19,BA167-VLOOKUP(BI167,NyPp!$L$2:$V$4,DK167,1) &amp; " - " &amp; BA167+VLOOKUP(BI167,NyPp!$L$2:$V$4,DK167,1))),"")</f>
        <v/>
      </c>
      <c r="CI167" s="4" t="str">
        <f>IF(AND(ISNUMBER(BB167),ISNUMBER(DK167)),IF(BB167-VLOOKUP(BI167,NyIGS!$L$2:$V$4,DK167,1)&lt;40,40 &amp; " - " &amp; BB167+VLOOKUP(BI167,NyIGS!$L$2:$V$4,DK167,1),IF(BB167+VLOOKUP(BI167,NyIGS!$L$2:$V$4,DK167,1)&gt;160,BB167-VLOOKUP(BI167,NyIGS!$L$2:$V$4,DK167,1) &amp; " - " &amp; 160,BB167-VLOOKUP(BI167,NyIGS!$L$2:$V$4,DK167,1) &amp; " - " &amp; BB167+VLOOKUP(BI167,NyIGS!$L$2:$V$4,DK167,1))),"")</f>
        <v/>
      </c>
      <c r="CJ167" s="4" t="str">
        <f>IF(AND(ISNUMBER(BC167),ISNUMBER(DK167)),IF(BC167-VLOOKUP(BI167,NyIRS!$L$2:$V$4,DK167,1)&lt;40,40 &amp; " - " &amp; BC167+VLOOKUP(BI167,NyIRS!$L$2:$V$4,DK167,1),IF(BC167+VLOOKUP(BI167,NyIRS!$L$2:$V$4,DK167,1)&gt;160,BC167-VLOOKUP(BI167,NyIRS!$L$2:$V$4,DK167,1) &amp; " - " &amp; 160,BC167-VLOOKUP(BI167,NyIRS!$L$2:$V$4,DK167,1) &amp; " - " &amp; BC167+VLOOKUP(BI167,NyIRS!$L$2:$V$4,DK167,1))),"")</f>
        <v/>
      </c>
      <c r="CK167" s="4" t="str">
        <f>IF(AND(ISNUMBER(BD167),ISNUMBER(DK167)),IF(BD167-VLOOKUP(BI167,NyIES!$L$2:$V$4,DK167,1)&lt;40,40 &amp; " - " &amp; BD167+VLOOKUP(BI167,NyIES!$L$2:$V$4,DK167,1),IF(BD167+VLOOKUP(BI167,NyIES!$L$2:$V$4,DK167,1)&gt;160,BD167-VLOOKUP(BI167,NyIES!$L$2:$V$4,DK167,1) &amp; " - " &amp; 160,BD167-VLOOKUP(BI167,NyIES!$L$2:$V$4,DK167,1) &amp; " - " &amp; BD167+VLOOKUP(BI167,NyIES!$L$2:$V$4,DK167,1))),"")</f>
        <v/>
      </c>
      <c r="CL167" s="4" t="str">
        <f>IF(AND(ISNUMBER(BE167),ISNUMBER(DK167)),IF(BE167-VLOOKUP(BI167,NyISI!$L$2:$V$4,DK167,1)&lt;40,40 &amp; " - " &amp; BE167+VLOOKUP(BI167,NyISI!$L$2:$V$4,DK167,1),IF(BE167+VLOOKUP(BI167,NyISI!$L$2:$V$4,DK167,1)&gt;160,BE167-VLOOKUP(BI167,NyISI!$L$2:$V$4,DK167,1) &amp; " - " &amp; 160,BE167-VLOOKUP(BI167,NyISI!$L$2:$V$4,DK167,1) &amp; " - " &amp; BE167+VLOOKUP(BI167,NyISI!$L$2:$V$4,DK167,1))),"")</f>
        <v/>
      </c>
      <c r="CM167" s="4" t="str">
        <f>IF(AND(ISNUMBER(DK167),DK167&lt;8),IF(AND(ISNUMBER(BF167),ISNUMBER(DK167)),IF(BF167-VLOOKUP(BI167,NyISS!$L$2:$V$4,DK167,1)&lt;40,40 &amp; " - " &amp; BF167+VLOOKUP(BI167,NyISS!$L$2:$V$4,DK167,1),IF(BF167+VLOOKUP(BI167,NyISS!$L$2:$V$4,DK167,1)&gt;160,BF167-VLOOKUP(BI167,NyISS!$L$2:$V$4,DK167,1) &amp; " - " &amp; 160,BF167-VLOOKUP(BI167,NyISS!$L$2:$V$4,DK167,1) &amp; " - " &amp; BF167+VLOOKUP(BI167,NyISS!$L$2:$V$4,DK167,1))),""),"")</f>
        <v/>
      </c>
      <c r="CN167" s="4" t="str">
        <f>IF(AND(ISNUMBER(DK167),DK167&gt;7),IF(AND(ISNUMBER(BG167),ISNUMBER(DK167)),IF(BG167-VLOOKUP(BI167,NyISM!$L$2:$V$4,DK167,1)&lt;40,40 &amp; " - " &amp; BG167+VLOOKUP(BI167,NyISM!$L$2:$V$4,DK167,1),IF(BG167+VLOOKUP(BI167,NyISM!$L$2:$V$4,DK167,1)&gt;160,BG167-VLOOKUP(BI167,NyISM!$L$2:$V$4,DK167,1) &amp; " - " &amp; 160,BG167-VLOOKUP(BI167,NyISM!$L$2:$V$4,DK167,1) &amp; " - " &amp; BG167+VLOOKUP(BI167,NyISM!$L$2:$V$4,DK167,1))),""),"")</f>
        <v/>
      </c>
      <c r="CO167" s="4" t="str">
        <f>IF(AND(ISNUMBER(BH167),ISNUMBER(DK167)),IF(BH167-VLOOKUP(BI167,NyIAM!$L$2:$V$4,DK167,1)&lt;40,40 &amp; " - " &amp; BH167+VLOOKUP(BI167,NyIAM!$L$2:$V$4,DK167,1),IF(BH167+VLOOKUP(BI167,NyIAM!$L$2:$V$4,DK167,1)&gt;160,BH167-VLOOKUP(BI167,NyIAM!$L$2:$V$4,DK167,1) &amp; " - " &amp; 160,BH167-VLOOKUP(BI167,NyIAM!$L$2:$V$4,DK167,1) &amp; " - " &amp; BH167+VLOOKUP(BI167,NyIAM!$L$2:$V$4,DK167,1))),"")</f>
        <v/>
      </c>
      <c r="CP167" s="4" t="str">
        <f>IF(AF167="","",IF(AND(ISNUMBER(AF167),ISNUMBER(DK167)),IF(VLOOKUP(AF167,NyOm!$A$2:$K$30,DK167,1)=1,"Onormalt få ord",IF(VLOOKUP(AF167,NyOm!$A$2:$K$30,DK167,1)=2,"Färre antal ord än normalt",IF(VLOOKUP(AF167,NyOm!$A$2:$K$30,DK167,1)=3,"Normalt antal ord","")))))</f>
        <v/>
      </c>
      <c r="CQ167" s="4" t="str">
        <f>IF(AB167="","",IF(AND(ISNUMBER(AB167),ISNUMBER(DK167)),IF(VLOOKUP(AB167,NyPbTid!$A$2:$K$218,DK167,1)=1,"Onormalt lång tidsåtgång",IF(VLOOKUP(AB167,NyPbTid!$A$2:$K$218,DK167,1)=2,"Långsammare än normalt",IF(VLOOKUP(AB167,NyPbTid!$A$2:$K$218,DK167,1)=3,"Normal tidsåtgång","")))))</f>
        <v/>
      </c>
      <c r="CR167" s="4" t="str">
        <f>IF(AC167="","",IF(AND(ISNUMBER(AC167),ISNUMBER(DK167)),IF(VLOOKUP(AC167,NyPbFel!$A$2:$K$18,DK167,1)=1,"Onormalt antal fel",IF(VLOOKUP(AC167,NyPbFel!$A$2:$K$18,DK167,1)=2,"Fler fel än normalt",IF(VLOOKUP(AC167,NyPbFel!$A$2:$K$18,DK167,1)=3,"Normalt antal fel","")))))</f>
        <v/>
      </c>
      <c r="CS167" s="4" t="str">
        <f t="shared" si="50"/>
        <v/>
      </c>
      <c r="CT167" s="4" t="str">
        <f>IF(OR(ISNUMBER(CS167),CS167="0**"),IF(ISNUMBER(CS167),CS167/ABS(CS167)*VLOOKUP(1,SignDiff!$A$3:$K$4,DK167,1),VLOOKUP(1,SignDiff!$A$3:$K$4,DK167,1)),"")</f>
        <v/>
      </c>
      <c r="CU167" s="4" t="str">
        <f>IF(OR(ISNUMBER(CS167),CS167="0**"),IF(ISNUMBER(CS167),CS167/ABS(CS167)*VLOOKUP(1,SignDiff!$A$7:$K$8,DK167,1),VLOOKUP(1,SignDiff!$A$7:$K$8,DK167,1)),"")</f>
        <v/>
      </c>
      <c r="CV167" s="4" t="str">
        <f t="shared" si="51"/>
        <v/>
      </c>
      <c r="CW167" s="4" t="str">
        <f t="shared" si="52"/>
        <v/>
      </c>
      <c r="CX167" s="4" t="str">
        <f>IF(OR(ISNUMBER(CS167),CS167="0**"),IF(CS167="0**",VLOOKUP(0,'IRS-IES'!$A$2:$C$43,2,1),IF(CS167&lt;0,VLOOKUP(ABS(CS167),'IRS-IES'!$A$2:$C$43,2,1),VLOOKUP(ABS(CS167),'IRS-IES'!$A$2:$C$43,3,1))),"")</f>
        <v/>
      </c>
      <c r="CY167" s="4" t="str">
        <f t="shared" si="53"/>
        <v/>
      </c>
      <c r="CZ167" s="4" t="str">
        <f>IF(OR(ISNUMBER(CY167),CY167="0**"),IF(ISNUMBER(CY167),CY167/ABS(CY167)*VLOOKUP(2,SignDiff!$A$3:$K$4,DK167,1),VLOOKUP(2,SignDiff!$A$3:$K$4,DK167,1)),"")</f>
        <v/>
      </c>
      <c r="DA167" s="4" t="str">
        <f>IF(OR(ISNUMBER(CY167),CY167="0**"),IF(ISNUMBER(CY167),CY167/ABS(CY167)*VLOOKUP(2,SignDiff!$A$7:$K$8,DK167,1),VLOOKUP(2,SignDiff!$A$7:$K$8,DK167,1)),"")</f>
        <v/>
      </c>
      <c r="DB167" s="4" t="str">
        <f t="shared" si="54"/>
        <v/>
      </c>
      <c r="DC167" s="4" t="str">
        <f t="shared" si="55"/>
        <v/>
      </c>
      <c r="DD167" s="4" t="str">
        <f>IF(OR(ISNUMBER(CY167),CY167="0**"),IF(CY167="0**",VLOOKUP(0,'ISI-ISS'!$A$2:$C$43,2,1),IF(CY167&lt;0,VLOOKUP(ABS(CY167),'ISI-ISS'!$A$2:$C$43,2,1),VLOOKUP(ABS(CY167),'ISI-ISS'!$A$2:$C$43,3,1))),"")</f>
        <v/>
      </c>
      <c r="DE167" s="4" t="str">
        <f t="shared" si="56"/>
        <v/>
      </c>
      <c r="DF167" s="4" t="str">
        <f>IF(OR(ISNUMBER(DE167),DE167="0**"),IF(ISNUMBER(DE167),DE167/ABS(DE167)*VLOOKUP(2,SignDiff!$A$3:$K$4,DK167,1),VLOOKUP(2,SignDiff!$A$3:$K$4,DK167,1)),"")</f>
        <v/>
      </c>
      <c r="DG167" s="4" t="str">
        <f>IF(OR(ISNUMBER(DE167),DE167="0**"),IF(ISNUMBER(DE167),DE167/ABS(DE167)*VLOOKUP(2,SignDiff!$A$7:$K$8,DK167,1),VLOOKUP(2,SignDiff!$A$7:$K$8,DK167,1)),"")</f>
        <v/>
      </c>
      <c r="DH167" s="4" t="str">
        <f t="shared" si="57"/>
        <v/>
      </c>
      <c r="DI167" s="4" t="str">
        <f t="shared" si="58"/>
        <v/>
      </c>
      <c r="DJ167" s="4" t="str">
        <f>IF(OR(ISNUMBER(DE167),DE167="0**"),IF(DE167="0**",VLOOKUP(0,'ISI-ISM'!$A$2:$C$43,2,1),IF(DE167&lt;0,VLOOKUP(ABS(DE167),'ISI-ISM'!$A$2:$C$43,2,1),VLOOKUP(ABS(DE167),'ISI-ISM'!$A$2:$C$43,3,1))),"")</f>
        <v/>
      </c>
      <c r="DK167" s="4" t="str">
        <f>IF(ISERROR(VLOOKUP(N167,age!$A$2:$C$11,2,1)),"",VLOOKUP(N167,age!$A$2:$C$11,2,1))</f>
        <v/>
      </c>
      <c r="DL167" s="4" t="str">
        <f>IF(ISERROR(VLOOKUP(N167,age!$A$2:$C$11,3,1)),"",VLOOKUP(N167,age!$A$2:$C$11,3,1))</f>
        <v/>
      </c>
      <c r="DM167" s="4">
        <f t="shared" si="45"/>
        <v>0</v>
      </c>
      <c r="DN167" s="4">
        <f t="shared" si="46"/>
        <v>0</v>
      </c>
      <c r="DO167" s="4">
        <f t="shared" si="47"/>
        <v>0</v>
      </c>
      <c r="DP167" s="4">
        <f t="shared" si="48"/>
        <v>0</v>
      </c>
      <c r="DQ167" s="4">
        <f t="shared" si="49"/>
        <v>0</v>
      </c>
      <c r="DR167" s="9" t="str">
        <f t="shared" si="59"/>
        <v/>
      </c>
      <c r="DS167" s="9" t="str">
        <f t="shared" si="60"/>
        <v/>
      </c>
      <c r="DT167" s="9" t="str">
        <f t="shared" si="61"/>
        <v/>
      </c>
      <c r="DU167" s="9" t="str">
        <f t="shared" si="62"/>
        <v/>
      </c>
      <c r="DV167" s="9" t="str">
        <f t="shared" si="63"/>
        <v/>
      </c>
      <c r="DW167" s="9" t="str">
        <f t="shared" si="64"/>
        <v/>
      </c>
      <c r="DX167" s="9" t="str">
        <f t="shared" si="65"/>
        <v/>
      </c>
      <c r="DY167" s="9" t="str">
        <f>IF(AND(ISNUMBER(AJ167),ISNUMBER(DK167)),IF(AJ167-VLOOKUP(BI167,NyFi!$L$2:$V$4,DK167,1)&lt;1,1,AJ167-VLOOKUP(BI167,NyFi!$L$2:$V$4,DK167,1)),"")</f>
        <v/>
      </c>
      <c r="DZ167" s="9" t="str">
        <f>IF(AND(ISNUMBER(DK167),DK167&lt;8),IF(AND(ISNUMBER(AK167),ISNUMBER(DK167)),IF(AK167-VLOOKUP(BI167,NyGs!$L$2:$V$4,DK167,1)&lt;1,1,AK167-VLOOKUP(BI167,NyGs!$L$2:$V$4,DK167,1)),""),"")</f>
        <v/>
      </c>
      <c r="EA167" s="9" t="str">
        <f>IF(AND(ISNUMBER(AL167),ISNUMBER(DK167)),IF(AL167-VLOOKUP(BI167,NyRm!$L$2:$V$4,DK167,1)&lt;1,1,AL167-VLOOKUP(BI167,NyRm!$L$2:$V$4,DK167,1)),"")</f>
        <v/>
      </c>
      <c r="EB167" s="9" t="str">
        <f>IF(AND(ISNUMBER(AM167),ISNUMBER(DK167)),IF(AM167-VLOOKUP(BI167,NyFm!$L$2:$V$4,DK167,1)&lt;1,1,AM167-VLOOKUP(BI167,NyFm!$L$2:$V$4,DK167,1)),"")</f>
        <v/>
      </c>
      <c r="EC167" s="9" t="str">
        <f>IF(AND(ISNUMBER(DK167),DK167&lt;8),IF(AND(ISNUMBER(AN167),ISNUMBER(DK167)),IF(AN167-VLOOKUP(BI167,NyLi1R!$L$2:$V$4,DK167,1)&lt;1,1,AN167-VLOOKUP(BI167,NyLi1R!$L$2:$V$4,DK167,1)),""),"")</f>
        <v/>
      </c>
      <c r="ED167" s="9" t="str">
        <f>IF(AND(ISNUMBER(DK167),DK167&lt;8),IF(AND(ISNUMBER(AO167),ISNUMBER(DK167)),IF(AO167-VLOOKUP(BI167,NyLi1E!$L$2:$V$4,DK167,1)&lt;1,1,AO167-VLOOKUP(BI167,NyLi1E!$L$2:$V$4,DK167,1)),""),"")</f>
        <v/>
      </c>
      <c r="EE167" s="9" t="str">
        <f>IF(AND(ISNUMBER(DK167),DK167&lt;8),IF(AND(ISNUMBER(AP167),ISNUMBER(DK167)),IF(AP167-VLOOKUP(BI167,NyLi1T!$L$2:$V$4,DK167,1)&lt;1,1,AP167-VLOOKUP(BI167,NyLi1T!$L$2:$V$4,DK167,1)),""),"")</f>
        <v/>
      </c>
      <c r="EF167" s="9" t="str">
        <f>IF(AND(ISNUMBER(DK167),DK167&gt;7),IF(AND(ISNUMBER(AQ167),ISNUMBER(DK167)),IF(AQ167-VLOOKUP(BI167,NyLi2R!$L$2:$V$4,DK167,1)&lt;1,1,AQ167-VLOOKUP(BI167,NyLi2R!$L$2:$V$4,DK167,1)),""),"")</f>
        <v/>
      </c>
      <c r="EG167" s="9" t="str">
        <f>IF(AND(ISNUMBER(DK167),DK167&gt;7),IF(AND(ISNUMBER(AR167),ISNUMBER(DK167)),IF(AR167-VLOOKUP(BI167,NyLi2E!$L$2:$V$4,DK167,1)&lt;1,1,AR167-VLOOKUP(BI167,NyLi2E!$L$2:$V$4,DK167,1)),""),"")</f>
        <v/>
      </c>
      <c r="EH167" s="9" t="str">
        <f>IF(AND(ISNUMBER(DK167),DK167&gt;7),IF(AND(ISNUMBER(AS167),ISNUMBER(DK167)),IF(AS167-VLOOKUP(BI167,NyLi2T!$L$2:$V$4,DK167,1)&lt;1,1,AS167-VLOOKUP(BI167,NyLi2T!$L$2:$V$4,DK167,1)),""),"")</f>
        <v/>
      </c>
      <c r="EI167" s="9" t="str">
        <f>IF(AND(ISNUMBER(DK167),DK167&lt;8),IF(AND(ISNUMBER(AT167),ISNUMBER(DK167)),IF(AT167-VLOOKUP(BI167,NySs!$L$2:$V$4,DK167,1)&lt;1,1,AT167-VLOOKUP(BI167,NySs!$L$2:$V$4,DK167,1)),""),"")</f>
        <v/>
      </c>
      <c r="EJ167" s="9" t="str">
        <f>IF(AND(ISNUMBER(DK167),DK167&lt;9),IF(AND(ISNUMBER(AU167),ISNUMBER(DK167)),IF(AU167-VLOOKUP(BI167,NyEo!$L$2:$V$4,DK167,1)&lt;1,1,AU167-VLOOKUP(BI167,NyEo!$L$2:$V$4,DK167,1)),""),"")</f>
        <v/>
      </c>
      <c r="EK167" s="9" t="str">
        <f>IF(AND(ISNUMBER(DK167),DK167&gt;7),IF(AND(ISNUMBER(AV167),ISNUMBER(DK167)),IF(AV167-VLOOKUP(BI167,NyHt!$L$2:$V$4,DK167,1)&lt;1,1,AV167-VLOOKUP(BI167,NyHt!$L$2:$V$4,DK167,1)),""),"")</f>
        <v/>
      </c>
      <c r="EL167" s="9" t="str">
        <f>IF(AND(ISNUMBER(AW167),ISNUMBER(DK167)),IF(AW167-VLOOKUP(BI167,NySiF!$L$2:$V$4,DK167,1)&lt;1,1,AW167-VLOOKUP(BI167,NySiF!$L$2:$V$4,DK167,1)),"")</f>
        <v/>
      </c>
      <c r="EM167" s="9" t="str">
        <f>IF(AND(ISNUMBER(AX167),ISNUMBER(DK167)),IF(AX167-VLOOKUP(BI167,NySiB!$L$2:$V$4,DK167,1)&lt;1,1,AX167-VLOOKUP(BI167,NySiB!$L$2:$V$4,DK167,1)),"")</f>
        <v/>
      </c>
      <c r="EN167" s="9" t="str">
        <f>IF(AND(ISNUMBER(AY167),ISNUMBER(DK167)),IF(AY167-VLOOKUP(BI167,NySiT!$L$2:$V$4,DK167,1)&lt;1,1,AY167-VLOOKUP(BI167,NySiT!$L$2:$V$4,DK167,1)),"")</f>
        <v/>
      </c>
      <c r="EO167" s="9" t="str">
        <f>IF(AND(ISNUMBER(AZ167),ISNUMBER(DK167)),IF(AZ167-VLOOKUP(BI167,NyVs!$L$2:$V$4,DK167,1)&lt;1,1,AZ167-VLOOKUP(BI167,NyVs!$L$2:$V$4,DK167,1)),"")</f>
        <v/>
      </c>
      <c r="EP167" s="9" t="str">
        <f>IF(AND(ISNUMBER(BA167),ISNUMBER(DK167)),IF(BA167-VLOOKUP(BI167,NyPp!$L$2:$V$4,DK167,1)&lt;1,1,BA167-VLOOKUP(BI167,NyPp!$L$2:$V$4,DK167,1)),"")</f>
        <v/>
      </c>
      <c r="EQ167" s="9" t="str">
        <f>IF(AND(ISNUMBER(BB167),ISNUMBER(DK167)),IF(BB167-VLOOKUP(BI167,NyIGS!$L$2:$V$4,DK167,1)&lt;40,40,BB167-VLOOKUP(BI167,NyIGS!$L$2:$V$4,DK167,1)),"")</f>
        <v/>
      </c>
      <c r="ER167" s="9" t="str">
        <f>IF(AND(ISNUMBER(BC167),ISNUMBER(DK167)),IF(BC167-VLOOKUP(BI167,NyIRS!$L$2:$V$4,DK167,1)&lt;40,40,BC167-VLOOKUP(BI167,NyIRS!$L$2:$V$4,DK167,1)),"")</f>
        <v/>
      </c>
      <c r="ES167" s="9" t="str">
        <f>IF(AND(ISNUMBER(BD167),ISNUMBER(DK167)),IF(BD167-VLOOKUP(BI167,NyIES!$L$2:$V$4,DK167,1)&lt;40,40,BD167-VLOOKUP(BI167,NyIES!$L$2:$V$4,DK167,1)),"")</f>
        <v/>
      </c>
      <c r="ET167" s="9" t="str">
        <f>IF(AND(ISNUMBER(BE167),ISNUMBER(DK167)),IF(BE167-VLOOKUP(BI167,NyISI!$L$2:$V$4,DK167,1)&lt;40,40,BE167-VLOOKUP(BI167,NyISI!$L$2:$V$4,DK167,1)),"")</f>
        <v/>
      </c>
      <c r="EU167" s="9" t="str">
        <f>IF(AND(ISNUMBER(DK167),DK167&lt;8),IF(AND(ISNUMBER(BF167),ISNUMBER(DK167)),IF(BF167-VLOOKUP(BI167,NyISS!$L$2:$V$4,DK167,1)&lt;40,40,BF167-VLOOKUP(BI167,NyISS!$L$2:$V$4,DK167,1)),""),"")</f>
        <v/>
      </c>
      <c r="EV167" s="9" t="str">
        <f>IF(AND(ISNUMBER(DK167),DK167&gt;7),IF(AND(ISNUMBER(BG167),ISNUMBER(DK167)),IF(BG167-VLOOKUP(BI167,NyISM!$L$2:$V$4,DK167,1)&lt;40,40,BG167-VLOOKUP(BI167,NyISM!$L$2:$V$4,DK167,1)),""),"")</f>
        <v/>
      </c>
      <c r="EW167" s="9" t="str">
        <f>IF(AND(ISNUMBER(BH167),ISNUMBER(DK167)),IF(BH167-VLOOKUP(BI167,NyIAM!$L$2:$V$4,DK167,1)&lt;40,40,BH167-VLOOKUP(BI167,NyIAM!$L$2:$V$4,DK167,1)),"")</f>
        <v/>
      </c>
      <c r="EX167" s="9" t="str">
        <f>IF(AND(ISNUMBER(AJ167),ISNUMBER(DK167)),IF(AJ167+VLOOKUP(BI167,NyFi!$L$2:$V$4,DK167,1)&gt;19,19,AJ167+VLOOKUP(BI167,NyFi!$L$2:$V$4,DK167,1)),"")</f>
        <v/>
      </c>
      <c r="EY167" s="9" t="str">
        <f>IF(AND(ISNUMBER(DK167),DK167&lt;8),IF(AND(ISNUMBER(AK167),ISNUMBER(DK167)),IF(AK167+VLOOKUP(BI167,NyGs!$L$2:$V$4,DK167,1)&gt;19,19,AK167+VLOOKUP(BI167,NyGs!$L$2:$V$4,DK167,1)),""),"")</f>
        <v/>
      </c>
      <c r="EZ167" s="9" t="str">
        <f>IF(AND(ISNUMBER(AL167),ISNUMBER(DK167)),IF(AL167+VLOOKUP(BI167,NyRm!$L$2:$V$4,DK167,1)&gt;19,19,AL167+VLOOKUP(BI167,NyRm!$L$2:$V$4,DK167,1)),"")</f>
        <v/>
      </c>
      <c r="FA167" s="9" t="str">
        <f>IF(AND(ISNUMBER(AM167),ISNUMBER(DK167)),IF(AM167+VLOOKUP(BI167,NyFm!$L$2:$V$4,DK167,1)&gt;19,19,AM167+VLOOKUP(BI167,NyFm!$L$2:$V$4,DK167,1)),"")</f>
        <v/>
      </c>
      <c r="FB167" s="9" t="str">
        <f>IF(AND(ISNUMBER(DK167),DK167&lt;8),IF(AND(ISNUMBER(AN167),ISNUMBER(DK167)),IF(AN167+VLOOKUP(BI167,NyLi1R!$L$2:$V$4,DK167,1)&gt;19,19,AN167+VLOOKUP(BI167,NyLi1R!$L$2:$V$4,DK167,1)),""),"")</f>
        <v/>
      </c>
      <c r="FC167" s="9" t="str">
        <f>IF(AND(ISNUMBER(DK167),DK167&lt;8),IF(AND(ISNUMBER(AO167),ISNUMBER(DK167)),IF(AO167+VLOOKUP(BI167,NyLi1E!$L$2:$V$4,DK167,1)&gt;19,19,AO167+VLOOKUP(BI167,NyLi1E!$L$2:$V$4,DK167,1)),""),"")</f>
        <v/>
      </c>
      <c r="FD167" s="9" t="str">
        <f>IF(AND(ISNUMBER(DK167),DK167&lt;8),IF(AND(ISNUMBER(AP167),ISNUMBER(DK167)),IF(AP167+VLOOKUP(BI167,NyLi1T!$L$2:$V$4,DK167,1)&gt;19,19,AP167+VLOOKUP(BI167,NyLi1T!$L$2:$V$4,DK167,1)),""),"")</f>
        <v/>
      </c>
      <c r="FE167" s="9" t="str">
        <f>IF(AND(ISNUMBER(DK167),DK167&gt;7),IF(AND(ISNUMBER(AQ167),ISNUMBER(DK167)),IF(AQ167+VLOOKUP(BI167,NyLi2R!$L$2:$V$4,DK167,1)&gt;19,19,AQ167+VLOOKUP(BI167,NyLi2R!$L$2:$V$4,DK167,1)),""),"")</f>
        <v/>
      </c>
      <c r="FF167" s="9" t="str">
        <f>IF(AND(ISNUMBER(DK167),DK167&gt;7),IF(AND(ISNUMBER(AR167),ISNUMBER(DK167)),IF(AR167+VLOOKUP(BI167,NyLi2E!$L$2:$V$4,DK167,1)&gt;19,19,AR167+VLOOKUP(BI167,NyLi2E!$L$2:$V$4,DK167,1)),""),"")</f>
        <v/>
      </c>
      <c r="FG167" s="9" t="str">
        <f>IF(AND(ISNUMBER(DK167),DK167&gt;7),IF(AND(ISNUMBER(AS167),ISNUMBER(DK167)),IF(AS167+VLOOKUP(BI167,NyLi2T!$L$2:$V$4,DK167,1)&gt;19,19,AS167+VLOOKUP(BI167,NyLi2T!$L$2:$V$4,DK167,1)),""),"")</f>
        <v/>
      </c>
      <c r="FH167" s="9" t="str">
        <f>IF(AND(ISNUMBER(DK167),DK167&lt;8),IF(AND(ISNUMBER(AT167),ISNUMBER(DK167)),IF(AT167+VLOOKUP(BI167,NySs!$L$2:$V$4,DK167,1)&gt;19,19,AT167+VLOOKUP(BI167,NySs!$L$2:$V$4,DK167,1)),""),"")</f>
        <v/>
      </c>
      <c r="FI167" s="9" t="str">
        <f>IF(AND(ISNUMBER(DK167),DK167&lt;9),IF(AND(ISNUMBER(AU167),ISNUMBER(DK167)),IF(AU167+VLOOKUP(BI167,NyEo!$L$2:$V$4,DK167,1)&gt;19,19,AU167+VLOOKUP(BI167,NyEo!$L$2:$V$4,DK167,1)),""),"")</f>
        <v/>
      </c>
      <c r="FJ167" s="9" t="str">
        <f>IF(AND(ISNUMBER(DK167),DK167&gt;7),IF(AND(ISNUMBER(AV167),ISNUMBER(DK167)),IF(AV167+VLOOKUP(BI167,NyHt!$L$2:$V$4,DK167,1)&gt;19,19,AV167+VLOOKUP(BI167,NyHt!$L$2:$V$4,DK167,1)),""),"")</f>
        <v/>
      </c>
      <c r="FK167" s="9" t="str">
        <f>IF(AND(ISNUMBER(AW167),ISNUMBER(DK167)),IF(AW167+VLOOKUP(BI167,NySiF!$L$2:$V$4,DK167,1)&gt;19,19,AW167+VLOOKUP(BI167,NySiF!$L$2:$V$4,DK167,1)),"")</f>
        <v/>
      </c>
      <c r="FL167" s="9" t="str">
        <f>IF(AND(ISNUMBER(AX167),ISNUMBER(DK167)),IF(AX167+VLOOKUP(BI167,NySiB!$L$2:$V$4,DK167,1)&gt;19,19,AX167+VLOOKUP(BI167,NySiB!$L$2:$V$4,DK167,1)),"")</f>
        <v/>
      </c>
      <c r="FM167" s="9" t="str">
        <f>IF(AND(ISNUMBER(AY167),ISNUMBER(DK167)),IF(AY167+VLOOKUP(BI167,NySiT!$L$2:$V$4,DK167,1)&gt;19,19,AY167+VLOOKUP(BI167,NySiT!$L$2:$V$4,DK167,1)),"")</f>
        <v/>
      </c>
      <c r="FN167" s="9" t="str">
        <f>IF(AND(ISNUMBER(AZ167),ISNUMBER(DK167)),IF(AZ167+VLOOKUP(BI167,NyVs!$L$2:$V$4,DK167,1)&gt;19,19,AZ167+VLOOKUP(BI167,NyVs!$L$2:$V$4,DK167,1)),"")</f>
        <v/>
      </c>
      <c r="FO167" s="9" t="str">
        <f>IF(AND(ISNUMBER(BA167),ISNUMBER(DK167)),IF(BA167+VLOOKUP(BI167,NyPp!$L$2:$V$4,DK167,1)&gt;19,19,BA167+VLOOKUP(BI167,NyPp!$L$2:$V$4,DK167,1)),"")</f>
        <v/>
      </c>
      <c r="FP167" s="9" t="str">
        <f>IF(AND(ISNUMBER(BB167),ISNUMBER(DK167)),IF(BB167+VLOOKUP(BI167,NyIGS!$L$2:$V$4,DK167,1)&gt;160,160,BB167+VLOOKUP(BI167,NyIGS!$L$2:$V$4,DK167,1)),"")</f>
        <v/>
      </c>
      <c r="FQ167" s="9" t="str">
        <f>IF(AND(ISNUMBER(BC167),ISNUMBER(DK167)),IF(BC167+VLOOKUP(BI167,NyIRS!$L$2:$V$4,DK167,1)&gt;160,160,BC167+VLOOKUP(BI167,NyIRS!$L$2:$V$4,DK167,1)),"")</f>
        <v/>
      </c>
      <c r="FR167" s="9" t="str">
        <f>IF(AND(ISNUMBER(BD167),ISNUMBER(DK167)),IF(BD167+VLOOKUP(BI167,NyIES!$L$2:$V$4,DK167,1)&gt;160,160, BD167+VLOOKUP(BI167,NyIES!$L$2:$V$4,DK167,1)),"")</f>
        <v/>
      </c>
      <c r="FS167" s="9" t="str">
        <f>IF(AND(ISNUMBER(BE167),ISNUMBER(DK167)),IF(BE167+VLOOKUP(BI167,NyISI!$L$2:$V$4,DK167,1)&gt;160,160,BE167+VLOOKUP(BI167,NyISI!$L$2:$V$4,DK167,1)),"")</f>
        <v/>
      </c>
      <c r="FT167" s="9" t="str">
        <f>IF(AND(ISNUMBER(DK167),DK167&lt;8),IF(AND(ISNUMBER(BF167),ISNUMBER(DK167)),IF(BF167+VLOOKUP(BI167,NyISS!$L$2:$V$4,DK167,1)&gt;160,160,BF167+VLOOKUP(BI167,NyISS!$L$2:$V$4,DK167,1)),""),"")</f>
        <v/>
      </c>
      <c r="FU167" s="9" t="str">
        <f>IF(AND(ISNUMBER(DK167),DK167&gt;7),IF(AND(ISNUMBER(BG167),ISNUMBER(DK167)),IF(BG167+VLOOKUP(BI167,NyISM!$L$2:$V$4,DK167,1)&gt;160,160,BG167+VLOOKUP(BI167,NyISM!$L$2:$V$4,DK167,1)),""),"")</f>
        <v/>
      </c>
      <c r="FV167" s="9" t="str">
        <f>IF(AND(ISNUMBER(BH167),ISNUMBER(DK167)),IF(BH167+VLOOKUP(BI167,NyIAM!$L$2:$V$4,DK167,1)&gt;160,160,BH167+VLOOKUP(BI167,NyIAM!$L$2:$V$4,DK167,1)),"")</f>
        <v/>
      </c>
    </row>
    <row r="168" spans="1:178" x14ac:dyDescent="0.2">
      <c r="A168" s="51"/>
      <c r="B168" s="51"/>
      <c r="C168" s="51"/>
      <c r="D168" s="51"/>
      <c r="E168" s="51"/>
      <c r="F168" s="51"/>
      <c r="G168" s="51"/>
      <c r="H168" s="51"/>
      <c r="I168" s="51"/>
      <c r="J168" s="52"/>
      <c r="K168" s="52"/>
      <c r="L168" s="53"/>
      <c r="M168" s="53"/>
      <c r="N168" s="58" t="str">
        <f t="shared" si="44"/>
        <v/>
      </c>
      <c r="O168" s="53"/>
      <c r="P168" s="53"/>
      <c r="Q168" s="53"/>
      <c r="R168" s="53"/>
      <c r="S168" s="53"/>
      <c r="T168" s="53"/>
      <c r="U168" s="53"/>
      <c r="V168" s="53"/>
      <c r="W168" s="53"/>
      <c r="X168" s="53"/>
      <c r="Y168" s="53"/>
      <c r="Z168" s="53"/>
      <c r="AA168" s="53"/>
      <c r="AB168" s="53"/>
      <c r="AC168" s="53"/>
      <c r="AD168" s="53"/>
      <c r="AE168" s="53"/>
      <c r="AF168" s="53"/>
      <c r="AG168" s="53"/>
      <c r="AH168" s="53"/>
      <c r="AI168" s="53"/>
      <c r="AJ168" s="4" t="str">
        <f>IF(O168="","",IF(ISNUMBER(N168),VLOOKUP(O168,NyFi!$A$2:$K$40,DK168),""))</f>
        <v/>
      </c>
      <c r="AK168" s="4" t="str">
        <f>IF(P168="","",IF(AND(ISNUMBER(N168),DK168&lt;8),VLOOKUP(P168,NyGs!$A$2:$G$41,DK168),""))</f>
        <v/>
      </c>
      <c r="AL168" s="4" t="str">
        <f>IF(AA168="","",IF(ISNUMBER(N168),VLOOKUP(AA168,NyRm!$A$2:$K$56,DK168),""))</f>
        <v/>
      </c>
      <c r="AM168" s="4" t="str">
        <f>IF(Z168="","",IF(ISNUMBER(N168),VLOOKUP(Z168,NyFm!$A$2:$K$46,DK168),""))</f>
        <v/>
      </c>
      <c r="AN168" s="4" t="str">
        <f>IF(U168="","",IF(AND(ISNUMBER(N168),DK168&lt;8),VLOOKUP(U168,NyLi1R!$A$2:$G$20,DK168),""))</f>
        <v/>
      </c>
      <c r="AO168" s="4" t="str">
        <f>IF(V168="","",IF(AND(ISNUMBER(N168),DK168&lt;8),VLOOKUP(V168,NyLi1E!$A$2:$G$20,DK168),""))</f>
        <v/>
      </c>
      <c r="AP168" s="4" t="str">
        <f>IF(AND(ISNUMBER(N168),ISNUMBER(AN168),ISNUMBER(AO168),DK168&lt;8),VLOOKUP(AN168+AO168,NyLi1T!$A$2:$G$40,DK168),"")</f>
        <v/>
      </c>
      <c r="AQ168" s="4" t="str">
        <f>IF(W168="","",IF(AND(ISNUMBER(N168),DK168&gt;7),VLOOKUP(W168,NyLi2R!$A$2:$K$20,DK168),""))</f>
        <v/>
      </c>
      <c r="AR168" s="4" t="str">
        <f>IF(X168="","",IF(AND(ISNUMBER(N168),DK168&gt;7),VLOOKUP(X168,NyLi2E!$A$2:$K$20,DK168),""))</f>
        <v/>
      </c>
      <c r="AS168" s="4" t="str">
        <f>IF(AND(ISNUMBER(N168),ISNUMBER(AQ168),ISNUMBER(AR168),DK168&gt;7),VLOOKUP(AQ168+AR168,NyLi2T!$A$2:$K$40,DK168),"")</f>
        <v/>
      </c>
      <c r="AT168" s="4" t="str">
        <f>IF(AE168="","",IF(AND(ISNUMBER(N168),DK168&lt;8),VLOOKUP(AE168,NySs!$A$2:$G$28,DK168),""))</f>
        <v/>
      </c>
      <c r="AU168" s="4" t="str">
        <f>IF(AD168="","",IF(AND(ISNUMBER(N168),DK168&lt;9),VLOOKUP(AD168,NyEo!$A$2:$H$22,DK168),""))</f>
        <v/>
      </c>
      <c r="AV168" s="4" t="str">
        <f>IF(Q168="","",IF(AND(ISNUMBER(N168),DK168&gt;7),VLOOKUP(Q168,NyHt!$A$2:$K$17,DK168),""))</f>
        <v/>
      </c>
      <c r="AW168" s="4" t="str">
        <f>IF(R168="","",IF(ISNUMBER(N168),VLOOKUP(R168,NySiF!$A$2:$K$18,DK168),""))</f>
        <v/>
      </c>
      <c r="AX168" s="4" t="str">
        <f>IF(S168="","",IF(ISNUMBER(N168),VLOOKUP(S168,NySiB!$A$2:$K$16,DK168),""))</f>
        <v/>
      </c>
      <c r="AY168" s="4" t="str">
        <f>IF(T168="","",IF(ISNUMBER(N168),VLOOKUP(T168,NySiT!$A$2:$K$32,DK168),""))</f>
        <v/>
      </c>
      <c r="AZ168" s="4" t="str">
        <f>IF(Y168="","",IF(ISNUMBER(N168),VLOOKUP(Y168,NyVs!$A$2:$K$86,DK168),""))</f>
        <v/>
      </c>
      <c r="BA168" s="4" t="str">
        <f>IF(AI168="","",IF(ISNUMBER(N168),VLOOKUP(AI168,NyPp!$A$2:$K$202,DK168),""))</f>
        <v/>
      </c>
      <c r="BB168" s="4" t="str">
        <f>IF(AND(ISNUMBER(AJ168),ISNUMBER(AK168),ISNUMBER(AL168),ISNUMBER(AM168),DK168&lt;8),IF(COUNTIF(O168,0)+COUNTIF(P168,0)+COUNTIF(AA168,0)+COUNTIF(Z168,0)&gt;1,"",VLOOKUP(AJ168+AK168+AL168+AM168,NyIGS!$A$2:$K$78,DK168)),IF(AND(ISNUMBER(AJ168),ISNUMBER(AL168),ISNUMBER(AM168),ISNUMBER(AS168),DK168&gt;7),IF(COUNTIF(O168,0)+COUNTIF(AA168,0)+COUNTIF(Z168,0)+AND(COUNTIF(W168,0),COUNTIF(X168,0))&gt;1,"",VLOOKUP(AJ168+AL168+AM168+AS168,NyIGS!$A$2:$K$78,DK168)),""))</f>
        <v/>
      </c>
      <c r="BC168" s="4" t="str">
        <f>IF(AND(ISNUMBER(AJ168),ISNUMBER(AN168),ISNUMBER(AT168),DK168&lt;8),IF(COUNTIF(O168,0)+COUNTIF(U168,0)+COUNTIF(AE168,0)&gt;1,"",VLOOKUP(AJ168+AN168+AT168,NyIRS!$A$2:$K$59,DK168)),IF(AND(ISNUMBER(AJ168),ISNUMBER(AQ168),DK168&gt;7),IF(COUNTIF(O168,0)+COUNTIF(W168,0)&gt;1,"",VLOOKUP(AJ168+AQ168,NyIRS!$A$2:$K$59,DK168)),""))</f>
        <v/>
      </c>
      <c r="BD168" s="4" t="str">
        <f>IF(AND(ISNUMBER(AK168),ISNUMBER(AL168),ISNUMBER(AM168),DK168&lt;8),IF(COUNTIF(P168,0)+COUNTIF(AA168,0)+COUNTIF(Z168,0)&gt;1,"",VLOOKUP(AK168+AL168+AM168,NyIES!$A$2:$K$59,DK168)),IF(AND(ISNUMBER(AL168),ISNUMBER(AM168),ISNUMBER(AR168),DK168&gt;7),IF(COUNTIF(AA168,0)+COUNTIF(Z168,0)+COUNTIF(X168,0)&gt;1,"",VLOOKUP(AL168+AM168+AR168,NyIES!$A$2:$K$59,DK168)),""))</f>
        <v/>
      </c>
      <c r="BE168" s="4" t="str">
        <f>IF(AND(ISNUMBER(AJ168),ISNUMBER(AP168),ISNUMBER(AU168),DK168&lt;8),IF(COUNTIF(O168,0)+AND(COUNTIF(U168,0),COUNTIF(V168,0))+COUNTIF(AD168,0)&gt;1,"",VLOOKUP(AJ168+AP168+AU168,NyISI!$A$2:$K$59,DK168)),IF(AND(ISNUMBER(AS168),ISNUMBER(AU168),ISNUMBER(AV168),DK168=8),IF(COUNTIF(AD168,0)+COUNTIF(Q168,0)+AND(COUNTIF(W168,0),COUNTIF(X168,0))&gt;1,"",VLOOKUP(AS168+AU168+AV168,NyISI!$A$2:$K$59,DK168)),IF(AND(ISNUMBER(AS168),ISNUMBER(AV168),DK168&gt;8),IF(COUNTIF(Q168,0)+AND(COUNTIF(W168,0),COUNTIF(X168,0))&gt;1,"",VLOOKUP(AS168+AV168,NyISI!$A$2:$K$59,DK168)),"")))</f>
        <v/>
      </c>
      <c r="BF168" s="4" t="str">
        <f>IF(AND(ISNUMBER(AT168),ISNUMBER(AK168),ISNUMBER(AL168),ISNUMBER(AM168),DK168&lt;8),IF(COUNTIF(P168,0)+COUNTIF(AA168,0)+COUNTIF(Z168,0)+COUNTIF(AE168,0)&gt;1,"",VLOOKUP(AT168+AK168+AL168+AM168,NyISS!$A$2:$G$78,DK168)),"")</f>
        <v/>
      </c>
      <c r="BG168" s="4" t="str">
        <f>IF(AND(ISNUMBER(AJ168),ISNUMBER(AL168),ISNUMBER(AM168),DK168&gt;7),IF(COUNTIF(O168,0)+COUNTIF(AA168,0)+COUNTIF(Z168,0)&gt;1,"",VLOOKUP(AJ168+AL168+AM168,NyISM!$A$2:$K$59,DK168)),"")</f>
        <v/>
      </c>
      <c r="BH168" s="4" t="str">
        <f>IF(AND(ISNUMBER(AY168),ISNUMBER(AZ168)),IF(COUNTIF(T168,0)+COUNTIF(Y168,0)&gt;1,"",VLOOKUP(AY168+AZ168,NyIAM!$A$2:$K$40,DK168)),"")</f>
        <v/>
      </c>
      <c r="BJ168" s="4" t="str">
        <f>IF(ISNUMBER(BB168),VLOOKUP(BB168,Percentil!$A$2:$B$122,2,1),"")</f>
        <v/>
      </c>
      <c r="BK168" s="4" t="str">
        <f>IF(ISNUMBER(BC168),VLOOKUP(BC168,Percentil!$A$2:$B$122,2,1),"")</f>
        <v/>
      </c>
      <c r="BL168" s="4" t="str">
        <f>IF(ISNUMBER(BD168),VLOOKUP(BD168,Percentil!$A$2:$B$122,2,1),"")</f>
        <v/>
      </c>
      <c r="BM168" s="4" t="str">
        <f>IF(ISNUMBER(BE168),VLOOKUP(BE168,Percentil!$A$2:$B$122,2,1),"")</f>
        <v/>
      </c>
      <c r="BN168" s="4" t="str">
        <f>IF(ISNUMBER(BF168),VLOOKUP(BF168,Percentil!$A$2:$B$122,2,1),"")</f>
        <v/>
      </c>
      <c r="BO168" s="4" t="str">
        <f>IF(ISNUMBER(BG168),VLOOKUP(BG168,Percentil!$A$2:$B$122,2,1),"")</f>
        <v/>
      </c>
      <c r="BP168" s="4" t="str">
        <f>IF(ISNUMBER(BH168),VLOOKUP(BH168,Percentil!$A$2:$B$122,2,1),"")</f>
        <v/>
      </c>
      <c r="BQ168" s="4" t="str">
        <f>IF(AND(ISNUMBER(AJ168),ISNUMBER(DK168)),IF(AJ168-VLOOKUP(BI168,NyFi!$L$2:$V$4,DK168,1)&lt;1,1 &amp; " - " &amp; AJ168+VLOOKUP(BI168,NyFi!$L$2:$V$4,DK168,1),IF(AJ168+VLOOKUP(BI168,NyFi!$L$2:$V$4,DK168,1)&gt;19,AJ168-VLOOKUP(BI168,NyFi!$L$2:$V$4,DK168,1) &amp; " - " &amp; 19,AJ168-VLOOKUP(BI168,NyFi!$L$2:$V$4,DK168,1) &amp; " - " &amp; AJ168+VLOOKUP(BI168,NyFi!$L$2:$V$4,DK168,1))),"")</f>
        <v/>
      </c>
      <c r="BR168" s="4" t="str">
        <f>IF(AND(ISNUMBER(DK168),DK168&lt;8),IF(AND(ISNUMBER(AK168),ISNUMBER(DK168)),IF(AK168-VLOOKUP(BI168,NyGs!$L$2:$V$4,DK168,1)&lt;1,1 &amp; " - " &amp; AK168+VLOOKUP(BI168,NyGs!$L$2:$V$4,DK168,1),IF(AK168+VLOOKUP(BI168,NyGs!$L$2:$V$4,DK168,1)&gt;19,AK168-VLOOKUP(BI168,NyGs!$L$2:$V$4,DK168,1) &amp; " - " &amp; 19,AK168-VLOOKUP(BI168,NyGs!$L$2:$V$4,DK168,1) &amp; " - " &amp; AK168+VLOOKUP(BI168,NyGs!$L$2:$V$4,DK168,1))),""),"")</f>
        <v/>
      </c>
      <c r="BS168" s="4" t="str">
        <f>IF(AND(ISNUMBER(AL168),ISNUMBER(DK168)),IF(AL168-VLOOKUP(BI168,NyRm!$L$2:$V$4,DK168,1)&lt;1,1 &amp; " - " &amp; AL168+VLOOKUP(BI168,NyRm!$L$2:$V$4,DK168,1),IF(AL168+VLOOKUP(BI168,NyRm!$L$2:$V$4,DK168,1)&gt;19,AL168-VLOOKUP(BI168,NyRm!$L$2:$V$4,DK168,1) &amp; " - " &amp; 19,AL168-VLOOKUP(BI168,NyRm!$L$2:$V$4,DK168,1) &amp; " - " &amp; AL168+VLOOKUP(BI168,NyRm!$L$2:$V$4,DK168,1))),"")</f>
        <v/>
      </c>
      <c r="BT168" s="4" t="str">
        <f>IF(AND(ISNUMBER(AM168),ISNUMBER(DK168)),IF(AM168-VLOOKUP(BI168,NyFm!$L$2:$V$4,DK168,1)&lt;1,1 &amp; " - " &amp; AM168+VLOOKUP(BI168,NyFm!$L$2:$V$4,DK168,1),IF(AM168+VLOOKUP(BI168,NyFm!$L$2:$V$4,DK168,1)&gt;19,AM168-VLOOKUP(BI168,NyFm!$L$2:$V$4,DK168,1) &amp; " - " &amp; 19,AM168-VLOOKUP(BI168,NyFm!$L$2:$V$4,DK168,1) &amp; " - " &amp; AM168+VLOOKUP(BI168,NyFm!$L$2:$V$4,DK168,1))),"")</f>
        <v/>
      </c>
      <c r="BU168" s="4" t="str">
        <f>IF(AND(ISNUMBER(DK168),DK168&lt;8),IF(AND(ISNUMBER(AN168),ISNUMBER(DK168)),IF(AN168-VLOOKUP(BI168,NyLi1R!$L$2:$V$4,DK168,1)&lt;1,1 &amp; " - " &amp; AN168+VLOOKUP(BI168,NyLi1R!$L$2:$V$4,DK168,1),IF(AN168+VLOOKUP(BI168,NyLi1R!$L$2:$V$4,DK168,1)&gt;19,AN168-VLOOKUP(BI168,NyLi1R!$L$2:$V$4,DK168,1) &amp; " - " &amp; 19,AN168-VLOOKUP(BI168,NyLi1R!$L$2:$V$4,DK168,1) &amp; " - " &amp; AN168+VLOOKUP(BI168,NyLi1R!$L$2:$V$4,DK168,1))),""),"")</f>
        <v/>
      </c>
      <c r="BV168" s="4" t="str">
        <f>IF(AND(ISNUMBER(DK168),DK168&lt;8),IF(AND(ISNUMBER(AO168),ISNUMBER(DK168)),IF(AO168-VLOOKUP(BI168,NyLi1E!$L$2:$V$4,DK168,1)&lt;1,1 &amp; " - " &amp; AO168+VLOOKUP(BI168,NyLi1E!$L$2:$V$4,DK168,1),IF(AO168+VLOOKUP(BI168,NyLi1E!$L$2:$V$4,DK168,1)&gt;19,AO168-VLOOKUP(BI168,NyLi1E!$L$2:$V$4,DK168,1) &amp; " - " &amp; 19,AO168-VLOOKUP(BI168,NyLi1E!$L$2:$V$4,DK168,1) &amp; " - " &amp; AO168+VLOOKUP(BI168,NyLi1E!$L$2:$V$4,DK168,1))),""),"")</f>
        <v/>
      </c>
      <c r="BW168" s="4" t="str">
        <f>IF(AND(ISNUMBER(DK168),DK168&lt;8),IF(AND(ISNUMBER(AP168),ISNUMBER(DK168)),IF(AP168-VLOOKUP(BI168,NyLi1T!$L$2:$V$4,DK168,1)&lt;1,1 &amp; " - " &amp; AP168+VLOOKUP(BI168,NyLi1T!$L$2:$V$4,DK168,1),IF(AP168+VLOOKUP(BI168,NyLi1T!$L$2:$V$4,DK168,1)&gt;19,AP168-VLOOKUP(BI168,NyLi1T!$L$2:$V$4,DK168,1) &amp; " - " &amp; 19,AP168-VLOOKUP(BI168,NyLi1T!$L$2:$V$4,DK168,1) &amp; " - " &amp; AP168+VLOOKUP(BI168,NyLi1T!$L$2:$V$4,DK168,1))),""),"")</f>
        <v/>
      </c>
      <c r="BX168" s="4" t="str">
        <f>IF(AND(ISNUMBER(DK168),DK168&gt;7),IF(AND(ISNUMBER(AQ168),ISNUMBER(DK168)),IF(AQ168-VLOOKUP(BI168,NyLi2R!$L$2:$V$4,DK168,1)&lt;1,1 &amp; " - " &amp; AQ168+VLOOKUP(BI168,NyLi2R!$L$2:$V$4,DK168,1),IF(AQ168+VLOOKUP(BI168,NyLi2R!$L$2:$V$4,DK168,1)&gt;19,AQ168-VLOOKUP(BI168,NyLi2R!$L$2:$V$4,DK168,1) &amp; " - " &amp; 19,AQ168-VLOOKUP(BI168,NyLi2R!$L$2:$V$4,DK168,1) &amp; " - " &amp; AQ168+VLOOKUP(BI168,NyLi2R!$L$2:$V$4,DK168,1))),""),"")</f>
        <v/>
      </c>
      <c r="BY168" s="4" t="str">
        <f>IF(AND(ISNUMBER(DK168),DK168&gt;7),IF(AND(ISNUMBER(AR168),ISNUMBER(DK168)),IF(AR168-VLOOKUP(BI168,NyLi2E!$L$2:$V$4,DK168,1)&lt;1,1 &amp; " - " &amp; AR168+VLOOKUP(BI168,NyLi2E!$L$2:$V$4,DK168,1),IF(AR168+VLOOKUP(BI168,NyLi2E!$L$2:$V$4,DK168,1)&gt;19,AR168-VLOOKUP(BI168,NyLi2E!$L$2:$V$4,DK168,1) &amp; " - " &amp; 19,AR168-VLOOKUP(BI168,NyLi2E!$L$2:$V$4,DK168,1) &amp; " - " &amp; AR168+VLOOKUP(BI168,NyLi2E!$L$2:$V$4,DK168,1))),""),"")</f>
        <v/>
      </c>
      <c r="BZ168" s="4" t="str">
        <f>IF(AND(ISNUMBER(DK168),DK168&gt;7),IF(AND(ISNUMBER(AS168),ISNUMBER(DK168)),IF(AS168-VLOOKUP(BI168,NyLi2T!$L$2:$V$4,DK168,1)&lt;1,1 &amp; " - " &amp; AS168+VLOOKUP(BI168,NyLi2T!$L$2:$V$4,DK168,1),IF(AS168+VLOOKUP(BI168,NyLi2T!$L$2:$V$4,DK168,1)&gt;19,AS168-VLOOKUP(BI168,NyLi2T!$L$2:$V$4,DK168,1) &amp; " - " &amp; 19,AS168-VLOOKUP(BI168,NyLi2T!$L$2:$V$4,DK168,1) &amp; " - " &amp; AS168+VLOOKUP(BI168,NyLi2T!$L$2:$V$4,DK168,1))),""),"")</f>
        <v/>
      </c>
      <c r="CA168" s="4" t="str">
        <f>IF(AND(ISNUMBER(DK168),DK168&lt;8),IF(AND(ISNUMBER(AT168),ISNUMBER(DK168)),IF(AT168-VLOOKUP(BI168,NySs!$L$2:$V$4,DK168,1)&lt;1,1 &amp; " - " &amp; AT168+VLOOKUP(BI168,NySs!$L$2:$V$4,DK168,1),IF(AT168+VLOOKUP(BI168,NySs!$L$2:$V$4,DK168,1)&gt;19,AT168-VLOOKUP(BI168,NySs!$L$2:$V$4,DK168,1) &amp; " - " &amp; 19,AT168-VLOOKUP(BI168,NySs!$L$2:$V$4,DK168,1) &amp; " - " &amp; AT168+VLOOKUP(BI168,NySs!$L$2:$V$4,DK168,1))),""),"")</f>
        <v/>
      </c>
      <c r="CB168" s="4" t="str">
        <f>IF(AND(ISNUMBER(DK168),DK168&lt;9),IF(AND(ISNUMBER(AU168),ISNUMBER(DK168)),IF(AU168-VLOOKUP(BI168,NyEo!$L$2:$V$4,DK168,1)&lt;1,1 &amp; " - " &amp; AU168+VLOOKUP(BI168,NyEo!$L$2:$V$4,DK168,1),IF(AU168+VLOOKUP(BI168,NyEo!$L$2:$V$4,DK168,1)&gt;19,AU168-VLOOKUP(BI168,NyEo!$L$2:$V$4,DK168,1) &amp; " - " &amp; 19,AU168-VLOOKUP(BI168,NyEo!$L$2:$V$4,DK168,1) &amp; " - " &amp; AU168+VLOOKUP(BI168,NyEo!$L$2:$V$4,DK168,1))),""),"")</f>
        <v/>
      </c>
      <c r="CC168" s="4" t="str">
        <f>IF(AND(ISNUMBER(DK168),DK168&gt;7),IF(AND(ISNUMBER(AV168),ISNUMBER(DK168)),IF(AV168-VLOOKUP(BI168,NyHt!$L$2:$V$4,DK168,1)&lt;1,1 &amp; " - " &amp; AV168+VLOOKUP(BI168,NyHt!$L$2:$V$4,DK168,1),IF(AV168+VLOOKUP(BI168,NyHt!$L$2:$V$4,DK168,1)&gt;19,AV168-VLOOKUP(BI168,NyHt!$L$2:$V$4,DK168,1) &amp; " - " &amp; 19,AV168-VLOOKUP(BI168,NyHt!$L$2:$V$4,DK168,1) &amp; " - " &amp; AV168+VLOOKUP(BI168,NyHt!$L$2:$V$4,DK168,1))),""),"")</f>
        <v/>
      </c>
      <c r="CD168" s="4" t="str">
        <f>IF(AND(ISNUMBER(AW168),ISNUMBER(DK168)),IF(AW168-VLOOKUP(BI168,NySiF!$L$2:$V$4,DK168,1)&lt;1,1 &amp; " - " &amp; AW168+VLOOKUP(BI168,NySiF!$L$2:$V$4,DK168,1),IF(AW168+VLOOKUP(BI168,NySiF!$L$2:$V$4,DK168,1)&gt;19,AW168-VLOOKUP(BI168,NySiF!$L$2:$V$4,DK168,1) &amp; " - " &amp; 19,AW168-VLOOKUP(BI168,NySiF!$L$2:$V$4,DK168,1) &amp; " - " &amp; AW168+VLOOKUP(BI168,NySiF!$L$2:$V$4,DK168,1))),"")</f>
        <v/>
      </c>
      <c r="CE168" s="4" t="str">
        <f>IF(AND(ISNUMBER(AX168),ISNUMBER(DK168)),IF(AX168-VLOOKUP(BI168,NySiB!$L$2:$V$4,DK168,1)&lt;1,1 &amp; " - " &amp; AX168+VLOOKUP(BI168,NySiB!$L$2:$V$4,DK168,1),IF(AX168+VLOOKUP(BI168,NySiB!$L$2:$V$4,DK168,1)&gt;19,AX168-VLOOKUP(BI168,NySiB!$L$2:$V$4,DK168,1) &amp; " - " &amp; 19,AX168-VLOOKUP(BI168,NySiB!$L$2:$V$4,DK168,1) &amp; " - " &amp; AX168+VLOOKUP(BI168,NySiB!$L$2:$V$4,DK168,1))),"")</f>
        <v/>
      </c>
      <c r="CF168" s="4" t="str">
        <f>IF(AND(ISNUMBER(AY168),ISNUMBER(DK168)),IF(AY168-VLOOKUP(BI168,NySiT!$L$2:$V$4,DK168,1)&lt;1,1 &amp; " - " &amp; AY168+VLOOKUP(BI168,NySiT!$L$2:$V$4,DK168,1),IF(AY168+VLOOKUP(BI168,NySiT!$L$2:$V$4,DK168,1)&gt;19,AY168-VLOOKUP(BI168,NySiT!$L$2:$V$4,DK168,1) &amp; " - " &amp; 19,AY168-VLOOKUP(BI168,NySiT!$L$2:$V$4,DK168,1) &amp; " - " &amp; AY168+VLOOKUP(BI168,NySiT!$L$2:$V$4,DK168,1))),"")</f>
        <v/>
      </c>
      <c r="CG168" s="4" t="str">
        <f>IF(AND(ISNUMBER(AZ168),ISNUMBER(DK168)),IF(AZ168-VLOOKUP(BI168,NyVs!$L$2:$V$4,DK168,1)&lt;1,1 &amp; " - " &amp; AZ168+VLOOKUP(BI168,NyVs!$L$2:$V$4,DK168,1),IF(AZ168+VLOOKUP(BI168,NyVs!$L$2:$V$4,DK168,1)&gt;19,AZ168-VLOOKUP(BI168,NyVs!$L$2:$V$4,DK168,1) &amp; " - " &amp; 19,AZ168-VLOOKUP(BI168,NyVs!$L$2:$V$4,DK168,1) &amp; " - " &amp; AZ168+VLOOKUP(BI168,NyVs!$L$2:$V$4,DK168,1))),"")</f>
        <v/>
      </c>
      <c r="CH168" s="4" t="str">
        <f>IF(AND(ISNUMBER(BA168),ISNUMBER(DK168)),IF(BA168-VLOOKUP(BI168,NyPp!$L$2:$V$4,DK168,1)&lt;1,1 &amp; " - " &amp; BA168+VLOOKUP(BI168,NyPp!$L$2:$V$4,DK168,1),IF(BA168+VLOOKUP(BI168,NyPp!$L$2:$V$4,DK168,1)&gt;19,BA168-VLOOKUP(BI168,NyPp!$L$2:$V$4,DK168,1) &amp; " - " &amp; 19,BA168-VLOOKUP(BI168,NyPp!$L$2:$V$4,DK168,1) &amp; " - " &amp; BA168+VLOOKUP(BI168,NyPp!$L$2:$V$4,DK168,1))),"")</f>
        <v/>
      </c>
      <c r="CI168" s="4" t="str">
        <f>IF(AND(ISNUMBER(BB168),ISNUMBER(DK168)),IF(BB168-VLOOKUP(BI168,NyIGS!$L$2:$V$4,DK168,1)&lt;40,40 &amp; " - " &amp; BB168+VLOOKUP(BI168,NyIGS!$L$2:$V$4,DK168,1),IF(BB168+VLOOKUP(BI168,NyIGS!$L$2:$V$4,DK168,1)&gt;160,BB168-VLOOKUP(BI168,NyIGS!$L$2:$V$4,DK168,1) &amp; " - " &amp; 160,BB168-VLOOKUP(BI168,NyIGS!$L$2:$V$4,DK168,1) &amp; " - " &amp; BB168+VLOOKUP(BI168,NyIGS!$L$2:$V$4,DK168,1))),"")</f>
        <v/>
      </c>
      <c r="CJ168" s="4" t="str">
        <f>IF(AND(ISNUMBER(BC168),ISNUMBER(DK168)),IF(BC168-VLOOKUP(BI168,NyIRS!$L$2:$V$4,DK168,1)&lt;40,40 &amp; " - " &amp; BC168+VLOOKUP(BI168,NyIRS!$L$2:$V$4,DK168,1),IF(BC168+VLOOKUP(BI168,NyIRS!$L$2:$V$4,DK168,1)&gt;160,BC168-VLOOKUP(BI168,NyIRS!$L$2:$V$4,DK168,1) &amp; " - " &amp; 160,BC168-VLOOKUP(BI168,NyIRS!$L$2:$V$4,DK168,1) &amp; " - " &amp; BC168+VLOOKUP(BI168,NyIRS!$L$2:$V$4,DK168,1))),"")</f>
        <v/>
      </c>
      <c r="CK168" s="4" t="str">
        <f>IF(AND(ISNUMBER(BD168),ISNUMBER(DK168)),IF(BD168-VLOOKUP(BI168,NyIES!$L$2:$V$4,DK168,1)&lt;40,40 &amp; " - " &amp; BD168+VLOOKUP(BI168,NyIES!$L$2:$V$4,DK168,1),IF(BD168+VLOOKUP(BI168,NyIES!$L$2:$V$4,DK168,1)&gt;160,BD168-VLOOKUP(BI168,NyIES!$L$2:$V$4,DK168,1) &amp; " - " &amp; 160,BD168-VLOOKUP(BI168,NyIES!$L$2:$V$4,DK168,1) &amp; " - " &amp; BD168+VLOOKUP(BI168,NyIES!$L$2:$V$4,DK168,1))),"")</f>
        <v/>
      </c>
      <c r="CL168" s="4" t="str">
        <f>IF(AND(ISNUMBER(BE168),ISNUMBER(DK168)),IF(BE168-VLOOKUP(BI168,NyISI!$L$2:$V$4,DK168,1)&lt;40,40 &amp; " - " &amp; BE168+VLOOKUP(BI168,NyISI!$L$2:$V$4,DK168,1),IF(BE168+VLOOKUP(BI168,NyISI!$L$2:$V$4,DK168,1)&gt;160,BE168-VLOOKUP(BI168,NyISI!$L$2:$V$4,DK168,1) &amp; " - " &amp; 160,BE168-VLOOKUP(BI168,NyISI!$L$2:$V$4,DK168,1) &amp; " - " &amp; BE168+VLOOKUP(BI168,NyISI!$L$2:$V$4,DK168,1))),"")</f>
        <v/>
      </c>
      <c r="CM168" s="4" t="str">
        <f>IF(AND(ISNUMBER(DK168),DK168&lt;8),IF(AND(ISNUMBER(BF168),ISNUMBER(DK168)),IF(BF168-VLOOKUP(BI168,NyISS!$L$2:$V$4,DK168,1)&lt;40,40 &amp; " - " &amp; BF168+VLOOKUP(BI168,NyISS!$L$2:$V$4,DK168,1),IF(BF168+VLOOKUP(BI168,NyISS!$L$2:$V$4,DK168,1)&gt;160,BF168-VLOOKUP(BI168,NyISS!$L$2:$V$4,DK168,1) &amp; " - " &amp; 160,BF168-VLOOKUP(BI168,NyISS!$L$2:$V$4,DK168,1) &amp; " - " &amp; BF168+VLOOKUP(BI168,NyISS!$L$2:$V$4,DK168,1))),""),"")</f>
        <v/>
      </c>
      <c r="CN168" s="4" t="str">
        <f>IF(AND(ISNUMBER(DK168),DK168&gt;7),IF(AND(ISNUMBER(BG168),ISNUMBER(DK168)),IF(BG168-VLOOKUP(BI168,NyISM!$L$2:$V$4,DK168,1)&lt;40,40 &amp; " - " &amp; BG168+VLOOKUP(BI168,NyISM!$L$2:$V$4,DK168,1),IF(BG168+VLOOKUP(BI168,NyISM!$L$2:$V$4,DK168,1)&gt;160,BG168-VLOOKUP(BI168,NyISM!$L$2:$V$4,DK168,1) &amp; " - " &amp; 160,BG168-VLOOKUP(BI168,NyISM!$L$2:$V$4,DK168,1) &amp; " - " &amp; BG168+VLOOKUP(BI168,NyISM!$L$2:$V$4,DK168,1))),""),"")</f>
        <v/>
      </c>
      <c r="CO168" s="4" t="str">
        <f>IF(AND(ISNUMBER(BH168),ISNUMBER(DK168)),IF(BH168-VLOOKUP(BI168,NyIAM!$L$2:$V$4,DK168,1)&lt;40,40 &amp; " - " &amp; BH168+VLOOKUP(BI168,NyIAM!$L$2:$V$4,DK168,1),IF(BH168+VLOOKUP(BI168,NyIAM!$L$2:$V$4,DK168,1)&gt;160,BH168-VLOOKUP(BI168,NyIAM!$L$2:$V$4,DK168,1) &amp; " - " &amp; 160,BH168-VLOOKUP(BI168,NyIAM!$L$2:$V$4,DK168,1) &amp; " - " &amp; BH168+VLOOKUP(BI168,NyIAM!$L$2:$V$4,DK168,1))),"")</f>
        <v/>
      </c>
      <c r="CP168" s="4" t="str">
        <f>IF(AF168="","",IF(AND(ISNUMBER(AF168),ISNUMBER(DK168)),IF(VLOOKUP(AF168,NyOm!$A$2:$K$30,DK168,1)=1,"Onormalt få ord",IF(VLOOKUP(AF168,NyOm!$A$2:$K$30,DK168,1)=2,"Färre antal ord än normalt",IF(VLOOKUP(AF168,NyOm!$A$2:$K$30,DK168,1)=3,"Normalt antal ord","")))))</f>
        <v/>
      </c>
      <c r="CQ168" s="4" t="str">
        <f>IF(AB168="","",IF(AND(ISNUMBER(AB168),ISNUMBER(DK168)),IF(VLOOKUP(AB168,NyPbTid!$A$2:$K$218,DK168,1)=1,"Onormalt lång tidsåtgång",IF(VLOOKUP(AB168,NyPbTid!$A$2:$K$218,DK168,1)=2,"Långsammare än normalt",IF(VLOOKUP(AB168,NyPbTid!$A$2:$K$218,DK168,1)=3,"Normal tidsåtgång","")))))</f>
        <v/>
      </c>
      <c r="CR168" s="4" t="str">
        <f>IF(AC168="","",IF(AND(ISNUMBER(AC168),ISNUMBER(DK168)),IF(VLOOKUP(AC168,NyPbFel!$A$2:$K$18,DK168,1)=1,"Onormalt antal fel",IF(VLOOKUP(AC168,NyPbFel!$A$2:$K$18,DK168,1)=2,"Fler fel än normalt",IF(VLOOKUP(AC168,NyPbFel!$A$2:$K$18,DK168,1)=3,"Normalt antal fel","")))))</f>
        <v/>
      </c>
      <c r="CS168" s="4" t="str">
        <f t="shared" si="50"/>
        <v/>
      </c>
      <c r="CT168" s="4" t="str">
        <f>IF(OR(ISNUMBER(CS168),CS168="0**"),IF(ISNUMBER(CS168),CS168/ABS(CS168)*VLOOKUP(1,SignDiff!$A$3:$K$4,DK168,1),VLOOKUP(1,SignDiff!$A$3:$K$4,DK168,1)),"")</f>
        <v/>
      </c>
      <c r="CU168" s="4" t="str">
        <f>IF(OR(ISNUMBER(CS168),CS168="0**"),IF(ISNUMBER(CS168),CS168/ABS(CS168)*VLOOKUP(1,SignDiff!$A$7:$K$8,DK168,1),VLOOKUP(1,SignDiff!$A$7:$K$8,DK168,1)),"")</f>
        <v/>
      </c>
      <c r="CV168" s="4" t="str">
        <f t="shared" si="51"/>
        <v/>
      </c>
      <c r="CW168" s="4" t="str">
        <f t="shared" si="52"/>
        <v/>
      </c>
      <c r="CX168" s="4" t="str">
        <f>IF(OR(ISNUMBER(CS168),CS168="0**"),IF(CS168="0**",VLOOKUP(0,'IRS-IES'!$A$2:$C$43,2,1),IF(CS168&lt;0,VLOOKUP(ABS(CS168),'IRS-IES'!$A$2:$C$43,2,1),VLOOKUP(ABS(CS168),'IRS-IES'!$A$2:$C$43,3,1))),"")</f>
        <v/>
      </c>
      <c r="CY168" s="4" t="str">
        <f t="shared" si="53"/>
        <v/>
      </c>
      <c r="CZ168" s="4" t="str">
        <f>IF(OR(ISNUMBER(CY168),CY168="0**"),IF(ISNUMBER(CY168),CY168/ABS(CY168)*VLOOKUP(2,SignDiff!$A$3:$K$4,DK168,1),VLOOKUP(2,SignDiff!$A$3:$K$4,DK168,1)),"")</f>
        <v/>
      </c>
      <c r="DA168" s="4" t="str">
        <f>IF(OR(ISNUMBER(CY168),CY168="0**"),IF(ISNUMBER(CY168),CY168/ABS(CY168)*VLOOKUP(2,SignDiff!$A$7:$K$8,DK168,1),VLOOKUP(2,SignDiff!$A$7:$K$8,DK168,1)),"")</f>
        <v/>
      </c>
      <c r="DB168" s="4" t="str">
        <f t="shared" si="54"/>
        <v/>
      </c>
      <c r="DC168" s="4" t="str">
        <f t="shared" si="55"/>
        <v/>
      </c>
      <c r="DD168" s="4" t="str">
        <f>IF(OR(ISNUMBER(CY168),CY168="0**"),IF(CY168="0**",VLOOKUP(0,'ISI-ISS'!$A$2:$C$43,2,1),IF(CY168&lt;0,VLOOKUP(ABS(CY168),'ISI-ISS'!$A$2:$C$43,2,1),VLOOKUP(ABS(CY168),'ISI-ISS'!$A$2:$C$43,3,1))),"")</f>
        <v/>
      </c>
      <c r="DE168" s="4" t="str">
        <f t="shared" si="56"/>
        <v/>
      </c>
      <c r="DF168" s="4" t="str">
        <f>IF(OR(ISNUMBER(DE168),DE168="0**"),IF(ISNUMBER(DE168),DE168/ABS(DE168)*VLOOKUP(2,SignDiff!$A$3:$K$4,DK168,1),VLOOKUP(2,SignDiff!$A$3:$K$4,DK168,1)),"")</f>
        <v/>
      </c>
      <c r="DG168" s="4" t="str">
        <f>IF(OR(ISNUMBER(DE168),DE168="0**"),IF(ISNUMBER(DE168),DE168/ABS(DE168)*VLOOKUP(2,SignDiff!$A$7:$K$8,DK168,1),VLOOKUP(2,SignDiff!$A$7:$K$8,DK168,1)),"")</f>
        <v/>
      </c>
      <c r="DH168" s="4" t="str">
        <f t="shared" si="57"/>
        <v/>
      </c>
      <c r="DI168" s="4" t="str">
        <f t="shared" si="58"/>
        <v/>
      </c>
      <c r="DJ168" s="4" t="str">
        <f>IF(OR(ISNUMBER(DE168),DE168="0**"),IF(DE168="0**",VLOOKUP(0,'ISI-ISM'!$A$2:$C$43,2,1),IF(DE168&lt;0,VLOOKUP(ABS(DE168),'ISI-ISM'!$A$2:$C$43,2,1),VLOOKUP(ABS(DE168),'ISI-ISM'!$A$2:$C$43,3,1))),"")</f>
        <v/>
      </c>
      <c r="DK168" s="4" t="str">
        <f>IF(ISERROR(VLOOKUP(N168,age!$A$2:$C$11,2,1)),"",VLOOKUP(N168,age!$A$2:$C$11,2,1))</f>
        <v/>
      </c>
      <c r="DL168" s="4" t="str">
        <f>IF(ISERROR(VLOOKUP(N168,age!$A$2:$C$11,3,1)),"",VLOOKUP(N168,age!$A$2:$C$11,3,1))</f>
        <v/>
      </c>
      <c r="DM168" s="4">
        <f t="shared" si="45"/>
        <v>0</v>
      </c>
      <c r="DN168" s="4">
        <f t="shared" si="46"/>
        <v>0</v>
      </c>
      <c r="DO168" s="4">
        <f t="shared" si="47"/>
        <v>0</v>
      </c>
      <c r="DP168" s="4">
        <f t="shared" si="48"/>
        <v>0</v>
      </c>
      <c r="DQ168" s="4">
        <f t="shared" si="49"/>
        <v>0</v>
      </c>
      <c r="DR168" s="9" t="str">
        <f t="shared" si="59"/>
        <v/>
      </c>
      <c r="DS168" s="9" t="str">
        <f t="shared" si="60"/>
        <v/>
      </c>
      <c r="DT168" s="9" t="str">
        <f t="shared" si="61"/>
        <v/>
      </c>
      <c r="DU168" s="9" t="str">
        <f t="shared" si="62"/>
        <v/>
      </c>
      <c r="DV168" s="9" t="str">
        <f t="shared" si="63"/>
        <v/>
      </c>
      <c r="DW168" s="9" t="str">
        <f t="shared" si="64"/>
        <v/>
      </c>
      <c r="DX168" s="9" t="str">
        <f t="shared" si="65"/>
        <v/>
      </c>
      <c r="DY168" s="9" t="str">
        <f>IF(AND(ISNUMBER(AJ168),ISNUMBER(DK168)),IF(AJ168-VLOOKUP(BI168,NyFi!$L$2:$V$4,DK168,1)&lt;1,1,AJ168-VLOOKUP(BI168,NyFi!$L$2:$V$4,DK168,1)),"")</f>
        <v/>
      </c>
      <c r="DZ168" s="9" t="str">
        <f>IF(AND(ISNUMBER(DK168),DK168&lt;8),IF(AND(ISNUMBER(AK168),ISNUMBER(DK168)),IF(AK168-VLOOKUP(BI168,NyGs!$L$2:$V$4,DK168,1)&lt;1,1,AK168-VLOOKUP(BI168,NyGs!$L$2:$V$4,DK168,1)),""),"")</f>
        <v/>
      </c>
      <c r="EA168" s="9" t="str">
        <f>IF(AND(ISNUMBER(AL168),ISNUMBER(DK168)),IF(AL168-VLOOKUP(BI168,NyRm!$L$2:$V$4,DK168,1)&lt;1,1,AL168-VLOOKUP(BI168,NyRm!$L$2:$V$4,DK168,1)),"")</f>
        <v/>
      </c>
      <c r="EB168" s="9" t="str">
        <f>IF(AND(ISNUMBER(AM168),ISNUMBER(DK168)),IF(AM168-VLOOKUP(BI168,NyFm!$L$2:$V$4,DK168,1)&lt;1,1,AM168-VLOOKUP(BI168,NyFm!$L$2:$V$4,DK168,1)),"")</f>
        <v/>
      </c>
      <c r="EC168" s="9" t="str">
        <f>IF(AND(ISNUMBER(DK168),DK168&lt;8),IF(AND(ISNUMBER(AN168),ISNUMBER(DK168)),IF(AN168-VLOOKUP(BI168,NyLi1R!$L$2:$V$4,DK168,1)&lt;1,1,AN168-VLOOKUP(BI168,NyLi1R!$L$2:$V$4,DK168,1)),""),"")</f>
        <v/>
      </c>
      <c r="ED168" s="9" t="str">
        <f>IF(AND(ISNUMBER(DK168),DK168&lt;8),IF(AND(ISNUMBER(AO168),ISNUMBER(DK168)),IF(AO168-VLOOKUP(BI168,NyLi1E!$L$2:$V$4,DK168,1)&lt;1,1,AO168-VLOOKUP(BI168,NyLi1E!$L$2:$V$4,DK168,1)),""),"")</f>
        <v/>
      </c>
      <c r="EE168" s="9" t="str">
        <f>IF(AND(ISNUMBER(DK168),DK168&lt;8),IF(AND(ISNUMBER(AP168),ISNUMBER(DK168)),IF(AP168-VLOOKUP(BI168,NyLi1T!$L$2:$V$4,DK168,1)&lt;1,1,AP168-VLOOKUP(BI168,NyLi1T!$L$2:$V$4,DK168,1)),""),"")</f>
        <v/>
      </c>
      <c r="EF168" s="9" t="str">
        <f>IF(AND(ISNUMBER(DK168),DK168&gt;7),IF(AND(ISNUMBER(AQ168),ISNUMBER(DK168)),IF(AQ168-VLOOKUP(BI168,NyLi2R!$L$2:$V$4,DK168,1)&lt;1,1,AQ168-VLOOKUP(BI168,NyLi2R!$L$2:$V$4,DK168,1)),""),"")</f>
        <v/>
      </c>
      <c r="EG168" s="9" t="str">
        <f>IF(AND(ISNUMBER(DK168),DK168&gt;7),IF(AND(ISNUMBER(AR168),ISNUMBER(DK168)),IF(AR168-VLOOKUP(BI168,NyLi2E!$L$2:$V$4,DK168,1)&lt;1,1,AR168-VLOOKUP(BI168,NyLi2E!$L$2:$V$4,DK168,1)),""),"")</f>
        <v/>
      </c>
      <c r="EH168" s="9" t="str">
        <f>IF(AND(ISNUMBER(DK168),DK168&gt;7),IF(AND(ISNUMBER(AS168),ISNUMBER(DK168)),IF(AS168-VLOOKUP(BI168,NyLi2T!$L$2:$V$4,DK168,1)&lt;1,1,AS168-VLOOKUP(BI168,NyLi2T!$L$2:$V$4,DK168,1)),""),"")</f>
        <v/>
      </c>
      <c r="EI168" s="9" t="str">
        <f>IF(AND(ISNUMBER(DK168),DK168&lt;8),IF(AND(ISNUMBER(AT168),ISNUMBER(DK168)),IF(AT168-VLOOKUP(BI168,NySs!$L$2:$V$4,DK168,1)&lt;1,1,AT168-VLOOKUP(BI168,NySs!$L$2:$V$4,DK168,1)),""),"")</f>
        <v/>
      </c>
      <c r="EJ168" s="9" t="str">
        <f>IF(AND(ISNUMBER(DK168),DK168&lt;9),IF(AND(ISNUMBER(AU168),ISNUMBER(DK168)),IF(AU168-VLOOKUP(BI168,NyEo!$L$2:$V$4,DK168,1)&lt;1,1,AU168-VLOOKUP(BI168,NyEo!$L$2:$V$4,DK168,1)),""),"")</f>
        <v/>
      </c>
      <c r="EK168" s="9" t="str">
        <f>IF(AND(ISNUMBER(DK168),DK168&gt;7),IF(AND(ISNUMBER(AV168),ISNUMBER(DK168)),IF(AV168-VLOOKUP(BI168,NyHt!$L$2:$V$4,DK168,1)&lt;1,1,AV168-VLOOKUP(BI168,NyHt!$L$2:$V$4,DK168,1)),""),"")</f>
        <v/>
      </c>
      <c r="EL168" s="9" t="str">
        <f>IF(AND(ISNUMBER(AW168),ISNUMBER(DK168)),IF(AW168-VLOOKUP(BI168,NySiF!$L$2:$V$4,DK168,1)&lt;1,1,AW168-VLOOKUP(BI168,NySiF!$L$2:$V$4,DK168,1)),"")</f>
        <v/>
      </c>
      <c r="EM168" s="9" t="str">
        <f>IF(AND(ISNUMBER(AX168),ISNUMBER(DK168)),IF(AX168-VLOOKUP(BI168,NySiB!$L$2:$V$4,DK168,1)&lt;1,1,AX168-VLOOKUP(BI168,NySiB!$L$2:$V$4,DK168,1)),"")</f>
        <v/>
      </c>
      <c r="EN168" s="9" t="str">
        <f>IF(AND(ISNUMBER(AY168),ISNUMBER(DK168)),IF(AY168-VLOOKUP(BI168,NySiT!$L$2:$V$4,DK168,1)&lt;1,1,AY168-VLOOKUP(BI168,NySiT!$L$2:$V$4,DK168,1)),"")</f>
        <v/>
      </c>
      <c r="EO168" s="9" t="str">
        <f>IF(AND(ISNUMBER(AZ168),ISNUMBER(DK168)),IF(AZ168-VLOOKUP(BI168,NyVs!$L$2:$V$4,DK168,1)&lt;1,1,AZ168-VLOOKUP(BI168,NyVs!$L$2:$V$4,DK168,1)),"")</f>
        <v/>
      </c>
      <c r="EP168" s="9" t="str">
        <f>IF(AND(ISNUMBER(BA168),ISNUMBER(DK168)),IF(BA168-VLOOKUP(BI168,NyPp!$L$2:$V$4,DK168,1)&lt;1,1,BA168-VLOOKUP(BI168,NyPp!$L$2:$V$4,DK168,1)),"")</f>
        <v/>
      </c>
      <c r="EQ168" s="9" t="str">
        <f>IF(AND(ISNUMBER(BB168),ISNUMBER(DK168)),IF(BB168-VLOOKUP(BI168,NyIGS!$L$2:$V$4,DK168,1)&lt;40,40,BB168-VLOOKUP(BI168,NyIGS!$L$2:$V$4,DK168,1)),"")</f>
        <v/>
      </c>
      <c r="ER168" s="9" t="str">
        <f>IF(AND(ISNUMBER(BC168),ISNUMBER(DK168)),IF(BC168-VLOOKUP(BI168,NyIRS!$L$2:$V$4,DK168,1)&lt;40,40,BC168-VLOOKUP(BI168,NyIRS!$L$2:$V$4,DK168,1)),"")</f>
        <v/>
      </c>
      <c r="ES168" s="9" t="str">
        <f>IF(AND(ISNUMBER(BD168),ISNUMBER(DK168)),IF(BD168-VLOOKUP(BI168,NyIES!$L$2:$V$4,DK168,1)&lt;40,40,BD168-VLOOKUP(BI168,NyIES!$L$2:$V$4,DK168,1)),"")</f>
        <v/>
      </c>
      <c r="ET168" s="9" t="str">
        <f>IF(AND(ISNUMBER(BE168),ISNUMBER(DK168)),IF(BE168-VLOOKUP(BI168,NyISI!$L$2:$V$4,DK168,1)&lt;40,40,BE168-VLOOKUP(BI168,NyISI!$L$2:$V$4,DK168,1)),"")</f>
        <v/>
      </c>
      <c r="EU168" s="9" t="str">
        <f>IF(AND(ISNUMBER(DK168),DK168&lt;8),IF(AND(ISNUMBER(BF168),ISNUMBER(DK168)),IF(BF168-VLOOKUP(BI168,NyISS!$L$2:$V$4,DK168,1)&lt;40,40,BF168-VLOOKUP(BI168,NyISS!$L$2:$V$4,DK168,1)),""),"")</f>
        <v/>
      </c>
      <c r="EV168" s="9" t="str">
        <f>IF(AND(ISNUMBER(DK168),DK168&gt;7),IF(AND(ISNUMBER(BG168),ISNUMBER(DK168)),IF(BG168-VLOOKUP(BI168,NyISM!$L$2:$V$4,DK168,1)&lt;40,40,BG168-VLOOKUP(BI168,NyISM!$L$2:$V$4,DK168,1)),""),"")</f>
        <v/>
      </c>
      <c r="EW168" s="9" t="str">
        <f>IF(AND(ISNUMBER(BH168),ISNUMBER(DK168)),IF(BH168-VLOOKUP(BI168,NyIAM!$L$2:$V$4,DK168,1)&lt;40,40,BH168-VLOOKUP(BI168,NyIAM!$L$2:$V$4,DK168,1)),"")</f>
        <v/>
      </c>
      <c r="EX168" s="9" t="str">
        <f>IF(AND(ISNUMBER(AJ168),ISNUMBER(DK168)),IF(AJ168+VLOOKUP(BI168,NyFi!$L$2:$V$4,DK168,1)&gt;19,19,AJ168+VLOOKUP(BI168,NyFi!$L$2:$V$4,DK168,1)),"")</f>
        <v/>
      </c>
      <c r="EY168" s="9" t="str">
        <f>IF(AND(ISNUMBER(DK168),DK168&lt;8),IF(AND(ISNUMBER(AK168),ISNUMBER(DK168)),IF(AK168+VLOOKUP(BI168,NyGs!$L$2:$V$4,DK168,1)&gt;19,19,AK168+VLOOKUP(BI168,NyGs!$L$2:$V$4,DK168,1)),""),"")</f>
        <v/>
      </c>
      <c r="EZ168" s="9" t="str">
        <f>IF(AND(ISNUMBER(AL168),ISNUMBER(DK168)),IF(AL168+VLOOKUP(BI168,NyRm!$L$2:$V$4,DK168,1)&gt;19,19,AL168+VLOOKUP(BI168,NyRm!$L$2:$V$4,DK168,1)),"")</f>
        <v/>
      </c>
      <c r="FA168" s="9" t="str">
        <f>IF(AND(ISNUMBER(AM168),ISNUMBER(DK168)),IF(AM168+VLOOKUP(BI168,NyFm!$L$2:$V$4,DK168,1)&gt;19,19,AM168+VLOOKUP(BI168,NyFm!$L$2:$V$4,DK168,1)),"")</f>
        <v/>
      </c>
      <c r="FB168" s="9" t="str">
        <f>IF(AND(ISNUMBER(DK168),DK168&lt;8),IF(AND(ISNUMBER(AN168),ISNUMBER(DK168)),IF(AN168+VLOOKUP(BI168,NyLi1R!$L$2:$V$4,DK168,1)&gt;19,19,AN168+VLOOKUP(BI168,NyLi1R!$L$2:$V$4,DK168,1)),""),"")</f>
        <v/>
      </c>
      <c r="FC168" s="9" t="str">
        <f>IF(AND(ISNUMBER(DK168),DK168&lt;8),IF(AND(ISNUMBER(AO168),ISNUMBER(DK168)),IF(AO168+VLOOKUP(BI168,NyLi1E!$L$2:$V$4,DK168,1)&gt;19,19,AO168+VLOOKUP(BI168,NyLi1E!$L$2:$V$4,DK168,1)),""),"")</f>
        <v/>
      </c>
      <c r="FD168" s="9" t="str">
        <f>IF(AND(ISNUMBER(DK168),DK168&lt;8),IF(AND(ISNUMBER(AP168),ISNUMBER(DK168)),IF(AP168+VLOOKUP(BI168,NyLi1T!$L$2:$V$4,DK168,1)&gt;19,19,AP168+VLOOKUP(BI168,NyLi1T!$L$2:$V$4,DK168,1)),""),"")</f>
        <v/>
      </c>
      <c r="FE168" s="9" t="str">
        <f>IF(AND(ISNUMBER(DK168),DK168&gt;7),IF(AND(ISNUMBER(AQ168),ISNUMBER(DK168)),IF(AQ168+VLOOKUP(BI168,NyLi2R!$L$2:$V$4,DK168,1)&gt;19,19,AQ168+VLOOKUP(BI168,NyLi2R!$L$2:$V$4,DK168,1)),""),"")</f>
        <v/>
      </c>
      <c r="FF168" s="9" t="str">
        <f>IF(AND(ISNUMBER(DK168),DK168&gt;7),IF(AND(ISNUMBER(AR168),ISNUMBER(DK168)),IF(AR168+VLOOKUP(BI168,NyLi2E!$L$2:$V$4,DK168,1)&gt;19,19,AR168+VLOOKUP(BI168,NyLi2E!$L$2:$V$4,DK168,1)),""),"")</f>
        <v/>
      </c>
      <c r="FG168" s="9" t="str">
        <f>IF(AND(ISNUMBER(DK168),DK168&gt;7),IF(AND(ISNUMBER(AS168),ISNUMBER(DK168)),IF(AS168+VLOOKUP(BI168,NyLi2T!$L$2:$V$4,DK168,1)&gt;19,19,AS168+VLOOKUP(BI168,NyLi2T!$L$2:$V$4,DK168,1)),""),"")</f>
        <v/>
      </c>
      <c r="FH168" s="9" t="str">
        <f>IF(AND(ISNUMBER(DK168),DK168&lt;8),IF(AND(ISNUMBER(AT168),ISNUMBER(DK168)),IF(AT168+VLOOKUP(BI168,NySs!$L$2:$V$4,DK168,1)&gt;19,19,AT168+VLOOKUP(BI168,NySs!$L$2:$V$4,DK168,1)),""),"")</f>
        <v/>
      </c>
      <c r="FI168" s="9" t="str">
        <f>IF(AND(ISNUMBER(DK168),DK168&lt;9),IF(AND(ISNUMBER(AU168),ISNUMBER(DK168)),IF(AU168+VLOOKUP(BI168,NyEo!$L$2:$V$4,DK168,1)&gt;19,19,AU168+VLOOKUP(BI168,NyEo!$L$2:$V$4,DK168,1)),""),"")</f>
        <v/>
      </c>
      <c r="FJ168" s="9" t="str">
        <f>IF(AND(ISNUMBER(DK168),DK168&gt;7),IF(AND(ISNUMBER(AV168),ISNUMBER(DK168)),IF(AV168+VLOOKUP(BI168,NyHt!$L$2:$V$4,DK168,1)&gt;19,19,AV168+VLOOKUP(BI168,NyHt!$L$2:$V$4,DK168,1)),""),"")</f>
        <v/>
      </c>
      <c r="FK168" s="9" t="str">
        <f>IF(AND(ISNUMBER(AW168),ISNUMBER(DK168)),IF(AW168+VLOOKUP(BI168,NySiF!$L$2:$V$4,DK168,1)&gt;19,19,AW168+VLOOKUP(BI168,NySiF!$L$2:$V$4,DK168,1)),"")</f>
        <v/>
      </c>
      <c r="FL168" s="9" t="str">
        <f>IF(AND(ISNUMBER(AX168),ISNUMBER(DK168)),IF(AX168+VLOOKUP(BI168,NySiB!$L$2:$V$4,DK168,1)&gt;19,19,AX168+VLOOKUP(BI168,NySiB!$L$2:$V$4,DK168,1)),"")</f>
        <v/>
      </c>
      <c r="FM168" s="9" t="str">
        <f>IF(AND(ISNUMBER(AY168),ISNUMBER(DK168)),IF(AY168+VLOOKUP(BI168,NySiT!$L$2:$V$4,DK168,1)&gt;19,19,AY168+VLOOKUP(BI168,NySiT!$L$2:$V$4,DK168,1)),"")</f>
        <v/>
      </c>
      <c r="FN168" s="9" t="str">
        <f>IF(AND(ISNUMBER(AZ168),ISNUMBER(DK168)),IF(AZ168+VLOOKUP(BI168,NyVs!$L$2:$V$4,DK168,1)&gt;19,19,AZ168+VLOOKUP(BI168,NyVs!$L$2:$V$4,DK168,1)),"")</f>
        <v/>
      </c>
      <c r="FO168" s="9" t="str">
        <f>IF(AND(ISNUMBER(BA168),ISNUMBER(DK168)),IF(BA168+VLOOKUP(BI168,NyPp!$L$2:$V$4,DK168,1)&gt;19,19,BA168+VLOOKUP(BI168,NyPp!$L$2:$V$4,DK168,1)),"")</f>
        <v/>
      </c>
      <c r="FP168" s="9" t="str">
        <f>IF(AND(ISNUMBER(BB168),ISNUMBER(DK168)),IF(BB168+VLOOKUP(BI168,NyIGS!$L$2:$V$4,DK168,1)&gt;160,160,BB168+VLOOKUP(BI168,NyIGS!$L$2:$V$4,DK168,1)),"")</f>
        <v/>
      </c>
      <c r="FQ168" s="9" t="str">
        <f>IF(AND(ISNUMBER(BC168),ISNUMBER(DK168)),IF(BC168+VLOOKUP(BI168,NyIRS!$L$2:$V$4,DK168,1)&gt;160,160,BC168+VLOOKUP(BI168,NyIRS!$L$2:$V$4,DK168,1)),"")</f>
        <v/>
      </c>
      <c r="FR168" s="9" t="str">
        <f>IF(AND(ISNUMBER(BD168),ISNUMBER(DK168)),IF(BD168+VLOOKUP(BI168,NyIES!$L$2:$V$4,DK168,1)&gt;160,160, BD168+VLOOKUP(BI168,NyIES!$L$2:$V$4,DK168,1)),"")</f>
        <v/>
      </c>
      <c r="FS168" s="9" t="str">
        <f>IF(AND(ISNUMBER(BE168),ISNUMBER(DK168)),IF(BE168+VLOOKUP(BI168,NyISI!$L$2:$V$4,DK168,1)&gt;160,160,BE168+VLOOKUP(BI168,NyISI!$L$2:$V$4,DK168,1)),"")</f>
        <v/>
      </c>
      <c r="FT168" s="9" t="str">
        <f>IF(AND(ISNUMBER(DK168),DK168&lt;8),IF(AND(ISNUMBER(BF168),ISNUMBER(DK168)),IF(BF168+VLOOKUP(BI168,NyISS!$L$2:$V$4,DK168,1)&gt;160,160,BF168+VLOOKUP(BI168,NyISS!$L$2:$V$4,DK168,1)),""),"")</f>
        <v/>
      </c>
      <c r="FU168" s="9" t="str">
        <f>IF(AND(ISNUMBER(DK168),DK168&gt;7),IF(AND(ISNUMBER(BG168),ISNUMBER(DK168)),IF(BG168+VLOOKUP(BI168,NyISM!$L$2:$V$4,DK168,1)&gt;160,160,BG168+VLOOKUP(BI168,NyISM!$L$2:$V$4,DK168,1)),""),"")</f>
        <v/>
      </c>
      <c r="FV168" s="9" t="str">
        <f>IF(AND(ISNUMBER(BH168),ISNUMBER(DK168)),IF(BH168+VLOOKUP(BI168,NyIAM!$L$2:$V$4,DK168,1)&gt;160,160,BH168+VLOOKUP(BI168,NyIAM!$L$2:$V$4,DK168,1)),"")</f>
        <v/>
      </c>
    </row>
    <row r="169" spans="1:178" x14ac:dyDescent="0.2">
      <c r="A169" s="51"/>
      <c r="B169" s="51"/>
      <c r="C169" s="51"/>
      <c r="D169" s="51"/>
      <c r="E169" s="51"/>
      <c r="F169" s="51"/>
      <c r="G169" s="51"/>
      <c r="H169" s="51"/>
      <c r="I169" s="51"/>
      <c r="J169" s="52"/>
      <c r="K169" s="52"/>
      <c r="L169" s="53"/>
      <c r="M169" s="53"/>
      <c r="N169" s="58" t="str">
        <f t="shared" si="44"/>
        <v/>
      </c>
      <c r="O169" s="53"/>
      <c r="P169" s="53"/>
      <c r="Q169" s="53"/>
      <c r="R169" s="53"/>
      <c r="S169" s="53"/>
      <c r="T169" s="53"/>
      <c r="U169" s="53"/>
      <c r="V169" s="53"/>
      <c r="W169" s="53"/>
      <c r="X169" s="53"/>
      <c r="Y169" s="53"/>
      <c r="Z169" s="53"/>
      <c r="AA169" s="53"/>
      <c r="AB169" s="53"/>
      <c r="AC169" s="53"/>
      <c r="AD169" s="53"/>
      <c r="AE169" s="53"/>
      <c r="AF169" s="53"/>
      <c r="AG169" s="53"/>
      <c r="AH169" s="53"/>
      <c r="AI169" s="53"/>
      <c r="AJ169" s="4" t="str">
        <f>IF(O169="","",IF(ISNUMBER(N169),VLOOKUP(O169,NyFi!$A$2:$K$40,DK169),""))</f>
        <v/>
      </c>
      <c r="AK169" s="4" t="str">
        <f>IF(P169="","",IF(AND(ISNUMBER(N169),DK169&lt;8),VLOOKUP(P169,NyGs!$A$2:$G$41,DK169),""))</f>
        <v/>
      </c>
      <c r="AL169" s="4" t="str">
        <f>IF(AA169="","",IF(ISNUMBER(N169),VLOOKUP(AA169,NyRm!$A$2:$K$56,DK169),""))</f>
        <v/>
      </c>
      <c r="AM169" s="4" t="str">
        <f>IF(Z169="","",IF(ISNUMBER(N169),VLOOKUP(Z169,NyFm!$A$2:$K$46,DK169),""))</f>
        <v/>
      </c>
      <c r="AN169" s="4" t="str">
        <f>IF(U169="","",IF(AND(ISNUMBER(N169),DK169&lt;8),VLOOKUP(U169,NyLi1R!$A$2:$G$20,DK169),""))</f>
        <v/>
      </c>
      <c r="AO169" s="4" t="str">
        <f>IF(V169="","",IF(AND(ISNUMBER(N169),DK169&lt;8),VLOOKUP(V169,NyLi1E!$A$2:$G$20,DK169),""))</f>
        <v/>
      </c>
      <c r="AP169" s="4" t="str">
        <f>IF(AND(ISNUMBER(N169),ISNUMBER(AN169),ISNUMBER(AO169),DK169&lt;8),VLOOKUP(AN169+AO169,NyLi1T!$A$2:$G$40,DK169),"")</f>
        <v/>
      </c>
      <c r="AQ169" s="4" t="str">
        <f>IF(W169="","",IF(AND(ISNUMBER(N169),DK169&gt;7),VLOOKUP(W169,NyLi2R!$A$2:$K$20,DK169),""))</f>
        <v/>
      </c>
      <c r="AR169" s="4" t="str">
        <f>IF(X169="","",IF(AND(ISNUMBER(N169),DK169&gt;7),VLOOKUP(X169,NyLi2E!$A$2:$K$20,DK169),""))</f>
        <v/>
      </c>
      <c r="AS169" s="4" t="str">
        <f>IF(AND(ISNUMBER(N169),ISNUMBER(AQ169),ISNUMBER(AR169),DK169&gt;7),VLOOKUP(AQ169+AR169,NyLi2T!$A$2:$K$40,DK169),"")</f>
        <v/>
      </c>
      <c r="AT169" s="4" t="str">
        <f>IF(AE169="","",IF(AND(ISNUMBER(N169),DK169&lt;8),VLOOKUP(AE169,NySs!$A$2:$G$28,DK169),""))</f>
        <v/>
      </c>
      <c r="AU169" s="4" t="str">
        <f>IF(AD169="","",IF(AND(ISNUMBER(N169),DK169&lt;9),VLOOKUP(AD169,NyEo!$A$2:$H$22,DK169),""))</f>
        <v/>
      </c>
      <c r="AV169" s="4" t="str">
        <f>IF(Q169="","",IF(AND(ISNUMBER(N169),DK169&gt;7),VLOOKUP(Q169,NyHt!$A$2:$K$17,DK169),""))</f>
        <v/>
      </c>
      <c r="AW169" s="4" t="str">
        <f>IF(R169="","",IF(ISNUMBER(N169),VLOOKUP(R169,NySiF!$A$2:$K$18,DK169),""))</f>
        <v/>
      </c>
      <c r="AX169" s="4" t="str">
        <f>IF(S169="","",IF(ISNUMBER(N169),VLOOKUP(S169,NySiB!$A$2:$K$16,DK169),""))</f>
        <v/>
      </c>
      <c r="AY169" s="4" t="str">
        <f>IF(T169="","",IF(ISNUMBER(N169),VLOOKUP(T169,NySiT!$A$2:$K$32,DK169),""))</f>
        <v/>
      </c>
      <c r="AZ169" s="4" t="str">
        <f>IF(Y169="","",IF(ISNUMBER(N169),VLOOKUP(Y169,NyVs!$A$2:$K$86,DK169),""))</f>
        <v/>
      </c>
      <c r="BA169" s="4" t="str">
        <f>IF(AI169="","",IF(ISNUMBER(N169),VLOOKUP(AI169,NyPp!$A$2:$K$202,DK169),""))</f>
        <v/>
      </c>
      <c r="BB169" s="4" t="str">
        <f>IF(AND(ISNUMBER(AJ169),ISNUMBER(AK169),ISNUMBER(AL169),ISNUMBER(AM169),DK169&lt;8),IF(COUNTIF(O169,0)+COUNTIF(P169,0)+COUNTIF(AA169,0)+COUNTIF(Z169,0)&gt;1,"",VLOOKUP(AJ169+AK169+AL169+AM169,NyIGS!$A$2:$K$78,DK169)),IF(AND(ISNUMBER(AJ169),ISNUMBER(AL169),ISNUMBER(AM169),ISNUMBER(AS169),DK169&gt;7),IF(COUNTIF(O169,0)+COUNTIF(AA169,0)+COUNTIF(Z169,0)+AND(COUNTIF(W169,0),COUNTIF(X169,0))&gt;1,"",VLOOKUP(AJ169+AL169+AM169+AS169,NyIGS!$A$2:$K$78,DK169)),""))</f>
        <v/>
      </c>
      <c r="BC169" s="4" t="str">
        <f>IF(AND(ISNUMBER(AJ169),ISNUMBER(AN169),ISNUMBER(AT169),DK169&lt;8),IF(COUNTIF(O169,0)+COUNTIF(U169,0)+COUNTIF(AE169,0)&gt;1,"",VLOOKUP(AJ169+AN169+AT169,NyIRS!$A$2:$K$59,DK169)),IF(AND(ISNUMBER(AJ169),ISNUMBER(AQ169),DK169&gt;7),IF(COUNTIF(O169,0)+COUNTIF(W169,0)&gt;1,"",VLOOKUP(AJ169+AQ169,NyIRS!$A$2:$K$59,DK169)),""))</f>
        <v/>
      </c>
      <c r="BD169" s="4" t="str">
        <f>IF(AND(ISNUMBER(AK169),ISNUMBER(AL169),ISNUMBER(AM169),DK169&lt;8),IF(COUNTIF(P169,0)+COUNTIF(AA169,0)+COUNTIF(Z169,0)&gt;1,"",VLOOKUP(AK169+AL169+AM169,NyIES!$A$2:$K$59,DK169)),IF(AND(ISNUMBER(AL169),ISNUMBER(AM169),ISNUMBER(AR169),DK169&gt;7),IF(COUNTIF(AA169,0)+COUNTIF(Z169,0)+COUNTIF(X169,0)&gt;1,"",VLOOKUP(AL169+AM169+AR169,NyIES!$A$2:$K$59,DK169)),""))</f>
        <v/>
      </c>
      <c r="BE169" s="4" t="str">
        <f>IF(AND(ISNUMBER(AJ169),ISNUMBER(AP169),ISNUMBER(AU169),DK169&lt;8),IF(COUNTIF(O169,0)+AND(COUNTIF(U169,0),COUNTIF(V169,0))+COUNTIF(AD169,0)&gt;1,"",VLOOKUP(AJ169+AP169+AU169,NyISI!$A$2:$K$59,DK169)),IF(AND(ISNUMBER(AS169),ISNUMBER(AU169),ISNUMBER(AV169),DK169=8),IF(COUNTIF(AD169,0)+COUNTIF(Q169,0)+AND(COUNTIF(W169,0),COUNTIF(X169,0))&gt;1,"",VLOOKUP(AS169+AU169+AV169,NyISI!$A$2:$K$59,DK169)),IF(AND(ISNUMBER(AS169),ISNUMBER(AV169),DK169&gt;8),IF(COUNTIF(Q169,0)+AND(COUNTIF(W169,0),COUNTIF(X169,0))&gt;1,"",VLOOKUP(AS169+AV169,NyISI!$A$2:$K$59,DK169)),"")))</f>
        <v/>
      </c>
      <c r="BF169" s="4" t="str">
        <f>IF(AND(ISNUMBER(AT169),ISNUMBER(AK169),ISNUMBER(AL169),ISNUMBER(AM169),DK169&lt;8),IF(COUNTIF(P169,0)+COUNTIF(AA169,0)+COUNTIF(Z169,0)+COUNTIF(AE169,0)&gt;1,"",VLOOKUP(AT169+AK169+AL169+AM169,NyISS!$A$2:$G$78,DK169)),"")</f>
        <v/>
      </c>
      <c r="BG169" s="4" t="str">
        <f>IF(AND(ISNUMBER(AJ169),ISNUMBER(AL169),ISNUMBER(AM169),DK169&gt;7),IF(COUNTIF(O169,0)+COUNTIF(AA169,0)+COUNTIF(Z169,0)&gt;1,"",VLOOKUP(AJ169+AL169+AM169,NyISM!$A$2:$K$59,DK169)),"")</f>
        <v/>
      </c>
      <c r="BH169" s="4" t="str">
        <f>IF(AND(ISNUMBER(AY169),ISNUMBER(AZ169)),IF(COUNTIF(T169,0)+COUNTIF(Y169,0)&gt;1,"",VLOOKUP(AY169+AZ169,NyIAM!$A$2:$K$40,DK169)),"")</f>
        <v/>
      </c>
      <c r="BJ169" s="4" t="str">
        <f>IF(ISNUMBER(BB169),VLOOKUP(BB169,Percentil!$A$2:$B$122,2,1),"")</f>
        <v/>
      </c>
      <c r="BK169" s="4" t="str">
        <f>IF(ISNUMBER(BC169),VLOOKUP(BC169,Percentil!$A$2:$B$122,2,1),"")</f>
        <v/>
      </c>
      <c r="BL169" s="4" t="str">
        <f>IF(ISNUMBER(BD169),VLOOKUP(BD169,Percentil!$A$2:$B$122,2,1),"")</f>
        <v/>
      </c>
      <c r="BM169" s="4" t="str">
        <f>IF(ISNUMBER(BE169),VLOOKUP(BE169,Percentil!$A$2:$B$122,2,1),"")</f>
        <v/>
      </c>
      <c r="BN169" s="4" t="str">
        <f>IF(ISNUMBER(BF169),VLOOKUP(BF169,Percentil!$A$2:$B$122,2,1),"")</f>
        <v/>
      </c>
      <c r="BO169" s="4" t="str">
        <f>IF(ISNUMBER(BG169),VLOOKUP(BG169,Percentil!$A$2:$B$122,2,1),"")</f>
        <v/>
      </c>
      <c r="BP169" s="4" t="str">
        <f>IF(ISNUMBER(BH169),VLOOKUP(BH169,Percentil!$A$2:$B$122,2,1),"")</f>
        <v/>
      </c>
      <c r="BQ169" s="4" t="str">
        <f>IF(AND(ISNUMBER(AJ169),ISNUMBER(DK169)),IF(AJ169-VLOOKUP(BI169,NyFi!$L$2:$V$4,DK169,1)&lt;1,1 &amp; " - " &amp; AJ169+VLOOKUP(BI169,NyFi!$L$2:$V$4,DK169,1),IF(AJ169+VLOOKUP(BI169,NyFi!$L$2:$V$4,DK169,1)&gt;19,AJ169-VLOOKUP(BI169,NyFi!$L$2:$V$4,DK169,1) &amp; " - " &amp; 19,AJ169-VLOOKUP(BI169,NyFi!$L$2:$V$4,DK169,1) &amp; " - " &amp; AJ169+VLOOKUP(BI169,NyFi!$L$2:$V$4,DK169,1))),"")</f>
        <v/>
      </c>
      <c r="BR169" s="4" t="str">
        <f>IF(AND(ISNUMBER(DK169),DK169&lt;8),IF(AND(ISNUMBER(AK169),ISNUMBER(DK169)),IF(AK169-VLOOKUP(BI169,NyGs!$L$2:$V$4,DK169,1)&lt;1,1 &amp; " - " &amp; AK169+VLOOKUP(BI169,NyGs!$L$2:$V$4,DK169,1),IF(AK169+VLOOKUP(BI169,NyGs!$L$2:$V$4,DK169,1)&gt;19,AK169-VLOOKUP(BI169,NyGs!$L$2:$V$4,DK169,1) &amp; " - " &amp; 19,AK169-VLOOKUP(BI169,NyGs!$L$2:$V$4,DK169,1) &amp; " - " &amp; AK169+VLOOKUP(BI169,NyGs!$L$2:$V$4,DK169,1))),""),"")</f>
        <v/>
      </c>
      <c r="BS169" s="4" t="str">
        <f>IF(AND(ISNUMBER(AL169),ISNUMBER(DK169)),IF(AL169-VLOOKUP(BI169,NyRm!$L$2:$V$4,DK169,1)&lt;1,1 &amp; " - " &amp; AL169+VLOOKUP(BI169,NyRm!$L$2:$V$4,DK169,1),IF(AL169+VLOOKUP(BI169,NyRm!$L$2:$V$4,DK169,1)&gt;19,AL169-VLOOKUP(BI169,NyRm!$L$2:$V$4,DK169,1) &amp; " - " &amp; 19,AL169-VLOOKUP(BI169,NyRm!$L$2:$V$4,DK169,1) &amp; " - " &amp; AL169+VLOOKUP(BI169,NyRm!$L$2:$V$4,DK169,1))),"")</f>
        <v/>
      </c>
      <c r="BT169" s="4" t="str">
        <f>IF(AND(ISNUMBER(AM169),ISNUMBER(DK169)),IF(AM169-VLOOKUP(BI169,NyFm!$L$2:$V$4,DK169,1)&lt;1,1 &amp; " - " &amp; AM169+VLOOKUP(BI169,NyFm!$L$2:$V$4,DK169,1),IF(AM169+VLOOKUP(BI169,NyFm!$L$2:$V$4,DK169,1)&gt;19,AM169-VLOOKUP(BI169,NyFm!$L$2:$V$4,DK169,1) &amp; " - " &amp; 19,AM169-VLOOKUP(BI169,NyFm!$L$2:$V$4,DK169,1) &amp; " - " &amp; AM169+VLOOKUP(BI169,NyFm!$L$2:$V$4,DK169,1))),"")</f>
        <v/>
      </c>
      <c r="BU169" s="4" t="str">
        <f>IF(AND(ISNUMBER(DK169),DK169&lt;8),IF(AND(ISNUMBER(AN169),ISNUMBER(DK169)),IF(AN169-VLOOKUP(BI169,NyLi1R!$L$2:$V$4,DK169,1)&lt;1,1 &amp; " - " &amp; AN169+VLOOKUP(BI169,NyLi1R!$L$2:$V$4,DK169,1),IF(AN169+VLOOKUP(BI169,NyLi1R!$L$2:$V$4,DK169,1)&gt;19,AN169-VLOOKUP(BI169,NyLi1R!$L$2:$V$4,DK169,1) &amp; " - " &amp; 19,AN169-VLOOKUP(BI169,NyLi1R!$L$2:$V$4,DK169,1) &amp; " - " &amp; AN169+VLOOKUP(BI169,NyLi1R!$L$2:$V$4,DK169,1))),""),"")</f>
        <v/>
      </c>
      <c r="BV169" s="4" t="str">
        <f>IF(AND(ISNUMBER(DK169),DK169&lt;8),IF(AND(ISNUMBER(AO169),ISNUMBER(DK169)),IF(AO169-VLOOKUP(BI169,NyLi1E!$L$2:$V$4,DK169,1)&lt;1,1 &amp; " - " &amp; AO169+VLOOKUP(BI169,NyLi1E!$L$2:$V$4,DK169,1),IF(AO169+VLOOKUP(BI169,NyLi1E!$L$2:$V$4,DK169,1)&gt;19,AO169-VLOOKUP(BI169,NyLi1E!$L$2:$V$4,DK169,1) &amp; " - " &amp; 19,AO169-VLOOKUP(BI169,NyLi1E!$L$2:$V$4,DK169,1) &amp; " - " &amp; AO169+VLOOKUP(BI169,NyLi1E!$L$2:$V$4,DK169,1))),""),"")</f>
        <v/>
      </c>
      <c r="BW169" s="4" t="str">
        <f>IF(AND(ISNUMBER(DK169),DK169&lt;8),IF(AND(ISNUMBER(AP169),ISNUMBER(DK169)),IF(AP169-VLOOKUP(BI169,NyLi1T!$L$2:$V$4,DK169,1)&lt;1,1 &amp; " - " &amp; AP169+VLOOKUP(BI169,NyLi1T!$L$2:$V$4,DK169,1),IF(AP169+VLOOKUP(BI169,NyLi1T!$L$2:$V$4,DK169,1)&gt;19,AP169-VLOOKUP(BI169,NyLi1T!$L$2:$V$4,DK169,1) &amp; " - " &amp; 19,AP169-VLOOKUP(BI169,NyLi1T!$L$2:$V$4,DK169,1) &amp; " - " &amp; AP169+VLOOKUP(BI169,NyLi1T!$L$2:$V$4,DK169,1))),""),"")</f>
        <v/>
      </c>
      <c r="BX169" s="4" t="str">
        <f>IF(AND(ISNUMBER(DK169),DK169&gt;7),IF(AND(ISNUMBER(AQ169),ISNUMBER(DK169)),IF(AQ169-VLOOKUP(BI169,NyLi2R!$L$2:$V$4,DK169,1)&lt;1,1 &amp; " - " &amp; AQ169+VLOOKUP(BI169,NyLi2R!$L$2:$V$4,DK169,1),IF(AQ169+VLOOKUP(BI169,NyLi2R!$L$2:$V$4,DK169,1)&gt;19,AQ169-VLOOKUP(BI169,NyLi2R!$L$2:$V$4,DK169,1) &amp; " - " &amp; 19,AQ169-VLOOKUP(BI169,NyLi2R!$L$2:$V$4,DK169,1) &amp; " - " &amp; AQ169+VLOOKUP(BI169,NyLi2R!$L$2:$V$4,DK169,1))),""),"")</f>
        <v/>
      </c>
      <c r="BY169" s="4" t="str">
        <f>IF(AND(ISNUMBER(DK169),DK169&gt;7),IF(AND(ISNUMBER(AR169),ISNUMBER(DK169)),IF(AR169-VLOOKUP(BI169,NyLi2E!$L$2:$V$4,DK169,1)&lt;1,1 &amp; " - " &amp; AR169+VLOOKUP(BI169,NyLi2E!$L$2:$V$4,DK169,1),IF(AR169+VLOOKUP(BI169,NyLi2E!$L$2:$V$4,DK169,1)&gt;19,AR169-VLOOKUP(BI169,NyLi2E!$L$2:$V$4,DK169,1) &amp; " - " &amp; 19,AR169-VLOOKUP(BI169,NyLi2E!$L$2:$V$4,DK169,1) &amp; " - " &amp; AR169+VLOOKUP(BI169,NyLi2E!$L$2:$V$4,DK169,1))),""),"")</f>
        <v/>
      </c>
      <c r="BZ169" s="4" t="str">
        <f>IF(AND(ISNUMBER(DK169),DK169&gt;7),IF(AND(ISNUMBER(AS169),ISNUMBER(DK169)),IF(AS169-VLOOKUP(BI169,NyLi2T!$L$2:$V$4,DK169,1)&lt;1,1 &amp; " - " &amp; AS169+VLOOKUP(BI169,NyLi2T!$L$2:$V$4,DK169,1),IF(AS169+VLOOKUP(BI169,NyLi2T!$L$2:$V$4,DK169,1)&gt;19,AS169-VLOOKUP(BI169,NyLi2T!$L$2:$V$4,DK169,1) &amp; " - " &amp; 19,AS169-VLOOKUP(BI169,NyLi2T!$L$2:$V$4,DK169,1) &amp; " - " &amp; AS169+VLOOKUP(BI169,NyLi2T!$L$2:$V$4,DK169,1))),""),"")</f>
        <v/>
      </c>
      <c r="CA169" s="4" t="str">
        <f>IF(AND(ISNUMBER(DK169),DK169&lt;8),IF(AND(ISNUMBER(AT169),ISNUMBER(DK169)),IF(AT169-VLOOKUP(BI169,NySs!$L$2:$V$4,DK169,1)&lt;1,1 &amp; " - " &amp; AT169+VLOOKUP(BI169,NySs!$L$2:$V$4,DK169,1),IF(AT169+VLOOKUP(BI169,NySs!$L$2:$V$4,DK169,1)&gt;19,AT169-VLOOKUP(BI169,NySs!$L$2:$V$4,DK169,1) &amp; " - " &amp; 19,AT169-VLOOKUP(BI169,NySs!$L$2:$V$4,DK169,1) &amp; " - " &amp; AT169+VLOOKUP(BI169,NySs!$L$2:$V$4,DK169,1))),""),"")</f>
        <v/>
      </c>
      <c r="CB169" s="4" t="str">
        <f>IF(AND(ISNUMBER(DK169),DK169&lt;9),IF(AND(ISNUMBER(AU169),ISNUMBER(DK169)),IF(AU169-VLOOKUP(BI169,NyEo!$L$2:$V$4,DK169,1)&lt;1,1 &amp; " - " &amp; AU169+VLOOKUP(BI169,NyEo!$L$2:$V$4,DK169,1),IF(AU169+VLOOKUP(BI169,NyEo!$L$2:$V$4,DK169,1)&gt;19,AU169-VLOOKUP(BI169,NyEo!$L$2:$V$4,DK169,1) &amp; " - " &amp; 19,AU169-VLOOKUP(BI169,NyEo!$L$2:$V$4,DK169,1) &amp; " - " &amp; AU169+VLOOKUP(BI169,NyEo!$L$2:$V$4,DK169,1))),""),"")</f>
        <v/>
      </c>
      <c r="CC169" s="4" t="str">
        <f>IF(AND(ISNUMBER(DK169),DK169&gt;7),IF(AND(ISNUMBER(AV169),ISNUMBER(DK169)),IF(AV169-VLOOKUP(BI169,NyHt!$L$2:$V$4,DK169,1)&lt;1,1 &amp; " - " &amp; AV169+VLOOKUP(BI169,NyHt!$L$2:$V$4,DK169,1),IF(AV169+VLOOKUP(BI169,NyHt!$L$2:$V$4,DK169,1)&gt;19,AV169-VLOOKUP(BI169,NyHt!$L$2:$V$4,DK169,1) &amp; " - " &amp; 19,AV169-VLOOKUP(BI169,NyHt!$L$2:$V$4,DK169,1) &amp; " - " &amp; AV169+VLOOKUP(BI169,NyHt!$L$2:$V$4,DK169,1))),""),"")</f>
        <v/>
      </c>
      <c r="CD169" s="4" t="str">
        <f>IF(AND(ISNUMBER(AW169),ISNUMBER(DK169)),IF(AW169-VLOOKUP(BI169,NySiF!$L$2:$V$4,DK169,1)&lt;1,1 &amp; " - " &amp; AW169+VLOOKUP(BI169,NySiF!$L$2:$V$4,DK169,1),IF(AW169+VLOOKUP(BI169,NySiF!$L$2:$V$4,DK169,1)&gt;19,AW169-VLOOKUP(BI169,NySiF!$L$2:$V$4,DK169,1) &amp; " - " &amp; 19,AW169-VLOOKUP(BI169,NySiF!$L$2:$V$4,DK169,1) &amp; " - " &amp; AW169+VLOOKUP(BI169,NySiF!$L$2:$V$4,DK169,1))),"")</f>
        <v/>
      </c>
      <c r="CE169" s="4" t="str">
        <f>IF(AND(ISNUMBER(AX169),ISNUMBER(DK169)),IF(AX169-VLOOKUP(BI169,NySiB!$L$2:$V$4,DK169,1)&lt;1,1 &amp; " - " &amp; AX169+VLOOKUP(BI169,NySiB!$L$2:$V$4,DK169,1),IF(AX169+VLOOKUP(BI169,NySiB!$L$2:$V$4,DK169,1)&gt;19,AX169-VLOOKUP(BI169,NySiB!$L$2:$V$4,DK169,1) &amp; " - " &amp; 19,AX169-VLOOKUP(BI169,NySiB!$L$2:$V$4,DK169,1) &amp; " - " &amp; AX169+VLOOKUP(BI169,NySiB!$L$2:$V$4,DK169,1))),"")</f>
        <v/>
      </c>
      <c r="CF169" s="4" t="str">
        <f>IF(AND(ISNUMBER(AY169),ISNUMBER(DK169)),IF(AY169-VLOOKUP(BI169,NySiT!$L$2:$V$4,DK169,1)&lt;1,1 &amp; " - " &amp; AY169+VLOOKUP(BI169,NySiT!$L$2:$V$4,DK169,1),IF(AY169+VLOOKUP(BI169,NySiT!$L$2:$V$4,DK169,1)&gt;19,AY169-VLOOKUP(BI169,NySiT!$L$2:$V$4,DK169,1) &amp; " - " &amp; 19,AY169-VLOOKUP(BI169,NySiT!$L$2:$V$4,DK169,1) &amp; " - " &amp; AY169+VLOOKUP(BI169,NySiT!$L$2:$V$4,DK169,1))),"")</f>
        <v/>
      </c>
      <c r="CG169" s="4" t="str">
        <f>IF(AND(ISNUMBER(AZ169),ISNUMBER(DK169)),IF(AZ169-VLOOKUP(BI169,NyVs!$L$2:$V$4,DK169,1)&lt;1,1 &amp; " - " &amp; AZ169+VLOOKUP(BI169,NyVs!$L$2:$V$4,DK169,1),IF(AZ169+VLOOKUP(BI169,NyVs!$L$2:$V$4,DK169,1)&gt;19,AZ169-VLOOKUP(BI169,NyVs!$L$2:$V$4,DK169,1) &amp; " - " &amp; 19,AZ169-VLOOKUP(BI169,NyVs!$L$2:$V$4,DK169,1) &amp; " - " &amp; AZ169+VLOOKUP(BI169,NyVs!$L$2:$V$4,DK169,1))),"")</f>
        <v/>
      </c>
      <c r="CH169" s="4" t="str">
        <f>IF(AND(ISNUMBER(BA169),ISNUMBER(DK169)),IF(BA169-VLOOKUP(BI169,NyPp!$L$2:$V$4,DK169,1)&lt;1,1 &amp; " - " &amp; BA169+VLOOKUP(BI169,NyPp!$L$2:$V$4,DK169,1),IF(BA169+VLOOKUP(BI169,NyPp!$L$2:$V$4,DK169,1)&gt;19,BA169-VLOOKUP(BI169,NyPp!$L$2:$V$4,DK169,1) &amp; " - " &amp; 19,BA169-VLOOKUP(BI169,NyPp!$L$2:$V$4,DK169,1) &amp; " - " &amp; BA169+VLOOKUP(BI169,NyPp!$L$2:$V$4,DK169,1))),"")</f>
        <v/>
      </c>
      <c r="CI169" s="4" t="str">
        <f>IF(AND(ISNUMBER(BB169),ISNUMBER(DK169)),IF(BB169-VLOOKUP(BI169,NyIGS!$L$2:$V$4,DK169,1)&lt;40,40 &amp; " - " &amp; BB169+VLOOKUP(BI169,NyIGS!$L$2:$V$4,DK169,1),IF(BB169+VLOOKUP(BI169,NyIGS!$L$2:$V$4,DK169,1)&gt;160,BB169-VLOOKUP(BI169,NyIGS!$L$2:$V$4,DK169,1) &amp; " - " &amp; 160,BB169-VLOOKUP(BI169,NyIGS!$L$2:$V$4,DK169,1) &amp; " - " &amp; BB169+VLOOKUP(BI169,NyIGS!$L$2:$V$4,DK169,1))),"")</f>
        <v/>
      </c>
      <c r="CJ169" s="4" t="str">
        <f>IF(AND(ISNUMBER(BC169),ISNUMBER(DK169)),IF(BC169-VLOOKUP(BI169,NyIRS!$L$2:$V$4,DK169,1)&lt;40,40 &amp; " - " &amp; BC169+VLOOKUP(BI169,NyIRS!$L$2:$V$4,DK169,1),IF(BC169+VLOOKUP(BI169,NyIRS!$L$2:$V$4,DK169,1)&gt;160,BC169-VLOOKUP(BI169,NyIRS!$L$2:$V$4,DK169,1) &amp; " - " &amp; 160,BC169-VLOOKUP(BI169,NyIRS!$L$2:$V$4,DK169,1) &amp; " - " &amp; BC169+VLOOKUP(BI169,NyIRS!$L$2:$V$4,DK169,1))),"")</f>
        <v/>
      </c>
      <c r="CK169" s="4" t="str">
        <f>IF(AND(ISNUMBER(BD169),ISNUMBER(DK169)),IF(BD169-VLOOKUP(BI169,NyIES!$L$2:$V$4,DK169,1)&lt;40,40 &amp; " - " &amp; BD169+VLOOKUP(BI169,NyIES!$L$2:$V$4,DK169,1),IF(BD169+VLOOKUP(BI169,NyIES!$L$2:$V$4,DK169,1)&gt;160,BD169-VLOOKUP(BI169,NyIES!$L$2:$V$4,DK169,1) &amp; " - " &amp; 160,BD169-VLOOKUP(BI169,NyIES!$L$2:$V$4,DK169,1) &amp; " - " &amp; BD169+VLOOKUP(BI169,NyIES!$L$2:$V$4,DK169,1))),"")</f>
        <v/>
      </c>
      <c r="CL169" s="4" t="str">
        <f>IF(AND(ISNUMBER(BE169),ISNUMBER(DK169)),IF(BE169-VLOOKUP(BI169,NyISI!$L$2:$V$4,DK169,1)&lt;40,40 &amp; " - " &amp; BE169+VLOOKUP(BI169,NyISI!$L$2:$V$4,DK169,1),IF(BE169+VLOOKUP(BI169,NyISI!$L$2:$V$4,DK169,1)&gt;160,BE169-VLOOKUP(BI169,NyISI!$L$2:$V$4,DK169,1) &amp; " - " &amp; 160,BE169-VLOOKUP(BI169,NyISI!$L$2:$V$4,DK169,1) &amp; " - " &amp; BE169+VLOOKUP(BI169,NyISI!$L$2:$V$4,DK169,1))),"")</f>
        <v/>
      </c>
      <c r="CM169" s="4" t="str">
        <f>IF(AND(ISNUMBER(DK169),DK169&lt;8),IF(AND(ISNUMBER(BF169),ISNUMBER(DK169)),IF(BF169-VLOOKUP(BI169,NyISS!$L$2:$V$4,DK169,1)&lt;40,40 &amp; " - " &amp; BF169+VLOOKUP(BI169,NyISS!$L$2:$V$4,DK169,1),IF(BF169+VLOOKUP(BI169,NyISS!$L$2:$V$4,DK169,1)&gt;160,BF169-VLOOKUP(BI169,NyISS!$L$2:$V$4,DK169,1) &amp; " - " &amp; 160,BF169-VLOOKUP(BI169,NyISS!$L$2:$V$4,DK169,1) &amp; " - " &amp; BF169+VLOOKUP(BI169,NyISS!$L$2:$V$4,DK169,1))),""),"")</f>
        <v/>
      </c>
      <c r="CN169" s="4" t="str">
        <f>IF(AND(ISNUMBER(DK169),DK169&gt;7),IF(AND(ISNUMBER(BG169),ISNUMBER(DK169)),IF(BG169-VLOOKUP(BI169,NyISM!$L$2:$V$4,DK169,1)&lt;40,40 &amp; " - " &amp; BG169+VLOOKUP(BI169,NyISM!$L$2:$V$4,DK169,1),IF(BG169+VLOOKUP(BI169,NyISM!$L$2:$V$4,DK169,1)&gt;160,BG169-VLOOKUP(BI169,NyISM!$L$2:$V$4,DK169,1) &amp; " - " &amp; 160,BG169-VLOOKUP(BI169,NyISM!$L$2:$V$4,DK169,1) &amp; " - " &amp; BG169+VLOOKUP(BI169,NyISM!$L$2:$V$4,DK169,1))),""),"")</f>
        <v/>
      </c>
      <c r="CO169" s="4" t="str">
        <f>IF(AND(ISNUMBER(BH169),ISNUMBER(DK169)),IF(BH169-VLOOKUP(BI169,NyIAM!$L$2:$V$4,DK169,1)&lt;40,40 &amp; " - " &amp; BH169+VLOOKUP(BI169,NyIAM!$L$2:$V$4,DK169,1),IF(BH169+VLOOKUP(BI169,NyIAM!$L$2:$V$4,DK169,1)&gt;160,BH169-VLOOKUP(BI169,NyIAM!$L$2:$V$4,DK169,1) &amp; " - " &amp; 160,BH169-VLOOKUP(BI169,NyIAM!$L$2:$V$4,DK169,1) &amp; " - " &amp; BH169+VLOOKUP(BI169,NyIAM!$L$2:$V$4,DK169,1))),"")</f>
        <v/>
      </c>
      <c r="CP169" s="4" t="str">
        <f>IF(AF169="","",IF(AND(ISNUMBER(AF169),ISNUMBER(DK169)),IF(VLOOKUP(AF169,NyOm!$A$2:$K$30,DK169,1)=1,"Onormalt få ord",IF(VLOOKUP(AF169,NyOm!$A$2:$K$30,DK169,1)=2,"Färre antal ord än normalt",IF(VLOOKUP(AF169,NyOm!$A$2:$K$30,DK169,1)=3,"Normalt antal ord","")))))</f>
        <v/>
      </c>
      <c r="CQ169" s="4" t="str">
        <f>IF(AB169="","",IF(AND(ISNUMBER(AB169),ISNUMBER(DK169)),IF(VLOOKUP(AB169,NyPbTid!$A$2:$K$218,DK169,1)=1,"Onormalt lång tidsåtgång",IF(VLOOKUP(AB169,NyPbTid!$A$2:$K$218,DK169,1)=2,"Långsammare än normalt",IF(VLOOKUP(AB169,NyPbTid!$A$2:$K$218,DK169,1)=3,"Normal tidsåtgång","")))))</f>
        <v/>
      </c>
      <c r="CR169" s="4" t="str">
        <f>IF(AC169="","",IF(AND(ISNUMBER(AC169),ISNUMBER(DK169)),IF(VLOOKUP(AC169,NyPbFel!$A$2:$K$18,DK169,1)=1,"Onormalt antal fel",IF(VLOOKUP(AC169,NyPbFel!$A$2:$K$18,DK169,1)=2,"Fler fel än normalt",IF(VLOOKUP(AC169,NyPbFel!$A$2:$K$18,DK169,1)=3,"Normalt antal fel","")))))</f>
        <v/>
      </c>
      <c r="CS169" s="4" t="str">
        <f t="shared" si="50"/>
        <v/>
      </c>
      <c r="CT169" s="4" t="str">
        <f>IF(OR(ISNUMBER(CS169),CS169="0**"),IF(ISNUMBER(CS169),CS169/ABS(CS169)*VLOOKUP(1,SignDiff!$A$3:$K$4,DK169,1),VLOOKUP(1,SignDiff!$A$3:$K$4,DK169,1)),"")</f>
        <v/>
      </c>
      <c r="CU169" s="4" t="str">
        <f>IF(OR(ISNUMBER(CS169),CS169="0**"),IF(ISNUMBER(CS169),CS169/ABS(CS169)*VLOOKUP(1,SignDiff!$A$7:$K$8,DK169,1),VLOOKUP(1,SignDiff!$A$7:$K$8,DK169,1)),"")</f>
        <v/>
      </c>
      <c r="CV169" s="4" t="str">
        <f t="shared" si="51"/>
        <v/>
      </c>
      <c r="CW169" s="4" t="str">
        <f t="shared" si="52"/>
        <v/>
      </c>
      <c r="CX169" s="4" t="str">
        <f>IF(OR(ISNUMBER(CS169),CS169="0**"),IF(CS169="0**",VLOOKUP(0,'IRS-IES'!$A$2:$C$43,2,1),IF(CS169&lt;0,VLOOKUP(ABS(CS169),'IRS-IES'!$A$2:$C$43,2,1),VLOOKUP(ABS(CS169),'IRS-IES'!$A$2:$C$43,3,1))),"")</f>
        <v/>
      </c>
      <c r="CY169" s="4" t="str">
        <f t="shared" si="53"/>
        <v/>
      </c>
      <c r="CZ169" s="4" t="str">
        <f>IF(OR(ISNUMBER(CY169),CY169="0**"),IF(ISNUMBER(CY169),CY169/ABS(CY169)*VLOOKUP(2,SignDiff!$A$3:$K$4,DK169,1),VLOOKUP(2,SignDiff!$A$3:$K$4,DK169,1)),"")</f>
        <v/>
      </c>
      <c r="DA169" s="4" t="str">
        <f>IF(OR(ISNUMBER(CY169),CY169="0**"),IF(ISNUMBER(CY169),CY169/ABS(CY169)*VLOOKUP(2,SignDiff!$A$7:$K$8,DK169,1),VLOOKUP(2,SignDiff!$A$7:$K$8,DK169,1)),"")</f>
        <v/>
      </c>
      <c r="DB169" s="4" t="str">
        <f t="shared" si="54"/>
        <v/>
      </c>
      <c r="DC169" s="4" t="str">
        <f t="shared" si="55"/>
        <v/>
      </c>
      <c r="DD169" s="4" t="str">
        <f>IF(OR(ISNUMBER(CY169),CY169="0**"),IF(CY169="0**",VLOOKUP(0,'ISI-ISS'!$A$2:$C$43,2,1),IF(CY169&lt;0,VLOOKUP(ABS(CY169),'ISI-ISS'!$A$2:$C$43,2,1),VLOOKUP(ABS(CY169),'ISI-ISS'!$A$2:$C$43,3,1))),"")</f>
        <v/>
      </c>
      <c r="DE169" s="4" t="str">
        <f t="shared" si="56"/>
        <v/>
      </c>
      <c r="DF169" s="4" t="str">
        <f>IF(OR(ISNUMBER(DE169),DE169="0**"),IF(ISNUMBER(DE169),DE169/ABS(DE169)*VLOOKUP(2,SignDiff!$A$3:$K$4,DK169,1),VLOOKUP(2,SignDiff!$A$3:$K$4,DK169,1)),"")</f>
        <v/>
      </c>
      <c r="DG169" s="4" t="str">
        <f>IF(OR(ISNUMBER(DE169),DE169="0**"),IF(ISNUMBER(DE169),DE169/ABS(DE169)*VLOOKUP(2,SignDiff!$A$7:$K$8,DK169,1),VLOOKUP(2,SignDiff!$A$7:$K$8,DK169,1)),"")</f>
        <v/>
      </c>
      <c r="DH169" s="4" t="str">
        <f t="shared" si="57"/>
        <v/>
      </c>
      <c r="DI169" s="4" t="str">
        <f t="shared" si="58"/>
        <v/>
      </c>
      <c r="DJ169" s="4" t="str">
        <f>IF(OR(ISNUMBER(DE169),DE169="0**"),IF(DE169="0**",VLOOKUP(0,'ISI-ISM'!$A$2:$C$43,2,1),IF(DE169&lt;0,VLOOKUP(ABS(DE169),'ISI-ISM'!$A$2:$C$43,2,1),VLOOKUP(ABS(DE169),'ISI-ISM'!$A$2:$C$43,3,1))),"")</f>
        <v/>
      </c>
      <c r="DK169" s="4" t="str">
        <f>IF(ISERROR(VLOOKUP(N169,age!$A$2:$C$11,2,1)),"",VLOOKUP(N169,age!$A$2:$C$11,2,1))</f>
        <v/>
      </c>
      <c r="DL169" s="4" t="str">
        <f>IF(ISERROR(VLOOKUP(N169,age!$A$2:$C$11,3,1)),"",VLOOKUP(N169,age!$A$2:$C$11,3,1))</f>
        <v/>
      </c>
      <c r="DM169" s="4">
        <f t="shared" si="45"/>
        <v>0</v>
      </c>
      <c r="DN169" s="4">
        <f t="shared" si="46"/>
        <v>0</v>
      </c>
      <c r="DO169" s="4">
        <f t="shared" si="47"/>
        <v>0</v>
      </c>
      <c r="DP169" s="4">
        <f t="shared" si="48"/>
        <v>0</v>
      </c>
      <c r="DQ169" s="4">
        <f t="shared" si="49"/>
        <v>0</v>
      </c>
      <c r="DR169" s="9" t="str">
        <f t="shared" si="59"/>
        <v/>
      </c>
      <c r="DS169" s="9" t="str">
        <f t="shared" si="60"/>
        <v/>
      </c>
      <c r="DT169" s="9" t="str">
        <f t="shared" si="61"/>
        <v/>
      </c>
      <c r="DU169" s="9" t="str">
        <f t="shared" si="62"/>
        <v/>
      </c>
      <c r="DV169" s="9" t="str">
        <f t="shared" si="63"/>
        <v/>
      </c>
      <c r="DW169" s="9" t="str">
        <f t="shared" si="64"/>
        <v/>
      </c>
      <c r="DX169" s="9" t="str">
        <f t="shared" si="65"/>
        <v/>
      </c>
      <c r="DY169" s="9" t="str">
        <f>IF(AND(ISNUMBER(AJ169),ISNUMBER(DK169)),IF(AJ169-VLOOKUP(BI169,NyFi!$L$2:$V$4,DK169,1)&lt;1,1,AJ169-VLOOKUP(BI169,NyFi!$L$2:$V$4,DK169,1)),"")</f>
        <v/>
      </c>
      <c r="DZ169" s="9" t="str">
        <f>IF(AND(ISNUMBER(DK169),DK169&lt;8),IF(AND(ISNUMBER(AK169),ISNUMBER(DK169)),IF(AK169-VLOOKUP(BI169,NyGs!$L$2:$V$4,DK169,1)&lt;1,1,AK169-VLOOKUP(BI169,NyGs!$L$2:$V$4,DK169,1)),""),"")</f>
        <v/>
      </c>
      <c r="EA169" s="9" t="str">
        <f>IF(AND(ISNUMBER(AL169),ISNUMBER(DK169)),IF(AL169-VLOOKUP(BI169,NyRm!$L$2:$V$4,DK169,1)&lt;1,1,AL169-VLOOKUP(BI169,NyRm!$L$2:$V$4,DK169,1)),"")</f>
        <v/>
      </c>
      <c r="EB169" s="9" t="str">
        <f>IF(AND(ISNUMBER(AM169),ISNUMBER(DK169)),IF(AM169-VLOOKUP(BI169,NyFm!$L$2:$V$4,DK169,1)&lt;1,1,AM169-VLOOKUP(BI169,NyFm!$L$2:$V$4,DK169,1)),"")</f>
        <v/>
      </c>
      <c r="EC169" s="9" t="str">
        <f>IF(AND(ISNUMBER(DK169),DK169&lt;8),IF(AND(ISNUMBER(AN169),ISNUMBER(DK169)),IF(AN169-VLOOKUP(BI169,NyLi1R!$L$2:$V$4,DK169,1)&lt;1,1,AN169-VLOOKUP(BI169,NyLi1R!$L$2:$V$4,DK169,1)),""),"")</f>
        <v/>
      </c>
      <c r="ED169" s="9" t="str">
        <f>IF(AND(ISNUMBER(DK169),DK169&lt;8),IF(AND(ISNUMBER(AO169),ISNUMBER(DK169)),IF(AO169-VLOOKUP(BI169,NyLi1E!$L$2:$V$4,DK169,1)&lt;1,1,AO169-VLOOKUP(BI169,NyLi1E!$L$2:$V$4,DK169,1)),""),"")</f>
        <v/>
      </c>
      <c r="EE169" s="9" t="str">
        <f>IF(AND(ISNUMBER(DK169),DK169&lt;8),IF(AND(ISNUMBER(AP169),ISNUMBER(DK169)),IF(AP169-VLOOKUP(BI169,NyLi1T!$L$2:$V$4,DK169,1)&lt;1,1,AP169-VLOOKUP(BI169,NyLi1T!$L$2:$V$4,DK169,1)),""),"")</f>
        <v/>
      </c>
      <c r="EF169" s="9" t="str">
        <f>IF(AND(ISNUMBER(DK169),DK169&gt;7),IF(AND(ISNUMBER(AQ169),ISNUMBER(DK169)),IF(AQ169-VLOOKUP(BI169,NyLi2R!$L$2:$V$4,DK169,1)&lt;1,1,AQ169-VLOOKUP(BI169,NyLi2R!$L$2:$V$4,DK169,1)),""),"")</f>
        <v/>
      </c>
      <c r="EG169" s="9" t="str">
        <f>IF(AND(ISNUMBER(DK169),DK169&gt;7),IF(AND(ISNUMBER(AR169),ISNUMBER(DK169)),IF(AR169-VLOOKUP(BI169,NyLi2E!$L$2:$V$4,DK169,1)&lt;1,1,AR169-VLOOKUP(BI169,NyLi2E!$L$2:$V$4,DK169,1)),""),"")</f>
        <v/>
      </c>
      <c r="EH169" s="9" t="str">
        <f>IF(AND(ISNUMBER(DK169),DK169&gt;7),IF(AND(ISNUMBER(AS169),ISNUMBER(DK169)),IF(AS169-VLOOKUP(BI169,NyLi2T!$L$2:$V$4,DK169,1)&lt;1,1,AS169-VLOOKUP(BI169,NyLi2T!$L$2:$V$4,DK169,1)),""),"")</f>
        <v/>
      </c>
      <c r="EI169" s="9" t="str">
        <f>IF(AND(ISNUMBER(DK169),DK169&lt;8),IF(AND(ISNUMBER(AT169),ISNUMBER(DK169)),IF(AT169-VLOOKUP(BI169,NySs!$L$2:$V$4,DK169,1)&lt;1,1,AT169-VLOOKUP(BI169,NySs!$L$2:$V$4,DK169,1)),""),"")</f>
        <v/>
      </c>
      <c r="EJ169" s="9" t="str">
        <f>IF(AND(ISNUMBER(DK169),DK169&lt;9),IF(AND(ISNUMBER(AU169),ISNUMBER(DK169)),IF(AU169-VLOOKUP(BI169,NyEo!$L$2:$V$4,DK169,1)&lt;1,1,AU169-VLOOKUP(BI169,NyEo!$L$2:$V$4,DK169,1)),""),"")</f>
        <v/>
      </c>
      <c r="EK169" s="9" t="str">
        <f>IF(AND(ISNUMBER(DK169),DK169&gt;7),IF(AND(ISNUMBER(AV169),ISNUMBER(DK169)),IF(AV169-VLOOKUP(BI169,NyHt!$L$2:$V$4,DK169,1)&lt;1,1,AV169-VLOOKUP(BI169,NyHt!$L$2:$V$4,DK169,1)),""),"")</f>
        <v/>
      </c>
      <c r="EL169" s="9" t="str">
        <f>IF(AND(ISNUMBER(AW169),ISNUMBER(DK169)),IF(AW169-VLOOKUP(BI169,NySiF!$L$2:$V$4,DK169,1)&lt;1,1,AW169-VLOOKUP(BI169,NySiF!$L$2:$V$4,DK169,1)),"")</f>
        <v/>
      </c>
      <c r="EM169" s="9" t="str">
        <f>IF(AND(ISNUMBER(AX169),ISNUMBER(DK169)),IF(AX169-VLOOKUP(BI169,NySiB!$L$2:$V$4,DK169,1)&lt;1,1,AX169-VLOOKUP(BI169,NySiB!$L$2:$V$4,DK169,1)),"")</f>
        <v/>
      </c>
      <c r="EN169" s="9" t="str">
        <f>IF(AND(ISNUMBER(AY169),ISNUMBER(DK169)),IF(AY169-VLOOKUP(BI169,NySiT!$L$2:$V$4,DK169,1)&lt;1,1,AY169-VLOOKUP(BI169,NySiT!$L$2:$V$4,DK169,1)),"")</f>
        <v/>
      </c>
      <c r="EO169" s="9" t="str">
        <f>IF(AND(ISNUMBER(AZ169),ISNUMBER(DK169)),IF(AZ169-VLOOKUP(BI169,NyVs!$L$2:$V$4,DK169,1)&lt;1,1,AZ169-VLOOKUP(BI169,NyVs!$L$2:$V$4,DK169,1)),"")</f>
        <v/>
      </c>
      <c r="EP169" s="9" t="str">
        <f>IF(AND(ISNUMBER(BA169),ISNUMBER(DK169)),IF(BA169-VLOOKUP(BI169,NyPp!$L$2:$V$4,DK169,1)&lt;1,1,BA169-VLOOKUP(BI169,NyPp!$L$2:$V$4,DK169,1)),"")</f>
        <v/>
      </c>
      <c r="EQ169" s="9" t="str">
        <f>IF(AND(ISNUMBER(BB169),ISNUMBER(DK169)),IF(BB169-VLOOKUP(BI169,NyIGS!$L$2:$V$4,DK169,1)&lt;40,40,BB169-VLOOKUP(BI169,NyIGS!$L$2:$V$4,DK169,1)),"")</f>
        <v/>
      </c>
      <c r="ER169" s="9" t="str">
        <f>IF(AND(ISNUMBER(BC169),ISNUMBER(DK169)),IF(BC169-VLOOKUP(BI169,NyIRS!$L$2:$V$4,DK169,1)&lt;40,40,BC169-VLOOKUP(BI169,NyIRS!$L$2:$V$4,DK169,1)),"")</f>
        <v/>
      </c>
      <c r="ES169" s="9" t="str">
        <f>IF(AND(ISNUMBER(BD169),ISNUMBER(DK169)),IF(BD169-VLOOKUP(BI169,NyIES!$L$2:$V$4,DK169,1)&lt;40,40,BD169-VLOOKUP(BI169,NyIES!$L$2:$V$4,DK169,1)),"")</f>
        <v/>
      </c>
      <c r="ET169" s="9" t="str">
        <f>IF(AND(ISNUMBER(BE169),ISNUMBER(DK169)),IF(BE169-VLOOKUP(BI169,NyISI!$L$2:$V$4,DK169,1)&lt;40,40,BE169-VLOOKUP(BI169,NyISI!$L$2:$V$4,DK169,1)),"")</f>
        <v/>
      </c>
      <c r="EU169" s="9" t="str">
        <f>IF(AND(ISNUMBER(DK169),DK169&lt;8),IF(AND(ISNUMBER(BF169),ISNUMBER(DK169)),IF(BF169-VLOOKUP(BI169,NyISS!$L$2:$V$4,DK169,1)&lt;40,40,BF169-VLOOKUP(BI169,NyISS!$L$2:$V$4,DK169,1)),""),"")</f>
        <v/>
      </c>
      <c r="EV169" s="9" t="str">
        <f>IF(AND(ISNUMBER(DK169),DK169&gt;7),IF(AND(ISNUMBER(BG169),ISNUMBER(DK169)),IF(BG169-VLOOKUP(BI169,NyISM!$L$2:$V$4,DK169,1)&lt;40,40,BG169-VLOOKUP(BI169,NyISM!$L$2:$V$4,DK169,1)),""),"")</f>
        <v/>
      </c>
      <c r="EW169" s="9" t="str">
        <f>IF(AND(ISNUMBER(BH169),ISNUMBER(DK169)),IF(BH169-VLOOKUP(BI169,NyIAM!$L$2:$V$4,DK169,1)&lt;40,40,BH169-VLOOKUP(BI169,NyIAM!$L$2:$V$4,DK169,1)),"")</f>
        <v/>
      </c>
      <c r="EX169" s="9" t="str">
        <f>IF(AND(ISNUMBER(AJ169),ISNUMBER(DK169)),IF(AJ169+VLOOKUP(BI169,NyFi!$L$2:$V$4,DK169,1)&gt;19,19,AJ169+VLOOKUP(BI169,NyFi!$L$2:$V$4,DK169,1)),"")</f>
        <v/>
      </c>
      <c r="EY169" s="9" t="str">
        <f>IF(AND(ISNUMBER(DK169),DK169&lt;8),IF(AND(ISNUMBER(AK169),ISNUMBER(DK169)),IF(AK169+VLOOKUP(BI169,NyGs!$L$2:$V$4,DK169,1)&gt;19,19,AK169+VLOOKUP(BI169,NyGs!$L$2:$V$4,DK169,1)),""),"")</f>
        <v/>
      </c>
      <c r="EZ169" s="9" t="str">
        <f>IF(AND(ISNUMBER(AL169),ISNUMBER(DK169)),IF(AL169+VLOOKUP(BI169,NyRm!$L$2:$V$4,DK169,1)&gt;19,19,AL169+VLOOKUP(BI169,NyRm!$L$2:$V$4,DK169,1)),"")</f>
        <v/>
      </c>
      <c r="FA169" s="9" t="str">
        <f>IF(AND(ISNUMBER(AM169),ISNUMBER(DK169)),IF(AM169+VLOOKUP(BI169,NyFm!$L$2:$V$4,DK169,1)&gt;19,19,AM169+VLOOKUP(BI169,NyFm!$L$2:$V$4,DK169,1)),"")</f>
        <v/>
      </c>
      <c r="FB169" s="9" t="str">
        <f>IF(AND(ISNUMBER(DK169),DK169&lt;8),IF(AND(ISNUMBER(AN169),ISNUMBER(DK169)),IF(AN169+VLOOKUP(BI169,NyLi1R!$L$2:$V$4,DK169,1)&gt;19,19,AN169+VLOOKUP(BI169,NyLi1R!$L$2:$V$4,DK169,1)),""),"")</f>
        <v/>
      </c>
      <c r="FC169" s="9" t="str">
        <f>IF(AND(ISNUMBER(DK169),DK169&lt;8),IF(AND(ISNUMBER(AO169),ISNUMBER(DK169)),IF(AO169+VLOOKUP(BI169,NyLi1E!$L$2:$V$4,DK169,1)&gt;19,19,AO169+VLOOKUP(BI169,NyLi1E!$L$2:$V$4,DK169,1)),""),"")</f>
        <v/>
      </c>
      <c r="FD169" s="9" t="str">
        <f>IF(AND(ISNUMBER(DK169),DK169&lt;8),IF(AND(ISNUMBER(AP169),ISNUMBER(DK169)),IF(AP169+VLOOKUP(BI169,NyLi1T!$L$2:$V$4,DK169,1)&gt;19,19,AP169+VLOOKUP(BI169,NyLi1T!$L$2:$V$4,DK169,1)),""),"")</f>
        <v/>
      </c>
      <c r="FE169" s="9" t="str">
        <f>IF(AND(ISNUMBER(DK169),DK169&gt;7),IF(AND(ISNUMBER(AQ169),ISNUMBER(DK169)),IF(AQ169+VLOOKUP(BI169,NyLi2R!$L$2:$V$4,DK169,1)&gt;19,19,AQ169+VLOOKUP(BI169,NyLi2R!$L$2:$V$4,DK169,1)),""),"")</f>
        <v/>
      </c>
      <c r="FF169" s="9" t="str">
        <f>IF(AND(ISNUMBER(DK169),DK169&gt;7),IF(AND(ISNUMBER(AR169),ISNUMBER(DK169)),IF(AR169+VLOOKUP(BI169,NyLi2E!$L$2:$V$4,DK169,1)&gt;19,19,AR169+VLOOKUP(BI169,NyLi2E!$L$2:$V$4,DK169,1)),""),"")</f>
        <v/>
      </c>
      <c r="FG169" s="9" t="str">
        <f>IF(AND(ISNUMBER(DK169),DK169&gt;7),IF(AND(ISNUMBER(AS169),ISNUMBER(DK169)),IF(AS169+VLOOKUP(BI169,NyLi2T!$L$2:$V$4,DK169,1)&gt;19,19,AS169+VLOOKUP(BI169,NyLi2T!$L$2:$V$4,DK169,1)),""),"")</f>
        <v/>
      </c>
      <c r="FH169" s="9" t="str">
        <f>IF(AND(ISNUMBER(DK169),DK169&lt;8),IF(AND(ISNUMBER(AT169),ISNUMBER(DK169)),IF(AT169+VLOOKUP(BI169,NySs!$L$2:$V$4,DK169,1)&gt;19,19,AT169+VLOOKUP(BI169,NySs!$L$2:$V$4,DK169,1)),""),"")</f>
        <v/>
      </c>
      <c r="FI169" s="9" t="str">
        <f>IF(AND(ISNUMBER(DK169),DK169&lt;9),IF(AND(ISNUMBER(AU169),ISNUMBER(DK169)),IF(AU169+VLOOKUP(BI169,NyEo!$L$2:$V$4,DK169,1)&gt;19,19,AU169+VLOOKUP(BI169,NyEo!$L$2:$V$4,DK169,1)),""),"")</f>
        <v/>
      </c>
      <c r="FJ169" s="9" t="str">
        <f>IF(AND(ISNUMBER(DK169),DK169&gt;7),IF(AND(ISNUMBER(AV169),ISNUMBER(DK169)),IF(AV169+VLOOKUP(BI169,NyHt!$L$2:$V$4,DK169,1)&gt;19,19,AV169+VLOOKUP(BI169,NyHt!$L$2:$V$4,DK169,1)),""),"")</f>
        <v/>
      </c>
      <c r="FK169" s="9" t="str">
        <f>IF(AND(ISNUMBER(AW169),ISNUMBER(DK169)),IF(AW169+VLOOKUP(BI169,NySiF!$L$2:$V$4,DK169,1)&gt;19,19,AW169+VLOOKUP(BI169,NySiF!$L$2:$V$4,DK169,1)),"")</f>
        <v/>
      </c>
      <c r="FL169" s="9" t="str">
        <f>IF(AND(ISNUMBER(AX169),ISNUMBER(DK169)),IF(AX169+VLOOKUP(BI169,NySiB!$L$2:$V$4,DK169,1)&gt;19,19,AX169+VLOOKUP(BI169,NySiB!$L$2:$V$4,DK169,1)),"")</f>
        <v/>
      </c>
      <c r="FM169" s="9" t="str">
        <f>IF(AND(ISNUMBER(AY169),ISNUMBER(DK169)),IF(AY169+VLOOKUP(BI169,NySiT!$L$2:$V$4,DK169,1)&gt;19,19,AY169+VLOOKUP(BI169,NySiT!$L$2:$V$4,DK169,1)),"")</f>
        <v/>
      </c>
      <c r="FN169" s="9" t="str">
        <f>IF(AND(ISNUMBER(AZ169),ISNUMBER(DK169)),IF(AZ169+VLOOKUP(BI169,NyVs!$L$2:$V$4,DK169,1)&gt;19,19,AZ169+VLOOKUP(BI169,NyVs!$L$2:$V$4,DK169,1)),"")</f>
        <v/>
      </c>
      <c r="FO169" s="9" t="str">
        <f>IF(AND(ISNUMBER(BA169),ISNUMBER(DK169)),IF(BA169+VLOOKUP(BI169,NyPp!$L$2:$V$4,DK169,1)&gt;19,19,BA169+VLOOKUP(BI169,NyPp!$L$2:$V$4,DK169,1)),"")</f>
        <v/>
      </c>
      <c r="FP169" s="9" t="str">
        <f>IF(AND(ISNUMBER(BB169),ISNUMBER(DK169)),IF(BB169+VLOOKUP(BI169,NyIGS!$L$2:$V$4,DK169,1)&gt;160,160,BB169+VLOOKUP(BI169,NyIGS!$L$2:$V$4,DK169,1)),"")</f>
        <v/>
      </c>
      <c r="FQ169" s="9" t="str">
        <f>IF(AND(ISNUMBER(BC169),ISNUMBER(DK169)),IF(BC169+VLOOKUP(BI169,NyIRS!$L$2:$V$4,DK169,1)&gt;160,160,BC169+VLOOKUP(BI169,NyIRS!$L$2:$V$4,DK169,1)),"")</f>
        <v/>
      </c>
      <c r="FR169" s="9" t="str">
        <f>IF(AND(ISNUMBER(BD169),ISNUMBER(DK169)),IF(BD169+VLOOKUP(BI169,NyIES!$L$2:$V$4,DK169,1)&gt;160,160, BD169+VLOOKUP(BI169,NyIES!$L$2:$V$4,DK169,1)),"")</f>
        <v/>
      </c>
      <c r="FS169" s="9" t="str">
        <f>IF(AND(ISNUMBER(BE169),ISNUMBER(DK169)),IF(BE169+VLOOKUP(BI169,NyISI!$L$2:$V$4,DK169,1)&gt;160,160,BE169+VLOOKUP(BI169,NyISI!$L$2:$V$4,DK169,1)),"")</f>
        <v/>
      </c>
      <c r="FT169" s="9" t="str">
        <f>IF(AND(ISNUMBER(DK169),DK169&lt;8),IF(AND(ISNUMBER(BF169),ISNUMBER(DK169)),IF(BF169+VLOOKUP(BI169,NyISS!$L$2:$V$4,DK169,1)&gt;160,160,BF169+VLOOKUP(BI169,NyISS!$L$2:$V$4,DK169,1)),""),"")</f>
        <v/>
      </c>
      <c r="FU169" s="9" t="str">
        <f>IF(AND(ISNUMBER(DK169),DK169&gt;7),IF(AND(ISNUMBER(BG169),ISNUMBER(DK169)),IF(BG169+VLOOKUP(BI169,NyISM!$L$2:$V$4,DK169,1)&gt;160,160,BG169+VLOOKUP(BI169,NyISM!$L$2:$V$4,DK169,1)),""),"")</f>
        <v/>
      </c>
      <c r="FV169" s="9" t="str">
        <f>IF(AND(ISNUMBER(BH169),ISNUMBER(DK169)),IF(BH169+VLOOKUP(BI169,NyIAM!$L$2:$V$4,DK169,1)&gt;160,160,BH169+VLOOKUP(BI169,NyIAM!$L$2:$V$4,DK169,1)),"")</f>
        <v/>
      </c>
    </row>
    <row r="170" spans="1:178" x14ac:dyDescent="0.2">
      <c r="A170" s="51"/>
      <c r="B170" s="51"/>
      <c r="C170" s="51"/>
      <c r="D170" s="51"/>
      <c r="E170" s="51"/>
      <c r="F170" s="51"/>
      <c r="G170" s="51"/>
      <c r="H170" s="51"/>
      <c r="I170" s="51"/>
      <c r="J170" s="52"/>
      <c r="K170" s="52"/>
      <c r="L170" s="53"/>
      <c r="M170" s="53"/>
      <c r="N170" s="58" t="str">
        <f t="shared" si="44"/>
        <v/>
      </c>
      <c r="O170" s="53"/>
      <c r="P170" s="53"/>
      <c r="Q170" s="53"/>
      <c r="R170" s="53"/>
      <c r="S170" s="53"/>
      <c r="T170" s="53"/>
      <c r="U170" s="53"/>
      <c r="V170" s="53"/>
      <c r="W170" s="53"/>
      <c r="X170" s="53"/>
      <c r="Y170" s="53"/>
      <c r="Z170" s="53"/>
      <c r="AA170" s="53"/>
      <c r="AB170" s="53"/>
      <c r="AC170" s="53"/>
      <c r="AD170" s="53"/>
      <c r="AE170" s="53"/>
      <c r="AF170" s="53"/>
      <c r="AG170" s="53"/>
      <c r="AH170" s="53"/>
      <c r="AI170" s="53"/>
      <c r="AJ170" s="4" t="str">
        <f>IF(O170="","",IF(ISNUMBER(N170),VLOOKUP(O170,NyFi!$A$2:$K$40,DK170),""))</f>
        <v/>
      </c>
      <c r="AK170" s="4" t="str">
        <f>IF(P170="","",IF(AND(ISNUMBER(N170),DK170&lt;8),VLOOKUP(P170,NyGs!$A$2:$G$41,DK170),""))</f>
        <v/>
      </c>
      <c r="AL170" s="4" t="str">
        <f>IF(AA170="","",IF(ISNUMBER(N170),VLOOKUP(AA170,NyRm!$A$2:$K$56,DK170),""))</f>
        <v/>
      </c>
      <c r="AM170" s="4" t="str">
        <f>IF(Z170="","",IF(ISNUMBER(N170),VLOOKUP(Z170,NyFm!$A$2:$K$46,DK170),""))</f>
        <v/>
      </c>
      <c r="AN170" s="4" t="str">
        <f>IF(U170="","",IF(AND(ISNUMBER(N170),DK170&lt;8),VLOOKUP(U170,NyLi1R!$A$2:$G$20,DK170),""))</f>
        <v/>
      </c>
      <c r="AO170" s="4" t="str">
        <f>IF(V170="","",IF(AND(ISNUMBER(N170),DK170&lt;8),VLOOKUP(V170,NyLi1E!$A$2:$G$20,DK170),""))</f>
        <v/>
      </c>
      <c r="AP170" s="4" t="str">
        <f>IF(AND(ISNUMBER(N170),ISNUMBER(AN170),ISNUMBER(AO170),DK170&lt;8),VLOOKUP(AN170+AO170,NyLi1T!$A$2:$G$40,DK170),"")</f>
        <v/>
      </c>
      <c r="AQ170" s="4" t="str">
        <f>IF(W170="","",IF(AND(ISNUMBER(N170),DK170&gt;7),VLOOKUP(W170,NyLi2R!$A$2:$K$20,DK170),""))</f>
        <v/>
      </c>
      <c r="AR170" s="4" t="str">
        <f>IF(X170="","",IF(AND(ISNUMBER(N170),DK170&gt;7),VLOOKUP(X170,NyLi2E!$A$2:$K$20,DK170),""))</f>
        <v/>
      </c>
      <c r="AS170" s="4" t="str">
        <f>IF(AND(ISNUMBER(N170),ISNUMBER(AQ170),ISNUMBER(AR170),DK170&gt;7),VLOOKUP(AQ170+AR170,NyLi2T!$A$2:$K$40,DK170),"")</f>
        <v/>
      </c>
      <c r="AT170" s="4" t="str">
        <f>IF(AE170="","",IF(AND(ISNUMBER(N170),DK170&lt;8),VLOOKUP(AE170,NySs!$A$2:$G$28,DK170),""))</f>
        <v/>
      </c>
      <c r="AU170" s="4" t="str">
        <f>IF(AD170="","",IF(AND(ISNUMBER(N170),DK170&lt;9),VLOOKUP(AD170,NyEo!$A$2:$H$22,DK170),""))</f>
        <v/>
      </c>
      <c r="AV170" s="4" t="str">
        <f>IF(Q170="","",IF(AND(ISNUMBER(N170),DK170&gt;7),VLOOKUP(Q170,NyHt!$A$2:$K$17,DK170),""))</f>
        <v/>
      </c>
      <c r="AW170" s="4" t="str">
        <f>IF(R170="","",IF(ISNUMBER(N170),VLOOKUP(R170,NySiF!$A$2:$K$18,DK170),""))</f>
        <v/>
      </c>
      <c r="AX170" s="4" t="str">
        <f>IF(S170="","",IF(ISNUMBER(N170),VLOOKUP(S170,NySiB!$A$2:$K$16,DK170),""))</f>
        <v/>
      </c>
      <c r="AY170" s="4" t="str">
        <f>IF(T170="","",IF(ISNUMBER(N170),VLOOKUP(T170,NySiT!$A$2:$K$32,DK170),""))</f>
        <v/>
      </c>
      <c r="AZ170" s="4" t="str">
        <f>IF(Y170="","",IF(ISNUMBER(N170),VLOOKUP(Y170,NyVs!$A$2:$K$86,DK170),""))</f>
        <v/>
      </c>
      <c r="BA170" s="4" t="str">
        <f>IF(AI170="","",IF(ISNUMBER(N170),VLOOKUP(AI170,NyPp!$A$2:$K$202,DK170),""))</f>
        <v/>
      </c>
      <c r="BB170" s="4" t="str">
        <f>IF(AND(ISNUMBER(AJ170),ISNUMBER(AK170),ISNUMBER(AL170),ISNUMBER(AM170),DK170&lt;8),IF(COUNTIF(O170,0)+COUNTIF(P170,0)+COUNTIF(AA170,0)+COUNTIF(Z170,0)&gt;1,"",VLOOKUP(AJ170+AK170+AL170+AM170,NyIGS!$A$2:$K$78,DK170)),IF(AND(ISNUMBER(AJ170),ISNUMBER(AL170),ISNUMBER(AM170),ISNUMBER(AS170),DK170&gt;7),IF(COUNTIF(O170,0)+COUNTIF(AA170,0)+COUNTIF(Z170,0)+AND(COUNTIF(W170,0),COUNTIF(X170,0))&gt;1,"",VLOOKUP(AJ170+AL170+AM170+AS170,NyIGS!$A$2:$K$78,DK170)),""))</f>
        <v/>
      </c>
      <c r="BC170" s="4" t="str">
        <f>IF(AND(ISNUMBER(AJ170),ISNUMBER(AN170),ISNUMBER(AT170),DK170&lt;8),IF(COUNTIF(O170,0)+COUNTIF(U170,0)+COUNTIF(AE170,0)&gt;1,"",VLOOKUP(AJ170+AN170+AT170,NyIRS!$A$2:$K$59,DK170)),IF(AND(ISNUMBER(AJ170),ISNUMBER(AQ170),DK170&gt;7),IF(COUNTIF(O170,0)+COUNTIF(W170,0)&gt;1,"",VLOOKUP(AJ170+AQ170,NyIRS!$A$2:$K$59,DK170)),""))</f>
        <v/>
      </c>
      <c r="BD170" s="4" t="str">
        <f>IF(AND(ISNUMBER(AK170),ISNUMBER(AL170),ISNUMBER(AM170),DK170&lt;8),IF(COUNTIF(P170,0)+COUNTIF(AA170,0)+COUNTIF(Z170,0)&gt;1,"",VLOOKUP(AK170+AL170+AM170,NyIES!$A$2:$K$59,DK170)),IF(AND(ISNUMBER(AL170),ISNUMBER(AM170),ISNUMBER(AR170),DK170&gt;7),IF(COUNTIF(AA170,0)+COUNTIF(Z170,0)+COUNTIF(X170,0)&gt;1,"",VLOOKUP(AL170+AM170+AR170,NyIES!$A$2:$K$59,DK170)),""))</f>
        <v/>
      </c>
      <c r="BE170" s="4" t="str">
        <f>IF(AND(ISNUMBER(AJ170),ISNUMBER(AP170),ISNUMBER(AU170),DK170&lt;8),IF(COUNTIF(O170,0)+AND(COUNTIF(U170,0),COUNTIF(V170,0))+COUNTIF(AD170,0)&gt;1,"",VLOOKUP(AJ170+AP170+AU170,NyISI!$A$2:$K$59,DK170)),IF(AND(ISNUMBER(AS170),ISNUMBER(AU170),ISNUMBER(AV170),DK170=8),IF(COUNTIF(AD170,0)+COUNTIF(Q170,0)+AND(COUNTIF(W170,0),COUNTIF(X170,0))&gt;1,"",VLOOKUP(AS170+AU170+AV170,NyISI!$A$2:$K$59,DK170)),IF(AND(ISNUMBER(AS170),ISNUMBER(AV170),DK170&gt;8),IF(COUNTIF(Q170,0)+AND(COUNTIF(W170,0),COUNTIF(X170,0))&gt;1,"",VLOOKUP(AS170+AV170,NyISI!$A$2:$K$59,DK170)),"")))</f>
        <v/>
      </c>
      <c r="BF170" s="4" t="str">
        <f>IF(AND(ISNUMBER(AT170),ISNUMBER(AK170),ISNUMBER(AL170),ISNUMBER(AM170),DK170&lt;8),IF(COUNTIF(P170,0)+COUNTIF(AA170,0)+COUNTIF(Z170,0)+COUNTIF(AE170,0)&gt;1,"",VLOOKUP(AT170+AK170+AL170+AM170,NyISS!$A$2:$G$78,DK170)),"")</f>
        <v/>
      </c>
      <c r="BG170" s="4" t="str">
        <f>IF(AND(ISNUMBER(AJ170),ISNUMBER(AL170),ISNUMBER(AM170),DK170&gt;7),IF(COUNTIF(O170,0)+COUNTIF(AA170,0)+COUNTIF(Z170,0)&gt;1,"",VLOOKUP(AJ170+AL170+AM170,NyISM!$A$2:$K$59,DK170)),"")</f>
        <v/>
      </c>
      <c r="BH170" s="4" t="str">
        <f>IF(AND(ISNUMBER(AY170),ISNUMBER(AZ170)),IF(COUNTIF(T170,0)+COUNTIF(Y170,0)&gt;1,"",VLOOKUP(AY170+AZ170,NyIAM!$A$2:$K$40,DK170)),"")</f>
        <v/>
      </c>
      <c r="BJ170" s="4" t="str">
        <f>IF(ISNUMBER(BB170),VLOOKUP(BB170,Percentil!$A$2:$B$122,2,1),"")</f>
        <v/>
      </c>
      <c r="BK170" s="4" t="str">
        <f>IF(ISNUMBER(BC170),VLOOKUP(BC170,Percentil!$A$2:$B$122,2,1),"")</f>
        <v/>
      </c>
      <c r="BL170" s="4" t="str">
        <f>IF(ISNUMBER(BD170),VLOOKUP(BD170,Percentil!$A$2:$B$122,2,1),"")</f>
        <v/>
      </c>
      <c r="BM170" s="4" t="str">
        <f>IF(ISNUMBER(BE170),VLOOKUP(BE170,Percentil!$A$2:$B$122,2,1),"")</f>
        <v/>
      </c>
      <c r="BN170" s="4" t="str">
        <f>IF(ISNUMBER(BF170),VLOOKUP(BF170,Percentil!$A$2:$B$122,2,1),"")</f>
        <v/>
      </c>
      <c r="BO170" s="4" t="str">
        <f>IF(ISNUMBER(BG170),VLOOKUP(BG170,Percentil!$A$2:$B$122,2,1),"")</f>
        <v/>
      </c>
      <c r="BP170" s="4" t="str">
        <f>IF(ISNUMBER(BH170),VLOOKUP(BH170,Percentil!$A$2:$B$122,2,1),"")</f>
        <v/>
      </c>
      <c r="BQ170" s="4" t="str">
        <f>IF(AND(ISNUMBER(AJ170),ISNUMBER(DK170)),IF(AJ170-VLOOKUP(BI170,NyFi!$L$2:$V$4,DK170,1)&lt;1,1 &amp; " - " &amp; AJ170+VLOOKUP(BI170,NyFi!$L$2:$V$4,DK170,1),IF(AJ170+VLOOKUP(BI170,NyFi!$L$2:$V$4,DK170,1)&gt;19,AJ170-VLOOKUP(BI170,NyFi!$L$2:$V$4,DK170,1) &amp; " - " &amp; 19,AJ170-VLOOKUP(BI170,NyFi!$L$2:$V$4,DK170,1) &amp; " - " &amp; AJ170+VLOOKUP(BI170,NyFi!$L$2:$V$4,DK170,1))),"")</f>
        <v/>
      </c>
      <c r="BR170" s="4" t="str">
        <f>IF(AND(ISNUMBER(DK170),DK170&lt;8),IF(AND(ISNUMBER(AK170),ISNUMBER(DK170)),IF(AK170-VLOOKUP(BI170,NyGs!$L$2:$V$4,DK170,1)&lt;1,1 &amp; " - " &amp; AK170+VLOOKUP(BI170,NyGs!$L$2:$V$4,DK170,1),IF(AK170+VLOOKUP(BI170,NyGs!$L$2:$V$4,DK170,1)&gt;19,AK170-VLOOKUP(BI170,NyGs!$L$2:$V$4,DK170,1) &amp; " - " &amp; 19,AK170-VLOOKUP(BI170,NyGs!$L$2:$V$4,DK170,1) &amp; " - " &amp; AK170+VLOOKUP(BI170,NyGs!$L$2:$V$4,DK170,1))),""),"")</f>
        <v/>
      </c>
      <c r="BS170" s="4" t="str">
        <f>IF(AND(ISNUMBER(AL170),ISNUMBER(DK170)),IF(AL170-VLOOKUP(BI170,NyRm!$L$2:$V$4,DK170,1)&lt;1,1 &amp; " - " &amp; AL170+VLOOKUP(BI170,NyRm!$L$2:$V$4,DK170,1),IF(AL170+VLOOKUP(BI170,NyRm!$L$2:$V$4,DK170,1)&gt;19,AL170-VLOOKUP(BI170,NyRm!$L$2:$V$4,DK170,1) &amp; " - " &amp; 19,AL170-VLOOKUP(BI170,NyRm!$L$2:$V$4,DK170,1) &amp; " - " &amp; AL170+VLOOKUP(BI170,NyRm!$L$2:$V$4,DK170,1))),"")</f>
        <v/>
      </c>
      <c r="BT170" s="4" t="str">
        <f>IF(AND(ISNUMBER(AM170),ISNUMBER(DK170)),IF(AM170-VLOOKUP(BI170,NyFm!$L$2:$V$4,DK170,1)&lt;1,1 &amp; " - " &amp; AM170+VLOOKUP(BI170,NyFm!$L$2:$V$4,DK170,1),IF(AM170+VLOOKUP(BI170,NyFm!$L$2:$V$4,DK170,1)&gt;19,AM170-VLOOKUP(BI170,NyFm!$L$2:$V$4,DK170,1) &amp; " - " &amp; 19,AM170-VLOOKUP(BI170,NyFm!$L$2:$V$4,DK170,1) &amp; " - " &amp; AM170+VLOOKUP(BI170,NyFm!$L$2:$V$4,DK170,1))),"")</f>
        <v/>
      </c>
      <c r="BU170" s="4" t="str">
        <f>IF(AND(ISNUMBER(DK170),DK170&lt;8),IF(AND(ISNUMBER(AN170),ISNUMBER(DK170)),IF(AN170-VLOOKUP(BI170,NyLi1R!$L$2:$V$4,DK170,1)&lt;1,1 &amp; " - " &amp; AN170+VLOOKUP(BI170,NyLi1R!$L$2:$V$4,DK170,1),IF(AN170+VLOOKUP(BI170,NyLi1R!$L$2:$V$4,DK170,1)&gt;19,AN170-VLOOKUP(BI170,NyLi1R!$L$2:$V$4,DK170,1) &amp; " - " &amp; 19,AN170-VLOOKUP(BI170,NyLi1R!$L$2:$V$4,DK170,1) &amp; " - " &amp; AN170+VLOOKUP(BI170,NyLi1R!$L$2:$V$4,DK170,1))),""),"")</f>
        <v/>
      </c>
      <c r="BV170" s="4" t="str">
        <f>IF(AND(ISNUMBER(DK170),DK170&lt;8),IF(AND(ISNUMBER(AO170),ISNUMBER(DK170)),IF(AO170-VLOOKUP(BI170,NyLi1E!$L$2:$V$4,DK170,1)&lt;1,1 &amp; " - " &amp; AO170+VLOOKUP(BI170,NyLi1E!$L$2:$V$4,DK170,1),IF(AO170+VLOOKUP(BI170,NyLi1E!$L$2:$V$4,DK170,1)&gt;19,AO170-VLOOKUP(BI170,NyLi1E!$L$2:$V$4,DK170,1) &amp; " - " &amp; 19,AO170-VLOOKUP(BI170,NyLi1E!$L$2:$V$4,DK170,1) &amp; " - " &amp; AO170+VLOOKUP(BI170,NyLi1E!$L$2:$V$4,DK170,1))),""),"")</f>
        <v/>
      </c>
      <c r="BW170" s="4" t="str">
        <f>IF(AND(ISNUMBER(DK170),DK170&lt;8),IF(AND(ISNUMBER(AP170),ISNUMBER(DK170)),IF(AP170-VLOOKUP(BI170,NyLi1T!$L$2:$V$4,DK170,1)&lt;1,1 &amp; " - " &amp; AP170+VLOOKUP(BI170,NyLi1T!$L$2:$V$4,DK170,1),IF(AP170+VLOOKUP(BI170,NyLi1T!$L$2:$V$4,DK170,1)&gt;19,AP170-VLOOKUP(BI170,NyLi1T!$L$2:$V$4,DK170,1) &amp; " - " &amp; 19,AP170-VLOOKUP(BI170,NyLi1T!$L$2:$V$4,DK170,1) &amp; " - " &amp; AP170+VLOOKUP(BI170,NyLi1T!$L$2:$V$4,DK170,1))),""),"")</f>
        <v/>
      </c>
      <c r="BX170" s="4" t="str">
        <f>IF(AND(ISNUMBER(DK170),DK170&gt;7),IF(AND(ISNUMBER(AQ170),ISNUMBER(DK170)),IF(AQ170-VLOOKUP(BI170,NyLi2R!$L$2:$V$4,DK170,1)&lt;1,1 &amp; " - " &amp; AQ170+VLOOKUP(BI170,NyLi2R!$L$2:$V$4,DK170,1),IF(AQ170+VLOOKUP(BI170,NyLi2R!$L$2:$V$4,DK170,1)&gt;19,AQ170-VLOOKUP(BI170,NyLi2R!$L$2:$V$4,DK170,1) &amp; " - " &amp; 19,AQ170-VLOOKUP(BI170,NyLi2R!$L$2:$V$4,DK170,1) &amp; " - " &amp; AQ170+VLOOKUP(BI170,NyLi2R!$L$2:$V$4,DK170,1))),""),"")</f>
        <v/>
      </c>
      <c r="BY170" s="4" t="str">
        <f>IF(AND(ISNUMBER(DK170),DK170&gt;7),IF(AND(ISNUMBER(AR170),ISNUMBER(DK170)),IF(AR170-VLOOKUP(BI170,NyLi2E!$L$2:$V$4,DK170,1)&lt;1,1 &amp; " - " &amp; AR170+VLOOKUP(BI170,NyLi2E!$L$2:$V$4,DK170,1),IF(AR170+VLOOKUP(BI170,NyLi2E!$L$2:$V$4,DK170,1)&gt;19,AR170-VLOOKUP(BI170,NyLi2E!$L$2:$V$4,DK170,1) &amp; " - " &amp; 19,AR170-VLOOKUP(BI170,NyLi2E!$L$2:$V$4,DK170,1) &amp; " - " &amp; AR170+VLOOKUP(BI170,NyLi2E!$L$2:$V$4,DK170,1))),""),"")</f>
        <v/>
      </c>
      <c r="BZ170" s="4" t="str">
        <f>IF(AND(ISNUMBER(DK170),DK170&gt;7),IF(AND(ISNUMBER(AS170),ISNUMBER(DK170)),IF(AS170-VLOOKUP(BI170,NyLi2T!$L$2:$V$4,DK170,1)&lt;1,1 &amp; " - " &amp; AS170+VLOOKUP(BI170,NyLi2T!$L$2:$V$4,DK170,1),IF(AS170+VLOOKUP(BI170,NyLi2T!$L$2:$V$4,DK170,1)&gt;19,AS170-VLOOKUP(BI170,NyLi2T!$L$2:$V$4,DK170,1) &amp; " - " &amp; 19,AS170-VLOOKUP(BI170,NyLi2T!$L$2:$V$4,DK170,1) &amp; " - " &amp; AS170+VLOOKUP(BI170,NyLi2T!$L$2:$V$4,DK170,1))),""),"")</f>
        <v/>
      </c>
      <c r="CA170" s="4" t="str">
        <f>IF(AND(ISNUMBER(DK170),DK170&lt;8),IF(AND(ISNUMBER(AT170),ISNUMBER(DK170)),IF(AT170-VLOOKUP(BI170,NySs!$L$2:$V$4,DK170,1)&lt;1,1 &amp; " - " &amp; AT170+VLOOKUP(BI170,NySs!$L$2:$V$4,DK170,1),IF(AT170+VLOOKUP(BI170,NySs!$L$2:$V$4,DK170,1)&gt;19,AT170-VLOOKUP(BI170,NySs!$L$2:$V$4,DK170,1) &amp; " - " &amp; 19,AT170-VLOOKUP(BI170,NySs!$L$2:$V$4,DK170,1) &amp; " - " &amp; AT170+VLOOKUP(BI170,NySs!$L$2:$V$4,DK170,1))),""),"")</f>
        <v/>
      </c>
      <c r="CB170" s="4" t="str">
        <f>IF(AND(ISNUMBER(DK170),DK170&lt;9),IF(AND(ISNUMBER(AU170),ISNUMBER(DK170)),IF(AU170-VLOOKUP(BI170,NyEo!$L$2:$V$4,DK170,1)&lt;1,1 &amp; " - " &amp; AU170+VLOOKUP(BI170,NyEo!$L$2:$V$4,DK170,1),IF(AU170+VLOOKUP(BI170,NyEo!$L$2:$V$4,DK170,1)&gt;19,AU170-VLOOKUP(BI170,NyEo!$L$2:$V$4,DK170,1) &amp; " - " &amp; 19,AU170-VLOOKUP(BI170,NyEo!$L$2:$V$4,DK170,1) &amp; " - " &amp; AU170+VLOOKUP(BI170,NyEo!$L$2:$V$4,DK170,1))),""),"")</f>
        <v/>
      </c>
      <c r="CC170" s="4" t="str">
        <f>IF(AND(ISNUMBER(DK170),DK170&gt;7),IF(AND(ISNUMBER(AV170),ISNUMBER(DK170)),IF(AV170-VLOOKUP(BI170,NyHt!$L$2:$V$4,DK170,1)&lt;1,1 &amp; " - " &amp; AV170+VLOOKUP(BI170,NyHt!$L$2:$V$4,DK170,1),IF(AV170+VLOOKUP(BI170,NyHt!$L$2:$V$4,DK170,1)&gt;19,AV170-VLOOKUP(BI170,NyHt!$L$2:$V$4,DK170,1) &amp; " - " &amp; 19,AV170-VLOOKUP(BI170,NyHt!$L$2:$V$4,DK170,1) &amp; " - " &amp; AV170+VLOOKUP(BI170,NyHt!$L$2:$V$4,DK170,1))),""),"")</f>
        <v/>
      </c>
      <c r="CD170" s="4" t="str">
        <f>IF(AND(ISNUMBER(AW170),ISNUMBER(DK170)),IF(AW170-VLOOKUP(BI170,NySiF!$L$2:$V$4,DK170,1)&lt;1,1 &amp; " - " &amp; AW170+VLOOKUP(BI170,NySiF!$L$2:$V$4,DK170,1),IF(AW170+VLOOKUP(BI170,NySiF!$L$2:$V$4,DK170,1)&gt;19,AW170-VLOOKUP(BI170,NySiF!$L$2:$V$4,DK170,1) &amp; " - " &amp; 19,AW170-VLOOKUP(BI170,NySiF!$L$2:$V$4,DK170,1) &amp; " - " &amp; AW170+VLOOKUP(BI170,NySiF!$L$2:$V$4,DK170,1))),"")</f>
        <v/>
      </c>
      <c r="CE170" s="4" t="str">
        <f>IF(AND(ISNUMBER(AX170),ISNUMBER(DK170)),IF(AX170-VLOOKUP(BI170,NySiB!$L$2:$V$4,DK170,1)&lt;1,1 &amp; " - " &amp; AX170+VLOOKUP(BI170,NySiB!$L$2:$V$4,DK170,1),IF(AX170+VLOOKUP(BI170,NySiB!$L$2:$V$4,DK170,1)&gt;19,AX170-VLOOKUP(BI170,NySiB!$L$2:$V$4,DK170,1) &amp; " - " &amp; 19,AX170-VLOOKUP(BI170,NySiB!$L$2:$V$4,DK170,1) &amp; " - " &amp; AX170+VLOOKUP(BI170,NySiB!$L$2:$V$4,DK170,1))),"")</f>
        <v/>
      </c>
      <c r="CF170" s="4" t="str">
        <f>IF(AND(ISNUMBER(AY170),ISNUMBER(DK170)),IF(AY170-VLOOKUP(BI170,NySiT!$L$2:$V$4,DK170,1)&lt;1,1 &amp; " - " &amp; AY170+VLOOKUP(BI170,NySiT!$L$2:$V$4,DK170,1),IF(AY170+VLOOKUP(BI170,NySiT!$L$2:$V$4,DK170,1)&gt;19,AY170-VLOOKUP(BI170,NySiT!$L$2:$V$4,DK170,1) &amp; " - " &amp; 19,AY170-VLOOKUP(BI170,NySiT!$L$2:$V$4,DK170,1) &amp; " - " &amp; AY170+VLOOKUP(BI170,NySiT!$L$2:$V$4,DK170,1))),"")</f>
        <v/>
      </c>
      <c r="CG170" s="4" t="str">
        <f>IF(AND(ISNUMBER(AZ170),ISNUMBER(DK170)),IF(AZ170-VLOOKUP(BI170,NyVs!$L$2:$V$4,DK170,1)&lt;1,1 &amp; " - " &amp; AZ170+VLOOKUP(BI170,NyVs!$L$2:$V$4,DK170,1),IF(AZ170+VLOOKUP(BI170,NyVs!$L$2:$V$4,DK170,1)&gt;19,AZ170-VLOOKUP(BI170,NyVs!$L$2:$V$4,DK170,1) &amp; " - " &amp; 19,AZ170-VLOOKUP(BI170,NyVs!$L$2:$V$4,DK170,1) &amp; " - " &amp; AZ170+VLOOKUP(BI170,NyVs!$L$2:$V$4,DK170,1))),"")</f>
        <v/>
      </c>
      <c r="CH170" s="4" t="str">
        <f>IF(AND(ISNUMBER(BA170),ISNUMBER(DK170)),IF(BA170-VLOOKUP(BI170,NyPp!$L$2:$V$4,DK170,1)&lt;1,1 &amp; " - " &amp; BA170+VLOOKUP(BI170,NyPp!$L$2:$V$4,DK170,1),IF(BA170+VLOOKUP(BI170,NyPp!$L$2:$V$4,DK170,1)&gt;19,BA170-VLOOKUP(BI170,NyPp!$L$2:$V$4,DK170,1) &amp; " - " &amp; 19,BA170-VLOOKUP(BI170,NyPp!$L$2:$V$4,DK170,1) &amp; " - " &amp; BA170+VLOOKUP(BI170,NyPp!$L$2:$V$4,DK170,1))),"")</f>
        <v/>
      </c>
      <c r="CI170" s="4" t="str">
        <f>IF(AND(ISNUMBER(BB170),ISNUMBER(DK170)),IF(BB170-VLOOKUP(BI170,NyIGS!$L$2:$V$4,DK170,1)&lt;40,40 &amp; " - " &amp; BB170+VLOOKUP(BI170,NyIGS!$L$2:$V$4,DK170,1),IF(BB170+VLOOKUP(BI170,NyIGS!$L$2:$V$4,DK170,1)&gt;160,BB170-VLOOKUP(BI170,NyIGS!$L$2:$V$4,DK170,1) &amp; " - " &amp; 160,BB170-VLOOKUP(BI170,NyIGS!$L$2:$V$4,DK170,1) &amp; " - " &amp; BB170+VLOOKUP(BI170,NyIGS!$L$2:$V$4,DK170,1))),"")</f>
        <v/>
      </c>
      <c r="CJ170" s="4" t="str">
        <f>IF(AND(ISNUMBER(BC170),ISNUMBER(DK170)),IF(BC170-VLOOKUP(BI170,NyIRS!$L$2:$V$4,DK170,1)&lt;40,40 &amp; " - " &amp; BC170+VLOOKUP(BI170,NyIRS!$L$2:$V$4,DK170,1),IF(BC170+VLOOKUP(BI170,NyIRS!$L$2:$V$4,DK170,1)&gt;160,BC170-VLOOKUP(BI170,NyIRS!$L$2:$V$4,DK170,1) &amp; " - " &amp; 160,BC170-VLOOKUP(BI170,NyIRS!$L$2:$V$4,DK170,1) &amp; " - " &amp; BC170+VLOOKUP(BI170,NyIRS!$L$2:$V$4,DK170,1))),"")</f>
        <v/>
      </c>
      <c r="CK170" s="4" t="str">
        <f>IF(AND(ISNUMBER(BD170),ISNUMBER(DK170)),IF(BD170-VLOOKUP(BI170,NyIES!$L$2:$V$4,DK170,1)&lt;40,40 &amp; " - " &amp; BD170+VLOOKUP(BI170,NyIES!$L$2:$V$4,DK170,1),IF(BD170+VLOOKUP(BI170,NyIES!$L$2:$V$4,DK170,1)&gt;160,BD170-VLOOKUP(BI170,NyIES!$L$2:$V$4,DK170,1) &amp; " - " &amp; 160,BD170-VLOOKUP(BI170,NyIES!$L$2:$V$4,DK170,1) &amp; " - " &amp; BD170+VLOOKUP(BI170,NyIES!$L$2:$V$4,DK170,1))),"")</f>
        <v/>
      </c>
      <c r="CL170" s="4" t="str">
        <f>IF(AND(ISNUMBER(BE170),ISNUMBER(DK170)),IF(BE170-VLOOKUP(BI170,NyISI!$L$2:$V$4,DK170,1)&lt;40,40 &amp; " - " &amp; BE170+VLOOKUP(BI170,NyISI!$L$2:$V$4,DK170,1),IF(BE170+VLOOKUP(BI170,NyISI!$L$2:$V$4,DK170,1)&gt;160,BE170-VLOOKUP(BI170,NyISI!$L$2:$V$4,DK170,1) &amp; " - " &amp; 160,BE170-VLOOKUP(BI170,NyISI!$L$2:$V$4,DK170,1) &amp; " - " &amp; BE170+VLOOKUP(BI170,NyISI!$L$2:$V$4,DK170,1))),"")</f>
        <v/>
      </c>
      <c r="CM170" s="4" t="str">
        <f>IF(AND(ISNUMBER(DK170),DK170&lt;8),IF(AND(ISNUMBER(BF170),ISNUMBER(DK170)),IF(BF170-VLOOKUP(BI170,NyISS!$L$2:$V$4,DK170,1)&lt;40,40 &amp; " - " &amp; BF170+VLOOKUP(BI170,NyISS!$L$2:$V$4,DK170,1),IF(BF170+VLOOKUP(BI170,NyISS!$L$2:$V$4,DK170,1)&gt;160,BF170-VLOOKUP(BI170,NyISS!$L$2:$V$4,DK170,1) &amp; " - " &amp; 160,BF170-VLOOKUP(BI170,NyISS!$L$2:$V$4,DK170,1) &amp; " - " &amp; BF170+VLOOKUP(BI170,NyISS!$L$2:$V$4,DK170,1))),""),"")</f>
        <v/>
      </c>
      <c r="CN170" s="4" t="str">
        <f>IF(AND(ISNUMBER(DK170),DK170&gt;7),IF(AND(ISNUMBER(BG170),ISNUMBER(DK170)),IF(BG170-VLOOKUP(BI170,NyISM!$L$2:$V$4,DK170,1)&lt;40,40 &amp; " - " &amp; BG170+VLOOKUP(BI170,NyISM!$L$2:$V$4,DK170,1),IF(BG170+VLOOKUP(BI170,NyISM!$L$2:$V$4,DK170,1)&gt;160,BG170-VLOOKUP(BI170,NyISM!$L$2:$V$4,DK170,1) &amp; " - " &amp; 160,BG170-VLOOKUP(BI170,NyISM!$L$2:$V$4,DK170,1) &amp; " - " &amp; BG170+VLOOKUP(BI170,NyISM!$L$2:$V$4,DK170,1))),""),"")</f>
        <v/>
      </c>
      <c r="CO170" s="4" t="str">
        <f>IF(AND(ISNUMBER(BH170),ISNUMBER(DK170)),IF(BH170-VLOOKUP(BI170,NyIAM!$L$2:$V$4,DK170,1)&lt;40,40 &amp; " - " &amp; BH170+VLOOKUP(BI170,NyIAM!$L$2:$V$4,DK170,1),IF(BH170+VLOOKUP(BI170,NyIAM!$L$2:$V$4,DK170,1)&gt;160,BH170-VLOOKUP(BI170,NyIAM!$L$2:$V$4,DK170,1) &amp; " - " &amp; 160,BH170-VLOOKUP(BI170,NyIAM!$L$2:$V$4,DK170,1) &amp; " - " &amp; BH170+VLOOKUP(BI170,NyIAM!$L$2:$V$4,DK170,1))),"")</f>
        <v/>
      </c>
      <c r="CP170" s="4" t="str">
        <f>IF(AF170="","",IF(AND(ISNUMBER(AF170),ISNUMBER(DK170)),IF(VLOOKUP(AF170,NyOm!$A$2:$K$30,DK170,1)=1,"Onormalt få ord",IF(VLOOKUP(AF170,NyOm!$A$2:$K$30,DK170,1)=2,"Färre antal ord än normalt",IF(VLOOKUP(AF170,NyOm!$A$2:$K$30,DK170,1)=3,"Normalt antal ord","")))))</f>
        <v/>
      </c>
      <c r="CQ170" s="4" t="str">
        <f>IF(AB170="","",IF(AND(ISNUMBER(AB170),ISNUMBER(DK170)),IF(VLOOKUP(AB170,NyPbTid!$A$2:$K$218,DK170,1)=1,"Onormalt lång tidsåtgång",IF(VLOOKUP(AB170,NyPbTid!$A$2:$K$218,DK170,1)=2,"Långsammare än normalt",IF(VLOOKUP(AB170,NyPbTid!$A$2:$K$218,DK170,1)=3,"Normal tidsåtgång","")))))</f>
        <v/>
      </c>
      <c r="CR170" s="4" t="str">
        <f>IF(AC170="","",IF(AND(ISNUMBER(AC170),ISNUMBER(DK170)),IF(VLOOKUP(AC170,NyPbFel!$A$2:$K$18,DK170,1)=1,"Onormalt antal fel",IF(VLOOKUP(AC170,NyPbFel!$A$2:$K$18,DK170,1)=2,"Fler fel än normalt",IF(VLOOKUP(AC170,NyPbFel!$A$2:$K$18,DK170,1)=3,"Normalt antal fel","")))))</f>
        <v/>
      </c>
      <c r="CS170" s="4" t="str">
        <f t="shared" si="50"/>
        <v/>
      </c>
      <c r="CT170" s="4" t="str">
        <f>IF(OR(ISNUMBER(CS170),CS170="0**"),IF(ISNUMBER(CS170),CS170/ABS(CS170)*VLOOKUP(1,SignDiff!$A$3:$K$4,DK170,1),VLOOKUP(1,SignDiff!$A$3:$K$4,DK170,1)),"")</f>
        <v/>
      </c>
      <c r="CU170" s="4" t="str">
        <f>IF(OR(ISNUMBER(CS170),CS170="0**"),IF(ISNUMBER(CS170),CS170/ABS(CS170)*VLOOKUP(1,SignDiff!$A$7:$K$8,DK170,1),VLOOKUP(1,SignDiff!$A$7:$K$8,DK170,1)),"")</f>
        <v/>
      </c>
      <c r="CV170" s="4" t="str">
        <f t="shared" si="51"/>
        <v/>
      </c>
      <c r="CW170" s="4" t="str">
        <f t="shared" si="52"/>
        <v/>
      </c>
      <c r="CX170" s="4" t="str">
        <f>IF(OR(ISNUMBER(CS170),CS170="0**"),IF(CS170="0**",VLOOKUP(0,'IRS-IES'!$A$2:$C$43,2,1),IF(CS170&lt;0,VLOOKUP(ABS(CS170),'IRS-IES'!$A$2:$C$43,2,1),VLOOKUP(ABS(CS170),'IRS-IES'!$A$2:$C$43,3,1))),"")</f>
        <v/>
      </c>
      <c r="CY170" s="4" t="str">
        <f t="shared" si="53"/>
        <v/>
      </c>
      <c r="CZ170" s="4" t="str">
        <f>IF(OR(ISNUMBER(CY170),CY170="0**"),IF(ISNUMBER(CY170),CY170/ABS(CY170)*VLOOKUP(2,SignDiff!$A$3:$K$4,DK170,1),VLOOKUP(2,SignDiff!$A$3:$K$4,DK170,1)),"")</f>
        <v/>
      </c>
      <c r="DA170" s="4" t="str">
        <f>IF(OR(ISNUMBER(CY170),CY170="0**"),IF(ISNUMBER(CY170),CY170/ABS(CY170)*VLOOKUP(2,SignDiff!$A$7:$K$8,DK170,1),VLOOKUP(2,SignDiff!$A$7:$K$8,DK170,1)),"")</f>
        <v/>
      </c>
      <c r="DB170" s="4" t="str">
        <f t="shared" si="54"/>
        <v/>
      </c>
      <c r="DC170" s="4" t="str">
        <f t="shared" si="55"/>
        <v/>
      </c>
      <c r="DD170" s="4" t="str">
        <f>IF(OR(ISNUMBER(CY170),CY170="0**"),IF(CY170="0**",VLOOKUP(0,'ISI-ISS'!$A$2:$C$43,2,1),IF(CY170&lt;0,VLOOKUP(ABS(CY170),'ISI-ISS'!$A$2:$C$43,2,1),VLOOKUP(ABS(CY170),'ISI-ISS'!$A$2:$C$43,3,1))),"")</f>
        <v/>
      </c>
      <c r="DE170" s="4" t="str">
        <f t="shared" si="56"/>
        <v/>
      </c>
      <c r="DF170" s="4" t="str">
        <f>IF(OR(ISNUMBER(DE170),DE170="0**"),IF(ISNUMBER(DE170),DE170/ABS(DE170)*VLOOKUP(2,SignDiff!$A$3:$K$4,DK170,1),VLOOKUP(2,SignDiff!$A$3:$K$4,DK170,1)),"")</f>
        <v/>
      </c>
      <c r="DG170" s="4" t="str">
        <f>IF(OR(ISNUMBER(DE170),DE170="0**"),IF(ISNUMBER(DE170),DE170/ABS(DE170)*VLOOKUP(2,SignDiff!$A$7:$K$8,DK170,1),VLOOKUP(2,SignDiff!$A$7:$K$8,DK170,1)),"")</f>
        <v/>
      </c>
      <c r="DH170" s="4" t="str">
        <f t="shared" si="57"/>
        <v/>
      </c>
      <c r="DI170" s="4" t="str">
        <f t="shared" si="58"/>
        <v/>
      </c>
      <c r="DJ170" s="4" t="str">
        <f>IF(OR(ISNUMBER(DE170),DE170="0**"),IF(DE170="0**",VLOOKUP(0,'ISI-ISM'!$A$2:$C$43,2,1),IF(DE170&lt;0,VLOOKUP(ABS(DE170),'ISI-ISM'!$A$2:$C$43,2,1),VLOOKUP(ABS(DE170),'ISI-ISM'!$A$2:$C$43,3,1))),"")</f>
        <v/>
      </c>
      <c r="DK170" s="4" t="str">
        <f>IF(ISERROR(VLOOKUP(N170,age!$A$2:$C$11,2,1)),"",VLOOKUP(N170,age!$A$2:$C$11,2,1))</f>
        <v/>
      </c>
      <c r="DL170" s="4" t="str">
        <f>IF(ISERROR(VLOOKUP(N170,age!$A$2:$C$11,3,1)),"",VLOOKUP(N170,age!$A$2:$C$11,3,1))</f>
        <v/>
      </c>
      <c r="DM170" s="4">
        <f t="shared" si="45"/>
        <v>0</v>
      </c>
      <c r="DN170" s="4">
        <f t="shared" si="46"/>
        <v>0</v>
      </c>
      <c r="DO170" s="4">
        <f t="shared" si="47"/>
        <v>0</v>
      </c>
      <c r="DP170" s="4">
        <f t="shared" si="48"/>
        <v>0</v>
      </c>
      <c r="DQ170" s="4">
        <f t="shared" si="49"/>
        <v>0</v>
      </c>
      <c r="DR170" s="9" t="str">
        <f t="shared" si="59"/>
        <v/>
      </c>
      <c r="DS170" s="9" t="str">
        <f t="shared" si="60"/>
        <v/>
      </c>
      <c r="DT170" s="9" t="str">
        <f t="shared" si="61"/>
        <v/>
      </c>
      <c r="DU170" s="9" t="str">
        <f t="shared" si="62"/>
        <v/>
      </c>
      <c r="DV170" s="9" t="str">
        <f t="shared" si="63"/>
        <v/>
      </c>
      <c r="DW170" s="9" t="str">
        <f t="shared" si="64"/>
        <v/>
      </c>
      <c r="DX170" s="9" t="str">
        <f t="shared" si="65"/>
        <v/>
      </c>
      <c r="DY170" s="9" t="str">
        <f>IF(AND(ISNUMBER(AJ170),ISNUMBER(DK170)),IF(AJ170-VLOOKUP(BI170,NyFi!$L$2:$V$4,DK170,1)&lt;1,1,AJ170-VLOOKUP(BI170,NyFi!$L$2:$V$4,DK170,1)),"")</f>
        <v/>
      </c>
      <c r="DZ170" s="9" t="str">
        <f>IF(AND(ISNUMBER(DK170),DK170&lt;8),IF(AND(ISNUMBER(AK170),ISNUMBER(DK170)),IF(AK170-VLOOKUP(BI170,NyGs!$L$2:$V$4,DK170,1)&lt;1,1,AK170-VLOOKUP(BI170,NyGs!$L$2:$V$4,DK170,1)),""),"")</f>
        <v/>
      </c>
      <c r="EA170" s="9" t="str">
        <f>IF(AND(ISNUMBER(AL170),ISNUMBER(DK170)),IF(AL170-VLOOKUP(BI170,NyRm!$L$2:$V$4,DK170,1)&lt;1,1,AL170-VLOOKUP(BI170,NyRm!$L$2:$V$4,DK170,1)),"")</f>
        <v/>
      </c>
      <c r="EB170" s="9" t="str">
        <f>IF(AND(ISNUMBER(AM170),ISNUMBER(DK170)),IF(AM170-VLOOKUP(BI170,NyFm!$L$2:$V$4,DK170,1)&lt;1,1,AM170-VLOOKUP(BI170,NyFm!$L$2:$V$4,DK170,1)),"")</f>
        <v/>
      </c>
      <c r="EC170" s="9" t="str">
        <f>IF(AND(ISNUMBER(DK170),DK170&lt;8),IF(AND(ISNUMBER(AN170),ISNUMBER(DK170)),IF(AN170-VLOOKUP(BI170,NyLi1R!$L$2:$V$4,DK170,1)&lt;1,1,AN170-VLOOKUP(BI170,NyLi1R!$L$2:$V$4,DK170,1)),""),"")</f>
        <v/>
      </c>
      <c r="ED170" s="9" t="str">
        <f>IF(AND(ISNUMBER(DK170),DK170&lt;8),IF(AND(ISNUMBER(AO170),ISNUMBER(DK170)),IF(AO170-VLOOKUP(BI170,NyLi1E!$L$2:$V$4,DK170,1)&lt;1,1,AO170-VLOOKUP(BI170,NyLi1E!$L$2:$V$4,DK170,1)),""),"")</f>
        <v/>
      </c>
      <c r="EE170" s="9" t="str">
        <f>IF(AND(ISNUMBER(DK170),DK170&lt;8),IF(AND(ISNUMBER(AP170),ISNUMBER(DK170)),IF(AP170-VLOOKUP(BI170,NyLi1T!$L$2:$V$4,DK170,1)&lt;1,1,AP170-VLOOKUP(BI170,NyLi1T!$L$2:$V$4,DK170,1)),""),"")</f>
        <v/>
      </c>
      <c r="EF170" s="9" t="str">
        <f>IF(AND(ISNUMBER(DK170),DK170&gt;7),IF(AND(ISNUMBER(AQ170),ISNUMBER(DK170)),IF(AQ170-VLOOKUP(BI170,NyLi2R!$L$2:$V$4,DK170,1)&lt;1,1,AQ170-VLOOKUP(BI170,NyLi2R!$L$2:$V$4,DK170,1)),""),"")</f>
        <v/>
      </c>
      <c r="EG170" s="9" t="str">
        <f>IF(AND(ISNUMBER(DK170),DK170&gt;7),IF(AND(ISNUMBER(AR170),ISNUMBER(DK170)),IF(AR170-VLOOKUP(BI170,NyLi2E!$L$2:$V$4,DK170,1)&lt;1,1,AR170-VLOOKUP(BI170,NyLi2E!$L$2:$V$4,DK170,1)),""),"")</f>
        <v/>
      </c>
      <c r="EH170" s="9" t="str">
        <f>IF(AND(ISNUMBER(DK170),DK170&gt;7),IF(AND(ISNUMBER(AS170),ISNUMBER(DK170)),IF(AS170-VLOOKUP(BI170,NyLi2T!$L$2:$V$4,DK170,1)&lt;1,1,AS170-VLOOKUP(BI170,NyLi2T!$L$2:$V$4,DK170,1)),""),"")</f>
        <v/>
      </c>
      <c r="EI170" s="9" t="str">
        <f>IF(AND(ISNUMBER(DK170),DK170&lt;8),IF(AND(ISNUMBER(AT170),ISNUMBER(DK170)),IF(AT170-VLOOKUP(BI170,NySs!$L$2:$V$4,DK170,1)&lt;1,1,AT170-VLOOKUP(BI170,NySs!$L$2:$V$4,DK170,1)),""),"")</f>
        <v/>
      </c>
      <c r="EJ170" s="9" t="str">
        <f>IF(AND(ISNUMBER(DK170),DK170&lt;9),IF(AND(ISNUMBER(AU170),ISNUMBER(DK170)),IF(AU170-VLOOKUP(BI170,NyEo!$L$2:$V$4,DK170,1)&lt;1,1,AU170-VLOOKUP(BI170,NyEo!$L$2:$V$4,DK170,1)),""),"")</f>
        <v/>
      </c>
      <c r="EK170" s="9" t="str">
        <f>IF(AND(ISNUMBER(DK170),DK170&gt;7),IF(AND(ISNUMBER(AV170),ISNUMBER(DK170)),IF(AV170-VLOOKUP(BI170,NyHt!$L$2:$V$4,DK170,1)&lt;1,1,AV170-VLOOKUP(BI170,NyHt!$L$2:$V$4,DK170,1)),""),"")</f>
        <v/>
      </c>
      <c r="EL170" s="9" t="str">
        <f>IF(AND(ISNUMBER(AW170),ISNUMBER(DK170)),IF(AW170-VLOOKUP(BI170,NySiF!$L$2:$V$4,DK170,1)&lt;1,1,AW170-VLOOKUP(BI170,NySiF!$L$2:$V$4,DK170,1)),"")</f>
        <v/>
      </c>
      <c r="EM170" s="9" t="str">
        <f>IF(AND(ISNUMBER(AX170),ISNUMBER(DK170)),IF(AX170-VLOOKUP(BI170,NySiB!$L$2:$V$4,DK170,1)&lt;1,1,AX170-VLOOKUP(BI170,NySiB!$L$2:$V$4,DK170,1)),"")</f>
        <v/>
      </c>
      <c r="EN170" s="9" t="str">
        <f>IF(AND(ISNUMBER(AY170),ISNUMBER(DK170)),IF(AY170-VLOOKUP(BI170,NySiT!$L$2:$V$4,DK170,1)&lt;1,1,AY170-VLOOKUP(BI170,NySiT!$L$2:$V$4,DK170,1)),"")</f>
        <v/>
      </c>
      <c r="EO170" s="9" t="str">
        <f>IF(AND(ISNUMBER(AZ170),ISNUMBER(DK170)),IF(AZ170-VLOOKUP(BI170,NyVs!$L$2:$V$4,DK170,1)&lt;1,1,AZ170-VLOOKUP(BI170,NyVs!$L$2:$V$4,DK170,1)),"")</f>
        <v/>
      </c>
      <c r="EP170" s="9" t="str">
        <f>IF(AND(ISNUMBER(BA170),ISNUMBER(DK170)),IF(BA170-VLOOKUP(BI170,NyPp!$L$2:$V$4,DK170,1)&lt;1,1,BA170-VLOOKUP(BI170,NyPp!$L$2:$V$4,DK170,1)),"")</f>
        <v/>
      </c>
      <c r="EQ170" s="9" t="str">
        <f>IF(AND(ISNUMBER(BB170),ISNUMBER(DK170)),IF(BB170-VLOOKUP(BI170,NyIGS!$L$2:$V$4,DK170,1)&lt;40,40,BB170-VLOOKUP(BI170,NyIGS!$L$2:$V$4,DK170,1)),"")</f>
        <v/>
      </c>
      <c r="ER170" s="9" t="str">
        <f>IF(AND(ISNUMBER(BC170),ISNUMBER(DK170)),IF(BC170-VLOOKUP(BI170,NyIRS!$L$2:$V$4,DK170,1)&lt;40,40,BC170-VLOOKUP(BI170,NyIRS!$L$2:$V$4,DK170,1)),"")</f>
        <v/>
      </c>
      <c r="ES170" s="9" t="str">
        <f>IF(AND(ISNUMBER(BD170),ISNUMBER(DK170)),IF(BD170-VLOOKUP(BI170,NyIES!$L$2:$V$4,DK170,1)&lt;40,40,BD170-VLOOKUP(BI170,NyIES!$L$2:$V$4,DK170,1)),"")</f>
        <v/>
      </c>
      <c r="ET170" s="9" t="str">
        <f>IF(AND(ISNUMBER(BE170),ISNUMBER(DK170)),IF(BE170-VLOOKUP(BI170,NyISI!$L$2:$V$4,DK170,1)&lt;40,40,BE170-VLOOKUP(BI170,NyISI!$L$2:$V$4,DK170,1)),"")</f>
        <v/>
      </c>
      <c r="EU170" s="9" t="str">
        <f>IF(AND(ISNUMBER(DK170),DK170&lt;8),IF(AND(ISNUMBER(BF170),ISNUMBER(DK170)),IF(BF170-VLOOKUP(BI170,NyISS!$L$2:$V$4,DK170,1)&lt;40,40,BF170-VLOOKUP(BI170,NyISS!$L$2:$V$4,DK170,1)),""),"")</f>
        <v/>
      </c>
      <c r="EV170" s="9" t="str">
        <f>IF(AND(ISNUMBER(DK170),DK170&gt;7),IF(AND(ISNUMBER(BG170),ISNUMBER(DK170)),IF(BG170-VLOOKUP(BI170,NyISM!$L$2:$V$4,DK170,1)&lt;40,40,BG170-VLOOKUP(BI170,NyISM!$L$2:$V$4,DK170,1)),""),"")</f>
        <v/>
      </c>
      <c r="EW170" s="9" t="str">
        <f>IF(AND(ISNUMBER(BH170),ISNUMBER(DK170)),IF(BH170-VLOOKUP(BI170,NyIAM!$L$2:$V$4,DK170,1)&lt;40,40,BH170-VLOOKUP(BI170,NyIAM!$L$2:$V$4,DK170,1)),"")</f>
        <v/>
      </c>
      <c r="EX170" s="9" t="str">
        <f>IF(AND(ISNUMBER(AJ170),ISNUMBER(DK170)),IF(AJ170+VLOOKUP(BI170,NyFi!$L$2:$V$4,DK170,1)&gt;19,19,AJ170+VLOOKUP(BI170,NyFi!$L$2:$V$4,DK170,1)),"")</f>
        <v/>
      </c>
      <c r="EY170" s="9" t="str">
        <f>IF(AND(ISNUMBER(DK170),DK170&lt;8),IF(AND(ISNUMBER(AK170),ISNUMBER(DK170)),IF(AK170+VLOOKUP(BI170,NyGs!$L$2:$V$4,DK170,1)&gt;19,19,AK170+VLOOKUP(BI170,NyGs!$L$2:$V$4,DK170,1)),""),"")</f>
        <v/>
      </c>
      <c r="EZ170" s="9" t="str">
        <f>IF(AND(ISNUMBER(AL170),ISNUMBER(DK170)),IF(AL170+VLOOKUP(BI170,NyRm!$L$2:$V$4,DK170,1)&gt;19,19,AL170+VLOOKUP(BI170,NyRm!$L$2:$V$4,DK170,1)),"")</f>
        <v/>
      </c>
      <c r="FA170" s="9" t="str">
        <f>IF(AND(ISNUMBER(AM170),ISNUMBER(DK170)),IF(AM170+VLOOKUP(BI170,NyFm!$L$2:$V$4,DK170,1)&gt;19,19,AM170+VLOOKUP(BI170,NyFm!$L$2:$V$4,DK170,1)),"")</f>
        <v/>
      </c>
      <c r="FB170" s="9" t="str">
        <f>IF(AND(ISNUMBER(DK170),DK170&lt;8),IF(AND(ISNUMBER(AN170),ISNUMBER(DK170)),IF(AN170+VLOOKUP(BI170,NyLi1R!$L$2:$V$4,DK170,1)&gt;19,19,AN170+VLOOKUP(BI170,NyLi1R!$L$2:$V$4,DK170,1)),""),"")</f>
        <v/>
      </c>
      <c r="FC170" s="9" t="str">
        <f>IF(AND(ISNUMBER(DK170),DK170&lt;8),IF(AND(ISNUMBER(AO170),ISNUMBER(DK170)),IF(AO170+VLOOKUP(BI170,NyLi1E!$L$2:$V$4,DK170,1)&gt;19,19,AO170+VLOOKUP(BI170,NyLi1E!$L$2:$V$4,DK170,1)),""),"")</f>
        <v/>
      </c>
      <c r="FD170" s="9" t="str">
        <f>IF(AND(ISNUMBER(DK170),DK170&lt;8),IF(AND(ISNUMBER(AP170),ISNUMBER(DK170)),IF(AP170+VLOOKUP(BI170,NyLi1T!$L$2:$V$4,DK170,1)&gt;19,19,AP170+VLOOKUP(BI170,NyLi1T!$L$2:$V$4,DK170,1)),""),"")</f>
        <v/>
      </c>
      <c r="FE170" s="9" t="str">
        <f>IF(AND(ISNUMBER(DK170),DK170&gt;7),IF(AND(ISNUMBER(AQ170),ISNUMBER(DK170)),IF(AQ170+VLOOKUP(BI170,NyLi2R!$L$2:$V$4,DK170,1)&gt;19,19,AQ170+VLOOKUP(BI170,NyLi2R!$L$2:$V$4,DK170,1)),""),"")</f>
        <v/>
      </c>
      <c r="FF170" s="9" t="str">
        <f>IF(AND(ISNUMBER(DK170),DK170&gt;7),IF(AND(ISNUMBER(AR170),ISNUMBER(DK170)),IF(AR170+VLOOKUP(BI170,NyLi2E!$L$2:$V$4,DK170,1)&gt;19,19,AR170+VLOOKUP(BI170,NyLi2E!$L$2:$V$4,DK170,1)),""),"")</f>
        <v/>
      </c>
      <c r="FG170" s="9" t="str">
        <f>IF(AND(ISNUMBER(DK170),DK170&gt;7),IF(AND(ISNUMBER(AS170),ISNUMBER(DK170)),IF(AS170+VLOOKUP(BI170,NyLi2T!$L$2:$V$4,DK170,1)&gt;19,19,AS170+VLOOKUP(BI170,NyLi2T!$L$2:$V$4,DK170,1)),""),"")</f>
        <v/>
      </c>
      <c r="FH170" s="9" t="str">
        <f>IF(AND(ISNUMBER(DK170),DK170&lt;8),IF(AND(ISNUMBER(AT170),ISNUMBER(DK170)),IF(AT170+VLOOKUP(BI170,NySs!$L$2:$V$4,DK170,1)&gt;19,19,AT170+VLOOKUP(BI170,NySs!$L$2:$V$4,DK170,1)),""),"")</f>
        <v/>
      </c>
      <c r="FI170" s="9" t="str">
        <f>IF(AND(ISNUMBER(DK170),DK170&lt;9),IF(AND(ISNUMBER(AU170),ISNUMBER(DK170)),IF(AU170+VLOOKUP(BI170,NyEo!$L$2:$V$4,DK170,1)&gt;19,19,AU170+VLOOKUP(BI170,NyEo!$L$2:$V$4,DK170,1)),""),"")</f>
        <v/>
      </c>
      <c r="FJ170" s="9" t="str">
        <f>IF(AND(ISNUMBER(DK170),DK170&gt;7),IF(AND(ISNUMBER(AV170),ISNUMBER(DK170)),IF(AV170+VLOOKUP(BI170,NyHt!$L$2:$V$4,DK170,1)&gt;19,19,AV170+VLOOKUP(BI170,NyHt!$L$2:$V$4,DK170,1)),""),"")</f>
        <v/>
      </c>
      <c r="FK170" s="9" t="str">
        <f>IF(AND(ISNUMBER(AW170),ISNUMBER(DK170)),IF(AW170+VLOOKUP(BI170,NySiF!$L$2:$V$4,DK170,1)&gt;19,19,AW170+VLOOKUP(BI170,NySiF!$L$2:$V$4,DK170,1)),"")</f>
        <v/>
      </c>
      <c r="FL170" s="9" t="str">
        <f>IF(AND(ISNUMBER(AX170),ISNUMBER(DK170)),IF(AX170+VLOOKUP(BI170,NySiB!$L$2:$V$4,DK170,1)&gt;19,19,AX170+VLOOKUP(BI170,NySiB!$L$2:$V$4,DK170,1)),"")</f>
        <v/>
      </c>
      <c r="FM170" s="9" t="str">
        <f>IF(AND(ISNUMBER(AY170),ISNUMBER(DK170)),IF(AY170+VLOOKUP(BI170,NySiT!$L$2:$V$4,DK170,1)&gt;19,19,AY170+VLOOKUP(BI170,NySiT!$L$2:$V$4,DK170,1)),"")</f>
        <v/>
      </c>
      <c r="FN170" s="9" t="str">
        <f>IF(AND(ISNUMBER(AZ170),ISNUMBER(DK170)),IF(AZ170+VLOOKUP(BI170,NyVs!$L$2:$V$4,DK170,1)&gt;19,19,AZ170+VLOOKUP(BI170,NyVs!$L$2:$V$4,DK170,1)),"")</f>
        <v/>
      </c>
      <c r="FO170" s="9" t="str">
        <f>IF(AND(ISNUMBER(BA170),ISNUMBER(DK170)),IF(BA170+VLOOKUP(BI170,NyPp!$L$2:$V$4,DK170,1)&gt;19,19,BA170+VLOOKUP(BI170,NyPp!$L$2:$V$4,DK170,1)),"")</f>
        <v/>
      </c>
      <c r="FP170" s="9" t="str">
        <f>IF(AND(ISNUMBER(BB170),ISNUMBER(DK170)),IF(BB170+VLOOKUP(BI170,NyIGS!$L$2:$V$4,DK170,1)&gt;160,160,BB170+VLOOKUP(BI170,NyIGS!$L$2:$V$4,DK170,1)),"")</f>
        <v/>
      </c>
      <c r="FQ170" s="9" t="str">
        <f>IF(AND(ISNUMBER(BC170),ISNUMBER(DK170)),IF(BC170+VLOOKUP(BI170,NyIRS!$L$2:$V$4,DK170,1)&gt;160,160,BC170+VLOOKUP(BI170,NyIRS!$L$2:$V$4,DK170,1)),"")</f>
        <v/>
      </c>
      <c r="FR170" s="9" t="str">
        <f>IF(AND(ISNUMBER(BD170),ISNUMBER(DK170)),IF(BD170+VLOOKUP(BI170,NyIES!$L$2:$V$4,DK170,1)&gt;160,160, BD170+VLOOKUP(BI170,NyIES!$L$2:$V$4,DK170,1)),"")</f>
        <v/>
      </c>
      <c r="FS170" s="9" t="str">
        <f>IF(AND(ISNUMBER(BE170),ISNUMBER(DK170)),IF(BE170+VLOOKUP(BI170,NyISI!$L$2:$V$4,DK170,1)&gt;160,160,BE170+VLOOKUP(BI170,NyISI!$L$2:$V$4,DK170,1)),"")</f>
        <v/>
      </c>
      <c r="FT170" s="9" t="str">
        <f>IF(AND(ISNUMBER(DK170),DK170&lt;8),IF(AND(ISNUMBER(BF170),ISNUMBER(DK170)),IF(BF170+VLOOKUP(BI170,NyISS!$L$2:$V$4,DK170,1)&gt;160,160,BF170+VLOOKUP(BI170,NyISS!$L$2:$V$4,DK170,1)),""),"")</f>
        <v/>
      </c>
      <c r="FU170" s="9" t="str">
        <f>IF(AND(ISNUMBER(DK170),DK170&gt;7),IF(AND(ISNUMBER(BG170),ISNUMBER(DK170)),IF(BG170+VLOOKUP(BI170,NyISM!$L$2:$V$4,DK170,1)&gt;160,160,BG170+VLOOKUP(BI170,NyISM!$L$2:$V$4,DK170,1)),""),"")</f>
        <v/>
      </c>
      <c r="FV170" s="9" t="str">
        <f>IF(AND(ISNUMBER(BH170),ISNUMBER(DK170)),IF(BH170+VLOOKUP(BI170,NyIAM!$L$2:$V$4,DK170,1)&gt;160,160,BH170+VLOOKUP(BI170,NyIAM!$L$2:$V$4,DK170,1)),"")</f>
        <v/>
      </c>
    </row>
    <row r="171" spans="1:178" x14ac:dyDescent="0.2">
      <c r="A171" s="51"/>
      <c r="B171" s="51"/>
      <c r="C171" s="51"/>
      <c r="D171" s="51"/>
      <c r="E171" s="51"/>
      <c r="F171" s="51"/>
      <c r="G171" s="51"/>
      <c r="H171" s="51"/>
      <c r="I171" s="51"/>
      <c r="J171" s="52"/>
      <c r="K171" s="52"/>
      <c r="L171" s="53"/>
      <c r="M171" s="53"/>
      <c r="N171" s="58" t="str">
        <f t="shared" si="44"/>
        <v/>
      </c>
      <c r="O171" s="53"/>
      <c r="P171" s="53"/>
      <c r="Q171" s="53"/>
      <c r="R171" s="53"/>
      <c r="S171" s="53"/>
      <c r="T171" s="53"/>
      <c r="U171" s="53"/>
      <c r="V171" s="53"/>
      <c r="W171" s="53"/>
      <c r="X171" s="53"/>
      <c r="Y171" s="53"/>
      <c r="Z171" s="53"/>
      <c r="AA171" s="53"/>
      <c r="AB171" s="53"/>
      <c r="AC171" s="53"/>
      <c r="AD171" s="53"/>
      <c r="AE171" s="53"/>
      <c r="AF171" s="53"/>
      <c r="AG171" s="53"/>
      <c r="AH171" s="53"/>
      <c r="AI171" s="53"/>
      <c r="AJ171" s="4" t="str">
        <f>IF(O171="","",IF(ISNUMBER(N171),VLOOKUP(O171,NyFi!$A$2:$K$40,DK171),""))</f>
        <v/>
      </c>
      <c r="AK171" s="4" t="str">
        <f>IF(P171="","",IF(AND(ISNUMBER(N171),DK171&lt;8),VLOOKUP(P171,NyGs!$A$2:$G$41,DK171),""))</f>
        <v/>
      </c>
      <c r="AL171" s="4" t="str">
        <f>IF(AA171="","",IF(ISNUMBER(N171),VLOOKUP(AA171,NyRm!$A$2:$K$56,DK171),""))</f>
        <v/>
      </c>
      <c r="AM171" s="4" t="str">
        <f>IF(Z171="","",IF(ISNUMBER(N171),VLOOKUP(Z171,NyFm!$A$2:$K$46,DK171),""))</f>
        <v/>
      </c>
      <c r="AN171" s="4" t="str">
        <f>IF(U171="","",IF(AND(ISNUMBER(N171),DK171&lt;8),VLOOKUP(U171,NyLi1R!$A$2:$G$20,DK171),""))</f>
        <v/>
      </c>
      <c r="AO171" s="4" t="str">
        <f>IF(V171="","",IF(AND(ISNUMBER(N171),DK171&lt;8),VLOOKUP(V171,NyLi1E!$A$2:$G$20,DK171),""))</f>
        <v/>
      </c>
      <c r="AP171" s="4" t="str">
        <f>IF(AND(ISNUMBER(N171),ISNUMBER(AN171),ISNUMBER(AO171),DK171&lt;8),VLOOKUP(AN171+AO171,NyLi1T!$A$2:$G$40,DK171),"")</f>
        <v/>
      </c>
      <c r="AQ171" s="4" t="str">
        <f>IF(W171="","",IF(AND(ISNUMBER(N171),DK171&gt;7),VLOOKUP(W171,NyLi2R!$A$2:$K$20,DK171),""))</f>
        <v/>
      </c>
      <c r="AR171" s="4" t="str">
        <f>IF(X171="","",IF(AND(ISNUMBER(N171),DK171&gt;7),VLOOKUP(X171,NyLi2E!$A$2:$K$20,DK171),""))</f>
        <v/>
      </c>
      <c r="AS171" s="4" t="str">
        <f>IF(AND(ISNUMBER(N171),ISNUMBER(AQ171),ISNUMBER(AR171),DK171&gt;7),VLOOKUP(AQ171+AR171,NyLi2T!$A$2:$K$40,DK171),"")</f>
        <v/>
      </c>
      <c r="AT171" s="4" t="str">
        <f>IF(AE171="","",IF(AND(ISNUMBER(N171),DK171&lt;8),VLOOKUP(AE171,NySs!$A$2:$G$28,DK171),""))</f>
        <v/>
      </c>
      <c r="AU171" s="4" t="str">
        <f>IF(AD171="","",IF(AND(ISNUMBER(N171),DK171&lt;9),VLOOKUP(AD171,NyEo!$A$2:$H$22,DK171),""))</f>
        <v/>
      </c>
      <c r="AV171" s="4" t="str">
        <f>IF(Q171="","",IF(AND(ISNUMBER(N171),DK171&gt;7),VLOOKUP(Q171,NyHt!$A$2:$K$17,DK171),""))</f>
        <v/>
      </c>
      <c r="AW171" s="4" t="str">
        <f>IF(R171="","",IF(ISNUMBER(N171),VLOOKUP(R171,NySiF!$A$2:$K$18,DK171),""))</f>
        <v/>
      </c>
      <c r="AX171" s="4" t="str">
        <f>IF(S171="","",IF(ISNUMBER(N171),VLOOKUP(S171,NySiB!$A$2:$K$16,DK171),""))</f>
        <v/>
      </c>
      <c r="AY171" s="4" t="str">
        <f>IF(T171="","",IF(ISNUMBER(N171),VLOOKUP(T171,NySiT!$A$2:$K$32,DK171),""))</f>
        <v/>
      </c>
      <c r="AZ171" s="4" t="str">
        <f>IF(Y171="","",IF(ISNUMBER(N171),VLOOKUP(Y171,NyVs!$A$2:$K$86,DK171),""))</f>
        <v/>
      </c>
      <c r="BA171" s="4" t="str">
        <f>IF(AI171="","",IF(ISNUMBER(N171),VLOOKUP(AI171,NyPp!$A$2:$K$202,DK171),""))</f>
        <v/>
      </c>
      <c r="BB171" s="4" t="str">
        <f>IF(AND(ISNUMBER(AJ171),ISNUMBER(AK171),ISNUMBER(AL171),ISNUMBER(AM171),DK171&lt;8),IF(COUNTIF(O171,0)+COUNTIF(P171,0)+COUNTIF(AA171,0)+COUNTIF(Z171,0)&gt;1,"",VLOOKUP(AJ171+AK171+AL171+AM171,NyIGS!$A$2:$K$78,DK171)),IF(AND(ISNUMBER(AJ171),ISNUMBER(AL171),ISNUMBER(AM171),ISNUMBER(AS171),DK171&gt;7),IF(COUNTIF(O171,0)+COUNTIF(AA171,0)+COUNTIF(Z171,0)+AND(COUNTIF(W171,0),COUNTIF(X171,0))&gt;1,"",VLOOKUP(AJ171+AL171+AM171+AS171,NyIGS!$A$2:$K$78,DK171)),""))</f>
        <v/>
      </c>
      <c r="BC171" s="4" t="str">
        <f>IF(AND(ISNUMBER(AJ171),ISNUMBER(AN171),ISNUMBER(AT171),DK171&lt;8),IF(COUNTIF(O171,0)+COUNTIF(U171,0)+COUNTIF(AE171,0)&gt;1,"",VLOOKUP(AJ171+AN171+AT171,NyIRS!$A$2:$K$59,DK171)),IF(AND(ISNUMBER(AJ171),ISNUMBER(AQ171),DK171&gt;7),IF(COUNTIF(O171,0)+COUNTIF(W171,0)&gt;1,"",VLOOKUP(AJ171+AQ171,NyIRS!$A$2:$K$59,DK171)),""))</f>
        <v/>
      </c>
      <c r="BD171" s="4" t="str">
        <f>IF(AND(ISNUMBER(AK171),ISNUMBER(AL171),ISNUMBER(AM171),DK171&lt;8),IF(COUNTIF(P171,0)+COUNTIF(AA171,0)+COUNTIF(Z171,0)&gt;1,"",VLOOKUP(AK171+AL171+AM171,NyIES!$A$2:$K$59,DK171)),IF(AND(ISNUMBER(AL171),ISNUMBER(AM171),ISNUMBER(AR171),DK171&gt;7),IF(COUNTIF(AA171,0)+COUNTIF(Z171,0)+COUNTIF(X171,0)&gt;1,"",VLOOKUP(AL171+AM171+AR171,NyIES!$A$2:$K$59,DK171)),""))</f>
        <v/>
      </c>
      <c r="BE171" s="4" t="str">
        <f>IF(AND(ISNUMBER(AJ171),ISNUMBER(AP171),ISNUMBER(AU171),DK171&lt;8),IF(COUNTIF(O171,0)+AND(COUNTIF(U171,0),COUNTIF(V171,0))+COUNTIF(AD171,0)&gt;1,"",VLOOKUP(AJ171+AP171+AU171,NyISI!$A$2:$K$59,DK171)),IF(AND(ISNUMBER(AS171),ISNUMBER(AU171),ISNUMBER(AV171),DK171=8),IF(COUNTIF(AD171,0)+COUNTIF(Q171,0)+AND(COUNTIF(W171,0),COUNTIF(X171,0))&gt;1,"",VLOOKUP(AS171+AU171+AV171,NyISI!$A$2:$K$59,DK171)),IF(AND(ISNUMBER(AS171),ISNUMBER(AV171),DK171&gt;8),IF(COUNTIF(Q171,0)+AND(COUNTIF(W171,0),COUNTIF(X171,0))&gt;1,"",VLOOKUP(AS171+AV171,NyISI!$A$2:$K$59,DK171)),"")))</f>
        <v/>
      </c>
      <c r="BF171" s="4" t="str">
        <f>IF(AND(ISNUMBER(AT171),ISNUMBER(AK171),ISNUMBER(AL171),ISNUMBER(AM171),DK171&lt;8),IF(COUNTIF(P171,0)+COUNTIF(AA171,0)+COUNTIF(Z171,0)+COUNTIF(AE171,0)&gt;1,"",VLOOKUP(AT171+AK171+AL171+AM171,NyISS!$A$2:$G$78,DK171)),"")</f>
        <v/>
      </c>
      <c r="BG171" s="4" t="str">
        <f>IF(AND(ISNUMBER(AJ171),ISNUMBER(AL171),ISNUMBER(AM171),DK171&gt;7),IF(COUNTIF(O171,0)+COUNTIF(AA171,0)+COUNTIF(Z171,0)&gt;1,"",VLOOKUP(AJ171+AL171+AM171,NyISM!$A$2:$K$59,DK171)),"")</f>
        <v/>
      </c>
      <c r="BH171" s="4" t="str">
        <f>IF(AND(ISNUMBER(AY171),ISNUMBER(AZ171)),IF(COUNTIF(T171,0)+COUNTIF(Y171,0)&gt;1,"",VLOOKUP(AY171+AZ171,NyIAM!$A$2:$K$40,DK171)),"")</f>
        <v/>
      </c>
      <c r="BJ171" s="4" t="str">
        <f>IF(ISNUMBER(BB171),VLOOKUP(BB171,Percentil!$A$2:$B$122,2,1),"")</f>
        <v/>
      </c>
      <c r="BK171" s="4" t="str">
        <f>IF(ISNUMBER(BC171),VLOOKUP(BC171,Percentil!$A$2:$B$122,2,1),"")</f>
        <v/>
      </c>
      <c r="BL171" s="4" t="str">
        <f>IF(ISNUMBER(BD171),VLOOKUP(BD171,Percentil!$A$2:$B$122,2,1),"")</f>
        <v/>
      </c>
      <c r="BM171" s="4" t="str">
        <f>IF(ISNUMBER(BE171),VLOOKUP(BE171,Percentil!$A$2:$B$122,2,1),"")</f>
        <v/>
      </c>
      <c r="BN171" s="4" t="str">
        <f>IF(ISNUMBER(BF171),VLOOKUP(BF171,Percentil!$A$2:$B$122,2,1),"")</f>
        <v/>
      </c>
      <c r="BO171" s="4" t="str">
        <f>IF(ISNUMBER(BG171),VLOOKUP(BG171,Percentil!$A$2:$B$122,2,1),"")</f>
        <v/>
      </c>
      <c r="BP171" s="4" t="str">
        <f>IF(ISNUMBER(BH171),VLOOKUP(BH171,Percentil!$A$2:$B$122,2,1),"")</f>
        <v/>
      </c>
      <c r="BQ171" s="4" t="str">
        <f>IF(AND(ISNUMBER(AJ171),ISNUMBER(DK171)),IF(AJ171-VLOOKUP(BI171,NyFi!$L$2:$V$4,DK171,1)&lt;1,1 &amp; " - " &amp; AJ171+VLOOKUP(BI171,NyFi!$L$2:$V$4,DK171,1),IF(AJ171+VLOOKUP(BI171,NyFi!$L$2:$V$4,DK171,1)&gt;19,AJ171-VLOOKUP(BI171,NyFi!$L$2:$V$4,DK171,1) &amp; " - " &amp; 19,AJ171-VLOOKUP(BI171,NyFi!$L$2:$V$4,DK171,1) &amp; " - " &amp; AJ171+VLOOKUP(BI171,NyFi!$L$2:$V$4,DK171,1))),"")</f>
        <v/>
      </c>
      <c r="BR171" s="4" t="str">
        <f>IF(AND(ISNUMBER(DK171),DK171&lt;8),IF(AND(ISNUMBER(AK171),ISNUMBER(DK171)),IF(AK171-VLOOKUP(BI171,NyGs!$L$2:$V$4,DK171,1)&lt;1,1 &amp; " - " &amp; AK171+VLOOKUP(BI171,NyGs!$L$2:$V$4,DK171,1),IF(AK171+VLOOKUP(BI171,NyGs!$L$2:$V$4,DK171,1)&gt;19,AK171-VLOOKUP(BI171,NyGs!$L$2:$V$4,DK171,1) &amp; " - " &amp; 19,AK171-VLOOKUP(BI171,NyGs!$L$2:$V$4,DK171,1) &amp; " - " &amp; AK171+VLOOKUP(BI171,NyGs!$L$2:$V$4,DK171,1))),""),"")</f>
        <v/>
      </c>
      <c r="BS171" s="4" t="str">
        <f>IF(AND(ISNUMBER(AL171),ISNUMBER(DK171)),IF(AL171-VLOOKUP(BI171,NyRm!$L$2:$V$4,DK171,1)&lt;1,1 &amp; " - " &amp; AL171+VLOOKUP(BI171,NyRm!$L$2:$V$4,DK171,1),IF(AL171+VLOOKUP(BI171,NyRm!$L$2:$V$4,DK171,1)&gt;19,AL171-VLOOKUP(BI171,NyRm!$L$2:$V$4,DK171,1) &amp; " - " &amp; 19,AL171-VLOOKUP(BI171,NyRm!$L$2:$V$4,DK171,1) &amp; " - " &amp; AL171+VLOOKUP(BI171,NyRm!$L$2:$V$4,DK171,1))),"")</f>
        <v/>
      </c>
      <c r="BT171" s="4" t="str">
        <f>IF(AND(ISNUMBER(AM171),ISNUMBER(DK171)),IF(AM171-VLOOKUP(BI171,NyFm!$L$2:$V$4,DK171,1)&lt;1,1 &amp; " - " &amp; AM171+VLOOKUP(BI171,NyFm!$L$2:$V$4,DK171,1),IF(AM171+VLOOKUP(BI171,NyFm!$L$2:$V$4,DK171,1)&gt;19,AM171-VLOOKUP(BI171,NyFm!$L$2:$V$4,DK171,1) &amp; " - " &amp; 19,AM171-VLOOKUP(BI171,NyFm!$L$2:$V$4,DK171,1) &amp; " - " &amp; AM171+VLOOKUP(BI171,NyFm!$L$2:$V$4,DK171,1))),"")</f>
        <v/>
      </c>
      <c r="BU171" s="4" t="str">
        <f>IF(AND(ISNUMBER(DK171),DK171&lt;8),IF(AND(ISNUMBER(AN171),ISNUMBER(DK171)),IF(AN171-VLOOKUP(BI171,NyLi1R!$L$2:$V$4,DK171,1)&lt;1,1 &amp; " - " &amp; AN171+VLOOKUP(BI171,NyLi1R!$L$2:$V$4,DK171,1),IF(AN171+VLOOKUP(BI171,NyLi1R!$L$2:$V$4,DK171,1)&gt;19,AN171-VLOOKUP(BI171,NyLi1R!$L$2:$V$4,DK171,1) &amp; " - " &amp; 19,AN171-VLOOKUP(BI171,NyLi1R!$L$2:$V$4,DK171,1) &amp; " - " &amp; AN171+VLOOKUP(BI171,NyLi1R!$L$2:$V$4,DK171,1))),""),"")</f>
        <v/>
      </c>
      <c r="BV171" s="4" t="str">
        <f>IF(AND(ISNUMBER(DK171),DK171&lt;8),IF(AND(ISNUMBER(AO171),ISNUMBER(DK171)),IF(AO171-VLOOKUP(BI171,NyLi1E!$L$2:$V$4,DK171,1)&lt;1,1 &amp; " - " &amp; AO171+VLOOKUP(BI171,NyLi1E!$L$2:$V$4,DK171,1),IF(AO171+VLOOKUP(BI171,NyLi1E!$L$2:$V$4,DK171,1)&gt;19,AO171-VLOOKUP(BI171,NyLi1E!$L$2:$V$4,DK171,1) &amp; " - " &amp; 19,AO171-VLOOKUP(BI171,NyLi1E!$L$2:$V$4,DK171,1) &amp; " - " &amp; AO171+VLOOKUP(BI171,NyLi1E!$L$2:$V$4,DK171,1))),""),"")</f>
        <v/>
      </c>
      <c r="BW171" s="4" t="str">
        <f>IF(AND(ISNUMBER(DK171),DK171&lt;8),IF(AND(ISNUMBER(AP171),ISNUMBER(DK171)),IF(AP171-VLOOKUP(BI171,NyLi1T!$L$2:$V$4,DK171,1)&lt;1,1 &amp; " - " &amp; AP171+VLOOKUP(BI171,NyLi1T!$L$2:$V$4,DK171,1),IF(AP171+VLOOKUP(BI171,NyLi1T!$L$2:$V$4,DK171,1)&gt;19,AP171-VLOOKUP(BI171,NyLi1T!$L$2:$V$4,DK171,1) &amp; " - " &amp; 19,AP171-VLOOKUP(BI171,NyLi1T!$L$2:$V$4,DK171,1) &amp; " - " &amp; AP171+VLOOKUP(BI171,NyLi1T!$L$2:$V$4,DK171,1))),""),"")</f>
        <v/>
      </c>
      <c r="BX171" s="4" t="str">
        <f>IF(AND(ISNUMBER(DK171),DK171&gt;7),IF(AND(ISNUMBER(AQ171),ISNUMBER(DK171)),IF(AQ171-VLOOKUP(BI171,NyLi2R!$L$2:$V$4,DK171,1)&lt;1,1 &amp; " - " &amp; AQ171+VLOOKUP(BI171,NyLi2R!$L$2:$V$4,DK171,1),IF(AQ171+VLOOKUP(BI171,NyLi2R!$L$2:$V$4,DK171,1)&gt;19,AQ171-VLOOKUP(BI171,NyLi2R!$L$2:$V$4,DK171,1) &amp; " - " &amp; 19,AQ171-VLOOKUP(BI171,NyLi2R!$L$2:$V$4,DK171,1) &amp; " - " &amp; AQ171+VLOOKUP(BI171,NyLi2R!$L$2:$V$4,DK171,1))),""),"")</f>
        <v/>
      </c>
      <c r="BY171" s="4" t="str">
        <f>IF(AND(ISNUMBER(DK171),DK171&gt;7),IF(AND(ISNUMBER(AR171),ISNUMBER(DK171)),IF(AR171-VLOOKUP(BI171,NyLi2E!$L$2:$V$4,DK171,1)&lt;1,1 &amp; " - " &amp; AR171+VLOOKUP(BI171,NyLi2E!$L$2:$V$4,DK171,1),IF(AR171+VLOOKUP(BI171,NyLi2E!$L$2:$V$4,DK171,1)&gt;19,AR171-VLOOKUP(BI171,NyLi2E!$L$2:$V$4,DK171,1) &amp; " - " &amp; 19,AR171-VLOOKUP(BI171,NyLi2E!$L$2:$V$4,DK171,1) &amp; " - " &amp; AR171+VLOOKUP(BI171,NyLi2E!$L$2:$V$4,DK171,1))),""),"")</f>
        <v/>
      </c>
      <c r="BZ171" s="4" t="str">
        <f>IF(AND(ISNUMBER(DK171),DK171&gt;7),IF(AND(ISNUMBER(AS171),ISNUMBER(DK171)),IF(AS171-VLOOKUP(BI171,NyLi2T!$L$2:$V$4,DK171,1)&lt;1,1 &amp; " - " &amp; AS171+VLOOKUP(BI171,NyLi2T!$L$2:$V$4,DK171,1),IF(AS171+VLOOKUP(BI171,NyLi2T!$L$2:$V$4,DK171,1)&gt;19,AS171-VLOOKUP(BI171,NyLi2T!$L$2:$V$4,DK171,1) &amp; " - " &amp; 19,AS171-VLOOKUP(BI171,NyLi2T!$L$2:$V$4,DK171,1) &amp; " - " &amp; AS171+VLOOKUP(BI171,NyLi2T!$L$2:$V$4,DK171,1))),""),"")</f>
        <v/>
      </c>
      <c r="CA171" s="4" t="str">
        <f>IF(AND(ISNUMBER(DK171),DK171&lt;8),IF(AND(ISNUMBER(AT171),ISNUMBER(DK171)),IF(AT171-VLOOKUP(BI171,NySs!$L$2:$V$4,DK171,1)&lt;1,1 &amp; " - " &amp; AT171+VLOOKUP(BI171,NySs!$L$2:$V$4,DK171,1),IF(AT171+VLOOKUP(BI171,NySs!$L$2:$V$4,DK171,1)&gt;19,AT171-VLOOKUP(BI171,NySs!$L$2:$V$4,DK171,1) &amp; " - " &amp; 19,AT171-VLOOKUP(BI171,NySs!$L$2:$V$4,DK171,1) &amp; " - " &amp; AT171+VLOOKUP(BI171,NySs!$L$2:$V$4,DK171,1))),""),"")</f>
        <v/>
      </c>
      <c r="CB171" s="4" t="str">
        <f>IF(AND(ISNUMBER(DK171),DK171&lt;9),IF(AND(ISNUMBER(AU171),ISNUMBER(DK171)),IF(AU171-VLOOKUP(BI171,NyEo!$L$2:$V$4,DK171,1)&lt;1,1 &amp; " - " &amp; AU171+VLOOKUP(BI171,NyEo!$L$2:$V$4,DK171,1),IF(AU171+VLOOKUP(BI171,NyEo!$L$2:$V$4,DK171,1)&gt;19,AU171-VLOOKUP(BI171,NyEo!$L$2:$V$4,DK171,1) &amp; " - " &amp; 19,AU171-VLOOKUP(BI171,NyEo!$L$2:$V$4,DK171,1) &amp; " - " &amp; AU171+VLOOKUP(BI171,NyEo!$L$2:$V$4,DK171,1))),""),"")</f>
        <v/>
      </c>
      <c r="CC171" s="4" t="str">
        <f>IF(AND(ISNUMBER(DK171),DK171&gt;7),IF(AND(ISNUMBER(AV171),ISNUMBER(DK171)),IF(AV171-VLOOKUP(BI171,NyHt!$L$2:$V$4,DK171,1)&lt;1,1 &amp; " - " &amp; AV171+VLOOKUP(BI171,NyHt!$L$2:$V$4,DK171,1),IF(AV171+VLOOKUP(BI171,NyHt!$L$2:$V$4,DK171,1)&gt;19,AV171-VLOOKUP(BI171,NyHt!$L$2:$V$4,DK171,1) &amp; " - " &amp; 19,AV171-VLOOKUP(BI171,NyHt!$L$2:$V$4,DK171,1) &amp; " - " &amp; AV171+VLOOKUP(BI171,NyHt!$L$2:$V$4,DK171,1))),""),"")</f>
        <v/>
      </c>
      <c r="CD171" s="4" t="str">
        <f>IF(AND(ISNUMBER(AW171),ISNUMBER(DK171)),IF(AW171-VLOOKUP(BI171,NySiF!$L$2:$V$4,DK171,1)&lt;1,1 &amp; " - " &amp; AW171+VLOOKUP(BI171,NySiF!$L$2:$V$4,DK171,1),IF(AW171+VLOOKUP(BI171,NySiF!$L$2:$V$4,DK171,1)&gt;19,AW171-VLOOKUP(BI171,NySiF!$L$2:$V$4,DK171,1) &amp; " - " &amp; 19,AW171-VLOOKUP(BI171,NySiF!$L$2:$V$4,DK171,1) &amp; " - " &amp; AW171+VLOOKUP(BI171,NySiF!$L$2:$V$4,DK171,1))),"")</f>
        <v/>
      </c>
      <c r="CE171" s="4" t="str">
        <f>IF(AND(ISNUMBER(AX171),ISNUMBER(DK171)),IF(AX171-VLOOKUP(BI171,NySiB!$L$2:$V$4,DK171,1)&lt;1,1 &amp; " - " &amp; AX171+VLOOKUP(BI171,NySiB!$L$2:$V$4,DK171,1),IF(AX171+VLOOKUP(BI171,NySiB!$L$2:$V$4,DK171,1)&gt;19,AX171-VLOOKUP(BI171,NySiB!$L$2:$V$4,DK171,1) &amp; " - " &amp; 19,AX171-VLOOKUP(BI171,NySiB!$L$2:$V$4,DK171,1) &amp; " - " &amp; AX171+VLOOKUP(BI171,NySiB!$L$2:$V$4,DK171,1))),"")</f>
        <v/>
      </c>
      <c r="CF171" s="4" t="str">
        <f>IF(AND(ISNUMBER(AY171),ISNUMBER(DK171)),IF(AY171-VLOOKUP(BI171,NySiT!$L$2:$V$4,DK171,1)&lt;1,1 &amp; " - " &amp; AY171+VLOOKUP(BI171,NySiT!$L$2:$V$4,DK171,1),IF(AY171+VLOOKUP(BI171,NySiT!$L$2:$V$4,DK171,1)&gt;19,AY171-VLOOKUP(BI171,NySiT!$L$2:$V$4,DK171,1) &amp; " - " &amp; 19,AY171-VLOOKUP(BI171,NySiT!$L$2:$V$4,DK171,1) &amp; " - " &amp; AY171+VLOOKUP(BI171,NySiT!$L$2:$V$4,DK171,1))),"")</f>
        <v/>
      </c>
      <c r="CG171" s="4" t="str">
        <f>IF(AND(ISNUMBER(AZ171),ISNUMBER(DK171)),IF(AZ171-VLOOKUP(BI171,NyVs!$L$2:$V$4,DK171,1)&lt;1,1 &amp; " - " &amp; AZ171+VLOOKUP(BI171,NyVs!$L$2:$V$4,DK171,1),IF(AZ171+VLOOKUP(BI171,NyVs!$L$2:$V$4,DK171,1)&gt;19,AZ171-VLOOKUP(BI171,NyVs!$L$2:$V$4,DK171,1) &amp; " - " &amp; 19,AZ171-VLOOKUP(BI171,NyVs!$L$2:$V$4,DK171,1) &amp; " - " &amp; AZ171+VLOOKUP(BI171,NyVs!$L$2:$V$4,DK171,1))),"")</f>
        <v/>
      </c>
      <c r="CH171" s="4" t="str">
        <f>IF(AND(ISNUMBER(BA171),ISNUMBER(DK171)),IF(BA171-VLOOKUP(BI171,NyPp!$L$2:$V$4,DK171,1)&lt;1,1 &amp; " - " &amp; BA171+VLOOKUP(BI171,NyPp!$L$2:$V$4,DK171,1),IF(BA171+VLOOKUP(BI171,NyPp!$L$2:$V$4,DK171,1)&gt;19,BA171-VLOOKUP(BI171,NyPp!$L$2:$V$4,DK171,1) &amp; " - " &amp; 19,BA171-VLOOKUP(BI171,NyPp!$L$2:$V$4,DK171,1) &amp; " - " &amp; BA171+VLOOKUP(BI171,NyPp!$L$2:$V$4,DK171,1))),"")</f>
        <v/>
      </c>
      <c r="CI171" s="4" t="str">
        <f>IF(AND(ISNUMBER(BB171),ISNUMBER(DK171)),IF(BB171-VLOOKUP(BI171,NyIGS!$L$2:$V$4,DK171,1)&lt;40,40 &amp; " - " &amp; BB171+VLOOKUP(BI171,NyIGS!$L$2:$V$4,DK171,1),IF(BB171+VLOOKUP(BI171,NyIGS!$L$2:$V$4,DK171,1)&gt;160,BB171-VLOOKUP(BI171,NyIGS!$L$2:$V$4,DK171,1) &amp; " - " &amp; 160,BB171-VLOOKUP(BI171,NyIGS!$L$2:$V$4,DK171,1) &amp; " - " &amp; BB171+VLOOKUP(BI171,NyIGS!$L$2:$V$4,DK171,1))),"")</f>
        <v/>
      </c>
      <c r="CJ171" s="4" t="str">
        <f>IF(AND(ISNUMBER(BC171),ISNUMBER(DK171)),IF(BC171-VLOOKUP(BI171,NyIRS!$L$2:$V$4,DK171,1)&lt;40,40 &amp; " - " &amp; BC171+VLOOKUP(BI171,NyIRS!$L$2:$V$4,DK171,1),IF(BC171+VLOOKUP(BI171,NyIRS!$L$2:$V$4,DK171,1)&gt;160,BC171-VLOOKUP(BI171,NyIRS!$L$2:$V$4,DK171,1) &amp; " - " &amp; 160,BC171-VLOOKUP(BI171,NyIRS!$L$2:$V$4,DK171,1) &amp; " - " &amp; BC171+VLOOKUP(BI171,NyIRS!$L$2:$V$4,DK171,1))),"")</f>
        <v/>
      </c>
      <c r="CK171" s="4" t="str">
        <f>IF(AND(ISNUMBER(BD171),ISNUMBER(DK171)),IF(BD171-VLOOKUP(BI171,NyIES!$L$2:$V$4,DK171,1)&lt;40,40 &amp; " - " &amp; BD171+VLOOKUP(BI171,NyIES!$L$2:$V$4,DK171,1),IF(BD171+VLOOKUP(BI171,NyIES!$L$2:$V$4,DK171,1)&gt;160,BD171-VLOOKUP(BI171,NyIES!$L$2:$V$4,DK171,1) &amp; " - " &amp; 160,BD171-VLOOKUP(BI171,NyIES!$L$2:$V$4,DK171,1) &amp; " - " &amp; BD171+VLOOKUP(BI171,NyIES!$L$2:$V$4,DK171,1))),"")</f>
        <v/>
      </c>
      <c r="CL171" s="4" t="str">
        <f>IF(AND(ISNUMBER(BE171),ISNUMBER(DK171)),IF(BE171-VLOOKUP(BI171,NyISI!$L$2:$V$4,DK171,1)&lt;40,40 &amp; " - " &amp; BE171+VLOOKUP(BI171,NyISI!$L$2:$V$4,DK171,1),IF(BE171+VLOOKUP(BI171,NyISI!$L$2:$V$4,DK171,1)&gt;160,BE171-VLOOKUP(BI171,NyISI!$L$2:$V$4,DK171,1) &amp; " - " &amp; 160,BE171-VLOOKUP(BI171,NyISI!$L$2:$V$4,DK171,1) &amp; " - " &amp; BE171+VLOOKUP(BI171,NyISI!$L$2:$V$4,DK171,1))),"")</f>
        <v/>
      </c>
      <c r="CM171" s="4" t="str">
        <f>IF(AND(ISNUMBER(DK171),DK171&lt;8),IF(AND(ISNUMBER(BF171),ISNUMBER(DK171)),IF(BF171-VLOOKUP(BI171,NyISS!$L$2:$V$4,DK171,1)&lt;40,40 &amp; " - " &amp; BF171+VLOOKUP(BI171,NyISS!$L$2:$V$4,DK171,1),IF(BF171+VLOOKUP(BI171,NyISS!$L$2:$V$4,DK171,1)&gt;160,BF171-VLOOKUP(BI171,NyISS!$L$2:$V$4,DK171,1) &amp; " - " &amp; 160,BF171-VLOOKUP(BI171,NyISS!$L$2:$V$4,DK171,1) &amp; " - " &amp; BF171+VLOOKUP(BI171,NyISS!$L$2:$V$4,DK171,1))),""),"")</f>
        <v/>
      </c>
      <c r="CN171" s="4" t="str">
        <f>IF(AND(ISNUMBER(DK171),DK171&gt;7),IF(AND(ISNUMBER(BG171),ISNUMBER(DK171)),IF(BG171-VLOOKUP(BI171,NyISM!$L$2:$V$4,DK171,1)&lt;40,40 &amp; " - " &amp; BG171+VLOOKUP(BI171,NyISM!$L$2:$V$4,DK171,1),IF(BG171+VLOOKUP(BI171,NyISM!$L$2:$V$4,DK171,1)&gt;160,BG171-VLOOKUP(BI171,NyISM!$L$2:$V$4,DK171,1) &amp; " - " &amp; 160,BG171-VLOOKUP(BI171,NyISM!$L$2:$V$4,DK171,1) &amp; " - " &amp; BG171+VLOOKUP(BI171,NyISM!$L$2:$V$4,DK171,1))),""),"")</f>
        <v/>
      </c>
      <c r="CO171" s="4" t="str">
        <f>IF(AND(ISNUMBER(BH171),ISNUMBER(DK171)),IF(BH171-VLOOKUP(BI171,NyIAM!$L$2:$V$4,DK171,1)&lt;40,40 &amp; " - " &amp; BH171+VLOOKUP(BI171,NyIAM!$L$2:$V$4,DK171,1),IF(BH171+VLOOKUP(BI171,NyIAM!$L$2:$V$4,DK171,1)&gt;160,BH171-VLOOKUP(BI171,NyIAM!$L$2:$V$4,DK171,1) &amp; " - " &amp; 160,BH171-VLOOKUP(BI171,NyIAM!$L$2:$V$4,DK171,1) &amp; " - " &amp; BH171+VLOOKUP(BI171,NyIAM!$L$2:$V$4,DK171,1))),"")</f>
        <v/>
      </c>
      <c r="CP171" s="4" t="str">
        <f>IF(AF171="","",IF(AND(ISNUMBER(AF171),ISNUMBER(DK171)),IF(VLOOKUP(AF171,NyOm!$A$2:$K$30,DK171,1)=1,"Onormalt få ord",IF(VLOOKUP(AF171,NyOm!$A$2:$K$30,DK171,1)=2,"Färre antal ord än normalt",IF(VLOOKUP(AF171,NyOm!$A$2:$K$30,DK171,1)=3,"Normalt antal ord","")))))</f>
        <v/>
      </c>
      <c r="CQ171" s="4" t="str">
        <f>IF(AB171="","",IF(AND(ISNUMBER(AB171),ISNUMBER(DK171)),IF(VLOOKUP(AB171,NyPbTid!$A$2:$K$218,DK171,1)=1,"Onormalt lång tidsåtgång",IF(VLOOKUP(AB171,NyPbTid!$A$2:$K$218,DK171,1)=2,"Långsammare än normalt",IF(VLOOKUP(AB171,NyPbTid!$A$2:$K$218,DK171,1)=3,"Normal tidsåtgång","")))))</f>
        <v/>
      </c>
      <c r="CR171" s="4" t="str">
        <f>IF(AC171="","",IF(AND(ISNUMBER(AC171),ISNUMBER(DK171)),IF(VLOOKUP(AC171,NyPbFel!$A$2:$K$18,DK171,1)=1,"Onormalt antal fel",IF(VLOOKUP(AC171,NyPbFel!$A$2:$K$18,DK171,1)=2,"Fler fel än normalt",IF(VLOOKUP(AC171,NyPbFel!$A$2:$K$18,DK171,1)=3,"Normalt antal fel","")))))</f>
        <v/>
      </c>
      <c r="CS171" s="4" t="str">
        <f t="shared" si="50"/>
        <v/>
      </c>
      <c r="CT171" s="4" t="str">
        <f>IF(OR(ISNUMBER(CS171),CS171="0**"),IF(ISNUMBER(CS171),CS171/ABS(CS171)*VLOOKUP(1,SignDiff!$A$3:$K$4,DK171,1),VLOOKUP(1,SignDiff!$A$3:$K$4,DK171,1)),"")</f>
        <v/>
      </c>
      <c r="CU171" s="4" t="str">
        <f>IF(OR(ISNUMBER(CS171),CS171="0**"),IF(ISNUMBER(CS171),CS171/ABS(CS171)*VLOOKUP(1,SignDiff!$A$7:$K$8,DK171,1),VLOOKUP(1,SignDiff!$A$7:$K$8,DK171,1)),"")</f>
        <v/>
      </c>
      <c r="CV171" s="4" t="str">
        <f t="shared" si="51"/>
        <v/>
      </c>
      <c r="CW171" s="4" t="str">
        <f t="shared" si="52"/>
        <v/>
      </c>
      <c r="CX171" s="4" t="str">
        <f>IF(OR(ISNUMBER(CS171),CS171="0**"),IF(CS171="0**",VLOOKUP(0,'IRS-IES'!$A$2:$C$43,2,1),IF(CS171&lt;0,VLOOKUP(ABS(CS171),'IRS-IES'!$A$2:$C$43,2,1),VLOOKUP(ABS(CS171),'IRS-IES'!$A$2:$C$43,3,1))),"")</f>
        <v/>
      </c>
      <c r="CY171" s="4" t="str">
        <f t="shared" si="53"/>
        <v/>
      </c>
      <c r="CZ171" s="4" t="str">
        <f>IF(OR(ISNUMBER(CY171),CY171="0**"),IF(ISNUMBER(CY171),CY171/ABS(CY171)*VLOOKUP(2,SignDiff!$A$3:$K$4,DK171,1),VLOOKUP(2,SignDiff!$A$3:$K$4,DK171,1)),"")</f>
        <v/>
      </c>
      <c r="DA171" s="4" t="str">
        <f>IF(OR(ISNUMBER(CY171),CY171="0**"),IF(ISNUMBER(CY171),CY171/ABS(CY171)*VLOOKUP(2,SignDiff!$A$7:$K$8,DK171,1),VLOOKUP(2,SignDiff!$A$7:$K$8,DK171,1)),"")</f>
        <v/>
      </c>
      <c r="DB171" s="4" t="str">
        <f t="shared" si="54"/>
        <v/>
      </c>
      <c r="DC171" s="4" t="str">
        <f t="shared" si="55"/>
        <v/>
      </c>
      <c r="DD171" s="4" t="str">
        <f>IF(OR(ISNUMBER(CY171),CY171="0**"),IF(CY171="0**",VLOOKUP(0,'ISI-ISS'!$A$2:$C$43,2,1),IF(CY171&lt;0,VLOOKUP(ABS(CY171),'ISI-ISS'!$A$2:$C$43,2,1),VLOOKUP(ABS(CY171),'ISI-ISS'!$A$2:$C$43,3,1))),"")</f>
        <v/>
      </c>
      <c r="DE171" s="4" t="str">
        <f t="shared" si="56"/>
        <v/>
      </c>
      <c r="DF171" s="4" t="str">
        <f>IF(OR(ISNUMBER(DE171),DE171="0**"),IF(ISNUMBER(DE171),DE171/ABS(DE171)*VLOOKUP(2,SignDiff!$A$3:$K$4,DK171,1),VLOOKUP(2,SignDiff!$A$3:$K$4,DK171,1)),"")</f>
        <v/>
      </c>
      <c r="DG171" s="4" t="str">
        <f>IF(OR(ISNUMBER(DE171),DE171="0**"),IF(ISNUMBER(DE171),DE171/ABS(DE171)*VLOOKUP(2,SignDiff!$A$7:$K$8,DK171,1),VLOOKUP(2,SignDiff!$A$7:$K$8,DK171,1)),"")</f>
        <v/>
      </c>
      <c r="DH171" s="4" t="str">
        <f t="shared" si="57"/>
        <v/>
      </c>
      <c r="DI171" s="4" t="str">
        <f t="shared" si="58"/>
        <v/>
      </c>
      <c r="DJ171" s="4" t="str">
        <f>IF(OR(ISNUMBER(DE171),DE171="0**"),IF(DE171="0**",VLOOKUP(0,'ISI-ISM'!$A$2:$C$43,2,1),IF(DE171&lt;0,VLOOKUP(ABS(DE171),'ISI-ISM'!$A$2:$C$43,2,1),VLOOKUP(ABS(DE171),'ISI-ISM'!$A$2:$C$43,3,1))),"")</f>
        <v/>
      </c>
      <c r="DK171" s="4" t="str">
        <f>IF(ISERROR(VLOOKUP(N171,age!$A$2:$C$11,2,1)),"",VLOOKUP(N171,age!$A$2:$C$11,2,1))</f>
        <v/>
      </c>
      <c r="DL171" s="4" t="str">
        <f>IF(ISERROR(VLOOKUP(N171,age!$A$2:$C$11,3,1)),"",VLOOKUP(N171,age!$A$2:$C$11,3,1))</f>
        <v/>
      </c>
      <c r="DM171" s="4">
        <f t="shared" si="45"/>
        <v>0</v>
      </c>
      <c r="DN171" s="4">
        <f t="shared" si="46"/>
        <v>0</v>
      </c>
      <c r="DO171" s="4">
        <f t="shared" si="47"/>
        <v>0</v>
      </c>
      <c r="DP171" s="4">
        <f t="shared" si="48"/>
        <v>0</v>
      </c>
      <c r="DQ171" s="4">
        <f t="shared" si="49"/>
        <v>0</v>
      </c>
      <c r="DR171" s="9" t="str">
        <f t="shared" si="59"/>
        <v/>
      </c>
      <c r="DS171" s="9" t="str">
        <f t="shared" si="60"/>
        <v/>
      </c>
      <c r="DT171" s="9" t="str">
        <f t="shared" si="61"/>
        <v/>
      </c>
      <c r="DU171" s="9" t="str">
        <f t="shared" si="62"/>
        <v/>
      </c>
      <c r="DV171" s="9" t="str">
        <f t="shared" si="63"/>
        <v/>
      </c>
      <c r="DW171" s="9" t="str">
        <f t="shared" si="64"/>
        <v/>
      </c>
      <c r="DX171" s="9" t="str">
        <f t="shared" si="65"/>
        <v/>
      </c>
      <c r="DY171" s="9" t="str">
        <f>IF(AND(ISNUMBER(AJ171),ISNUMBER(DK171)),IF(AJ171-VLOOKUP(BI171,NyFi!$L$2:$V$4,DK171,1)&lt;1,1,AJ171-VLOOKUP(BI171,NyFi!$L$2:$V$4,DK171,1)),"")</f>
        <v/>
      </c>
      <c r="DZ171" s="9" t="str">
        <f>IF(AND(ISNUMBER(DK171),DK171&lt;8),IF(AND(ISNUMBER(AK171),ISNUMBER(DK171)),IF(AK171-VLOOKUP(BI171,NyGs!$L$2:$V$4,DK171,1)&lt;1,1,AK171-VLOOKUP(BI171,NyGs!$L$2:$V$4,DK171,1)),""),"")</f>
        <v/>
      </c>
      <c r="EA171" s="9" t="str">
        <f>IF(AND(ISNUMBER(AL171),ISNUMBER(DK171)),IF(AL171-VLOOKUP(BI171,NyRm!$L$2:$V$4,DK171,1)&lt;1,1,AL171-VLOOKUP(BI171,NyRm!$L$2:$V$4,DK171,1)),"")</f>
        <v/>
      </c>
      <c r="EB171" s="9" t="str">
        <f>IF(AND(ISNUMBER(AM171),ISNUMBER(DK171)),IF(AM171-VLOOKUP(BI171,NyFm!$L$2:$V$4,DK171,1)&lt;1,1,AM171-VLOOKUP(BI171,NyFm!$L$2:$V$4,DK171,1)),"")</f>
        <v/>
      </c>
      <c r="EC171" s="9" t="str">
        <f>IF(AND(ISNUMBER(DK171),DK171&lt;8),IF(AND(ISNUMBER(AN171),ISNUMBER(DK171)),IF(AN171-VLOOKUP(BI171,NyLi1R!$L$2:$V$4,DK171,1)&lt;1,1,AN171-VLOOKUP(BI171,NyLi1R!$L$2:$V$4,DK171,1)),""),"")</f>
        <v/>
      </c>
      <c r="ED171" s="9" t="str">
        <f>IF(AND(ISNUMBER(DK171),DK171&lt;8),IF(AND(ISNUMBER(AO171),ISNUMBER(DK171)),IF(AO171-VLOOKUP(BI171,NyLi1E!$L$2:$V$4,DK171,1)&lt;1,1,AO171-VLOOKUP(BI171,NyLi1E!$L$2:$V$4,DK171,1)),""),"")</f>
        <v/>
      </c>
      <c r="EE171" s="9" t="str">
        <f>IF(AND(ISNUMBER(DK171),DK171&lt;8),IF(AND(ISNUMBER(AP171),ISNUMBER(DK171)),IF(AP171-VLOOKUP(BI171,NyLi1T!$L$2:$V$4,DK171,1)&lt;1,1,AP171-VLOOKUP(BI171,NyLi1T!$L$2:$V$4,DK171,1)),""),"")</f>
        <v/>
      </c>
      <c r="EF171" s="9" t="str">
        <f>IF(AND(ISNUMBER(DK171),DK171&gt;7),IF(AND(ISNUMBER(AQ171),ISNUMBER(DK171)),IF(AQ171-VLOOKUP(BI171,NyLi2R!$L$2:$V$4,DK171,1)&lt;1,1,AQ171-VLOOKUP(BI171,NyLi2R!$L$2:$V$4,DK171,1)),""),"")</f>
        <v/>
      </c>
      <c r="EG171" s="9" t="str">
        <f>IF(AND(ISNUMBER(DK171),DK171&gt;7),IF(AND(ISNUMBER(AR171),ISNUMBER(DK171)),IF(AR171-VLOOKUP(BI171,NyLi2E!$L$2:$V$4,DK171,1)&lt;1,1,AR171-VLOOKUP(BI171,NyLi2E!$L$2:$V$4,DK171,1)),""),"")</f>
        <v/>
      </c>
      <c r="EH171" s="9" t="str">
        <f>IF(AND(ISNUMBER(DK171),DK171&gt;7),IF(AND(ISNUMBER(AS171),ISNUMBER(DK171)),IF(AS171-VLOOKUP(BI171,NyLi2T!$L$2:$V$4,DK171,1)&lt;1,1,AS171-VLOOKUP(BI171,NyLi2T!$L$2:$V$4,DK171,1)),""),"")</f>
        <v/>
      </c>
      <c r="EI171" s="9" t="str">
        <f>IF(AND(ISNUMBER(DK171),DK171&lt;8),IF(AND(ISNUMBER(AT171),ISNUMBER(DK171)),IF(AT171-VLOOKUP(BI171,NySs!$L$2:$V$4,DK171,1)&lt;1,1,AT171-VLOOKUP(BI171,NySs!$L$2:$V$4,DK171,1)),""),"")</f>
        <v/>
      </c>
      <c r="EJ171" s="9" t="str">
        <f>IF(AND(ISNUMBER(DK171),DK171&lt;9),IF(AND(ISNUMBER(AU171),ISNUMBER(DK171)),IF(AU171-VLOOKUP(BI171,NyEo!$L$2:$V$4,DK171,1)&lt;1,1,AU171-VLOOKUP(BI171,NyEo!$L$2:$V$4,DK171,1)),""),"")</f>
        <v/>
      </c>
      <c r="EK171" s="9" t="str">
        <f>IF(AND(ISNUMBER(DK171),DK171&gt;7),IF(AND(ISNUMBER(AV171),ISNUMBER(DK171)),IF(AV171-VLOOKUP(BI171,NyHt!$L$2:$V$4,DK171,1)&lt;1,1,AV171-VLOOKUP(BI171,NyHt!$L$2:$V$4,DK171,1)),""),"")</f>
        <v/>
      </c>
      <c r="EL171" s="9" t="str">
        <f>IF(AND(ISNUMBER(AW171),ISNUMBER(DK171)),IF(AW171-VLOOKUP(BI171,NySiF!$L$2:$V$4,DK171,1)&lt;1,1,AW171-VLOOKUP(BI171,NySiF!$L$2:$V$4,DK171,1)),"")</f>
        <v/>
      </c>
      <c r="EM171" s="9" t="str">
        <f>IF(AND(ISNUMBER(AX171),ISNUMBER(DK171)),IF(AX171-VLOOKUP(BI171,NySiB!$L$2:$V$4,DK171,1)&lt;1,1,AX171-VLOOKUP(BI171,NySiB!$L$2:$V$4,DK171,1)),"")</f>
        <v/>
      </c>
      <c r="EN171" s="9" t="str">
        <f>IF(AND(ISNUMBER(AY171),ISNUMBER(DK171)),IF(AY171-VLOOKUP(BI171,NySiT!$L$2:$V$4,DK171,1)&lt;1,1,AY171-VLOOKUP(BI171,NySiT!$L$2:$V$4,DK171,1)),"")</f>
        <v/>
      </c>
      <c r="EO171" s="9" t="str">
        <f>IF(AND(ISNUMBER(AZ171),ISNUMBER(DK171)),IF(AZ171-VLOOKUP(BI171,NyVs!$L$2:$V$4,DK171,1)&lt;1,1,AZ171-VLOOKUP(BI171,NyVs!$L$2:$V$4,DK171,1)),"")</f>
        <v/>
      </c>
      <c r="EP171" s="9" t="str">
        <f>IF(AND(ISNUMBER(BA171),ISNUMBER(DK171)),IF(BA171-VLOOKUP(BI171,NyPp!$L$2:$V$4,DK171,1)&lt;1,1,BA171-VLOOKUP(BI171,NyPp!$L$2:$V$4,DK171,1)),"")</f>
        <v/>
      </c>
      <c r="EQ171" s="9" t="str">
        <f>IF(AND(ISNUMBER(BB171),ISNUMBER(DK171)),IF(BB171-VLOOKUP(BI171,NyIGS!$L$2:$V$4,DK171,1)&lt;40,40,BB171-VLOOKUP(BI171,NyIGS!$L$2:$V$4,DK171,1)),"")</f>
        <v/>
      </c>
      <c r="ER171" s="9" t="str">
        <f>IF(AND(ISNUMBER(BC171),ISNUMBER(DK171)),IF(BC171-VLOOKUP(BI171,NyIRS!$L$2:$V$4,DK171,1)&lt;40,40,BC171-VLOOKUP(BI171,NyIRS!$L$2:$V$4,DK171,1)),"")</f>
        <v/>
      </c>
      <c r="ES171" s="9" t="str">
        <f>IF(AND(ISNUMBER(BD171),ISNUMBER(DK171)),IF(BD171-VLOOKUP(BI171,NyIES!$L$2:$V$4,DK171,1)&lt;40,40,BD171-VLOOKUP(BI171,NyIES!$L$2:$V$4,DK171,1)),"")</f>
        <v/>
      </c>
      <c r="ET171" s="9" t="str">
        <f>IF(AND(ISNUMBER(BE171),ISNUMBER(DK171)),IF(BE171-VLOOKUP(BI171,NyISI!$L$2:$V$4,DK171,1)&lt;40,40,BE171-VLOOKUP(BI171,NyISI!$L$2:$V$4,DK171,1)),"")</f>
        <v/>
      </c>
      <c r="EU171" s="9" t="str">
        <f>IF(AND(ISNUMBER(DK171),DK171&lt;8),IF(AND(ISNUMBER(BF171),ISNUMBER(DK171)),IF(BF171-VLOOKUP(BI171,NyISS!$L$2:$V$4,DK171,1)&lt;40,40,BF171-VLOOKUP(BI171,NyISS!$L$2:$V$4,DK171,1)),""),"")</f>
        <v/>
      </c>
      <c r="EV171" s="9" t="str">
        <f>IF(AND(ISNUMBER(DK171),DK171&gt;7),IF(AND(ISNUMBER(BG171),ISNUMBER(DK171)),IF(BG171-VLOOKUP(BI171,NyISM!$L$2:$V$4,DK171,1)&lt;40,40,BG171-VLOOKUP(BI171,NyISM!$L$2:$V$4,DK171,1)),""),"")</f>
        <v/>
      </c>
      <c r="EW171" s="9" t="str">
        <f>IF(AND(ISNUMBER(BH171),ISNUMBER(DK171)),IF(BH171-VLOOKUP(BI171,NyIAM!$L$2:$V$4,DK171,1)&lt;40,40,BH171-VLOOKUP(BI171,NyIAM!$L$2:$V$4,DK171,1)),"")</f>
        <v/>
      </c>
      <c r="EX171" s="9" t="str">
        <f>IF(AND(ISNUMBER(AJ171),ISNUMBER(DK171)),IF(AJ171+VLOOKUP(BI171,NyFi!$L$2:$V$4,DK171,1)&gt;19,19,AJ171+VLOOKUP(BI171,NyFi!$L$2:$V$4,DK171,1)),"")</f>
        <v/>
      </c>
      <c r="EY171" s="9" t="str">
        <f>IF(AND(ISNUMBER(DK171),DK171&lt;8),IF(AND(ISNUMBER(AK171),ISNUMBER(DK171)),IF(AK171+VLOOKUP(BI171,NyGs!$L$2:$V$4,DK171,1)&gt;19,19,AK171+VLOOKUP(BI171,NyGs!$L$2:$V$4,DK171,1)),""),"")</f>
        <v/>
      </c>
      <c r="EZ171" s="9" t="str">
        <f>IF(AND(ISNUMBER(AL171),ISNUMBER(DK171)),IF(AL171+VLOOKUP(BI171,NyRm!$L$2:$V$4,DK171,1)&gt;19,19,AL171+VLOOKUP(BI171,NyRm!$L$2:$V$4,DK171,1)),"")</f>
        <v/>
      </c>
      <c r="FA171" s="9" t="str">
        <f>IF(AND(ISNUMBER(AM171),ISNUMBER(DK171)),IF(AM171+VLOOKUP(BI171,NyFm!$L$2:$V$4,DK171,1)&gt;19,19,AM171+VLOOKUP(BI171,NyFm!$L$2:$V$4,DK171,1)),"")</f>
        <v/>
      </c>
      <c r="FB171" s="9" t="str">
        <f>IF(AND(ISNUMBER(DK171),DK171&lt;8),IF(AND(ISNUMBER(AN171),ISNUMBER(DK171)),IF(AN171+VLOOKUP(BI171,NyLi1R!$L$2:$V$4,DK171,1)&gt;19,19,AN171+VLOOKUP(BI171,NyLi1R!$L$2:$V$4,DK171,1)),""),"")</f>
        <v/>
      </c>
      <c r="FC171" s="9" t="str">
        <f>IF(AND(ISNUMBER(DK171),DK171&lt;8),IF(AND(ISNUMBER(AO171),ISNUMBER(DK171)),IF(AO171+VLOOKUP(BI171,NyLi1E!$L$2:$V$4,DK171,1)&gt;19,19,AO171+VLOOKUP(BI171,NyLi1E!$L$2:$V$4,DK171,1)),""),"")</f>
        <v/>
      </c>
      <c r="FD171" s="9" t="str">
        <f>IF(AND(ISNUMBER(DK171),DK171&lt;8),IF(AND(ISNUMBER(AP171),ISNUMBER(DK171)),IF(AP171+VLOOKUP(BI171,NyLi1T!$L$2:$V$4,DK171,1)&gt;19,19,AP171+VLOOKUP(BI171,NyLi1T!$L$2:$V$4,DK171,1)),""),"")</f>
        <v/>
      </c>
      <c r="FE171" s="9" t="str">
        <f>IF(AND(ISNUMBER(DK171),DK171&gt;7),IF(AND(ISNUMBER(AQ171),ISNUMBER(DK171)),IF(AQ171+VLOOKUP(BI171,NyLi2R!$L$2:$V$4,DK171,1)&gt;19,19,AQ171+VLOOKUP(BI171,NyLi2R!$L$2:$V$4,DK171,1)),""),"")</f>
        <v/>
      </c>
      <c r="FF171" s="9" t="str">
        <f>IF(AND(ISNUMBER(DK171),DK171&gt;7),IF(AND(ISNUMBER(AR171),ISNUMBER(DK171)),IF(AR171+VLOOKUP(BI171,NyLi2E!$L$2:$V$4,DK171,1)&gt;19,19,AR171+VLOOKUP(BI171,NyLi2E!$L$2:$V$4,DK171,1)),""),"")</f>
        <v/>
      </c>
      <c r="FG171" s="9" t="str">
        <f>IF(AND(ISNUMBER(DK171),DK171&gt;7),IF(AND(ISNUMBER(AS171),ISNUMBER(DK171)),IF(AS171+VLOOKUP(BI171,NyLi2T!$L$2:$V$4,DK171,1)&gt;19,19,AS171+VLOOKUP(BI171,NyLi2T!$L$2:$V$4,DK171,1)),""),"")</f>
        <v/>
      </c>
      <c r="FH171" s="9" t="str">
        <f>IF(AND(ISNUMBER(DK171),DK171&lt;8),IF(AND(ISNUMBER(AT171),ISNUMBER(DK171)),IF(AT171+VLOOKUP(BI171,NySs!$L$2:$V$4,DK171,1)&gt;19,19,AT171+VLOOKUP(BI171,NySs!$L$2:$V$4,DK171,1)),""),"")</f>
        <v/>
      </c>
      <c r="FI171" s="9" t="str">
        <f>IF(AND(ISNUMBER(DK171),DK171&lt;9),IF(AND(ISNUMBER(AU171),ISNUMBER(DK171)),IF(AU171+VLOOKUP(BI171,NyEo!$L$2:$V$4,DK171,1)&gt;19,19,AU171+VLOOKUP(BI171,NyEo!$L$2:$V$4,DK171,1)),""),"")</f>
        <v/>
      </c>
      <c r="FJ171" s="9" t="str">
        <f>IF(AND(ISNUMBER(DK171),DK171&gt;7),IF(AND(ISNUMBER(AV171),ISNUMBER(DK171)),IF(AV171+VLOOKUP(BI171,NyHt!$L$2:$V$4,DK171,1)&gt;19,19,AV171+VLOOKUP(BI171,NyHt!$L$2:$V$4,DK171,1)),""),"")</f>
        <v/>
      </c>
      <c r="FK171" s="9" t="str">
        <f>IF(AND(ISNUMBER(AW171),ISNUMBER(DK171)),IF(AW171+VLOOKUP(BI171,NySiF!$L$2:$V$4,DK171,1)&gt;19,19,AW171+VLOOKUP(BI171,NySiF!$L$2:$V$4,DK171,1)),"")</f>
        <v/>
      </c>
      <c r="FL171" s="9" t="str">
        <f>IF(AND(ISNUMBER(AX171),ISNUMBER(DK171)),IF(AX171+VLOOKUP(BI171,NySiB!$L$2:$V$4,DK171,1)&gt;19,19,AX171+VLOOKUP(BI171,NySiB!$L$2:$V$4,DK171,1)),"")</f>
        <v/>
      </c>
      <c r="FM171" s="9" t="str">
        <f>IF(AND(ISNUMBER(AY171),ISNUMBER(DK171)),IF(AY171+VLOOKUP(BI171,NySiT!$L$2:$V$4,DK171,1)&gt;19,19,AY171+VLOOKUP(BI171,NySiT!$L$2:$V$4,DK171,1)),"")</f>
        <v/>
      </c>
      <c r="FN171" s="9" t="str">
        <f>IF(AND(ISNUMBER(AZ171),ISNUMBER(DK171)),IF(AZ171+VLOOKUP(BI171,NyVs!$L$2:$V$4,DK171,1)&gt;19,19,AZ171+VLOOKUP(BI171,NyVs!$L$2:$V$4,DK171,1)),"")</f>
        <v/>
      </c>
      <c r="FO171" s="9" t="str">
        <f>IF(AND(ISNUMBER(BA171),ISNUMBER(DK171)),IF(BA171+VLOOKUP(BI171,NyPp!$L$2:$V$4,DK171,1)&gt;19,19,BA171+VLOOKUP(BI171,NyPp!$L$2:$V$4,DK171,1)),"")</f>
        <v/>
      </c>
      <c r="FP171" s="9" t="str">
        <f>IF(AND(ISNUMBER(BB171),ISNUMBER(DK171)),IF(BB171+VLOOKUP(BI171,NyIGS!$L$2:$V$4,DK171,1)&gt;160,160,BB171+VLOOKUP(BI171,NyIGS!$L$2:$V$4,DK171,1)),"")</f>
        <v/>
      </c>
      <c r="FQ171" s="9" t="str">
        <f>IF(AND(ISNUMBER(BC171),ISNUMBER(DK171)),IF(BC171+VLOOKUP(BI171,NyIRS!$L$2:$V$4,DK171,1)&gt;160,160,BC171+VLOOKUP(BI171,NyIRS!$L$2:$V$4,DK171,1)),"")</f>
        <v/>
      </c>
      <c r="FR171" s="9" t="str">
        <f>IF(AND(ISNUMBER(BD171),ISNUMBER(DK171)),IF(BD171+VLOOKUP(BI171,NyIES!$L$2:$V$4,DK171,1)&gt;160,160, BD171+VLOOKUP(BI171,NyIES!$L$2:$V$4,DK171,1)),"")</f>
        <v/>
      </c>
      <c r="FS171" s="9" t="str">
        <f>IF(AND(ISNUMBER(BE171),ISNUMBER(DK171)),IF(BE171+VLOOKUP(BI171,NyISI!$L$2:$V$4,DK171,1)&gt;160,160,BE171+VLOOKUP(BI171,NyISI!$L$2:$V$4,DK171,1)),"")</f>
        <v/>
      </c>
      <c r="FT171" s="9" t="str">
        <f>IF(AND(ISNUMBER(DK171),DK171&lt;8),IF(AND(ISNUMBER(BF171),ISNUMBER(DK171)),IF(BF171+VLOOKUP(BI171,NyISS!$L$2:$V$4,DK171,1)&gt;160,160,BF171+VLOOKUP(BI171,NyISS!$L$2:$V$4,DK171,1)),""),"")</f>
        <v/>
      </c>
      <c r="FU171" s="9" t="str">
        <f>IF(AND(ISNUMBER(DK171),DK171&gt;7),IF(AND(ISNUMBER(BG171),ISNUMBER(DK171)),IF(BG171+VLOOKUP(BI171,NyISM!$L$2:$V$4,DK171,1)&gt;160,160,BG171+VLOOKUP(BI171,NyISM!$L$2:$V$4,DK171,1)),""),"")</f>
        <v/>
      </c>
      <c r="FV171" s="9" t="str">
        <f>IF(AND(ISNUMBER(BH171),ISNUMBER(DK171)),IF(BH171+VLOOKUP(BI171,NyIAM!$L$2:$V$4,DK171,1)&gt;160,160,BH171+VLOOKUP(BI171,NyIAM!$L$2:$V$4,DK171,1)),"")</f>
        <v/>
      </c>
    </row>
    <row r="172" spans="1:178" x14ac:dyDescent="0.2">
      <c r="A172" s="51"/>
      <c r="B172" s="51"/>
      <c r="C172" s="51"/>
      <c r="D172" s="51"/>
      <c r="E172" s="51"/>
      <c r="F172" s="51"/>
      <c r="G172" s="51"/>
      <c r="H172" s="51"/>
      <c r="I172" s="51"/>
      <c r="J172" s="52"/>
      <c r="K172" s="52"/>
      <c r="L172" s="53"/>
      <c r="M172" s="53"/>
      <c r="N172" s="58" t="str">
        <f t="shared" si="44"/>
        <v/>
      </c>
      <c r="O172" s="53"/>
      <c r="P172" s="53"/>
      <c r="Q172" s="53"/>
      <c r="R172" s="53"/>
      <c r="S172" s="53"/>
      <c r="T172" s="53"/>
      <c r="U172" s="53"/>
      <c r="V172" s="53"/>
      <c r="W172" s="53"/>
      <c r="X172" s="53"/>
      <c r="Y172" s="53"/>
      <c r="Z172" s="53"/>
      <c r="AA172" s="53"/>
      <c r="AB172" s="53"/>
      <c r="AC172" s="53"/>
      <c r="AD172" s="53"/>
      <c r="AE172" s="53"/>
      <c r="AF172" s="53"/>
      <c r="AG172" s="53"/>
      <c r="AH172" s="53"/>
      <c r="AI172" s="53"/>
      <c r="AJ172" s="4" t="str">
        <f>IF(O172="","",IF(ISNUMBER(N172),VLOOKUP(O172,NyFi!$A$2:$K$40,DK172),""))</f>
        <v/>
      </c>
      <c r="AK172" s="4" t="str">
        <f>IF(P172="","",IF(AND(ISNUMBER(N172),DK172&lt;8),VLOOKUP(P172,NyGs!$A$2:$G$41,DK172),""))</f>
        <v/>
      </c>
      <c r="AL172" s="4" t="str">
        <f>IF(AA172="","",IF(ISNUMBER(N172),VLOOKUP(AA172,NyRm!$A$2:$K$56,DK172),""))</f>
        <v/>
      </c>
      <c r="AM172" s="4" t="str">
        <f>IF(Z172="","",IF(ISNUMBER(N172),VLOOKUP(Z172,NyFm!$A$2:$K$46,DK172),""))</f>
        <v/>
      </c>
      <c r="AN172" s="4" t="str">
        <f>IF(U172="","",IF(AND(ISNUMBER(N172),DK172&lt;8),VLOOKUP(U172,NyLi1R!$A$2:$G$20,DK172),""))</f>
        <v/>
      </c>
      <c r="AO172" s="4" t="str">
        <f>IF(V172="","",IF(AND(ISNUMBER(N172),DK172&lt;8),VLOOKUP(V172,NyLi1E!$A$2:$G$20,DK172),""))</f>
        <v/>
      </c>
      <c r="AP172" s="4" t="str">
        <f>IF(AND(ISNUMBER(N172),ISNUMBER(AN172),ISNUMBER(AO172),DK172&lt;8),VLOOKUP(AN172+AO172,NyLi1T!$A$2:$G$40,DK172),"")</f>
        <v/>
      </c>
      <c r="AQ172" s="4" t="str">
        <f>IF(W172="","",IF(AND(ISNUMBER(N172),DK172&gt;7),VLOOKUP(W172,NyLi2R!$A$2:$K$20,DK172),""))</f>
        <v/>
      </c>
      <c r="AR172" s="4" t="str">
        <f>IF(X172="","",IF(AND(ISNUMBER(N172),DK172&gt;7),VLOOKUP(X172,NyLi2E!$A$2:$K$20,DK172),""))</f>
        <v/>
      </c>
      <c r="AS172" s="4" t="str">
        <f>IF(AND(ISNUMBER(N172),ISNUMBER(AQ172),ISNUMBER(AR172),DK172&gt;7),VLOOKUP(AQ172+AR172,NyLi2T!$A$2:$K$40,DK172),"")</f>
        <v/>
      </c>
      <c r="AT172" s="4" t="str">
        <f>IF(AE172="","",IF(AND(ISNUMBER(N172),DK172&lt;8),VLOOKUP(AE172,NySs!$A$2:$G$28,DK172),""))</f>
        <v/>
      </c>
      <c r="AU172" s="4" t="str">
        <f>IF(AD172="","",IF(AND(ISNUMBER(N172),DK172&lt;9),VLOOKUP(AD172,NyEo!$A$2:$H$22,DK172),""))</f>
        <v/>
      </c>
      <c r="AV172" s="4" t="str">
        <f>IF(Q172="","",IF(AND(ISNUMBER(N172),DK172&gt;7),VLOOKUP(Q172,NyHt!$A$2:$K$17,DK172),""))</f>
        <v/>
      </c>
      <c r="AW172" s="4" t="str">
        <f>IF(R172="","",IF(ISNUMBER(N172),VLOOKUP(R172,NySiF!$A$2:$K$18,DK172),""))</f>
        <v/>
      </c>
      <c r="AX172" s="4" t="str">
        <f>IF(S172="","",IF(ISNUMBER(N172),VLOOKUP(S172,NySiB!$A$2:$K$16,DK172),""))</f>
        <v/>
      </c>
      <c r="AY172" s="4" t="str">
        <f>IF(T172="","",IF(ISNUMBER(N172),VLOOKUP(T172,NySiT!$A$2:$K$32,DK172),""))</f>
        <v/>
      </c>
      <c r="AZ172" s="4" t="str">
        <f>IF(Y172="","",IF(ISNUMBER(N172),VLOOKUP(Y172,NyVs!$A$2:$K$86,DK172),""))</f>
        <v/>
      </c>
      <c r="BA172" s="4" t="str">
        <f>IF(AI172="","",IF(ISNUMBER(N172),VLOOKUP(AI172,NyPp!$A$2:$K$202,DK172),""))</f>
        <v/>
      </c>
      <c r="BB172" s="4" t="str">
        <f>IF(AND(ISNUMBER(AJ172),ISNUMBER(AK172),ISNUMBER(AL172),ISNUMBER(AM172),DK172&lt;8),IF(COUNTIF(O172,0)+COUNTIF(P172,0)+COUNTIF(AA172,0)+COUNTIF(Z172,0)&gt;1,"",VLOOKUP(AJ172+AK172+AL172+AM172,NyIGS!$A$2:$K$78,DK172)),IF(AND(ISNUMBER(AJ172),ISNUMBER(AL172),ISNUMBER(AM172),ISNUMBER(AS172),DK172&gt;7),IF(COUNTIF(O172,0)+COUNTIF(AA172,0)+COUNTIF(Z172,0)+AND(COUNTIF(W172,0),COUNTIF(X172,0))&gt;1,"",VLOOKUP(AJ172+AL172+AM172+AS172,NyIGS!$A$2:$K$78,DK172)),""))</f>
        <v/>
      </c>
      <c r="BC172" s="4" t="str">
        <f>IF(AND(ISNUMBER(AJ172),ISNUMBER(AN172),ISNUMBER(AT172),DK172&lt;8),IF(COUNTIF(O172,0)+COUNTIF(U172,0)+COUNTIF(AE172,0)&gt;1,"",VLOOKUP(AJ172+AN172+AT172,NyIRS!$A$2:$K$59,DK172)),IF(AND(ISNUMBER(AJ172),ISNUMBER(AQ172),DK172&gt;7),IF(COUNTIF(O172,0)+COUNTIF(W172,0)&gt;1,"",VLOOKUP(AJ172+AQ172,NyIRS!$A$2:$K$59,DK172)),""))</f>
        <v/>
      </c>
      <c r="BD172" s="4" t="str">
        <f>IF(AND(ISNUMBER(AK172),ISNUMBER(AL172),ISNUMBER(AM172),DK172&lt;8),IF(COUNTIF(P172,0)+COUNTIF(AA172,0)+COUNTIF(Z172,0)&gt;1,"",VLOOKUP(AK172+AL172+AM172,NyIES!$A$2:$K$59,DK172)),IF(AND(ISNUMBER(AL172),ISNUMBER(AM172),ISNUMBER(AR172),DK172&gt;7),IF(COUNTIF(AA172,0)+COUNTIF(Z172,0)+COUNTIF(X172,0)&gt;1,"",VLOOKUP(AL172+AM172+AR172,NyIES!$A$2:$K$59,DK172)),""))</f>
        <v/>
      </c>
      <c r="BE172" s="4" t="str">
        <f>IF(AND(ISNUMBER(AJ172),ISNUMBER(AP172),ISNUMBER(AU172),DK172&lt;8),IF(COUNTIF(O172,0)+AND(COUNTIF(U172,0),COUNTIF(V172,0))+COUNTIF(AD172,0)&gt;1,"",VLOOKUP(AJ172+AP172+AU172,NyISI!$A$2:$K$59,DK172)),IF(AND(ISNUMBER(AS172),ISNUMBER(AU172),ISNUMBER(AV172),DK172=8),IF(COUNTIF(AD172,0)+COUNTIF(Q172,0)+AND(COUNTIF(W172,0),COUNTIF(X172,0))&gt;1,"",VLOOKUP(AS172+AU172+AV172,NyISI!$A$2:$K$59,DK172)),IF(AND(ISNUMBER(AS172),ISNUMBER(AV172),DK172&gt;8),IF(COUNTIF(Q172,0)+AND(COUNTIF(W172,0),COUNTIF(X172,0))&gt;1,"",VLOOKUP(AS172+AV172,NyISI!$A$2:$K$59,DK172)),"")))</f>
        <v/>
      </c>
      <c r="BF172" s="4" t="str">
        <f>IF(AND(ISNUMBER(AT172),ISNUMBER(AK172),ISNUMBER(AL172),ISNUMBER(AM172),DK172&lt;8),IF(COUNTIF(P172,0)+COUNTIF(AA172,0)+COUNTIF(Z172,0)+COUNTIF(AE172,0)&gt;1,"",VLOOKUP(AT172+AK172+AL172+AM172,NyISS!$A$2:$G$78,DK172)),"")</f>
        <v/>
      </c>
      <c r="BG172" s="4" t="str">
        <f>IF(AND(ISNUMBER(AJ172),ISNUMBER(AL172),ISNUMBER(AM172),DK172&gt;7),IF(COUNTIF(O172,0)+COUNTIF(AA172,0)+COUNTIF(Z172,0)&gt;1,"",VLOOKUP(AJ172+AL172+AM172,NyISM!$A$2:$K$59,DK172)),"")</f>
        <v/>
      </c>
      <c r="BH172" s="4" t="str">
        <f>IF(AND(ISNUMBER(AY172),ISNUMBER(AZ172)),IF(COUNTIF(T172,0)+COUNTIF(Y172,0)&gt;1,"",VLOOKUP(AY172+AZ172,NyIAM!$A$2:$K$40,DK172)),"")</f>
        <v/>
      </c>
      <c r="BJ172" s="4" t="str">
        <f>IF(ISNUMBER(BB172),VLOOKUP(BB172,Percentil!$A$2:$B$122,2,1),"")</f>
        <v/>
      </c>
      <c r="BK172" s="4" t="str">
        <f>IF(ISNUMBER(BC172),VLOOKUP(BC172,Percentil!$A$2:$B$122,2,1),"")</f>
        <v/>
      </c>
      <c r="BL172" s="4" t="str">
        <f>IF(ISNUMBER(BD172),VLOOKUP(BD172,Percentil!$A$2:$B$122,2,1),"")</f>
        <v/>
      </c>
      <c r="BM172" s="4" t="str">
        <f>IF(ISNUMBER(BE172),VLOOKUP(BE172,Percentil!$A$2:$B$122,2,1),"")</f>
        <v/>
      </c>
      <c r="BN172" s="4" t="str">
        <f>IF(ISNUMBER(BF172),VLOOKUP(BF172,Percentil!$A$2:$B$122,2,1),"")</f>
        <v/>
      </c>
      <c r="BO172" s="4" t="str">
        <f>IF(ISNUMBER(BG172),VLOOKUP(BG172,Percentil!$A$2:$B$122,2,1),"")</f>
        <v/>
      </c>
      <c r="BP172" s="4" t="str">
        <f>IF(ISNUMBER(BH172),VLOOKUP(BH172,Percentil!$A$2:$B$122,2,1),"")</f>
        <v/>
      </c>
      <c r="BQ172" s="4" t="str">
        <f>IF(AND(ISNUMBER(AJ172),ISNUMBER(DK172)),IF(AJ172-VLOOKUP(BI172,NyFi!$L$2:$V$4,DK172,1)&lt;1,1 &amp; " - " &amp; AJ172+VLOOKUP(BI172,NyFi!$L$2:$V$4,DK172,1),IF(AJ172+VLOOKUP(BI172,NyFi!$L$2:$V$4,DK172,1)&gt;19,AJ172-VLOOKUP(BI172,NyFi!$L$2:$V$4,DK172,1) &amp; " - " &amp; 19,AJ172-VLOOKUP(BI172,NyFi!$L$2:$V$4,DK172,1) &amp; " - " &amp; AJ172+VLOOKUP(BI172,NyFi!$L$2:$V$4,DK172,1))),"")</f>
        <v/>
      </c>
      <c r="BR172" s="4" t="str">
        <f>IF(AND(ISNUMBER(DK172),DK172&lt;8),IF(AND(ISNUMBER(AK172),ISNUMBER(DK172)),IF(AK172-VLOOKUP(BI172,NyGs!$L$2:$V$4,DK172,1)&lt;1,1 &amp; " - " &amp; AK172+VLOOKUP(BI172,NyGs!$L$2:$V$4,DK172,1),IF(AK172+VLOOKUP(BI172,NyGs!$L$2:$V$4,DK172,1)&gt;19,AK172-VLOOKUP(BI172,NyGs!$L$2:$V$4,DK172,1) &amp; " - " &amp; 19,AK172-VLOOKUP(BI172,NyGs!$L$2:$V$4,DK172,1) &amp; " - " &amp; AK172+VLOOKUP(BI172,NyGs!$L$2:$V$4,DK172,1))),""),"")</f>
        <v/>
      </c>
      <c r="BS172" s="4" t="str">
        <f>IF(AND(ISNUMBER(AL172),ISNUMBER(DK172)),IF(AL172-VLOOKUP(BI172,NyRm!$L$2:$V$4,DK172,1)&lt;1,1 &amp; " - " &amp; AL172+VLOOKUP(BI172,NyRm!$L$2:$V$4,DK172,1),IF(AL172+VLOOKUP(BI172,NyRm!$L$2:$V$4,DK172,1)&gt;19,AL172-VLOOKUP(BI172,NyRm!$L$2:$V$4,DK172,1) &amp; " - " &amp; 19,AL172-VLOOKUP(BI172,NyRm!$L$2:$V$4,DK172,1) &amp; " - " &amp; AL172+VLOOKUP(BI172,NyRm!$L$2:$V$4,DK172,1))),"")</f>
        <v/>
      </c>
      <c r="BT172" s="4" t="str">
        <f>IF(AND(ISNUMBER(AM172),ISNUMBER(DK172)),IF(AM172-VLOOKUP(BI172,NyFm!$L$2:$V$4,DK172,1)&lt;1,1 &amp; " - " &amp; AM172+VLOOKUP(BI172,NyFm!$L$2:$V$4,DK172,1),IF(AM172+VLOOKUP(BI172,NyFm!$L$2:$V$4,DK172,1)&gt;19,AM172-VLOOKUP(BI172,NyFm!$L$2:$V$4,DK172,1) &amp; " - " &amp; 19,AM172-VLOOKUP(BI172,NyFm!$L$2:$V$4,DK172,1) &amp; " - " &amp; AM172+VLOOKUP(BI172,NyFm!$L$2:$V$4,DK172,1))),"")</f>
        <v/>
      </c>
      <c r="BU172" s="4" t="str">
        <f>IF(AND(ISNUMBER(DK172),DK172&lt;8),IF(AND(ISNUMBER(AN172),ISNUMBER(DK172)),IF(AN172-VLOOKUP(BI172,NyLi1R!$L$2:$V$4,DK172,1)&lt;1,1 &amp; " - " &amp; AN172+VLOOKUP(BI172,NyLi1R!$L$2:$V$4,DK172,1),IF(AN172+VLOOKUP(BI172,NyLi1R!$L$2:$V$4,DK172,1)&gt;19,AN172-VLOOKUP(BI172,NyLi1R!$L$2:$V$4,DK172,1) &amp; " - " &amp; 19,AN172-VLOOKUP(BI172,NyLi1R!$L$2:$V$4,DK172,1) &amp; " - " &amp; AN172+VLOOKUP(BI172,NyLi1R!$L$2:$V$4,DK172,1))),""),"")</f>
        <v/>
      </c>
      <c r="BV172" s="4" t="str">
        <f>IF(AND(ISNUMBER(DK172),DK172&lt;8),IF(AND(ISNUMBER(AO172),ISNUMBER(DK172)),IF(AO172-VLOOKUP(BI172,NyLi1E!$L$2:$V$4,DK172,1)&lt;1,1 &amp; " - " &amp; AO172+VLOOKUP(BI172,NyLi1E!$L$2:$V$4,DK172,1),IF(AO172+VLOOKUP(BI172,NyLi1E!$L$2:$V$4,DK172,1)&gt;19,AO172-VLOOKUP(BI172,NyLi1E!$L$2:$V$4,DK172,1) &amp; " - " &amp; 19,AO172-VLOOKUP(BI172,NyLi1E!$L$2:$V$4,DK172,1) &amp; " - " &amp; AO172+VLOOKUP(BI172,NyLi1E!$L$2:$V$4,DK172,1))),""),"")</f>
        <v/>
      </c>
      <c r="BW172" s="4" t="str">
        <f>IF(AND(ISNUMBER(DK172),DK172&lt;8),IF(AND(ISNUMBER(AP172),ISNUMBER(DK172)),IF(AP172-VLOOKUP(BI172,NyLi1T!$L$2:$V$4,DK172,1)&lt;1,1 &amp; " - " &amp; AP172+VLOOKUP(BI172,NyLi1T!$L$2:$V$4,DK172,1),IF(AP172+VLOOKUP(BI172,NyLi1T!$L$2:$V$4,DK172,1)&gt;19,AP172-VLOOKUP(BI172,NyLi1T!$L$2:$V$4,DK172,1) &amp; " - " &amp; 19,AP172-VLOOKUP(BI172,NyLi1T!$L$2:$V$4,DK172,1) &amp; " - " &amp; AP172+VLOOKUP(BI172,NyLi1T!$L$2:$V$4,DK172,1))),""),"")</f>
        <v/>
      </c>
      <c r="BX172" s="4" t="str">
        <f>IF(AND(ISNUMBER(DK172),DK172&gt;7),IF(AND(ISNUMBER(AQ172),ISNUMBER(DK172)),IF(AQ172-VLOOKUP(BI172,NyLi2R!$L$2:$V$4,DK172,1)&lt;1,1 &amp; " - " &amp; AQ172+VLOOKUP(BI172,NyLi2R!$L$2:$V$4,DK172,1),IF(AQ172+VLOOKUP(BI172,NyLi2R!$L$2:$V$4,DK172,1)&gt;19,AQ172-VLOOKUP(BI172,NyLi2R!$L$2:$V$4,DK172,1) &amp; " - " &amp; 19,AQ172-VLOOKUP(BI172,NyLi2R!$L$2:$V$4,DK172,1) &amp; " - " &amp; AQ172+VLOOKUP(BI172,NyLi2R!$L$2:$V$4,DK172,1))),""),"")</f>
        <v/>
      </c>
      <c r="BY172" s="4" t="str">
        <f>IF(AND(ISNUMBER(DK172),DK172&gt;7),IF(AND(ISNUMBER(AR172),ISNUMBER(DK172)),IF(AR172-VLOOKUP(BI172,NyLi2E!$L$2:$V$4,DK172,1)&lt;1,1 &amp; " - " &amp; AR172+VLOOKUP(BI172,NyLi2E!$L$2:$V$4,DK172,1),IF(AR172+VLOOKUP(BI172,NyLi2E!$L$2:$V$4,DK172,1)&gt;19,AR172-VLOOKUP(BI172,NyLi2E!$L$2:$V$4,DK172,1) &amp; " - " &amp; 19,AR172-VLOOKUP(BI172,NyLi2E!$L$2:$V$4,DK172,1) &amp; " - " &amp; AR172+VLOOKUP(BI172,NyLi2E!$L$2:$V$4,DK172,1))),""),"")</f>
        <v/>
      </c>
      <c r="BZ172" s="4" t="str">
        <f>IF(AND(ISNUMBER(DK172),DK172&gt;7),IF(AND(ISNUMBER(AS172),ISNUMBER(DK172)),IF(AS172-VLOOKUP(BI172,NyLi2T!$L$2:$V$4,DK172,1)&lt;1,1 &amp; " - " &amp; AS172+VLOOKUP(BI172,NyLi2T!$L$2:$V$4,DK172,1),IF(AS172+VLOOKUP(BI172,NyLi2T!$L$2:$V$4,DK172,1)&gt;19,AS172-VLOOKUP(BI172,NyLi2T!$L$2:$V$4,DK172,1) &amp; " - " &amp; 19,AS172-VLOOKUP(BI172,NyLi2T!$L$2:$V$4,DK172,1) &amp; " - " &amp; AS172+VLOOKUP(BI172,NyLi2T!$L$2:$V$4,DK172,1))),""),"")</f>
        <v/>
      </c>
      <c r="CA172" s="4" t="str">
        <f>IF(AND(ISNUMBER(DK172),DK172&lt;8),IF(AND(ISNUMBER(AT172),ISNUMBER(DK172)),IF(AT172-VLOOKUP(BI172,NySs!$L$2:$V$4,DK172,1)&lt;1,1 &amp; " - " &amp; AT172+VLOOKUP(BI172,NySs!$L$2:$V$4,DK172,1),IF(AT172+VLOOKUP(BI172,NySs!$L$2:$V$4,DK172,1)&gt;19,AT172-VLOOKUP(BI172,NySs!$L$2:$V$4,DK172,1) &amp; " - " &amp; 19,AT172-VLOOKUP(BI172,NySs!$L$2:$V$4,DK172,1) &amp; " - " &amp; AT172+VLOOKUP(BI172,NySs!$L$2:$V$4,DK172,1))),""),"")</f>
        <v/>
      </c>
      <c r="CB172" s="4" t="str">
        <f>IF(AND(ISNUMBER(DK172),DK172&lt;9),IF(AND(ISNUMBER(AU172),ISNUMBER(DK172)),IF(AU172-VLOOKUP(BI172,NyEo!$L$2:$V$4,DK172,1)&lt;1,1 &amp; " - " &amp; AU172+VLOOKUP(BI172,NyEo!$L$2:$V$4,DK172,1),IF(AU172+VLOOKUP(BI172,NyEo!$L$2:$V$4,DK172,1)&gt;19,AU172-VLOOKUP(BI172,NyEo!$L$2:$V$4,DK172,1) &amp; " - " &amp; 19,AU172-VLOOKUP(BI172,NyEo!$L$2:$V$4,DK172,1) &amp; " - " &amp; AU172+VLOOKUP(BI172,NyEo!$L$2:$V$4,DK172,1))),""),"")</f>
        <v/>
      </c>
      <c r="CC172" s="4" t="str">
        <f>IF(AND(ISNUMBER(DK172),DK172&gt;7),IF(AND(ISNUMBER(AV172),ISNUMBER(DK172)),IF(AV172-VLOOKUP(BI172,NyHt!$L$2:$V$4,DK172,1)&lt;1,1 &amp; " - " &amp; AV172+VLOOKUP(BI172,NyHt!$L$2:$V$4,DK172,1),IF(AV172+VLOOKUP(BI172,NyHt!$L$2:$V$4,DK172,1)&gt;19,AV172-VLOOKUP(BI172,NyHt!$L$2:$V$4,DK172,1) &amp; " - " &amp; 19,AV172-VLOOKUP(BI172,NyHt!$L$2:$V$4,DK172,1) &amp; " - " &amp; AV172+VLOOKUP(BI172,NyHt!$L$2:$V$4,DK172,1))),""),"")</f>
        <v/>
      </c>
      <c r="CD172" s="4" t="str">
        <f>IF(AND(ISNUMBER(AW172),ISNUMBER(DK172)),IF(AW172-VLOOKUP(BI172,NySiF!$L$2:$V$4,DK172,1)&lt;1,1 &amp; " - " &amp; AW172+VLOOKUP(BI172,NySiF!$L$2:$V$4,DK172,1),IF(AW172+VLOOKUP(BI172,NySiF!$L$2:$V$4,DK172,1)&gt;19,AW172-VLOOKUP(BI172,NySiF!$L$2:$V$4,DK172,1) &amp; " - " &amp; 19,AW172-VLOOKUP(BI172,NySiF!$L$2:$V$4,DK172,1) &amp; " - " &amp; AW172+VLOOKUP(BI172,NySiF!$L$2:$V$4,DK172,1))),"")</f>
        <v/>
      </c>
      <c r="CE172" s="4" t="str">
        <f>IF(AND(ISNUMBER(AX172),ISNUMBER(DK172)),IF(AX172-VLOOKUP(BI172,NySiB!$L$2:$V$4,DK172,1)&lt;1,1 &amp; " - " &amp; AX172+VLOOKUP(BI172,NySiB!$L$2:$V$4,DK172,1),IF(AX172+VLOOKUP(BI172,NySiB!$L$2:$V$4,DK172,1)&gt;19,AX172-VLOOKUP(BI172,NySiB!$L$2:$V$4,DK172,1) &amp; " - " &amp; 19,AX172-VLOOKUP(BI172,NySiB!$L$2:$V$4,DK172,1) &amp; " - " &amp; AX172+VLOOKUP(BI172,NySiB!$L$2:$V$4,DK172,1))),"")</f>
        <v/>
      </c>
      <c r="CF172" s="4" t="str">
        <f>IF(AND(ISNUMBER(AY172),ISNUMBER(DK172)),IF(AY172-VLOOKUP(BI172,NySiT!$L$2:$V$4,DK172,1)&lt;1,1 &amp; " - " &amp; AY172+VLOOKUP(BI172,NySiT!$L$2:$V$4,DK172,1),IF(AY172+VLOOKUP(BI172,NySiT!$L$2:$V$4,DK172,1)&gt;19,AY172-VLOOKUP(BI172,NySiT!$L$2:$V$4,DK172,1) &amp; " - " &amp; 19,AY172-VLOOKUP(BI172,NySiT!$L$2:$V$4,DK172,1) &amp; " - " &amp; AY172+VLOOKUP(BI172,NySiT!$L$2:$V$4,DK172,1))),"")</f>
        <v/>
      </c>
      <c r="CG172" s="4" t="str">
        <f>IF(AND(ISNUMBER(AZ172),ISNUMBER(DK172)),IF(AZ172-VLOOKUP(BI172,NyVs!$L$2:$V$4,DK172,1)&lt;1,1 &amp; " - " &amp; AZ172+VLOOKUP(BI172,NyVs!$L$2:$V$4,DK172,1),IF(AZ172+VLOOKUP(BI172,NyVs!$L$2:$V$4,DK172,1)&gt;19,AZ172-VLOOKUP(BI172,NyVs!$L$2:$V$4,DK172,1) &amp; " - " &amp; 19,AZ172-VLOOKUP(BI172,NyVs!$L$2:$V$4,DK172,1) &amp; " - " &amp; AZ172+VLOOKUP(BI172,NyVs!$L$2:$V$4,DK172,1))),"")</f>
        <v/>
      </c>
      <c r="CH172" s="4" t="str">
        <f>IF(AND(ISNUMBER(BA172),ISNUMBER(DK172)),IF(BA172-VLOOKUP(BI172,NyPp!$L$2:$V$4,DK172,1)&lt;1,1 &amp; " - " &amp; BA172+VLOOKUP(BI172,NyPp!$L$2:$V$4,DK172,1),IF(BA172+VLOOKUP(BI172,NyPp!$L$2:$V$4,DK172,1)&gt;19,BA172-VLOOKUP(BI172,NyPp!$L$2:$V$4,DK172,1) &amp; " - " &amp; 19,BA172-VLOOKUP(BI172,NyPp!$L$2:$V$4,DK172,1) &amp; " - " &amp; BA172+VLOOKUP(BI172,NyPp!$L$2:$V$4,DK172,1))),"")</f>
        <v/>
      </c>
      <c r="CI172" s="4" t="str">
        <f>IF(AND(ISNUMBER(BB172),ISNUMBER(DK172)),IF(BB172-VLOOKUP(BI172,NyIGS!$L$2:$V$4,DK172,1)&lt;40,40 &amp; " - " &amp; BB172+VLOOKUP(BI172,NyIGS!$L$2:$V$4,DK172,1),IF(BB172+VLOOKUP(BI172,NyIGS!$L$2:$V$4,DK172,1)&gt;160,BB172-VLOOKUP(BI172,NyIGS!$L$2:$V$4,DK172,1) &amp; " - " &amp; 160,BB172-VLOOKUP(BI172,NyIGS!$L$2:$V$4,DK172,1) &amp; " - " &amp; BB172+VLOOKUP(BI172,NyIGS!$L$2:$V$4,DK172,1))),"")</f>
        <v/>
      </c>
      <c r="CJ172" s="4" t="str">
        <f>IF(AND(ISNUMBER(BC172),ISNUMBER(DK172)),IF(BC172-VLOOKUP(BI172,NyIRS!$L$2:$V$4,DK172,1)&lt;40,40 &amp; " - " &amp; BC172+VLOOKUP(BI172,NyIRS!$L$2:$V$4,DK172,1),IF(BC172+VLOOKUP(BI172,NyIRS!$L$2:$V$4,DK172,1)&gt;160,BC172-VLOOKUP(BI172,NyIRS!$L$2:$V$4,DK172,1) &amp; " - " &amp; 160,BC172-VLOOKUP(BI172,NyIRS!$L$2:$V$4,DK172,1) &amp; " - " &amp; BC172+VLOOKUP(BI172,NyIRS!$L$2:$V$4,DK172,1))),"")</f>
        <v/>
      </c>
      <c r="CK172" s="4" t="str">
        <f>IF(AND(ISNUMBER(BD172),ISNUMBER(DK172)),IF(BD172-VLOOKUP(BI172,NyIES!$L$2:$V$4,DK172,1)&lt;40,40 &amp; " - " &amp; BD172+VLOOKUP(BI172,NyIES!$L$2:$V$4,DK172,1),IF(BD172+VLOOKUP(BI172,NyIES!$L$2:$V$4,DK172,1)&gt;160,BD172-VLOOKUP(BI172,NyIES!$L$2:$V$4,DK172,1) &amp; " - " &amp; 160,BD172-VLOOKUP(BI172,NyIES!$L$2:$V$4,DK172,1) &amp; " - " &amp; BD172+VLOOKUP(BI172,NyIES!$L$2:$V$4,DK172,1))),"")</f>
        <v/>
      </c>
      <c r="CL172" s="4" t="str">
        <f>IF(AND(ISNUMBER(BE172),ISNUMBER(DK172)),IF(BE172-VLOOKUP(BI172,NyISI!$L$2:$V$4,DK172,1)&lt;40,40 &amp; " - " &amp; BE172+VLOOKUP(BI172,NyISI!$L$2:$V$4,DK172,1),IF(BE172+VLOOKUP(BI172,NyISI!$L$2:$V$4,DK172,1)&gt;160,BE172-VLOOKUP(BI172,NyISI!$L$2:$V$4,DK172,1) &amp; " - " &amp; 160,BE172-VLOOKUP(BI172,NyISI!$L$2:$V$4,DK172,1) &amp; " - " &amp; BE172+VLOOKUP(BI172,NyISI!$L$2:$V$4,DK172,1))),"")</f>
        <v/>
      </c>
      <c r="CM172" s="4" t="str">
        <f>IF(AND(ISNUMBER(DK172),DK172&lt;8),IF(AND(ISNUMBER(BF172),ISNUMBER(DK172)),IF(BF172-VLOOKUP(BI172,NyISS!$L$2:$V$4,DK172,1)&lt;40,40 &amp; " - " &amp; BF172+VLOOKUP(BI172,NyISS!$L$2:$V$4,DK172,1),IF(BF172+VLOOKUP(BI172,NyISS!$L$2:$V$4,DK172,1)&gt;160,BF172-VLOOKUP(BI172,NyISS!$L$2:$V$4,DK172,1) &amp; " - " &amp; 160,BF172-VLOOKUP(BI172,NyISS!$L$2:$V$4,DK172,1) &amp; " - " &amp; BF172+VLOOKUP(BI172,NyISS!$L$2:$V$4,DK172,1))),""),"")</f>
        <v/>
      </c>
      <c r="CN172" s="4" t="str">
        <f>IF(AND(ISNUMBER(DK172),DK172&gt;7),IF(AND(ISNUMBER(BG172),ISNUMBER(DK172)),IF(BG172-VLOOKUP(BI172,NyISM!$L$2:$V$4,DK172,1)&lt;40,40 &amp; " - " &amp; BG172+VLOOKUP(BI172,NyISM!$L$2:$V$4,DK172,1),IF(BG172+VLOOKUP(BI172,NyISM!$L$2:$V$4,DK172,1)&gt;160,BG172-VLOOKUP(BI172,NyISM!$L$2:$V$4,DK172,1) &amp; " - " &amp; 160,BG172-VLOOKUP(BI172,NyISM!$L$2:$V$4,DK172,1) &amp; " - " &amp; BG172+VLOOKUP(BI172,NyISM!$L$2:$V$4,DK172,1))),""),"")</f>
        <v/>
      </c>
      <c r="CO172" s="4" t="str">
        <f>IF(AND(ISNUMBER(BH172),ISNUMBER(DK172)),IF(BH172-VLOOKUP(BI172,NyIAM!$L$2:$V$4,DK172,1)&lt;40,40 &amp; " - " &amp; BH172+VLOOKUP(BI172,NyIAM!$L$2:$V$4,DK172,1),IF(BH172+VLOOKUP(BI172,NyIAM!$L$2:$V$4,DK172,1)&gt;160,BH172-VLOOKUP(BI172,NyIAM!$L$2:$V$4,DK172,1) &amp; " - " &amp; 160,BH172-VLOOKUP(BI172,NyIAM!$L$2:$V$4,DK172,1) &amp; " - " &amp; BH172+VLOOKUP(BI172,NyIAM!$L$2:$V$4,DK172,1))),"")</f>
        <v/>
      </c>
      <c r="CP172" s="4" t="str">
        <f>IF(AF172="","",IF(AND(ISNUMBER(AF172),ISNUMBER(DK172)),IF(VLOOKUP(AF172,NyOm!$A$2:$K$30,DK172,1)=1,"Onormalt få ord",IF(VLOOKUP(AF172,NyOm!$A$2:$K$30,DK172,1)=2,"Färre antal ord än normalt",IF(VLOOKUP(AF172,NyOm!$A$2:$K$30,DK172,1)=3,"Normalt antal ord","")))))</f>
        <v/>
      </c>
      <c r="CQ172" s="4" t="str">
        <f>IF(AB172="","",IF(AND(ISNUMBER(AB172),ISNUMBER(DK172)),IF(VLOOKUP(AB172,NyPbTid!$A$2:$K$218,DK172,1)=1,"Onormalt lång tidsåtgång",IF(VLOOKUP(AB172,NyPbTid!$A$2:$K$218,DK172,1)=2,"Långsammare än normalt",IF(VLOOKUP(AB172,NyPbTid!$A$2:$K$218,DK172,1)=3,"Normal tidsåtgång","")))))</f>
        <v/>
      </c>
      <c r="CR172" s="4" t="str">
        <f>IF(AC172="","",IF(AND(ISNUMBER(AC172),ISNUMBER(DK172)),IF(VLOOKUP(AC172,NyPbFel!$A$2:$K$18,DK172,1)=1,"Onormalt antal fel",IF(VLOOKUP(AC172,NyPbFel!$A$2:$K$18,DK172,1)=2,"Fler fel än normalt",IF(VLOOKUP(AC172,NyPbFel!$A$2:$K$18,DK172,1)=3,"Normalt antal fel","")))))</f>
        <v/>
      </c>
      <c r="CS172" s="4" t="str">
        <f t="shared" si="50"/>
        <v/>
      </c>
      <c r="CT172" s="4" t="str">
        <f>IF(OR(ISNUMBER(CS172),CS172="0**"),IF(ISNUMBER(CS172),CS172/ABS(CS172)*VLOOKUP(1,SignDiff!$A$3:$K$4,DK172,1),VLOOKUP(1,SignDiff!$A$3:$K$4,DK172,1)),"")</f>
        <v/>
      </c>
      <c r="CU172" s="4" t="str">
        <f>IF(OR(ISNUMBER(CS172),CS172="0**"),IF(ISNUMBER(CS172),CS172/ABS(CS172)*VLOOKUP(1,SignDiff!$A$7:$K$8,DK172,1),VLOOKUP(1,SignDiff!$A$7:$K$8,DK172,1)),"")</f>
        <v/>
      </c>
      <c r="CV172" s="4" t="str">
        <f t="shared" si="51"/>
        <v/>
      </c>
      <c r="CW172" s="4" t="str">
        <f t="shared" si="52"/>
        <v/>
      </c>
      <c r="CX172" s="4" t="str">
        <f>IF(OR(ISNUMBER(CS172),CS172="0**"),IF(CS172="0**",VLOOKUP(0,'IRS-IES'!$A$2:$C$43,2,1),IF(CS172&lt;0,VLOOKUP(ABS(CS172),'IRS-IES'!$A$2:$C$43,2,1),VLOOKUP(ABS(CS172),'IRS-IES'!$A$2:$C$43,3,1))),"")</f>
        <v/>
      </c>
      <c r="CY172" s="4" t="str">
        <f t="shared" si="53"/>
        <v/>
      </c>
      <c r="CZ172" s="4" t="str">
        <f>IF(OR(ISNUMBER(CY172),CY172="0**"),IF(ISNUMBER(CY172),CY172/ABS(CY172)*VLOOKUP(2,SignDiff!$A$3:$K$4,DK172,1),VLOOKUP(2,SignDiff!$A$3:$K$4,DK172,1)),"")</f>
        <v/>
      </c>
      <c r="DA172" s="4" t="str">
        <f>IF(OR(ISNUMBER(CY172),CY172="0**"),IF(ISNUMBER(CY172),CY172/ABS(CY172)*VLOOKUP(2,SignDiff!$A$7:$K$8,DK172,1),VLOOKUP(2,SignDiff!$A$7:$K$8,DK172,1)),"")</f>
        <v/>
      </c>
      <c r="DB172" s="4" t="str">
        <f t="shared" si="54"/>
        <v/>
      </c>
      <c r="DC172" s="4" t="str">
        <f t="shared" si="55"/>
        <v/>
      </c>
      <c r="DD172" s="4" t="str">
        <f>IF(OR(ISNUMBER(CY172),CY172="0**"),IF(CY172="0**",VLOOKUP(0,'ISI-ISS'!$A$2:$C$43,2,1),IF(CY172&lt;0,VLOOKUP(ABS(CY172),'ISI-ISS'!$A$2:$C$43,2,1),VLOOKUP(ABS(CY172),'ISI-ISS'!$A$2:$C$43,3,1))),"")</f>
        <v/>
      </c>
      <c r="DE172" s="4" t="str">
        <f t="shared" si="56"/>
        <v/>
      </c>
      <c r="DF172" s="4" t="str">
        <f>IF(OR(ISNUMBER(DE172),DE172="0**"),IF(ISNUMBER(DE172),DE172/ABS(DE172)*VLOOKUP(2,SignDiff!$A$3:$K$4,DK172,1),VLOOKUP(2,SignDiff!$A$3:$K$4,DK172,1)),"")</f>
        <v/>
      </c>
      <c r="DG172" s="4" t="str">
        <f>IF(OR(ISNUMBER(DE172),DE172="0**"),IF(ISNUMBER(DE172),DE172/ABS(DE172)*VLOOKUP(2,SignDiff!$A$7:$K$8,DK172,1),VLOOKUP(2,SignDiff!$A$7:$K$8,DK172,1)),"")</f>
        <v/>
      </c>
      <c r="DH172" s="4" t="str">
        <f t="shared" si="57"/>
        <v/>
      </c>
      <c r="DI172" s="4" t="str">
        <f t="shared" si="58"/>
        <v/>
      </c>
      <c r="DJ172" s="4" t="str">
        <f>IF(OR(ISNUMBER(DE172),DE172="0**"),IF(DE172="0**",VLOOKUP(0,'ISI-ISM'!$A$2:$C$43,2,1),IF(DE172&lt;0,VLOOKUP(ABS(DE172),'ISI-ISM'!$A$2:$C$43,2,1),VLOOKUP(ABS(DE172),'ISI-ISM'!$A$2:$C$43,3,1))),"")</f>
        <v/>
      </c>
      <c r="DK172" s="4" t="str">
        <f>IF(ISERROR(VLOOKUP(N172,age!$A$2:$C$11,2,1)),"",VLOOKUP(N172,age!$A$2:$C$11,2,1))</f>
        <v/>
      </c>
      <c r="DL172" s="4" t="str">
        <f>IF(ISERROR(VLOOKUP(N172,age!$A$2:$C$11,3,1)),"",VLOOKUP(N172,age!$A$2:$C$11,3,1))</f>
        <v/>
      </c>
      <c r="DM172" s="4">
        <f t="shared" si="45"/>
        <v>0</v>
      </c>
      <c r="DN172" s="4">
        <f t="shared" si="46"/>
        <v>0</v>
      </c>
      <c r="DO172" s="4">
        <f t="shared" si="47"/>
        <v>0</v>
      </c>
      <c r="DP172" s="4">
        <f t="shared" si="48"/>
        <v>0</v>
      </c>
      <c r="DQ172" s="4">
        <f t="shared" si="49"/>
        <v>0</v>
      </c>
      <c r="DR172" s="9" t="str">
        <f t="shared" si="59"/>
        <v/>
      </c>
      <c r="DS172" s="9" t="str">
        <f t="shared" si="60"/>
        <v/>
      </c>
      <c r="DT172" s="9" t="str">
        <f t="shared" si="61"/>
        <v/>
      </c>
      <c r="DU172" s="9" t="str">
        <f t="shared" si="62"/>
        <v/>
      </c>
      <c r="DV172" s="9" t="str">
        <f t="shared" si="63"/>
        <v/>
      </c>
      <c r="DW172" s="9" t="str">
        <f t="shared" si="64"/>
        <v/>
      </c>
      <c r="DX172" s="9" t="str">
        <f t="shared" si="65"/>
        <v/>
      </c>
      <c r="DY172" s="9" t="str">
        <f>IF(AND(ISNUMBER(AJ172),ISNUMBER(DK172)),IF(AJ172-VLOOKUP(BI172,NyFi!$L$2:$V$4,DK172,1)&lt;1,1,AJ172-VLOOKUP(BI172,NyFi!$L$2:$V$4,DK172,1)),"")</f>
        <v/>
      </c>
      <c r="DZ172" s="9" t="str">
        <f>IF(AND(ISNUMBER(DK172),DK172&lt;8),IF(AND(ISNUMBER(AK172),ISNUMBER(DK172)),IF(AK172-VLOOKUP(BI172,NyGs!$L$2:$V$4,DK172,1)&lt;1,1,AK172-VLOOKUP(BI172,NyGs!$L$2:$V$4,DK172,1)),""),"")</f>
        <v/>
      </c>
      <c r="EA172" s="9" t="str">
        <f>IF(AND(ISNUMBER(AL172),ISNUMBER(DK172)),IF(AL172-VLOOKUP(BI172,NyRm!$L$2:$V$4,DK172,1)&lt;1,1,AL172-VLOOKUP(BI172,NyRm!$L$2:$V$4,DK172,1)),"")</f>
        <v/>
      </c>
      <c r="EB172" s="9" t="str">
        <f>IF(AND(ISNUMBER(AM172),ISNUMBER(DK172)),IF(AM172-VLOOKUP(BI172,NyFm!$L$2:$V$4,DK172,1)&lt;1,1,AM172-VLOOKUP(BI172,NyFm!$L$2:$V$4,DK172,1)),"")</f>
        <v/>
      </c>
      <c r="EC172" s="9" t="str">
        <f>IF(AND(ISNUMBER(DK172),DK172&lt;8),IF(AND(ISNUMBER(AN172),ISNUMBER(DK172)),IF(AN172-VLOOKUP(BI172,NyLi1R!$L$2:$V$4,DK172,1)&lt;1,1,AN172-VLOOKUP(BI172,NyLi1R!$L$2:$V$4,DK172,1)),""),"")</f>
        <v/>
      </c>
      <c r="ED172" s="9" t="str">
        <f>IF(AND(ISNUMBER(DK172),DK172&lt;8),IF(AND(ISNUMBER(AO172),ISNUMBER(DK172)),IF(AO172-VLOOKUP(BI172,NyLi1E!$L$2:$V$4,DK172,1)&lt;1,1,AO172-VLOOKUP(BI172,NyLi1E!$L$2:$V$4,DK172,1)),""),"")</f>
        <v/>
      </c>
      <c r="EE172" s="9" t="str">
        <f>IF(AND(ISNUMBER(DK172),DK172&lt;8),IF(AND(ISNUMBER(AP172),ISNUMBER(DK172)),IF(AP172-VLOOKUP(BI172,NyLi1T!$L$2:$V$4,DK172,1)&lt;1,1,AP172-VLOOKUP(BI172,NyLi1T!$L$2:$V$4,DK172,1)),""),"")</f>
        <v/>
      </c>
      <c r="EF172" s="9" t="str">
        <f>IF(AND(ISNUMBER(DK172),DK172&gt;7),IF(AND(ISNUMBER(AQ172),ISNUMBER(DK172)),IF(AQ172-VLOOKUP(BI172,NyLi2R!$L$2:$V$4,DK172,1)&lt;1,1,AQ172-VLOOKUP(BI172,NyLi2R!$L$2:$V$4,DK172,1)),""),"")</f>
        <v/>
      </c>
      <c r="EG172" s="9" t="str">
        <f>IF(AND(ISNUMBER(DK172),DK172&gt;7),IF(AND(ISNUMBER(AR172),ISNUMBER(DK172)),IF(AR172-VLOOKUP(BI172,NyLi2E!$L$2:$V$4,DK172,1)&lt;1,1,AR172-VLOOKUP(BI172,NyLi2E!$L$2:$V$4,DK172,1)),""),"")</f>
        <v/>
      </c>
      <c r="EH172" s="9" t="str">
        <f>IF(AND(ISNUMBER(DK172),DK172&gt;7),IF(AND(ISNUMBER(AS172),ISNUMBER(DK172)),IF(AS172-VLOOKUP(BI172,NyLi2T!$L$2:$V$4,DK172,1)&lt;1,1,AS172-VLOOKUP(BI172,NyLi2T!$L$2:$V$4,DK172,1)),""),"")</f>
        <v/>
      </c>
      <c r="EI172" s="9" t="str">
        <f>IF(AND(ISNUMBER(DK172),DK172&lt;8),IF(AND(ISNUMBER(AT172),ISNUMBER(DK172)),IF(AT172-VLOOKUP(BI172,NySs!$L$2:$V$4,DK172,1)&lt;1,1,AT172-VLOOKUP(BI172,NySs!$L$2:$V$4,DK172,1)),""),"")</f>
        <v/>
      </c>
      <c r="EJ172" s="9" t="str">
        <f>IF(AND(ISNUMBER(DK172),DK172&lt;9),IF(AND(ISNUMBER(AU172),ISNUMBER(DK172)),IF(AU172-VLOOKUP(BI172,NyEo!$L$2:$V$4,DK172,1)&lt;1,1,AU172-VLOOKUP(BI172,NyEo!$L$2:$V$4,DK172,1)),""),"")</f>
        <v/>
      </c>
      <c r="EK172" s="9" t="str">
        <f>IF(AND(ISNUMBER(DK172),DK172&gt;7),IF(AND(ISNUMBER(AV172),ISNUMBER(DK172)),IF(AV172-VLOOKUP(BI172,NyHt!$L$2:$V$4,DK172,1)&lt;1,1,AV172-VLOOKUP(BI172,NyHt!$L$2:$V$4,DK172,1)),""),"")</f>
        <v/>
      </c>
      <c r="EL172" s="9" t="str">
        <f>IF(AND(ISNUMBER(AW172),ISNUMBER(DK172)),IF(AW172-VLOOKUP(BI172,NySiF!$L$2:$V$4,DK172,1)&lt;1,1,AW172-VLOOKUP(BI172,NySiF!$L$2:$V$4,DK172,1)),"")</f>
        <v/>
      </c>
      <c r="EM172" s="9" t="str">
        <f>IF(AND(ISNUMBER(AX172),ISNUMBER(DK172)),IF(AX172-VLOOKUP(BI172,NySiB!$L$2:$V$4,DK172,1)&lt;1,1,AX172-VLOOKUP(BI172,NySiB!$L$2:$V$4,DK172,1)),"")</f>
        <v/>
      </c>
      <c r="EN172" s="9" t="str">
        <f>IF(AND(ISNUMBER(AY172),ISNUMBER(DK172)),IF(AY172-VLOOKUP(BI172,NySiT!$L$2:$V$4,DK172,1)&lt;1,1,AY172-VLOOKUP(BI172,NySiT!$L$2:$V$4,DK172,1)),"")</f>
        <v/>
      </c>
      <c r="EO172" s="9" t="str">
        <f>IF(AND(ISNUMBER(AZ172),ISNUMBER(DK172)),IF(AZ172-VLOOKUP(BI172,NyVs!$L$2:$V$4,DK172,1)&lt;1,1,AZ172-VLOOKUP(BI172,NyVs!$L$2:$V$4,DK172,1)),"")</f>
        <v/>
      </c>
      <c r="EP172" s="9" t="str">
        <f>IF(AND(ISNUMBER(BA172),ISNUMBER(DK172)),IF(BA172-VLOOKUP(BI172,NyPp!$L$2:$V$4,DK172,1)&lt;1,1,BA172-VLOOKUP(BI172,NyPp!$L$2:$V$4,DK172,1)),"")</f>
        <v/>
      </c>
      <c r="EQ172" s="9" t="str">
        <f>IF(AND(ISNUMBER(BB172),ISNUMBER(DK172)),IF(BB172-VLOOKUP(BI172,NyIGS!$L$2:$V$4,DK172,1)&lt;40,40,BB172-VLOOKUP(BI172,NyIGS!$L$2:$V$4,DK172,1)),"")</f>
        <v/>
      </c>
      <c r="ER172" s="9" t="str">
        <f>IF(AND(ISNUMBER(BC172),ISNUMBER(DK172)),IF(BC172-VLOOKUP(BI172,NyIRS!$L$2:$V$4,DK172,1)&lt;40,40,BC172-VLOOKUP(BI172,NyIRS!$L$2:$V$4,DK172,1)),"")</f>
        <v/>
      </c>
      <c r="ES172" s="9" t="str">
        <f>IF(AND(ISNUMBER(BD172),ISNUMBER(DK172)),IF(BD172-VLOOKUP(BI172,NyIES!$L$2:$V$4,DK172,1)&lt;40,40,BD172-VLOOKUP(BI172,NyIES!$L$2:$V$4,DK172,1)),"")</f>
        <v/>
      </c>
      <c r="ET172" s="9" t="str">
        <f>IF(AND(ISNUMBER(BE172),ISNUMBER(DK172)),IF(BE172-VLOOKUP(BI172,NyISI!$L$2:$V$4,DK172,1)&lt;40,40,BE172-VLOOKUP(BI172,NyISI!$L$2:$V$4,DK172,1)),"")</f>
        <v/>
      </c>
      <c r="EU172" s="9" t="str">
        <f>IF(AND(ISNUMBER(DK172),DK172&lt;8),IF(AND(ISNUMBER(BF172),ISNUMBER(DK172)),IF(BF172-VLOOKUP(BI172,NyISS!$L$2:$V$4,DK172,1)&lt;40,40,BF172-VLOOKUP(BI172,NyISS!$L$2:$V$4,DK172,1)),""),"")</f>
        <v/>
      </c>
      <c r="EV172" s="9" t="str">
        <f>IF(AND(ISNUMBER(DK172),DK172&gt;7),IF(AND(ISNUMBER(BG172),ISNUMBER(DK172)),IF(BG172-VLOOKUP(BI172,NyISM!$L$2:$V$4,DK172,1)&lt;40,40,BG172-VLOOKUP(BI172,NyISM!$L$2:$V$4,DK172,1)),""),"")</f>
        <v/>
      </c>
      <c r="EW172" s="9" t="str">
        <f>IF(AND(ISNUMBER(BH172),ISNUMBER(DK172)),IF(BH172-VLOOKUP(BI172,NyIAM!$L$2:$V$4,DK172,1)&lt;40,40,BH172-VLOOKUP(BI172,NyIAM!$L$2:$V$4,DK172,1)),"")</f>
        <v/>
      </c>
      <c r="EX172" s="9" t="str">
        <f>IF(AND(ISNUMBER(AJ172),ISNUMBER(DK172)),IF(AJ172+VLOOKUP(BI172,NyFi!$L$2:$V$4,DK172,1)&gt;19,19,AJ172+VLOOKUP(BI172,NyFi!$L$2:$V$4,DK172,1)),"")</f>
        <v/>
      </c>
      <c r="EY172" s="9" t="str">
        <f>IF(AND(ISNUMBER(DK172),DK172&lt;8),IF(AND(ISNUMBER(AK172),ISNUMBER(DK172)),IF(AK172+VLOOKUP(BI172,NyGs!$L$2:$V$4,DK172,1)&gt;19,19,AK172+VLOOKUP(BI172,NyGs!$L$2:$V$4,DK172,1)),""),"")</f>
        <v/>
      </c>
      <c r="EZ172" s="9" t="str">
        <f>IF(AND(ISNUMBER(AL172),ISNUMBER(DK172)),IF(AL172+VLOOKUP(BI172,NyRm!$L$2:$V$4,DK172,1)&gt;19,19,AL172+VLOOKUP(BI172,NyRm!$L$2:$V$4,DK172,1)),"")</f>
        <v/>
      </c>
      <c r="FA172" s="9" t="str">
        <f>IF(AND(ISNUMBER(AM172),ISNUMBER(DK172)),IF(AM172+VLOOKUP(BI172,NyFm!$L$2:$V$4,DK172,1)&gt;19,19,AM172+VLOOKUP(BI172,NyFm!$L$2:$V$4,DK172,1)),"")</f>
        <v/>
      </c>
      <c r="FB172" s="9" t="str">
        <f>IF(AND(ISNUMBER(DK172),DK172&lt;8),IF(AND(ISNUMBER(AN172),ISNUMBER(DK172)),IF(AN172+VLOOKUP(BI172,NyLi1R!$L$2:$V$4,DK172,1)&gt;19,19,AN172+VLOOKUP(BI172,NyLi1R!$L$2:$V$4,DK172,1)),""),"")</f>
        <v/>
      </c>
      <c r="FC172" s="9" t="str">
        <f>IF(AND(ISNUMBER(DK172),DK172&lt;8),IF(AND(ISNUMBER(AO172),ISNUMBER(DK172)),IF(AO172+VLOOKUP(BI172,NyLi1E!$L$2:$V$4,DK172,1)&gt;19,19,AO172+VLOOKUP(BI172,NyLi1E!$L$2:$V$4,DK172,1)),""),"")</f>
        <v/>
      </c>
      <c r="FD172" s="9" t="str">
        <f>IF(AND(ISNUMBER(DK172),DK172&lt;8),IF(AND(ISNUMBER(AP172),ISNUMBER(DK172)),IF(AP172+VLOOKUP(BI172,NyLi1T!$L$2:$V$4,DK172,1)&gt;19,19,AP172+VLOOKUP(BI172,NyLi1T!$L$2:$V$4,DK172,1)),""),"")</f>
        <v/>
      </c>
      <c r="FE172" s="9" t="str">
        <f>IF(AND(ISNUMBER(DK172),DK172&gt;7),IF(AND(ISNUMBER(AQ172),ISNUMBER(DK172)),IF(AQ172+VLOOKUP(BI172,NyLi2R!$L$2:$V$4,DK172,1)&gt;19,19,AQ172+VLOOKUP(BI172,NyLi2R!$L$2:$V$4,DK172,1)),""),"")</f>
        <v/>
      </c>
      <c r="FF172" s="9" t="str">
        <f>IF(AND(ISNUMBER(DK172),DK172&gt;7),IF(AND(ISNUMBER(AR172),ISNUMBER(DK172)),IF(AR172+VLOOKUP(BI172,NyLi2E!$L$2:$V$4,DK172,1)&gt;19,19,AR172+VLOOKUP(BI172,NyLi2E!$L$2:$V$4,DK172,1)),""),"")</f>
        <v/>
      </c>
      <c r="FG172" s="9" t="str">
        <f>IF(AND(ISNUMBER(DK172),DK172&gt;7),IF(AND(ISNUMBER(AS172),ISNUMBER(DK172)),IF(AS172+VLOOKUP(BI172,NyLi2T!$L$2:$V$4,DK172,1)&gt;19,19,AS172+VLOOKUP(BI172,NyLi2T!$L$2:$V$4,DK172,1)),""),"")</f>
        <v/>
      </c>
      <c r="FH172" s="9" t="str">
        <f>IF(AND(ISNUMBER(DK172),DK172&lt;8),IF(AND(ISNUMBER(AT172),ISNUMBER(DK172)),IF(AT172+VLOOKUP(BI172,NySs!$L$2:$V$4,DK172,1)&gt;19,19,AT172+VLOOKUP(BI172,NySs!$L$2:$V$4,DK172,1)),""),"")</f>
        <v/>
      </c>
      <c r="FI172" s="9" t="str">
        <f>IF(AND(ISNUMBER(DK172),DK172&lt;9),IF(AND(ISNUMBER(AU172),ISNUMBER(DK172)),IF(AU172+VLOOKUP(BI172,NyEo!$L$2:$V$4,DK172,1)&gt;19,19,AU172+VLOOKUP(BI172,NyEo!$L$2:$V$4,DK172,1)),""),"")</f>
        <v/>
      </c>
      <c r="FJ172" s="9" t="str">
        <f>IF(AND(ISNUMBER(DK172),DK172&gt;7),IF(AND(ISNUMBER(AV172),ISNUMBER(DK172)),IF(AV172+VLOOKUP(BI172,NyHt!$L$2:$V$4,DK172,1)&gt;19,19,AV172+VLOOKUP(BI172,NyHt!$L$2:$V$4,DK172,1)),""),"")</f>
        <v/>
      </c>
      <c r="FK172" s="9" t="str">
        <f>IF(AND(ISNUMBER(AW172),ISNUMBER(DK172)),IF(AW172+VLOOKUP(BI172,NySiF!$L$2:$V$4,DK172,1)&gt;19,19,AW172+VLOOKUP(BI172,NySiF!$L$2:$V$4,DK172,1)),"")</f>
        <v/>
      </c>
      <c r="FL172" s="9" t="str">
        <f>IF(AND(ISNUMBER(AX172),ISNUMBER(DK172)),IF(AX172+VLOOKUP(BI172,NySiB!$L$2:$V$4,DK172,1)&gt;19,19,AX172+VLOOKUP(BI172,NySiB!$L$2:$V$4,DK172,1)),"")</f>
        <v/>
      </c>
      <c r="FM172" s="9" t="str">
        <f>IF(AND(ISNUMBER(AY172),ISNUMBER(DK172)),IF(AY172+VLOOKUP(BI172,NySiT!$L$2:$V$4,DK172,1)&gt;19,19,AY172+VLOOKUP(BI172,NySiT!$L$2:$V$4,DK172,1)),"")</f>
        <v/>
      </c>
      <c r="FN172" s="9" t="str">
        <f>IF(AND(ISNUMBER(AZ172),ISNUMBER(DK172)),IF(AZ172+VLOOKUP(BI172,NyVs!$L$2:$V$4,DK172,1)&gt;19,19,AZ172+VLOOKUP(BI172,NyVs!$L$2:$V$4,DK172,1)),"")</f>
        <v/>
      </c>
      <c r="FO172" s="9" t="str">
        <f>IF(AND(ISNUMBER(BA172),ISNUMBER(DK172)),IF(BA172+VLOOKUP(BI172,NyPp!$L$2:$V$4,DK172,1)&gt;19,19,BA172+VLOOKUP(BI172,NyPp!$L$2:$V$4,DK172,1)),"")</f>
        <v/>
      </c>
      <c r="FP172" s="9" t="str">
        <f>IF(AND(ISNUMBER(BB172),ISNUMBER(DK172)),IF(BB172+VLOOKUP(BI172,NyIGS!$L$2:$V$4,DK172,1)&gt;160,160,BB172+VLOOKUP(BI172,NyIGS!$L$2:$V$4,DK172,1)),"")</f>
        <v/>
      </c>
      <c r="FQ172" s="9" t="str">
        <f>IF(AND(ISNUMBER(BC172),ISNUMBER(DK172)),IF(BC172+VLOOKUP(BI172,NyIRS!$L$2:$V$4,DK172,1)&gt;160,160,BC172+VLOOKUP(BI172,NyIRS!$L$2:$V$4,DK172,1)),"")</f>
        <v/>
      </c>
      <c r="FR172" s="9" t="str">
        <f>IF(AND(ISNUMBER(BD172),ISNUMBER(DK172)),IF(BD172+VLOOKUP(BI172,NyIES!$L$2:$V$4,DK172,1)&gt;160,160, BD172+VLOOKUP(BI172,NyIES!$L$2:$V$4,DK172,1)),"")</f>
        <v/>
      </c>
      <c r="FS172" s="9" t="str">
        <f>IF(AND(ISNUMBER(BE172),ISNUMBER(DK172)),IF(BE172+VLOOKUP(BI172,NyISI!$L$2:$V$4,DK172,1)&gt;160,160,BE172+VLOOKUP(BI172,NyISI!$L$2:$V$4,DK172,1)),"")</f>
        <v/>
      </c>
      <c r="FT172" s="9" t="str">
        <f>IF(AND(ISNUMBER(DK172),DK172&lt;8),IF(AND(ISNUMBER(BF172),ISNUMBER(DK172)),IF(BF172+VLOOKUP(BI172,NyISS!$L$2:$V$4,DK172,1)&gt;160,160,BF172+VLOOKUP(BI172,NyISS!$L$2:$V$4,DK172,1)),""),"")</f>
        <v/>
      </c>
      <c r="FU172" s="9" t="str">
        <f>IF(AND(ISNUMBER(DK172),DK172&gt;7),IF(AND(ISNUMBER(BG172),ISNUMBER(DK172)),IF(BG172+VLOOKUP(BI172,NyISM!$L$2:$V$4,DK172,1)&gt;160,160,BG172+VLOOKUP(BI172,NyISM!$L$2:$V$4,DK172,1)),""),"")</f>
        <v/>
      </c>
      <c r="FV172" s="9" t="str">
        <f>IF(AND(ISNUMBER(BH172),ISNUMBER(DK172)),IF(BH172+VLOOKUP(BI172,NyIAM!$L$2:$V$4,DK172,1)&gt;160,160,BH172+VLOOKUP(BI172,NyIAM!$L$2:$V$4,DK172,1)),"")</f>
        <v/>
      </c>
    </row>
    <row r="173" spans="1:178" x14ac:dyDescent="0.2">
      <c r="A173" s="51"/>
      <c r="B173" s="51"/>
      <c r="C173" s="51"/>
      <c r="D173" s="51"/>
      <c r="E173" s="51"/>
      <c r="F173" s="51"/>
      <c r="G173" s="51"/>
      <c r="H173" s="51"/>
      <c r="I173" s="51"/>
      <c r="J173" s="52"/>
      <c r="K173" s="52"/>
      <c r="L173" s="53"/>
      <c r="M173" s="53"/>
      <c r="N173" s="58" t="str">
        <f t="shared" si="44"/>
        <v/>
      </c>
      <c r="O173" s="53"/>
      <c r="P173" s="53"/>
      <c r="Q173" s="53"/>
      <c r="R173" s="53"/>
      <c r="S173" s="53"/>
      <c r="T173" s="53"/>
      <c r="U173" s="53"/>
      <c r="V173" s="53"/>
      <c r="W173" s="53"/>
      <c r="X173" s="53"/>
      <c r="Y173" s="53"/>
      <c r="Z173" s="53"/>
      <c r="AA173" s="53"/>
      <c r="AB173" s="53"/>
      <c r="AC173" s="53"/>
      <c r="AD173" s="53"/>
      <c r="AE173" s="53"/>
      <c r="AF173" s="53"/>
      <c r="AG173" s="53"/>
      <c r="AH173" s="53"/>
      <c r="AI173" s="53"/>
      <c r="AJ173" s="4" t="str">
        <f>IF(O173="","",IF(ISNUMBER(N173),VLOOKUP(O173,NyFi!$A$2:$K$40,DK173),""))</f>
        <v/>
      </c>
      <c r="AK173" s="4" t="str">
        <f>IF(P173="","",IF(AND(ISNUMBER(N173),DK173&lt;8),VLOOKUP(P173,NyGs!$A$2:$G$41,DK173),""))</f>
        <v/>
      </c>
      <c r="AL173" s="4" t="str">
        <f>IF(AA173="","",IF(ISNUMBER(N173),VLOOKUP(AA173,NyRm!$A$2:$K$56,DK173),""))</f>
        <v/>
      </c>
      <c r="AM173" s="4" t="str">
        <f>IF(Z173="","",IF(ISNUMBER(N173),VLOOKUP(Z173,NyFm!$A$2:$K$46,DK173),""))</f>
        <v/>
      </c>
      <c r="AN173" s="4" t="str">
        <f>IF(U173="","",IF(AND(ISNUMBER(N173),DK173&lt;8),VLOOKUP(U173,NyLi1R!$A$2:$G$20,DK173),""))</f>
        <v/>
      </c>
      <c r="AO173" s="4" t="str">
        <f>IF(V173="","",IF(AND(ISNUMBER(N173),DK173&lt;8),VLOOKUP(V173,NyLi1E!$A$2:$G$20,DK173),""))</f>
        <v/>
      </c>
      <c r="AP173" s="4" t="str">
        <f>IF(AND(ISNUMBER(N173),ISNUMBER(AN173),ISNUMBER(AO173),DK173&lt;8),VLOOKUP(AN173+AO173,NyLi1T!$A$2:$G$40,DK173),"")</f>
        <v/>
      </c>
      <c r="AQ173" s="4" t="str">
        <f>IF(W173="","",IF(AND(ISNUMBER(N173),DK173&gt;7),VLOOKUP(W173,NyLi2R!$A$2:$K$20,DK173),""))</f>
        <v/>
      </c>
      <c r="AR173" s="4" t="str">
        <f>IF(X173="","",IF(AND(ISNUMBER(N173),DK173&gt;7),VLOOKUP(X173,NyLi2E!$A$2:$K$20,DK173),""))</f>
        <v/>
      </c>
      <c r="AS173" s="4" t="str">
        <f>IF(AND(ISNUMBER(N173),ISNUMBER(AQ173),ISNUMBER(AR173),DK173&gt;7),VLOOKUP(AQ173+AR173,NyLi2T!$A$2:$K$40,DK173),"")</f>
        <v/>
      </c>
      <c r="AT173" s="4" t="str">
        <f>IF(AE173="","",IF(AND(ISNUMBER(N173),DK173&lt;8),VLOOKUP(AE173,NySs!$A$2:$G$28,DK173),""))</f>
        <v/>
      </c>
      <c r="AU173" s="4" t="str">
        <f>IF(AD173="","",IF(AND(ISNUMBER(N173),DK173&lt;9),VLOOKUP(AD173,NyEo!$A$2:$H$22,DK173),""))</f>
        <v/>
      </c>
      <c r="AV173" s="4" t="str">
        <f>IF(Q173="","",IF(AND(ISNUMBER(N173),DK173&gt;7),VLOOKUP(Q173,NyHt!$A$2:$K$17,DK173),""))</f>
        <v/>
      </c>
      <c r="AW173" s="4" t="str">
        <f>IF(R173="","",IF(ISNUMBER(N173),VLOOKUP(R173,NySiF!$A$2:$K$18,DK173),""))</f>
        <v/>
      </c>
      <c r="AX173" s="4" t="str">
        <f>IF(S173="","",IF(ISNUMBER(N173),VLOOKUP(S173,NySiB!$A$2:$K$16,DK173),""))</f>
        <v/>
      </c>
      <c r="AY173" s="4" t="str">
        <f>IF(T173="","",IF(ISNUMBER(N173),VLOOKUP(T173,NySiT!$A$2:$K$32,DK173),""))</f>
        <v/>
      </c>
      <c r="AZ173" s="4" t="str">
        <f>IF(Y173="","",IF(ISNUMBER(N173),VLOOKUP(Y173,NyVs!$A$2:$K$86,DK173),""))</f>
        <v/>
      </c>
      <c r="BA173" s="4" t="str">
        <f>IF(AI173="","",IF(ISNUMBER(N173),VLOOKUP(AI173,NyPp!$A$2:$K$202,DK173),""))</f>
        <v/>
      </c>
      <c r="BB173" s="4" t="str">
        <f>IF(AND(ISNUMBER(AJ173),ISNUMBER(AK173),ISNUMBER(AL173),ISNUMBER(AM173),DK173&lt;8),IF(COUNTIF(O173,0)+COUNTIF(P173,0)+COUNTIF(AA173,0)+COUNTIF(Z173,0)&gt;1,"",VLOOKUP(AJ173+AK173+AL173+AM173,NyIGS!$A$2:$K$78,DK173)),IF(AND(ISNUMBER(AJ173),ISNUMBER(AL173),ISNUMBER(AM173),ISNUMBER(AS173),DK173&gt;7),IF(COUNTIF(O173,0)+COUNTIF(AA173,0)+COUNTIF(Z173,0)+AND(COUNTIF(W173,0),COUNTIF(X173,0))&gt;1,"",VLOOKUP(AJ173+AL173+AM173+AS173,NyIGS!$A$2:$K$78,DK173)),""))</f>
        <v/>
      </c>
      <c r="BC173" s="4" t="str">
        <f>IF(AND(ISNUMBER(AJ173),ISNUMBER(AN173),ISNUMBER(AT173),DK173&lt;8),IF(COUNTIF(O173,0)+COUNTIF(U173,0)+COUNTIF(AE173,0)&gt;1,"",VLOOKUP(AJ173+AN173+AT173,NyIRS!$A$2:$K$59,DK173)),IF(AND(ISNUMBER(AJ173),ISNUMBER(AQ173),DK173&gt;7),IF(COUNTIF(O173,0)+COUNTIF(W173,0)&gt;1,"",VLOOKUP(AJ173+AQ173,NyIRS!$A$2:$K$59,DK173)),""))</f>
        <v/>
      </c>
      <c r="BD173" s="4" t="str">
        <f>IF(AND(ISNUMBER(AK173),ISNUMBER(AL173),ISNUMBER(AM173),DK173&lt;8),IF(COUNTIF(P173,0)+COUNTIF(AA173,0)+COUNTIF(Z173,0)&gt;1,"",VLOOKUP(AK173+AL173+AM173,NyIES!$A$2:$K$59,DK173)),IF(AND(ISNUMBER(AL173),ISNUMBER(AM173),ISNUMBER(AR173),DK173&gt;7),IF(COUNTIF(AA173,0)+COUNTIF(Z173,0)+COUNTIF(X173,0)&gt;1,"",VLOOKUP(AL173+AM173+AR173,NyIES!$A$2:$K$59,DK173)),""))</f>
        <v/>
      </c>
      <c r="BE173" s="4" t="str">
        <f>IF(AND(ISNUMBER(AJ173),ISNUMBER(AP173),ISNUMBER(AU173),DK173&lt;8),IF(COUNTIF(O173,0)+AND(COUNTIF(U173,0),COUNTIF(V173,0))+COUNTIF(AD173,0)&gt;1,"",VLOOKUP(AJ173+AP173+AU173,NyISI!$A$2:$K$59,DK173)),IF(AND(ISNUMBER(AS173),ISNUMBER(AU173),ISNUMBER(AV173),DK173=8),IF(COUNTIF(AD173,0)+COUNTIF(Q173,0)+AND(COUNTIF(W173,0),COUNTIF(X173,0))&gt;1,"",VLOOKUP(AS173+AU173+AV173,NyISI!$A$2:$K$59,DK173)),IF(AND(ISNUMBER(AS173),ISNUMBER(AV173),DK173&gt;8),IF(COUNTIF(Q173,0)+AND(COUNTIF(W173,0),COUNTIF(X173,0))&gt;1,"",VLOOKUP(AS173+AV173,NyISI!$A$2:$K$59,DK173)),"")))</f>
        <v/>
      </c>
      <c r="BF173" s="4" t="str">
        <f>IF(AND(ISNUMBER(AT173),ISNUMBER(AK173),ISNUMBER(AL173),ISNUMBER(AM173),DK173&lt;8),IF(COUNTIF(P173,0)+COUNTIF(AA173,0)+COUNTIF(Z173,0)+COUNTIF(AE173,0)&gt;1,"",VLOOKUP(AT173+AK173+AL173+AM173,NyISS!$A$2:$G$78,DK173)),"")</f>
        <v/>
      </c>
      <c r="BG173" s="4" t="str">
        <f>IF(AND(ISNUMBER(AJ173),ISNUMBER(AL173),ISNUMBER(AM173),DK173&gt;7),IF(COUNTIF(O173,0)+COUNTIF(AA173,0)+COUNTIF(Z173,0)&gt;1,"",VLOOKUP(AJ173+AL173+AM173,NyISM!$A$2:$K$59,DK173)),"")</f>
        <v/>
      </c>
      <c r="BH173" s="4" t="str">
        <f>IF(AND(ISNUMBER(AY173),ISNUMBER(AZ173)),IF(COUNTIF(T173,0)+COUNTIF(Y173,0)&gt;1,"",VLOOKUP(AY173+AZ173,NyIAM!$A$2:$K$40,DK173)),"")</f>
        <v/>
      </c>
      <c r="BJ173" s="4" t="str">
        <f>IF(ISNUMBER(BB173),VLOOKUP(BB173,Percentil!$A$2:$B$122,2,1),"")</f>
        <v/>
      </c>
      <c r="BK173" s="4" t="str">
        <f>IF(ISNUMBER(BC173),VLOOKUP(BC173,Percentil!$A$2:$B$122,2,1),"")</f>
        <v/>
      </c>
      <c r="BL173" s="4" t="str">
        <f>IF(ISNUMBER(BD173),VLOOKUP(BD173,Percentil!$A$2:$B$122,2,1),"")</f>
        <v/>
      </c>
      <c r="BM173" s="4" t="str">
        <f>IF(ISNUMBER(BE173),VLOOKUP(BE173,Percentil!$A$2:$B$122,2,1),"")</f>
        <v/>
      </c>
      <c r="BN173" s="4" t="str">
        <f>IF(ISNUMBER(BF173),VLOOKUP(BF173,Percentil!$A$2:$B$122,2,1),"")</f>
        <v/>
      </c>
      <c r="BO173" s="4" t="str">
        <f>IF(ISNUMBER(BG173),VLOOKUP(BG173,Percentil!$A$2:$B$122,2,1),"")</f>
        <v/>
      </c>
      <c r="BP173" s="4" t="str">
        <f>IF(ISNUMBER(BH173),VLOOKUP(BH173,Percentil!$A$2:$B$122,2,1),"")</f>
        <v/>
      </c>
      <c r="BQ173" s="4" t="str">
        <f>IF(AND(ISNUMBER(AJ173),ISNUMBER(DK173)),IF(AJ173-VLOOKUP(BI173,NyFi!$L$2:$V$4,DK173,1)&lt;1,1 &amp; " - " &amp; AJ173+VLOOKUP(BI173,NyFi!$L$2:$V$4,DK173,1),IF(AJ173+VLOOKUP(BI173,NyFi!$L$2:$V$4,DK173,1)&gt;19,AJ173-VLOOKUP(BI173,NyFi!$L$2:$V$4,DK173,1) &amp; " - " &amp; 19,AJ173-VLOOKUP(BI173,NyFi!$L$2:$V$4,DK173,1) &amp; " - " &amp; AJ173+VLOOKUP(BI173,NyFi!$L$2:$V$4,DK173,1))),"")</f>
        <v/>
      </c>
      <c r="BR173" s="4" t="str">
        <f>IF(AND(ISNUMBER(DK173),DK173&lt;8),IF(AND(ISNUMBER(AK173),ISNUMBER(DK173)),IF(AK173-VLOOKUP(BI173,NyGs!$L$2:$V$4,DK173,1)&lt;1,1 &amp; " - " &amp; AK173+VLOOKUP(BI173,NyGs!$L$2:$V$4,DK173,1),IF(AK173+VLOOKUP(BI173,NyGs!$L$2:$V$4,DK173,1)&gt;19,AK173-VLOOKUP(BI173,NyGs!$L$2:$V$4,DK173,1) &amp; " - " &amp; 19,AK173-VLOOKUP(BI173,NyGs!$L$2:$V$4,DK173,1) &amp; " - " &amp; AK173+VLOOKUP(BI173,NyGs!$L$2:$V$4,DK173,1))),""),"")</f>
        <v/>
      </c>
      <c r="BS173" s="4" t="str">
        <f>IF(AND(ISNUMBER(AL173),ISNUMBER(DK173)),IF(AL173-VLOOKUP(BI173,NyRm!$L$2:$V$4,DK173,1)&lt;1,1 &amp; " - " &amp; AL173+VLOOKUP(BI173,NyRm!$L$2:$V$4,DK173,1),IF(AL173+VLOOKUP(BI173,NyRm!$L$2:$V$4,DK173,1)&gt;19,AL173-VLOOKUP(BI173,NyRm!$L$2:$V$4,DK173,1) &amp; " - " &amp; 19,AL173-VLOOKUP(BI173,NyRm!$L$2:$V$4,DK173,1) &amp; " - " &amp; AL173+VLOOKUP(BI173,NyRm!$L$2:$V$4,DK173,1))),"")</f>
        <v/>
      </c>
      <c r="BT173" s="4" t="str">
        <f>IF(AND(ISNUMBER(AM173),ISNUMBER(DK173)),IF(AM173-VLOOKUP(BI173,NyFm!$L$2:$V$4,DK173,1)&lt;1,1 &amp; " - " &amp; AM173+VLOOKUP(BI173,NyFm!$L$2:$V$4,DK173,1),IF(AM173+VLOOKUP(BI173,NyFm!$L$2:$V$4,DK173,1)&gt;19,AM173-VLOOKUP(BI173,NyFm!$L$2:$V$4,DK173,1) &amp; " - " &amp; 19,AM173-VLOOKUP(BI173,NyFm!$L$2:$V$4,DK173,1) &amp; " - " &amp; AM173+VLOOKUP(BI173,NyFm!$L$2:$V$4,DK173,1))),"")</f>
        <v/>
      </c>
      <c r="BU173" s="4" t="str">
        <f>IF(AND(ISNUMBER(DK173),DK173&lt;8),IF(AND(ISNUMBER(AN173),ISNUMBER(DK173)),IF(AN173-VLOOKUP(BI173,NyLi1R!$L$2:$V$4,DK173,1)&lt;1,1 &amp; " - " &amp; AN173+VLOOKUP(BI173,NyLi1R!$L$2:$V$4,DK173,1),IF(AN173+VLOOKUP(BI173,NyLi1R!$L$2:$V$4,DK173,1)&gt;19,AN173-VLOOKUP(BI173,NyLi1R!$L$2:$V$4,DK173,1) &amp; " - " &amp; 19,AN173-VLOOKUP(BI173,NyLi1R!$L$2:$V$4,DK173,1) &amp; " - " &amp; AN173+VLOOKUP(BI173,NyLi1R!$L$2:$V$4,DK173,1))),""),"")</f>
        <v/>
      </c>
      <c r="BV173" s="4" t="str">
        <f>IF(AND(ISNUMBER(DK173),DK173&lt;8),IF(AND(ISNUMBER(AO173),ISNUMBER(DK173)),IF(AO173-VLOOKUP(BI173,NyLi1E!$L$2:$V$4,DK173,1)&lt;1,1 &amp; " - " &amp; AO173+VLOOKUP(BI173,NyLi1E!$L$2:$V$4,DK173,1),IF(AO173+VLOOKUP(BI173,NyLi1E!$L$2:$V$4,DK173,1)&gt;19,AO173-VLOOKUP(BI173,NyLi1E!$L$2:$V$4,DK173,1) &amp; " - " &amp; 19,AO173-VLOOKUP(BI173,NyLi1E!$L$2:$V$4,DK173,1) &amp; " - " &amp; AO173+VLOOKUP(BI173,NyLi1E!$L$2:$V$4,DK173,1))),""),"")</f>
        <v/>
      </c>
      <c r="BW173" s="4" t="str">
        <f>IF(AND(ISNUMBER(DK173),DK173&lt;8),IF(AND(ISNUMBER(AP173),ISNUMBER(DK173)),IF(AP173-VLOOKUP(BI173,NyLi1T!$L$2:$V$4,DK173,1)&lt;1,1 &amp; " - " &amp; AP173+VLOOKUP(BI173,NyLi1T!$L$2:$V$4,DK173,1),IF(AP173+VLOOKUP(BI173,NyLi1T!$L$2:$V$4,DK173,1)&gt;19,AP173-VLOOKUP(BI173,NyLi1T!$L$2:$V$4,DK173,1) &amp; " - " &amp; 19,AP173-VLOOKUP(BI173,NyLi1T!$L$2:$V$4,DK173,1) &amp; " - " &amp; AP173+VLOOKUP(BI173,NyLi1T!$L$2:$V$4,DK173,1))),""),"")</f>
        <v/>
      </c>
      <c r="BX173" s="4" t="str">
        <f>IF(AND(ISNUMBER(DK173),DK173&gt;7),IF(AND(ISNUMBER(AQ173),ISNUMBER(DK173)),IF(AQ173-VLOOKUP(BI173,NyLi2R!$L$2:$V$4,DK173,1)&lt;1,1 &amp; " - " &amp; AQ173+VLOOKUP(BI173,NyLi2R!$L$2:$V$4,DK173,1),IF(AQ173+VLOOKUP(BI173,NyLi2R!$L$2:$V$4,DK173,1)&gt;19,AQ173-VLOOKUP(BI173,NyLi2R!$L$2:$V$4,DK173,1) &amp; " - " &amp; 19,AQ173-VLOOKUP(BI173,NyLi2R!$L$2:$V$4,DK173,1) &amp; " - " &amp; AQ173+VLOOKUP(BI173,NyLi2R!$L$2:$V$4,DK173,1))),""),"")</f>
        <v/>
      </c>
      <c r="BY173" s="4" t="str">
        <f>IF(AND(ISNUMBER(DK173),DK173&gt;7),IF(AND(ISNUMBER(AR173),ISNUMBER(DK173)),IF(AR173-VLOOKUP(BI173,NyLi2E!$L$2:$V$4,DK173,1)&lt;1,1 &amp; " - " &amp; AR173+VLOOKUP(BI173,NyLi2E!$L$2:$V$4,DK173,1),IF(AR173+VLOOKUP(BI173,NyLi2E!$L$2:$V$4,DK173,1)&gt;19,AR173-VLOOKUP(BI173,NyLi2E!$L$2:$V$4,DK173,1) &amp; " - " &amp; 19,AR173-VLOOKUP(BI173,NyLi2E!$L$2:$V$4,DK173,1) &amp; " - " &amp; AR173+VLOOKUP(BI173,NyLi2E!$L$2:$V$4,DK173,1))),""),"")</f>
        <v/>
      </c>
      <c r="BZ173" s="4" t="str">
        <f>IF(AND(ISNUMBER(DK173),DK173&gt;7),IF(AND(ISNUMBER(AS173),ISNUMBER(DK173)),IF(AS173-VLOOKUP(BI173,NyLi2T!$L$2:$V$4,DK173,1)&lt;1,1 &amp; " - " &amp; AS173+VLOOKUP(BI173,NyLi2T!$L$2:$V$4,DK173,1),IF(AS173+VLOOKUP(BI173,NyLi2T!$L$2:$V$4,DK173,1)&gt;19,AS173-VLOOKUP(BI173,NyLi2T!$L$2:$V$4,DK173,1) &amp; " - " &amp; 19,AS173-VLOOKUP(BI173,NyLi2T!$L$2:$V$4,DK173,1) &amp; " - " &amp; AS173+VLOOKUP(BI173,NyLi2T!$L$2:$V$4,DK173,1))),""),"")</f>
        <v/>
      </c>
      <c r="CA173" s="4" t="str">
        <f>IF(AND(ISNUMBER(DK173),DK173&lt;8),IF(AND(ISNUMBER(AT173),ISNUMBER(DK173)),IF(AT173-VLOOKUP(BI173,NySs!$L$2:$V$4,DK173,1)&lt;1,1 &amp; " - " &amp; AT173+VLOOKUP(BI173,NySs!$L$2:$V$4,DK173,1),IF(AT173+VLOOKUP(BI173,NySs!$L$2:$V$4,DK173,1)&gt;19,AT173-VLOOKUP(BI173,NySs!$L$2:$V$4,DK173,1) &amp; " - " &amp; 19,AT173-VLOOKUP(BI173,NySs!$L$2:$V$4,DK173,1) &amp; " - " &amp; AT173+VLOOKUP(BI173,NySs!$L$2:$V$4,DK173,1))),""),"")</f>
        <v/>
      </c>
      <c r="CB173" s="4" t="str">
        <f>IF(AND(ISNUMBER(DK173),DK173&lt;9),IF(AND(ISNUMBER(AU173),ISNUMBER(DK173)),IF(AU173-VLOOKUP(BI173,NyEo!$L$2:$V$4,DK173,1)&lt;1,1 &amp; " - " &amp; AU173+VLOOKUP(BI173,NyEo!$L$2:$V$4,DK173,1),IF(AU173+VLOOKUP(BI173,NyEo!$L$2:$V$4,DK173,1)&gt;19,AU173-VLOOKUP(BI173,NyEo!$L$2:$V$4,DK173,1) &amp; " - " &amp; 19,AU173-VLOOKUP(BI173,NyEo!$L$2:$V$4,DK173,1) &amp; " - " &amp; AU173+VLOOKUP(BI173,NyEo!$L$2:$V$4,DK173,1))),""),"")</f>
        <v/>
      </c>
      <c r="CC173" s="4" t="str">
        <f>IF(AND(ISNUMBER(DK173),DK173&gt;7),IF(AND(ISNUMBER(AV173),ISNUMBER(DK173)),IF(AV173-VLOOKUP(BI173,NyHt!$L$2:$V$4,DK173,1)&lt;1,1 &amp; " - " &amp; AV173+VLOOKUP(BI173,NyHt!$L$2:$V$4,DK173,1),IF(AV173+VLOOKUP(BI173,NyHt!$L$2:$V$4,DK173,1)&gt;19,AV173-VLOOKUP(BI173,NyHt!$L$2:$V$4,DK173,1) &amp; " - " &amp; 19,AV173-VLOOKUP(BI173,NyHt!$L$2:$V$4,DK173,1) &amp; " - " &amp; AV173+VLOOKUP(BI173,NyHt!$L$2:$V$4,DK173,1))),""),"")</f>
        <v/>
      </c>
      <c r="CD173" s="4" t="str">
        <f>IF(AND(ISNUMBER(AW173),ISNUMBER(DK173)),IF(AW173-VLOOKUP(BI173,NySiF!$L$2:$V$4,DK173,1)&lt;1,1 &amp; " - " &amp; AW173+VLOOKUP(BI173,NySiF!$L$2:$V$4,DK173,1),IF(AW173+VLOOKUP(BI173,NySiF!$L$2:$V$4,DK173,1)&gt;19,AW173-VLOOKUP(BI173,NySiF!$L$2:$V$4,DK173,1) &amp; " - " &amp; 19,AW173-VLOOKUP(BI173,NySiF!$L$2:$V$4,DK173,1) &amp; " - " &amp; AW173+VLOOKUP(BI173,NySiF!$L$2:$V$4,DK173,1))),"")</f>
        <v/>
      </c>
      <c r="CE173" s="4" t="str">
        <f>IF(AND(ISNUMBER(AX173),ISNUMBER(DK173)),IF(AX173-VLOOKUP(BI173,NySiB!$L$2:$V$4,DK173,1)&lt;1,1 &amp; " - " &amp; AX173+VLOOKUP(BI173,NySiB!$L$2:$V$4,DK173,1),IF(AX173+VLOOKUP(BI173,NySiB!$L$2:$V$4,DK173,1)&gt;19,AX173-VLOOKUP(BI173,NySiB!$L$2:$V$4,DK173,1) &amp; " - " &amp; 19,AX173-VLOOKUP(BI173,NySiB!$L$2:$V$4,DK173,1) &amp; " - " &amp; AX173+VLOOKUP(BI173,NySiB!$L$2:$V$4,DK173,1))),"")</f>
        <v/>
      </c>
      <c r="CF173" s="4" t="str">
        <f>IF(AND(ISNUMBER(AY173),ISNUMBER(DK173)),IF(AY173-VLOOKUP(BI173,NySiT!$L$2:$V$4,DK173,1)&lt;1,1 &amp; " - " &amp; AY173+VLOOKUP(BI173,NySiT!$L$2:$V$4,DK173,1),IF(AY173+VLOOKUP(BI173,NySiT!$L$2:$V$4,DK173,1)&gt;19,AY173-VLOOKUP(BI173,NySiT!$L$2:$V$4,DK173,1) &amp; " - " &amp; 19,AY173-VLOOKUP(BI173,NySiT!$L$2:$V$4,DK173,1) &amp; " - " &amp; AY173+VLOOKUP(BI173,NySiT!$L$2:$V$4,DK173,1))),"")</f>
        <v/>
      </c>
      <c r="CG173" s="4" t="str">
        <f>IF(AND(ISNUMBER(AZ173),ISNUMBER(DK173)),IF(AZ173-VLOOKUP(BI173,NyVs!$L$2:$V$4,DK173,1)&lt;1,1 &amp; " - " &amp; AZ173+VLOOKUP(BI173,NyVs!$L$2:$V$4,DK173,1),IF(AZ173+VLOOKUP(BI173,NyVs!$L$2:$V$4,DK173,1)&gt;19,AZ173-VLOOKUP(BI173,NyVs!$L$2:$V$4,DK173,1) &amp; " - " &amp; 19,AZ173-VLOOKUP(BI173,NyVs!$L$2:$V$4,DK173,1) &amp; " - " &amp; AZ173+VLOOKUP(BI173,NyVs!$L$2:$V$4,DK173,1))),"")</f>
        <v/>
      </c>
      <c r="CH173" s="4" t="str">
        <f>IF(AND(ISNUMBER(BA173),ISNUMBER(DK173)),IF(BA173-VLOOKUP(BI173,NyPp!$L$2:$V$4,DK173,1)&lt;1,1 &amp; " - " &amp; BA173+VLOOKUP(BI173,NyPp!$L$2:$V$4,DK173,1),IF(BA173+VLOOKUP(BI173,NyPp!$L$2:$V$4,DK173,1)&gt;19,BA173-VLOOKUP(BI173,NyPp!$L$2:$V$4,DK173,1) &amp; " - " &amp; 19,BA173-VLOOKUP(BI173,NyPp!$L$2:$V$4,DK173,1) &amp; " - " &amp; BA173+VLOOKUP(BI173,NyPp!$L$2:$V$4,DK173,1))),"")</f>
        <v/>
      </c>
      <c r="CI173" s="4" t="str">
        <f>IF(AND(ISNUMBER(BB173),ISNUMBER(DK173)),IF(BB173-VLOOKUP(BI173,NyIGS!$L$2:$V$4,DK173,1)&lt;40,40 &amp; " - " &amp; BB173+VLOOKUP(BI173,NyIGS!$L$2:$V$4,DK173,1),IF(BB173+VLOOKUP(BI173,NyIGS!$L$2:$V$4,DK173,1)&gt;160,BB173-VLOOKUP(BI173,NyIGS!$L$2:$V$4,DK173,1) &amp; " - " &amp; 160,BB173-VLOOKUP(BI173,NyIGS!$L$2:$V$4,DK173,1) &amp; " - " &amp; BB173+VLOOKUP(BI173,NyIGS!$L$2:$V$4,DK173,1))),"")</f>
        <v/>
      </c>
      <c r="CJ173" s="4" t="str">
        <f>IF(AND(ISNUMBER(BC173),ISNUMBER(DK173)),IF(BC173-VLOOKUP(BI173,NyIRS!$L$2:$V$4,DK173,1)&lt;40,40 &amp; " - " &amp; BC173+VLOOKUP(BI173,NyIRS!$L$2:$V$4,DK173,1),IF(BC173+VLOOKUP(BI173,NyIRS!$L$2:$V$4,DK173,1)&gt;160,BC173-VLOOKUP(BI173,NyIRS!$L$2:$V$4,DK173,1) &amp; " - " &amp; 160,BC173-VLOOKUP(BI173,NyIRS!$L$2:$V$4,DK173,1) &amp; " - " &amp; BC173+VLOOKUP(BI173,NyIRS!$L$2:$V$4,DK173,1))),"")</f>
        <v/>
      </c>
      <c r="CK173" s="4" t="str">
        <f>IF(AND(ISNUMBER(BD173),ISNUMBER(DK173)),IF(BD173-VLOOKUP(BI173,NyIES!$L$2:$V$4,DK173,1)&lt;40,40 &amp; " - " &amp; BD173+VLOOKUP(BI173,NyIES!$L$2:$V$4,DK173,1),IF(BD173+VLOOKUP(BI173,NyIES!$L$2:$V$4,DK173,1)&gt;160,BD173-VLOOKUP(BI173,NyIES!$L$2:$V$4,DK173,1) &amp; " - " &amp; 160,BD173-VLOOKUP(BI173,NyIES!$L$2:$V$4,DK173,1) &amp; " - " &amp; BD173+VLOOKUP(BI173,NyIES!$L$2:$V$4,DK173,1))),"")</f>
        <v/>
      </c>
      <c r="CL173" s="4" t="str">
        <f>IF(AND(ISNUMBER(BE173),ISNUMBER(DK173)),IF(BE173-VLOOKUP(BI173,NyISI!$L$2:$V$4,DK173,1)&lt;40,40 &amp; " - " &amp; BE173+VLOOKUP(BI173,NyISI!$L$2:$V$4,DK173,1),IF(BE173+VLOOKUP(BI173,NyISI!$L$2:$V$4,DK173,1)&gt;160,BE173-VLOOKUP(BI173,NyISI!$L$2:$V$4,DK173,1) &amp; " - " &amp; 160,BE173-VLOOKUP(BI173,NyISI!$L$2:$V$4,DK173,1) &amp; " - " &amp; BE173+VLOOKUP(BI173,NyISI!$L$2:$V$4,DK173,1))),"")</f>
        <v/>
      </c>
      <c r="CM173" s="4" t="str">
        <f>IF(AND(ISNUMBER(DK173),DK173&lt;8),IF(AND(ISNUMBER(BF173),ISNUMBER(DK173)),IF(BF173-VLOOKUP(BI173,NyISS!$L$2:$V$4,DK173,1)&lt;40,40 &amp; " - " &amp; BF173+VLOOKUP(BI173,NyISS!$L$2:$V$4,DK173,1),IF(BF173+VLOOKUP(BI173,NyISS!$L$2:$V$4,DK173,1)&gt;160,BF173-VLOOKUP(BI173,NyISS!$L$2:$V$4,DK173,1) &amp; " - " &amp; 160,BF173-VLOOKUP(BI173,NyISS!$L$2:$V$4,DK173,1) &amp; " - " &amp; BF173+VLOOKUP(BI173,NyISS!$L$2:$V$4,DK173,1))),""),"")</f>
        <v/>
      </c>
      <c r="CN173" s="4" t="str">
        <f>IF(AND(ISNUMBER(DK173),DK173&gt;7),IF(AND(ISNUMBER(BG173),ISNUMBER(DK173)),IF(BG173-VLOOKUP(BI173,NyISM!$L$2:$V$4,DK173,1)&lt;40,40 &amp; " - " &amp; BG173+VLOOKUP(BI173,NyISM!$L$2:$V$4,DK173,1),IF(BG173+VLOOKUP(BI173,NyISM!$L$2:$V$4,DK173,1)&gt;160,BG173-VLOOKUP(BI173,NyISM!$L$2:$V$4,DK173,1) &amp; " - " &amp; 160,BG173-VLOOKUP(BI173,NyISM!$L$2:$V$4,DK173,1) &amp; " - " &amp; BG173+VLOOKUP(BI173,NyISM!$L$2:$V$4,DK173,1))),""),"")</f>
        <v/>
      </c>
      <c r="CO173" s="4" t="str">
        <f>IF(AND(ISNUMBER(BH173),ISNUMBER(DK173)),IF(BH173-VLOOKUP(BI173,NyIAM!$L$2:$V$4,DK173,1)&lt;40,40 &amp; " - " &amp; BH173+VLOOKUP(BI173,NyIAM!$L$2:$V$4,DK173,1),IF(BH173+VLOOKUP(BI173,NyIAM!$L$2:$V$4,DK173,1)&gt;160,BH173-VLOOKUP(BI173,NyIAM!$L$2:$V$4,DK173,1) &amp; " - " &amp; 160,BH173-VLOOKUP(BI173,NyIAM!$L$2:$V$4,DK173,1) &amp; " - " &amp; BH173+VLOOKUP(BI173,NyIAM!$L$2:$V$4,DK173,1))),"")</f>
        <v/>
      </c>
      <c r="CP173" s="4" t="str">
        <f>IF(AF173="","",IF(AND(ISNUMBER(AF173),ISNUMBER(DK173)),IF(VLOOKUP(AF173,NyOm!$A$2:$K$30,DK173,1)=1,"Onormalt få ord",IF(VLOOKUP(AF173,NyOm!$A$2:$K$30,DK173,1)=2,"Färre antal ord än normalt",IF(VLOOKUP(AF173,NyOm!$A$2:$K$30,DK173,1)=3,"Normalt antal ord","")))))</f>
        <v/>
      </c>
      <c r="CQ173" s="4" t="str">
        <f>IF(AB173="","",IF(AND(ISNUMBER(AB173),ISNUMBER(DK173)),IF(VLOOKUP(AB173,NyPbTid!$A$2:$K$218,DK173,1)=1,"Onormalt lång tidsåtgång",IF(VLOOKUP(AB173,NyPbTid!$A$2:$K$218,DK173,1)=2,"Långsammare än normalt",IF(VLOOKUP(AB173,NyPbTid!$A$2:$K$218,DK173,1)=3,"Normal tidsåtgång","")))))</f>
        <v/>
      </c>
      <c r="CR173" s="4" t="str">
        <f>IF(AC173="","",IF(AND(ISNUMBER(AC173),ISNUMBER(DK173)),IF(VLOOKUP(AC173,NyPbFel!$A$2:$K$18,DK173,1)=1,"Onormalt antal fel",IF(VLOOKUP(AC173,NyPbFel!$A$2:$K$18,DK173,1)=2,"Fler fel än normalt",IF(VLOOKUP(AC173,NyPbFel!$A$2:$K$18,DK173,1)=3,"Normalt antal fel","")))))</f>
        <v/>
      </c>
      <c r="CS173" s="4" t="str">
        <f t="shared" si="50"/>
        <v/>
      </c>
      <c r="CT173" s="4" t="str">
        <f>IF(OR(ISNUMBER(CS173),CS173="0**"),IF(ISNUMBER(CS173),CS173/ABS(CS173)*VLOOKUP(1,SignDiff!$A$3:$K$4,DK173,1),VLOOKUP(1,SignDiff!$A$3:$K$4,DK173,1)),"")</f>
        <v/>
      </c>
      <c r="CU173" s="4" t="str">
        <f>IF(OR(ISNUMBER(CS173),CS173="0**"),IF(ISNUMBER(CS173),CS173/ABS(CS173)*VLOOKUP(1,SignDiff!$A$7:$K$8,DK173,1),VLOOKUP(1,SignDiff!$A$7:$K$8,DK173,1)),"")</f>
        <v/>
      </c>
      <c r="CV173" s="4" t="str">
        <f t="shared" si="51"/>
        <v/>
      </c>
      <c r="CW173" s="4" t="str">
        <f t="shared" si="52"/>
        <v/>
      </c>
      <c r="CX173" s="4" t="str">
        <f>IF(OR(ISNUMBER(CS173),CS173="0**"),IF(CS173="0**",VLOOKUP(0,'IRS-IES'!$A$2:$C$43,2,1),IF(CS173&lt;0,VLOOKUP(ABS(CS173),'IRS-IES'!$A$2:$C$43,2,1),VLOOKUP(ABS(CS173),'IRS-IES'!$A$2:$C$43,3,1))),"")</f>
        <v/>
      </c>
      <c r="CY173" s="4" t="str">
        <f t="shared" si="53"/>
        <v/>
      </c>
      <c r="CZ173" s="4" t="str">
        <f>IF(OR(ISNUMBER(CY173),CY173="0**"),IF(ISNUMBER(CY173),CY173/ABS(CY173)*VLOOKUP(2,SignDiff!$A$3:$K$4,DK173,1),VLOOKUP(2,SignDiff!$A$3:$K$4,DK173,1)),"")</f>
        <v/>
      </c>
      <c r="DA173" s="4" t="str">
        <f>IF(OR(ISNUMBER(CY173),CY173="0**"),IF(ISNUMBER(CY173),CY173/ABS(CY173)*VLOOKUP(2,SignDiff!$A$7:$K$8,DK173,1),VLOOKUP(2,SignDiff!$A$7:$K$8,DK173,1)),"")</f>
        <v/>
      </c>
      <c r="DB173" s="4" t="str">
        <f t="shared" si="54"/>
        <v/>
      </c>
      <c r="DC173" s="4" t="str">
        <f t="shared" si="55"/>
        <v/>
      </c>
      <c r="DD173" s="4" t="str">
        <f>IF(OR(ISNUMBER(CY173),CY173="0**"),IF(CY173="0**",VLOOKUP(0,'ISI-ISS'!$A$2:$C$43,2,1),IF(CY173&lt;0,VLOOKUP(ABS(CY173),'ISI-ISS'!$A$2:$C$43,2,1),VLOOKUP(ABS(CY173),'ISI-ISS'!$A$2:$C$43,3,1))),"")</f>
        <v/>
      </c>
      <c r="DE173" s="4" t="str">
        <f t="shared" si="56"/>
        <v/>
      </c>
      <c r="DF173" s="4" t="str">
        <f>IF(OR(ISNUMBER(DE173),DE173="0**"),IF(ISNUMBER(DE173),DE173/ABS(DE173)*VLOOKUP(2,SignDiff!$A$3:$K$4,DK173,1),VLOOKUP(2,SignDiff!$A$3:$K$4,DK173,1)),"")</f>
        <v/>
      </c>
      <c r="DG173" s="4" t="str">
        <f>IF(OR(ISNUMBER(DE173),DE173="0**"),IF(ISNUMBER(DE173),DE173/ABS(DE173)*VLOOKUP(2,SignDiff!$A$7:$K$8,DK173,1),VLOOKUP(2,SignDiff!$A$7:$K$8,DK173,1)),"")</f>
        <v/>
      </c>
      <c r="DH173" s="4" t="str">
        <f t="shared" si="57"/>
        <v/>
      </c>
      <c r="DI173" s="4" t="str">
        <f t="shared" si="58"/>
        <v/>
      </c>
      <c r="DJ173" s="4" t="str">
        <f>IF(OR(ISNUMBER(DE173),DE173="0**"),IF(DE173="0**",VLOOKUP(0,'ISI-ISM'!$A$2:$C$43,2,1),IF(DE173&lt;0,VLOOKUP(ABS(DE173),'ISI-ISM'!$A$2:$C$43,2,1),VLOOKUP(ABS(DE173),'ISI-ISM'!$A$2:$C$43,3,1))),"")</f>
        <v/>
      </c>
      <c r="DK173" s="4" t="str">
        <f>IF(ISERROR(VLOOKUP(N173,age!$A$2:$C$11,2,1)),"",VLOOKUP(N173,age!$A$2:$C$11,2,1))</f>
        <v/>
      </c>
      <c r="DL173" s="4" t="str">
        <f>IF(ISERROR(VLOOKUP(N173,age!$A$2:$C$11,3,1)),"",VLOOKUP(N173,age!$A$2:$C$11,3,1))</f>
        <v/>
      </c>
      <c r="DM173" s="4">
        <f t="shared" si="45"/>
        <v>0</v>
      </c>
      <c r="DN173" s="4">
        <f t="shared" si="46"/>
        <v>0</v>
      </c>
      <c r="DO173" s="4">
        <f t="shared" si="47"/>
        <v>0</v>
      </c>
      <c r="DP173" s="4">
        <f t="shared" si="48"/>
        <v>0</v>
      </c>
      <c r="DQ173" s="4">
        <f t="shared" si="49"/>
        <v>0</v>
      </c>
      <c r="DR173" s="9" t="str">
        <f t="shared" si="59"/>
        <v/>
      </c>
      <c r="DS173" s="9" t="str">
        <f t="shared" si="60"/>
        <v/>
      </c>
      <c r="DT173" s="9" t="str">
        <f t="shared" si="61"/>
        <v/>
      </c>
      <c r="DU173" s="9" t="str">
        <f t="shared" si="62"/>
        <v/>
      </c>
      <c r="DV173" s="9" t="str">
        <f t="shared" si="63"/>
        <v/>
      </c>
      <c r="DW173" s="9" t="str">
        <f t="shared" si="64"/>
        <v/>
      </c>
      <c r="DX173" s="9" t="str">
        <f t="shared" si="65"/>
        <v/>
      </c>
      <c r="DY173" s="9" t="str">
        <f>IF(AND(ISNUMBER(AJ173),ISNUMBER(DK173)),IF(AJ173-VLOOKUP(BI173,NyFi!$L$2:$V$4,DK173,1)&lt;1,1,AJ173-VLOOKUP(BI173,NyFi!$L$2:$V$4,DK173,1)),"")</f>
        <v/>
      </c>
      <c r="DZ173" s="9" t="str">
        <f>IF(AND(ISNUMBER(DK173),DK173&lt;8),IF(AND(ISNUMBER(AK173),ISNUMBER(DK173)),IF(AK173-VLOOKUP(BI173,NyGs!$L$2:$V$4,DK173,1)&lt;1,1,AK173-VLOOKUP(BI173,NyGs!$L$2:$V$4,DK173,1)),""),"")</f>
        <v/>
      </c>
      <c r="EA173" s="9" t="str">
        <f>IF(AND(ISNUMBER(AL173),ISNUMBER(DK173)),IF(AL173-VLOOKUP(BI173,NyRm!$L$2:$V$4,DK173,1)&lt;1,1,AL173-VLOOKUP(BI173,NyRm!$L$2:$V$4,DK173,1)),"")</f>
        <v/>
      </c>
      <c r="EB173" s="9" t="str">
        <f>IF(AND(ISNUMBER(AM173),ISNUMBER(DK173)),IF(AM173-VLOOKUP(BI173,NyFm!$L$2:$V$4,DK173,1)&lt;1,1,AM173-VLOOKUP(BI173,NyFm!$L$2:$V$4,DK173,1)),"")</f>
        <v/>
      </c>
      <c r="EC173" s="9" t="str">
        <f>IF(AND(ISNUMBER(DK173),DK173&lt;8),IF(AND(ISNUMBER(AN173),ISNUMBER(DK173)),IF(AN173-VLOOKUP(BI173,NyLi1R!$L$2:$V$4,DK173,1)&lt;1,1,AN173-VLOOKUP(BI173,NyLi1R!$L$2:$V$4,DK173,1)),""),"")</f>
        <v/>
      </c>
      <c r="ED173" s="9" t="str">
        <f>IF(AND(ISNUMBER(DK173),DK173&lt;8),IF(AND(ISNUMBER(AO173),ISNUMBER(DK173)),IF(AO173-VLOOKUP(BI173,NyLi1E!$L$2:$V$4,DK173,1)&lt;1,1,AO173-VLOOKUP(BI173,NyLi1E!$L$2:$V$4,DK173,1)),""),"")</f>
        <v/>
      </c>
      <c r="EE173" s="9" t="str">
        <f>IF(AND(ISNUMBER(DK173),DK173&lt;8),IF(AND(ISNUMBER(AP173),ISNUMBER(DK173)),IF(AP173-VLOOKUP(BI173,NyLi1T!$L$2:$V$4,DK173,1)&lt;1,1,AP173-VLOOKUP(BI173,NyLi1T!$L$2:$V$4,DK173,1)),""),"")</f>
        <v/>
      </c>
      <c r="EF173" s="9" t="str">
        <f>IF(AND(ISNUMBER(DK173),DK173&gt;7),IF(AND(ISNUMBER(AQ173),ISNUMBER(DK173)),IF(AQ173-VLOOKUP(BI173,NyLi2R!$L$2:$V$4,DK173,1)&lt;1,1,AQ173-VLOOKUP(BI173,NyLi2R!$L$2:$V$4,DK173,1)),""),"")</f>
        <v/>
      </c>
      <c r="EG173" s="9" t="str">
        <f>IF(AND(ISNUMBER(DK173),DK173&gt;7),IF(AND(ISNUMBER(AR173),ISNUMBER(DK173)),IF(AR173-VLOOKUP(BI173,NyLi2E!$L$2:$V$4,DK173,1)&lt;1,1,AR173-VLOOKUP(BI173,NyLi2E!$L$2:$V$4,DK173,1)),""),"")</f>
        <v/>
      </c>
      <c r="EH173" s="9" t="str">
        <f>IF(AND(ISNUMBER(DK173),DK173&gt;7),IF(AND(ISNUMBER(AS173),ISNUMBER(DK173)),IF(AS173-VLOOKUP(BI173,NyLi2T!$L$2:$V$4,DK173,1)&lt;1,1,AS173-VLOOKUP(BI173,NyLi2T!$L$2:$V$4,DK173,1)),""),"")</f>
        <v/>
      </c>
      <c r="EI173" s="9" t="str">
        <f>IF(AND(ISNUMBER(DK173),DK173&lt;8),IF(AND(ISNUMBER(AT173),ISNUMBER(DK173)),IF(AT173-VLOOKUP(BI173,NySs!$L$2:$V$4,DK173,1)&lt;1,1,AT173-VLOOKUP(BI173,NySs!$L$2:$V$4,DK173,1)),""),"")</f>
        <v/>
      </c>
      <c r="EJ173" s="9" t="str">
        <f>IF(AND(ISNUMBER(DK173),DK173&lt;9),IF(AND(ISNUMBER(AU173),ISNUMBER(DK173)),IF(AU173-VLOOKUP(BI173,NyEo!$L$2:$V$4,DK173,1)&lt;1,1,AU173-VLOOKUP(BI173,NyEo!$L$2:$V$4,DK173,1)),""),"")</f>
        <v/>
      </c>
      <c r="EK173" s="9" t="str">
        <f>IF(AND(ISNUMBER(DK173),DK173&gt;7),IF(AND(ISNUMBER(AV173),ISNUMBER(DK173)),IF(AV173-VLOOKUP(BI173,NyHt!$L$2:$V$4,DK173,1)&lt;1,1,AV173-VLOOKUP(BI173,NyHt!$L$2:$V$4,DK173,1)),""),"")</f>
        <v/>
      </c>
      <c r="EL173" s="9" t="str">
        <f>IF(AND(ISNUMBER(AW173),ISNUMBER(DK173)),IF(AW173-VLOOKUP(BI173,NySiF!$L$2:$V$4,DK173,1)&lt;1,1,AW173-VLOOKUP(BI173,NySiF!$L$2:$V$4,DK173,1)),"")</f>
        <v/>
      </c>
      <c r="EM173" s="9" t="str">
        <f>IF(AND(ISNUMBER(AX173),ISNUMBER(DK173)),IF(AX173-VLOOKUP(BI173,NySiB!$L$2:$V$4,DK173,1)&lt;1,1,AX173-VLOOKUP(BI173,NySiB!$L$2:$V$4,DK173,1)),"")</f>
        <v/>
      </c>
      <c r="EN173" s="9" t="str">
        <f>IF(AND(ISNUMBER(AY173),ISNUMBER(DK173)),IF(AY173-VLOOKUP(BI173,NySiT!$L$2:$V$4,DK173,1)&lt;1,1,AY173-VLOOKUP(BI173,NySiT!$L$2:$V$4,DK173,1)),"")</f>
        <v/>
      </c>
      <c r="EO173" s="9" t="str">
        <f>IF(AND(ISNUMBER(AZ173),ISNUMBER(DK173)),IF(AZ173-VLOOKUP(BI173,NyVs!$L$2:$V$4,DK173,1)&lt;1,1,AZ173-VLOOKUP(BI173,NyVs!$L$2:$V$4,DK173,1)),"")</f>
        <v/>
      </c>
      <c r="EP173" s="9" t="str">
        <f>IF(AND(ISNUMBER(BA173),ISNUMBER(DK173)),IF(BA173-VLOOKUP(BI173,NyPp!$L$2:$V$4,DK173,1)&lt;1,1,BA173-VLOOKUP(BI173,NyPp!$L$2:$V$4,DK173,1)),"")</f>
        <v/>
      </c>
      <c r="EQ173" s="9" t="str">
        <f>IF(AND(ISNUMBER(BB173),ISNUMBER(DK173)),IF(BB173-VLOOKUP(BI173,NyIGS!$L$2:$V$4,DK173,1)&lt;40,40,BB173-VLOOKUP(BI173,NyIGS!$L$2:$V$4,DK173,1)),"")</f>
        <v/>
      </c>
      <c r="ER173" s="9" t="str">
        <f>IF(AND(ISNUMBER(BC173),ISNUMBER(DK173)),IF(BC173-VLOOKUP(BI173,NyIRS!$L$2:$V$4,DK173,1)&lt;40,40,BC173-VLOOKUP(BI173,NyIRS!$L$2:$V$4,DK173,1)),"")</f>
        <v/>
      </c>
      <c r="ES173" s="9" t="str">
        <f>IF(AND(ISNUMBER(BD173),ISNUMBER(DK173)),IF(BD173-VLOOKUP(BI173,NyIES!$L$2:$V$4,DK173,1)&lt;40,40,BD173-VLOOKUP(BI173,NyIES!$L$2:$V$4,DK173,1)),"")</f>
        <v/>
      </c>
      <c r="ET173" s="9" t="str">
        <f>IF(AND(ISNUMBER(BE173),ISNUMBER(DK173)),IF(BE173-VLOOKUP(BI173,NyISI!$L$2:$V$4,DK173,1)&lt;40,40,BE173-VLOOKUP(BI173,NyISI!$L$2:$V$4,DK173,1)),"")</f>
        <v/>
      </c>
      <c r="EU173" s="9" t="str">
        <f>IF(AND(ISNUMBER(DK173),DK173&lt;8),IF(AND(ISNUMBER(BF173),ISNUMBER(DK173)),IF(BF173-VLOOKUP(BI173,NyISS!$L$2:$V$4,DK173,1)&lt;40,40,BF173-VLOOKUP(BI173,NyISS!$L$2:$V$4,DK173,1)),""),"")</f>
        <v/>
      </c>
      <c r="EV173" s="9" t="str">
        <f>IF(AND(ISNUMBER(DK173),DK173&gt;7),IF(AND(ISNUMBER(BG173),ISNUMBER(DK173)),IF(BG173-VLOOKUP(BI173,NyISM!$L$2:$V$4,DK173,1)&lt;40,40,BG173-VLOOKUP(BI173,NyISM!$L$2:$V$4,DK173,1)),""),"")</f>
        <v/>
      </c>
      <c r="EW173" s="9" t="str">
        <f>IF(AND(ISNUMBER(BH173),ISNUMBER(DK173)),IF(BH173-VLOOKUP(BI173,NyIAM!$L$2:$V$4,DK173,1)&lt;40,40,BH173-VLOOKUP(BI173,NyIAM!$L$2:$V$4,DK173,1)),"")</f>
        <v/>
      </c>
      <c r="EX173" s="9" t="str">
        <f>IF(AND(ISNUMBER(AJ173),ISNUMBER(DK173)),IF(AJ173+VLOOKUP(BI173,NyFi!$L$2:$V$4,DK173,1)&gt;19,19,AJ173+VLOOKUP(BI173,NyFi!$L$2:$V$4,DK173,1)),"")</f>
        <v/>
      </c>
      <c r="EY173" s="9" t="str">
        <f>IF(AND(ISNUMBER(DK173),DK173&lt;8),IF(AND(ISNUMBER(AK173),ISNUMBER(DK173)),IF(AK173+VLOOKUP(BI173,NyGs!$L$2:$V$4,DK173,1)&gt;19,19,AK173+VLOOKUP(BI173,NyGs!$L$2:$V$4,DK173,1)),""),"")</f>
        <v/>
      </c>
      <c r="EZ173" s="9" t="str">
        <f>IF(AND(ISNUMBER(AL173),ISNUMBER(DK173)),IF(AL173+VLOOKUP(BI173,NyRm!$L$2:$V$4,DK173,1)&gt;19,19,AL173+VLOOKUP(BI173,NyRm!$L$2:$V$4,DK173,1)),"")</f>
        <v/>
      </c>
      <c r="FA173" s="9" t="str">
        <f>IF(AND(ISNUMBER(AM173),ISNUMBER(DK173)),IF(AM173+VLOOKUP(BI173,NyFm!$L$2:$V$4,DK173,1)&gt;19,19,AM173+VLOOKUP(BI173,NyFm!$L$2:$V$4,DK173,1)),"")</f>
        <v/>
      </c>
      <c r="FB173" s="9" t="str">
        <f>IF(AND(ISNUMBER(DK173),DK173&lt;8),IF(AND(ISNUMBER(AN173),ISNUMBER(DK173)),IF(AN173+VLOOKUP(BI173,NyLi1R!$L$2:$V$4,DK173,1)&gt;19,19,AN173+VLOOKUP(BI173,NyLi1R!$L$2:$V$4,DK173,1)),""),"")</f>
        <v/>
      </c>
      <c r="FC173" s="9" t="str">
        <f>IF(AND(ISNUMBER(DK173),DK173&lt;8),IF(AND(ISNUMBER(AO173),ISNUMBER(DK173)),IF(AO173+VLOOKUP(BI173,NyLi1E!$L$2:$V$4,DK173,1)&gt;19,19,AO173+VLOOKUP(BI173,NyLi1E!$L$2:$V$4,DK173,1)),""),"")</f>
        <v/>
      </c>
      <c r="FD173" s="9" t="str">
        <f>IF(AND(ISNUMBER(DK173),DK173&lt;8),IF(AND(ISNUMBER(AP173),ISNUMBER(DK173)),IF(AP173+VLOOKUP(BI173,NyLi1T!$L$2:$V$4,DK173,1)&gt;19,19,AP173+VLOOKUP(BI173,NyLi1T!$L$2:$V$4,DK173,1)),""),"")</f>
        <v/>
      </c>
      <c r="FE173" s="9" t="str">
        <f>IF(AND(ISNUMBER(DK173),DK173&gt;7),IF(AND(ISNUMBER(AQ173),ISNUMBER(DK173)),IF(AQ173+VLOOKUP(BI173,NyLi2R!$L$2:$V$4,DK173,1)&gt;19,19,AQ173+VLOOKUP(BI173,NyLi2R!$L$2:$V$4,DK173,1)),""),"")</f>
        <v/>
      </c>
      <c r="FF173" s="9" t="str">
        <f>IF(AND(ISNUMBER(DK173),DK173&gt;7),IF(AND(ISNUMBER(AR173),ISNUMBER(DK173)),IF(AR173+VLOOKUP(BI173,NyLi2E!$L$2:$V$4,DK173,1)&gt;19,19,AR173+VLOOKUP(BI173,NyLi2E!$L$2:$V$4,DK173,1)),""),"")</f>
        <v/>
      </c>
      <c r="FG173" s="9" t="str">
        <f>IF(AND(ISNUMBER(DK173),DK173&gt;7),IF(AND(ISNUMBER(AS173),ISNUMBER(DK173)),IF(AS173+VLOOKUP(BI173,NyLi2T!$L$2:$V$4,DK173,1)&gt;19,19,AS173+VLOOKUP(BI173,NyLi2T!$L$2:$V$4,DK173,1)),""),"")</f>
        <v/>
      </c>
      <c r="FH173" s="9" t="str">
        <f>IF(AND(ISNUMBER(DK173),DK173&lt;8),IF(AND(ISNUMBER(AT173),ISNUMBER(DK173)),IF(AT173+VLOOKUP(BI173,NySs!$L$2:$V$4,DK173,1)&gt;19,19,AT173+VLOOKUP(BI173,NySs!$L$2:$V$4,DK173,1)),""),"")</f>
        <v/>
      </c>
      <c r="FI173" s="9" t="str">
        <f>IF(AND(ISNUMBER(DK173),DK173&lt;9),IF(AND(ISNUMBER(AU173),ISNUMBER(DK173)),IF(AU173+VLOOKUP(BI173,NyEo!$L$2:$V$4,DK173,1)&gt;19,19,AU173+VLOOKUP(BI173,NyEo!$L$2:$V$4,DK173,1)),""),"")</f>
        <v/>
      </c>
      <c r="FJ173" s="9" t="str">
        <f>IF(AND(ISNUMBER(DK173),DK173&gt;7),IF(AND(ISNUMBER(AV173),ISNUMBER(DK173)),IF(AV173+VLOOKUP(BI173,NyHt!$L$2:$V$4,DK173,1)&gt;19,19,AV173+VLOOKUP(BI173,NyHt!$L$2:$V$4,DK173,1)),""),"")</f>
        <v/>
      </c>
      <c r="FK173" s="9" t="str">
        <f>IF(AND(ISNUMBER(AW173),ISNUMBER(DK173)),IF(AW173+VLOOKUP(BI173,NySiF!$L$2:$V$4,DK173,1)&gt;19,19,AW173+VLOOKUP(BI173,NySiF!$L$2:$V$4,DK173,1)),"")</f>
        <v/>
      </c>
      <c r="FL173" s="9" t="str">
        <f>IF(AND(ISNUMBER(AX173),ISNUMBER(DK173)),IF(AX173+VLOOKUP(BI173,NySiB!$L$2:$V$4,DK173,1)&gt;19,19,AX173+VLOOKUP(BI173,NySiB!$L$2:$V$4,DK173,1)),"")</f>
        <v/>
      </c>
      <c r="FM173" s="9" t="str">
        <f>IF(AND(ISNUMBER(AY173),ISNUMBER(DK173)),IF(AY173+VLOOKUP(BI173,NySiT!$L$2:$V$4,DK173,1)&gt;19,19,AY173+VLOOKUP(BI173,NySiT!$L$2:$V$4,DK173,1)),"")</f>
        <v/>
      </c>
      <c r="FN173" s="9" t="str">
        <f>IF(AND(ISNUMBER(AZ173),ISNUMBER(DK173)),IF(AZ173+VLOOKUP(BI173,NyVs!$L$2:$V$4,DK173,1)&gt;19,19,AZ173+VLOOKUP(BI173,NyVs!$L$2:$V$4,DK173,1)),"")</f>
        <v/>
      </c>
      <c r="FO173" s="9" t="str">
        <f>IF(AND(ISNUMBER(BA173),ISNUMBER(DK173)),IF(BA173+VLOOKUP(BI173,NyPp!$L$2:$V$4,DK173,1)&gt;19,19,BA173+VLOOKUP(BI173,NyPp!$L$2:$V$4,DK173,1)),"")</f>
        <v/>
      </c>
      <c r="FP173" s="9" t="str">
        <f>IF(AND(ISNUMBER(BB173),ISNUMBER(DK173)),IF(BB173+VLOOKUP(BI173,NyIGS!$L$2:$V$4,DK173,1)&gt;160,160,BB173+VLOOKUP(BI173,NyIGS!$L$2:$V$4,DK173,1)),"")</f>
        <v/>
      </c>
      <c r="FQ173" s="9" t="str">
        <f>IF(AND(ISNUMBER(BC173),ISNUMBER(DK173)),IF(BC173+VLOOKUP(BI173,NyIRS!$L$2:$V$4,DK173,1)&gt;160,160,BC173+VLOOKUP(BI173,NyIRS!$L$2:$V$4,DK173,1)),"")</f>
        <v/>
      </c>
      <c r="FR173" s="9" t="str">
        <f>IF(AND(ISNUMBER(BD173),ISNUMBER(DK173)),IF(BD173+VLOOKUP(BI173,NyIES!$L$2:$V$4,DK173,1)&gt;160,160, BD173+VLOOKUP(BI173,NyIES!$L$2:$V$4,DK173,1)),"")</f>
        <v/>
      </c>
      <c r="FS173" s="9" t="str">
        <f>IF(AND(ISNUMBER(BE173),ISNUMBER(DK173)),IF(BE173+VLOOKUP(BI173,NyISI!$L$2:$V$4,DK173,1)&gt;160,160,BE173+VLOOKUP(BI173,NyISI!$L$2:$V$4,DK173,1)),"")</f>
        <v/>
      </c>
      <c r="FT173" s="9" t="str">
        <f>IF(AND(ISNUMBER(DK173),DK173&lt;8),IF(AND(ISNUMBER(BF173),ISNUMBER(DK173)),IF(BF173+VLOOKUP(BI173,NyISS!$L$2:$V$4,DK173,1)&gt;160,160,BF173+VLOOKUP(BI173,NyISS!$L$2:$V$4,DK173,1)),""),"")</f>
        <v/>
      </c>
      <c r="FU173" s="9" t="str">
        <f>IF(AND(ISNUMBER(DK173),DK173&gt;7),IF(AND(ISNUMBER(BG173),ISNUMBER(DK173)),IF(BG173+VLOOKUP(BI173,NyISM!$L$2:$V$4,DK173,1)&gt;160,160,BG173+VLOOKUP(BI173,NyISM!$L$2:$V$4,DK173,1)),""),"")</f>
        <v/>
      </c>
      <c r="FV173" s="9" t="str">
        <f>IF(AND(ISNUMBER(BH173),ISNUMBER(DK173)),IF(BH173+VLOOKUP(BI173,NyIAM!$L$2:$V$4,DK173,1)&gt;160,160,BH173+VLOOKUP(BI173,NyIAM!$L$2:$V$4,DK173,1)),"")</f>
        <v/>
      </c>
    </row>
    <row r="174" spans="1:178" x14ac:dyDescent="0.2">
      <c r="A174" s="51"/>
      <c r="B174" s="51"/>
      <c r="C174" s="51"/>
      <c r="D174" s="51"/>
      <c r="E174" s="51"/>
      <c r="F174" s="51"/>
      <c r="G174" s="51"/>
      <c r="H174" s="51"/>
      <c r="I174" s="51"/>
      <c r="J174" s="52"/>
      <c r="K174" s="52"/>
      <c r="L174" s="53"/>
      <c r="M174" s="53"/>
      <c r="N174" s="58" t="str">
        <f t="shared" si="44"/>
        <v/>
      </c>
      <c r="O174" s="53"/>
      <c r="P174" s="53"/>
      <c r="Q174" s="53"/>
      <c r="R174" s="53"/>
      <c r="S174" s="53"/>
      <c r="T174" s="53"/>
      <c r="U174" s="53"/>
      <c r="V174" s="53"/>
      <c r="W174" s="53"/>
      <c r="X174" s="53"/>
      <c r="Y174" s="53"/>
      <c r="Z174" s="53"/>
      <c r="AA174" s="53"/>
      <c r="AB174" s="53"/>
      <c r="AC174" s="53"/>
      <c r="AD174" s="53"/>
      <c r="AE174" s="53"/>
      <c r="AF174" s="53"/>
      <c r="AG174" s="53"/>
      <c r="AH174" s="53"/>
      <c r="AI174" s="53"/>
      <c r="AJ174" s="4" t="str">
        <f>IF(O174="","",IF(ISNUMBER(N174),VLOOKUP(O174,NyFi!$A$2:$K$40,DK174),""))</f>
        <v/>
      </c>
      <c r="AK174" s="4" t="str">
        <f>IF(P174="","",IF(AND(ISNUMBER(N174),DK174&lt;8),VLOOKUP(P174,NyGs!$A$2:$G$41,DK174),""))</f>
        <v/>
      </c>
      <c r="AL174" s="4" t="str">
        <f>IF(AA174="","",IF(ISNUMBER(N174),VLOOKUP(AA174,NyRm!$A$2:$K$56,DK174),""))</f>
        <v/>
      </c>
      <c r="AM174" s="4" t="str">
        <f>IF(Z174="","",IF(ISNUMBER(N174),VLOOKUP(Z174,NyFm!$A$2:$K$46,DK174),""))</f>
        <v/>
      </c>
      <c r="AN174" s="4" t="str">
        <f>IF(U174="","",IF(AND(ISNUMBER(N174),DK174&lt;8),VLOOKUP(U174,NyLi1R!$A$2:$G$20,DK174),""))</f>
        <v/>
      </c>
      <c r="AO174" s="4" t="str">
        <f>IF(V174="","",IF(AND(ISNUMBER(N174),DK174&lt;8),VLOOKUP(V174,NyLi1E!$A$2:$G$20,DK174),""))</f>
        <v/>
      </c>
      <c r="AP174" s="4" t="str">
        <f>IF(AND(ISNUMBER(N174),ISNUMBER(AN174),ISNUMBER(AO174),DK174&lt;8),VLOOKUP(AN174+AO174,NyLi1T!$A$2:$G$40,DK174),"")</f>
        <v/>
      </c>
      <c r="AQ174" s="4" t="str">
        <f>IF(W174="","",IF(AND(ISNUMBER(N174),DK174&gt;7),VLOOKUP(W174,NyLi2R!$A$2:$K$20,DK174),""))</f>
        <v/>
      </c>
      <c r="AR174" s="4" t="str">
        <f>IF(X174="","",IF(AND(ISNUMBER(N174),DK174&gt;7),VLOOKUP(X174,NyLi2E!$A$2:$K$20,DK174),""))</f>
        <v/>
      </c>
      <c r="AS174" s="4" t="str">
        <f>IF(AND(ISNUMBER(N174),ISNUMBER(AQ174),ISNUMBER(AR174),DK174&gt;7),VLOOKUP(AQ174+AR174,NyLi2T!$A$2:$K$40,DK174),"")</f>
        <v/>
      </c>
      <c r="AT174" s="4" t="str">
        <f>IF(AE174="","",IF(AND(ISNUMBER(N174),DK174&lt;8),VLOOKUP(AE174,NySs!$A$2:$G$28,DK174),""))</f>
        <v/>
      </c>
      <c r="AU174" s="4" t="str">
        <f>IF(AD174="","",IF(AND(ISNUMBER(N174),DK174&lt;9),VLOOKUP(AD174,NyEo!$A$2:$H$22,DK174),""))</f>
        <v/>
      </c>
      <c r="AV174" s="4" t="str">
        <f>IF(Q174="","",IF(AND(ISNUMBER(N174),DK174&gt;7),VLOOKUP(Q174,NyHt!$A$2:$K$17,DK174),""))</f>
        <v/>
      </c>
      <c r="AW174" s="4" t="str">
        <f>IF(R174="","",IF(ISNUMBER(N174),VLOOKUP(R174,NySiF!$A$2:$K$18,DK174),""))</f>
        <v/>
      </c>
      <c r="AX174" s="4" t="str">
        <f>IF(S174="","",IF(ISNUMBER(N174),VLOOKUP(S174,NySiB!$A$2:$K$16,DK174),""))</f>
        <v/>
      </c>
      <c r="AY174" s="4" t="str">
        <f>IF(T174="","",IF(ISNUMBER(N174),VLOOKUP(T174,NySiT!$A$2:$K$32,DK174),""))</f>
        <v/>
      </c>
      <c r="AZ174" s="4" t="str">
        <f>IF(Y174="","",IF(ISNUMBER(N174),VLOOKUP(Y174,NyVs!$A$2:$K$86,DK174),""))</f>
        <v/>
      </c>
      <c r="BA174" s="4" t="str">
        <f>IF(AI174="","",IF(ISNUMBER(N174),VLOOKUP(AI174,NyPp!$A$2:$K$202,DK174),""))</f>
        <v/>
      </c>
      <c r="BB174" s="4" t="str">
        <f>IF(AND(ISNUMBER(AJ174),ISNUMBER(AK174),ISNUMBER(AL174),ISNUMBER(AM174),DK174&lt;8),IF(COUNTIF(O174,0)+COUNTIF(P174,0)+COUNTIF(AA174,0)+COUNTIF(Z174,0)&gt;1,"",VLOOKUP(AJ174+AK174+AL174+AM174,NyIGS!$A$2:$K$78,DK174)),IF(AND(ISNUMBER(AJ174),ISNUMBER(AL174),ISNUMBER(AM174),ISNUMBER(AS174),DK174&gt;7),IF(COUNTIF(O174,0)+COUNTIF(AA174,0)+COUNTIF(Z174,0)+AND(COUNTIF(W174,0),COUNTIF(X174,0))&gt;1,"",VLOOKUP(AJ174+AL174+AM174+AS174,NyIGS!$A$2:$K$78,DK174)),""))</f>
        <v/>
      </c>
      <c r="BC174" s="4" t="str">
        <f>IF(AND(ISNUMBER(AJ174),ISNUMBER(AN174),ISNUMBER(AT174),DK174&lt;8),IF(COUNTIF(O174,0)+COUNTIF(U174,0)+COUNTIF(AE174,0)&gt;1,"",VLOOKUP(AJ174+AN174+AT174,NyIRS!$A$2:$K$59,DK174)),IF(AND(ISNUMBER(AJ174),ISNUMBER(AQ174),DK174&gt;7),IF(COUNTIF(O174,0)+COUNTIF(W174,0)&gt;1,"",VLOOKUP(AJ174+AQ174,NyIRS!$A$2:$K$59,DK174)),""))</f>
        <v/>
      </c>
      <c r="BD174" s="4" t="str">
        <f>IF(AND(ISNUMBER(AK174),ISNUMBER(AL174),ISNUMBER(AM174),DK174&lt;8),IF(COUNTIF(P174,0)+COUNTIF(AA174,0)+COUNTIF(Z174,0)&gt;1,"",VLOOKUP(AK174+AL174+AM174,NyIES!$A$2:$K$59,DK174)),IF(AND(ISNUMBER(AL174),ISNUMBER(AM174),ISNUMBER(AR174),DK174&gt;7),IF(COUNTIF(AA174,0)+COUNTIF(Z174,0)+COUNTIF(X174,0)&gt;1,"",VLOOKUP(AL174+AM174+AR174,NyIES!$A$2:$K$59,DK174)),""))</f>
        <v/>
      </c>
      <c r="BE174" s="4" t="str">
        <f>IF(AND(ISNUMBER(AJ174),ISNUMBER(AP174),ISNUMBER(AU174),DK174&lt;8),IF(COUNTIF(O174,0)+AND(COUNTIF(U174,0),COUNTIF(V174,0))+COUNTIF(AD174,0)&gt;1,"",VLOOKUP(AJ174+AP174+AU174,NyISI!$A$2:$K$59,DK174)),IF(AND(ISNUMBER(AS174),ISNUMBER(AU174),ISNUMBER(AV174),DK174=8),IF(COUNTIF(AD174,0)+COUNTIF(Q174,0)+AND(COUNTIF(W174,0),COUNTIF(X174,0))&gt;1,"",VLOOKUP(AS174+AU174+AV174,NyISI!$A$2:$K$59,DK174)),IF(AND(ISNUMBER(AS174),ISNUMBER(AV174),DK174&gt;8),IF(COUNTIF(Q174,0)+AND(COUNTIF(W174,0),COUNTIF(X174,0))&gt;1,"",VLOOKUP(AS174+AV174,NyISI!$A$2:$K$59,DK174)),"")))</f>
        <v/>
      </c>
      <c r="BF174" s="4" t="str">
        <f>IF(AND(ISNUMBER(AT174),ISNUMBER(AK174),ISNUMBER(AL174),ISNUMBER(AM174),DK174&lt;8),IF(COUNTIF(P174,0)+COUNTIF(AA174,0)+COUNTIF(Z174,0)+COUNTIF(AE174,0)&gt;1,"",VLOOKUP(AT174+AK174+AL174+AM174,NyISS!$A$2:$G$78,DK174)),"")</f>
        <v/>
      </c>
      <c r="BG174" s="4" t="str">
        <f>IF(AND(ISNUMBER(AJ174),ISNUMBER(AL174),ISNUMBER(AM174),DK174&gt;7),IF(COUNTIF(O174,0)+COUNTIF(AA174,0)+COUNTIF(Z174,0)&gt;1,"",VLOOKUP(AJ174+AL174+AM174,NyISM!$A$2:$K$59,DK174)),"")</f>
        <v/>
      </c>
      <c r="BH174" s="4" t="str">
        <f>IF(AND(ISNUMBER(AY174),ISNUMBER(AZ174)),IF(COUNTIF(T174,0)+COUNTIF(Y174,0)&gt;1,"",VLOOKUP(AY174+AZ174,NyIAM!$A$2:$K$40,DK174)),"")</f>
        <v/>
      </c>
      <c r="BJ174" s="4" t="str">
        <f>IF(ISNUMBER(BB174),VLOOKUP(BB174,Percentil!$A$2:$B$122,2,1),"")</f>
        <v/>
      </c>
      <c r="BK174" s="4" t="str">
        <f>IF(ISNUMBER(BC174),VLOOKUP(BC174,Percentil!$A$2:$B$122,2,1),"")</f>
        <v/>
      </c>
      <c r="BL174" s="4" t="str">
        <f>IF(ISNUMBER(BD174),VLOOKUP(BD174,Percentil!$A$2:$B$122,2,1),"")</f>
        <v/>
      </c>
      <c r="BM174" s="4" t="str">
        <f>IF(ISNUMBER(BE174),VLOOKUP(BE174,Percentil!$A$2:$B$122,2,1),"")</f>
        <v/>
      </c>
      <c r="BN174" s="4" t="str">
        <f>IF(ISNUMBER(BF174),VLOOKUP(BF174,Percentil!$A$2:$B$122,2,1),"")</f>
        <v/>
      </c>
      <c r="BO174" s="4" t="str">
        <f>IF(ISNUMBER(BG174),VLOOKUP(BG174,Percentil!$A$2:$B$122,2,1),"")</f>
        <v/>
      </c>
      <c r="BP174" s="4" t="str">
        <f>IF(ISNUMBER(BH174),VLOOKUP(BH174,Percentil!$A$2:$B$122,2,1),"")</f>
        <v/>
      </c>
      <c r="BQ174" s="4" t="str">
        <f>IF(AND(ISNUMBER(AJ174),ISNUMBER(DK174)),IF(AJ174-VLOOKUP(BI174,NyFi!$L$2:$V$4,DK174,1)&lt;1,1 &amp; " - " &amp; AJ174+VLOOKUP(BI174,NyFi!$L$2:$V$4,DK174,1),IF(AJ174+VLOOKUP(BI174,NyFi!$L$2:$V$4,DK174,1)&gt;19,AJ174-VLOOKUP(BI174,NyFi!$L$2:$V$4,DK174,1) &amp; " - " &amp; 19,AJ174-VLOOKUP(BI174,NyFi!$L$2:$V$4,DK174,1) &amp; " - " &amp; AJ174+VLOOKUP(BI174,NyFi!$L$2:$V$4,DK174,1))),"")</f>
        <v/>
      </c>
      <c r="BR174" s="4" t="str">
        <f>IF(AND(ISNUMBER(DK174),DK174&lt;8),IF(AND(ISNUMBER(AK174),ISNUMBER(DK174)),IF(AK174-VLOOKUP(BI174,NyGs!$L$2:$V$4,DK174,1)&lt;1,1 &amp; " - " &amp; AK174+VLOOKUP(BI174,NyGs!$L$2:$V$4,DK174,1),IF(AK174+VLOOKUP(BI174,NyGs!$L$2:$V$4,DK174,1)&gt;19,AK174-VLOOKUP(BI174,NyGs!$L$2:$V$4,DK174,1) &amp; " - " &amp; 19,AK174-VLOOKUP(BI174,NyGs!$L$2:$V$4,DK174,1) &amp; " - " &amp; AK174+VLOOKUP(BI174,NyGs!$L$2:$V$4,DK174,1))),""),"")</f>
        <v/>
      </c>
      <c r="BS174" s="4" t="str">
        <f>IF(AND(ISNUMBER(AL174),ISNUMBER(DK174)),IF(AL174-VLOOKUP(BI174,NyRm!$L$2:$V$4,DK174,1)&lt;1,1 &amp; " - " &amp; AL174+VLOOKUP(BI174,NyRm!$L$2:$V$4,DK174,1),IF(AL174+VLOOKUP(BI174,NyRm!$L$2:$V$4,DK174,1)&gt;19,AL174-VLOOKUP(BI174,NyRm!$L$2:$V$4,DK174,1) &amp; " - " &amp; 19,AL174-VLOOKUP(BI174,NyRm!$L$2:$V$4,DK174,1) &amp; " - " &amp; AL174+VLOOKUP(BI174,NyRm!$L$2:$V$4,DK174,1))),"")</f>
        <v/>
      </c>
      <c r="BT174" s="4" t="str">
        <f>IF(AND(ISNUMBER(AM174),ISNUMBER(DK174)),IF(AM174-VLOOKUP(BI174,NyFm!$L$2:$V$4,DK174,1)&lt;1,1 &amp; " - " &amp; AM174+VLOOKUP(BI174,NyFm!$L$2:$V$4,DK174,1),IF(AM174+VLOOKUP(BI174,NyFm!$L$2:$V$4,DK174,1)&gt;19,AM174-VLOOKUP(BI174,NyFm!$L$2:$V$4,DK174,1) &amp; " - " &amp; 19,AM174-VLOOKUP(BI174,NyFm!$L$2:$V$4,DK174,1) &amp; " - " &amp; AM174+VLOOKUP(BI174,NyFm!$L$2:$V$4,DK174,1))),"")</f>
        <v/>
      </c>
      <c r="BU174" s="4" t="str">
        <f>IF(AND(ISNUMBER(DK174),DK174&lt;8),IF(AND(ISNUMBER(AN174),ISNUMBER(DK174)),IF(AN174-VLOOKUP(BI174,NyLi1R!$L$2:$V$4,DK174,1)&lt;1,1 &amp; " - " &amp; AN174+VLOOKUP(BI174,NyLi1R!$L$2:$V$4,DK174,1),IF(AN174+VLOOKUP(BI174,NyLi1R!$L$2:$V$4,DK174,1)&gt;19,AN174-VLOOKUP(BI174,NyLi1R!$L$2:$V$4,DK174,1) &amp; " - " &amp; 19,AN174-VLOOKUP(BI174,NyLi1R!$L$2:$V$4,DK174,1) &amp; " - " &amp; AN174+VLOOKUP(BI174,NyLi1R!$L$2:$V$4,DK174,1))),""),"")</f>
        <v/>
      </c>
      <c r="BV174" s="4" t="str">
        <f>IF(AND(ISNUMBER(DK174),DK174&lt;8),IF(AND(ISNUMBER(AO174),ISNUMBER(DK174)),IF(AO174-VLOOKUP(BI174,NyLi1E!$L$2:$V$4,DK174,1)&lt;1,1 &amp; " - " &amp; AO174+VLOOKUP(BI174,NyLi1E!$L$2:$V$4,DK174,1),IF(AO174+VLOOKUP(BI174,NyLi1E!$L$2:$V$4,DK174,1)&gt;19,AO174-VLOOKUP(BI174,NyLi1E!$L$2:$V$4,DK174,1) &amp; " - " &amp; 19,AO174-VLOOKUP(BI174,NyLi1E!$L$2:$V$4,DK174,1) &amp; " - " &amp; AO174+VLOOKUP(BI174,NyLi1E!$L$2:$V$4,DK174,1))),""),"")</f>
        <v/>
      </c>
      <c r="BW174" s="4" t="str">
        <f>IF(AND(ISNUMBER(DK174),DK174&lt;8),IF(AND(ISNUMBER(AP174),ISNUMBER(DK174)),IF(AP174-VLOOKUP(BI174,NyLi1T!$L$2:$V$4,DK174,1)&lt;1,1 &amp; " - " &amp; AP174+VLOOKUP(BI174,NyLi1T!$L$2:$V$4,DK174,1),IF(AP174+VLOOKUP(BI174,NyLi1T!$L$2:$V$4,DK174,1)&gt;19,AP174-VLOOKUP(BI174,NyLi1T!$L$2:$V$4,DK174,1) &amp; " - " &amp; 19,AP174-VLOOKUP(BI174,NyLi1T!$L$2:$V$4,DK174,1) &amp; " - " &amp; AP174+VLOOKUP(BI174,NyLi1T!$L$2:$V$4,DK174,1))),""),"")</f>
        <v/>
      </c>
      <c r="BX174" s="4" t="str">
        <f>IF(AND(ISNUMBER(DK174),DK174&gt;7),IF(AND(ISNUMBER(AQ174),ISNUMBER(DK174)),IF(AQ174-VLOOKUP(BI174,NyLi2R!$L$2:$V$4,DK174,1)&lt;1,1 &amp; " - " &amp; AQ174+VLOOKUP(BI174,NyLi2R!$L$2:$V$4,DK174,1),IF(AQ174+VLOOKUP(BI174,NyLi2R!$L$2:$V$4,DK174,1)&gt;19,AQ174-VLOOKUP(BI174,NyLi2R!$L$2:$V$4,DK174,1) &amp; " - " &amp; 19,AQ174-VLOOKUP(BI174,NyLi2R!$L$2:$V$4,DK174,1) &amp; " - " &amp; AQ174+VLOOKUP(BI174,NyLi2R!$L$2:$V$4,DK174,1))),""),"")</f>
        <v/>
      </c>
      <c r="BY174" s="4" t="str">
        <f>IF(AND(ISNUMBER(DK174),DK174&gt;7),IF(AND(ISNUMBER(AR174),ISNUMBER(DK174)),IF(AR174-VLOOKUP(BI174,NyLi2E!$L$2:$V$4,DK174,1)&lt;1,1 &amp; " - " &amp; AR174+VLOOKUP(BI174,NyLi2E!$L$2:$V$4,DK174,1),IF(AR174+VLOOKUP(BI174,NyLi2E!$L$2:$V$4,DK174,1)&gt;19,AR174-VLOOKUP(BI174,NyLi2E!$L$2:$V$4,DK174,1) &amp; " - " &amp; 19,AR174-VLOOKUP(BI174,NyLi2E!$L$2:$V$4,DK174,1) &amp; " - " &amp; AR174+VLOOKUP(BI174,NyLi2E!$L$2:$V$4,DK174,1))),""),"")</f>
        <v/>
      </c>
      <c r="BZ174" s="4" t="str">
        <f>IF(AND(ISNUMBER(DK174),DK174&gt;7),IF(AND(ISNUMBER(AS174),ISNUMBER(DK174)),IF(AS174-VLOOKUP(BI174,NyLi2T!$L$2:$V$4,DK174,1)&lt;1,1 &amp; " - " &amp; AS174+VLOOKUP(BI174,NyLi2T!$L$2:$V$4,DK174,1),IF(AS174+VLOOKUP(BI174,NyLi2T!$L$2:$V$4,DK174,1)&gt;19,AS174-VLOOKUP(BI174,NyLi2T!$L$2:$V$4,DK174,1) &amp; " - " &amp; 19,AS174-VLOOKUP(BI174,NyLi2T!$L$2:$V$4,DK174,1) &amp; " - " &amp; AS174+VLOOKUP(BI174,NyLi2T!$L$2:$V$4,DK174,1))),""),"")</f>
        <v/>
      </c>
      <c r="CA174" s="4" t="str">
        <f>IF(AND(ISNUMBER(DK174),DK174&lt;8),IF(AND(ISNUMBER(AT174),ISNUMBER(DK174)),IF(AT174-VLOOKUP(BI174,NySs!$L$2:$V$4,DK174,1)&lt;1,1 &amp; " - " &amp; AT174+VLOOKUP(BI174,NySs!$L$2:$V$4,DK174,1),IF(AT174+VLOOKUP(BI174,NySs!$L$2:$V$4,DK174,1)&gt;19,AT174-VLOOKUP(BI174,NySs!$L$2:$V$4,DK174,1) &amp; " - " &amp; 19,AT174-VLOOKUP(BI174,NySs!$L$2:$V$4,DK174,1) &amp; " - " &amp; AT174+VLOOKUP(BI174,NySs!$L$2:$V$4,DK174,1))),""),"")</f>
        <v/>
      </c>
      <c r="CB174" s="4" t="str">
        <f>IF(AND(ISNUMBER(DK174),DK174&lt;9),IF(AND(ISNUMBER(AU174),ISNUMBER(DK174)),IF(AU174-VLOOKUP(BI174,NyEo!$L$2:$V$4,DK174,1)&lt;1,1 &amp; " - " &amp; AU174+VLOOKUP(BI174,NyEo!$L$2:$V$4,DK174,1),IF(AU174+VLOOKUP(BI174,NyEo!$L$2:$V$4,DK174,1)&gt;19,AU174-VLOOKUP(BI174,NyEo!$L$2:$V$4,DK174,1) &amp; " - " &amp; 19,AU174-VLOOKUP(BI174,NyEo!$L$2:$V$4,DK174,1) &amp; " - " &amp; AU174+VLOOKUP(BI174,NyEo!$L$2:$V$4,DK174,1))),""),"")</f>
        <v/>
      </c>
      <c r="CC174" s="4" t="str">
        <f>IF(AND(ISNUMBER(DK174),DK174&gt;7),IF(AND(ISNUMBER(AV174),ISNUMBER(DK174)),IF(AV174-VLOOKUP(BI174,NyHt!$L$2:$V$4,DK174,1)&lt;1,1 &amp; " - " &amp; AV174+VLOOKUP(BI174,NyHt!$L$2:$V$4,DK174,1),IF(AV174+VLOOKUP(BI174,NyHt!$L$2:$V$4,DK174,1)&gt;19,AV174-VLOOKUP(BI174,NyHt!$L$2:$V$4,DK174,1) &amp; " - " &amp; 19,AV174-VLOOKUP(BI174,NyHt!$L$2:$V$4,DK174,1) &amp; " - " &amp; AV174+VLOOKUP(BI174,NyHt!$L$2:$V$4,DK174,1))),""),"")</f>
        <v/>
      </c>
      <c r="CD174" s="4" t="str">
        <f>IF(AND(ISNUMBER(AW174),ISNUMBER(DK174)),IF(AW174-VLOOKUP(BI174,NySiF!$L$2:$V$4,DK174,1)&lt;1,1 &amp; " - " &amp; AW174+VLOOKUP(BI174,NySiF!$L$2:$V$4,DK174,1),IF(AW174+VLOOKUP(BI174,NySiF!$L$2:$V$4,DK174,1)&gt;19,AW174-VLOOKUP(BI174,NySiF!$L$2:$V$4,DK174,1) &amp; " - " &amp; 19,AW174-VLOOKUP(BI174,NySiF!$L$2:$V$4,DK174,1) &amp; " - " &amp; AW174+VLOOKUP(BI174,NySiF!$L$2:$V$4,DK174,1))),"")</f>
        <v/>
      </c>
      <c r="CE174" s="4" t="str">
        <f>IF(AND(ISNUMBER(AX174),ISNUMBER(DK174)),IF(AX174-VLOOKUP(BI174,NySiB!$L$2:$V$4,DK174,1)&lt;1,1 &amp; " - " &amp; AX174+VLOOKUP(BI174,NySiB!$L$2:$V$4,DK174,1),IF(AX174+VLOOKUP(BI174,NySiB!$L$2:$V$4,DK174,1)&gt;19,AX174-VLOOKUP(BI174,NySiB!$L$2:$V$4,DK174,1) &amp; " - " &amp; 19,AX174-VLOOKUP(BI174,NySiB!$L$2:$V$4,DK174,1) &amp; " - " &amp; AX174+VLOOKUP(BI174,NySiB!$L$2:$V$4,DK174,1))),"")</f>
        <v/>
      </c>
      <c r="CF174" s="4" t="str">
        <f>IF(AND(ISNUMBER(AY174),ISNUMBER(DK174)),IF(AY174-VLOOKUP(BI174,NySiT!$L$2:$V$4,DK174,1)&lt;1,1 &amp; " - " &amp; AY174+VLOOKUP(BI174,NySiT!$L$2:$V$4,DK174,1),IF(AY174+VLOOKUP(BI174,NySiT!$L$2:$V$4,DK174,1)&gt;19,AY174-VLOOKUP(BI174,NySiT!$L$2:$V$4,DK174,1) &amp; " - " &amp; 19,AY174-VLOOKUP(BI174,NySiT!$L$2:$V$4,DK174,1) &amp; " - " &amp; AY174+VLOOKUP(BI174,NySiT!$L$2:$V$4,DK174,1))),"")</f>
        <v/>
      </c>
      <c r="CG174" s="4" t="str">
        <f>IF(AND(ISNUMBER(AZ174),ISNUMBER(DK174)),IF(AZ174-VLOOKUP(BI174,NyVs!$L$2:$V$4,DK174,1)&lt;1,1 &amp; " - " &amp; AZ174+VLOOKUP(BI174,NyVs!$L$2:$V$4,DK174,1),IF(AZ174+VLOOKUP(BI174,NyVs!$L$2:$V$4,DK174,1)&gt;19,AZ174-VLOOKUP(BI174,NyVs!$L$2:$V$4,DK174,1) &amp; " - " &amp; 19,AZ174-VLOOKUP(BI174,NyVs!$L$2:$V$4,DK174,1) &amp; " - " &amp; AZ174+VLOOKUP(BI174,NyVs!$L$2:$V$4,DK174,1))),"")</f>
        <v/>
      </c>
      <c r="CH174" s="4" t="str">
        <f>IF(AND(ISNUMBER(BA174),ISNUMBER(DK174)),IF(BA174-VLOOKUP(BI174,NyPp!$L$2:$V$4,DK174,1)&lt;1,1 &amp; " - " &amp; BA174+VLOOKUP(BI174,NyPp!$L$2:$V$4,DK174,1),IF(BA174+VLOOKUP(BI174,NyPp!$L$2:$V$4,DK174,1)&gt;19,BA174-VLOOKUP(BI174,NyPp!$L$2:$V$4,DK174,1) &amp; " - " &amp; 19,BA174-VLOOKUP(BI174,NyPp!$L$2:$V$4,DK174,1) &amp; " - " &amp; BA174+VLOOKUP(BI174,NyPp!$L$2:$V$4,DK174,1))),"")</f>
        <v/>
      </c>
      <c r="CI174" s="4" t="str">
        <f>IF(AND(ISNUMBER(BB174),ISNUMBER(DK174)),IF(BB174-VLOOKUP(BI174,NyIGS!$L$2:$V$4,DK174,1)&lt;40,40 &amp; " - " &amp; BB174+VLOOKUP(BI174,NyIGS!$L$2:$V$4,DK174,1),IF(BB174+VLOOKUP(BI174,NyIGS!$L$2:$V$4,DK174,1)&gt;160,BB174-VLOOKUP(BI174,NyIGS!$L$2:$V$4,DK174,1) &amp; " - " &amp; 160,BB174-VLOOKUP(BI174,NyIGS!$L$2:$V$4,DK174,1) &amp; " - " &amp; BB174+VLOOKUP(BI174,NyIGS!$L$2:$V$4,DK174,1))),"")</f>
        <v/>
      </c>
      <c r="CJ174" s="4" t="str">
        <f>IF(AND(ISNUMBER(BC174),ISNUMBER(DK174)),IF(BC174-VLOOKUP(BI174,NyIRS!$L$2:$V$4,DK174,1)&lt;40,40 &amp; " - " &amp; BC174+VLOOKUP(BI174,NyIRS!$L$2:$V$4,DK174,1),IF(BC174+VLOOKUP(BI174,NyIRS!$L$2:$V$4,DK174,1)&gt;160,BC174-VLOOKUP(BI174,NyIRS!$L$2:$V$4,DK174,1) &amp; " - " &amp; 160,BC174-VLOOKUP(BI174,NyIRS!$L$2:$V$4,DK174,1) &amp; " - " &amp; BC174+VLOOKUP(BI174,NyIRS!$L$2:$V$4,DK174,1))),"")</f>
        <v/>
      </c>
      <c r="CK174" s="4" t="str">
        <f>IF(AND(ISNUMBER(BD174),ISNUMBER(DK174)),IF(BD174-VLOOKUP(BI174,NyIES!$L$2:$V$4,DK174,1)&lt;40,40 &amp; " - " &amp; BD174+VLOOKUP(BI174,NyIES!$L$2:$V$4,DK174,1),IF(BD174+VLOOKUP(BI174,NyIES!$L$2:$V$4,DK174,1)&gt;160,BD174-VLOOKUP(BI174,NyIES!$L$2:$V$4,DK174,1) &amp; " - " &amp; 160,BD174-VLOOKUP(BI174,NyIES!$L$2:$V$4,DK174,1) &amp; " - " &amp; BD174+VLOOKUP(BI174,NyIES!$L$2:$V$4,DK174,1))),"")</f>
        <v/>
      </c>
      <c r="CL174" s="4" t="str">
        <f>IF(AND(ISNUMBER(BE174),ISNUMBER(DK174)),IF(BE174-VLOOKUP(BI174,NyISI!$L$2:$V$4,DK174,1)&lt;40,40 &amp; " - " &amp; BE174+VLOOKUP(BI174,NyISI!$L$2:$V$4,DK174,1),IF(BE174+VLOOKUP(BI174,NyISI!$L$2:$V$4,DK174,1)&gt;160,BE174-VLOOKUP(BI174,NyISI!$L$2:$V$4,DK174,1) &amp; " - " &amp; 160,BE174-VLOOKUP(BI174,NyISI!$L$2:$V$4,DK174,1) &amp; " - " &amp; BE174+VLOOKUP(BI174,NyISI!$L$2:$V$4,DK174,1))),"")</f>
        <v/>
      </c>
      <c r="CM174" s="4" t="str">
        <f>IF(AND(ISNUMBER(DK174),DK174&lt;8),IF(AND(ISNUMBER(BF174),ISNUMBER(DK174)),IF(BF174-VLOOKUP(BI174,NyISS!$L$2:$V$4,DK174,1)&lt;40,40 &amp; " - " &amp; BF174+VLOOKUP(BI174,NyISS!$L$2:$V$4,DK174,1),IF(BF174+VLOOKUP(BI174,NyISS!$L$2:$V$4,DK174,1)&gt;160,BF174-VLOOKUP(BI174,NyISS!$L$2:$V$4,DK174,1) &amp; " - " &amp; 160,BF174-VLOOKUP(BI174,NyISS!$L$2:$V$4,DK174,1) &amp; " - " &amp; BF174+VLOOKUP(BI174,NyISS!$L$2:$V$4,DK174,1))),""),"")</f>
        <v/>
      </c>
      <c r="CN174" s="4" t="str">
        <f>IF(AND(ISNUMBER(DK174),DK174&gt;7),IF(AND(ISNUMBER(BG174),ISNUMBER(DK174)),IF(BG174-VLOOKUP(BI174,NyISM!$L$2:$V$4,DK174,1)&lt;40,40 &amp; " - " &amp; BG174+VLOOKUP(BI174,NyISM!$L$2:$V$4,DK174,1),IF(BG174+VLOOKUP(BI174,NyISM!$L$2:$V$4,DK174,1)&gt;160,BG174-VLOOKUP(BI174,NyISM!$L$2:$V$4,DK174,1) &amp; " - " &amp; 160,BG174-VLOOKUP(BI174,NyISM!$L$2:$V$4,DK174,1) &amp; " - " &amp; BG174+VLOOKUP(BI174,NyISM!$L$2:$V$4,DK174,1))),""),"")</f>
        <v/>
      </c>
      <c r="CO174" s="4" t="str">
        <f>IF(AND(ISNUMBER(BH174),ISNUMBER(DK174)),IF(BH174-VLOOKUP(BI174,NyIAM!$L$2:$V$4,DK174,1)&lt;40,40 &amp; " - " &amp; BH174+VLOOKUP(BI174,NyIAM!$L$2:$V$4,DK174,1),IF(BH174+VLOOKUP(BI174,NyIAM!$L$2:$V$4,DK174,1)&gt;160,BH174-VLOOKUP(BI174,NyIAM!$L$2:$V$4,DK174,1) &amp; " - " &amp; 160,BH174-VLOOKUP(BI174,NyIAM!$L$2:$V$4,DK174,1) &amp; " - " &amp; BH174+VLOOKUP(BI174,NyIAM!$L$2:$V$4,DK174,1))),"")</f>
        <v/>
      </c>
      <c r="CP174" s="4" t="str">
        <f>IF(AF174="","",IF(AND(ISNUMBER(AF174),ISNUMBER(DK174)),IF(VLOOKUP(AF174,NyOm!$A$2:$K$30,DK174,1)=1,"Onormalt få ord",IF(VLOOKUP(AF174,NyOm!$A$2:$K$30,DK174,1)=2,"Färre antal ord än normalt",IF(VLOOKUP(AF174,NyOm!$A$2:$K$30,DK174,1)=3,"Normalt antal ord","")))))</f>
        <v/>
      </c>
      <c r="CQ174" s="4" t="str">
        <f>IF(AB174="","",IF(AND(ISNUMBER(AB174),ISNUMBER(DK174)),IF(VLOOKUP(AB174,NyPbTid!$A$2:$K$218,DK174,1)=1,"Onormalt lång tidsåtgång",IF(VLOOKUP(AB174,NyPbTid!$A$2:$K$218,DK174,1)=2,"Långsammare än normalt",IF(VLOOKUP(AB174,NyPbTid!$A$2:$K$218,DK174,1)=3,"Normal tidsåtgång","")))))</f>
        <v/>
      </c>
      <c r="CR174" s="4" t="str">
        <f>IF(AC174="","",IF(AND(ISNUMBER(AC174),ISNUMBER(DK174)),IF(VLOOKUP(AC174,NyPbFel!$A$2:$K$18,DK174,1)=1,"Onormalt antal fel",IF(VLOOKUP(AC174,NyPbFel!$A$2:$K$18,DK174,1)=2,"Fler fel än normalt",IF(VLOOKUP(AC174,NyPbFel!$A$2:$K$18,DK174,1)=3,"Normalt antal fel","")))))</f>
        <v/>
      </c>
      <c r="CS174" s="4" t="str">
        <f t="shared" si="50"/>
        <v/>
      </c>
      <c r="CT174" s="4" t="str">
        <f>IF(OR(ISNUMBER(CS174),CS174="0**"),IF(ISNUMBER(CS174),CS174/ABS(CS174)*VLOOKUP(1,SignDiff!$A$3:$K$4,DK174,1),VLOOKUP(1,SignDiff!$A$3:$K$4,DK174,1)),"")</f>
        <v/>
      </c>
      <c r="CU174" s="4" t="str">
        <f>IF(OR(ISNUMBER(CS174),CS174="0**"),IF(ISNUMBER(CS174),CS174/ABS(CS174)*VLOOKUP(1,SignDiff!$A$7:$K$8,DK174,1),VLOOKUP(1,SignDiff!$A$7:$K$8,DK174,1)),"")</f>
        <v/>
      </c>
      <c r="CV174" s="4" t="str">
        <f t="shared" si="51"/>
        <v/>
      </c>
      <c r="CW174" s="4" t="str">
        <f t="shared" si="52"/>
        <v/>
      </c>
      <c r="CX174" s="4" t="str">
        <f>IF(OR(ISNUMBER(CS174),CS174="0**"),IF(CS174="0**",VLOOKUP(0,'IRS-IES'!$A$2:$C$43,2,1),IF(CS174&lt;0,VLOOKUP(ABS(CS174),'IRS-IES'!$A$2:$C$43,2,1),VLOOKUP(ABS(CS174),'IRS-IES'!$A$2:$C$43,3,1))),"")</f>
        <v/>
      </c>
      <c r="CY174" s="4" t="str">
        <f t="shared" si="53"/>
        <v/>
      </c>
      <c r="CZ174" s="4" t="str">
        <f>IF(OR(ISNUMBER(CY174),CY174="0**"),IF(ISNUMBER(CY174),CY174/ABS(CY174)*VLOOKUP(2,SignDiff!$A$3:$K$4,DK174,1),VLOOKUP(2,SignDiff!$A$3:$K$4,DK174,1)),"")</f>
        <v/>
      </c>
      <c r="DA174" s="4" t="str">
        <f>IF(OR(ISNUMBER(CY174),CY174="0**"),IF(ISNUMBER(CY174),CY174/ABS(CY174)*VLOOKUP(2,SignDiff!$A$7:$K$8,DK174,1),VLOOKUP(2,SignDiff!$A$7:$K$8,DK174,1)),"")</f>
        <v/>
      </c>
      <c r="DB174" s="4" t="str">
        <f t="shared" si="54"/>
        <v/>
      </c>
      <c r="DC174" s="4" t="str">
        <f t="shared" si="55"/>
        <v/>
      </c>
      <c r="DD174" s="4" t="str">
        <f>IF(OR(ISNUMBER(CY174),CY174="0**"),IF(CY174="0**",VLOOKUP(0,'ISI-ISS'!$A$2:$C$43,2,1),IF(CY174&lt;0,VLOOKUP(ABS(CY174),'ISI-ISS'!$A$2:$C$43,2,1),VLOOKUP(ABS(CY174),'ISI-ISS'!$A$2:$C$43,3,1))),"")</f>
        <v/>
      </c>
      <c r="DE174" s="4" t="str">
        <f t="shared" si="56"/>
        <v/>
      </c>
      <c r="DF174" s="4" t="str">
        <f>IF(OR(ISNUMBER(DE174),DE174="0**"),IF(ISNUMBER(DE174),DE174/ABS(DE174)*VLOOKUP(2,SignDiff!$A$3:$K$4,DK174,1),VLOOKUP(2,SignDiff!$A$3:$K$4,DK174,1)),"")</f>
        <v/>
      </c>
      <c r="DG174" s="4" t="str">
        <f>IF(OR(ISNUMBER(DE174),DE174="0**"),IF(ISNUMBER(DE174),DE174/ABS(DE174)*VLOOKUP(2,SignDiff!$A$7:$K$8,DK174,1),VLOOKUP(2,SignDiff!$A$7:$K$8,DK174,1)),"")</f>
        <v/>
      </c>
      <c r="DH174" s="4" t="str">
        <f t="shared" si="57"/>
        <v/>
      </c>
      <c r="DI174" s="4" t="str">
        <f t="shared" si="58"/>
        <v/>
      </c>
      <c r="DJ174" s="4" t="str">
        <f>IF(OR(ISNUMBER(DE174),DE174="0**"),IF(DE174="0**",VLOOKUP(0,'ISI-ISM'!$A$2:$C$43,2,1),IF(DE174&lt;0,VLOOKUP(ABS(DE174),'ISI-ISM'!$A$2:$C$43,2,1),VLOOKUP(ABS(DE174),'ISI-ISM'!$A$2:$C$43,3,1))),"")</f>
        <v/>
      </c>
      <c r="DK174" s="4" t="str">
        <f>IF(ISERROR(VLOOKUP(N174,age!$A$2:$C$11,2,1)),"",VLOOKUP(N174,age!$A$2:$C$11,2,1))</f>
        <v/>
      </c>
      <c r="DL174" s="4" t="str">
        <f>IF(ISERROR(VLOOKUP(N174,age!$A$2:$C$11,3,1)),"",VLOOKUP(N174,age!$A$2:$C$11,3,1))</f>
        <v/>
      </c>
      <c r="DM174" s="4">
        <f t="shared" si="45"/>
        <v>0</v>
      </c>
      <c r="DN174" s="4">
        <f t="shared" si="46"/>
        <v>0</v>
      </c>
      <c r="DO174" s="4">
        <f t="shared" si="47"/>
        <v>0</v>
      </c>
      <c r="DP174" s="4">
        <f t="shared" si="48"/>
        <v>0</v>
      </c>
      <c r="DQ174" s="4">
        <f t="shared" si="49"/>
        <v>0</v>
      </c>
      <c r="DR174" s="9" t="str">
        <f t="shared" si="59"/>
        <v/>
      </c>
      <c r="DS174" s="9" t="str">
        <f t="shared" si="60"/>
        <v/>
      </c>
      <c r="DT174" s="9" t="str">
        <f t="shared" si="61"/>
        <v/>
      </c>
      <c r="DU174" s="9" t="str">
        <f t="shared" si="62"/>
        <v/>
      </c>
      <c r="DV174" s="9" t="str">
        <f t="shared" si="63"/>
        <v/>
      </c>
      <c r="DW174" s="9" t="str">
        <f t="shared" si="64"/>
        <v/>
      </c>
      <c r="DX174" s="9" t="str">
        <f t="shared" si="65"/>
        <v/>
      </c>
      <c r="DY174" s="9" t="str">
        <f>IF(AND(ISNUMBER(AJ174),ISNUMBER(DK174)),IF(AJ174-VLOOKUP(BI174,NyFi!$L$2:$V$4,DK174,1)&lt;1,1,AJ174-VLOOKUP(BI174,NyFi!$L$2:$V$4,DK174,1)),"")</f>
        <v/>
      </c>
      <c r="DZ174" s="9" t="str">
        <f>IF(AND(ISNUMBER(DK174),DK174&lt;8),IF(AND(ISNUMBER(AK174),ISNUMBER(DK174)),IF(AK174-VLOOKUP(BI174,NyGs!$L$2:$V$4,DK174,1)&lt;1,1,AK174-VLOOKUP(BI174,NyGs!$L$2:$V$4,DK174,1)),""),"")</f>
        <v/>
      </c>
      <c r="EA174" s="9" t="str">
        <f>IF(AND(ISNUMBER(AL174),ISNUMBER(DK174)),IF(AL174-VLOOKUP(BI174,NyRm!$L$2:$V$4,DK174,1)&lt;1,1,AL174-VLOOKUP(BI174,NyRm!$L$2:$V$4,DK174,1)),"")</f>
        <v/>
      </c>
      <c r="EB174" s="9" t="str">
        <f>IF(AND(ISNUMBER(AM174),ISNUMBER(DK174)),IF(AM174-VLOOKUP(BI174,NyFm!$L$2:$V$4,DK174,1)&lt;1,1,AM174-VLOOKUP(BI174,NyFm!$L$2:$V$4,DK174,1)),"")</f>
        <v/>
      </c>
      <c r="EC174" s="9" t="str">
        <f>IF(AND(ISNUMBER(DK174),DK174&lt;8),IF(AND(ISNUMBER(AN174),ISNUMBER(DK174)),IF(AN174-VLOOKUP(BI174,NyLi1R!$L$2:$V$4,DK174,1)&lt;1,1,AN174-VLOOKUP(BI174,NyLi1R!$L$2:$V$4,DK174,1)),""),"")</f>
        <v/>
      </c>
      <c r="ED174" s="9" t="str">
        <f>IF(AND(ISNUMBER(DK174),DK174&lt;8),IF(AND(ISNUMBER(AO174),ISNUMBER(DK174)),IF(AO174-VLOOKUP(BI174,NyLi1E!$L$2:$V$4,DK174,1)&lt;1,1,AO174-VLOOKUP(BI174,NyLi1E!$L$2:$V$4,DK174,1)),""),"")</f>
        <v/>
      </c>
      <c r="EE174" s="9" t="str">
        <f>IF(AND(ISNUMBER(DK174),DK174&lt;8),IF(AND(ISNUMBER(AP174),ISNUMBER(DK174)),IF(AP174-VLOOKUP(BI174,NyLi1T!$L$2:$V$4,DK174,1)&lt;1,1,AP174-VLOOKUP(BI174,NyLi1T!$L$2:$V$4,DK174,1)),""),"")</f>
        <v/>
      </c>
      <c r="EF174" s="9" t="str">
        <f>IF(AND(ISNUMBER(DK174),DK174&gt;7),IF(AND(ISNUMBER(AQ174),ISNUMBER(DK174)),IF(AQ174-VLOOKUP(BI174,NyLi2R!$L$2:$V$4,DK174,1)&lt;1,1,AQ174-VLOOKUP(BI174,NyLi2R!$L$2:$V$4,DK174,1)),""),"")</f>
        <v/>
      </c>
      <c r="EG174" s="9" t="str">
        <f>IF(AND(ISNUMBER(DK174),DK174&gt;7),IF(AND(ISNUMBER(AR174),ISNUMBER(DK174)),IF(AR174-VLOOKUP(BI174,NyLi2E!$L$2:$V$4,DK174,1)&lt;1,1,AR174-VLOOKUP(BI174,NyLi2E!$L$2:$V$4,DK174,1)),""),"")</f>
        <v/>
      </c>
      <c r="EH174" s="9" t="str">
        <f>IF(AND(ISNUMBER(DK174),DK174&gt;7),IF(AND(ISNUMBER(AS174),ISNUMBER(DK174)),IF(AS174-VLOOKUP(BI174,NyLi2T!$L$2:$V$4,DK174,1)&lt;1,1,AS174-VLOOKUP(BI174,NyLi2T!$L$2:$V$4,DK174,1)),""),"")</f>
        <v/>
      </c>
      <c r="EI174" s="9" t="str">
        <f>IF(AND(ISNUMBER(DK174),DK174&lt;8),IF(AND(ISNUMBER(AT174),ISNUMBER(DK174)),IF(AT174-VLOOKUP(BI174,NySs!$L$2:$V$4,DK174,1)&lt;1,1,AT174-VLOOKUP(BI174,NySs!$L$2:$V$4,DK174,1)),""),"")</f>
        <v/>
      </c>
      <c r="EJ174" s="9" t="str">
        <f>IF(AND(ISNUMBER(DK174),DK174&lt;9),IF(AND(ISNUMBER(AU174),ISNUMBER(DK174)),IF(AU174-VLOOKUP(BI174,NyEo!$L$2:$V$4,DK174,1)&lt;1,1,AU174-VLOOKUP(BI174,NyEo!$L$2:$V$4,DK174,1)),""),"")</f>
        <v/>
      </c>
      <c r="EK174" s="9" t="str">
        <f>IF(AND(ISNUMBER(DK174),DK174&gt;7),IF(AND(ISNUMBER(AV174),ISNUMBER(DK174)),IF(AV174-VLOOKUP(BI174,NyHt!$L$2:$V$4,DK174,1)&lt;1,1,AV174-VLOOKUP(BI174,NyHt!$L$2:$V$4,DK174,1)),""),"")</f>
        <v/>
      </c>
      <c r="EL174" s="9" t="str">
        <f>IF(AND(ISNUMBER(AW174),ISNUMBER(DK174)),IF(AW174-VLOOKUP(BI174,NySiF!$L$2:$V$4,DK174,1)&lt;1,1,AW174-VLOOKUP(BI174,NySiF!$L$2:$V$4,DK174,1)),"")</f>
        <v/>
      </c>
      <c r="EM174" s="9" t="str">
        <f>IF(AND(ISNUMBER(AX174),ISNUMBER(DK174)),IF(AX174-VLOOKUP(BI174,NySiB!$L$2:$V$4,DK174,1)&lt;1,1,AX174-VLOOKUP(BI174,NySiB!$L$2:$V$4,DK174,1)),"")</f>
        <v/>
      </c>
      <c r="EN174" s="9" t="str">
        <f>IF(AND(ISNUMBER(AY174),ISNUMBER(DK174)),IF(AY174-VLOOKUP(BI174,NySiT!$L$2:$V$4,DK174,1)&lt;1,1,AY174-VLOOKUP(BI174,NySiT!$L$2:$V$4,DK174,1)),"")</f>
        <v/>
      </c>
      <c r="EO174" s="9" t="str">
        <f>IF(AND(ISNUMBER(AZ174),ISNUMBER(DK174)),IF(AZ174-VLOOKUP(BI174,NyVs!$L$2:$V$4,DK174,1)&lt;1,1,AZ174-VLOOKUP(BI174,NyVs!$L$2:$V$4,DK174,1)),"")</f>
        <v/>
      </c>
      <c r="EP174" s="9" t="str">
        <f>IF(AND(ISNUMBER(BA174),ISNUMBER(DK174)),IF(BA174-VLOOKUP(BI174,NyPp!$L$2:$V$4,DK174,1)&lt;1,1,BA174-VLOOKUP(BI174,NyPp!$L$2:$V$4,DK174,1)),"")</f>
        <v/>
      </c>
      <c r="EQ174" s="9" t="str">
        <f>IF(AND(ISNUMBER(BB174),ISNUMBER(DK174)),IF(BB174-VLOOKUP(BI174,NyIGS!$L$2:$V$4,DK174,1)&lt;40,40,BB174-VLOOKUP(BI174,NyIGS!$L$2:$V$4,DK174,1)),"")</f>
        <v/>
      </c>
      <c r="ER174" s="9" t="str">
        <f>IF(AND(ISNUMBER(BC174),ISNUMBER(DK174)),IF(BC174-VLOOKUP(BI174,NyIRS!$L$2:$V$4,DK174,1)&lt;40,40,BC174-VLOOKUP(BI174,NyIRS!$L$2:$V$4,DK174,1)),"")</f>
        <v/>
      </c>
      <c r="ES174" s="9" t="str">
        <f>IF(AND(ISNUMBER(BD174),ISNUMBER(DK174)),IF(BD174-VLOOKUP(BI174,NyIES!$L$2:$V$4,DK174,1)&lt;40,40,BD174-VLOOKUP(BI174,NyIES!$L$2:$V$4,DK174,1)),"")</f>
        <v/>
      </c>
      <c r="ET174" s="9" t="str">
        <f>IF(AND(ISNUMBER(BE174),ISNUMBER(DK174)),IF(BE174-VLOOKUP(BI174,NyISI!$L$2:$V$4,DK174,1)&lt;40,40,BE174-VLOOKUP(BI174,NyISI!$L$2:$V$4,DK174,1)),"")</f>
        <v/>
      </c>
      <c r="EU174" s="9" t="str">
        <f>IF(AND(ISNUMBER(DK174),DK174&lt;8),IF(AND(ISNUMBER(BF174),ISNUMBER(DK174)),IF(BF174-VLOOKUP(BI174,NyISS!$L$2:$V$4,DK174,1)&lt;40,40,BF174-VLOOKUP(BI174,NyISS!$L$2:$V$4,DK174,1)),""),"")</f>
        <v/>
      </c>
      <c r="EV174" s="9" t="str">
        <f>IF(AND(ISNUMBER(DK174),DK174&gt;7),IF(AND(ISNUMBER(BG174),ISNUMBER(DK174)),IF(BG174-VLOOKUP(BI174,NyISM!$L$2:$V$4,DK174,1)&lt;40,40,BG174-VLOOKUP(BI174,NyISM!$L$2:$V$4,DK174,1)),""),"")</f>
        <v/>
      </c>
      <c r="EW174" s="9" t="str">
        <f>IF(AND(ISNUMBER(BH174),ISNUMBER(DK174)),IF(BH174-VLOOKUP(BI174,NyIAM!$L$2:$V$4,DK174,1)&lt;40,40,BH174-VLOOKUP(BI174,NyIAM!$L$2:$V$4,DK174,1)),"")</f>
        <v/>
      </c>
      <c r="EX174" s="9" t="str">
        <f>IF(AND(ISNUMBER(AJ174),ISNUMBER(DK174)),IF(AJ174+VLOOKUP(BI174,NyFi!$L$2:$V$4,DK174,1)&gt;19,19,AJ174+VLOOKUP(BI174,NyFi!$L$2:$V$4,DK174,1)),"")</f>
        <v/>
      </c>
      <c r="EY174" s="9" t="str">
        <f>IF(AND(ISNUMBER(DK174),DK174&lt;8),IF(AND(ISNUMBER(AK174),ISNUMBER(DK174)),IF(AK174+VLOOKUP(BI174,NyGs!$L$2:$V$4,DK174,1)&gt;19,19,AK174+VLOOKUP(BI174,NyGs!$L$2:$V$4,DK174,1)),""),"")</f>
        <v/>
      </c>
      <c r="EZ174" s="9" t="str">
        <f>IF(AND(ISNUMBER(AL174),ISNUMBER(DK174)),IF(AL174+VLOOKUP(BI174,NyRm!$L$2:$V$4,DK174,1)&gt;19,19,AL174+VLOOKUP(BI174,NyRm!$L$2:$V$4,DK174,1)),"")</f>
        <v/>
      </c>
      <c r="FA174" s="9" t="str">
        <f>IF(AND(ISNUMBER(AM174),ISNUMBER(DK174)),IF(AM174+VLOOKUP(BI174,NyFm!$L$2:$V$4,DK174,1)&gt;19,19,AM174+VLOOKUP(BI174,NyFm!$L$2:$V$4,DK174,1)),"")</f>
        <v/>
      </c>
      <c r="FB174" s="9" t="str">
        <f>IF(AND(ISNUMBER(DK174),DK174&lt;8),IF(AND(ISNUMBER(AN174),ISNUMBER(DK174)),IF(AN174+VLOOKUP(BI174,NyLi1R!$L$2:$V$4,DK174,1)&gt;19,19,AN174+VLOOKUP(BI174,NyLi1R!$L$2:$V$4,DK174,1)),""),"")</f>
        <v/>
      </c>
      <c r="FC174" s="9" t="str">
        <f>IF(AND(ISNUMBER(DK174),DK174&lt;8),IF(AND(ISNUMBER(AO174),ISNUMBER(DK174)),IF(AO174+VLOOKUP(BI174,NyLi1E!$L$2:$V$4,DK174,1)&gt;19,19,AO174+VLOOKUP(BI174,NyLi1E!$L$2:$V$4,DK174,1)),""),"")</f>
        <v/>
      </c>
      <c r="FD174" s="9" t="str">
        <f>IF(AND(ISNUMBER(DK174),DK174&lt;8),IF(AND(ISNUMBER(AP174),ISNUMBER(DK174)),IF(AP174+VLOOKUP(BI174,NyLi1T!$L$2:$V$4,DK174,1)&gt;19,19,AP174+VLOOKUP(BI174,NyLi1T!$L$2:$V$4,DK174,1)),""),"")</f>
        <v/>
      </c>
      <c r="FE174" s="9" t="str">
        <f>IF(AND(ISNUMBER(DK174),DK174&gt;7),IF(AND(ISNUMBER(AQ174),ISNUMBER(DK174)),IF(AQ174+VLOOKUP(BI174,NyLi2R!$L$2:$V$4,DK174,1)&gt;19,19,AQ174+VLOOKUP(BI174,NyLi2R!$L$2:$V$4,DK174,1)),""),"")</f>
        <v/>
      </c>
      <c r="FF174" s="9" t="str">
        <f>IF(AND(ISNUMBER(DK174),DK174&gt;7),IF(AND(ISNUMBER(AR174),ISNUMBER(DK174)),IF(AR174+VLOOKUP(BI174,NyLi2E!$L$2:$V$4,DK174,1)&gt;19,19,AR174+VLOOKUP(BI174,NyLi2E!$L$2:$V$4,DK174,1)),""),"")</f>
        <v/>
      </c>
      <c r="FG174" s="9" t="str">
        <f>IF(AND(ISNUMBER(DK174),DK174&gt;7),IF(AND(ISNUMBER(AS174),ISNUMBER(DK174)),IF(AS174+VLOOKUP(BI174,NyLi2T!$L$2:$V$4,DK174,1)&gt;19,19,AS174+VLOOKUP(BI174,NyLi2T!$L$2:$V$4,DK174,1)),""),"")</f>
        <v/>
      </c>
      <c r="FH174" s="9" t="str">
        <f>IF(AND(ISNUMBER(DK174),DK174&lt;8),IF(AND(ISNUMBER(AT174),ISNUMBER(DK174)),IF(AT174+VLOOKUP(BI174,NySs!$L$2:$V$4,DK174,1)&gt;19,19,AT174+VLOOKUP(BI174,NySs!$L$2:$V$4,DK174,1)),""),"")</f>
        <v/>
      </c>
      <c r="FI174" s="9" t="str">
        <f>IF(AND(ISNUMBER(DK174),DK174&lt;9),IF(AND(ISNUMBER(AU174),ISNUMBER(DK174)),IF(AU174+VLOOKUP(BI174,NyEo!$L$2:$V$4,DK174,1)&gt;19,19,AU174+VLOOKUP(BI174,NyEo!$L$2:$V$4,DK174,1)),""),"")</f>
        <v/>
      </c>
      <c r="FJ174" s="9" t="str">
        <f>IF(AND(ISNUMBER(DK174),DK174&gt;7),IF(AND(ISNUMBER(AV174),ISNUMBER(DK174)),IF(AV174+VLOOKUP(BI174,NyHt!$L$2:$V$4,DK174,1)&gt;19,19,AV174+VLOOKUP(BI174,NyHt!$L$2:$V$4,DK174,1)),""),"")</f>
        <v/>
      </c>
      <c r="FK174" s="9" t="str">
        <f>IF(AND(ISNUMBER(AW174),ISNUMBER(DK174)),IF(AW174+VLOOKUP(BI174,NySiF!$L$2:$V$4,DK174,1)&gt;19,19,AW174+VLOOKUP(BI174,NySiF!$L$2:$V$4,DK174,1)),"")</f>
        <v/>
      </c>
      <c r="FL174" s="9" t="str">
        <f>IF(AND(ISNUMBER(AX174),ISNUMBER(DK174)),IF(AX174+VLOOKUP(BI174,NySiB!$L$2:$V$4,DK174,1)&gt;19,19,AX174+VLOOKUP(BI174,NySiB!$L$2:$V$4,DK174,1)),"")</f>
        <v/>
      </c>
      <c r="FM174" s="9" t="str">
        <f>IF(AND(ISNUMBER(AY174),ISNUMBER(DK174)),IF(AY174+VLOOKUP(BI174,NySiT!$L$2:$V$4,DK174,1)&gt;19,19,AY174+VLOOKUP(BI174,NySiT!$L$2:$V$4,DK174,1)),"")</f>
        <v/>
      </c>
      <c r="FN174" s="9" t="str">
        <f>IF(AND(ISNUMBER(AZ174),ISNUMBER(DK174)),IF(AZ174+VLOOKUP(BI174,NyVs!$L$2:$V$4,DK174,1)&gt;19,19,AZ174+VLOOKUP(BI174,NyVs!$L$2:$V$4,DK174,1)),"")</f>
        <v/>
      </c>
      <c r="FO174" s="9" t="str">
        <f>IF(AND(ISNUMBER(BA174),ISNUMBER(DK174)),IF(BA174+VLOOKUP(BI174,NyPp!$L$2:$V$4,DK174,1)&gt;19,19,BA174+VLOOKUP(BI174,NyPp!$L$2:$V$4,DK174,1)),"")</f>
        <v/>
      </c>
      <c r="FP174" s="9" t="str">
        <f>IF(AND(ISNUMBER(BB174),ISNUMBER(DK174)),IF(BB174+VLOOKUP(BI174,NyIGS!$L$2:$V$4,DK174,1)&gt;160,160,BB174+VLOOKUP(BI174,NyIGS!$L$2:$V$4,DK174,1)),"")</f>
        <v/>
      </c>
      <c r="FQ174" s="9" t="str">
        <f>IF(AND(ISNUMBER(BC174),ISNUMBER(DK174)),IF(BC174+VLOOKUP(BI174,NyIRS!$L$2:$V$4,DK174,1)&gt;160,160,BC174+VLOOKUP(BI174,NyIRS!$L$2:$V$4,DK174,1)),"")</f>
        <v/>
      </c>
      <c r="FR174" s="9" t="str">
        <f>IF(AND(ISNUMBER(BD174),ISNUMBER(DK174)),IF(BD174+VLOOKUP(BI174,NyIES!$L$2:$V$4,DK174,1)&gt;160,160, BD174+VLOOKUP(BI174,NyIES!$L$2:$V$4,DK174,1)),"")</f>
        <v/>
      </c>
      <c r="FS174" s="9" t="str">
        <f>IF(AND(ISNUMBER(BE174),ISNUMBER(DK174)),IF(BE174+VLOOKUP(BI174,NyISI!$L$2:$V$4,DK174,1)&gt;160,160,BE174+VLOOKUP(BI174,NyISI!$L$2:$V$4,DK174,1)),"")</f>
        <v/>
      </c>
      <c r="FT174" s="9" t="str">
        <f>IF(AND(ISNUMBER(DK174),DK174&lt;8),IF(AND(ISNUMBER(BF174),ISNUMBER(DK174)),IF(BF174+VLOOKUP(BI174,NyISS!$L$2:$V$4,DK174,1)&gt;160,160,BF174+VLOOKUP(BI174,NyISS!$L$2:$V$4,DK174,1)),""),"")</f>
        <v/>
      </c>
      <c r="FU174" s="9" t="str">
        <f>IF(AND(ISNUMBER(DK174),DK174&gt;7),IF(AND(ISNUMBER(BG174),ISNUMBER(DK174)),IF(BG174+VLOOKUP(BI174,NyISM!$L$2:$V$4,DK174,1)&gt;160,160,BG174+VLOOKUP(BI174,NyISM!$L$2:$V$4,DK174,1)),""),"")</f>
        <v/>
      </c>
      <c r="FV174" s="9" t="str">
        <f>IF(AND(ISNUMBER(BH174),ISNUMBER(DK174)),IF(BH174+VLOOKUP(BI174,NyIAM!$L$2:$V$4,DK174,1)&gt;160,160,BH174+VLOOKUP(BI174,NyIAM!$L$2:$V$4,DK174,1)),"")</f>
        <v/>
      </c>
    </row>
    <row r="175" spans="1:178" x14ac:dyDescent="0.2">
      <c r="A175" s="51"/>
      <c r="B175" s="51"/>
      <c r="C175" s="51"/>
      <c r="D175" s="51"/>
      <c r="E175" s="51"/>
      <c r="F175" s="51"/>
      <c r="G175" s="51"/>
      <c r="H175" s="51"/>
      <c r="I175" s="51"/>
      <c r="J175" s="52"/>
      <c r="K175" s="52"/>
      <c r="L175" s="53"/>
      <c r="M175" s="53"/>
      <c r="N175" s="58" t="str">
        <f t="shared" si="44"/>
        <v/>
      </c>
      <c r="O175" s="53"/>
      <c r="P175" s="53"/>
      <c r="Q175" s="53"/>
      <c r="R175" s="53"/>
      <c r="S175" s="53"/>
      <c r="T175" s="53"/>
      <c r="U175" s="53"/>
      <c r="V175" s="53"/>
      <c r="W175" s="53"/>
      <c r="X175" s="53"/>
      <c r="Y175" s="53"/>
      <c r="Z175" s="53"/>
      <c r="AA175" s="53"/>
      <c r="AB175" s="53"/>
      <c r="AC175" s="53"/>
      <c r="AD175" s="53"/>
      <c r="AE175" s="53"/>
      <c r="AF175" s="53"/>
      <c r="AG175" s="53"/>
      <c r="AH175" s="53"/>
      <c r="AI175" s="53"/>
      <c r="AJ175" s="4" t="str">
        <f>IF(O175="","",IF(ISNUMBER(N175),VLOOKUP(O175,NyFi!$A$2:$K$40,DK175),""))</f>
        <v/>
      </c>
      <c r="AK175" s="4" t="str">
        <f>IF(P175="","",IF(AND(ISNUMBER(N175),DK175&lt;8),VLOOKUP(P175,NyGs!$A$2:$G$41,DK175),""))</f>
        <v/>
      </c>
      <c r="AL175" s="4" t="str">
        <f>IF(AA175="","",IF(ISNUMBER(N175),VLOOKUP(AA175,NyRm!$A$2:$K$56,DK175),""))</f>
        <v/>
      </c>
      <c r="AM175" s="4" t="str">
        <f>IF(Z175="","",IF(ISNUMBER(N175),VLOOKUP(Z175,NyFm!$A$2:$K$46,DK175),""))</f>
        <v/>
      </c>
      <c r="AN175" s="4" t="str">
        <f>IF(U175="","",IF(AND(ISNUMBER(N175),DK175&lt;8),VLOOKUP(U175,NyLi1R!$A$2:$G$20,DK175),""))</f>
        <v/>
      </c>
      <c r="AO175" s="4" t="str">
        <f>IF(V175="","",IF(AND(ISNUMBER(N175),DK175&lt;8),VLOOKUP(V175,NyLi1E!$A$2:$G$20,DK175),""))</f>
        <v/>
      </c>
      <c r="AP175" s="4" t="str">
        <f>IF(AND(ISNUMBER(N175),ISNUMBER(AN175),ISNUMBER(AO175),DK175&lt;8),VLOOKUP(AN175+AO175,NyLi1T!$A$2:$G$40,DK175),"")</f>
        <v/>
      </c>
      <c r="AQ175" s="4" t="str">
        <f>IF(W175="","",IF(AND(ISNUMBER(N175),DK175&gt;7),VLOOKUP(W175,NyLi2R!$A$2:$K$20,DK175),""))</f>
        <v/>
      </c>
      <c r="AR175" s="4" t="str">
        <f>IF(X175="","",IF(AND(ISNUMBER(N175),DK175&gt;7),VLOOKUP(X175,NyLi2E!$A$2:$K$20,DK175),""))</f>
        <v/>
      </c>
      <c r="AS175" s="4" t="str">
        <f>IF(AND(ISNUMBER(N175),ISNUMBER(AQ175),ISNUMBER(AR175),DK175&gt;7),VLOOKUP(AQ175+AR175,NyLi2T!$A$2:$K$40,DK175),"")</f>
        <v/>
      </c>
      <c r="AT175" s="4" t="str">
        <f>IF(AE175="","",IF(AND(ISNUMBER(N175),DK175&lt;8),VLOOKUP(AE175,NySs!$A$2:$G$28,DK175),""))</f>
        <v/>
      </c>
      <c r="AU175" s="4" t="str">
        <f>IF(AD175="","",IF(AND(ISNUMBER(N175),DK175&lt;9),VLOOKUP(AD175,NyEo!$A$2:$H$22,DK175),""))</f>
        <v/>
      </c>
      <c r="AV175" s="4" t="str">
        <f>IF(Q175="","",IF(AND(ISNUMBER(N175),DK175&gt;7),VLOOKUP(Q175,NyHt!$A$2:$K$17,DK175),""))</f>
        <v/>
      </c>
      <c r="AW175" s="4" t="str">
        <f>IF(R175="","",IF(ISNUMBER(N175),VLOOKUP(R175,NySiF!$A$2:$K$18,DK175),""))</f>
        <v/>
      </c>
      <c r="AX175" s="4" t="str">
        <f>IF(S175="","",IF(ISNUMBER(N175),VLOOKUP(S175,NySiB!$A$2:$K$16,DK175),""))</f>
        <v/>
      </c>
      <c r="AY175" s="4" t="str">
        <f>IF(T175="","",IF(ISNUMBER(N175),VLOOKUP(T175,NySiT!$A$2:$K$32,DK175),""))</f>
        <v/>
      </c>
      <c r="AZ175" s="4" t="str">
        <f>IF(Y175="","",IF(ISNUMBER(N175),VLOOKUP(Y175,NyVs!$A$2:$K$86,DK175),""))</f>
        <v/>
      </c>
      <c r="BA175" s="4" t="str">
        <f>IF(AI175="","",IF(ISNUMBER(N175),VLOOKUP(AI175,NyPp!$A$2:$K$202,DK175),""))</f>
        <v/>
      </c>
      <c r="BB175" s="4" t="str">
        <f>IF(AND(ISNUMBER(AJ175),ISNUMBER(AK175),ISNUMBER(AL175),ISNUMBER(AM175),DK175&lt;8),IF(COUNTIF(O175,0)+COUNTIF(P175,0)+COUNTIF(AA175,0)+COUNTIF(Z175,0)&gt;1,"",VLOOKUP(AJ175+AK175+AL175+AM175,NyIGS!$A$2:$K$78,DK175)),IF(AND(ISNUMBER(AJ175),ISNUMBER(AL175),ISNUMBER(AM175),ISNUMBER(AS175),DK175&gt;7),IF(COUNTIF(O175,0)+COUNTIF(AA175,0)+COUNTIF(Z175,0)+AND(COUNTIF(W175,0),COUNTIF(X175,0))&gt;1,"",VLOOKUP(AJ175+AL175+AM175+AS175,NyIGS!$A$2:$K$78,DK175)),""))</f>
        <v/>
      </c>
      <c r="BC175" s="4" t="str">
        <f>IF(AND(ISNUMBER(AJ175),ISNUMBER(AN175),ISNUMBER(AT175),DK175&lt;8),IF(COUNTIF(O175,0)+COUNTIF(U175,0)+COUNTIF(AE175,0)&gt;1,"",VLOOKUP(AJ175+AN175+AT175,NyIRS!$A$2:$K$59,DK175)),IF(AND(ISNUMBER(AJ175),ISNUMBER(AQ175),DK175&gt;7),IF(COUNTIF(O175,0)+COUNTIF(W175,0)&gt;1,"",VLOOKUP(AJ175+AQ175,NyIRS!$A$2:$K$59,DK175)),""))</f>
        <v/>
      </c>
      <c r="BD175" s="4" t="str">
        <f>IF(AND(ISNUMBER(AK175),ISNUMBER(AL175),ISNUMBER(AM175),DK175&lt;8),IF(COUNTIF(P175,0)+COUNTIF(AA175,0)+COUNTIF(Z175,0)&gt;1,"",VLOOKUP(AK175+AL175+AM175,NyIES!$A$2:$K$59,DK175)),IF(AND(ISNUMBER(AL175),ISNUMBER(AM175),ISNUMBER(AR175),DK175&gt;7),IF(COUNTIF(AA175,0)+COUNTIF(Z175,0)+COUNTIF(X175,0)&gt;1,"",VLOOKUP(AL175+AM175+AR175,NyIES!$A$2:$K$59,DK175)),""))</f>
        <v/>
      </c>
      <c r="BE175" s="4" t="str">
        <f>IF(AND(ISNUMBER(AJ175),ISNUMBER(AP175),ISNUMBER(AU175),DK175&lt;8),IF(COUNTIF(O175,0)+AND(COUNTIF(U175,0),COUNTIF(V175,0))+COUNTIF(AD175,0)&gt;1,"",VLOOKUP(AJ175+AP175+AU175,NyISI!$A$2:$K$59,DK175)),IF(AND(ISNUMBER(AS175),ISNUMBER(AU175),ISNUMBER(AV175),DK175=8),IF(COUNTIF(AD175,0)+COUNTIF(Q175,0)+AND(COUNTIF(W175,0),COUNTIF(X175,0))&gt;1,"",VLOOKUP(AS175+AU175+AV175,NyISI!$A$2:$K$59,DK175)),IF(AND(ISNUMBER(AS175),ISNUMBER(AV175),DK175&gt;8),IF(COUNTIF(Q175,0)+AND(COUNTIF(W175,0),COUNTIF(X175,0))&gt;1,"",VLOOKUP(AS175+AV175,NyISI!$A$2:$K$59,DK175)),"")))</f>
        <v/>
      </c>
      <c r="BF175" s="4" t="str">
        <f>IF(AND(ISNUMBER(AT175),ISNUMBER(AK175),ISNUMBER(AL175),ISNUMBER(AM175),DK175&lt;8),IF(COUNTIF(P175,0)+COUNTIF(AA175,0)+COUNTIF(Z175,0)+COUNTIF(AE175,0)&gt;1,"",VLOOKUP(AT175+AK175+AL175+AM175,NyISS!$A$2:$G$78,DK175)),"")</f>
        <v/>
      </c>
      <c r="BG175" s="4" t="str">
        <f>IF(AND(ISNUMBER(AJ175),ISNUMBER(AL175),ISNUMBER(AM175),DK175&gt;7),IF(COUNTIF(O175,0)+COUNTIF(AA175,0)+COUNTIF(Z175,0)&gt;1,"",VLOOKUP(AJ175+AL175+AM175,NyISM!$A$2:$K$59,DK175)),"")</f>
        <v/>
      </c>
      <c r="BH175" s="4" t="str">
        <f>IF(AND(ISNUMBER(AY175),ISNUMBER(AZ175)),IF(COUNTIF(T175,0)+COUNTIF(Y175,0)&gt;1,"",VLOOKUP(AY175+AZ175,NyIAM!$A$2:$K$40,DK175)),"")</f>
        <v/>
      </c>
      <c r="BJ175" s="4" t="str">
        <f>IF(ISNUMBER(BB175),VLOOKUP(BB175,Percentil!$A$2:$B$122,2,1),"")</f>
        <v/>
      </c>
      <c r="BK175" s="4" t="str">
        <f>IF(ISNUMBER(BC175),VLOOKUP(BC175,Percentil!$A$2:$B$122,2,1),"")</f>
        <v/>
      </c>
      <c r="BL175" s="4" t="str">
        <f>IF(ISNUMBER(BD175),VLOOKUP(BD175,Percentil!$A$2:$B$122,2,1),"")</f>
        <v/>
      </c>
      <c r="BM175" s="4" t="str">
        <f>IF(ISNUMBER(BE175),VLOOKUP(BE175,Percentil!$A$2:$B$122,2,1),"")</f>
        <v/>
      </c>
      <c r="BN175" s="4" t="str">
        <f>IF(ISNUMBER(BF175),VLOOKUP(BF175,Percentil!$A$2:$B$122,2,1),"")</f>
        <v/>
      </c>
      <c r="BO175" s="4" t="str">
        <f>IF(ISNUMBER(BG175),VLOOKUP(BG175,Percentil!$A$2:$B$122,2,1),"")</f>
        <v/>
      </c>
      <c r="BP175" s="4" t="str">
        <f>IF(ISNUMBER(BH175),VLOOKUP(BH175,Percentil!$A$2:$B$122,2,1),"")</f>
        <v/>
      </c>
      <c r="BQ175" s="4" t="str">
        <f>IF(AND(ISNUMBER(AJ175),ISNUMBER(DK175)),IF(AJ175-VLOOKUP(BI175,NyFi!$L$2:$V$4,DK175,1)&lt;1,1 &amp; " - " &amp; AJ175+VLOOKUP(BI175,NyFi!$L$2:$V$4,DK175,1),IF(AJ175+VLOOKUP(BI175,NyFi!$L$2:$V$4,DK175,1)&gt;19,AJ175-VLOOKUP(BI175,NyFi!$L$2:$V$4,DK175,1) &amp; " - " &amp; 19,AJ175-VLOOKUP(BI175,NyFi!$L$2:$V$4,DK175,1) &amp; " - " &amp; AJ175+VLOOKUP(BI175,NyFi!$L$2:$V$4,DK175,1))),"")</f>
        <v/>
      </c>
      <c r="BR175" s="4" t="str">
        <f>IF(AND(ISNUMBER(DK175),DK175&lt;8),IF(AND(ISNUMBER(AK175),ISNUMBER(DK175)),IF(AK175-VLOOKUP(BI175,NyGs!$L$2:$V$4,DK175,1)&lt;1,1 &amp; " - " &amp; AK175+VLOOKUP(BI175,NyGs!$L$2:$V$4,DK175,1),IF(AK175+VLOOKUP(BI175,NyGs!$L$2:$V$4,DK175,1)&gt;19,AK175-VLOOKUP(BI175,NyGs!$L$2:$V$4,DK175,1) &amp; " - " &amp; 19,AK175-VLOOKUP(BI175,NyGs!$L$2:$V$4,DK175,1) &amp; " - " &amp; AK175+VLOOKUP(BI175,NyGs!$L$2:$V$4,DK175,1))),""),"")</f>
        <v/>
      </c>
      <c r="BS175" s="4" t="str">
        <f>IF(AND(ISNUMBER(AL175),ISNUMBER(DK175)),IF(AL175-VLOOKUP(BI175,NyRm!$L$2:$V$4,DK175,1)&lt;1,1 &amp; " - " &amp; AL175+VLOOKUP(BI175,NyRm!$L$2:$V$4,DK175,1),IF(AL175+VLOOKUP(BI175,NyRm!$L$2:$V$4,DK175,1)&gt;19,AL175-VLOOKUP(BI175,NyRm!$L$2:$V$4,DK175,1) &amp; " - " &amp; 19,AL175-VLOOKUP(BI175,NyRm!$L$2:$V$4,DK175,1) &amp; " - " &amp; AL175+VLOOKUP(BI175,NyRm!$L$2:$V$4,DK175,1))),"")</f>
        <v/>
      </c>
      <c r="BT175" s="4" t="str">
        <f>IF(AND(ISNUMBER(AM175),ISNUMBER(DK175)),IF(AM175-VLOOKUP(BI175,NyFm!$L$2:$V$4,DK175,1)&lt;1,1 &amp; " - " &amp; AM175+VLOOKUP(BI175,NyFm!$L$2:$V$4,DK175,1),IF(AM175+VLOOKUP(BI175,NyFm!$L$2:$V$4,DK175,1)&gt;19,AM175-VLOOKUP(BI175,NyFm!$L$2:$V$4,DK175,1) &amp; " - " &amp; 19,AM175-VLOOKUP(BI175,NyFm!$L$2:$V$4,DK175,1) &amp; " - " &amp; AM175+VLOOKUP(BI175,NyFm!$L$2:$V$4,DK175,1))),"")</f>
        <v/>
      </c>
      <c r="BU175" s="4" t="str">
        <f>IF(AND(ISNUMBER(DK175),DK175&lt;8),IF(AND(ISNUMBER(AN175),ISNUMBER(DK175)),IF(AN175-VLOOKUP(BI175,NyLi1R!$L$2:$V$4,DK175,1)&lt;1,1 &amp; " - " &amp; AN175+VLOOKUP(BI175,NyLi1R!$L$2:$V$4,DK175,1),IF(AN175+VLOOKUP(BI175,NyLi1R!$L$2:$V$4,DK175,1)&gt;19,AN175-VLOOKUP(BI175,NyLi1R!$L$2:$V$4,DK175,1) &amp; " - " &amp; 19,AN175-VLOOKUP(BI175,NyLi1R!$L$2:$V$4,DK175,1) &amp; " - " &amp; AN175+VLOOKUP(BI175,NyLi1R!$L$2:$V$4,DK175,1))),""),"")</f>
        <v/>
      </c>
      <c r="BV175" s="4" t="str">
        <f>IF(AND(ISNUMBER(DK175),DK175&lt;8),IF(AND(ISNUMBER(AO175),ISNUMBER(DK175)),IF(AO175-VLOOKUP(BI175,NyLi1E!$L$2:$V$4,DK175,1)&lt;1,1 &amp; " - " &amp; AO175+VLOOKUP(BI175,NyLi1E!$L$2:$V$4,DK175,1),IF(AO175+VLOOKUP(BI175,NyLi1E!$L$2:$V$4,DK175,1)&gt;19,AO175-VLOOKUP(BI175,NyLi1E!$L$2:$V$4,DK175,1) &amp; " - " &amp; 19,AO175-VLOOKUP(BI175,NyLi1E!$L$2:$V$4,DK175,1) &amp; " - " &amp; AO175+VLOOKUP(BI175,NyLi1E!$L$2:$V$4,DK175,1))),""),"")</f>
        <v/>
      </c>
      <c r="BW175" s="4" t="str">
        <f>IF(AND(ISNUMBER(DK175),DK175&lt;8),IF(AND(ISNUMBER(AP175),ISNUMBER(DK175)),IF(AP175-VLOOKUP(BI175,NyLi1T!$L$2:$V$4,DK175,1)&lt;1,1 &amp; " - " &amp; AP175+VLOOKUP(BI175,NyLi1T!$L$2:$V$4,DK175,1),IF(AP175+VLOOKUP(BI175,NyLi1T!$L$2:$V$4,DK175,1)&gt;19,AP175-VLOOKUP(BI175,NyLi1T!$L$2:$V$4,DK175,1) &amp; " - " &amp; 19,AP175-VLOOKUP(BI175,NyLi1T!$L$2:$V$4,DK175,1) &amp; " - " &amp; AP175+VLOOKUP(BI175,NyLi1T!$L$2:$V$4,DK175,1))),""),"")</f>
        <v/>
      </c>
      <c r="BX175" s="4" t="str">
        <f>IF(AND(ISNUMBER(DK175),DK175&gt;7),IF(AND(ISNUMBER(AQ175),ISNUMBER(DK175)),IF(AQ175-VLOOKUP(BI175,NyLi2R!$L$2:$V$4,DK175,1)&lt;1,1 &amp; " - " &amp; AQ175+VLOOKUP(BI175,NyLi2R!$L$2:$V$4,DK175,1),IF(AQ175+VLOOKUP(BI175,NyLi2R!$L$2:$V$4,DK175,1)&gt;19,AQ175-VLOOKUP(BI175,NyLi2R!$L$2:$V$4,DK175,1) &amp; " - " &amp; 19,AQ175-VLOOKUP(BI175,NyLi2R!$L$2:$V$4,DK175,1) &amp; " - " &amp; AQ175+VLOOKUP(BI175,NyLi2R!$L$2:$V$4,DK175,1))),""),"")</f>
        <v/>
      </c>
      <c r="BY175" s="4" t="str">
        <f>IF(AND(ISNUMBER(DK175),DK175&gt;7),IF(AND(ISNUMBER(AR175),ISNUMBER(DK175)),IF(AR175-VLOOKUP(BI175,NyLi2E!$L$2:$V$4,DK175,1)&lt;1,1 &amp; " - " &amp; AR175+VLOOKUP(BI175,NyLi2E!$L$2:$V$4,DK175,1),IF(AR175+VLOOKUP(BI175,NyLi2E!$L$2:$V$4,DK175,1)&gt;19,AR175-VLOOKUP(BI175,NyLi2E!$L$2:$V$4,DK175,1) &amp; " - " &amp; 19,AR175-VLOOKUP(BI175,NyLi2E!$L$2:$V$4,DK175,1) &amp; " - " &amp; AR175+VLOOKUP(BI175,NyLi2E!$L$2:$V$4,DK175,1))),""),"")</f>
        <v/>
      </c>
      <c r="BZ175" s="4" t="str">
        <f>IF(AND(ISNUMBER(DK175),DK175&gt;7),IF(AND(ISNUMBER(AS175),ISNUMBER(DK175)),IF(AS175-VLOOKUP(BI175,NyLi2T!$L$2:$V$4,DK175,1)&lt;1,1 &amp; " - " &amp; AS175+VLOOKUP(BI175,NyLi2T!$L$2:$V$4,DK175,1),IF(AS175+VLOOKUP(BI175,NyLi2T!$L$2:$V$4,DK175,1)&gt;19,AS175-VLOOKUP(BI175,NyLi2T!$L$2:$V$4,DK175,1) &amp; " - " &amp; 19,AS175-VLOOKUP(BI175,NyLi2T!$L$2:$V$4,DK175,1) &amp; " - " &amp; AS175+VLOOKUP(BI175,NyLi2T!$L$2:$V$4,DK175,1))),""),"")</f>
        <v/>
      </c>
      <c r="CA175" s="4" t="str">
        <f>IF(AND(ISNUMBER(DK175),DK175&lt;8),IF(AND(ISNUMBER(AT175),ISNUMBER(DK175)),IF(AT175-VLOOKUP(BI175,NySs!$L$2:$V$4,DK175,1)&lt;1,1 &amp; " - " &amp; AT175+VLOOKUP(BI175,NySs!$L$2:$V$4,DK175,1),IF(AT175+VLOOKUP(BI175,NySs!$L$2:$V$4,DK175,1)&gt;19,AT175-VLOOKUP(BI175,NySs!$L$2:$V$4,DK175,1) &amp; " - " &amp; 19,AT175-VLOOKUP(BI175,NySs!$L$2:$V$4,DK175,1) &amp; " - " &amp; AT175+VLOOKUP(BI175,NySs!$L$2:$V$4,DK175,1))),""),"")</f>
        <v/>
      </c>
      <c r="CB175" s="4" t="str">
        <f>IF(AND(ISNUMBER(DK175),DK175&lt;9),IF(AND(ISNUMBER(AU175),ISNUMBER(DK175)),IF(AU175-VLOOKUP(BI175,NyEo!$L$2:$V$4,DK175,1)&lt;1,1 &amp; " - " &amp; AU175+VLOOKUP(BI175,NyEo!$L$2:$V$4,DK175,1),IF(AU175+VLOOKUP(BI175,NyEo!$L$2:$V$4,DK175,1)&gt;19,AU175-VLOOKUP(BI175,NyEo!$L$2:$V$4,DK175,1) &amp; " - " &amp; 19,AU175-VLOOKUP(BI175,NyEo!$L$2:$V$4,DK175,1) &amp; " - " &amp; AU175+VLOOKUP(BI175,NyEo!$L$2:$V$4,DK175,1))),""),"")</f>
        <v/>
      </c>
      <c r="CC175" s="4" t="str">
        <f>IF(AND(ISNUMBER(DK175),DK175&gt;7),IF(AND(ISNUMBER(AV175),ISNUMBER(DK175)),IF(AV175-VLOOKUP(BI175,NyHt!$L$2:$V$4,DK175,1)&lt;1,1 &amp; " - " &amp; AV175+VLOOKUP(BI175,NyHt!$L$2:$V$4,DK175,1),IF(AV175+VLOOKUP(BI175,NyHt!$L$2:$V$4,DK175,1)&gt;19,AV175-VLOOKUP(BI175,NyHt!$L$2:$V$4,DK175,1) &amp; " - " &amp; 19,AV175-VLOOKUP(BI175,NyHt!$L$2:$V$4,DK175,1) &amp; " - " &amp; AV175+VLOOKUP(BI175,NyHt!$L$2:$V$4,DK175,1))),""),"")</f>
        <v/>
      </c>
      <c r="CD175" s="4" t="str">
        <f>IF(AND(ISNUMBER(AW175),ISNUMBER(DK175)),IF(AW175-VLOOKUP(BI175,NySiF!$L$2:$V$4,DK175,1)&lt;1,1 &amp; " - " &amp; AW175+VLOOKUP(BI175,NySiF!$L$2:$V$4,DK175,1),IF(AW175+VLOOKUP(BI175,NySiF!$L$2:$V$4,DK175,1)&gt;19,AW175-VLOOKUP(BI175,NySiF!$L$2:$V$4,DK175,1) &amp; " - " &amp; 19,AW175-VLOOKUP(BI175,NySiF!$L$2:$V$4,DK175,1) &amp; " - " &amp; AW175+VLOOKUP(BI175,NySiF!$L$2:$V$4,DK175,1))),"")</f>
        <v/>
      </c>
      <c r="CE175" s="4" t="str">
        <f>IF(AND(ISNUMBER(AX175),ISNUMBER(DK175)),IF(AX175-VLOOKUP(BI175,NySiB!$L$2:$V$4,DK175,1)&lt;1,1 &amp; " - " &amp; AX175+VLOOKUP(BI175,NySiB!$L$2:$V$4,DK175,1),IF(AX175+VLOOKUP(BI175,NySiB!$L$2:$V$4,DK175,1)&gt;19,AX175-VLOOKUP(BI175,NySiB!$L$2:$V$4,DK175,1) &amp; " - " &amp; 19,AX175-VLOOKUP(BI175,NySiB!$L$2:$V$4,DK175,1) &amp; " - " &amp; AX175+VLOOKUP(BI175,NySiB!$L$2:$V$4,DK175,1))),"")</f>
        <v/>
      </c>
      <c r="CF175" s="4" t="str">
        <f>IF(AND(ISNUMBER(AY175),ISNUMBER(DK175)),IF(AY175-VLOOKUP(BI175,NySiT!$L$2:$V$4,DK175,1)&lt;1,1 &amp; " - " &amp; AY175+VLOOKUP(BI175,NySiT!$L$2:$V$4,DK175,1),IF(AY175+VLOOKUP(BI175,NySiT!$L$2:$V$4,DK175,1)&gt;19,AY175-VLOOKUP(BI175,NySiT!$L$2:$V$4,DK175,1) &amp; " - " &amp; 19,AY175-VLOOKUP(BI175,NySiT!$L$2:$V$4,DK175,1) &amp; " - " &amp; AY175+VLOOKUP(BI175,NySiT!$L$2:$V$4,DK175,1))),"")</f>
        <v/>
      </c>
      <c r="CG175" s="4" t="str">
        <f>IF(AND(ISNUMBER(AZ175),ISNUMBER(DK175)),IF(AZ175-VLOOKUP(BI175,NyVs!$L$2:$V$4,DK175,1)&lt;1,1 &amp; " - " &amp; AZ175+VLOOKUP(BI175,NyVs!$L$2:$V$4,DK175,1),IF(AZ175+VLOOKUP(BI175,NyVs!$L$2:$V$4,DK175,1)&gt;19,AZ175-VLOOKUP(BI175,NyVs!$L$2:$V$4,DK175,1) &amp; " - " &amp; 19,AZ175-VLOOKUP(BI175,NyVs!$L$2:$V$4,DK175,1) &amp; " - " &amp; AZ175+VLOOKUP(BI175,NyVs!$L$2:$V$4,DK175,1))),"")</f>
        <v/>
      </c>
      <c r="CH175" s="4" t="str">
        <f>IF(AND(ISNUMBER(BA175),ISNUMBER(DK175)),IF(BA175-VLOOKUP(BI175,NyPp!$L$2:$V$4,DK175,1)&lt;1,1 &amp; " - " &amp; BA175+VLOOKUP(BI175,NyPp!$L$2:$V$4,DK175,1),IF(BA175+VLOOKUP(BI175,NyPp!$L$2:$V$4,DK175,1)&gt;19,BA175-VLOOKUP(BI175,NyPp!$L$2:$V$4,DK175,1) &amp; " - " &amp; 19,BA175-VLOOKUP(BI175,NyPp!$L$2:$V$4,DK175,1) &amp; " - " &amp; BA175+VLOOKUP(BI175,NyPp!$L$2:$V$4,DK175,1))),"")</f>
        <v/>
      </c>
      <c r="CI175" s="4" t="str">
        <f>IF(AND(ISNUMBER(BB175),ISNUMBER(DK175)),IF(BB175-VLOOKUP(BI175,NyIGS!$L$2:$V$4,DK175,1)&lt;40,40 &amp; " - " &amp; BB175+VLOOKUP(BI175,NyIGS!$L$2:$V$4,DK175,1),IF(BB175+VLOOKUP(BI175,NyIGS!$L$2:$V$4,DK175,1)&gt;160,BB175-VLOOKUP(BI175,NyIGS!$L$2:$V$4,DK175,1) &amp; " - " &amp; 160,BB175-VLOOKUP(BI175,NyIGS!$L$2:$V$4,DK175,1) &amp; " - " &amp; BB175+VLOOKUP(BI175,NyIGS!$L$2:$V$4,DK175,1))),"")</f>
        <v/>
      </c>
      <c r="CJ175" s="4" t="str">
        <f>IF(AND(ISNUMBER(BC175),ISNUMBER(DK175)),IF(BC175-VLOOKUP(BI175,NyIRS!$L$2:$V$4,DK175,1)&lt;40,40 &amp; " - " &amp; BC175+VLOOKUP(BI175,NyIRS!$L$2:$V$4,DK175,1),IF(BC175+VLOOKUP(BI175,NyIRS!$L$2:$V$4,DK175,1)&gt;160,BC175-VLOOKUP(BI175,NyIRS!$L$2:$V$4,DK175,1) &amp; " - " &amp; 160,BC175-VLOOKUP(BI175,NyIRS!$L$2:$V$4,DK175,1) &amp; " - " &amp; BC175+VLOOKUP(BI175,NyIRS!$L$2:$V$4,DK175,1))),"")</f>
        <v/>
      </c>
      <c r="CK175" s="4" t="str">
        <f>IF(AND(ISNUMBER(BD175),ISNUMBER(DK175)),IF(BD175-VLOOKUP(BI175,NyIES!$L$2:$V$4,DK175,1)&lt;40,40 &amp; " - " &amp; BD175+VLOOKUP(BI175,NyIES!$L$2:$V$4,DK175,1),IF(BD175+VLOOKUP(BI175,NyIES!$L$2:$V$4,DK175,1)&gt;160,BD175-VLOOKUP(BI175,NyIES!$L$2:$V$4,DK175,1) &amp; " - " &amp; 160,BD175-VLOOKUP(BI175,NyIES!$L$2:$V$4,DK175,1) &amp; " - " &amp; BD175+VLOOKUP(BI175,NyIES!$L$2:$V$4,DK175,1))),"")</f>
        <v/>
      </c>
      <c r="CL175" s="4" t="str">
        <f>IF(AND(ISNUMBER(BE175),ISNUMBER(DK175)),IF(BE175-VLOOKUP(BI175,NyISI!$L$2:$V$4,DK175,1)&lt;40,40 &amp; " - " &amp; BE175+VLOOKUP(BI175,NyISI!$L$2:$V$4,DK175,1),IF(BE175+VLOOKUP(BI175,NyISI!$L$2:$V$4,DK175,1)&gt;160,BE175-VLOOKUP(BI175,NyISI!$L$2:$V$4,DK175,1) &amp; " - " &amp; 160,BE175-VLOOKUP(BI175,NyISI!$L$2:$V$4,DK175,1) &amp; " - " &amp; BE175+VLOOKUP(BI175,NyISI!$L$2:$V$4,DK175,1))),"")</f>
        <v/>
      </c>
      <c r="CM175" s="4" t="str">
        <f>IF(AND(ISNUMBER(DK175),DK175&lt;8),IF(AND(ISNUMBER(BF175),ISNUMBER(DK175)),IF(BF175-VLOOKUP(BI175,NyISS!$L$2:$V$4,DK175,1)&lt;40,40 &amp; " - " &amp; BF175+VLOOKUP(BI175,NyISS!$L$2:$V$4,DK175,1),IF(BF175+VLOOKUP(BI175,NyISS!$L$2:$V$4,DK175,1)&gt;160,BF175-VLOOKUP(BI175,NyISS!$L$2:$V$4,DK175,1) &amp; " - " &amp; 160,BF175-VLOOKUP(BI175,NyISS!$L$2:$V$4,DK175,1) &amp; " - " &amp; BF175+VLOOKUP(BI175,NyISS!$L$2:$V$4,DK175,1))),""),"")</f>
        <v/>
      </c>
      <c r="CN175" s="4" t="str">
        <f>IF(AND(ISNUMBER(DK175),DK175&gt;7),IF(AND(ISNUMBER(BG175),ISNUMBER(DK175)),IF(BG175-VLOOKUP(BI175,NyISM!$L$2:$V$4,DK175,1)&lt;40,40 &amp; " - " &amp; BG175+VLOOKUP(BI175,NyISM!$L$2:$V$4,DK175,1),IF(BG175+VLOOKUP(BI175,NyISM!$L$2:$V$4,DK175,1)&gt;160,BG175-VLOOKUP(BI175,NyISM!$L$2:$V$4,DK175,1) &amp; " - " &amp; 160,BG175-VLOOKUP(BI175,NyISM!$L$2:$V$4,DK175,1) &amp; " - " &amp; BG175+VLOOKUP(BI175,NyISM!$L$2:$V$4,DK175,1))),""),"")</f>
        <v/>
      </c>
      <c r="CO175" s="4" t="str">
        <f>IF(AND(ISNUMBER(BH175),ISNUMBER(DK175)),IF(BH175-VLOOKUP(BI175,NyIAM!$L$2:$V$4,DK175,1)&lt;40,40 &amp; " - " &amp; BH175+VLOOKUP(BI175,NyIAM!$L$2:$V$4,DK175,1),IF(BH175+VLOOKUP(BI175,NyIAM!$L$2:$V$4,DK175,1)&gt;160,BH175-VLOOKUP(BI175,NyIAM!$L$2:$V$4,DK175,1) &amp; " - " &amp; 160,BH175-VLOOKUP(BI175,NyIAM!$L$2:$V$4,DK175,1) &amp; " - " &amp; BH175+VLOOKUP(BI175,NyIAM!$L$2:$V$4,DK175,1))),"")</f>
        <v/>
      </c>
      <c r="CP175" s="4" t="str">
        <f>IF(AF175="","",IF(AND(ISNUMBER(AF175),ISNUMBER(DK175)),IF(VLOOKUP(AF175,NyOm!$A$2:$K$30,DK175,1)=1,"Onormalt få ord",IF(VLOOKUP(AF175,NyOm!$A$2:$K$30,DK175,1)=2,"Färre antal ord än normalt",IF(VLOOKUP(AF175,NyOm!$A$2:$K$30,DK175,1)=3,"Normalt antal ord","")))))</f>
        <v/>
      </c>
      <c r="CQ175" s="4" t="str">
        <f>IF(AB175="","",IF(AND(ISNUMBER(AB175),ISNUMBER(DK175)),IF(VLOOKUP(AB175,NyPbTid!$A$2:$K$218,DK175,1)=1,"Onormalt lång tidsåtgång",IF(VLOOKUP(AB175,NyPbTid!$A$2:$K$218,DK175,1)=2,"Långsammare än normalt",IF(VLOOKUP(AB175,NyPbTid!$A$2:$K$218,DK175,1)=3,"Normal tidsåtgång","")))))</f>
        <v/>
      </c>
      <c r="CR175" s="4" t="str">
        <f>IF(AC175="","",IF(AND(ISNUMBER(AC175),ISNUMBER(DK175)),IF(VLOOKUP(AC175,NyPbFel!$A$2:$K$18,DK175,1)=1,"Onormalt antal fel",IF(VLOOKUP(AC175,NyPbFel!$A$2:$K$18,DK175,1)=2,"Fler fel än normalt",IF(VLOOKUP(AC175,NyPbFel!$A$2:$K$18,DK175,1)=3,"Normalt antal fel","")))))</f>
        <v/>
      </c>
      <c r="CS175" s="4" t="str">
        <f t="shared" si="50"/>
        <v/>
      </c>
      <c r="CT175" s="4" t="str">
        <f>IF(OR(ISNUMBER(CS175),CS175="0**"),IF(ISNUMBER(CS175),CS175/ABS(CS175)*VLOOKUP(1,SignDiff!$A$3:$K$4,DK175,1),VLOOKUP(1,SignDiff!$A$3:$K$4,DK175,1)),"")</f>
        <v/>
      </c>
      <c r="CU175" s="4" t="str">
        <f>IF(OR(ISNUMBER(CS175),CS175="0**"),IF(ISNUMBER(CS175),CS175/ABS(CS175)*VLOOKUP(1,SignDiff!$A$7:$K$8,DK175,1),VLOOKUP(1,SignDiff!$A$7:$K$8,DK175,1)),"")</f>
        <v/>
      </c>
      <c r="CV175" s="4" t="str">
        <f t="shared" si="51"/>
        <v/>
      </c>
      <c r="CW175" s="4" t="str">
        <f t="shared" si="52"/>
        <v/>
      </c>
      <c r="CX175" s="4" t="str">
        <f>IF(OR(ISNUMBER(CS175),CS175="0**"),IF(CS175="0**",VLOOKUP(0,'IRS-IES'!$A$2:$C$43,2,1),IF(CS175&lt;0,VLOOKUP(ABS(CS175),'IRS-IES'!$A$2:$C$43,2,1),VLOOKUP(ABS(CS175),'IRS-IES'!$A$2:$C$43,3,1))),"")</f>
        <v/>
      </c>
      <c r="CY175" s="4" t="str">
        <f t="shared" si="53"/>
        <v/>
      </c>
      <c r="CZ175" s="4" t="str">
        <f>IF(OR(ISNUMBER(CY175),CY175="0**"),IF(ISNUMBER(CY175),CY175/ABS(CY175)*VLOOKUP(2,SignDiff!$A$3:$K$4,DK175,1),VLOOKUP(2,SignDiff!$A$3:$K$4,DK175,1)),"")</f>
        <v/>
      </c>
      <c r="DA175" s="4" t="str">
        <f>IF(OR(ISNUMBER(CY175),CY175="0**"),IF(ISNUMBER(CY175),CY175/ABS(CY175)*VLOOKUP(2,SignDiff!$A$7:$K$8,DK175,1),VLOOKUP(2,SignDiff!$A$7:$K$8,DK175,1)),"")</f>
        <v/>
      </c>
      <c r="DB175" s="4" t="str">
        <f t="shared" si="54"/>
        <v/>
      </c>
      <c r="DC175" s="4" t="str">
        <f t="shared" si="55"/>
        <v/>
      </c>
      <c r="DD175" s="4" t="str">
        <f>IF(OR(ISNUMBER(CY175),CY175="0**"),IF(CY175="0**",VLOOKUP(0,'ISI-ISS'!$A$2:$C$43,2,1),IF(CY175&lt;0,VLOOKUP(ABS(CY175),'ISI-ISS'!$A$2:$C$43,2,1),VLOOKUP(ABS(CY175),'ISI-ISS'!$A$2:$C$43,3,1))),"")</f>
        <v/>
      </c>
      <c r="DE175" s="4" t="str">
        <f t="shared" si="56"/>
        <v/>
      </c>
      <c r="DF175" s="4" t="str">
        <f>IF(OR(ISNUMBER(DE175),DE175="0**"),IF(ISNUMBER(DE175),DE175/ABS(DE175)*VLOOKUP(2,SignDiff!$A$3:$K$4,DK175,1),VLOOKUP(2,SignDiff!$A$3:$K$4,DK175,1)),"")</f>
        <v/>
      </c>
      <c r="DG175" s="4" t="str">
        <f>IF(OR(ISNUMBER(DE175),DE175="0**"),IF(ISNUMBER(DE175),DE175/ABS(DE175)*VLOOKUP(2,SignDiff!$A$7:$K$8,DK175,1),VLOOKUP(2,SignDiff!$A$7:$K$8,DK175,1)),"")</f>
        <v/>
      </c>
      <c r="DH175" s="4" t="str">
        <f t="shared" si="57"/>
        <v/>
      </c>
      <c r="DI175" s="4" t="str">
        <f t="shared" si="58"/>
        <v/>
      </c>
      <c r="DJ175" s="4" t="str">
        <f>IF(OR(ISNUMBER(DE175),DE175="0**"),IF(DE175="0**",VLOOKUP(0,'ISI-ISM'!$A$2:$C$43,2,1),IF(DE175&lt;0,VLOOKUP(ABS(DE175),'ISI-ISM'!$A$2:$C$43,2,1),VLOOKUP(ABS(DE175),'ISI-ISM'!$A$2:$C$43,3,1))),"")</f>
        <v/>
      </c>
      <c r="DK175" s="4" t="str">
        <f>IF(ISERROR(VLOOKUP(N175,age!$A$2:$C$11,2,1)),"",VLOOKUP(N175,age!$A$2:$C$11,2,1))</f>
        <v/>
      </c>
      <c r="DL175" s="4" t="str">
        <f>IF(ISERROR(VLOOKUP(N175,age!$A$2:$C$11,3,1)),"",VLOOKUP(N175,age!$A$2:$C$11,3,1))</f>
        <v/>
      </c>
      <c r="DM175" s="4">
        <f t="shared" si="45"/>
        <v>0</v>
      </c>
      <c r="DN175" s="4">
        <f t="shared" si="46"/>
        <v>0</v>
      </c>
      <c r="DO175" s="4">
        <f t="shared" si="47"/>
        <v>0</v>
      </c>
      <c r="DP175" s="4">
        <f t="shared" si="48"/>
        <v>0</v>
      </c>
      <c r="DQ175" s="4">
        <f t="shared" si="49"/>
        <v>0</v>
      </c>
      <c r="DR175" s="9" t="str">
        <f t="shared" si="59"/>
        <v/>
      </c>
      <c r="DS175" s="9" t="str">
        <f t="shared" si="60"/>
        <v/>
      </c>
      <c r="DT175" s="9" t="str">
        <f t="shared" si="61"/>
        <v/>
      </c>
      <c r="DU175" s="9" t="str">
        <f t="shared" si="62"/>
        <v/>
      </c>
      <c r="DV175" s="9" t="str">
        <f t="shared" si="63"/>
        <v/>
      </c>
      <c r="DW175" s="9" t="str">
        <f t="shared" si="64"/>
        <v/>
      </c>
      <c r="DX175" s="9" t="str">
        <f t="shared" si="65"/>
        <v/>
      </c>
      <c r="DY175" s="9" t="str">
        <f>IF(AND(ISNUMBER(AJ175),ISNUMBER(DK175)),IF(AJ175-VLOOKUP(BI175,NyFi!$L$2:$V$4,DK175,1)&lt;1,1,AJ175-VLOOKUP(BI175,NyFi!$L$2:$V$4,DK175,1)),"")</f>
        <v/>
      </c>
      <c r="DZ175" s="9" t="str">
        <f>IF(AND(ISNUMBER(DK175),DK175&lt;8),IF(AND(ISNUMBER(AK175),ISNUMBER(DK175)),IF(AK175-VLOOKUP(BI175,NyGs!$L$2:$V$4,DK175,1)&lt;1,1,AK175-VLOOKUP(BI175,NyGs!$L$2:$V$4,DK175,1)),""),"")</f>
        <v/>
      </c>
      <c r="EA175" s="9" t="str">
        <f>IF(AND(ISNUMBER(AL175),ISNUMBER(DK175)),IF(AL175-VLOOKUP(BI175,NyRm!$L$2:$V$4,DK175,1)&lt;1,1,AL175-VLOOKUP(BI175,NyRm!$L$2:$V$4,DK175,1)),"")</f>
        <v/>
      </c>
      <c r="EB175" s="9" t="str">
        <f>IF(AND(ISNUMBER(AM175),ISNUMBER(DK175)),IF(AM175-VLOOKUP(BI175,NyFm!$L$2:$V$4,DK175,1)&lt;1,1,AM175-VLOOKUP(BI175,NyFm!$L$2:$V$4,DK175,1)),"")</f>
        <v/>
      </c>
      <c r="EC175" s="9" t="str">
        <f>IF(AND(ISNUMBER(DK175),DK175&lt;8),IF(AND(ISNUMBER(AN175),ISNUMBER(DK175)),IF(AN175-VLOOKUP(BI175,NyLi1R!$L$2:$V$4,DK175,1)&lt;1,1,AN175-VLOOKUP(BI175,NyLi1R!$L$2:$V$4,DK175,1)),""),"")</f>
        <v/>
      </c>
      <c r="ED175" s="9" t="str">
        <f>IF(AND(ISNUMBER(DK175),DK175&lt;8),IF(AND(ISNUMBER(AO175),ISNUMBER(DK175)),IF(AO175-VLOOKUP(BI175,NyLi1E!$L$2:$V$4,DK175,1)&lt;1,1,AO175-VLOOKUP(BI175,NyLi1E!$L$2:$V$4,DK175,1)),""),"")</f>
        <v/>
      </c>
      <c r="EE175" s="9" t="str">
        <f>IF(AND(ISNUMBER(DK175),DK175&lt;8),IF(AND(ISNUMBER(AP175),ISNUMBER(DK175)),IF(AP175-VLOOKUP(BI175,NyLi1T!$L$2:$V$4,DK175,1)&lt;1,1,AP175-VLOOKUP(BI175,NyLi1T!$L$2:$V$4,DK175,1)),""),"")</f>
        <v/>
      </c>
      <c r="EF175" s="9" t="str">
        <f>IF(AND(ISNUMBER(DK175),DK175&gt;7),IF(AND(ISNUMBER(AQ175),ISNUMBER(DK175)),IF(AQ175-VLOOKUP(BI175,NyLi2R!$L$2:$V$4,DK175,1)&lt;1,1,AQ175-VLOOKUP(BI175,NyLi2R!$L$2:$V$4,DK175,1)),""),"")</f>
        <v/>
      </c>
      <c r="EG175" s="9" t="str">
        <f>IF(AND(ISNUMBER(DK175),DK175&gt;7),IF(AND(ISNUMBER(AR175),ISNUMBER(DK175)),IF(AR175-VLOOKUP(BI175,NyLi2E!$L$2:$V$4,DK175,1)&lt;1,1,AR175-VLOOKUP(BI175,NyLi2E!$L$2:$V$4,DK175,1)),""),"")</f>
        <v/>
      </c>
      <c r="EH175" s="9" t="str">
        <f>IF(AND(ISNUMBER(DK175),DK175&gt;7),IF(AND(ISNUMBER(AS175),ISNUMBER(DK175)),IF(AS175-VLOOKUP(BI175,NyLi2T!$L$2:$V$4,DK175,1)&lt;1,1,AS175-VLOOKUP(BI175,NyLi2T!$L$2:$V$4,DK175,1)),""),"")</f>
        <v/>
      </c>
      <c r="EI175" s="9" t="str">
        <f>IF(AND(ISNUMBER(DK175),DK175&lt;8),IF(AND(ISNUMBER(AT175),ISNUMBER(DK175)),IF(AT175-VLOOKUP(BI175,NySs!$L$2:$V$4,DK175,1)&lt;1,1,AT175-VLOOKUP(BI175,NySs!$L$2:$V$4,DK175,1)),""),"")</f>
        <v/>
      </c>
      <c r="EJ175" s="9" t="str">
        <f>IF(AND(ISNUMBER(DK175),DK175&lt;9),IF(AND(ISNUMBER(AU175),ISNUMBER(DK175)),IF(AU175-VLOOKUP(BI175,NyEo!$L$2:$V$4,DK175,1)&lt;1,1,AU175-VLOOKUP(BI175,NyEo!$L$2:$V$4,DK175,1)),""),"")</f>
        <v/>
      </c>
      <c r="EK175" s="9" t="str">
        <f>IF(AND(ISNUMBER(DK175),DK175&gt;7),IF(AND(ISNUMBER(AV175),ISNUMBER(DK175)),IF(AV175-VLOOKUP(BI175,NyHt!$L$2:$V$4,DK175,1)&lt;1,1,AV175-VLOOKUP(BI175,NyHt!$L$2:$V$4,DK175,1)),""),"")</f>
        <v/>
      </c>
      <c r="EL175" s="9" t="str">
        <f>IF(AND(ISNUMBER(AW175),ISNUMBER(DK175)),IF(AW175-VLOOKUP(BI175,NySiF!$L$2:$V$4,DK175,1)&lt;1,1,AW175-VLOOKUP(BI175,NySiF!$L$2:$V$4,DK175,1)),"")</f>
        <v/>
      </c>
      <c r="EM175" s="9" t="str">
        <f>IF(AND(ISNUMBER(AX175),ISNUMBER(DK175)),IF(AX175-VLOOKUP(BI175,NySiB!$L$2:$V$4,DK175,1)&lt;1,1,AX175-VLOOKUP(BI175,NySiB!$L$2:$V$4,DK175,1)),"")</f>
        <v/>
      </c>
      <c r="EN175" s="9" t="str">
        <f>IF(AND(ISNUMBER(AY175),ISNUMBER(DK175)),IF(AY175-VLOOKUP(BI175,NySiT!$L$2:$V$4,DK175,1)&lt;1,1,AY175-VLOOKUP(BI175,NySiT!$L$2:$V$4,DK175,1)),"")</f>
        <v/>
      </c>
      <c r="EO175" s="9" t="str">
        <f>IF(AND(ISNUMBER(AZ175),ISNUMBER(DK175)),IF(AZ175-VLOOKUP(BI175,NyVs!$L$2:$V$4,DK175,1)&lt;1,1,AZ175-VLOOKUP(BI175,NyVs!$L$2:$V$4,DK175,1)),"")</f>
        <v/>
      </c>
      <c r="EP175" s="9" t="str">
        <f>IF(AND(ISNUMBER(BA175),ISNUMBER(DK175)),IF(BA175-VLOOKUP(BI175,NyPp!$L$2:$V$4,DK175,1)&lt;1,1,BA175-VLOOKUP(BI175,NyPp!$L$2:$V$4,DK175,1)),"")</f>
        <v/>
      </c>
      <c r="EQ175" s="9" t="str">
        <f>IF(AND(ISNUMBER(BB175),ISNUMBER(DK175)),IF(BB175-VLOOKUP(BI175,NyIGS!$L$2:$V$4,DK175,1)&lt;40,40,BB175-VLOOKUP(BI175,NyIGS!$L$2:$V$4,DK175,1)),"")</f>
        <v/>
      </c>
      <c r="ER175" s="9" t="str">
        <f>IF(AND(ISNUMBER(BC175),ISNUMBER(DK175)),IF(BC175-VLOOKUP(BI175,NyIRS!$L$2:$V$4,DK175,1)&lt;40,40,BC175-VLOOKUP(BI175,NyIRS!$L$2:$V$4,DK175,1)),"")</f>
        <v/>
      </c>
      <c r="ES175" s="9" t="str">
        <f>IF(AND(ISNUMBER(BD175),ISNUMBER(DK175)),IF(BD175-VLOOKUP(BI175,NyIES!$L$2:$V$4,DK175,1)&lt;40,40,BD175-VLOOKUP(BI175,NyIES!$L$2:$V$4,DK175,1)),"")</f>
        <v/>
      </c>
      <c r="ET175" s="9" t="str">
        <f>IF(AND(ISNUMBER(BE175),ISNUMBER(DK175)),IF(BE175-VLOOKUP(BI175,NyISI!$L$2:$V$4,DK175,1)&lt;40,40,BE175-VLOOKUP(BI175,NyISI!$L$2:$V$4,DK175,1)),"")</f>
        <v/>
      </c>
      <c r="EU175" s="9" t="str">
        <f>IF(AND(ISNUMBER(DK175),DK175&lt;8),IF(AND(ISNUMBER(BF175),ISNUMBER(DK175)),IF(BF175-VLOOKUP(BI175,NyISS!$L$2:$V$4,DK175,1)&lt;40,40,BF175-VLOOKUP(BI175,NyISS!$L$2:$V$4,DK175,1)),""),"")</f>
        <v/>
      </c>
      <c r="EV175" s="9" t="str">
        <f>IF(AND(ISNUMBER(DK175),DK175&gt;7),IF(AND(ISNUMBER(BG175),ISNUMBER(DK175)),IF(BG175-VLOOKUP(BI175,NyISM!$L$2:$V$4,DK175,1)&lt;40,40,BG175-VLOOKUP(BI175,NyISM!$L$2:$V$4,DK175,1)),""),"")</f>
        <v/>
      </c>
      <c r="EW175" s="9" t="str">
        <f>IF(AND(ISNUMBER(BH175),ISNUMBER(DK175)),IF(BH175-VLOOKUP(BI175,NyIAM!$L$2:$V$4,DK175,1)&lt;40,40,BH175-VLOOKUP(BI175,NyIAM!$L$2:$V$4,DK175,1)),"")</f>
        <v/>
      </c>
      <c r="EX175" s="9" t="str">
        <f>IF(AND(ISNUMBER(AJ175),ISNUMBER(DK175)),IF(AJ175+VLOOKUP(BI175,NyFi!$L$2:$V$4,DK175,1)&gt;19,19,AJ175+VLOOKUP(BI175,NyFi!$L$2:$V$4,DK175,1)),"")</f>
        <v/>
      </c>
      <c r="EY175" s="9" t="str">
        <f>IF(AND(ISNUMBER(DK175),DK175&lt;8),IF(AND(ISNUMBER(AK175),ISNUMBER(DK175)),IF(AK175+VLOOKUP(BI175,NyGs!$L$2:$V$4,DK175,1)&gt;19,19,AK175+VLOOKUP(BI175,NyGs!$L$2:$V$4,DK175,1)),""),"")</f>
        <v/>
      </c>
      <c r="EZ175" s="9" t="str">
        <f>IF(AND(ISNUMBER(AL175),ISNUMBER(DK175)),IF(AL175+VLOOKUP(BI175,NyRm!$L$2:$V$4,DK175,1)&gt;19,19,AL175+VLOOKUP(BI175,NyRm!$L$2:$V$4,DK175,1)),"")</f>
        <v/>
      </c>
      <c r="FA175" s="9" t="str">
        <f>IF(AND(ISNUMBER(AM175),ISNUMBER(DK175)),IF(AM175+VLOOKUP(BI175,NyFm!$L$2:$V$4,DK175,1)&gt;19,19,AM175+VLOOKUP(BI175,NyFm!$L$2:$V$4,DK175,1)),"")</f>
        <v/>
      </c>
      <c r="FB175" s="9" t="str">
        <f>IF(AND(ISNUMBER(DK175),DK175&lt;8),IF(AND(ISNUMBER(AN175),ISNUMBER(DK175)),IF(AN175+VLOOKUP(BI175,NyLi1R!$L$2:$V$4,DK175,1)&gt;19,19,AN175+VLOOKUP(BI175,NyLi1R!$L$2:$V$4,DK175,1)),""),"")</f>
        <v/>
      </c>
      <c r="FC175" s="9" t="str">
        <f>IF(AND(ISNUMBER(DK175),DK175&lt;8),IF(AND(ISNUMBER(AO175),ISNUMBER(DK175)),IF(AO175+VLOOKUP(BI175,NyLi1E!$L$2:$V$4,DK175,1)&gt;19,19,AO175+VLOOKUP(BI175,NyLi1E!$L$2:$V$4,DK175,1)),""),"")</f>
        <v/>
      </c>
      <c r="FD175" s="9" t="str">
        <f>IF(AND(ISNUMBER(DK175),DK175&lt;8),IF(AND(ISNUMBER(AP175),ISNUMBER(DK175)),IF(AP175+VLOOKUP(BI175,NyLi1T!$L$2:$V$4,DK175,1)&gt;19,19,AP175+VLOOKUP(BI175,NyLi1T!$L$2:$V$4,DK175,1)),""),"")</f>
        <v/>
      </c>
      <c r="FE175" s="9" t="str">
        <f>IF(AND(ISNUMBER(DK175),DK175&gt;7),IF(AND(ISNUMBER(AQ175),ISNUMBER(DK175)),IF(AQ175+VLOOKUP(BI175,NyLi2R!$L$2:$V$4,DK175,1)&gt;19,19,AQ175+VLOOKUP(BI175,NyLi2R!$L$2:$V$4,DK175,1)),""),"")</f>
        <v/>
      </c>
      <c r="FF175" s="9" t="str">
        <f>IF(AND(ISNUMBER(DK175),DK175&gt;7),IF(AND(ISNUMBER(AR175),ISNUMBER(DK175)),IF(AR175+VLOOKUP(BI175,NyLi2E!$L$2:$V$4,DK175,1)&gt;19,19,AR175+VLOOKUP(BI175,NyLi2E!$L$2:$V$4,DK175,1)),""),"")</f>
        <v/>
      </c>
      <c r="FG175" s="9" t="str">
        <f>IF(AND(ISNUMBER(DK175),DK175&gt;7),IF(AND(ISNUMBER(AS175),ISNUMBER(DK175)),IF(AS175+VLOOKUP(BI175,NyLi2T!$L$2:$V$4,DK175,1)&gt;19,19,AS175+VLOOKUP(BI175,NyLi2T!$L$2:$V$4,DK175,1)),""),"")</f>
        <v/>
      </c>
      <c r="FH175" s="9" t="str">
        <f>IF(AND(ISNUMBER(DK175),DK175&lt;8),IF(AND(ISNUMBER(AT175),ISNUMBER(DK175)),IF(AT175+VLOOKUP(BI175,NySs!$L$2:$V$4,DK175,1)&gt;19,19,AT175+VLOOKUP(BI175,NySs!$L$2:$V$4,DK175,1)),""),"")</f>
        <v/>
      </c>
      <c r="FI175" s="9" t="str">
        <f>IF(AND(ISNUMBER(DK175),DK175&lt;9),IF(AND(ISNUMBER(AU175),ISNUMBER(DK175)),IF(AU175+VLOOKUP(BI175,NyEo!$L$2:$V$4,DK175,1)&gt;19,19,AU175+VLOOKUP(BI175,NyEo!$L$2:$V$4,DK175,1)),""),"")</f>
        <v/>
      </c>
      <c r="FJ175" s="9" t="str">
        <f>IF(AND(ISNUMBER(DK175),DK175&gt;7),IF(AND(ISNUMBER(AV175),ISNUMBER(DK175)),IF(AV175+VLOOKUP(BI175,NyHt!$L$2:$V$4,DK175,1)&gt;19,19,AV175+VLOOKUP(BI175,NyHt!$L$2:$V$4,DK175,1)),""),"")</f>
        <v/>
      </c>
      <c r="FK175" s="9" t="str">
        <f>IF(AND(ISNUMBER(AW175),ISNUMBER(DK175)),IF(AW175+VLOOKUP(BI175,NySiF!$L$2:$V$4,DK175,1)&gt;19,19,AW175+VLOOKUP(BI175,NySiF!$L$2:$V$4,DK175,1)),"")</f>
        <v/>
      </c>
      <c r="FL175" s="9" t="str">
        <f>IF(AND(ISNUMBER(AX175),ISNUMBER(DK175)),IF(AX175+VLOOKUP(BI175,NySiB!$L$2:$V$4,DK175,1)&gt;19,19,AX175+VLOOKUP(BI175,NySiB!$L$2:$V$4,DK175,1)),"")</f>
        <v/>
      </c>
      <c r="FM175" s="9" t="str">
        <f>IF(AND(ISNUMBER(AY175),ISNUMBER(DK175)),IF(AY175+VLOOKUP(BI175,NySiT!$L$2:$V$4,DK175,1)&gt;19,19,AY175+VLOOKUP(BI175,NySiT!$L$2:$V$4,DK175,1)),"")</f>
        <v/>
      </c>
      <c r="FN175" s="9" t="str">
        <f>IF(AND(ISNUMBER(AZ175),ISNUMBER(DK175)),IF(AZ175+VLOOKUP(BI175,NyVs!$L$2:$V$4,DK175,1)&gt;19,19,AZ175+VLOOKUP(BI175,NyVs!$L$2:$V$4,DK175,1)),"")</f>
        <v/>
      </c>
      <c r="FO175" s="9" t="str">
        <f>IF(AND(ISNUMBER(BA175),ISNUMBER(DK175)),IF(BA175+VLOOKUP(BI175,NyPp!$L$2:$V$4,DK175,1)&gt;19,19,BA175+VLOOKUP(BI175,NyPp!$L$2:$V$4,DK175,1)),"")</f>
        <v/>
      </c>
      <c r="FP175" s="9" t="str">
        <f>IF(AND(ISNUMBER(BB175),ISNUMBER(DK175)),IF(BB175+VLOOKUP(BI175,NyIGS!$L$2:$V$4,DK175,1)&gt;160,160,BB175+VLOOKUP(BI175,NyIGS!$L$2:$V$4,DK175,1)),"")</f>
        <v/>
      </c>
      <c r="FQ175" s="9" t="str">
        <f>IF(AND(ISNUMBER(BC175),ISNUMBER(DK175)),IF(BC175+VLOOKUP(BI175,NyIRS!$L$2:$V$4,DK175,1)&gt;160,160,BC175+VLOOKUP(BI175,NyIRS!$L$2:$V$4,DK175,1)),"")</f>
        <v/>
      </c>
      <c r="FR175" s="9" t="str">
        <f>IF(AND(ISNUMBER(BD175),ISNUMBER(DK175)),IF(BD175+VLOOKUP(BI175,NyIES!$L$2:$V$4,DK175,1)&gt;160,160, BD175+VLOOKUP(BI175,NyIES!$L$2:$V$4,DK175,1)),"")</f>
        <v/>
      </c>
      <c r="FS175" s="9" t="str">
        <f>IF(AND(ISNUMBER(BE175),ISNUMBER(DK175)),IF(BE175+VLOOKUP(BI175,NyISI!$L$2:$V$4,DK175,1)&gt;160,160,BE175+VLOOKUP(BI175,NyISI!$L$2:$V$4,DK175,1)),"")</f>
        <v/>
      </c>
      <c r="FT175" s="9" t="str">
        <f>IF(AND(ISNUMBER(DK175),DK175&lt;8),IF(AND(ISNUMBER(BF175),ISNUMBER(DK175)),IF(BF175+VLOOKUP(BI175,NyISS!$L$2:$V$4,DK175,1)&gt;160,160,BF175+VLOOKUP(BI175,NyISS!$L$2:$V$4,DK175,1)),""),"")</f>
        <v/>
      </c>
      <c r="FU175" s="9" t="str">
        <f>IF(AND(ISNUMBER(DK175),DK175&gt;7),IF(AND(ISNUMBER(BG175),ISNUMBER(DK175)),IF(BG175+VLOOKUP(BI175,NyISM!$L$2:$V$4,DK175,1)&gt;160,160,BG175+VLOOKUP(BI175,NyISM!$L$2:$V$4,DK175,1)),""),"")</f>
        <v/>
      </c>
      <c r="FV175" s="9" t="str">
        <f>IF(AND(ISNUMBER(BH175),ISNUMBER(DK175)),IF(BH175+VLOOKUP(BI175,NyIAM!$L$2:$V$4,DK175,1)&gt;160,160,BH175+VLOOKUP(BI175,NyIAM!$L$2:$V$4,DK175,1)),"")</f>
        <v/>
      </c>
    </row>
    <row r="176" spans="1:178" x14ac:dyDescent="0.2">
      <c r="A176" s="51"/>
      <c r="B176" s="51"/>
      <c r="C176" s="51"/>
      <c r="D176" s="51"/>
      <c r="E176" s="51"/>
      <c r="F176" s="51"/>
      <c r="G176" s="51"/>
      <c r="H176" s="51"/>
      <c r="I176" s="51"/>
      <c r="J176" s="52"/>
      <c r="K176" s="52"/>
      <c r="L176" s="53"/>
      <c r="M176" s="53"/>
      <c r="N176" s="58" t="str">
        <f t="shared" si="44"/>
        <v/>
      </c>
      <c r="O176" s="53"/>
      <c r="P176" s="53"/>
      <c r="Q176" s="53"/>
      <c r="R176" s="53"/>
      <c r="S176" s="53"/>
      <c r="T176" s="53"/>
      <c r="U176" s="53"/>
      <c r="V176" s="53"/>
      <c r="W176" s="53"/>
      <c r="X176" s="53"/>
      <c r="Y176" s="53"/>
      <c r="Z176" s="53"/>
      <c r="AA176" s="53"/>
      <c r="AB176" s="53"/>
      <c r="AC176" s="53"/>
      <c r="AD176" s="53"/>
      <c r="AE176" s="53"/>
      <c r="AF176" s="53"/>
      <c r="AG176" s="53"/>
      <c r="AH176" s="53"/>
      <c r="AI176" s="53"/>
      <c r="AJ176" s="4" t="str">
        <f>IF(O176="","",IF(ISNUMBER(N176),VLOOKUP(O176,NyFi!$A$2:$K$40,DK176),""))</f>
        <v/>
      </c>
      <c r="AK176" s="4" t="str">
        <f>IF(P176="","",IF(AND(ISNUMBER(N176),DK176&lt;8),VLOOKUP(P176,NyGs!$A$2:$G$41,DK176),""))</f>
        <v/>
      </c>
      <c r="AL176" s="4" t="str">
        <f>IF(AA176="","",IF(ISNUMBER(N176),VLOOKUP(AA176,NyRm!$A$2:$K$56,DK176),""))</f>
        <v/>
      </c>
      <c r="AM176" s="4" t="str">
        <f>IF(Z176="","",IF(ISNUMBER(N176),VLOOKUP(Z176,NyFm!$A$2:$K$46,DK176),""))</f>
        <v/>
      </c>
      <c r="AN176" s="4" t="str">
        <f>IF(U176="","",IF(AND(ISNUMBER(N176),DK176&lt;8),VLOOKUP(U176,NyLi1R!$A$2:$G$20,DK176),""))</f>
        <v/>
      </c>
      <c r="AO176" s="4" t="str">
        <f>IF(V176="","",IF(AND(ISNUMBER(N176),DK176&lt;8),VLOOKUP(V176,NyLi1E!$A$2:$G$20,DK176),""))</f>
        <v/>
      </c>
      <c r="AP176" s="4" t="str">
        <f>IF(AND(ISNUMBER(N176),ISNUMBER(AN176),ISNUMBER(AO176),DK176&lt;8),VLOOKUP(AN176+AO176,NyLi1T!$A$2:$G$40,DK176),"")</f>
        <v/>
      </c>
      <c r="AQ176" s="4" t="str">
        <f>IF(W176="","",IF(AND(ISNUMBER(N176),DK176&gt;7),VLOOKUP(W176,NyLi2R!$A$2:$K$20,DK176),""))</f>
        <v/>
      </c>
      <c r="AR176" s="4" t="str">
        <f>IF(X176="","",IF(AND(ISNUMBER(N176),DK176&gt;7),VLOOKUP(X176,NyLi2E!$A$2:$K$20,DK176),""))</f>
        <v/>
      </c>
      <c r="AS176" s="4" t="str">
        <f>IF(AND(ISNUMBER(N176),ISNUMBER(AQ176),ISNUMBER(AR176),DK176&gt;7),VLOOKUP(AQ176+AR176,NyLi2T!$A$2:$K$40,DK176),"")</f>
        <v/>
      </c>
      <c r="AT176" s="4" t="str">
        <f>IF(AE176="","",IF(AND(ISNUMBER(N176),DK176&lt;8),VLOOKUP(AE176,NySs!$A$2:$G$28,DK176),""))</f>
        <v/>
      </c>
      <c r="AU176" s="4" t="str">
        <f>IF(AD176="","",IF(AND(ISNUMBER(N176),DK176&lt;9),VLOOKUP(AD176,NyEo!$A$2:$H$22,DK176),""))</f>
        <v/>
      </c>
      <c r="AV176" s="4" t="str">
        <f>IF(Q176="","",IF(AND(ISNUMBER(N176),DK176&gt;7),VLOOKUP(Q176,NyHt!$A$2:$K$17,DK176),""))</f>
        <v/>
      </c>
      <c r="AW176" s="4" t="str">
        <f>IF(R176="","",IF(ISNUMBER(N176),VLOOKUP(R176,NySiF!$A$2:$K$18,DK176),""))</f>
        <v/>
      </c>
      <c r="AX176" s="4" t="str">
        <f>IF(S176="","",IF(ISNUMBER(N176),VLOOKUP(S176,NySiB!$A$2:$K$16,DK176),""))</f>
        <v/>
      </c>
      <c r="AY176" s="4" t="str">
        <f>IF(T176="","",IF(ISNUMBER(N176),VLOOKUP(T176,NySiT!$A$2:$K$32,DK176),""))</f>
        <v/>
      </c>
      <c r="AZ176" s="4" t="str">
        <f>IF(Y176="","",IF(ISNUMBER(N176),VLOOKUP(Y176,NyVs!$A$2:$K$86,DK176),""))</f>
        <v/>
      </c>
      <c r="BA176" s="4" t="str">
        <f>IF(AI176="","",IF(ISNUMBER(N176),VLOOKUP(AI176,NyPp!$A$2:$K$202,DK176),""))</f>
        <v/>
      </c>
      <c r="BB176" s="4" t="str">
        <f>IF(AND(ISNUMBER(AJ176),ISNUMBER(AK176),ISNUMBER(AL176),ISNUMBER(AM176),DK176&lt;8),IF(COUNTIF(O176,0)+COUNTIF(P176,0)+COUNTIF(AA176,0)+COUNTIF(Z176,0)&gt;1,"",VLOOKUP(AJ176+AK176+AL176+AM176,NyIGS!$A$2:$K$78,DK176)),IF(AND(ISNUMBER(AJ176),ISNUMBER(AL176),ISNUMBER(AM176),ISNUMBER(AS176),DK176&gt;7),IF(COUNTIF(O176,0)+COUNTIF(AA176,0)+COUNTIF(Z176,0)+AND(COUNTIF(W176,0),COUNTIF(X176,0))&gt;1,"",VLOOKUP(AJ176+AL176+AM176+AS176,NyIGS!$A$2:$K$78,DK176)),""))</f>
        <v/>
      </c>
      <c r="BC176" s="4" t="str">
        <f>IF(AND(ISNUMBER(AJ176),ISNUMBER(AN176),ISNUMBER(AT176),DK176&lt;8),IF(COUNTIF(O176,0)+COUNTIF(U176,0)+COUNTIF(AE176,0)&gt;1,"",VLOOKUP(AJ176+AN176+AT176,NyIRS!$A$2:$K$59,DK176)),IF(AND(ISNUMBER(AJ176),ISNUMBER(AQ176),DK176&gt;7),IF(COUNTIF(O176,0)+COUNTIF(W176,0)&gt;1,"",VLOOKUP(AJ176+AQ176,NyIRS!$A$2:$K$59,DK176)),""))</f>
        <v/>
      </c>
      <c r="BD176" s="4" t="str">
        <f>IF(AND(ISNUMBER(AK176),ISNUMBER(AL176),ISNUMBER(AM176),DK176&lt;8),IF(COUNTIF(P176,0)+COUNTIF(AA176,0)+COUNTIF(Z176,0)&gt;1,"",VLOOKUP(AK176+AL176+AM176,NyIES!$A$2:$K$59,DK176)),IF(AND(ISNUMBER(AL176),ISNUMBER(AM176),ISNUMBER(AR176),DK176&gt;7),IF(COUNTIF(AA176,0)+COUNTIF(Z176,0)+COUNTIF(X176,0)&gt;1,"",VLOOKUP(AL176+AM176+AR176,NyIES!$A$2:$K$59,DK176)),""))</f>
        <v/>
      </c>
      <c r="BE176" s="4" t="str">
        <f>IF(AND(ISNUMBER(AJ176),ISNUMBER(AP176),ISNUMBER(AU176),DK176&lt;8),IF(COUNTIF(O176,0)+AND(COUNTIF(U176,0),COUNTIF(V176,0))+COUNTIF(AD176,0)&gt;1,"",VLOOKUP(AJ176+AP176+AU176,NyISI!$A$2:$K$59,DK176)),IF(AND(ISNUMBER(AS176),ISNUMBER(AU176),ISNUMBER(AV176),DK176=8),IF(COUNTIF(AD176,0)+COUNTIF(Q176,0)+AND(COUNTIF(W176,0),COUNTIF(X176,0))&gt;1,"",VLOOKUP(AS176+AU176+AV176,NyISI!$A$2:$K$59,DK176)),IF(AND(ISNUMBER(AS176),ISNUMBER(AV176),DK176&gt;8),IF(COUNTIF(Q176,0)+AND(COUNTIF(W176,0),COUNTIF(X176,0))&gt;1,"",VLOOKUP(AS176+AV176,NyISI!$A$2:$K$59,DK176)),"")))</f>
        <v/>
      </c>
      <c r="BF176" s="4" t="str">
        <f>IF(AND(ISNUMBER(AT176),ISNUMBER(AK176),ISNUMBER(AL176),ISNUMBER(AM176),DK176&lt;8),IF(COUNTIF(P176,0)+COUNTIF(AA176,0)+COUNTIF(Z176,0)+COUNTIF(AE176,0)&gt;1,"",VLOOKUP(AT176+AK176+AL176+AM176,NyISS!$A$2:$G$78,DK176)),"")</f>
        <v/>
      </c>
      <c r="BG176" s="4" t="str">
        <f>IF(AND(ISNUMBER(AJ176),ISNUMBER(AL176),ISNUMBER(AM176),DK176&gt;7),IF(COUNTIF(O176,0)+COUNTIF(AA176,0)+COUNTIF(Z176,0)&gt;1,"",VLOOKUP(AJ176+AL176+AM176,NyISM!$A$2:$K$59,DK176)),"")</f>
        <v/>
      </c>
      <c r="BH176" s="4" t="str">
        <f>IF(AND(ISNUMBER(AY176),ISNUMBER(AZ176)),IF(COUNTIF(T176,0)+COUNTIF(Y176,0)&gt;1,"",VLOOKUP(AY176+AZ176,NyIAM!$A$2:$K$40,DK176)),"")</f>
        <v/>
      </c>
      <c r="BJ176" s="4" t="str">
        <f>IF(ISNUMBER(BB176),VLOOKUP(BB176,Percentil!$A$2:$B$122,2,1),"")</f>
        <v/>
      </c>
      <c r="BK176" s="4" t="str">
        <f>IF(ISNUMBER(BC176),VLOOKUP(BC176,Percentil!$A$2:$B$122,2,1),"")</f>
        <v/>
      </c>
      <c r="BL176" s="4" t="str">
        <f>IF(ISNUMBER(BD176),VLOOKUP(BD176,Percentil!$A$2:$B$122,2,1),"")</f>
        <v/>
      </c>
      <c r="BM176" s="4" t="str">
        <f>IF(ISNUMBER(BE176),VLOOKUP(BE176,Percentil!$A$2:$B$122,2,1),"")</f>
        <v/>
      </c>
      <c r="BN176" s="4" t="str">
        <f>IF(ISNUMBER(BF176),VLOOKUP(BF176,Percentil!$A$2:$B$122,2,1),"")</f>
        <v/>
      </c>
      <c r="BO176" s="4" t="str">
        <f>IF(ISNUMBER(BG176),VLOOKUP(BG176,Percentil!$A$2:$B$122,2,1),"")</f>
        <v/>
      </c>
      <c r="BP176" s="4" t="str">
        <f>IF(ISNUMBER(BH176),VLOOKUP(BH176,Percentil!$A$2:$B$122,2,1),"")</f>
        <v/>
      </c>
      <c r="BQ176" s="4" t="str">
        <f>IF(AND(ISNUMBER(AJ176),ISNUMBER(DK176)),IF(AJ176-VLOOKUP(BI176,NyFi!$L$2:$V$4,DK176,1)&lt;1,1 &amp; " - " &amp; AJ176+VLOOKUP(BI176,NyFi!$L$2:$V$4,DK176,1),IF(AJ176+VLOOKUP(BI176,NyFi!$L$2:$V$4,DK176,1)&gt;19,AJ176-VLOOKUP(BI176,NyFi!$L$2:$V$4,DK176,1) &amp; " - " &amp; 19,AJ176-VLOOKUP(BI176,NyFi!$L$2:$V$4,DK176,1) &amp; " - " &amp; AJ176+VLOOKUP(BI176,NyFi!$L$2:$V$4,DK176,1))),"")</f>
        <v/>
      </c>
      <c r="BR176" s="4" t="str">
        <f>IF(AND(ISNUMBER(DK176),DK176&lt;8),IF(AND(ISNUMBER(AK176),ISNUMBER(DK176)),IF(AK176-VLOOKUP(BI176,NyGs!$L$2:$V$4,DK176,1)&lt;1,1 &amp; " - " &amp; AK176+VLOOKUP(BI176,NyGs!$L$2:$V$4,DK176,1),IF(AK176+VLOOKUP(BI176,NyGs!$L$2:$V$4,DK176,1)&gt;19,AK176-VLOOKUP(BI176,NyGs!$L$2:$V$4,DK176,1) &amp; " - " &amp; 19,AK176-VLOOKUP(BI176,NyGs!$L$2:$V$4,DK176,1) &amp; " - " &amp; AK176+VLOOKUP(BI176,NyGs!$L$2:$V$4,DK176,1))),""),"")</f>
        <v/>
      </c>
      <c r="BS176" s="4" t="str">
        <f>IF(AND(ISNUMBER(AL176),ISNUMBER(DK176)),IF(AL176-VLOOKUP(BI176,NyRm!$L$2:$V$4,DK176,1)&lt;1,1 &amp; " - " &amp; AL176+VLOOKUP(BI176,NyRm!$L$2:$V$4,DK176,1),IF(AL176+VLOOKUP(BI176,NyRm!$L$2:$V$4,DK176,1)&gt;19,AL176-VLOOKUP(BI176,NyRm!$L$2:$V$4,DK176,1) &amp; " - " &amp; 19,AL176-VLOOKUP(BI176,NyRm!$L$2:$V$4,DK176,1) &amp; " - " &amp; AL176+VLOOKUP(BI176,NyRm!$L$2:$V$4,DK176,1))),"")</f>
        <v/>
      </c>
      <c r="BT176" s="4" t="str">
        <f>IF(AND(ISNUMBER(AM176),ISNUMBER(DK176)),IF(AM176-VLOOKUP(BI176,NyFm!$L$2:$V$4,DK176,1)&lt;1,1 &amp; " - " &amp; AM176+VLOOKUP(BI176,NyFm!$L$2:$V$4,DK176,1),IF(AM176+VLOOKUP(BI176,NyFm!$L$2:$V$4,DK176,1)&gt;19,AM176-VLOOKUP(BI176,NyFm!$L$2:$V$4,DK176,1) &amp; " - " &amp; 19,AM176-VLOOKUP(BI176,NyFm!$L$2:$V$4,DK176,1) &amp; " - " &amp; AM176+VLOOKUP(BI176,NyFm!$L$2:$V$4,DK176,1))),"")</f>
        <v/>
      </c>
      <c r="BU176" s="4" t="str">
        <f>IF(AND(ISNUMBER(DK176),DK176&lt;8),IF(AND(ISNUMBER(AN176),ISNUMBER(DK176)),IF(AN176-VLOOKUP(BI176,NyLi1R!$L$2:$V$4,DK176,1)&lt;1,1 &amp; " - " &amp; AN176+VLOOKUP(BI176,NyLi1R!$L$2:$V$4,DK176,1),IF(AN176+VLOOKUP(BI176,NyLi1R!$L$2:$V$4,DK176,1)&gt;19,AN176-VLOOKUP(BI176,NyLi1R!$L$2:$V$4,DK176,1) &amp; " - " &amp; 19,AN176-VLOOKUP(BI176,NyLi1R!$L$2:$V$4,DK176,1) &amp; " - " &amp; AN176+VLOOKUP(BI176,NyLi1R!$L$2:$V$4,DK176,1))),""),"")</f>
        <v/>
      </c>
      <c r="BV176" s="4" t="str">
        <f>IF(AND(ISNUMBER(DK176),DK176&lt;8),IF(AND(ISNUMBER(AO176),ISNUMBER(DK176)),IF(AO176-VLOOKUP(BI176,NyLi1E!$L$2:$V$4,DK176,1)&lt;1,1 &amp; " - " &amp; AO176+VLOOKUP(BI176,NyLi1E!$L$2:$V$4,DK176,1),IF(AO176+VLOOKUP(BI176,NyLi1E!$L$2:$V$4,DK176,1)&gt;19,AO176-VLOOKUP(BI176,NyLi1E!$L$2:$V$4,DK176,1) &amp; " - " &amp; 19,AO176-VLOOKUP(BI176,NyLi1E!$L$2:$V$4,DK176,1) &amp; " - " &amp; AO176+VLOOKUP(BI176,NyLi1E!$L$2:$V$4,DK176,1))),""),"")</f>
        <v/>
      </c>
      <c r="BW176" s="4" t="str">
        <f>IF(AND(ISNUMBER(DK176),DK176&lt;8),IF(AND(ISNUMBER(AP176),ISNUMBER(DK176)),IF(AP176-VLOOKUP(BI176,NyLi1T!$L$2:$V$4,DK176,1)&lt;1,1 &amp; " - " &amp; AP176+VLOOKUP(BI176,NyLi1T!$L$2:$V$4,DK176,1),IF(AP176+VLOOKUP(BI176,NyLi1T!$L$2:$V$4,DK176,1)&gt;19,AP176-VLOOKUP(BI176,NyLi1T!$L$2:$V$4,DK176,1) &amp; " - " &amp; 19,AP176-VLOOKUP(BI176,NyLi1T!$L$2:$V$4,DK176,1) &amp; " - " &amp; AP176+VLOOKUP(BI176,NyLi1T!$L$2:$V$4,DK176,1))),""),"")</f>
        <v/>
      </c>
      <c r="BX176" s="4" t="str">
        <f>IF(AND(ISNUMBER(DK176),DK176&gt;7),IF(AND(ISNUMBER(AQ176),ISNUMBER(DK176)),IF(AQ176-VLOOKUP(BI176,NyLi2R!$L$2:$V$4,DK176,1)&lt;1,1 &amp; " - " &amp; AQ176+VLOOKUP(BI176,NyLi2R!$L$2:$V$4,DK176,1),IF(AQ176+VLOOKUP(BI176,NyLi2R!$L$2:$V$4,DK176,1)&gt;19,AQ176-VLOOKUP(BI176,NyLi2R!$L$2:$V$4,DK176,1) &amp; " - " &amp; 19,AQ176-VLOOKUP(BI176,NyLi2R!$L$2:$V$4,DK176,1) &amp; " - " &amp; AQ176+VLOOKUP(BI176,NyLi2R!$L$2:$V$4,DK176,1))),""),"")</f>
        <v/>
      </c>
      <c r="BY176" s="4" t="str">
        <f>IF(AND(ISNUMBER(DK176),DK176&gt;7),IF(AND(ISNUMBER(AR176),ISNUMBER(DK176)),IF(AR176-VLOOKUP(BI176,NyLi2E!$L$2:$V$4,DK176,1)&lt;1,1 &amp; " - " &amp; AR176+VLOOKUP(BI176,NyLi2E!$L$2:$V$4,DK176,1),IF(AR176+VLOOKUP(BI176,NyLi2E!$L$2:$V$4,DK176,1)&gt;19,AR176-VLOOKUP(BI176,NyLi2E!$L$2:$V$4,DK176,1) &amp; " - " &amp; 19,AR176-VLOOKUP(BI176,NyLi2E!$L$2:$V$4,DK176,1) &amp; " - " &amp; AR176+VLOOKUP(BI176,NyLi2E!$L$2:$V$4,DK176,1))),""),"")</f>
        <v/>
      </c>
      <c r="BZ176" s="4" t="str">
        <f>IF(AND(ISNUMBER(DK176),DK176&gt;7),IF(AND(ISNUMBER(AS176),ISNUMBER(DK176)),IF(AS176-VLOOKUP(BI176,NyLi2T!$L$2:$V$4,DK176,1)&lt;1,1 &amp; " - " &amp; AS176+VLOOKUP(BI176,NyLi2T!$L$2:$V$4,DK176,1),IF(AS176+VLOOKUP(BI176,NyLi2T!$L$2:$V$4,DK176,1)&gt;19,AS176-VLOOKUP(BI176,NyLi2T!$L$2:$V$4,DK176,1) &amp; " - " &amp; 19,AS176-VLOOKUP(BI176,NyLi2T!$L$2:$V$4,DK176,1) &amp; " - " &amp; AS176+VLOOKUP(BI176,NyLi2T!$L$2:$V$4,DK176,1))),""),"")</f>
        <v/>
      </c>
      <c r="CA176" s="4" t="str">
        <f>IF(AND(ISNUMBER(DK176),DK176&lt;8),IF(AND(ISNUMBER(AT176),ISNUMBER(DK176)),IF(AT176-VLOOKUP(BI176,NySs!$L$2:$V$4,DK176,1)&lt;1,1 &amp; " - " &amp; AT176+VLOOKUP(BI176,NySs!$L$2:$V$4,DK176,1),IF(AT176+VLOOKUP(BI176,NySs!$L$2:$V$4,DK176,1)&gt;19,AT176-VLOOKUP(BI176,NySs!$L$2:$V$4,DK176,1) &amp; " - " &amp; 19,AT176-VLOOKUP(BI176,NySs!$L$2:$V$4,DK176,1) &amp; " - " &amp; AT176+VLOOKUP(BI176,NySs!$L$2:$V$4,DK176,1))),""),"")</f>
        <v/>
      </c>
      <c r="CB176" s="4" t="str">
        <f>IF(AND(ISNUMBER(DK176),DK176&lt;9),IF(AND(ISNUMBER(AU176),ISNUMBER(DK176)),IF(AU176-VLOOKUP(BI176,NyEo!$L$2:$V$4,DK176,1)&lt;1,1 &amp; " - " &amp; AU176+VLOOKUP(BI176,NyEo!$L$2:$V$4,DK176,1),IF(AU176+VLOOKUP(BI176,NyEo!$L$2:$V$4,DK176,1)&gt;19,AU176-VLOOKUP(BI176,NyEo!$L$2:$V$4,DK176,1) &amp; " - " &amp; 19,AU176-VLOOKUP(BI176,NyEo!$L$2:$V$4,DK176,1) &amp; " - " &amp; AU176+VLOOKUP(BI176,NyEo!$L$2:$V$4,DK176,1))),""),"")</f>
        <v/>
      </c>
      <c r="CC176" s="4" t="str">
        <f>IF(AND(ISNUMBER(DK176),DK176&gt;7),IF(AND(ISNUMBER(AV176),ISNUMBER(DK176)),IF(AV176-VLOOKUP(BI176,NyHt!$L$2:$V$4,DK176,1)&lt;1,1 &amp; " - " &amp; AV176+VLOOKUP(BI176,NyHt!$L$2:$V$4,DK176,1),IF(AV176+VLOOKUP(BI176,NyHt!$L$2:$V$4,DK176,1)&gt;19,AV176-VLOOKUP(BI176,NyHt!$L$2:$V$4,DK176,1) &amp; " - " &amp; 19,AV176-VLOOKUP(BI176,NyHt!$L$2:$V$4,DK176,1) &amp; " - " &amp; AV176+VLOOKUP(BI176,NyHt!$L$2:$V$4,DK176,1))),""),"")</f>
        <v/>
      </c>
      <c r="CD176" s="4" t="str">
        <f>IF(AND(ISNUMBER(AW176),ISNUMBER(DK176)),IF(AW176-VLOOKUP(BI176,NySiF!$L$2:$V$4,DK176,1)&lt;1,1 &amp; " - " &amp; AW176+VLOOKUP(BI176,NySiF!$L$2:$V$4,DK176,1),IF(AW176+VLOOKUP(BI176,NySiF!$L$2:$V$4,DK176,1)&gt;19,AW176-VLOOKUP(BI176,NySiF!$L$2:$V$4,DK176,1) &amp; " - " &amp; 19,AW176-VLOOKUP(BI176,NySiF!$L$2:$V$4,DK176,1) &amp; " - " &amp; AW176+VLOOKUP(BI176,NySiF!$L$2:$V$4,DK176,1))),"")</f>
        <v/>
      </c>
      <c r="CE176" s="4" t="str">
        <f>IF(AND(ISNUMBER(AX176),ISNUMBER(DK176)),IF(AX176-VLOOKUP(BI176,NySiB!$L$2:$V$4,DK176,1)&lt;1,1 &amp; " - " &amp; AX176+VLOOKUP(BI176,NySiB!$L$2:$V$4,DK176,1),IF(AX176+VLOOKUP(BI176,NySiB!$L$2:$V$4,DK176,1)&gt;19,AX176-VLOOKUP(BI176,NySiB!$L$2:$V$4,DK176,1) &amp; " - " &amp; 19,AX176-VLOOKUP(BI176,NySiB!$L$2:$V$4,DK176,1) &amp; " - " &amp; AX176+VLOOKUP(BI176,NySiB!$L$2:$V$4,DK176,1))),"")</f>
        <v/>
      </c>
      <c r="CF176" s="4" t="str">
        <f>IF(AND(ISNUMBER(AY176),ISNUMBER(DK176)),IF(AY176-VLOOKUP(BI176,NySiT!$L$2:$V$4,DK176,1)&lt;1,1 &amp; " - " &amp; AY176+VLOOKUP(BI176,NySiT!$L$2:$V$4,DK176,1),IF(AY176+VLOOKUP(BI176,NySiT!$L$2:$V$4,DK176,1)&gt;19,AY176-VLOOKUP(BI176,NySiT!$L$2:$V$4,DK176,1) &amp; " - " &amp; 19,AY176-VLOOKUP(BI176,NySiT!$L$2:$V$4,DK176,1) &amp; " - " &amp; AY176+VLOOKUP(BI176,NySiT!$L$2:$V$4,DK176,1))),"")</f>
        <v/>
      </c>
      <c r="CG176" s="4" t="str">
        <f>IF(AND(ISNUMBER(AZ176),ISNUMBER(DK176)),IF(AZ176-VLOOKUP(BI176,NyVs!$L$2:$V$4,DK176,1)&lt;1,1 &amp; " - " &amp; AZ176+VLOOKUP(BI176,NyVs!$L$2:$V$4,DK176,1),IF(AZ176+VLOOKUP(BI176,NyVs!$L$2:$V$4,DK176,1)&gt;19,AZ176-VLOOKUP(BI176,NyVs!$L$2:$V$4,DK176,1) &amp; " - " &amp; 19,AZ176-VLOOKUP(BI176,NyVs!$L$2:$V$4,DK176,1) &amp; " - " &amp; AZ176+VLOOKUP(BI176,NyVs!$L$2:$V$4,DK176,1))),"")</f>
        <v/>
      </c>
      <c r="CH176" s="4" t="str">
        <f>IF(AND(ISNUMBER(BA176),ISNUMBER(DK176)),IF(BA176-VLOOKUP(BI176,NyPp!$L$2:$V$4,DK176,1)&lt;1,1 &amp; " - " &amp; BA176+VLOOKUP(BI176,NyPp!$L$2:$V$4,DK176,1),IF(BA176+VLOOKUP(BI176,NyPp!$L$2:$V$4,DK176,1)&gt;19,BA176-VLOOKUP(BI176,NyPp!$L$2:$V$4,DK176,1) &amp; " - " &amp; 19,BA176-VLOOKUP(BI176,NyPp!$L$2:$V$4,DK176,1) &amp; " - " &amp; BA176+VLOOKUP(BI176,NyPp!$L$2:$V$4,DK176,1))),"")</f>
        <v/>
      </c>
      <c r="CI176" s="4" t="str">
        <f>IF(AND(ISNUMBER(BB176),ISNUMBER(DK176)),IF(BB176-VLOOKUP(BI176,NyIGS!$L$2:$V$4,DK176,1)&lt;40,40 &amp; " - " &amp; BB176+VLOOKUP(BI176,NyIGS!$L$2:$V$4,DK176,1),IF(BB176+VLOOKUP(BI176,NyIGS!$L$2:$V$4,DK176,1)&gt;160,BB176-VLOOKUP(BI176,NyIGS!$L$2:$V$4,DK176,1) &amp; " - " &amp; 160,BB176-VLOOKUP(BI176,NyIGS!$L$2:$V$4,DK176,1) &amp; " - " &amp; BB176+VLOOKUP(BI176,NyIGS!$L$2:$V$4,DK176,1))),"")</f>
        <v/>
      </c>
      <c r="CJ176" s="4" t="str">
        <f>IF(AND(ISNUMBER(BC176),ISNUMBER(DK176)),IF(BC176-VLOOKUP(BI176,NyIRS!$L$2:$V$4,DK176,1)&lt;40,40 &amp; " - " &amp; BC176+VLOOKUP(BI176,NyIRS!$L$2:$V$4,DK176,1),IF(BC176+VLOOKUP(BI176,NyIRS!$L$2:$V$4,DK176,1)&gt;160,BC176-VLOOKUP(BI176,NyIRS!$L$2:$V$4,DK176,1) &amp; " - " &amp; 160,BC176-VLOOKUP(BI176,NyIRS!$L$2:$V$4,DK176,1) &amp; " - " &amp; BC176+VLOOKUP(BI176,NyIRS!$L$2:$V$4,DK176,1))),"")</f>
        <v/>
      </c>
      <c r="CK176" s="4" t="str">
        <f>IF(AND(ISNUMBER(BD176),ISNUMBER(DK176)),IF(BD176-VLOOKUP(BI176,NyIES!$L$2:$V$4,DK176,1)&lt;40,40 &amp; " - " &amp; BD176+VLOOKUP(BI176,NyIES!$L$2:$V$4,DK176,1),IF(BD176+VLOOKUP(BI176,NyIES!$L$2:$V$4,DK176,1)&gt;160,BD176-VLOOKUP(BI176,NyIES!$L$2:$V$4,DK176,1) &amp; " - " &amp; 160,BD176-VLOOKUP(BI176,NyIES!$L$2:$V$4,DK176,1) &amp; " - " &amp; BD176+VLOOKUP(BI176,NyIES!$L$2:$V$4,DK176,1))),"")</f>
        <v/>
      </c>
      <c r="CL176" s="4" t="str">
        <f>IF(AND(ISNUMBER(BE176),ISNUMBER(DK176)),IF(BE176-VLOOKUP(BI176,NyISI!$L$2:$V$4,DK176,1)&lt;40,40 &amp; " - " &amp; BE176+VLOOKUP(BI176,NyISI!$L$2:$V$4,DK176,1),IF(BE176+VLOOKUP(BI176,NyISI!$L$2:$V$4,DK176,1)&gt;160,BE176-VLOOKUP(BI176,NyISI!$L$2:$V$4,DK176,1) &amp; " - " &amp; 160,BE176-VLOOKUP(BI176,NyISI!$L$2:$V$4,DK176,1) &amp; " - " &amp; BE176+VLOOKUP(BI176,NyISI!$L$2:$V$4,DK176,1))),"")</f>
        <v/>
      </c>
      <c r="CM176" s="4" t="str">
        <f>IF(AND(ISNUMBER(DK176),DK176&lt;8),IF(AND(ISNUMBER(BF176),ISNUMBER(DK176)),IF(BF176-VLOOKUP(BI176,NyISS!$L$2:$V$4,DK176,1)&lt;40,40 &amp; " - " &amp; BF176+VLOOKUP(BI176,NyISS!$L$2:$V$4,DK176,1),IF(BF176+VLOOKUP(BI176,NyISS!$L$2:$V$4,DK176,1)&gt;160,BF176-VLOOKUP(BI176,NyISS!$L$2:$V$4,DK176,1) &amp; " - " &amp; 160,BF176-VLOOKUP(BI176,NyISS!$L$2:$V$4,DK176,1) &amp; " - " &amp; BF176+VLOOKUP(BI176,NyISS!$L$2:$V$4,DK176,1))),""),"")</f>
        <v/>
      </c>
      <c r="CN176" s="4" t="str">
        <f>IF(AND(ISNUMBER(DK176),DK176&gt;7),IF(AND(ISNUMBER(BG176),ISNUMBER(DK176)),IF(BG176-VLOOKUP(BI176,NyISM!$L$2:$V$4,DK176,1)&lt;40,40 &amp; " - " &amp; BG176+VLOOKUP(BI176,NyISM!$L$2:$V$4,DK176,1),IF(BG176+VLOOKUP(BI176,NyISM!$L$2:$V$4,DK176,1)&gt;160,BG176-VLOOKUP(BI176,NyISM!$L$2:$V$4,DK176,1) &amp; " - " &amp; 160,BG176-VLOOKUP(BI176,NyISM!$L$2:$V$4,DK176,1) &amp; " - " &amp; BG176+VLOOKUP(BI176,NyISM!$L$2:$V$4,DK176,1))),""),"")</f>
        <v/>
      </c>
      <c r="CO176" s="4" t="str">
        <f>IF(AND(ISNUMBER(BH176),ISNUMBER(DK176)),IF(BH176-VLOOKUP(BI176,NyIAM!$L$2:$V$4,DK176,1)&lt;40,40 &amp; " - " &amp; BH176+VLOOKUP(BI176,NyIAM!$L$2:$V$4,DK176,1),IF(BH176+VLOOKUP(BI176,NyIAM!$L$2:$V$4,DK176,1)&gt;160,BH176-VLOOKUP(BI176,NyIAM!$L$2:$V$4,DK176,1) &amp; " - " &amp; 160,BH176-VLOOKUP(BI176,NyIAM!$L$2:$V$4,DK176,1) &amp; " - " &amp; BH176+VLOOKUP(BI176,NyIAM!$L$2:$V$4,DK176,1))),"")</f>
        <v/>
      </c>
      <c r="CP176" s="4" t="str">
        <f>IF(AF176="","",IF(AND(ISNUMBER(AF176),ISNUMBER(DK176)),IF(VLOOKUP(AF176,NyOm!$A$2:$K$30,DK176,1)=1,"Onormalt få ord",IF(VLOOKUP(AF176,NyOm!$A$2:$K$30,DK176,1)=2,"Färre antal ord än normalt",IF(VLOOKUP(AF176,NyOm!$A$2:$K$30,DK176,1)=3,"Normalt antal ord","")))))</f>
        <v/>
      </c>
      <c r="CQ176" s="4" t="str">
        <f>IF(AB176="","",IF(AND(ISNUMBER(AB176),ISNUMBER(DK176)),IF(VLOOKUP(AB176,NyPbTid!$A$2:$K$218,DK176,1)=1,"Onormalt lång tidsåtgång",IF(VLOOKUP(AB176,NyPbTid!$A$2:$K$218,DK176,1)=2,"Långsammare än normalt",IF(VLOOKUP(AB176,NyPbTid!$A$2:$K$218,DK176,1)=3,"Normal tidsåtgång","")))))</f>
        <v/>
      </c>
      <c r="CR176" s="4" t="str">
        <f>IF(AC176="","",IF(AND(ISNUMBER(AC176),ISNUMBER(DK176)),IF(VLOOKUP(AC176,NyPbFel!$A$2:$K$18,DK176,1)=1,"Onormalt antal fel",IF(VLOOKUP(AC176,NyPbFel!$A$2:$K$18,DK176,1)=2,"Fler fel än normalt",IF(VLOOKUP(AC176,NyPbFel!$A$2:$K$18,DK176,1)=3,"Normalt antal fel","")))))</f>
        <v/>
      </c>
      <c r="CS176" s="4" t="str">
        <f t="shared" si="50"/>
        <v/>
      </c>
      <c r="CT176" s="4" t="str">
        <f>IF(OR(ISNUMBER(CS176),CS176="0**"),IF(ISNUMBER(CS176),CS176/ABS(CS176)*VLOOKUP(1,SignDiff!$A$3:$K$4,DK176,1),VLOOKUP(1,SignDiff!$A$3:$K$4,DK176,1)),"")</f>
        <v/>
      </c>
      <c r="CU176" s="4" t="str">
        <f>IF(OR(ISNUMBER(CS176),CS176="0**"),IF(ISNUMBER(CS176),CS176/ABS(CS176)*VLOOKUP(1,SignDiff!$A$7:$K$8,DK176,1),VLOOKUP(1,SignDiff!$A$7:$K$8,DK176,1)),"")</f>
        <v/>
      </c>
      <c r="CV176" s="4" t="str">
        <f t="shared" si="51"/>
        <v/>
      </c>
      <c r="CW176" s="4" t="str">
        <f t="shared" si="52"/>
        <v/>
      </c>
      <c r="CX176" s="4" t="str">
        <f>IF(OR(ISNUMBER(CS176),CS176="0**"),IF(CS176="0**",VLOOKUP(0,'IRS-IES'!$A$2:$C$43,2,1),IF(CS176&lt;0,VLOOKUP(ABS(CS176),'IRS-IES'!$A$2:$C$43,2,1),VLOOKUP(ABS(CS176),'IRS-IES'!$A$2:$C$43,3,1))),"")</f>
        <v/>
      </c>
      <c r="CY176" s="4" t="str">
        <f t="shared" si="53"/>
        <v/>
      </c>
      <c r="CZ176" s="4" t="str">
        <f>IF(OR(ISNUMBER(CY176),CY176="0**"),IF(ISNUMBER(CY176),CY176/ABS(CY176)*VLOOKUP(2,SignDiff!$A$3:$K$4,DK176,1),VLOOKUP(2,SignDiff!$A$3:$K$4,DK176,1)),"")</f>
        <v/>
      </c>
      <c r="DA176" s="4" t="str">
        <f>IF(OR(ISNUMBER(CY176),CY176="0**"),IF(ISNUMBER(CY176),CY176/ABS(CY176)*VLOOKUP(2,SignDiff!$A$7:$K$8,DK176,1),VLOOKUP(2,SignDiff!$A$7:$K$8,DK176,1)),"")</f>
        <v/>
      </c>
      <c r="DB176" s="4" t="str">
        <f t="shared" si="54"/>
        <v/>
      </c>
      <c r="DC176" s="4" t="str">
        <f t="shared" si="55"/>
        <v/>
      </c>
      <c r="DD176" s="4" t="str">
        <f>IF(OR(ISNUMBER(CY176),CY176="0**"),IF(CY176="0**",VLOOKUP(0,'ISI-ISS'!$A$2:$C$43,2,1),IF(CY176&lt;0,VLOOKUP(ABS(CY176),'ISI-ISS'!$A$2:$C$43,2,1),VLOOKUP(ABS(CY176),'ISI-ISS'!$A$2:$C$43,3,1))),"")</f>
        <v/>
      </c>
      <c r="DE176" s="4" t="str">
        <f t="shared" si="56"/>
        <v/>
      </c>
      <c r="DF176" s="4" t="str">
        <f>IF(OR(ISNUMBER(DE176),DE176="0**"),IF(ISNUMBER(DE176),DE176/ABS(DE176)*VLOOKUP(2,SignDiff!$A$3:$K$4,DK176,1),VLOOKUP(2,SignDiff!$A$3:$K$4,DK176,1)),"")</f>
        <v/>
      </c>
      <c r="DG176" s="4" t="str">
        <f>IF(OR(ISNUMBER(DE176),DE176="0**"),IF(ISNUMBER(DE176),DE176/ABS(DE176)*VLOOKUP(2,SignDiff!$A$7:$K$8,DK176,1),VLOOKUP(2,SignDiff!$A$7:$K$8,DK176,1)),"")</f>
        <v/>
      </c>
      <c r="DH176" s="4" t="str">
        <f t="shared" si="57"/>
        <v/>
      </c>
      <c r="DI176" s="4" t="str">
        <f t="shared" si="58"/>
        <v/>
      </c>
      <c r="DJ176" s="4" t="str">
        <f>IF(OR(ISNUMBER(DE176),DE176="0**"),IF(DE176="0**",VLOOKUP(0,'ISI-ISM'!$A$2:$C$43,2,1),IF(DE176&lt;0,VLOOKUP(ABS(DE176),'ISI-ISM'!$A$2:$C$43,2,1),VLOOKUP(ABS(DE176),'ISI-ISM'!$A$2:$C$43,3,1))),"")</f>
        <v/>
      </c>
      <c r="DK176" s="4" t="str">
        <f>IF(ISERROR(VLOOKUP(N176,age!$A$2:$C$11,2,1)),"",VLOOKUP(N176,age!$A$2:$C$11,2,1))</f>
        <v/>
      </c>
      <c r="DL176" s="4" t="str">
        <f>IF(ISERROR(VLOOKUP(N176,age!$A$2:$C$11,3,1)),"",VLOOKUP(N176,age!$A$2:$C$11,3,1))</f>
        <v/>
      </c>
      <c r="DM176" s="4">
        <f t="shared" si="45"/>
        <v>0</v>
      </c>
      <c r="DN176" s="4">
        <f t="shared" si="46"/>
        <v>0</v>
      </c>
      <c r="DO176" s="4">
        <f t="shared" si="47"/>
        <v>0</v>
      </c>
      <c r="DP176" s="4">
        <f t="shared" si="48"/>
        <v>0</v>
      </c>
      <c r="DQ176" s="4">
        <f t="shared" si="49"/>
        <v>0</v>
      </c>
      <c r="DR176" s="9" t="str">
        <f t="shared" si="59"/>
        <v/>
      </c>
      <c r="DS176" s="9" t="str">
        <f t="shared" si="60"/>
        <v/>
      </c>
      <c r="DT176" s="9" t="str">
        <f t="shared" si="61"/>
        <v/>
      </c>
      <c r="DU176" s="9" t="str">
        <f t="shared" si="62"/>
        <v/>
      </c>
      <c r="DV176" s="9" t="str">
        <f t="shared" si="63"/>
        <v/>
      </c>
      <c r="DW176" s="9" t="str">
        <f t="shared" si="64"/>
        <v/>
      </c>
      <c r="DX176" s="9" t="str">
        <f t="shared" si="65"/>
        <v/>
      </c>
      <c r="DY176" s="9" t="str">
        <f>IF(AND(ISNUMBER(AJ176),ISNUMBER(DK176)),IF(AJ176-VLOOKUP(BI176,NyFi!$L$2:$V$4,DK176,1)&lt;1,1,AJ176-VLOOKUP(BI176,NyFi!$L$2:$V$4,DK176,1)),"")</f>
        <v/>
      </c>
      <c r="DZ176" s="9" t="str">
        <f>IF(AND(ISNUMBER(DK176),DK176&lt;8),IF(AND(ISNUMBER(AK176),ISNUMBER(DK176)),IF(AK176-VLOOKUP(BI176,NyGs!$L$2:$V$4,DK176,1)&lt;1,1,AK176-VLOOKUP(BI176,NyGs!$L$2:$V$4,DK176,1)),""),"")</f>
        <v/>
      </c>
      <c r="EA176" s="9" t="str">
        <f>IF(AND(ISNUMBER(AL176),ISNUMBER(DK176)),IF(AL176-VLOOKUP(BI176,NyRm!$L$2:$V$4,DK176,1)&lt;1,1,AL176-VLOOKUP(BI176,NyRm!$L$2:$V$4,DK176,1)),"")</f>
        <v/>
      </c>
      <c r="EB176" s="9" t="str">
        <f>IF(AND(ISNUMBER(AM176),ISNUMBER(DK176)),IF(AM176-VLOOKUP(BI176,NyFm!$L$2:$V$4,DK176,1)&lt;1,1,AM176-VLOOKUP(BI176,NyFm!$L$2:$V$4,DK176,1)),"")</f>
        <v/>
      </c>
      <c r="EC176" s="9" t="str">
        <f>IF(AND(ISNUMBER(DK176),DK176&lt;8),IF(AND(ISNUMBER(AN176),ISNUMBER(DK176)),IF(AN176-VLOOKUP(BI176,NyLi1R!$L$2:$V$4,DK176,1)&lt;1,1,AN176-VLOOKUP(BI176,NyLi1R!$L$2:$V$4,DK176,1)),""),"")</f>
        <v/>
      </c>
      <c r="ED176" s="9" t="str">
        <f>IF(AND(ISNUMBER(DK176),DK176&lt;8),IF(AND(ISNUMBER(AO176),ISNUMBER(DK176)),IF(AO176-VLOOKUP(BI176,NyLi1E!$L$2:$V$4,DK176,1)&lt;1,1,AO176-VLOOKUP(BI176,NyLi1E!$L$2:$V$4,DK176,1)),""),"")</f>
        <v/>
      </c>
      <c r="EE176" s="9" t="str">
        <f>IF(AND(ISNUMBER(DK176),DK176&lt;8),IF(AND(ISNUMBER(AP176),ISNUMBER(DK176)),IF(AP176-VLOOKUP(BI176,NyLi1T!$L$2:$V$4,DK176,1)&lt;1,1,AP176-VLOOKUP(BI176,NyLi1T!$L$2:$V$4,DK176,1)),""),"")</f>
        <v/>
      </c>
      <c r="EF176" s="9" t="str">
        <f>IF(AND(ISNUMBER(DK176),DK176&gt;7),IF(AND(ISNUMBER(AQ176),ISNUMBER(DK176)),IF(AQ176-VLOOKUP(BI176,NyLi2R!$L$2:$V$4,DK176,1)&lt;1,1,AQ176-VLOOKUP(BI176,NyLi2R!$L$2:$V$4,DK176,1)),""),"")</f>
        <v/>
      </c>
      <c r="EG176" s="9" t="str">
        <f>IF(AND(ISNUMBER(DK176),DK176&gt;7),IF(AND(ISNUMBER(AR176),ISNUMBER(DK176)),IF(AR176-VLOOKUP(BI176,NyLi2E!$L$2:$V$4,DK176,1)&lt;1,1,AR176-VLOOKUP(BI176,NyLi2E!$L$2:$V$4,DK176,1)),""),"")</f>
        <v/>
      </c>
      <c r="EH176" s="9" t="str">
        <f>IF(AND(ISNUMBER(DK176),DK176&gt;7),IF(AND(ISNUMBER(AS176),ISNUMBER(DK176)),IF(AS176-VLOOKUP(BI176,NyLi2T!$L$2:$V$4,DK176,1)&lt;1,1,AS176-VLOOKUP(BI176,NyLi2T!$L$2:$V$4,DK176,1)),""),"")</f>
        <v/>
      </c>
      <c r="EI176" s="9" t="str">
        <f>IF(AND(ISNUMBER(DK176),DK176&lt;8),IF(AND(ISNUMBER(AT176),ISNUMBER(DK176)),IF(AT176-VLOOKUP(BI176,NySs!$L$2:$V$4,DK176,1)&lt;1,1,AT176-VLOOKUP(BI176,NySs!$L$2:$V$4,DK176,1)),""),"")</f>
        <v/>
      </c>
      <c r="EJ176" s="9" t="str">
        <f>IF(AND(ISNUMBER(DK176),DK176&lt;9),IF(AND(ISNUMBER(AU176),ISNUMBER(DK176)),IF(AU176-VLOOKUP(BI176,NyEo!$L$2:$V$4,DK176,1)&lt;1,1,AU176-VLOOKUP(BI176,NyEo!$L$2:$V$4,DK176,1)),""),"")</f>
        <v/>
      </c>
      <c r="EK176" s="9" t="str">
        <f>IF(AND(ISNUMBER(DK176),DK176&gt;7),IF(AND(ISNUMBER(AV176),ISNUMBER(DK176)),IF(AV176-VLOOKUP(BI176,NyHt!$L$2:$V$4,DK176,1)&lt;1,1,AV176-VLOOKUP(BI176,NyHt!$L$2:$V$4,DK176,1)),""),"")</f>
        <v/>
      </c>
      <c r="EL176" s="9" t="str">
        <f>IF(AND(ISNUMBER(AW176),ISNUMBER(DK176)),IF(AW176-VLOOKUP(BI176,NySiF!$L$2:$V$4,DK176,1)&lt;1,1,AW176-VLOOKUP(BI176,NySiF!$L$2:$V$4,DK176,1)),"")</f>
        <v/>
      </c>
      <c r="EM176" s="9" t="str">
        <f>IF(AND(ISNUMBER(AX176),ISNUMBER(DK176)),IF(AX176-VLOOKUP(BI176,NySiB!$L$2:$V$4,DK176,1)&lt;1,1,AX176-VLOOKUP(BI176,NySiB!$L$2:$V$4,DK176,1)),"")</f>
        <v/>
      </c>
      <c r="EN176" s="9" t="str">
        <f>IF(AND(ISNUMBER(AY176),ISNUMBER(DK176)),IF(AY176-VLOOKUP(BI176,NySiT!$L$2:$V$4,DK176,1)&lt;1,1,AY176-VLOOKUP(BI176,NySiT!$L$2:$V$4,DK176,1)),"")</f>
        <v/>
      </c>
      <c r="EO176" s="9" t="str">
        <f>IF(AND(ISNUMBER(AZ176),ISNUMBER(DK176)),IF(AZ176-VLOOKUP(BI176,NyVs!$L$2:$V$4,DK176,1)&lt;1,1,AZ176-VLOOKUP(BI176,NyVs!$L$2:$V$4,DK176,1)),"")</f>
        <v/>
      </c>
      <c r="EP176" s="9" t="str">
        <f>IF(AND(ISNUMBER(BA176),ISNUMBER(DK176)),IF(BA176-VLOOKUP(BI176,NyPp!$L$2:$V$4,DK176,1)&lt;1,1,BA176-VLOOKUP(BI176,NyPp!$L$2:$V$4,DK176,1)),"")</f>
        <v/>
      </c>
      <c r="EQ176" s="9" t="str">
        <f>IF(AND(ISNUMBER(BB176),ISNUMBER(DK176)),IF(BB176-VLOOKUP(BI176,NyIGS!$L$2:$V$4,DK176,1)&lt;40,40,BB176-VLOOKUP(BI176,NyIGS!$L$2:$V$4,DK176,1)),"")</f>
        <v/>
      </c>
      <c r="ER176" s="9" t="str">
        <f>IF(AND(ISNUMBER(BC176),ISNUMBER(DK176)),IF(BC176-VLOOKUP(BI176,NyIRS!$L$2:$V$4,DK176,1)&lt;40,40,BC176-VLOOKUP(BI176,NyIRS!$L$2:$V$4,DK176,1)),"")</f>
        <v/>
      </c>
      <c r="ES176" s="9" t="str">
        <f>IF(AND(ISNUMBER(BD176),ISNUMBER(DK176)),IF(BD176-VLOOKUP(BI176,NyIES!$L$2:$V$4,DK176,1)&lt;40,40,BD176-VLOOKUP(BI176,NyIES!$L$2:$V$4,DK176,1)),"")</f>
        <v/>
      </c>
      <c r="ET176" s="9" t="str">
        <f>IF(AND(ISNUMBER(BE176),ISNUMBER(DK176)),IF(BE176-VLOOKUP(BI176,NyISI!$L$2:$V$4,DK176,1)&lt;40,40,BE176-VLOOKUP(BI176,NyISI!$L$2:$V$4,DK176,1)),"")</f>
        <v/>
      </c>
      <c r="EU176" s="9" t="str">
        <f>IF(AND(ISNUMBER(DK176),DK176&lt;8),IF(AND(ISNUMBER(BF176),ISNUMBER(DK176)),IF(BF176-VLOOKUP(BI176,NyISS!$L$2:$V$4,DK176,1)&lt;40,40,BF176-VLOOKUP(BI176,NyISS!$L$2:$V$4,DK176,1)),""),"")</f>
        <v/>
      </c>
      <c r="EV176" s="9" t="str">
        <f>IF(AND(ISNUMBER(DK176),DK176&gt;7),IF(AND(ISNUMBER(BG176),ISNUMBER(DK176)),IF(BG176-VLOOKUP(BI176,NyISM!$L$2:$V$4,DK176,1)&lt;40,40,BG176-VLOOKUP(BI176,NyISM!$L$2:$V$4,DK176,1)),""),"")</f>
        <v/>
      </c>
      <c r="EW176" s="9" t="str">
        <f>IF(AND(ISNUMBER(BH176),ISNUMBER(DK176)),IF(BH176-VLOOKUP(BI176,NyIAM!$L$2:$V$4,DK176,1)&lt;40,40,BH176-VLOOKUP(BI176,NyIAM!$L$2:$V$4,DK176,1)),"")</f>
        <v/>
      </c>
      <c r="EX176" s="9" t="str">
        <f>IF(AND(ISNUMBER(AJ176),ISNUMBER(DK176)),IF(AJ176+VLOOKUP(BI176,NyFi!$L$2:$V$4,DK176,1)&gt;19,19,AJ176+VLOOKUP(BI176,NyFi!$L$2:$V$4,DK176,1)),"")</f>
        <v/>
      </c>
      <c r="EY176" s="9" t="str">
        <f>IF(AND(ISNUMBER(DK176),DK176&lt;8),IF(AND(ISNUMBER(AK176),ISNUMBER(DK176)),IF(AK176+VLOOKUP(BI176,NyGs!$L$2:$V$4,DK176,1)&gt;19,19,AK176+VLOOKUP(BI176,NyGs!$L$2:$V$4,DK176,1)),""),"")</f>
        <v/>
      </c>
      <c r="EZ176" s="9" t="str">
        <f>IF(AND(ISNUMBER(AL176),ISNUMBER(DK176)),IF(AL176+VLOOKUP(BI176,NyRm!$L$2:$V$4,DK176,1)&gt;19,19,AL176+VLOOKUP(BI176,NyRm!$L$2:$V$4,DK176,1)),"")</f>
        <v/>
      </c>
      <c r="FA176" s="9" t="str">
        <f>IF(AND(ISNUMBER(AM176),ISNUMBER(DK176)),IF(AM176+VLOOKUP(BI176,NyFm!$L$2:$V$4,DK176,1)&gt;19,19,AM176+VLOOKUP(BI176,NyFm!$L$2:$V$4,DK176,1)),"")</f>
        <v/>
      </c>
      <c r="FB176" s="9" t="str">
        <f>IF(AND(ISNUMBER(DK176),DK176&lt;8),IF(AND(ISNUMBER(AN176),ISNUMBER(DK176)),IF(AN176+VLOOKUP(BI176,NyLi1R!$L$2:$V$4,DK176,1)&gt;19,19,AN176+VLOOKUP(BI176,NyLi1R!$L$2:$V$4,DK176,1)),""),"")</f>
        <v/>
      </c>
      <c r="FC176" s="9" t="str">
        <f>IF(AND(ISNUMBER(DK176),DK176&lt;8),IF(AND(ISNUMBER(AO176),ISNUMBER(DK176)),IF(AO176+VLOOKUP(BI176,NyLi1E!$L$2:$V$4,DK176,1)&gt;19,19,AO176+VLOOKUP(BI176,NyLi1E!$L$2:$V$4,DK176,1)),""),"")</f>
        <v/>
      </c>
      <c r="FD176" s="9" t="str">
        <f>IF(AND(ISNUMBER(DK176),DK176&lt;8),IF(AND(ISNUMBER(AP176),ISNUMBER(DK176)),IF(AP176+VLOOKUP(BI176,NyLi1T!$L$2:$V$4,DK176,1)&gt;19,19,AP176+VLOOKUP(BI176,NyLi1T!$L$2:$V$4,DK176,1)),""),"")</f>
        <v/>
      </c>
      <c r="FE176" s="9" t="str">
        <f>IF(AND(ISNUMBER(DK176),DK176&gt;7),IF(AND(ISNUMBER(AQ176),ISNUMBER(DK176)),IF(AQ176+VLOOKUP(BI176,NyLi2R!$L$2:$V$4,DK176,1)&gt;19,19,AQ176+VLOOKUP(BI176,NyLi2R!$L$2:$V$4,DK176,1)),""),"")</f>
        <v/>
      </c>
      <c r="FF176" s="9" t="str">
        <f>IF(AND(ISNUMBER(DK176),DK176&gt;7),IF(AND(ISNUMBER(AR176),ISNUMBER(DK176)),IF(AR176+VLOOKUP(BI176,NyLi2E!$L$2:$V$4,DK176,1)&gt;19,19,AR176+VLOOKUP(BI176,NyLi2E!$L$2:$V$4,DK176,1)),""),"")</f>
        <v/>
      </c>
      <c r="FG176" s="9" t="str">
        <f>IF(AND(ISNUMBER(DK176),DK176&gt;7),IF(AND(ISNUMBER(AS176),ISNUMBER(DK176)),IF(AS176+VLOOKUP(BI176,NyLi2T!$L$2:$V$4,DK176,1)&gt;19,19,AS176+VLOOKUP(BI176,NyLi2T!$L$2:$V$4,DK176,1)),""),"")</f>
        <v/>
      </c>
      <c r="FH176" s="9" t="str">
        <f>IF(AND(ISNUMBER(DK176),DK176&lt;8),IF(AND(ISNUMBER(AT176),ISNUMBER(DK176)),IF(AT176+VLOOKUP(BI176,NySs!$L$2:$V$4,DK176,1)&gt;19,19,AT176+VLOOKUP(BI176,NySs!$L$2:$V$4,DK176,1)),""),"")</f>
        <v/>
      </c>
      <c r="FI176" s="9" t="str">
        <f>IF(AND(ISNUMBER(DK176),DK176&lt;9),IF(AND(ISNUMBER(AU176),ISNUMBER(DK176)),IF(AU176+VLOOKUP(BI176,NyEo!$L$2:$V$4,DK176,1)&gt;19,19,AU176+VLOOKUP(BI176,NyEo!$L$2:$V$4,DK176,1)),""),"")</f>
        <v/>
      </c>
      <c r="FJ176" s="9" t="str">
        <f>IF(AND(ISNUMBER(DK176),DK176&gt;7),IF(AND(ISNUMBER(AV176),ISNUMBER(DK176)),IF(AV176+VLOOKUP(BI176,NyHt!$L$2:$V$4,DK176,1)&gt;19,19,AV176+VLOOKUP(BI176,NyHt!$L$2:$V$4,DK176,1)),""),"")</f>
        <v/>
      </c>
      <c r="FK176" s="9" t="str">
        <f>IF(AND(ISNUMBER(AW176),ISNUMBER(DK176)),IF(AW176+VLOOKUP(BI176,NySiF!$L$2:$V$4,DK176,1)&gt;19,19,AW176+VLOOKUP(BI176,NySiF!$L$2:$V$4,DK176,1)),"")</f>
        <v/>
      </c>
      <c r="FL176" s="9" t="str">
        <f>IF(AND(ISNUMBER(AX176),ISNUMBER(DK176)),IF(AX176+VLOOKUP(BI176,NySiB!$L$2:$V$4,DK176,1)&gt;19,19,AX176+VLOOKUP(BI176,NySiB!$L$2:$V$4,DK176,1)),"")</f>
        <v/>
      </c>
      <c r="FM176" s="9" t="str">
        <f>IF(AND(ISNUMBER(AY176),ISNUMBER(DK176)),IF(AY176+VLOOKUP(BI176,NySiT!$L$2:$V$4,DK176,1)&gt;19,19,AY176+VLOOKUP(BI176,NySiT!$L$2:$V$4,DK176,1)),"")</f>
        <v/>
      </c>
      <c r="FN176" s="9" t="str">
        <f>IF(AND(ISNUMBER(AZ176),ISNUMBER(DK176)),IF(AZ176+VLOOKUP(BI176,NyVs!$L$2:$V$4,DK176,1)&gt;19,19,AZ176+VLOOKUP(BI176,NyVs!$L$2:$V$4,DK176,1)),"")</f>
        <v/>
      </c>
      <c r="FO176" s="9" t="str">
        <f>IF(AND(ISNUMBER(BA176),ISNUMBER(DK176)),IF(BA176+VLOOKUP(BI176,NyPp!$L$2:$V$4,DK176,1)&gt;19,19,BA176+VLOOKUP(BI176,NyPp!$L$2:$V$4,DK176,1)),"")</f>
        <v/>
      </c>
      <c r="FP176" s="9" t="str">
        <f>IF(AND(ISNUMBER(BB176),ISNUMBER(DK176)),IF(BB176+VLOOKUP(BI176,NyIGS!$L$2:$V$4,DK176,1)&gt;160,160,BB176+VLOOKUP(BI176,NyIGS!$L$2:$V$4,DK176,1)),"")</f>
        <v/>
      </c>
      <c r="FQ176" s="9" t="str">
        <f>IF(AND(ISNUMBER(BC176),ISNUMBER(DK176)),IF(BC176+VLOOKUP(BI176,NyIRS!$L$2:$V$4,DK176,1)&gt;160,160,BC176+VLOOKUP(BI176,NyIRS!$L$2:$V$4,DK176,1)),"")</f>
        <v/>
      </c>
      <c r="FR176" s="9" t="str">
        <f>IF(AND(ISNUMBER(BD176),ISNUMBER(DK176)),IF(BD176+VLOOKUP(BI176,NyIES!$L$2:$V$4,DK176,1)&gt;160,160, BD176+VLOOKUP(BI176,NyIES!$L$2:$V$4,DK176,1)),"")</f>
        <v/>
      </c>
      <c r="FS176" s="9" t="str">
        <f>IF(AND(ISNUMBER(BE176),ISNUMBER(DK176)),IF(BE176+VLOOKUP(BI176,NyISI!$L$2:$V$4,DK176,1)&gt;160,160,BE176+VLOOKUP(BI176,NyISI!$L$2:$V$4,DK176,1)),"")</f>
        <v/>
      </c>
      <c r="FT176" s="9" t="str">
        <f>IF(AND(ISNUMBER(DK176),DK176&lt;8),IF(AND(ISNUMBER(BF176),ISNUMBER(DK176)),IF(BF176+VLOOKUP(BI176,NyISS!$L$2:$V$4,DK176,1)&gt;160,160,BF176+VLOOKUP(BI176,NyISS!$L$2:$V$4,DK176,1)),""),"")</f>
        <v/>
      </c>
      <c r="FU176" s="9" t="str">
        <f>IF(AND(ISNUMBER(DK176),DK176&gt;7),IF(AND(ISNUMBER(BG176),ISNUMBER(DK176)),IF(BG176+VLOOKUP(BI176,NyISM!$L$2:$V$4,DK176,1)&gt;160,160,BG176+VLOOKUP(BI176,NyISM!$L$2:$V$4,DK176,1)),""),"")</f>
        <v/>
      </c>
      <c r="FV176" s="9" t="str">
        <f>IF(AND(ISNUMBER(BH176),ISNUMBER(DK176)),IF(BH176+VLOOKUP(BI176,NyIAM!$L$2:$V$4,DK176,1)&gt;160,160,BH176+VLOOKUP(BI176,NyIAM!$L$2:$V$4,DK176,1)),"")</f>
        <v/>
      </c>
    </row>
    <row r="177" spans="1:178" x14ac:dyDescent="0.2">
      <c r="A177" s="51"/>
      <c r="B177" s="51"/>
      <c r="C177" s="51"/>
      <c r="D177" s="51"/>
      <c r="E177" s="51"/>
      <c r="F177" s="51"/>
      <c r="G177" s="51"/>
      <c r="H177" s="51"/>
      <c r="I177" s="51"/>
      <c r="J177" s="52"/>
      <c r="K177" s="52"/>
      <c r="L177" s="53"/>
      <c r="M177" s="53"/>
      <c r="N177" s="58" t="str">
        <f t="shared" si="44"/>
        <v/>
      </c>
      <c r="O177" s="53"/>
      <c r="P177" s="53"/>
      <c r="Q177" s="53"/>
      <c r="R177" s="53"/>
      <c r="S177" s="53"/>
      <c r="T177" s="53"/>
      <c r="U177" s="53"/>
      <c r="V177" s="53"/>
      <c r="W177" s="53"/>
      <c r="X177" s="53"/>
      <c r="Y177" s="53"/>
      <c r="Z177" s="53"/>
      <c r="AA177" s="53"/>
      <c r="AB177" s="53"/>
      <c r="AC177" s="53"/>
      <c r="AD177" s="53"/>
      <c r="AE177" s="53"/>
      <c r="AF177" s="53"/>
      <c r="AG177" s="53"/>
      <c r="AH177" s="53"/>
      <c r="AI177" s="53"/>
      <c r="AJ177" s="4" t="str">
        <f>IF(O177="","",IF(ISNUMBER(N177),VLOOKUP(O177,NyFi!$A$2:$K$40,DK177),""))</f>
        <v/>
      </c>
      <c r="AK177" s="4" t="str">
        <f>IF(P177="","",IF(AND(ISNUMBER(N177),DK177&lt;8),VLOOKUP(P177,NyGs!$A$2:$G$41,DK177),""))</f>
        <v/>
      </c>
      <c r="AL177" s="4" t="str">
        <f>IF(AA177="","",IF(ISNUMBER(N177),VLOOKUP(AA177,NyRm!$A$2:$K$56,DK177),""))</f>
        <v/>
      </c>
      <c r="AM177" s="4" t="str">
        <f>IF(Z177="","",IF(ISNUMBER(N177),VLOOKUP(Z177,NyFm!$A$2:$K$46,DK177),""))</f>
        <v/>
      </c>
      <c r="AN177" s="4" t="str">
        <f>IF(U177="","",IF(AND(ISNUMBER(N177),DK177&lt;8),VLOOKUP(U177,NyLi1R!$A$2:$G$20,DK177),""))</f>
        <v/>
      </c>
      <c r="AO177" s="4" t="str">
        <f>IF(V177="","",IF(AND(ISNUMBER(N177),DK177&lt;8),VLOOKUP(V177,NyLi1E!$A$2:$G$20,DK177),""))</f>
        <v/>
      </c>
      <c r="AP177" s="4" t="str">
        <f>IF(AND(ISNUMBER(N177),ISNUMBER(AN177),ISNUMBER(AO177),DK177&lt;8),VLOOKUP(AN177+AO177,NyLi1T!$A$2:$G$40,DK177),"")</f>
        <v/>
      </c>
      <c r="AQ177" s="4" t="str">
        <f>IF(W177="","",IF(AND(ISNUMBER(N177),DK177&gt;7),VLOOKUP(W177,NyLi2R!$A$2:$K$20,DK177),""))</f>
        <v/>
      </c>
      <c r="AR177" s="4" t="str">
        <f>IF(X177="","",IF(AND(ISNUMBER(N177),DK177&gt;7),VLOOKUP(X177,NyLi2E!$A$2:$K$20,DK177),""))</f>
        <v/>
      </c>
      <c r="AS177" s="4" t="str">
        <f>IF(AND(ISNUMBER(N177),ISNUMBER(AQ177),ISNUMBER(AR177),DK177&gt;7),VLOOKUP(AQ177+AR177,NyLi2T!$A$2:$K$40,DK177),"")</f>
        <v/>
      </c>
      <c r="AT177" s="4" t="str">
        <f>IF(AE177="","",IF(AND(ISNUMBER(N177),DK177&lt;8),VLOOKUP(AE177,NySs!$A$2:$G$28,DK177),""))</f>
        <v/>
      </c>
      <c r="AU177" s="4" t="str">
        <f>IF(AD177="","",IF(AND(ISNUMBER(N177),DK177&lt;9),VLOOKUP(AD177,NyEo!$A$2:$H$22,DK177),""))</f>
        <v/>
      </c>
      <c r="AV177" s="4" t="str">
        <f>IF(Q177="","",IF(AND(ISNUMBER(N177),DK177&gt;7),VLOOKUP(Q177,NyHt!$A$2:$K$17,DK177),""))</f>
        <v/>
      </c>
      <c r="AW177" s="4" t="str">
        <f>IF(R177="","",IF(ISNUMBER(N177),VLOOKUP(R177,NySiF!$A$2:$K$18,DK177),""))</f>
        <v/>
      </c>
      <c r="AX177" s="4" t="str">
        <f>IF(S177="","",IF(ISNUMBER(N177),VLOOKUP(S177,NySiB!$A$2:$K$16,DK177),""))</f>
        <v/>
      </c>
      <c r="AY177" s="4" t="str">
        <f>IF(T177="","",IF(ISNUMBER(N177),VLOOKUP(T177,NySiT!$A$2:$K$32,DK177),""))</f>
        <v/>
      </c>
      <c r="AZ177" s="4" t="str">
        <f>IF(Y177="","",IF(ISNUMBER(N177),VLOOKUP(Y177,NyVs!$A$2:$K$86,DK177),""))</f>
        <v/>
      </c>
      <c r="BA177" s="4" t="str">
        <f>IF(AI177="","",IF(ISNUMBER(N177),VLOOKUP(AI177,NyPp!$A$2:$K$202,DK177),""))</f>
        <v/>
      </c>
      <c r="BB177" s="4" t="str">
        <f>IF(AND(ISNUMBER(AJ177),ISNUMBER(AK177),ISNUMBER(AL177),ISNUMBER(AM177),DK177&lt;8),IF(COUNTIF(O177,0)+COUNTIF(P177,0)+COUNTIF(AA177,0)+COUNTIF(Z177,0)&gt;1,"",VLOOKUP(AJ177+AK177+AL177+AM177,NyIGS!$A$2:$K$78,DK177)),IF(AND(ISNUMBER(AJ177),ISNUMBER(AL177),ISNUMBER(AM177),ISNUMBER(AS177),DK177&gt;7),IF(COUNTIF(O177,0)+COUNTIF(AA177,0)+COUNTIF(Z177,0)+AND(COUNTIF(W177,0),COUNTIF(X177,0))&gt;1,"",VLOOKUP(AJ177+AL177+AM177+AS177,NyIGS!$A$2:$K$78,DK177)),""))</f>
        <v/>
      </c>
      <c r="BC177" s="4" t="str">
        <f>IF(AND(ISNUMBER(AJ177),ISNUMBER(AN177),ISNUMBER(AT177),DK177&lt;8),IF(COUNTIF(O177,0)+COUNTIF(U177,0)+COUNTIF(AE177,0)&gt;1,"",VLOOKUP(AJ177+AN177+AT177,NyIRS!$A$2:$K$59,DK177)),IF(AND(ISNUMBER(AJ177),ISNUMBER(AQ177),DK177&gt;7),IF(COUNTIF(O177,0)+COUNTIF(W177,0)&gt;1,"",VLOOKUP(AJ177+AQ177,NyIRS!$A$2:$K$59,DK177)),""))</f>
        <v/>
      </c>
      <c r="BD177" s="4" t="str">
        <f>IF(AND(ISNUMBER(AK177),ISNUMBER(AL177),ISNUMBER(AM177),DK177&lt;8),IF(COUNTIF(P177,0)+COUNTIF(AA177,0)+COUNTIF(Z177,0)&gt;1,"",VLOOKUP(AK177+AL177+AM177,NyIES!$A$2:$K$59,DK177)),IF(AND(ISNUMBER(AL177),ISNUMBER(AM177),ISNUMBER(AR177),DK177&gt;7),IF(COUNTIF(AA177,0)+COUNTIF(Z177,0)+COUNTIF(X177,0)&gt;1,"",VLOOKUP(AL177+AM177+AR177,NyIES!$A$2:$K$59,DK177)),""))</f>
        <v/>
      </c>
      <c r="BE177" s="4" t="str">
        <f>IF(AND(ISNUMBER(AJ177),ISNUMBER(AP177),ISNUMBER(AU177),DK177&lt;8),IF(COUNTIF(O177,0)+AND(COUNTIF(U177,0),COUNTIF(V177,0))+COUNTIF(AD177,0)&gt;1,"",VLOOKUP(AJ177+AP177+AU177,NyISI!$A$2:$K$59,DK177)),IF(AND(ISNUMBER(AS177),ISNUMBER(AU177),ISNUMBER(AV177),DK177=8),IF(COUNTIF(AD177,0)+COUNTIF(Q177,0)+AND(COUNTIF(W177,0),COUNTIF(X177,0))&gt;1,"",VLOOKUP(AS177+AU177+AV177,NyISI!$A$2:$K$59,DK177)),IF(AND(ISNUMBER(AS177),ISNUMBER(AV177),DK177&gt;8),IF(COUNTIF(Q177,0)+AND(COUNTIF(W177,0),COUNTIF(X177,0))&gt;1,"",VLOOKUP(AS177+AV177,NyISI!$A$2:$K$59,DK177)),"")))</f>
        <v/>
      </c>
      <c r="BF177" s="4" t="str">
        <f>IF(AND(ISNUMBER(AT177),ISNUMBER(AK177),ISNUMBER(AL177),ISNUMBER(AM177),DK177&lt;8),IF(COUNTIF(P177,0)+COUNTIF(AA177,0)+COUNTIF(Z177,0)+COUNTIF(AE177,0)&gt;1,"",VLOOKUP(AT177+AK177+AL177+AM177,NyISS!$A$2:$G$78,DK177)),"")</f>
        <v/>
      </c>
      <c r="BG177" s="4" t="str">
        <f>IF(AND(ISNUMBER(AJ177),ISNUMBER(AL177),ISNUMBER(AM177),DK177&gt;7),IF(COUNTIF(O177,0)+COUNTIF(AA177,0)+COUNTIF(Z177,0)&gt;1,"",VLOOKUP(AJ177+AL177+AM177,NyISM!$A$2:$K$59,DK177)),"")</f>
        <v/>
      </c>
      <c r="BH177" s="4" t="str">
        <f>IF(AND(ISNUMBER(AY177),ISNUMBER(AZ177)),IF(COUNTIF(T177,0)+COUNTIF(Y177,0)&gt;1,"",VLOOKUP(AY177+AZ177,NyIAM!$A$2:$K$40,DK177)),"")</f>
        <v/>
      </c>
      <c r="BJ177" s="4" t="str">
        <f>IF(ISNUMBER(BB177),VLOOKUP(BB177,Percentil!$A$2:$B$122,2,1),"")</f>
        <v/>
      </c>
      <c r="BK177" s="4" t="str">
        <f>IF(ISNUMBER(BC177),VLOOKUP(BC177,Percentil!$A$2:$B$122,2,1),"")</f>
        <v/>
      </c>
      <c r="BL177" s="4" t="str">
        <f>IF(ISNUMBER(BD177),VLOOKUP(BD177,Percentil!$A$2:$B$122,2,1),"")</f>
        <v/>
      </c>
      <c r="BM177" s="4" t="str">
        <f>IF(ISNUMBER(BE177),VLOOKUP(BE177,Percentil!$A$2:$B$122,2,1),"")</f>
        <v/>
      </c>
      <c r="BN177" s="4" t="str">
        <f>IF(ISNUMBER(BF177),VLOOKUP(BF177,Percentil!$A$2:$B$122,2,1),"")</f>
        <v/>
      </c>
      <c r="BO177" s="4" t="str">
        <f>IF(ISNUMBER(BG177),VLOOKUP(BG177,Percentil!$A$2:$B$122,2,1),"")</f>
        <v/>
      </c>
      <c r="BP177" s="4" t="str">
        <f>IF(ISNUMBER(BH177),VLOOKUP(BH177,Percentil!$A$2:$B$122,2,1),"")</f>
        <v/>
      </c>
      <c r="BQ177" s="4" t="str">
        <f>IF(AND(ISNUMBER(AJ177),ISNUMBER(DK177)),IF(AJ177-VLOOKUP(BI177,NyFi!$L$2:$V$4,DK177,1)&lt;1,1 &amp; " - " &amp; AJ177+VLOOKUP(BI177,NyFi!$L$2:$V$4,DK177,1),IF(AJ177+VLOOKUP(BI177,NyFi!$L$2:$V$4,DK177,1)&gt;19,AJ177-VLOOKUP(BI177,NyFi!$L$2:$V$4,DK177,1) &amp; " - " &amp; 19,AJ177-VLOOKUP(BI177,NyFi!$L$2:$V$4,DK177,1) &amp; " - " &amp; AJ177+VLOOKUP(BI177,NyFi!$L$2:$V$4,DK177,1))),"")</f>
        <v/>
      </c>
      <c r="BR177" s="4" t="str">
        <f>IF(AND(ISNUMBER(DK177),DK177&lt;8),IF(AND(ISNUMBER(AK177),ISNUMBER(DK177)),IF(AK177-VLOOKUP(BI177,NyGs!$L$2:$V$4,DK177,1)&lt;1,1 &amp; " - " &amp; AK177+VLOOKUP(BI177,NyGs!$L$2:$V$4,DK177,1),IF(AK177+VLOOKUP(BI177,NyGs!$L$2:$V$4,DK177,1)&gt;19,AK177-VLOOKUP(BI177,NyGs!$L$2:$V$4,DK177,1) &amp; " - " &amp; 19,AK177-VLOOKUP(BI177,NyGs!$L$2:$V$4,DK177,1) &amp; " - " &amp; AK177+VLOOKUP(BI177,NyGs!$L$2:$V$4,DK177,1))),""),"")</f>
        <v/>
      </c>
      <c r="BS177" s="4" t="str">
        <f>IF(AND(ISNUMBER(AL177),ISNUMBER(DK177)),IF(AL177-VLOOKUP(BI177,NyRm!$L$2:$V$4,DK177,1)&lt;1,1 &amp; " - " &amp; AL177+VLOOKUP(BI177,NyRm!$L$2:$V$4,DK177,1),IF(AL177+VLOOKUP(BI177,NyRm!$L$2:$V$4,DK177,1)&gt;19,AL177-VLOOKUP(BI177,NyRm!$L$2:$V$4,DK177,1) &amp; " - " &amp; 19,AL177-VLOOKUP(BI177,NyRm!$L$2:$V$4,DK177,1) &amp; " - " &amp; AL177+VLOOKUP(BI177,NyRm!$L$2:$V$4,DK177,1))),"")</f>
        <v/>
      </c>
      <c r="BT177" s="4" t="str">
        <f>IF(AND(ISNUMBER(AM177),ISNUMBER(DK177)),IF(AM177-VLOOKUP(BI177,NyFm!$L$2:$V$4,DK177,1)&lt;1,1 &amp; " - " &amp; AM177+VLOOKUP(BI177,NyFm!$L$2:$V$4,DK177,1),IF(AM177+VLOOKUP(BI177,NyFm!$L$2:$V$4,DK177,1)&gt;19,AM177-VLOOKUP(BI177,NyFm!$L$2:$V$4,DK177,1) &amp; " - " &amp; 19,AM177-VLOOKUP(BI177,NyFm!$L$2:$V$4,DK177,1) &amp; " - " &amp; AM177+VLOOKUP(BI177,NyFm!$L$2:$V$4,DK177,1))),"")</f>
        <v/>
      </c>
      <c r="BU177" s="4" t="str">
        <f>IF(AND(ISNUMBER(DK177),DK177&lt;8),IF(AND(ISNUMBER(AN177),ISNUMBER(DK177)),IF(AN177-VLOOKUP(BI177,NyLi1R!$L$2:$V$4,DK177,1)&lt;1,1 &amp; " - " &amp; AN177+VLOOKUP(BI177,NyLi1R!$L$2:$V$4,DK177,1),IF(AN177+VLOOKUP(BI177,NyLi1R!$L$2:$V$4,DK177,1)&gt;19,AN177-VLOOKUP(BI177,NyLi1R!$L$2:$V$4,DK177,1) &amp; " - " &amp; 19,AN177-VLOOKUP(BI177,NyLi1R!$L$2:$V$4,DK177,1) &amp; " - " &amp; AN177+VLOOKUP(BI177,NyLi1R!$L$2:$V$4,DK177,1))),""),"")</f>
        <v/>
      </c>
      <c r="BV177" s="4" t="str">
        <f>IF(AND(ISNUMBER(DK177),DK177&lt;8),IF(AND(ISNUMBER(AO177),ISNUMBER(DK177)),IF(AO177-VLOOKUP(BI177,NyLi1E!$L$2:$V$4,DK177,1)&lt;1,1 &amp; " - " &amp; AO177+VLOOKUP(BI177,NyLi1E!$L$2:$V$4,DK177,1),IF(AO177+VLOOKUP(BI177,NyLi1E!$L$2:$V$4,DK177,1)&gt;19,AO177-VLOOKUP(BI177,NyLi1E!$L$2:$V$4,DK177,1) &amp; " - " &amp; 19,AO177-VLOOKUP(BI177,NyLi1E!$L$2:$V$4,DK177,1) &amp; " - " &amp; AO177+VLOOKUP(BI177,NyLi1E!$L$2:$V$4,DK177,1))),""),"")</f>
        <v/>
      </c>
      <c r="BW177" s="4" t="str">
        <f>IF(AND(ISNUMBER(DK177),DK177&lt;8),IF(AND(ISNUMBER(AP177),ISNUMBER(DK177)),IF(AP177-VLOOKUP(BI177,NyLi1T!$L$2:$V$4,DK177,1)&lt;1,1 &amp; " - " &amp; AP177+VLOOKUP(BI177,NyLi1T!$L$2:$V$4,DK177,1),IF(AP177+VLOOKUP(BI177,NyLi1T!$L$2:$V$4,DK177,1)&gt;19,AP177-VLOOKUP(BI177,NyLi1T!$L$2:$V$4,DK177,1) &amp; " - " &amp; 19,AP177-VLOOKUP(BI177,NyLi1T!$L$2:$V$4,DK177,1) &amp; " - " &amp; AP177+VLOOKUP(BI177,NyLi1T!$L$2:$V$4,DK177,1))),""),"")</f>
        <v/>
      </c>
      <c r="BX177" s="4" t="str">
        <f>IF(AND(ISNUMBER(DK177),DK177&gt;7),IF(AND(ISNUMBER(AQ177),ISNUMBER(DK177)),IF(AQ177-VLOOKUP(BI177,NyLi2R!$L$2:$V$4,DK177,1)&lt;1,1 &amp; " - " &amp; AQ177+VLOOKUP(BI177,NyLi2R!$L$2:$V$4,DK177,1),IF(AQ177+VLOOKUP(BI177,NyLi2R!$L$2:$V$4,DK177,1)&gt;19,AQ177-VLOOKUP(BI177,NyLi2R!$L$2:$V$4,DK177,1) &amp; " - " &amp; 19,AQ177-VLOOKUP(BI177,NyLi2R!$L$2:$V$4,DK177,1) &amp; " - " &amp; AQ177+VLOOKUP(BI177,NyLi2R!$L$2:$V$4,DK177,1))),""),"")</f>
        <v/>
      </c>
      <c r="BY177" s="4" t="str">
        <f>IF(AND(ISNUMBER(DK177),DK177&gt;7),IF(AND(ISNUMBER(AR177),ISNUMBER(DK177)),IF(AR177-VLOOKUP(BI177,NyLi2E!$L$2:$V$4,DK177,1)&lt;1,1 &amp; " - " &amp; AR177+VLOOKUP(BI177,NyLi2E!$L$2:$V$4,DK177,1),IF(AR177+VLOOKUP(BI177,NyLi2E!$L$2:$V$4,DK177,1)&gt;19,AR177-VLOOKUP(BI177,NyLi2E!$L$2:$V$4,DK177,1) &amp; " - " &amp; 19,AR177-VLOOKUP(BI177,NyLi2E!$L$2:$V$4,DK177,1) &amp; " - " &amp; AR177+VLOOKUP(BI177,NyLi2E!$L$2:$V$4,DK177,1))),""),"")</f>
        <v/>
      </c>
      <c r="BZ177" s="4" t="str">
        <f>IF(AND(ISNUMBER(DK177),DK177&gt;7),IF(AND(ISNUMBER(AS177),ISNUMBER(DK177)),IF(AS177-VLOOKUP(BI177,NyLi2T!$L$2:$V$4,DK177,1)&lt;1,1 &amp; " - " &amp; AS177+VLOOKUP(BI177,NyLi2T!$L$2:$V$4,DK177,1),IF(AS177+VLOOKUP(BI177,NyLi2T!$L$2:$V$4,DK177,1)&gt;19,AS177-VLOOKUP(BI177,NyLi2T!$L$2:$V$4,DK177,1) &amp; " - " &amp; 19,AS177-VLOOKUP(BI177,NyLi2T!$L$2:$V$4,DK177,1) &amp; " - " &amp; AS177+VLOOKUP(BI177,NyLi2T!$L$2:$V$4,DK177,1))),""),"")</f>
        <v/>
      </c>
      <c r="CA177" s="4" t="str">
        <f>IF(AND(ISNUMBER(DK177),DK177&lt;8),IF(AND(ISNUMBER(AT177),ISNUMBER(DK177)),IF(AT177-VLOOKUP(BI177,NySs!$L$2:$V$4,DK177,1)&lt;1,1 &amp; " - " &amp; AT177+VLOOKUP(BI177,NySs!$L$2:$V$4,DK177,1),IF(AT177+VLOOKUP(BI177,NySs!$L$2:$V$4,DK177,1)&gt;19,AT177-VLOOKUP(BI177,NySs!$L$2:$V$4,DK177,1) &amp; " - " &amp; 19,AT177-VLOOKUP(BI177,NySs!$L$2:$V$4,DK177,1) &amp; " - " &amp; AT177+VLOOKUP(BI177,NySs!$L$2:$V$4,DK177,1))),""),"")</f>
        <v/>
      </c>
      <c r="CB177" s="4" t="str">
        <f>IF(AND(ISNUMBER(DK177),DK177&lt;9),IF(AND(ISNUMBER(AU177),ISNUMBER(DK177)),IF(AU177-VLOOKUP(BI177,NyEo!$L$2:$V$4,DK177,1)&lt;1,1 &amp; " - " &amp; AU177+VLOOKUP(BI177,NyEo!$L$2:$V$4,DK177,1),IF(AU177+VLOOKUP(BI177,NyEo!$L$2:$V$4,DK177,1)&gt;19,AU177-VLOOKUP(BI177,NyEo!$L$2:$V$4,DK177,1) &amp; " - " &amp; 19,AU177-VLOOKUP(BI177,NyEo!$L$2:$V$4,DK177,1) &amp; " - " &amp; AU177+VLOOKUP(BI177,NyEo!$L$2:$V$4,DK177,1))),""),"")</f>
        <v/>
      </c>
      <c r="CC177" s="4" t="str">
        <f>IF(AND(ISNUMBER(DK177),DK177&gt;7),IF(AND(ISNUMBER(AV177),ISNUMBER(DK177)),IF(AV177-VLOOKUP(BI177,NyHt!$L$2:$V$4,DK177,1)&lt;1,1 &amp; " - " &amp; AV177+VLOOKUP(BI177,NyHt!$L$2:$V$4,DK177,1),IF(AV177+VLOOKUP(BI177,NyHt!$L$2:$V$4,DK177,1)&gt;19,AV177-VLOOKUP(BI177,NyHt!$L$2:$V$4,DK177,1) &amp; " - " &amp; 19,AV177-VLOOKUP(BI177,NyHt!$L$2:$V$4,DK177,1) &amp; " - " &amp; AV177+VLOOKUP(BI177,NyHt!$L$2:$V$4,DK177,1))),""),"")</f>
        <v/>
      </c>
      <c r="CD177" s="4" t="str">
        <f>IF(AND(ISNUMBER(AW177),ISNUMBER(DK177)),IF(AW177-VLOOKUP(BI177,NySiF!$L$2:$V$4,DK177,1)&lt;1,1 &amp; " - " &amp; AW177+VLOOKUP(BI177,NySiF!$L$2:$V$4,DK177,1),IF(AW177+VLOOKUP(BI177,NySiF!$L$2:$V$4,DK177,1)&gt;19,AW177-VLOOKUP(BI177,NySiF!$L$2:$V$4,DK177,1) &amp; " - " &amp; 19,AW177-VLOOKUP(BI177,NySiF!$L$2:$V$4,DK177,1) &amp; " - " &amp; AW177+VLOOKUP(BI177,NySiF!$L$2:$V$4,DK177,1))),"")</f>
        <v/>
      </c>
      <c r="CE177" s="4" t="str">
        <f>IF(AND(ISNUMBER(AX177),ISNUMBER(DK177)),IF(AX177-VLOOKUP(BI177,NySiB!$L$2:$V$4,DK177,1)&lt;1,1 &amp; " - " &amp; AX177+VLOOKUP(BI177,NySiB!$L$2:$V$4,DK177,1),IF(AX177+VLOOKUP(BI177,NySiB!$L$2:$V$4,DK177,1)&gt;19,AX177-VLOOKUP(BI177,NySiB!$L$2:$V$4,DK177,1) &amp; " - " &amp; 19,AX177-VLOOKUP(BI177,NySiB!$L$2:$V$4,DK177,1) &amp; " - " &amp; AX177+VLOOKUP(BI177,NySiB!$L$2:$V$4,DK177,1))),"")</f>
        <v/>
      </c>
      <c r="CF177" s="4" t="str">
        <f>IF(AND(ISNUMBER(AY177),ISNUMBER(DK177)),IF(AY177-VLOOKUP(BI177,NySiT!$L$2:$V$4,DK177,1)&lt;1,1 &amp; " - " &amp; AY177+VLOOKUP(BI177,NySiT!$L$2:$V$4,DK177,1),IF(AY177+VLOOKUP(BI177,NySiT!$L$2:$V$4,DK177,1)&gt;19,AY177-VLOOKUP(BI177,NySiT!$L$2:$V$4,DK177,1) &amp; " - " &amp; 19,AY177-VLOOKUP(BI177,NySiT!$L$2:$V$4,DK177,1) &amp; " - " &amp; AY177+VLOOKUP(BI177,NySiT!$L$2:$V$4,DK177,1))),"")</f>
        <v/>
      </c>
      <c r="CG177" s="4" t="str">
        <f>IF(AND(ISNUMBER(AZ177),ISNUMBER(DK177)),IF(AZ177-VLOOKUP(BI177,NyVs!$L$2:$V$4,DK177,1)&lt;1,1 &amp; " - " &amp; AZ177+VLOOKUP(BI177,NyVs!$L$2:$V$4,DK177,1),IF(AZ177+VLOOKUP(BI177,NyVs!$L$2:$V$4,DK177,1)&gt;19,AZ177-VLOOKUP(BI177,NyVs!$L$2:$V$4,DK177,1) &amp; " - " &amp; 19,AZ177-VLOOKUP(BI177,NyVs!$L$2:$V$4,DK177,1) &amp; " - " &amp; AZ177+VLOOKUP(BI177,NyVs!$L$2:$V$4,DK177,1))),"")</f>
        <v/>
      </c>
      <c r="CH177" s="4" t="str">
        <f>IF(AND(ISNUMBER(BA177),ISNUMBER(DK177)),IF(BA177-VLOOKUP(BI177,NyPp!$L$2:$V$4,DK177,1)&lt;1,1 &amp; " - " &amp; BA177+VLOOKUP(BI177,NyPp!$L$2:$V$4,DK177,1),IF(BA177+VLOOKUP(BI177,NyPp!$L$2:$V$4,DK177,1)&gt;19,BA177-VLOOKUP(BI177,NyPp!$L$2:$V$4,DK177,1) &amp; " - " &amp; 19,BA177-VLOOKUP(BI177,NyPp!$L$2:$V$4,DK177,1) &amp; " - " &amp; BA177+VLOOKUP(BI177,NyPp!$L$2:$V$4,DK177,1))),"")</f>
        <v/>
      </c>
      <c r="CI177" s="4" t="str">
        <f>IF(AND(ISNUMBER(BB177),ISNUMBER(DK177)),IF(BB177-VLOOKUP(BI177,NyIGS!$L$2:$V$4,DK177,1)&lt;40,40 &amp; " - " &amp; BB177+VLOOKUP(BI177,NyIGS!$L$2:$V$4,DK177,1),IF(BB177+VLOOKUP(BI177,NyIGS!$L$2:$V$4,DK177,1)&gt;160,BB177-VLOOKUP(BI177,NyIGS!$L$2:$V$4,DK177,1) &amp; " - " &amp; 160,BB177-VLOOKUP(BI177,NyIGS!$L$2:$V$4,DK177,1) &amp; " - " &amp; BB177+VLOOKUP(BI177,NyIGS!$L$2:$V$4,DK177,1))),"")</f>
        <v/>
      </c>
      <c r="CJ177" s="4" t="str">
        <f>IF(AND(ISNUMBER(BC177),ISNUMBER(DK177)),IF(BC177-VLOOKUP(BI177,NyIRS!$L$2:$V$4,DK177,1)&lt;40,40 &amp; " - " &amp; BC177+VLOOKUP(BI177,NyIRS!$L$2:$V$4,DK177,1),IF(BC177+VLOOKUP(BI177,NyIRS!$L$2:$V$4,DK177,1)&gt;160,BC177-VLOOKUP(BI177,NyIRS!$L$2:$V$4,DK177,1) &amp; " - " &amp; 160,BC177-VLOOKUP(BI177,NyIRS!$L$2:$V$4,DK177,1) &amp; " - " &amp; BC177+VLOOKUP(BI177,NyIRS!$L$2:$V$4,DK177,1))),"")</f>
        <v/>
      </c>
      <c r="CK177" s="4" t="str">
        <f>IF(AND(ISNUMBER(BD177),ISNUMBER(DK177)),IF(BD177-VLOOKUP(BI177,NyIES!$L$2:$V$4,DK177,1)&lt;40,40 &amp; " - " &amp; BD177+VLOOKUP(BI177,NyIES!$L$2:$V$4,DK177,1),IF(BD177+VLOOKUP(BI177,NyIES!$L$2:$V$4,DK177,1)&gt;160,BD177-VLOOKUP(BI177,NyIES!$L$2:$V$4,DK177,1) &amp; " - " &amp; 160,BD177-VLOOKUP(BI177,NyIES!$L$2:$V$4,DK177,1) &amp; " - " &amp; BD177+VLOOKUP(BI177,NyIES!$L$2:$V$4,DK177,1))),"")</f>
        <v/>
      </c>
      <c r="CL177" s="4" t="str">
        <f>IF(AND(ISNUMBER(BE177),ISNUMBER(DK177)),IF(BE177-VLOOKUP(BI177,NyISI!$L$2:$V$4,DK177,1)&lt;40,40 &amp; " - " &amp; BE177+VLOOKUP(BI177,NyISI!$L$2:$V$4,DK177,1),IF(BE177+VLOOKUP(BI177,NyISI!$L$2:$V$4,DK177,1)&gt;160,BE177-VLOOKUP(BI177,NyISI!$L$2:$V$4,DK177,1) &amp; " - " &amp; 160,BE177-VLOOKUP(BI177,NyISI!$L$2:$V$4,DK177,1) &amp; " - " &amp; BE177+VLOOKUP(BI177,NyISI!$L$2:$V$4,DK177,1))),"")</f>
        <v/>
      </c>
      <c r="CM177" s="4" t="str">
        <f>IF(AND(ISNUMBER(DK177),DK177&lt;8),IF(AND(ISNUMBER(BF177),ISNUMBER(DK177)),IF(BF177-VLOOKUP(BI177,NyISS!$L$2:$V$4,DK177,1)&lt;40,40 &amp; " - " &amp; BF177+VLOOKUP(BI177,NyISS!$L$2:$V$4,DK177,1),IF(BF177+VLOOKUP(BI177,NyISS!$L$2:$V$4,DK177,1)&gt;160,BF177-VLOOKUP(BI177,NyISS!$L$2:$V$4,DK177,1) &amp; " - " &amp; 160,BF177-VLOOKUP(BI177,NyISS!$L$2:$V$4,DK177,1) &amp; " - " &amp; BF177+VLOOKUP(BI177,NyISS!$L$2:$V$4,DK177,1))),""),"")</f>
        <v/>
      </c>
      <c r="CN177" s="4" t="str">
        <f>IF(AND(ISNUMBER(DK177),DK177&gt;7),IF(AND(ISNUMBER(BG177),ISNUMBER(DK177)),IF(BG177-VLOOKUP(BI177,NyISM!$L$2:$V$4,DK177,1)&lt;40,40 &amp; " - " &amp; BG177+VLOOKUP(BI177,NyISM!$L$2:$V$4,DK177,1),IF(BG177+VLOOKUP(BI177,NyISM!$L$2:$V$4,DK177,1)&gt;160,BG177-VLOOKUP(BI177,NyISM!$L$2:$V$4,DK177,1) &amp; " - " &amp; 160,BG177-VLOOKUP(BI177,NyISM!$L$2:$V$4,DK177,1) &amp; " - " &amp; BG177+VLOOKUP(BI177,NyISM!$L$2:$V$4,DK177,1))),""),"")</f>
        <v/>
      </c>
      <c r="CO177" s="4" t="str">
        <f>IF(AND(ISNUMBER(BH177),ISNUMBER(DK177)),IF(BH177-VLOOKUP(BI177,NyIAM!$L$2:$V$4,DK177,1)&lt;40,40 &amp; " - " &amp; BH177+VLOOKUP(BI177,NyIAM!$L$2:$V$4,DK177,1),IF(BH177+VLOOKUP(BI177,NyIAM!$L$2:$V$4,DK177,1)&gt;160,BH177-VLOOKUP(BI177,NyIAM!$L$2:$V$4,DK177,1) &amp; " - " &amp; 160,BH177-VLOOKUP(BI177,NyIAM!$L$2:$V$4,DK177,1) &amp; " - " &amp; BH177+VLOOKUP(BI177,NyIAM!$L$2:$V$4,DK177,1))),"")</f>
        <v/>
      </c>
      <c r="CP177" s="4" t="str">
        <f>IF(AF177="","",IF(AND(ISNUMBER(AF177),ISNUMBER(DK177)),IF(VLOOKUP(AF177,NyOm!$A$2:$K$30,DK177,1)=1,"Onormalt få ord",IF(VLOOKUP(AF177,NyOm!$A$2:$K$30,DK177,1)=2,"Färre antal ord än normalt",IF(VLOOKUP(AF177,NyOm!$A$2:$K$30,DK177,1)=3,"Normalt antal ord","")))))</f>
        <v/>
      </c>
      <c r="CQ177" s="4" t="str">
        <f>IF(AB177="","",IF(AND(ISNUMBER(AB177),ISNUMBER(DK177)),IF(VLOOKUP(AB177,NyPbTid!$A$2:$K$218,DK177,1)=1,"Onormalt lång tidsåtgång",IF(VLOOKUP(AB177,NyPbTid!$A$2:$K$218,DK177,1)=2,"Långsammare än normalt",IF(VLOOKUP(AB177,NyPbTid!$A$2:$K$218,DK177,1)=3,"Normal tidsåtgång","")))))</f>
        <v/>
      </c>
      <c r="CR177" s="4" t="str">
        <f>IF(AC177="","",IF(AND(ISNUMBER(AC177),ISNUMBER(DK177)),IF(VLOOKUP(AC177,NyPbFel!$A$2:$K$18,DK177,1)=1,"Onormalt antal fel",IF(VLOOKUP(AC177,NyPbFel!$A$2:$K$18,DK177,1)=2,"Fler fel än normalt",IF(VLOOKUP(AC177,NyPbFel!$A$2:$K$18,DK177,1)=3,"Normalt antal fel","")))))</f>
        <v/>
      </c>
      <c r="CS177" s="4" t="str">
        <f t="shared" si="50"/>
        <v/>
      </c>
      <c r="CT177" s="4" t="str">
        <f>IF(OR(ISNUMBER(CS177),CS177="0**"),IF(ISNUMBER(CS177),CS177/ABS(CS177)*VLOOKUP(1,SignDiff!$A$3:$K$4,DK177,1),VLOOKUP(1,SignDiff!$A$3:$K$4,DK177,1)),"")</f>
        <v/>
      </c>
      <c r="CU177" s="4" t="str">
        <f>IF(OR(ISNUMBER(CS177),CS177="0**"),IF(ISNUMBER(CS177),CS177/ABS(CS177)*VLOOKUP(1,SignDiff!$A$7:$K$8,DK177,1),VLOOKUP(1,SignDiff!$A$7:$K$8,DK177,1)),"")</f>
        <v/>
      </c>
      <c r="CV177" s="4" t="str">
        <f t="shared" si="51"/>
        <v/>
      </c>
      <c r="CW177" s="4" t="str">
        <f t="shared" si="52"/>
        <v/>
      </c>
      <c r="CX177" s="4" t="str">
        <f>IF(OR(ISNUMBER(CS177),CS177="0**"),IF(CS177="0**",VLOOKUP(0,'IRS-IES'!$A$2:$C$43,2,1),IF(CS177&lt;0,VLOOKUP(ABS(CS177),'IRS-IES'!$A$2:$C$43,2,1),VLOOKUP(ABS(CS177),'IRS-IES'!$A$2:$C$43,3,1))),"")</f>
        <v/>
      </c>
      <c r="CY177" s="4" t="str">
        <f t="shared" si="53"/>
        <v/>
      </c>
      <c r="CZ177" s="4" t="str">
        <f>IF(OR(ISNUMBER(CY177),CY177="0**"),IF(ISNUMBER(CY177),CY177/ABS(CY177)*VLOOKUP(2,SignDiff!$A$3:$K$4,DK177,1),VLOOKUP(2,SignDiff!$A$3:$K$4,DK177,1)),"")</f>
        <v/>
      </c>
      <c r="DA177" s="4" t="str">
        <f>IF(OR(ISNUMBER(CY177),CY177="0**"),IF(ISNUMBER(CY177),CY177/ABS(CY177)*VLOOKUP(2,SignDiff!$A$7:$K$8,DK177,1),VLOOKUP(2,SignDiff!$A$7:$K$8,DK177,1)),"")</f>
        <v/>
      </c>
      <c r="DB177" s="4" t="str">
        <f t="shared" si="54"/>
        <v/>
      </c>
      <c r="DC177" s="4" t="str">
        <f t="shared" si="55"/>
        <v/>
      </c>
      <c r="DD177" s="4" t="str">
        <f>IF(OR(ISNUMBER(CY177),CY177="0**"),IF(CY177="0**",VLOOKUP(0,'ISI-ISS'!$A$2:$C$43,2,1),IF(CY177&lt;0,VLOOKUP(ABS(CY177),'ISI-ISS'!$A$2:$C$43,2,1),VLOOKUP(ABS(CY177),'ISI-ISS'!$A$2:$C$43,3,1))),"")</f>
        <v/>
      </c>
      <c r="DE177" s="4" t="str">
        <f t="shared" si="56"/>
        <v/>
      </c>
      <c r="DF177" s="4" t="str">
        <f>IF(OR(ISNUMBER(DE177),DE177="0**"),IF(ISNUMBER(DE177),DE177/ABS(DE177)*VLOOKUP(2,SignDiff!$A$3:$K$4,DK177,1),VLOOKUP(2,SignDiff!$A$3:$K$4,DK177,1)),"")</f>
        <v/>
      </c>
      <c r="DG177" s="4" t="str">
        <f>IF(OR(ISNUMBER(DE177),DE177="0**"),IF(ISNUMBER(DE177),DE177/ABS(DE177)*VLOOKUP(2,SignDiff!$A$7:$K$8,DK177,1),VLOOKUP(2,SignDiff!$A$7:$K$8,DK177,1)),"")</f>
        <v/>
      </c>
      <c r="DH177" s="4" t="str">
        <f t="shared" si="57"/>
        <v/>
      </c>
      <c r="DI177" s="4" t="str">
        <f t="shared" si="58"/>
        <v/>
      </c>
      <c r="DJ177" s="4" t="str">
        <f>IF(OR(ISNUMBER(DE177),DE177="0**"),IF(DE177="0**",VLOOKUP(0,'ISI-ISM'!$A$2:$C$43,2,1),IF(DE177&lt;0,VLOOKUP(ABS(DE177),'ISI-ISM'!$A$2:$C$43,2,1),VLOOKUP(ABS(DE177),'ISI-ISM'!$A$2:$C$43,3,1))),"")</f>
        <v/>
      </c>
      <c r="DK177" s="4" t="str">
        <f>IF(ISERROR(VLOOKUP(N177,age!$A$2:$C$11,2,1)),"",VLOOKUP(N177,age!$A$2:$C$11,2,1))</f>
        <v/>
      </c>
      <c r="DL177" s="4" t="str">
        <f>IF(ISERROR(VLOOKUP(N177,age!$A$2:$C$11,3,1)),"",VLOOKUP(N177,age!$A$2:$C$11,3,1))</f>
        <v/>
      </c>
      <c r="DM177" s="4">
        <f t="shared" si="45"/>
        <v>0</v>
      </c>
      <c r="DN177" s="4">
        <f t="shared" si="46"/>
        <v>0</v>
      </c>
      <c r="DO177" s="4">
        <f t="shared" si="47"/>
        <v>0</v>
      </c>
      <c r="DP177" s="4">
        <f t="shared" si="48"/>
        <v>0</v>
      </c>
      <c r="DQ177" s="4">
        <f t="shared" si="49"/>
        <v>0</v>
      </c>
      <c r="DR177" s="9" t="str">
        <f t="shared" si="59"/>
        <v/>
      </c>
      <c r="DS177" s="9" t="str">
        <f t="shared" si="60"/>
        <v/>
      </c>
      <c r="DT177" s="9" t="str">
        <f t="shared" si="61"/>
        <v/>
      </c>
      <c r="DU177" s="9" t="str">
        <f t="shared" si="62"/>
        <v/>
      </c>
      <c r="DV177" s="9" t="str">
        <f t="shared" si="63"/>
        <v/>
      </c>
      <c r="DW177" s="9" t="str">
        <f t="shared" si="64"/>
        <v/>
      </c>
      <c r="DX177" s="9" t="str">
        <f t="shared" si="65"/>
        <v/>
      </c>
      <c r="DY177" s="9" t="str">
        <f>IF(AND(ISNUMBER(AJ177),ISNUMBER(DK177)),IF(AJ177-VLOOKUP(BI177,NyFi!$L$2:$V$4,DK177,1)&lt;1,1,AJ177-VLOOKUP(BI177,NyFi!$L$2:$V$4,DK177,1)),"")</f>
        <v/>
      </c>
      <c r="DZ177" s="9" t="str">
        <f>IF(AND(ISNUMBER(DK177),DK177&lt;8),IF(AND(ISNUMBER(AK177),ISNUMBER(DK177)),IF(AK177-VLOOKUP(BI177,NyGs!$L$2:$V$4,DK177,1)&lt;1,1,AK177-VLOOKUP(BI177,NyGs!$L$2:$V$4,DK177,1)),""),"")</f>
        <v/>
      </c>
      <c r="EA177" s="9" t="str">
        <f>IF(AND(ISNUMBER(AL177),ISNUMBER(DK177)),IF(AL177-VLOOKUP(BI177,NyRm!$L$2:$V$4,DK177,1)&lt;1,1,AL177-VLOOKUP(BI177,NyRm!$L$2:$V$4,DK177,1)),"")</f>
        <v/>
      </c>
      <c r="EB177" s="9" t="str">
        <f>IF(AND(ISNUMBER(AM177),ISNUMBER(DK177)),IF(AM177-VLOOKUP(BI177,NyFm!$L$2:$V$4,DK177,1)&lt;1,1,AM177-VLOOKUP(BI177,NyFm!$L$2:$V$4,DK177,1)),"")</f>
        <v/>
      </c>
      <c r="EC177" s="9" t="str">
        <f>IF(AND(ISNUMBER(DK177),DK177&lt;8),IF(AND(ISNUMBER(AN177),ISNUMBER(DK177)),IF(AN177-VLOOKUP(BI177,NyLi1R!$L$2:$V$4,DK177,1)&lt;1,1,AN177-VLOOKUP(BI177,NyLi1R!$L$2:$V$4,DK177,1)),""),"")</f>
        <v/>
      </c>
      <c r="ED177" s="9" t="str">
        <f>IF(AND(ISNUMBER(DK177),DK177&lt;8),IF(AND(ISNUMBER(AO177),ISNUMBER(DK177)),IF(AO177-VLOOKUP(BI177,NyLi1E!$L$2:$V$4,DK177,1)&lt;1,1,AO177-VLOOKUP(BI177,NyLi1E!$L$2:$V$4,DK177,1)),""),"")</f>
        <v/>
      </c>
      <c r="EE177" s="9" t="str">
        <f>IF(AND(ISNUMBER(DK177),DK177&lt;8),IF(AND(ISNUMBER(AP177),ISNUMBER(DK177)),IF(AP177-VLOOKUP(BI177,NyLi1T!$L$2:$V$4,DK177,1)&lt;1,1,AP177-VLOOKUP(BI177,NyLi1T!$L$2:$V$4,DK177,1)),""),"")</f>
        <v/>
      </c>
      <c r="EF177" s="9" t="str">
        <f>IF(AND(ISNUMBER(DK177),DK177&gt;7),IF(AND(ISNUMBER(AQ177),ISNUMBER(DK177)),IF(AQ177-VLOOKUP(BI177,NyLi2R!$L$2:$V$4,DK177,1)&lt;1,1,AQ177-VLOOKUP(BI177,NyLi2R!$L$2:$V$4,DK177,1)),""),"")</f>
        <v/>
      </c>
      <c r="EG177" s="9" t="str">
        <f>IF(AND(ISNUMBER(DK177),DK177&gt;7),IF(AND(ISNUMBER(AR177),ISNUMBER(DK177)),IF(AR177-VLOOKUP(BI177,NyLi2E!$L$2:$V$4,DK177,1)&lt;1,1,AR177-VLOOKUP(BI177,NyLi2E!$L$2:$V$4,DK177,1)),""),"")</f>
        <v/>
      </c>
      <c r="EH177" s="9" t="str">
        <f>IF(AND(ISNUMBER(DK177),DK177&gt;7),IF(AND(ISNUMBER(AS177),ISNUMBER(DK177)),IF(AS177-VLOOKUP(BI177,NyLi2T!$L$2:$V$4,DK177,1)&lt;1,1,AS177-VLOOKUP(BI177,NyLi2T!$L$2:$V$4,DK177,1)),""),"")</f>
        <v/>
      </c>
      <c r="EI177" s="9" t="str">
        <f>IF(AND(ISNUMBER(DK177),DK177&lt;8),IF(AND(ISNUMBER(AT177),ISNUMBER(DK177)),IF(AT177-VLOOKUP(BI177,NySs!$L$2:$V$4,DK177,1)&lt;1,1,AT177-VLOOKUP(BI177,NySs!$L$2:$V$4,DK177,1)),""),"")</f>
        <v/>
      </c>
      <c r="EJ177" s="9" t="str">
        <f>IF(AND(ISNUMBER(DK177),DK177&lt;9),IF(AND(ISNUMBER(AU177),ISNUMBER(DK177)),IF(AU177-VLOOKUP(BI177,NyEo!$L$2:$V$4,DK177,1)&lt;1,1,AU177-VLOOKUP(BI177,NyEo!$L$2:$V$4,DK177,1)),""),"")</f>
        <v/>
      </c>
      <c r="EK177" s="9" t="str">
        <f>IF(AND(ISNUMBER(DK177),DK177&gt;7),IF(AND(ISNUMBER(AV177),ISNUMBER(DK177)),IF(AV177-VLOOKUP(BI177,NyHt!$L$2:$V$4,DK177,1)&lt;1,1,AV177-VLOOKUP(BI177,NyHt!$L$2:$V$4,DK177,1)),""),"")</f>
        <v/>
      </c>
      <c r="EL177" s="9" t="str">
        <f>IF(AND(ISNUMBER(AW177),ISNUMBER(DK177)),IF(AW177-VLOOKUP(BI177,NySiF!$L$2:$V$4,DK177,1)&lt;1,1,AW177-VLOOKUP(BI177,NySiF!$L$2:$V$4,DK177,1)),"")</f>
        <v/>
      </c>
      <c r="EM177" s="9" t="str">
        <f>IF(AND(ISNUMBER(AX177),ISNUMBER(DK177)),IF(AX177-VLOOKUP(BI177,NySiB!$L$2:$V$4,DK177,1)&lt;1,1,AX177-VLOOKUP(BI177,NySiB!$L$2:$V$4,DK177,1)),"")</f>
        <v/>
      </c>
      <c r="EN177" s="9" t="str">
        <f>IF(AND(ISNUMBER(AY177),ISNUMBER(DK177)),IF(AY177-VLOOKUP(BI177,NySiT!$L$2:$V$4,DK177,1)&lt;1,1,AY177-VLOOKUP(BI177,NySiT!$L$2:$V$4,DK177,1)),"")</f>
        <v/>
      </c>
      <c r="EO177" s="9" t="str">
        <f>IF(AND(ISNUMBER(AZ177),ISNUMBER(DK177)),IF(AZ177-VLOOKUP(BI177,NyVs!$L$2:$V$4,DK177,1)&lt;1,1,AZ177-VLOOKUP(BI177,NyVs!$L$2:$V$4,DK177,1)),"")</f>
        <v/>
      </c>
      <c r="EP177" s="9" t="str">
        <f>IF(AND(ISNUMBER(BA177),ISNUMBER(DK177)),IF(BA177-VLOOKUP(BI177,NyPp!$L$2:$V$4,DK177,1)&lt;1,1,BA177-VLOOKUP(BI177,NyPp!$L$2:$V$4,DK177,1)),"")</f>
        <v/>
      </c>
      <c r="EQ177" s="9" t="str">
        <f>IF(AND(ISNUMBER(BB177),ISNUMBER(DK177)),IF(BB177-VLOOKUP(BI177,NyIGS!$L$2:$V$4,DK177,1)&lt;40,40,BB177-VLOOKUP(BI177,NyIGS!$L$2:$V$4,DK177,1)),"")</f>
        <v/>
      </c>
      <c r="ER177" s="9" t="str">
        <f>IF(AND(ISNUMBER(BC177),ISNUMBER(DK177)),IF(BC177-VLOOKUP(BI177,NyIRS!$L$2:$V$4,DK177,1)&lt;40,40,BC177-VLOOKUP(BI177,NyIRS!$L$2:$V$4,DK177,1)),"")</f>
        <v/>
      </c>
      <c r="ES177" s="9" t="str">
        <f>IF(AND(ISNUMBER(BD177),ISNUMBER(DK177)),IF(BD177-VLOOKUP(BI177,NyIES!$L$2:$V$4,DK177,1)&lt;40,40,BD177-VLOOKUP(BI177,NyIES!$L$2:$V$4,DK177,1)),"")</f>
        <v/>
      </c>
      <c r="ET177" s="9" t="str">
        <f>IF(AND(ISNUMBER(BE177),ISNUMBER(DK177)),IF(BE177-VLOOKUP(BI177,NyISI!$L$2:$V$4,DK177,1)&lt;40,40,BE177-VLOOKUP(BI177,NyISI!$L$2:$V$4,DK177,1)),"")</f>
        <v/>
      </c>
      <c r="EU177" s="9" t="str">
        <f>IF(AND(ISNUMBER(DK177),DK177&lt;8),IF(AND(ISNUMBER(BF177),ISNUMBER(DK177)),IF(BF177-VLOOKUP(BI177,NyISS!$L$2:$V$4,DK177,1)&lt;40,40,BF177-VLOOKUP(BI177,NyISS!$L$2:$V$4,DK177,1)),""),"")</f>
        <v/>
      </c>
      <c r="EV177" s="9" t="str">
        <f>IF(AND(ISNUMBER(DK177),DK177&gt;7),IF(AND(ISNUMBER(BG177),ISNUMBER(DK177)),IF(BG177-VLOOKUP(BI177,NyISM!$L$2:$V$4,DK177,1)&lt;40,40,BG177-VLOOKUP(BI177,NyISM!$L$2:$V$4,DK177,1)),""),"")</f>
        <v/>
      </c>
      <c r="EW177" s="9" t="str">
        <f>IF(AND(ISNUMBER(BH177),ISNUMBER(DK177)),IF(BH177-VLOOKUP(BI177,NyIAM!$L$2:$V$4,DK177,1)&lt;40,40,BH177-VLOOKUP(BI177,NyIAM!$L$2:$V$4,DK177,1)),"")</f>
        <v/>
      </c>
      <c r="EX177" s="9" t="str">
        <f>IF(AND(ISNUMBER(AJ177),ISNUMBER(DK177)),IF(AJ177+VLOOKUP(BI177,NyFi!$L$2:$V$4,DK177,1)&gt;19,19,AJ177+VLOOKUP(BI177,NyFi!$L$2:$V$4,DK177,1)),"")</f>
        <v/>
      </c>
      <c r="EY177" s="9" t="str">
        <f>IF(AND(ISNUMBER(DK177),DK177&lt;8),IF(AND(ISNUMBER(AK177),ISNUMBER(DK177)),IF(AK177+VLOOKUP(BI177,NyGs!$L$2:$V$4,DK177,1)&gt;19,19,AK177+VLOOKUP(BI177,NyGs!$L$2:$V$4,DK177,1)),""),"")</f>
        <v/>
      </c>
      <c r="EZ177" s="9" t="str">
        <f>IF(AND(ISNUMBER(AL177),ISNUMBER(DK177)),IF(AL177+VLOOKUP(BI177,NyRm!$L$2:$V$4,DK177,1)&gt;19,19,AL177+VLOOKUP(BI177,NyRm!$L$2:$V$4,DK177,1)),"")</f>
        <v/>
      </c>
      <c r="FA177" s="9" t="str">
        <f>IF(AND(ISNUMBER(AM177),ISNUMBER(DK177)),IF(AM177+VLOOKUP(BI177,NyFm!$L$2:$V$4,DK177,1)&gt;19,19,AM177+VLOOKUP(BI177,NyFm!$L$2:$V$4,DK177,1)),"")</f>
        <v/>
      </c>
      <c r="FB177" s="9" t="str">
        <f>IF(AND(ISNUMBER(DK177),DK177&lt;8),IF(AND(ISNUMBER(AN177),ISNUMBER(DK177)),IF(AN177+VLOOKUP(BI177,NyLi1R!$L$2:$V$4,DK177,1)&gt;19,19,AN177+VLOOKUP(BI177,NyLi1R!$L$2:$V$4,DK177,1)),""),"")</f>
        <v/>
      </c>
      <c r="FC177" s="9" t="str">
        <f>IF(AND(ISNUMBER(DK177),DK177&lt;8),IF(AND(ISNUMBER(AO177),ISNUMBER(DK177)),IF(AO177+VLOOKUP(BI177,NyLi1E!$L$2:$V$4,DK177,1)&gt;19,19,AO177+VLOOKUP(BI177,NyLi1E!$L$2:$V$4,DK177,1)),""),"")</f>
        <v/>
      </c>
      <c r="FD177" s="9" t="str">
        <f>IF(AND(ISNUMBER(DK177),DK177&lt;8),IF(AND(ISNUMBER(AP177),ISNUMBER(DK177)),IF(AP177+VLOOKUP(BI177,NyLi1T!$L$2:$V$4,DK177,1)&gt;19,19,AP177+VLOOKUP(BI177,NyLi1T!$L$2:$V$4,DK177,1)),""),"")</f>
        <v/>
      </c>
      <c r="FE177" s="9" t="str">
        <f>IF(AND(ISNUMBER(DK177),DK177&gt;7),IF(AND(ISNUMBER(AQ177),ISNUMBER(DK177)),IF(AQ177+VLOOKUP(BI177,NyLi2R!$L$2:$V$4,DK177,1)&gt;19,19,AQ177+VLOOKUP(BI177,NyLi2R!$L$2:$V$4,DK177,1)),""),"")</f>
        <v/>
      </c>
      <c r="FF177" s="9" t="str">
        <f>IF(AND(ISNUMBER(DK177),DK177&gt;7),IF(AND(ISNUMBER(AR177),ISNUMBER(DK177)),IF(AR177+VLOOKUP(BI177,NyLi2E!$L$2:$V$4,DK177,1)&gt;19,19,AR177+VLOOKUP(BI177,NyLi2E!$L$2:$V$4,DK177,1)),""),"")</f>
        <v/>
      </c>
      <c r="FG177" s="9" t="str">
        <f>IF(AND(ISNUMBER(DK177),DK177&gt;7),IF(AND(ISNUMBER(AS177),ISNUMBER(DK177)),IF(AS177+VLOOKUP(BI177,NyLi2T!$L$2:$V$4,DK177,1)&gt;19,19,AS177+VLOOKUP(BI177,NyLi2T!$L$2:$V$4,DK177,1)),""),"")</f>
        <v/>
      </c>
      <c r="FH177" s="9" t="str">
        <f>IF(AND(ISNUMBER(DK177),DK177&lt;8),IF(AND(ISNUMBER(AT177),ISNUMBER(DK177)),IF(AT177+VLOOKUP(BI177,NySs!$L$2:$V$4,DK177,1)&gt;19,19,AT177+VLOOKUP(BI177,NySs!$L$2:$V$4,DK177,1)),""),"")</f>
        <v/>
      </c>
      <c r="FI177" s="9" t="str">
        <f>IF(AND(ISNUMBER(DK177),DK177&lt;9),IF(AND(ISNUMBER(AU177),ISNUMBER(DK177)),IF(AU177+VLOOKUP(BI177,NyEo!$L$2:$V$4,DK177,1)&gt;19,19,AU177+VLOOKUP(BI177,NyEo!$L$2:$V$4,DK177,1)),""),"")</f>
        <v/>
      </c>
      <c r="FJ177" s="9" t="str">
        <f>IF(AND(ISNUMBER(DK177),DK177&gt;7),IF(AND(ISNUMBER(AV177),ISNUMBER(DK177)),IF(AV177+VLOOKUP(BI177,NyHt!$L$2:$V$4,DK177,1)&gt;19,19,AV177+VLOOKUP(BI177,NyHt!$L$2:$V$4,DK177,1)),""),"")</f>
        <v/>
      </c>
      <c r="FK177" s="9" t="str">
        <f>IF(AND(ISNUMBER(AW177),ISNUMBER(DK177)),IF(AW177+VLOOKUP(BI177,NySiF!$L$2:$V$4,DK177,1)&gt;19,19,AW177+VLOOKUP(BI177,NySiF!$L$2:$V$4,DK177,1)),"")</f>
        <v/>
      </c>
      <c r="FL177" s="9" t="str">
        <f>IF(AND(ISNUMBER(AX177),ISNUMBER(DK177)),IF(AX177+VLOOKUP(BI177,NySiB!$L$2:$V$4,DK177,1)&gt;19,19,AX177+VLOOKUP(BI177,NySiB!$L$2:$V$4,DK177,1)),"")</f>
        <v/>
      </c>
      <c r="FM177" s="9" t="str">
        <f>IF(AND(ISNUMBER(AY177),ISNUMBER(DK177)),IF(AY177+VLOOKUP(BI177,NySiT!$L$2:$V$4,DK177,1)&gt;19,19,AY177+VLOOKUP(BI177,NySiT!$L$2:$V$4,DK177,1)),"")</f>
        <v/>
      </c>
      <c r="FN177" s="9" t="str">
        <f>IF(AND(ISNUMBER(AZ177),ISNUMBER(DK177)),IF(AZ177+VLOOKUP(BI177,NyVs!$L$2:$V$4,DK177,1)&gt;19,19,AZ177+VLOOKUP(BI177,NyVs!$L$2:$V$4,DK177,1)),"")</f>
        <v/>
      </c>
      <c r="FO177" s="9" t="str">
        <f>IF(AND(ISNUMBER(BA177),ISNUMBER(DK177)),IF(BA177+VLOOKUP(BI177,NyPp!$L$2:$V$4,DK177,1)&gt;19,19,BA177+VLOOKUP(BI177,NyPp!$L$2:$V$4,DK177,1)),"")</f>
        <v/>
      </c>
      <c r="FP177" s="9" t="str">
        <f>IF(AND(ISNUMBER(BB177),ISNUMBER(DK177)),IF(BB177+VLOOKUP(BI177,NyIGS!$L$2:$V$4,DK177,1)&gt;160,160,BB177+VLOOKUP(BI177,NyIGS!$L$2:$V$4,DK177,1)),"")</f>
        <v/>
      </c>
      <c r="FQ177" s="9" t="str">
        <f>IF(AND(ISNUMBER(BC177),ISNUMBER(DK177)),IF(BC177+VLOOKUP(BI177,NyIRS!$L$2:$V$4,DK177,1)&gt;160,160,BC177+VLOOKUP(BI177,NyIRS!$L$2:$V$4,DK177,1)),"")</f>
        <v/>
      </c>
      <c r="FR177" s="9" t="str">
        <f>IF(AND(ISNUMBER(BD177),ISNUMBER(DK177)),IF(BD177+VLOOKUP(BI177,NyIES!$L$2:$V$4,DK177,1)&gt;160,160, BD177+VLOOKUP(BI177,NyIES!$L$2:$V$4,DK177,1)),"")</f>
        <v/>
      </c>
      <c r="FS177" s="9" t="str">
        <f>IF(AND(ISNUMBER(BE177),ISNUMBER(DK177)),IF(BE177+VLOOKUP(BI177,NyISI!$L$2:$V$4,DK177,1)&gt;160,160,BE177+VLOOKUP(BI177,NyISI!$L$2:$V$4,DK177,1)),"")</f>
        <v/>
      </c>
      <c r="FT177" s="9" t="str">
        <f>IF(AND(ISNUMBER(DK177),DK177&lt;8),IF(AND(ISNUMBER(BF177),ISNUMBER(DK177)),IF(BF177+VLOOKUP(BI177,NyISS!$L$2:$V$4,DK177,1)&gt;160,160,BF177+VLOOKUP(BI177,NyISS!$L$2:$V$4,DK177,1)),""),"")</f>
        <v/>
      </c>
      <c r="FU177" s="9" t="str">
        <f>IF(AND(ISNUMBER(DK177),DK177&gt;7),IF(AND(ISNUMBER(BG177),ISNUMBER(DK177)),IF(BG177+VLOOKUP(BI177,NyISM!$L$2:$V$4,DK177,1)&gt;160,160,BG177+VLOOKUP(BI177,NyISM!$L$2:$V$4,DK177,1)),""),"")</f>
        <v/>
      </c>
      <c r="FV177" s="9" t="str">
        <f>IF(AND(ISNUMBER(BH177),ISNUMBER(DK177)),IF(BH177+VLOOKUP(BI177,NyIAM!$L$2:$V$4,DK177,1)&gt;160,160,BH177+VLOOKUP(BI177,NyIAM!$L$2:$V$4,DK177,1)),"")</f>
        <v/>
      </c>
    </row>
    <row r="178" spans="1:178" x14ac:dyDescent="0.2">
      <c r="A178" s="51"/>
      <c r="B178" s="51"/>
      <c r="C178" s="51"/>
      <c r="D178" s="51"/>
      <c r="E178" s="51"/>
      <c r="F178" s="51"/>
      <c r="G178" s="51"/>
      <c r="H178" s="51"/>
      <c r="I178" s="51"/>
      <c r="J178" s="52"/>
      <c r="K178" s="52"/>
      <c r="L178" s="53"/>
      <c r="M178" s="53"/>
      <c r="N178" s="58" t="str">
        <f t="shared" si="44"/>
        <v/>
      </c>
      <c r="O178" s="53"/>
      <c r="P178" s="53"/>
      <c r="Q178" s="53"/>
      <c r="R178" s="53"/>
      <c r="S178" s="53"/>
      <c r="T178" s="53"/>
      <c r="U178" s="53"/>
      <c r="V178" s="53"/>
      <c r="W178" s="53"/>
      <c r="X178" s="53"/>
      <c r="Y178" s="53"/>
      <c r="Z178" s="53"/>
      <c r="AA178" s="53"/>
      <c r="AB178" s="53"/>
      <c r="AC178" s="53"/>
      <c r="AD178" s="53"/>
      <c r="AE178" s="53"/>
      <c r="AF178" s="53"/>
      <c r="AG178" s="53"/>
      <c r="AH178" s="53"/>
      <c r="AI178" s="53"/>
      <c r="AJ178" s="4" t="str">
        <f>IF(O178="","",IF(ISNUMBER(N178),VLOOKUP(O178,NyFi!$A$2:$K$40,DK178),""))</f>
        <v/>
      </c>
      <c r="AK178" s="4" t="str">
        <f>IF(P178="","",IF(AND(ISNUMBER(N178),DK178&lt;8),VLOOKUP(P178,NyGs!$A$2:$G$41,DK178),""))</f>
        <v/>
      </c>
      <c r="AL178" s="4" t="str">
        <f>IF(AA178="","",IF(ISNUMBER(N178),VLOOKUP(AA178,NyRm!$A$2:$K$56,DK178),""))</f>
        <v/>
      </c>
      <c r="AM178" s="4" t="str">
        <f>IF(Z178="","",IF(ISNUMBER(N178),VLOOKUP(Z178,NyFm!$A$2:$K$46,DK178),""))</f>
        <v/>
      </c>
      <c r="AN178" s="4" t="str">
        <f>IF(U178="","",IF(AND(ISNUMBER(N178),DK178&lt;8),VLOOKUP(U178,NyLi1R!$A$2:$G$20,DK178),""))</f>
        <v/>
      </c>
      <c r="AO178" s="4" t="str">
        <f>IF(V178="","",IF(AND(ISNUMBER(N178),DK178&lt;8),VLOOKUP(V178,NyLi1E!$A$2:$G$20,DK178),""))</f>
        <v/>
      </c>
      <c r="AP178" s="4" t="str">
        <f>IF(AND(ISNUMBER(N178),ISNUMBER(AN178),ISNUMBER(AO178),DK178&lt;8),VLOOKUP(AN178+AO178,NyLi1T!$A$2:$G$40,DK178),"")</f>
        <v/>
      </c>
      <c r="AQ178" s="4" t="str">
        <f>IF(W178="","",IF(AND(ISNUMBER(N178),DK178&gt;7),VLOOKUP(W178,NyLi2R!$A$2:$K$20,DK178),""))</f>
        <v/>
      </c>
      <c r="AR178" s="4" t="str">
        <f>IF(X178="","",IF(AND(ISNUMBER(N178),DK178&gt;7),VLOOKUP(X178,NyLi2E!$A$2:$K$20,DK178),""))</f>
        <v/>
      </c>
      <c r="AS178" s="4" t="str">
        <f>IF(AND(ISNUMBER(N178),ISNUMBER(AQ178),ISNUMBER(AR178),DK178&gt;7),VLOOKUP(AQ178+AR178,NyLi2T!$A$2:$K$40,DK178),"")</f>
        <v/>
      </c>
      <c r="AT178" s="4" t="str">
        <f>IF(AE178="","",IF(AND(ISNUMBER(N178),DK178&lt;8),VLOOKUP(AE178,NySs!$A$2:$G$28,DK178),""))</f>
        <v/>
      </c>
      <c r="AU178" s="4" t="str">
        <f>IF(AD178="","",IF(AND(ISNUMBER(N178),DK178&lt;9),VLOOKUP(AD178,NyEo!$A$2:$H$22,DK178),""))</f>
        <v/>
      </c>
      <c r="AV178" s="4" t="str">
        <f>IF(Q178="","",IF(AND(ISNUMBER(N178),DK178&gt;7),VLOOKUP(Q178,NyHt!$A$2:$K$17,DK178),""))</f>
        <v/>
      </c>
      <c r="AW178" s="4" t="str">
        <f>IF(R178="","",IF(ISNUMBER(N178),VLOOKUP(R178,NySiF!$A$2:$K$18,DK178),""))</f>
        <v/>
      </c>
      <c r="AX178" s="4" t="str">
        <f>IF(S178="","",IF(ISNUMBER(N178),VLOOKUP(S178,NySiB!$A$2:$K$16,DK178),""))</f>
        <v/>
      </c>
      <c r="AY178" s="4" t="str">
        <f>IF(T178="","",IF(ISNUMBER(N178),VLOOKUP(T178,NySiT!$A$2:$K$32,DK178),""))</f>
        <v/>
      </c>
      <c r="AZ178" s="4" t="str">
        <f>IF(Y178="","",IF(ISNUMBER(N178),VLOOKUP(Y178,NyVs!$A$2:$K$86,DK178),""))</f>
        <v/>
      </c>
      <c r="BA178" s="4" t="str">
        <f>IF(AI178="","",IF(ISNUMBER(N178),VLOOKUP(AI178,NyPp!$A$2:$K$202,DK178),""))</f>
        <v/>
      </c>
      <c r="BB178" s="4" t="str">
        <f>IF(AND(ISNUMBER(AJ178),ISNUMBER(AK178),ISNUMBER(AL178),ISNUMBER(AM178),DK178&lt;8),IF(COUNTIF(O178,0)+COUNTIF(P178,0)+COUNTIF(AA178,0)+COUNTIF(Z178,0)&gt;1,"",VLOOKUP(AJ178+AK178+AL178+AM178,NyIGS!$A$2:$K$78,DK178)),IF(AND(ISNUMBER(AJ178),ISNUMBER(AL178),ISNUMBER(AM178),ISNUMBER(AS178),DK178&gt;7),IF(COUNTIF(O178,0)+COUNTIF(AA178,0)+COUNTIF(Z178,0)+AND(COUNTIF(W178,0),COUNTIF(X178,0))&gt;1,"",VLOOKUP(AJ178+AL178+AM178+AS178,NyIGS!$A$2:$K$78,DK178)),""))</f>
        <v/>
      </c>
      <c r="BC178" s="4" t="str">
        <f>IF(AND(ISNUMBER(AJ178),ISNUMBER(AN178),ISNUMBER(AT178),DK178&lt;8),IF(COUNTIF(O178,0)+COUNTIF(U178,0)+COUNTIF(AE178,0)&gt;1,"",VLOOKUP(AJ178+AN178+AT178,NyIRS!$A$2:$K$59,DK178)),IF(AND(ISNUMBER(AJ178),ISNUMBER(AQ178),DK178&gt;7),IF(COUNTIF(O178,0)+COUNTIF(W178,0)&gt;1,"",VLOOKUP(AJ178+AQ178,NyIRS!$A$2:$K$59,DK178)),""))</f>
        <v/>
      </c>
      <c r="BD178" s="4" t="str">
        <f>IF(AND(ISNUMBER(AK178),ISNUMBER(AL178),ISNUMBER(AM178),DK178&lt;8),IF(COUNTIF(P178,0)+COUNTIF(AA178,0)+COUNTIF(Z178,0)&gt;1,"",VLOOKUP(AK178+AL178+AM178,NyIES!$A$2:$K$59,DK178)),IF(AND(ISNUMBER(AL178),ISNUMBER(AM178),ISNUMBER(AR178),DK178&gt;7),IF(COUNTIF(AA178,0)+COUNTIF(Z178,0)+COUNTIF(X178,0)&gt;1,"",VLOOKUP(AL178+AM178+AR178,NyIES!$A$2:$K$59,DK178)),""))</f>
        <v/>
      </c>
      <c r="BE178" s="4" t="str">
        <f>IF(AND(ISNUMBER(AJ178),ISNUMBER(AP178),ISNUMBER(AU178),DK178&lt;8),IF(COUNTIF(O178,0)+AND(COUNTIF(U178,0),COUNTIF(V178,0))+COUNTIF(AD178,0)&gt;1,"",VLOOKUP(AJ178+AP178+AU178,NyISI!$A$2:$K$59,DK178)),IF(AND(ISNUMBER(AS178),ISNUMBER(AU178),ISNUMBER(AV178),DK178=8),IF(COUNTIF(AD178,0)+COUNTIF(Q178,0)+AND(COUNTIF(W178,0),COUNTIF(X178,0))&gt;1,"",VLOOKUP(AS178+AU178+AV178,NyISI!$A$2:$K$59,DK178)),IF(AND(ISNUMBER(AS178),ISNUMBER(AV178),DK178&gt;8),IF(COUNTIF(Q178,0)+AND(COUNTIF(W178,0),COUNTIF(X178,0))&gt;1,"",VLOOKUP(AS178+AV178,NyISI!$A$2:$K$59,DK178)),"")))</f>
        <v/>
      </c>
      <c r="BF178" s="4" t="str">
        <f>IF(AND(ISNUMBER(AT178),ISNUMBER(AK178),ISNUMBER(AL178),ISNUMBER(AM178),DK178&lt;8),IF(COUNTIF(P178,0)+COUNTIF(AA178,0)+COUNTIF(Z178,0)+COUNTIF(AE178,0)&gt;1,"",VLOOKUP(AT178+AK178+AL178+AM178,NyISS!$A$2:$G$78,DK178)),"")</f>
        <v/>
      </c>
      <c r="BG178" s="4" t="str">
        <f>IF(AND(ISNUMBER(AJ178),ISNUMBER(AL178),ISNUMBER(AM178),DK178&gt;7),IF(COUNTIF(O178,0)+COUNTIF(AA178,0)+COUNTIF(Z178,0)&gt;1,"",VLOOKUP(AJ178+AL178+AM178,NyISM!$A$2:$K$59,DK178)),"")</f>
        <v/>
      </c>
      <c r="BH178" s="4" t="str">
        <f>IF(AND(ISNUMBER(AY178),ISNUMBER(AZ178)),IF(COUNTIF(T178,0)+COUNTIF(Y178,0)&gt;1,"",VLOOKUP(AY178+AZ178,NyIAM!$A$2:$K$40,DK178)),"")</f>
        <v/>
      </c>
      <c r="BJ178" s="4" t="str">
        <f>IF(ISNUMBER(BB178),VLOOKUP(BB178,Percentil!$A$2:$B$122,2,1),"")</f>
        <v/>
      </c>
      <c r="BK178" s="4" t="str">
        <f>IF(ISNUMBER(BC178),VLOOKUP(BC178,Percentil!$A$2:$B$122,2,1),"")</f>
        <v/>
      </c>
      <c r="BL178" s="4" t="str">
        <f>IF(ISNUMBER(BD178),VLOOKUP(BD178,Percentil!$A$2:$B$122,2,1),"")</f>
        <v/>
      </c>
      <c r="BM178" s="4" t="str">
        <f>IF(ISNUMBER(BE178),VLOOKUP(BE178,Percentil!$A$2:$B$122,2,1),"")</f>
        <v/>
      </c>
      <c r="BN178" s="4" t="str">
        <f>IF(ISNUMBER(BF178),VLOOKUP(BF178,Percentil!$A$2:$B$122,2,1),"")</f>
        <v/>
      </c>
      <c r="BO178" s="4" t="str">
        <f>IF(ISNUMBER(BG178),VLOOKUP(BG178,Percentil!$A$2:$B$122,2,1),"")</f>
        <v/>
      </c>
      <c r="BP178" s="4" t="str">
        <f>IF(ISNUMBER(BH178),VLOOKUP(BH178,Percentil!$A$2:$B$122,2,1),"")</f>
        <v/>
      </c>
      <c r="BQ178" s="4" t="str">
        <f>IF(AND(ISNUMBER(AJ178),ISNUMBER(DK178)),IF(AJ178-VLOOKUP(BI178,NyFi!$L$2:$V$4,DK178,1)&lt;1,1 &amp; " - " &amp; AJ178+VLOOKUP(BI178,NyFi!$L$2:$V$4,DK178,1),IF(AJ178+VLOOKUP(BI178,NyFi!$L$2:$V$4,DK178,1)&gt;19,AJ178-VLOOKUP(BI178,NyFi!$L$2:$V$4,DK178,1) &amp; " - " &amp; 19,AJ178-VLOOKUP(BI178,NyFi!$L$2:$V$4,DK178,1) &amp; " - " &amp; AJ178+VLOOKUP(BI178,NyFi!$L$2:$V$4,DK178,1))),"")</f>
        <v/>
      </c>
      <c r="BR178" s="4" t="str">
        <f>IF(AND(ISNUMBER(DK178),DK178&lt;8),IF(AND(ISNUMBER(AK178),ISNUMBER(DK178)),IF(AK178-VLOOKUP(BI178,NyGs!$L$2:$V$4,DK178,1)&lt;1,1 &amp; " - " &amp; AK178+VLOOKUP(BI178,NyGs!$L$2:$V$4,DK178,1),IF(AK178+VLOOKUP(BI178,NyGs!$L$2:$V$4,DK178,1)&gt;19,AK178-VLOOKUP(BI178,NyGs!$L$2:$V$4,DK178,1) &amp; " - " &amp; 19,AK178-VLOOKUP(BI178,NyGs!$L$2:$V$4,DK178,1) &amp; " - " &amp; AK178+VLOOKUP(BI178,NyGs!$L$2:$V$4,DK178,1))),""),"")</f>
        <v/>
      </c>
      <c r="BS178" s="4" t="str">
        <f>IF(AND(ISNUMBER(AL178),ISNUMBER(DK178)),IF(AL178-VLOOKUP(BI178,NyRm!$L$2:$V$4,DK178,1)&lt;1,1 &amp; " - " &amp; AL178+VLOOKUP(BI178,NyRm!$L$2:$V$4,DK178,1),IF(AL178+VLOOKUP(BI178,NyRm!$L$2:$V$4,DK178,1)&gt;19,AL178-VLOOKUP(BI178,NyRm!$L$2:$V$4,DK178,1) &amp; " - " &amp; 19,AL178-VLOOKUP(BI178,NyRm!$L$2:$V$4,DK178,1) &amp; " - " &amp; AL178+VLOOKUP(BI178,NyRm!$L$2:$V$4,DK178,1))),"")</f>
        <v/>
      </c>
      <c r="BT178" s="4" t="str">
        <f>IF(AND(ISNUMBER(AM178),ISNUMBER(DK178)),IF(AM178-VLOOKUP(BI178,NyFm!$L$2:$V$4,DK178,1)&lt;1,1 &amp; " - " &amp; AM178+VLOOKUP(BI178,NyFm!$L$2:$V$4,DK178,1),IF(AM178+VLOOKUP(BI178,NyFm!$L$2:$V$4,DK178,1)&gt;19,AM178-VLOOKUP(BI178,NyFm!$L$2:$V$4,DK178,1) &amp; " - " &amp; 19,AM178-VLOOKUP(BI178,NyFm!$L$2:$V$4,DK178,1) &amp; " - " &amp; AM178+VLOOKUP(BI178,NyFm!$L$2:$V$4,DK178,1))),"")</f>
        <v/>
      </c>
      <c r="BU178" s="4" t="str">
        <f>IF(AND(ISNUMBER(DK178),DK178&lt;8),IF(AND(ISNUMBER(AN178),ISNUMBER(DK178)),IF(AN178-VLOOKUP(BI178,NyLi1R!$L$2:$V$4,DK178,1)&lt;1,1 &amp; " - " &amp; AN178+VLOOKUP(BI178,NyLi1R!$L$2:$V$4,DK178,1),IF(AN178+VLOOKUP(BI178,NyLi1R!$L$2:$V$4,DK178,1)&gt;19,AN178-VLOOKUP(BI178,NyLi1R!$L$2:$V$4,DK178,1) &amp; " - " &amp; 19,AN178-VLOOKUP(BI178,NyLi1R!$L$2:$V$4,DK178,1) &amp; " - " &amp; AN178+VLOOKUP(BI178,NyLi1R!$L$2:$V$4,DK178,1))),""),"")</f>
        <v/>
      </c>
      <c r="BV178" s="4" t="str">
        <f>IF(AND(ISNUMBER(DK178),DK178&lt;8),IF(AND(ISNUMBER(AO178),ISNUMBER(DK178)),IF(AO178-VLOOKUP(BI178,NyLi1E!$L$2:$V$4,DK178,1)&lt;1,1 &amp; " - " &amp; AO178+VLOOKUP(BI178,NyLi1E!$L$2:$V$4,DK178,1),IF(AO178+VLOOKUP(BI178,NyLi1E!$L$2:$V$4,DK178,1)&gt;19,AO178-VLOOKUP(BI178,NyLi1E!$L$2:$V$4,DK178,1) &amp; " - " &amp; 19,AO178-VLOOKUP(BI178,NyLi1E!$L$2:$V$4,DK178,1) &amp; " - " &amp; AO178+VLOOKUP(BI178,NyLi1E!$L$2:$V$4,DK178,1))),""),"")</f>
        <v/>
      </c>
      <c r="BW178" s="4" t="str">
        <f>IF(AND(ISNUMBER(DK178),DK178&lt;8),IF(AND(ISNUMBER(AP178),ISNUMBER(DK178)),IF(AP178-VLOOKUP(BI178,NyLi1T!$L$2:$V$4,DK178,1)&lt;1,1 &amp; " - " &amp; AP178+VLOOKUP(BI178,NyLi1T!$L$2:$V$4,DK178,1),IF(AP178+VLOOKUP(BI178,NyLi1T!$L$2:$V$4,DK178,1)&gt;19,AP178-VLOOKUP(BI178,NyLi1T!$L$2:$V$4,DK178,1) &amp; " - " &amp; 19,AP178-VLOOKUP(BI178,NyLi1T!$L$2:$V$4,DK178,1) &amp; " - " &amp; AP178+VLOOKUP(BI178,NyLi1T!$L$2:$V$4,DK178,1))),""),"")</f>
        <v/>
      </c>
      <c r="BX178" s="4" t="str">
        <f>IF(AND(ISNUMBER(DK178),DK178&gt;7),IF(AND(ISNUMBER(AQ178),ISNUMBER(DK178)),IF(AQ178-VLOOKUP(BI178,NyLi2R!$L$2:$V$4,DK178,1)&lt;1,1 &amp; " - " &amp; AQ178+VLOOKUP(BI178,NyLi2R!$L$2:$V$4,DK178,1),IF(AQ178+VLOOKUP(BI178,NyLi2R!$L$2:$V$4,DK178,1)&gt;19,AQ178-VLOOKUP(BI178,NyLi2R!$L$2:$V$4,DK178,1) &amp; " - " &amp; 19,AQ178-VLOOKUP(BI178,NyLi2R!$L$2:$V$4,DK178,1) &amp; " - " &amp; AQ178+VLOOKUP(BI178,NyLi2R!$L$2:$V$4,DK178,1))),""),"")</f>
        <v/>
      </c>
      <c r="BY178" s="4" t="str">
        <f>IF(AND(ISNUMBER(DK178),DK178&gt;7),IF(AND(ISNUMBER(AR178),ISNUMBER(DK178)),IF(AR178-VLOOKUP(BI178,NyLi2E!$L$2:$V$4,DK178,1)&lt;1,1 &amp; " - " &amp; AR178+VLOOKUP(BI178,NyLi2E!$L$2:$V$4,DK178,1),IF(AR178+VLOOKUP(BI178,NyLi2E!$L$2:$V$4,DK178,1)&gt;19,AR178-VLOOKUP(BI178,NyLi2E!$L$2:$V$4,DK178,1) &amp; " - " &amp; 19,AR178-VLOOKUP(BI178,NyLi2E!$L$2:$V$4,DK178,1) &amp; " - " &amp; AR178+VLOOKUP(BI178,NyLi2E!$L$2:$V$4,DK178,1))),""),"")</f>
        <v/>
      </c>
      <c r="BZ178" s="4" t="str">
        <f>IF(AND(ISNUMBER(DK178),DK178&gt;7),IF(AND(ISNUMBER(AS178),ISNUMBER(DK178)),IF(AS178-VLOOKUP(BI178,NyLi2T!$L$2:$V$4,DK178,1)&lt;1,1 &amp; " - " &amp; AS178+VLOOKUP(BI178,NyLi2T!$L$2:$V$4,DK178,1),IF(AS178+VLOOKUP(BI178,NyLi2T!$L$2:$V$4,DK178,1)&gt;19,AS178-VLOOKUP(BI178,NyLi2T!$L$2:$V$4,DK178,1) &amp; " - " &amp; 19,AS178-VLOOKUP(BI178,NyLi2T!$L$2:$V$4,DK178,1) &amp; " - " &amp; AS178+VLOOKUP(BI178,NyLi2T!$L$2:$V$4,DK178,1))),""),"")</f>
        <v/>
      </c>
      <c r="CA178" s="4" t="str">
        <f>IF(AND(ISNUMBER(DK178),DK178&lt;8),IF(AND(ISNUMBER(AT178),ISNUMBER(DK178)),IF(AT178-VLOOKUP(BI178,NySs!$L$2:$V$4,DK178,1)&lt;1,1 &amp; " - " &amp; AT178+VLOOKUP(BI178,NySs!$L$2:$V$4,DK178,1),IF(AT178+VLOOKUP(BI178,NySs!$L$2:$V$4,DK178,1)&gt;19,AT178-VLOOKUP(BI178,NySs!$L$2:$V$4,DK178,1) &amp; " - " &amp; 19,AT178-VLOOKUP(BI178,NySs!$L$2:$V$4,DK178,1) &amp; " - " &amp; AT178+VLOOKUP(BI178,NySs!$L$2:$V$4,DK178,1))),""),"")</f>
        <v/>
      </c>
      <c r="CB178" s="4" t="str">
        <f>IF(AND(ISNUMBER(DK178),DK178&lt;9),IF(AND(ISNUMBER(AU178),ISNUMBER(DK178)),IF(AU178-VLOOKUP(BI178,NyEo!$L$2:$V$4,DK178,1)&lt;1,1 &amp; " - " &amp; AU178+VLOOKUP(BI178,NyEo!$L$2:$V$4,DK178,1),IF(AU178+VLOOKUP(BI178,NyEo!$L$2:$V$4,DK178,1)&gt;19,AU178-VLOOKUP(BI178,NyEo!$L$2:$V$4,DK178,1) &amp; " - " &amp; 19,AU178-VLOOKUP(BI178,NyEo!$L$2:$V$4,DK178,1) &amp; " - " &amp; AU178+VLOOKUP(BI178,NyEo!$L$2:$V$4,DK178,1))),""),"")</f>
        <v/>
      </c>
      <c r="CC178" s="4" t="str">
        <f>IF(AND(ISNUMBER(DK178),DK178&gt;7),IF(AND(ISNUMBER(AV178),ISNUMBER(DK178)),IF(AV178-VLOOKUP(BI178,NyHt!$L$2:$V$4,DK178,1)&lt;1,1 &amp; " - " &amp; AV178+VLOOKUP(BI178,NyHt!$L$2:$V$4,DK178,1),IF(AV178+VLOOKUP(BI178,NyHt!$L$2:$V$4,DK178,1)&gt;19,AV178-VLOOKUP(BI178,NyHt!$L$2:$V$4,DK178,1) &amp; " - " &amp; 19,AV178-VLOOKUP(BI178,NyHt!$L$2:$V$4,DK178,1) &amp; " - " &amp; AV178+VLOOKUP(BI178,NyHt!$L$2:$V$4,DK178,1))),""),"")</f>
        <v/>
      </c>
      <c r="CD178" s="4" t="str">
        <f>IF(AND(ISNUMBER(AW178),ISNUMBER(DK178)),IF(AW178-VLOOKUP(BI178,NySiF!$L$2:$V$4,DK178,1)&lt;1,1 &amp; " - " &amp; AW178+VLOOKUP(BI178,NySiF!$L$2:$V$4,DK178,1),IF(AW178+VLOOKUP(BI178,NySiF!$L$2:$V$4,DK178,1)&gt;19,AW178-VLOOKUP(BI178,NySiF!$L$2:$V$4,DK178,1) &amp; " - " &amp; 19,AW178-VLOOKUP(BI178,NySiF!$L$2:$V$4,DK178,1) &amp; " - " &amp; AW178+VLOOKUP(BI178,NySiF!$L$2:$V$4,DK178,1))),"")</f>
        <v/>
      </c>
      <c r="CE178" s="4" t="str">
        <f>IF(AND(ISNUMBER(AX178),ISNUMBER(DK178)),IF(AX178-VLOOKUP(BI178,NySiB!$L$2:$V$4,DK178,1)&lt;1,1 &amp; " - " &amp; AX178+VLOOKUP(BI178,NySiB!$L$2:$V$4,DK178,1),IF(AX178+VLOOKUP(BI178,NySiB!$L$2:$V$4,DK178,1)&gt;19,AX178-VLOOKUP(BI178,NySiB!$L$2:$V$4,DK178,1) &amp; " - " &amp; 19,AX178-VLOOKUP(BI178,NySiB!$L$2:$V$4,DK178,1) &amp; " - " &amp; AX178+VLOOKUP(BI178,NySiB!$L$2:$V$4,DK178,1))),"")</f>
        <v/>
      </c>
      <c r="CF178" s="4" t="str">
        <f>IF(AND(ISNUMBER(AY178),ISNUMBER(DK178)),IF(AY178-VLOOKUP(BI178,NySiT!$L$2:$V$4,DK178,1)&lt;1,1 &amp; " - " &amp; AY178+VLOOKUP(BI178,NySiT!$L$2:$V$4,DK178,1),IF(AY178+VLOOKUP(BI178,NySiT!$L$2:$V$4,DK178,1)&gt;19,AY178-VLOOKUP(BI178,NySiT!$L$2:$V$4,DK178,1) &amp; " - " &amp; 19,AY178-VLOOKUP(BI178,NySiT!$L$2:$V$4,DK178,1) &amp; " - " &amp; AY178+VLOOKUP(BI178,NySiT!$L$2:$V$4,DK178,1))),"")</f>
        <v/>
      </c>
      <c r="CG178" s="4" t="str">
        <f>IF(AND(ISNUMBER(AZ178),ISNUMBER(DK178)),IF(AZ178-VLOOKUP(BI178,NyVs!$L$2:$V$4,DK178,1)&lt;1,1 &amp; " - " &amp; AZ178+VLOOKUP(BI178,NyVs!$L$2:$V$4,DK178,1),IF(AZ178+VLOOKUP(BI178,NyVs!$L$2:$V$4,DK178,1)&gt;19,AZ178-VLOOKUP(BI178,NyVs!$L$2:$V$4,DK178,1) &amp; " - " &amp; 19,AZ178-VLOOKUP(BI178,NyVs!$L$2:$V$4,DK178,1) &amp; " - " &amp; AZ178+VLOOKUP(BI178,NyVs!$L$2:$V$4,DK178,1))),"")</f>
        <v/>
      </c>
      <c r="CH178" s="4" t="str">
        <f>IF(AND(ISNUMBER(BA178),ISNUMBER(DK178)),IF(BA178-VLOOKUP(BI178,NyPp!$L$2:$V$4,DK178,1)&lt;1,1 &amp; " - " &amp; BA178+VLOOKUP(BI178,NyPp!$L$2:$V$4,DK178,1),IF(BA178+VLOOKUP(BI178,NyPp!$L$2:$V$4,DK178,1)&gt;19,BA178-VLOOKUP(BI178,NyPp!$L$2:$V$4,DK178,1) &amp; " - " &amp; 19,BA178-VLOOKUP(BI178,NyPp!$L$2:$V$4,DK178,1) &amp; " - " &amp; BA178+VLOOKUP(BI178,NyPp!$L$2:$V$4,DK178,1))),"")</f>
        <v/>
      </c>
      <c r="CI178" s="4" t="str">
        <f>IF(AND(ISNUMBER(BB178),ISNUMBER(DK178)),IF(BB178-VLOOKUP(BI178,NyIGS!$L$2:$V$4,DK178,1)&lt;40,40 &amp; " - " &amp; BB178+VLOOKUP(BI178,NyIGS!$L$2:$V$4,DK178,1),IF(BB178+VLOOKUP(BI178,NyIGS!$L$2:$V$4,DK178,1)&gt;160,BB178-VLOOKUP(BI178,NyIGS!$L$2:$V$4,DK178,1) &amp; " - " &amp; 160,BB178-VLOOKUP(BI178,NyIGS!$L$2:$V$4,DK178,1) &amp; " - " &amp; BB178+VLOOKUP(BI178,NyIGS!$L$2:$V$4,DK178,1))),"")</f>
        <v/>
      </c>
      <c r="CJ178" s="4" t="str">
        <f>IF(AND(ISNUMBER(BC178),ISNUMBER(DK178)),IF(BC178-VLOOKUP(BI178,NyIRS!$L$2:$V$4,DK178,1)&lt;40,40 &amp; " - " &amp; BC178+VLOOKUP(BI178,NyIRS!$L$2:$V$4,DK178,1),IF(BC178+VLOOKUP(BI178,NyIRS!$L$2:$V$4,DK178,1)&gt;160,BC178-VLOOKUP(BI178,NyIRS!$L$2:$V$4,DK178,1) &amp; " - " &amp; 160,BC178-VLOOKUP(BI178,NyIRS!$L$2:$V$4,DK178,1) &amp; " - " &amp; BC178+VLOOKUP(BI178,NyIRS!$L$2:$V$4,DK178,1))),"")</f>
        <v/>
      </c>
      <c r="CK178" s="4" t="str">
        <f>IF(AND(ISNUMBER(BD178),ISNUMBER(DK178)),IF(BD178-VLOOKUP(BI178,NyIES!$L$2:$V$4,DK178,1)&lt;40,40 &amp; " - " &amp; BD178+VLOOKUP(BI178,NyIES!$L$2:$V$4,DK178,1),IF(BD178+VLOOKUP(BI178,NyIES!$L$2:$V$4,DK178,1)&gt;160,BD178-VLOOKUP(BI178,NyIES!$L$2:$V$4,DK178,1) &amp; " - " &amp; 160,BD178-VLOOKUP(BI178,NyIES!$L$2:$V$4,DK178,1) &amp; " - " &amp; BD178+VLOOKUP(BI178,NyIES!$L$2:$V$4,DK178,1))),"")</f>
        <v/>
      </c>
      <c r="CL178" s="4" t="str">
        <f>IF(AND(ISNUMBER(BE178),ISNUMBER(DK178)),IF(BE178-VLOOKUP(BI178,NyISI!$L$2:$V$4,DK178,1)&lt;40,40 &amp; " - " &amp; BE178+VLOOKUP(BI178,NyISI!$L$2:$V$4,DK178,1),IF(BE178+VLOOKUP(BI178,NyISI!$L$2:$V$4,DK178,1)&gt;160,BE178-VLOOKUP(BI178,NyISI!$L$2:$V$4,DK178,1) &amp; " - " &amp; 160,BE178-VLOOKUP(BI178,NyISI!$L$2:$V$4,DK178,1) &amp; " - " &amp; BE178+VLOOKUP(BI178,NyISI!$L$2:$V$4,DK178,1))),"")</f>
        <v/>
      </c>
      <c r="CM178" s="4" t="str">
        <f>IF(AND(ISNUMBER(DK178),DK178&lt;8),IF(AND(ISNUMBER(BF178),ISNUMBER(DK178)),IF(BF178-VLOOKUP(BI178,NyISS!$L$2:$V$4,DK178,1)&lt;40,40 &amp; " - " &amp; BF178+VLOOKUP(BI178,NyISS!$L$2:$V$4,DK178,1),IF(BF178+VLOOKUP(BI178,NyISS!$L$2:$V$4,DK178,1)&gt;160,BF178-VLOOKUP(BI178,NyISS!$L$2:$V$4,DK178,1) &amp; " - " &amp; 160,BF178-VLOOKUP(BI178,NyISS!$L$2:$V$4,DK178,1) &amp; " - " &amp; BF178+VLOOKUP(BI178,NyISS!$L$2:$V$4,DK178,1))),""),"")</f>
        <v/>
      </c>
      <c r="CN178" s="4" t="str">
        <f>IF(AND(ISNUMBER(DK178),DK178&gt;7),IF(AND(ISNUMBER(BG178),ISNUMBER(DK178)),IF(BG178-VLOOKUP(BI178,NyISM!$L$2:$V$4,DK178,1)&lt;40,40 &amp; " - " &amp; BG178+VLOOKUP(BI178,NyISM!$L$2:$V$4,DK178,1),IF(BG178+VLOOKUP(BI178,NyISM!$L$2:$V$4,DK178,1)&gt;160,BG178-VLOOKUP(BI178,NyISM!$L$2:$V$4,DK178,1) &amp; " - " &amp; 160,BG178-VLOOKUP(BI178,NyISM!$L$2:$V$4,DK178,1) &amp; " - " &amp; BG178+VLOOKUP(BI178,NyISM!$L$2:$V$4,DK178,1))),""),"")</f>
        <v/>
      </c>
      <c r="CO178" s="4" t="str">
        <f>IF(AND(ISNUMBER(BH178),ISNUMBER(DK178)),IF(BH178-VLOOKUP(BI178,NyIAM!$L$2:$V$4,DK178,1)&lt;40,40 &amp; " - " &amp; BH178+VLOOKUP(BI178,NyIAM!$L$2:$V$4,DK178,1),IF(BH178+VLOOKUP(BI178,NyIAM!$L$2:$V$4,DK178,1)&gt;160,BH178-VLOOKUP(BI178,NyIAM!$L$2:$V$4,DK178,1) &amp; " - " &amp; 160,BH178-VLOOKUP(BI178,NyIAM!$L$2:$V$4,DK178,1) &amp; " - " &amp; BH178+VLOOKUP(BI178,NyIAM!$L$2:$V$4,DK178,1))),"")</f>
        <v/>
      </c>
      <c r="CP178" s="4" t="str">
        <f>IF(AF178="","",IF(AND(ISNUMBER(AF178),ISNUMBER(DK178)),IF(VLOOKUP(AF178,NyOm!$A$2:$K$30,DK178,1)=1,"Onormalt få ord",IF(VLOOKUP(AF178,NyOm!$A$2:$K$30,DK178,1)=2,"Färre antal ord än normalt",IF(VLOOKUP(AF178,NyOm!$A$2:$K$30,DK178,1)=3,"Normalt antal ord","")))))</f>
        <v/>
      </c>
      <c r="CQ178" s="4" t="str">
        <f>IF(AB178="","",IF(AND(ISNUMBER(AB178),ISNUMBER(DK178)),IF(VLOOKUP(AB178,NyPbTid!$A$2:$K$218,DK178,1)=1,"Onormalt lång tidsåtgång",IF(VLOOKUP(AB178,NyPbTid!$A$2:$K$218,DK178,1)=2,"Långsammare än normalt",IF(VLOOKUP(AB178,NyPbTid!$A$2:$K$218,DK178,1)=3,"Normal tidsåtgång","")))))</f>
        <v/>
      </c>
      <c r="CR178" s="4" t="str">
        <f>IF(AC178="","",IF(AND(ISNUMBER(AC178),ISNUMBER(DK178)),IF(VLOOKUP(AC178,NyPbFel!$A$2:$K$18,DK178,1)=1,"Onormalt antal fel",IF(VLOOKUP(AC178,NyPbFel!$A$2:$K$18,DK178,1)=2,"Fler fel än normalt",IF(VLOOKUP(AC178,NyPbFel!$A$2:$K$18,DK178,1)=3,"Normalt antal fel","")))))</f>
        <v/>
      </c>
      <c r="CS178" s="4" t="str">
        <f t="shared" si="50"/>
        <v/>
      </c>
      <c r="CT178" s="4" t="str">
        <f>IF(OR(ISNUMBER(CS178),CS178="0**"),IF(ISNUMBER(CS178),CS178/ABS(CS178)*VLOOKUP(1,SignDiff!$A$3:$K$4,DK178,1),VLOOKUP(1,SignDiff!$A$3:$K$4,DK178,1)),"")</f>
        <v/>
      </c>
      <c r="CU178" s="4" t="str">
        <f>IF(OR(ISNUMBER(CS178),CS178="0**"),IF(ISNUMBER(CS178),CS178/ABS(CS178)*VLOOKUP(1,SignDiff!$A$7:$K$8,DK178,1),VLOOKUP(1,SignDiff!$A$7:$K$8,DK178,1)),"")</f>
        <v/>
      </c>
      <c r="CV178" s="4" t="str">
        <f t="shared" si="51"/>
        <v/>
      </c>
      <c r="CW178" s="4" t="str">
        <f t="shared" si="52"/>
        <v/>
      </c>
      <c r="CX178" s="4" t="str">
        <f>IF(OR(ISNUMBER(CS178),CS178="0**"),IF(CS178="0**",VLOOKUP(0,'IRS-IES'!$A$2:$C$43,2,1),IF(CS178&lt;0,VLOOKUP(ABS(CS178),'IRS-IES'!$A$2:$C$43,2,1),VLOOKUP(ABS(CS178),'IRS-IES'!$A$2:$C$43,3,1))),"")</f>
        <v/>
      </c>
      <c r="CY178" s="4" t="str">
        <f t="shared" si="53"/>
        <v/>
      </c>
      <c r="CZ178" s="4" t="str">
        <f>IF(OR(ISNUMBER(CY178),CY178="0**"),IF(ISNUMBER(CY178),CY178/ABS(CY178)*VLOOKUP(2,SignDiff!$A$3:$K$4,DK178,1),VLOOKUP(2,SignDiff!$A$3:$K$4,DK178,1)),"")</f>
        <v/>
      </c>
      <c r="DA178" s="4" t="str">
        <f>IF(OR(ISNUMBER(CY178),CY178="0**"),IF(ISNUMBER(CY178),CY178/ABS(CY178)*VLOOKUP(2,SignDiff!$A$7:$K$8,DK178,1),VLOOKUP(2,SignDiff!$A$7:$K$8,DK178,1)),"")</f>
        <v/>
      </c>
      <c r="DB178" s="4" t="str">
        <f t="shared" si="54"/>
        <v/>
      </c>
      <c r="DC178" s="4" t="str">
        <f t="shared" si="55"/>
        <v/>
      </c>
      <c r="DD178" s="4" t="str">
        <f>IF(OR(ISNUMBER(CY178),CY178="0**"),IF(CY178="0**",VLOOKUP(0,'ISI-ISS'!$A$2:$C$43,2,1),IF(CY178&lt;0,VLOOKUP(ABS(CY178),'ISI-ISS'!$A$2:$C$43,2,1),VLOOKUP(ABS(CY178),'ISI-ISS'!$A$2:$C$43,3,1))),"")</f>
        <v/>
      </c>
      <c r="DE178" s="4" t="str">
        <f t="shared" si="56"/>
        <v/>
      </c>
      <c r="DF178" s="4" t="str">
        <f>IF(OR(ISNUMBER(DE178),DE178="0**"),IF(ISNUMBER(DE178),DE178/ABS(DE178)*VLOOKUP(2,SignDiff!$A$3:$K$4,DK178,1),VLOOKUP(2,SignDiff!$A$3:$K$4,DK178,1)),"")</f>
        <v/>
      </c>
      <c r="DG178" s="4" t="str">
        <f>IF(OR(ISNUMBER(DE178),DE178="0**"),IF(ISNUMBER(DE178),DE178/ABS(DE178)*VLOOKUP(2,SignDiff!$A$7:$K$8,DK178,1),VLOOKUP(2,SignDiff!$A$7:$K$8,DK178,1)),"")</f>
        <v/>
      </c>
      <c r="DH178" s="4" t="str">
        <f t="shared" si="57"/>
        <v/>
      </c>
      <c r="DI178" s="4" t="str">
        <f t="shared" si="58"/>
        <v/>
      </c>
      <c r="DJ178" s="4" t="str">
        <f>IF(OR(ISNUMBER(DE178),DE178="0**"),IF(DE178="0**",VLOOKUP(0,'ISI-ISM'!$A$2:$C$43,2,1),IF(DE178&lt;0,VLOOKUP(ABS(DE178),'ISI-ISM'!$A$2:$C$43,2,1),VLOOKUP(ABS(DE178),'ISI-ISM'!$A$2:$C$43,3,1))),"")</f>
        <v/>
      </c>
      <c r="DK178" s="4" t="str">
        <f>IF(ISERROR(VLOOKUP(N178,age!$A$2:$C$11,2,1)),"",VLOOKUP(N178,age!$A$2:$C$11,2,1))</f>
        <v/>
      </c>
      <c r="DL178" s="4" t="str">
        <f>IF(ISERROR(VLOOKUP(N178,age!$A$2:$C$11,3,1)),"",VLOOKUP(N178,age!$A$2:$C$11,3,1))</f>
        <v/>
      </c>
      <c r="DM178" s="4">
        <f t="shared" si="45"/>
        <v>0</v>
      </c>
      <c r="DN178" s="4">
        <f t="shared" si="46"/>
        <v>0</v>
      </c>
      <c r="DO178" s="4">
        <f t="shared" si="47"/>
        <v>0</v>
      </c>
      <c r="DP178" s="4">
        <f t="shared" si="48"/>
        <v>0</v>
      </c>
      <c r="DQ178" s="4">
        <f t="shared" si="49"/>
        <v>0</v>
      </c>
      <c r="DR178" s="9" t="str">
        <f t="shared" si="59"/>
        <v/>
      </c>
      <c r="DS178" s="9" t="str">
        <f t="shared" si="60"/>
        <v/>
      </c>
      <c r="DT178" s="9" t="str">
        <f t="shared" si="61"/>
        <v/>
      </c>
      <c r="DU178" s="9" t="str">
        <f t="shared" si="62"/>
        <v/>
      </c>
      <c r="DV178" s="9" t="str">
        <f t="shared" si="63"/>
        <v/>
      </c>
      <c r="DW178" s="9" t="str">
        <f t="shared" si="64"/>
        <v/>
      </c>
      <c r="DX178" s="9" t="str">
        <f t="shared" si="65"/>
        <v/>
      </c>
      <c r="DY178" s="9" t="str">
        <f>IF(AND(ISNUMBER(AJ178),ISNUMBER(DK178)),IF(AJ178-VLOOKUP(BI178,NyFi!$L$2:$V$4,DK178,1)&lt;1,1,AJ178-VLOOKUP(BI178,NyFi!$L$2:$V$4,DK178,1)),"")</f>
        <v/>
      </c>
      <c r="DZ178" s="9" t="str">
        <f>IF(AND(ISNUMBER(DK178),DK178&lt;8),IF(AND(ISNUMBER(AK178),ISNUMBER(DK178)),IF(AK178-VLOOKUP(BI178,NyGs!$L$2:$V$4,DK178,1)&lt;1,1,AK178-VLOOKUP(BI178,NyGs!$L$2:$V$4,DK178,1)),""),"")</f>
        <v/>
      </c>
      <c r="EA178" s="9" t="str">
        <f>IF(AND(ISNUMBER(AL178),ISNUMBER(DK178)),IF(AL178-VLOOKUP(BI178,NyRm!$L$2:$V$4,DK178,1)&lt;1,1,AL178-VLOOKUP(BI178,NyRm!$L$2:$V$4,DK178,1)),"")</f>
        <v/>
      </c>
      <c r="EB178" s="9" t="str">
        <f>IF(AND(ISNUMBER(AM178),ISNUMBER(DK178)),IF(AM178-VLOOKUP(BI178,NyFm!$L$2:$V$4,DK178,1)&lt;1,1,AM178-VLOOKUP(BI178,NyFm!$L$2:$V$4,DK178,1)),"")</f>
        <v/>
      </c>
      <c r="EC178" s="9" t="str">
        <f>IF(AND(ISNUMBER(DK178),DK178&lt;8),IF(AND(ISNUMBER(AN178),ISNUMBER(DK178)),IF(AN178-VLOOKUP(BI178,NyLi1R!$L$2:$V$4,DK178,1)&lt;1,1,AN178-VLOOKUP(BI178,NyLi1R!$L$2:$V$4,DK178,1)),""),"")</f>
        <v/>
      </c>
      <c r="ED178" s="9" t="str">
        <f>IF(AND(ISNUMBER(DK178),DK178&lt;8),IF(AND(ISNUMBER(AO178),ISNUMBER(DK178)),IF(AO178-VLOOKUP(BI178,NyLi1E!$L$2:$V$4,DK178,1)&lt;1,1,AO178-VLOOKUP(BI178,NyLi1E!$L$2:$V$4,DK178,1)),""),"")</f>
        <v/>
      </c>
      <c r="EE178" s="9" t="str">
        <f>IF(AND(ISNUMBER(DK178),DK178&lt;8),IF(AND(ISNUMBER(AP178),ISNUMBER(DK178)),IF(AP178-VLOOKUP(BI178,NyLi1T!$L$2:$V$4,DK178,1)&lt;1,1,AP178-VLOOKUP(BI178,NyLi1T!$L$2:$V$4,DK178,1)),""),"")</f>
        <v/>
      </c>
      <c r="EF178" s="9" t="str">
        <f>IF(AND(ISNUMBER(DK178),DK178&gt;7),IF(AND(ISNUMBER(AQ178),ISNUMBER(DK178)),IF(AQ178-VLOOKUP(BI178,NyLi2R!$L$2:$V$4,DK178,1)&lt;1,1,AQ178-VLOOKUP(BI178,NyLi2R!$L$2:$V$4,DK178,1)),""),"")</f>
        <v/>
      </c>
      <c r="EG178" s="9" t="str">
        <f>IF(AND(ISNUMBER(DK178),DK178&gt;7),IF(AND(ISNUMBER(AR178),ISNUMBER(DK178)),IF(AR178-VLOOKUP(BI178,NyLi2E!$L$2:$V$4,DK178,1)&lt;1,1,AR178-VLOOKUP(BI178,NyLi2E!$L$2:$V$4,DK178,1)),""),"")</f>
        <v/>
      </c>
      <c r="EH178" s="9" t="str">
        <f>IF(AND(ISNUMBER(DK178),DK178&gt;7),IF(AND(ISNUMBER(AS178),ISNUMBER(DK178)),IF(AS178-VLOOKUP(BI178,NyLi2T!$L$2:$V$4,DK178,1)&lt;1,1,AS178-VLOOKUP(BI178,NyLi2T!$L$2:$V$4,DK178,1)),""),"")</f>
        <v/>
      </c>
      <c r="EI178" s="9" t="str">
        <f>IF(AND(ISNUMBER(DK178),DK178&lt;8),IF(AND(ISNUMBER(AT178),ISNUMBER(DK178)),IF(AT178-VLOOKUP(BI178,NySs!$L$2:$V$4,DK178,1)&lt;1,1,AT178-VLOOKUP(BI178,NySs!$L$2:$V$4,DK178,1)),""),"")</f>
        <v/>
      </c>
      <c r="EJ178" s="9" t="str">
        <f>IF(AND(ISNUMBER(DK178),DK178&lt;9),IF(AND(ISNUMBER(AU178),ISNUMBER(DK178)),IF(AU178-VLOOKUP(BI178,NyEo!$L$2:$V$4,DK178,1)&lt;1,1,AU178-VLOOKUP(BI178,NyEo!$L$2:$V$4,DK178,1)),""),"")</f>
        <v/>
      </c>
      <c r="EK178" s="9" t="str">
        <f>IF(AND(ISNUMBER(DK178),DK178&gt;7),IF(AND(ISNUMBER(AV178),ISNUMBER(DK178)),IF(AV178-VLOOKUP(BI178,NyHt!$L$2:$V$4,DK178,1)&lt;1,1,AV178-VLOOKUP(BI178,NyHt!$L$2:$V$4,DK178,1)),""),"")</f>
        <v/>
      </c>
      <c r="EL178" s="9" t="str">
        <f>IF(AND(ISNUMBER(AW178),ISNUMBER(DK178)),IF(AW178-VLOOKUP(BI178,NySiF!$L$2:$V$4,DK178,1)&lt;1,1,AW178-VLOOKUP(BI178,NySiF!$L$2:$V$4,DK178,1)),"")</f>
        <v/>
      </c>
      <c r="EM178" s="9" t="str">
        <f>IF(AND(ISNUMBER(AX178),ISNUMBER(DK178)),IF(AX178-VLOOKUP(BI178,NySiB!$L$2:$V$4,DK178,1)&lt;1,1,AX178-VLOOKUP(BI178,NySiB!$L$2:$V$4,DK178,1)),"")</f>
        <v/>
      </c>
      <c r="EN178" s="9" t="str">
        <f>IF(AND(ISNUMBER(AY178),ISNUMBER(DK178)),IF(AY178-VLOOKUP(BI178,NySiT!$L$2:$V$4,DK178,1)&lt;1,1,AY178-VLOOKUP(BI178,NySiT!$L$2:$V$4,DK178,1)),"")</f>
        <v/>
      </c>
      <c r="EO178" s="9" t="str">
        <f>IF(AND(ISNUMBER(AZ178),ISNUMBER(DK178)),IF(AZ178-VLOOKUP(BI178,NyVs!$L$2:$V$4,DK178,1)&lt;1,1,AZ178-VLOOKUP(BI178,NyVs!$L$2:$V$4,DK178,1)),"")</f>
        <v/>
      </c>
      <c r="EP178" s="9" t="str">
        <f>IF(AND(ISNUMBER(BA178),ISNUMBER(DK178)),IF(BA178-VLOOKUP(BI178,NyPp!$L$2:$V$4,DK178,1)&lt;1,1,BA178-VLOOKUP(BI178,NyPp!$L$2:$V$4,DK178,1)),"")</f>
        <v/>
      </c>
      <c r="EQ178" s="9" t="str">
        <f>IF(AND(ISNUMBER(BB178),ISNUMBER(DK178)),IF(BB178-VLOOKUP(BI178,NyIGS!$L$2:$V$4,DK178,1)&lt;40,40,BB178-VLOOKUP(BI178,NyIGS!$L$2:$V$4,DK178,1)),"")</f>
        <v/>
      </c>
      <c r="ER178" s="9" t="str">
        <f>IF(AND(ISNUMBER(BC178),ISNUMBER(DK178)),IF(BC178-VLOOKUP(BI178,NyIRS!$L$2:$V$4,DK178,1)&lt;40,40,BC178-VLOOKUP(BI178,NyIRS!$L$2:$V$4,DK178,1)),"")</f>
        <v/>
      </c>
      <c r="ES178" s="9" t="str">
        <f>IF(AND(ISNUMBER(BD178),ISNUMBER(DK178)),IF(BD178-VLOOKUP(BI178,NyIES!$L$2:$V$4,DK178,1)&lt;40,40,BD178-VLOOKUP(BI178,NyIES!$L$2:$V$4,DK178,1)),"")</f>
        <v/>
      </c>
      <c r="ET178" s="9" t="str">
        <f>IF(AND(ISNUMBER(BE178),ISNUMBER(DK178)),IF(BE178-VLOOKUP(BI178,NyISI!$L$2:$V$4,DK178,1)&lt;40,40,BE178-VLOOKUP(BI178,NyISI!$L$2:$V$4,DK178,1)),"")</f>
        <v/>
      </c>
      <c r="EU178" s="9" t="str">
        <f>IF(AND(ISNUMBER(DK178),DK178&lt;8),IF(AND(ISNUMBER(BF178),ISNUMBER(DK178)),IF(BF178-VLOOKUP(BI178,NyISS!$L$2:$V$4,DK178,1)&lt;40,40,BF178-VLOOKUP(BI178,NyISS!$L$2:$V$4,DK178,1)),""),"")</f>
        <v/>
      </c>
      <c r="EV178" s="9" t="str">
        <f>IF(AND(ISNUMBER(DK178),DK178&gt;7),IF(AND(ISNUMBER(BG178),ISNUMBER(DK178)),IF(BG178-VLOOKUP(BI178,NyISM!$L$2:$V$4,DK178,1)&lt;40,40,BG178-VLOOKUP(BI178,NyISM!$L$2:$V$4,DK178,1)),""),"")</f>
        <v/>
      </c>
      <c r="EW178" s="9" t="str">
        <f>IF(AND(ISNUMBER(BH178),ISNUMBER(DK178)),IF(BH178-VLOOKUP(BI178,NyIAM!$L$2:$V$4,DK178,1)&lt;40,40,BH178-VLOOKUP(BI178,NyIAM!$L$2:$V$4,DK178,1)),"")</f>
        <v/>
      </c>
      <c r="EX178" s="9" t="str">
        <f>IF(AND(ISNUMBER(AJ178),ISNUMBER(DK178)),IF(AJ178+VLOOKUP(BI178,NyFi!$L$2:$V$4,DK178,1)&gt;19,19,AJ178+VLOOKUP(BI178,NyFi!$L$2:$V$4,DK178,1)),"")</f>
        <v/>
      </c>
      <c r="EY178" s="9" t="str">
        <f>IF(AND(ISNUMBER(DK178),DK178&lt;8),IF(AND(ISNUMBER(AK178),ISNUMBER(DK178)),IF(AK178+VLOOKUP(BI178,NyGs!$L$2:$V$4,DK178,1)&gt;19,19,AK178+VLOOKUP(BI178,NyGs!$L$2:$V$4,DK178,1)),""),"")</f>
        <v/>
      </c>
      <c r="EZ178" s="9" t="str">
        <f>IF(AND(ISNUMBER(AL178),ISNUMBER(DK178)),IF(AL178+VLOOKUP(BI178,NyRm!$L$2:$V$4,DK178,1)&gt;19,19,AL178+VLOOKUP(BI178,NyRm!$L$2:$V$4,DK178,1)),"")</f>
        <v/>
      </c>
      <c r="FA178" s="9" t="str">
        <f>IF(AND(ISNUMBER(AM178),ISNUMBER(DK178)),IF(AM178+VLOOKUP(BI178,NyFm!$L$2:$V$4,DK178,1)&gt;19,19,AM178+VLOOKUP(BI178,NyFm!$L$2:$V$4,DK178,1)),"")</f>
        <v/>
      </c>
      <c r="FB178" s="9" t="str">
        <f>IF(AND(ISNUMBER(DK178),DK178&lt;8),IF(AND(ISNUMBER(AN178),ISNUMBER(DK178)),IF(AN178+VLOOKUP(BI178,NyLi1R!$L$2:$V$4,DK178,1)&gt;19,19,AN178+VLOOKUP(BI178,NyLi1R!$L$2:$V$4,DK178,1)),""),"")</f>
        <v/>
      </c>
      <c r="FC178" s="9" t="str">
        <f>IF(AND(ISNUMBER(DK178),DK178&lt;8),IF(AND(ISNUMBER(AO178),ISNUMBER(DK178)),IF(AO178+VLOOKUP(BI178,NyLi1E!$L$2:$V$4,DK178,1)&gt;19,19,AO178+VLOOKUP(BI178,NyLi1E!$L$2:$V$4,DK178,1)),""),"")</f>
        <v/>
      </c>
      <c r="FD178" s="9" t="str">
        <f>IF(AND(ISNUMBER(DK178),DK178&lt;8),IF(AND(ISNUMBER(AP178),ISNUMBER(DK178)),IF(AP178+VLOOKUP(BI178,NyLi1T!$L$2:$V$4,DK178,1)&gt;19,19,AP178+VLOOKUP(BI178,NyLi1T!$L$2:$V$4,DK178,1)),""),"")</f>
        <v/>
      </c>
      <c r="FE178" s="9" t="str">
        <f>IF(AND(ISNUMBER(DK178),DK178&gt;7),IF(AND(ISNUMBER(AQ178),ISNUMBER(DK178)),IF(AQ178+VLOOKUP(BI178,NyLi2R!$L$2:$V$4,DK178,1)&gt;19,19,AQ178+VLOOKUP(BI178,NyLi2R!$L$2:$V$4,DK178,1)),""),"")</f>
        <v/>
      </c>
      <c r="FF178" s="9" t="str">
        <f>IF(AND(ISNUMBER(DK178),DK178&gt;7),IF(AND(ISNUMBER(AR178),ISNUMBER(DK178)),IF(AR178+VLOOKUP(BI178,NyLi2E!$L$2:$V$4,DK178,1)&gt;19,19,AR178+VLOOKUP(BI178,NyLi2E!$L$2:$V$4,DK178,1)),""),"")</f>
        <v/>
      </c>
      <c r="FG178" s="9" t="str">
        <f>IF(AND(ISNUMBER(DK178),DK178&gt;7),IF(AND(ISNUMBER(AS178),ISNUMBER(DK178)),IF(AS178+VLOOKUP(BI178,NyLi2T!$L$2:$V$4,DK178,1)&gt;19,19,AS178+VLOOKUP(BI178,NyLi2T!$L$2:$V$4,DK178,1)),""),"")</f>
        <v/>
      </c>
      <c r="FH178" s="9" t="str">
        <f>IF(AND(ISNUMBER(DK178),DK178&lt;8),IF(AND(ISNUMBER(AT178),ISNUMBER(DK178)),IF(AT178+VLOOKUP(BI178,NySs!$L$2:$V$4,DK178,1)&gt;19,19,AT178+VLOOKUP(BI178,NySs!$L$2:$V$4,DK178,1)),""),"")</f>
        <v/>
      </c>
      <c r="FI178" s="9" t="str">
        <f>IF(AND(ISNUMBER(DK178),DK178&lt;9),IF(AND(ISNUMBER(AU178),ISNUMBER(DK178)),IF(AU178+VLOOKUP(BI178,NyEo!$L$2:$V$4,DK178,1)&gt;19,19,AU178+VLOOKUP(BI178,NyEo!$L$2:$V$4,DK178,1)),""),"")</f>
        <v/>
      </c>
      <c r="FJ178" s="9" t="str">
        <f>IF(AND(ISNUMBER(DK178),DK178&gt;7),IF(AND(ISNUMBER(AV178),ISNUMBER(DK178)),IF(AV178+VLOOKUP(BI178,NyHt!$L$2:$V$4,DK178,1)&gt;19,19,AV178+VLOOKUP(BI178,NyHt!$L$2:$V$4,DK178,1)),""),"")</f>
        <v/>
      </c>
      <c r="FK178" s="9" t="str">
        <f>IF(AND(ISNUMBER(AW178),ISNUMBER(DK178)),IF(AW178+VLOOKUP(BI178,NySiF!$L$2:$V$4,DK178,1)&gt;19,19,AW178+VLOOKUP(BI178,NySiF!$L$2:$V$4,DK178,1)),"")</f>
        <v/>
      </c>
      <c r="FL178" s="9" t="str">
        <f>IF(AND(ISNUMBER(AX178),ISNUMBER(DK178)),IF(AX178+VLOOKUP(BI178,NySiB!$L$2:$V$4,DK178,1)&gt;19,19,AX178+VLOOKUP(BI178,NySiB!$L$2:$V$4,DK178,1)),"")</f>
        <v/>
      </c>
      <c r="FM178" s="9" t="str">
        <f>IF(AND(ISNUMBER(AY178),ISNUMBER(DK178)),IF(AY178+VLOOKUP(BI178,NySiT!$L$2:$V$4,DK178,1)&gt;19,19,AY178+VLOOKUP(BI178,NySiT!$L$2:$V$4,DK178,1)),"")</f>
        <v/>
      </c>
      <c r="FN178" s="9" t="str">
        <f>IF(AND(ISNUMBER(AZ178),ISNUMBER(DK178)),IF(AZ178+VLOOKUP(BI178,NyVs!$L$2:$V$4,DK178,1)&gt;19,19,AZ178+VLOOKUP(BI178,NyVs!$L$2:$V$4,DK178,1)),"")</f>
        <v/>
      </c>
      <c r="FO178" s="9" t="str">
        <f>IF(AND(ISNUMBER(BA178),ISNUMBER(DK178)),IF(BA178+VLOOKUP(BI178,NyPp!$L$2:$V$4,DK178,1)&gt;19,19,BA178+VLOOKUP(BI178,NyPp!$L$2:$V$4,DK178,1)),"")</f>
        <v/>
      </c>
      <c r="FP178" s="9" t="str">
        <f>IF(AND(ISNUMBER(BB178),ISNUMBER(DK178)),IF(BB178+VLOOKUP(BI178,NyIGS!$L$2:$V$4,DK178,1)&gt;160,160,BB178+VLOOKUP(BI178,NyIGS!$L$2:$V$4,DK178,1)),"")</f>
        <v/>
      </c>
      <c r="FQ178" s="9" t="str">
        <f>IF(AND(ISNUMBER(BC178),ISNUMBER(DK178)),IF(BC178+VLOOKUP(BI178,NyIRS!$L$2:$V$4,DK178,1)&gt;160,160,BC178+VLOOKUP(BI178,NyIRS!$L$2:$V$4,DK178,1)),"")</f>
        <v/>
      </c>
      <c r="FR178" s="9" t="str">
        <f>IF(AND(ISNUMBER(BD178),ISNUMBER(DK178)),IF(BD178+VLOOKUP(BI178,NyIES!$L$2:$V$4,DK178,1)&gt;160,160, BD178+VLOOKUP(BI178,NyIES!$L$2:$V$4,DK178,1)),"")</f>
        <v/>
      </c>
      <c r="FS178" s="9" t="str">
        <f>IF(AND(ISNUMBER(BE178),ISNUMBER(DK178)),IF(BE178+VLOOKUP(BI178,NyISI!$L$2:$V$4,DK178,1)&gt;160,160,BE178+VLOOKUP(BI178,NyISI!$L$2:$V$4,DK178,1)),"")</f>
        <v/>
      </c>
      <c r="FT178" s="9" t="str">
        <f>IF(AND(ISNUMBER(DK178),DK178&lt;8),IF(AND(ISNUMBER(BF178),ISNUMBER(DK178)),IF(BF178+VLOOKUP(BI178,NyISS!$L$2:$V$4,DK178,1)&gt;160,160,BF178+VLOOKUP(BI178,NyISS!$L$2:$V$4,DK178,1)),""),"")</f>
        <v/>
      </c>
      <c r="FU178" s="9" t="str">
        <f>IF(AND(ISNUMBER(DK178),DK178&gt;7),IF(AND(ISNUMBER(BG178),ISNUMBER(DK178)),IF(BG178+VLOOKUP(BI178,NyISM!$L$2:$V$4,DK178,1)&gt;160,160,BG178+VLOOKUP(BI178,NyISM!$L$2:$V$4,DK178,1)),""),"")</f>
        <v/>
      </c>
      <c r="FV178" s="9" t="str">
        <f>IF(AND(ISNUMBER(BH178),ISNUMBER(DK178)),IF(BH178+VLOOKUP(BI178,NyIAM!$L$2:$V$4,DK178,1)&gt;160,160,BH178+VLOOKUP(BI178,NyIAM!$L$2:$V$4,DK178,1)),"")</f>
        <v/>
      </c>
    </row>
    <row r="179" spans="1:178" x14ac:dyDescent="0.2">
      <c r="A179" s="51"/>
      <c r="B179" s="51"/>
      <c r="C179" s="51"/>
      <c r="D179" s="51"/>
      <c r="E179" s="51"/>
      <c r="F179" s="51"/>
      <c r="G179" s="51"/>
      <c r="H179" s="51"/>
      <c r="I179" s="51"/>
      <c r="J179" s="52"/>
      <c r="K179" s="52"/>
      <c r="L179" s="53"/>
      <c r="M179" s="53"/>
      <c r="N179" s="58" t="str">
        <f t="shared" si="44"/>
        <v/>
      </c>
      <c r="O179" s="53"/>
      <c r="P179" s="53"/>
      <c r="Q179" s="53"/>
      <c r="R179" s="53"/>
      <c r="S179" s="53"/>
      <c r="T179" s="53"/>
      <c r="U179" s="53"/>
      <c r="V179" s="53"/>
      <c r="W179" s="53"/>
      <c r="X179" s="53"/>
      <c r="Y179" s="53"/>
      <c r="Z179" s="53"/>
      <c r="AA179" s="53"/>
      <c r="AB179" s="53"/>
      <c r="AC179" s="53"/>
      <c r="AD179" s="53"/>
      <c r="AE179" s="53"/>
      <c r="AF179" s="53"/>
      <c r="AG179" s="53"/>
      <c r="AH179" s="53"/>
      <c r="AI179" s="53"/>
      <c r="AJ179" s="4" t="str">
        <f>IF(O179="","",IF(ISNUMBER(N179),VLOOKUP(O179,NyFi!$A$2:$K$40,DK179),""))</f>
        <v/>
      </c>
      <c r="AK179" s="4" t="str">
        <f>IF(P179="","",IF(AND(ISNUMBER(N179),DK179&lt;8),VLOOKUP(P179,NyGs!$A$2:$G$41,DK179),""))</f>
        <v/>
      </c>
      <c r="AL179" s="4" t="str">
        <f>IF(AA179="","",IF(ISNUMBER(N179),VLOOKUP(AA179,NyRm!$A$2:$K$56,DK179),""))</f>
        <v/>
      </c>
      <c r="AM179" s="4" t="str">
        <f>IF(Z179="","",IF(ISNUMBER(N179),VLOOKUP(Z179,NyFm!$A$2:$K$46,DK179),""))</f>
        <v/>
      </c>
      <c r="AN179" s="4" t="str">
        <f>IF(U179="","",IF(AND(ISNUMBER(N179),DK179&lt;8),VLOOKUP(U179,NyLi1R!$A$2:$G$20,DK179),""))</f>
        <v/>
      </c>
      <c r="AO179" s="4" t="str">
        <f>IF(V179="","",IF(AND(ISNUMBER(N179),DK179&lt;8),VLOOKUP(V179,NyLi1E!$A$2:$G$20,DK179),""))</f>
        <v/>
      </c>
      <c r="AP179" s="4" t="str">
        <f>IF(AND(ISNUMBER(N179),ISNUMBER(AN179),ISNUMBER(AO179),DK179&lt;8),VLOOKUP(AN179+AO179,NyLi1T!$A$2:$G$40,DK179),"")</f>
        <v/>
      </c>
      <c r="AQ179" s="4" t="str">
        <f>IF(W179="","",IF(AND(ISNUMBER(N179),DK179&gt;7),VLOOKUP(W179,NyLi2R!$A$2:$K$20,DK179),""))</f>
        <v/>
      </c>
      <c r="AR179" s="4" t="str">
        <f>IF(X179="","",IF(AND(ISNUMBER(N179),DK179&gt;7),VLOOKUP(X179,NyLi2E!$A$2:$K$20,DK179),""))</f>
        <v/>
      </c>
      <c r="AS179" s="4" t="str">
        <f>IF(AND(ISNUMBER(N179),ISNUMBER(AQ179),ISNUMBER(AR179),DK179&gt;7),VLOOKUP(AQ179+AR179,NyLi2T!$A$2:$K$40,DK179),"")</f>
        <v/>
      </c>
      <c r="AT179" s="4" t="str">
        <f>IF(AE179="","",IF(AND(ISNUMBER(N179),DK179&lt;8),VLOOKUP(AE179,NySs!$A$2:$G$28,DK179),""))</f>
        <v/>
      </c>
      <c r="AU179" s="4" t="str">
        <f>IF(AD179="","",IF(AND(ISNUMBER(N179),DK179&lt;9),VLOOKUP(AD179,NyEo!$A$2:$H$22,DK179),""))</f>
        <v/>
      </c>
      <c r="AV179" s="4" t="str">
        <f>IF(Q179="","",IF(AND(ISNUMBER(N179),DK179&gt;7),VLOOKUP(Q179,NyHt!$A$2:$K$17,DK179),""))</f>
        <v/>
      </c>
      <c r="AW179" s="4" t="str">
        <f>IF(R179="","",IF(ISNUMBER(N179),VLOOKUP(R179,NySiF!$A$2:$K$18,DK179),""))</f>
        <v/>
      </c>
      <c r="AX179" s="4" t="str">
        <f>IF(S179="","",IF(ISNUMBER(N179),VLOOKUP(S179,NySiB!$A$2:$K$16,DK179),""))</f>
        <v/>
      </c>
      <c r="AY179" s="4" t="str">
        <f>IF(T179="","",IF(ISNUMBER(N179),VLOOKUP(T179,NySiT!$A$2:$K$32,DK179),""))</f>
        <v/>
      </c>
      <c r="AZ179" s="4" t="str">
        <f>IF(Y179="","",IF(ISNUMBER(N179),VLOOKUP(Y179,NyVs!$A$2:$K$86,DK179),""))</f>
        <v/>
      </c>
      <c r="BA179" s="4" t="str">
        <f>IF(AI179="","",IF(ISNUMBER(N179),VLOOKUP(AI179,NyPp!$A$2:$K$202,DK179),""))</f>
        <v/>
      </c>
      <c r="BB179" s="4" t="str">
        <f>IF(AND(ISNUMBER(AJ179),ISNUMBER(AK179),ISNUMBER(AL179),ISNUMBER(AM179),DK179&lt;8),IF(COUNTIF(O179,0)+COUNTIF(P179,0)+COUNTIF(AA179,0)+COUNTIF(Z179,0)&gt;1,"",VLOOKUP(AJ179+AK179+AL179+AM179,NyIGS!$A$2:$K$78,DK179)),IF(AND(ISNUMBER(AJ179),ISNUMBER(AL179),ISNUMBER(AM179),ISNUMBER(AS179),DK179&gt;7),IF(COUNTIF(O179,0)+COUNTIF(AA179,0)+COUNTIF(Z179,0)+AND(COUNTIF(W179,0),COUNTIF(X179,0))&gt;1,"",VLOOKUP(AJ179+AL179+AM179+AS179,NyIGS!$A$2:$K$78,DK179)),""))</f>
        <v/>
      </c>
      <c r="BC179" s="4" t="str">
        <f>IF(AND(ISNUMBER(AJ179),ISNUMBER(AN179),ISNUMBER(AT179),DK179&lt;8),IF(COUNTIF(O179,0)+COUNTIF(U179,0)+COUNTIF(AE179,0)&gt;1,"",VLOOKUP(AJ179+AN179+AT179,NyIRS!$A$2:$K$59,DK179)),IF(AND(ISNUMBER(AJ179),ISNUMBER(AQ179),DK179&gt;7),IF(COUNTIF(O179,0)+COUNTIF(W179,0)&gt;1,"",VLOOKUP(AJ179+AQ179,NyIRS!$A$2:$K$59,DK179)),""))</f>
        <v/>
      </c>
      <c r="BD179" s="4" t="str">
        <f>IF(AND(ISNUMBER(AK179),ISNUMBER(AL179),ISNUMBER(AM179),DK179&lt;8),IF(COUNTIF(P179,0)+COUNTIF(AA179,0)+COUNTIF(Z179,0)&gt;1,"",VLOOKUP(AK179+AL179+AM179,NyIES!$A$2:$K$59,DK179)),IF(AND(ISNUMBER(AL179),ISNUMBER(AM179),ISNUMBER(AR179),DK179&gt;7),IF(COUNTIF(AA179,0)+COUNTIF(Z179,0)+COUNTIF(X179,0)&gt;1,"",VLOOKUP(AL179+AM179+AR179,NyIES!$A$2:$K$59,DK179)),""))</f>
        <v/>
      </c>
      <c r="BE179" s="4" t="str">
        <f>IF(AND(ISNUMBER(AJ179),ISNUMBER(AP179),ISNUMBER(AU179),DK179&lt;8),IF(COUNTIF(O179,0)+AND(COUNTIF(U179,0),COUNTIF(V179,0))+COUNTIF(AD179,0)&gt;1,"",VLOOKUP(AJ179+AP179+AU179,NyISI!$A$2:$K$59,DK179)),IF(AND(ISNUMBER(AS179),ISNUMBER(AU179),ISNUMBER(AV179),DK179=8),IF(COUNTIF(AD179,0)+COUNTIF(Q179,0)+AND(COUNTIF(W179,0),COUNTIF(X179,0))&gt;1,"",VLOOKUP(AS179+AU179+AV179,NyISI!$A$2:$K$59,DK179)),IF(AND(ISNUMBER(AS179),ISNUMBER(AV179),DK179&gt;8),IF(COUNTIF(Q179,0)+AND(COUNTIF(W179,0),COUNTIF(X179,0))&gt;1,"",VLOOKUP(AS179+AV179,NyISI!$A$2:$K$59,DK179)),"")))</f>
        <v/>
      </c>
      <c r="BF179" s="4" t="str">
        <f>IF(AND(ISNUMBER(AT179),ISNUMBER(AK179),ISNUMBER(AL179),ISNUMBER(AM179),DK179&lt;8),IF(COUNTIF(P179,0)+COUNTIF(AA179,0)+COUNTIF(Z179,0)+COUNTIF(AE179,0)&gt;1,"",VLOOKUP(AT179+AK179+AL179+AM179,NyISS!$A$2:$G$78,DK179)),"")</f>
        <v/>
      </c>
      <c r="BG179" s="4" t="str">
        <f>IF(AND(ISNUMBER(AJ179),ISNUMBER(AL179),ISNUMBER(AM179),DK179&gt;7),IF(COUNTIF(O179,0)+COUNTIF(AA179,0)+COUNTIF(Z179,0)&gt;1,"",VLOOKUP(AJ179+AL179+AM179,NyISM!$A$2:$K$59,DK179)),"")</f>
        <v/>
      </c>
      <c r="BH179" s="4" t="str">
        <f>IF(AND(ISNUMBER(AY179),ISNUMBER(AZ179)),IF(COUNTIF(T179,0)+COUNTIF(Y179,0)&gt;1,"",VLOOKUP(AY179+AZ179,NyIAM!$A$2:$K$40,DK179)),"")</f>
        <v/>
      </c>
      <c r="BJ179" s="4" t="str">
        <f>IF(ISNUMBER(BB179),VLOOKUP(BB179,Percentil!$A$2:$B$122,2,1),"")</f>
        <v/>
      </c>
      <c r="BK179" s="4" t="str">
        <f>IF(ISNUMBER(BC179),VLOOKUP(BC179,Percentil!$A$2:$B$122,2,1),"")</f>
        <v/>
      </c>
      <c r="BL179" s="4" t="str">
        <f>IF(ISNUMBER(BD179),VLOOKUP(BD179,Percentil!$A$2:$B$122,2,1),"")</f>
        <v/>
      </c>
      <c r="BM179" s="4" t="str">
        <f>IF(ISNUMBER(BE179),VLOOKUP(BE179,Percentil!$A$2:$B$122,2,1),"")</f>
        <v/>
      </c>
      <c r="BN179" s="4" t="str">
        <f>IF(ISNUMBER(BF179),VLOOKUP(BF179,Percentil!$A$2:$B$122,2,1),"")</f>
        <v/>
      </c>
      <c r="BO179" s="4" t="str">
        <f>IF(ISNUMBER(BG179),VLOOKUP(BG179,Percentil!$A$2:$B$122,2,1),"")</f>
        <v/>
      </c>
      <c r="BP179" s="4" t="str">
        <f>IF(ISNUMBER(BH179),VLOOKUP(BH179,Percentil!$A$2:$B$122,2,1),"")</f>
        <v/>
      </c>
      <c r="BQ179" s="4" t="str">
        <f>IF(AND(ISNUMBER(AJ179),ISNUMBER(DK179)),IF(AJ179-VLOOKUP(BI179,NyFi!$L$2:$V$4,DK179,1)&lt;1,1 &amp; " - " &amp; AJ179+VLOOKUP(BI179,NyFi!$L$2:$V$4,DK179,1),IF(AJ179+VLOOKUP(BI179,NyFi!$L$2:$V$4,DK179,1)&gt;19,AJ179-VLOOKUP(BI179,NyFi!$L$2:$V$4,DK179,1) &amp; " - " &amp; 19,AJ179-VLOOKUP(BI179,NyFi!$L$2:$V$4,DK179,1) &amp; " - " &amp; AJ179+VLOOKUP(BI179,NyFi!$L$2:$V$4,DK179,1))),"")</f>
        <v/>
      </c>
      <c r="BR179" s="4" t="str">
        <f>IF(AND(ISNUMBER(DK179),DK179&lt;8),IF(AND(ISNUMBER(AK179),ISNUMBER(DK179)),IF(AK179-VLOOKUP(BI179,NyGs!$L$2:$V$4,DK179,1)&lt;1,1 &amp; " - " &amp; AK179+VLOOKUP(BI179,NyGs!$L$2:$V$4,DK179,1),IF(AK179+VLOOKUP(BI179,NyGs!$L$2:$V$4,DK179,1)&gt;19,AK179-VLOOKUP(BI179,NyGs!$L$2:$V$4,DK179,1) &amp; " - " &amp; 19,AK179-VLOOKUP(BI179,NyGs!$L$2:$V$4,DK179,1) &amp; " - " &amp; AK179+VLOOKUP(BI179,NyGs!$L$2:$V$4,DK179,1))),""),"")</f>
        <v/>
      </c>
      <c r="BS179" s="4" t="str">
        <f>IF(AND(ISNUMBER(AL179),ISNUMBER(DK179)),IF(AL179-VLOOKUP(BI179,NyRm!$L$2:$V$4,DK179,1)&lt;1,1 &amp; " - " &amp; AL179+VLOOKUP(BI179,NyRm!$L$2:$V$4,DK179,1),IF(AL179+VLOOKUP(BI179,NyRm!$L$2:$V$4,DK179,1)&gt;19,AL179-VLOOKUP(BI179,NyRm!$L$2:$V$4,DK179,1) &amp; " - " &amp; 19,AL179-VLOOKUP(BI179,NyRm!$L$2:$V$4,DK179,1) &amp; " - " &amp; AL179+VLOOKUP(BI179,NyRm!$L$2:$V$4,DK179,1))),"")</f>
        <v/>
      </c>
      <c r="BT179" s="4" t="str">
        <f>IF(AND(ISNUMBER(AM179),ISNUMBER(DK179)),IF(AM179-VLOOKUP(BI179,NyFm!$L$2:$V$4,DK179,1)&lt;1,1 &amp; " - " &amp; AM179+VLOOKUP(BI179,NyFm!$L$2:$V$4,DK179,1),IF(AM179+VLOOKUP(BI179,NyFm!$L$2:$V$4,DK179,1)&gt;19,AM179-VLOOKUP(BI179,NyFm!$L$2:$V$4,DK179,1) &amp; " - " &amp; 19,AM179-VLOOKUP(BI179,NyFm!$L$2:$V$4,DK179,1) &amp; " - " &amp; AM179+VLOOKUP(BI179,NyFm!$L$2:$V$4,DK179,1))),"")</f>
        <v/>
      </c>
      <c r="BU179" s="4" t="str">
        <f>IF(AND(ISNUMBER(DK179),DK179&lt;8),IF(AND(ISNUMBER(AN179),ISNUMBER(DK179)),IF(AN179-VLOOKUP(BI179,NyLi1R!$L$2:$V$4,DK179,1)&lt;1,1 &amp; " - " &amp; AN179+VLOOKUP(BI179,NyLi1R!$L$2:$V$4,DK179,1),IF(AN179+VLOOKUP(BI179,NyLi1R!$L$2:$V$4,DK179,1)&gt;19,AN179-VLOOKUP(BI179,NyLi1R!$L$2:$V$4,DK179,1) &amp; " - " &amp; 19,AN179-VLOOKUP(BI179,NyLi1R!$L$2:$V$4,DK179,1) &amp; " - " &amp; AN179+VLOOKUP(BI179,NyLi1R!$L$2:$V$4,DK179,1))),""),"")</f>
        <v/>
      </c>
      <c r="BV179" s="4" t="str">
        <f>IF(AND(ISNUMBER(DK179),DK179&lt;8),IF(AND(ISNUMBER(AO179),ISNUMBER(DK179)),IF(AO179-VLOOKUP(BI179,NyLi1E!$L$2:$V$4,DK179,1)&lt;1,1 &amp; " - " &amp; AO179+VLOOKUP(BI179,NyLi1E!$L$2:$V$4,DK179,1),IF(AO179+VLOOKUP(BI179,NyLi1E!$L$2:$V$4,DK179,1)&gt;19,AO179-VLOOKUP(BI179,NyLi1E!$L$2:$V$4,DK179,1) &amp; " - " &amp; 19,AO179-VLOOKUP(BI179,NyLi1E!$L$2:$V$4,DK179,1) &amp; " - " &amp; AO179+VLOOKUP(BI179,NyLi1E!$L$2:$V$4,DK179,1))),""),"")</f>
        <v/>
      </c>
      <c r="BW179" s="4" t="str">
        <f>IF(AND(ISNUMBER(DK179),DK179&lt;8),IF(AND(ISNUMBER(AP179),ISNUMBER(DK179)),IF(AP179-VLOOKUP(BI179,NyLi1T!$L$2:$V$4,DK179,1)&lt;1,1 &amp; " - " &amp; AP179+VLOOKUP(BI179,NyLi1T!$L$2:$V$4,DK179,1),IF(AP179+VLOOKUP(BI179,NyLi1T!$L$2:$V$4,DK179,1)&gt;19,AP179-VLOOKUP(BI179,NyLi1T!$L$2:$V$4,DK179,1) &amp; " - " &amp; 19,AP179-VLOOKUP(BI179,NyLi1T!$L$2:$V$4,DK179,1) &amp; " - " &amp; AP179+VLOOKUP(BI179,NyLi1T!$L$2:$V$4,DK179,1))),""),"")</f>
        <v/>
      </c>
      <c r="BX179" s="4" t="str">
        <f>IF(AND(ISNUMBER(DK179),DK179&gt;7),IF(AND(ISNUMBER(AQ179),ISNUMBER(DK179)),IF(AQ179-VLOOKUP(BI179,NyLi2R!$L$2:$V$4,DK179,1)&lt;1,1 &amp; " - " &amp; AQ179+VLOOKUP(BI179,NyLi2R!$L$2:$V$4,DK179,1),IF(AQ179+VLOOKUP(BI179,NyLi2R!$L$2:$V$4,DK179,1)&gt;19,AQ179-VLOOKUP(BI179,NyLi2R!$L$2:$V$4,DK179,1) &amp; " - " &amp; 19,AQ179-VLOOKUP(BI179,NyLi2R!$L$2:$V$4,DK179,1) &amp; " - " &amp; AQ179+VLOOKUP(BI179,NyLi2R!$L$2:$V$4,DK179,1))),""),"")</f>
        <v/>
      </c>
      <c r="BY179" s="4" t="str">
        <f>IF(AND(ISNUMBER(DK179),DK179&gt;7),IF(AND(ISNUMBER(AR179),ISNUMBER(DK179)),IF(AR179-VLOOKUP(BI179,NyLi2E!$L$2:$V$4,DK179,1)&lt;1,1 &amp; " - " &amp; AR179+VLOOKUP(BI179,NyLi2E!$L$2:$V$4,DK179,1),IF(AR179+VLOOKUP(BI179,NyLi2E!$L$2:$V$4,DK179,1)&gt;19,AR179-VLOOKUP(BI179,NyLi2E!$L$2:$V$4,DK179,1) &amp; " - " &amp; 19,AR179-VLOOKUP(BI179,NyLi2E!$L$2:$V$4,DK179,1) &amp; " - " &amp; AR179+VLOOKUP(BI179,NyLi2E!$L$2:$V$4,DK179,1))),""),"")</f>
        <v/>
      </c>
      <c r="BZ179" s="4" t="str">
        <f>IF(AND(ISNUMBER(DK179),DK179&gt;7),IF(AND(ISNUMBER(AS179),ISNUMBER(DK179)),IF(AS179-VLOOKUP(BI179,NyLi2T!$L$2:$V$4,DK179,1)&lt;1,1 &amp; " - " &amp; AS179+VLOOKUP(BI179,NyLi2T!$L$2:$V$4,DK179,1),IF(AS179+VLOOKUP(BI179,NyLi2T!$L$2:$V$4,DK179,1)&gt;19,AS179-VLOOKUP(BI179,NyLi2T!$L$2:$V$4,DK179,1) &amp; " - " &amp; 19,AS179-VLOOKUP(BI179,NyLi2T!$L$2:$V$4,DK179,1) &amp; " - " &amp; AS179+VLOOKUP(BI179,NyLi2T!$L$2:$V$4,DK179,1))),""),"")</f>
        <v/>
      </c>
      <c r="CA179" s="4" t="str">
        <f>IF(AND(ISNUMBER(DK179),DK179&lt;8),IF(AND(ISNUMBER(AT179),ISNUMBER(DK179)),IF(AT179-VLOOKUP(BI179,NySs!$L$2:$V$4,DK179,1)&lt;1,1 &amp; " - " &amp; AT179+VLOOKUP(BI179,NySs!$L$2:$V$4,DK179,1),IF(AT179+VLOOKUP(BI179,NySs!$L$2:$V$4,DK179,1)&gt;19,AT179-VLOOKUP(BI179,NySs!$L$2:$V$4,DK179,1) &amp; " - " &amp; 19,AT179-VLOOKUP(BI179,NySs!$L$2:$V$4,DK179,1) &amp; " - " &amp; AT179+VLOOKUP(BI179,NySs!$L$2:$V$4,DK179,1))),""),"")</f>
        <v/>
      </c>
      <c r="CB179" s="4" t="str">
        <f>IF(AND(ISNUMBER(DK179),DK179&lt;9),IF(AND(ISNUMBER(AU179),ISNUMBER(DK179)),IF(AU179-VLOOKUP(BI179,NyEo!$L$2:$V$4,DK179,1)&lt;1,1 &amp; " - " &amp; AU179+VLOOKUP(BI179,NyEo!$L$2:$V$4,DK179,1),IF(AU179+VLOOKUP(BI179,NyEo!$L$2:$V$4,DK179,1)&gt;19,AU179-VLOOKUP(BI179,NyEo!$L$2:$V$4,DK179,1) &amp; " - " &amp; 19,AU179-VLOOKUP(BI179,NyEo!$L$2:$V$4,DK179,1) &amp; " - " &amp; AU179+VLOOKUP(BI179,NyEo!$L$2:$V$4,DK179,1))),""),"")</f>
        <v/>
      </c>
      <c r="CC179" s="4" t="str">
        <f>IF(AND(ISNUMBER(DK179),DK179&gt;7),IF(AND(ISNUMBER(AV179),ISNUMBER(DK179)),IF(AV179-VLOOKUP(BI179,NyHt!$L$2:$V$4,DK179,1)&lt;1,1 &amp; " - " &amp; AV179+VLOOKUP(BI179,NyHt!$L$2:$V$4,DK179,1),IF(AV179+VLOOKUP(BI179,NyHt!$L$2:$V$4,DK179,1)&gt;19,AV179-VLOOKUP(BI179,NyHt!$L$2:$V$4,DK179,1) &amp; " - " &amp; 19,AV179-VLOOKUP(BI179,NyHt!$L$2:$V$4,DK179,1) &amp; " - " &amp; AV179+VLOOKUP(BI179,NyHt!$L$2:$V$4,DK179,1))),""),"")</f>
        <v/>
      </c>
      <c r="CD179" s="4" t="str">
        <f>IF(AND(ISNUMBER(AW179),ISNUMBER(DK179)),IF(AW179-VLOOKUP(BI179,NySiF!$L$2:$V$4,DK179,1)&lt;1,1 &amp; " - " &amp; AW179+VLOOKUP(BI179,NySiF!$L$2:$V$4,DK179,1),IF(AW179+VLOOKUP(BI179,NySiF!$L$2:$V$4,DK179,1)&gt;19,AW179-VLOOKUP(BI179,NySiF!$L$2:$V$4,DK179,1) &amp; " - " &amp; 19,AW179-VLOOKUP(BI179,NySiF!$L$2:$V$4,DK179,1) &amp; " - " &amp; AW179+VLOOKUP(BI179,NySiF!$L$2:$V$4,DK179,1))),"")</f>
        <v/>
      </c>
      <c r="CE179" s="4" t="str">
        <f>IF(AND(ISNUMBER(AX179),ISNUMBER(DK179)),IF(AX179-VLOOKUP(BI179,NySiB!$L$2:$V$4,DK179,1)&lt;1,1 &amp; " - " &amp; AX179+VLOOKUP(BI179,NySiB!$L$2:$V$4,DK179,1),IF(AX179+VLOOKUP(BI179,NySiB!$L$2:$V$4,DK179,1)&gt;19,AX179-VLOOKUP(BI179,NySiB!$L$2:$V$4,DK179,1) &amp; " - " &amp; 19,AX179-VLOOKUP(BI179,NySiB!$L$2:$V$4,DK179,1) &amp; " - " &amp; AX179+VLOOKUP(BI179,NySiB!$L$2:$V$4,DK179,1))),"")</f>
        <v/>
      </c>
      <c r="CF179" s="4" t="str">
        <f>IF(AND(ISNUMBER(AY179),ISNUMBER(DK179)),IF(AY179-VLOOKUP(BI179,NySiT!$L$2:$V$4,DK179,1)&lt;1,1 &amp; " - " &amp; AY179+VLOOKUP(BI179,NySiT!$L$2:$V$4,DK179,1),IF(AY179+VLOOKUP(BI179,NySiT!$L$2:$V$4,DK179,1)&gt;19,AY179-VLOOKUP(BI179,NySiT!$L$2:$V$4,DK179,1) &amp; " - " &amp; 19,AY179-VLOOKUP(BI179,NySiT!$L$2:$V$4,DK179,1) &amp; " - " &amp; AY179+VLOOKUP(BI179,NySiT!$L$2:$V$4,DK179,1))),"")</f>
        <v/>
      </c>
      <c r="CG179" s="4" t="str">
        <f>IF(AND(ISNUMBER(AZ179),ISNUMBER(DK179)),IF(AZ179-VLOOKUP(BI179,NyVs!$L$2:$V$4,DK179,1)&lt;1,1 &amp; " - " &amp; AZ179+VLOOKUP(BI179,NyVs!$L$2:$V$4,DK179,1),IF(AZ179+VLOOKUP(BI179,NyVs!$L$2:$V$4,DK179,1)&gt;19,AZ179-VLOOKUP(BI179,NyVs!$L$2:$V$4,DK179,1) &amp; " - " &amp; 19,AZ179-VLOOKUP(BI179,NyVs!$L$2:$V$4,DK179,1) &amp; " - " &amp; AZ179+VLOOKUP(BI179,NyVs!$L$2:$V$4,DK179,1))),"")</f>
        <v/>
      </c>
      <c r="CH179" s="4" t="str">
        <f>IF(AND(ISNUMBER(BA179),ISNUMBER(DK179)),IF(BA179-VLOOKUP(BI179,NyPp!$L$2:$V$4,DK179,1)&lt;1,1 &amp; " - " &amp; BA179+VLOOKUP(BI179,NyPp!$L$2:$V$4,DK179,1),IF(BA179+VLOOKUP(BI179,NyPp!$L$2:$V$4,DK179,1)&gt;19,BA179-VLOOKUP(BI179,NyPp!$L$2:$V$4,DK179,1) &amp; " - " &amp; 19,BA179-VLOOKUP(BI179,NyPp!$L$2:$V$4,DK179,1) &amp; " - " &amp; BA179+VLOOKUP(BI179,NyPp!$L$2:$V$4,DK179,1))),"")</f>
        <v/>
      </c>
      <c r="CI179" s="4" t="str">
        <f>IF(AND(ISNUMBER(BB179),ISNUMBER(DK179)),IF(BB179-VLOOKUP(BI179,NyIGS!$L$2:$V$4,DK179,1)&lt;40,40 &amp; " - " &amp; BB179+VLOOKUP(BI179,NyIGS!$L$2:$V$4,DK179,1),IF(BB179+VLOOKUP(BI179,NyIGS!$L$2:$V$4,DK179,1)&gt;160,BB179-VLOOKUP(BI179,NyIGS!$L$2:$V$4,DK179,1) &amp; " - " &amp; 160,BB179-VLOOKUP(BI179,NyIGS!$L$2:$V$4,DK179,1) &amp; " - " &amp; BB179+VLOOKUP(BI179,NyIGS!$L$2:$V$4,DK179,1))),"")</f>
        <v/>
      </c>
      <c r="CJ179" s="4" t="str">
        <f>IF(AND(ISNUMBER(BC179),ISNUMBER(DK179)),IF(BC179-VLOOKUP(BI179,NyIRS!$L$2:$V$4,DK179,1)&lt;40,40 &amp; " - " &amp; BC179+VLOOKUP(BI179,NyIRS!$L$2:$V$4,DK179,1),IF(BC179+VLOOKUP(BI179,NyIRS!$L$2:$V$4,DK179,1)&gt;160,BC179-VLOOKUP(BI179,NyIRS!$L$2:$V$4,DK179,1) &amp; " - " &amp; 160,BC179-VLOOKUP(BI179,NyIRS!$L$2:$V$4,DK179,1) &amp; " - " &amp; BC179+VLOOKUP(BI179,NyIRS!$L$2:$V$4,DK179,1))),"")</f>
        <v/>
      </c>
      <c r="CK179" s="4" t="str">
        <f>IF(AND(ISNUMBER(BD179),ISNUMBER(DK179)),IF(BD179-VLOOKUP(BI179,NyIES!$L$2:$V$4,DK179,1)&lt;40,40 &amp; " - " &amp; BD179+VLOOKUP(BI179,NyIES!$L$2:$V$4,DK179,1),IF(BD179+VLOOKUP(BI179,NyIES!$L$2:$V$4,DK179,1)&gt;160,BD179-VLOOKUP(BI179,NyIES!$L$2:$V$4,DK179,1) &amp; " - " &amp; 160,BD179-VLOOKUP(BI179,NyIES!$L$2:$V$4,DK179,1) &amp; " - " &amp; BD179+VLOOKUP(BI179,NyIES!$L$2:$V$4,DK179,1))),"")</f>
        <v/>
      </c>
      <c r="CL179" s="4" t="str">
        <f>IF(AND(ISNUMBER(BE179),ISNUMBER(DK179)),IF(BE179-VLOOKUP(BI179,NyISI!$L$2:$V$4,DK179,1)&lt;40,40 &amp; " - " &amp; BE179+VLOOKUP(BI179,NyISI!$L$2:$V$4,DK179,1),IF(BE179+VLOOKUP(BI179,NyISI!$L$2:$V$4,DK179,1)&gt;160,BE179-VLOOKUP(BI179,NyISI!$L$2:$V$4,DK179,1) &amp; " - " &amp; 160,BE179-VLOOKUP(BI179,NyISI!$L$2:$V$4,DK179,1) &amp; " - " &amp; BE179+VLOOKUP(BI179,NyISI!$L$2:$V$4,DK179,1))),"")</f>
        <v/>
      </c>
      <c r="CM179" s="4" t="str">
        <f>IF(AND(ISNUMBER(DK179),DK179&lt;8),IF(AND(ISNUMBER(BF179),ISNUMBER(DK179)),IF(BF179-VLOOKUP(BI179,NyISS!$L$2:$V$4,DK179,1)&lt;40,40 &amp; " - " &amp; BF179+VLOOKUP(BI179,NyISS!$L$2:$V$4,DK179,1),IF(BF179+VLOOKUP(BI179,NyISS!$L$2:$V$4,DK179,1)&gt;160,BF179-VLOOKUP(BI179,NyISS!$L$2:$V$4,DK179,1) &amp; " - " &amp; 160,BF179-VLOOKUP(BI179,NyISS!$L$2:$V$4,DK179,1) &amp; " - " &amp; BF179+VLOOKUP(BI179,NyISS!$L$2:$V$4,DK179,1))),""),"")</f>
        <v/>
      </c>
      <c r="CN179" s="4" t="str">
        <f>IF(AND(ISNUMBER(DK179),DK179&gt;7),IF(AND(ISNUMBER(BG179),ISNUMBER(DK179)),IF(BG179-VLOOKUP(BI179,NyISM!$L$2:$V$4,DK179,1)&lt;40,40 &amp; " - " &amp; BG179+VLOOKUP(BI179,NyISM!$L$2:$V$4,DK179,1),IF(BG179+VLOOKUP(BI179,NyISM!$L$2:$V$4,DK179,1)&gt;160,BG179-VLOOKUP(BI179,NyISM!$L$2:$V$4,DK179,1) &amp; " - " &amp; 160,BG179-VLOOKUP(BI179,NyISM!$L$2:$V$4,DK179,1) &amp; " - " &amp; BG179+VLOOKUP(BI179,NyISM!$L$2:$V$4,DK179,1))),""),"")</f>
        <v/>
      </c>
      <c r="CO179" s="4" t="str">
        <f>IF(AND(ISNUMBER(BH179),ISNUMBER(DK179)),IF(BH179-VLOOKUP(BI179,NyIAM!$L$2:$V$4,DK179,1)&lt;40,40 &amp; " - " &amp; BH179+VLOOKUP(BI179,NyIAM!$L$2:$V$4,DK179,1),IF(BH179+VLOOKUP(BI179,NyIAM!$L$2:$V$4,DK179,1)&gt;160,BH179-VLOOKUP(BI179,NyIAM!$L$2:$V$4,DK179,1) &amp; " - " &amp; 160,BH179-VLOOKUP(BI179,NyIAM!$L$2:$V$4,DK179,1) &amp; " - " &amp; BH179+VLOOKUP(BI179,NyIAM!$L$2:$V$4,DK179,1))),"")</f>
        <v/>
      </c>
      <c r="CP179" s="4" t="str">
        <f>IF(AF179="","",IF(AND(ISNUMBER(AF179),ISNUMBER(DK179)),IF(VLOOKUP(AF179,NyOm!$A$2:$K$30,DK179,1)=1,"Onormalt få ord",IF(VLOOKUP(AF179,NyOm!$A$2:$K$30,DK179,1)=2,"Färre antal ord än normalt",IF(VLOOKUP(AF179,NyOm!$A$2:$K$30,DK179,1)=3,"Normalt antal ord","")))))</f>
        <v/>
      </c>
      <c r="CQ179" s="4" t="str">
        <f>IF(AB179="","",IF(AND(ISNUMBER(AB179),ISNUMBER(DK179)),IF(VLOOKUP(AB179,NyPbTid!$A$2:$K$218,DK179,1)=1,"Onormalt lång tidsåtgång",IF(VLOOKUP(AB179,NyPbTid!$A$2:$K$218,DK179,1)=2,"Långsammare än normalt",IF(VLOOKUP(AB179,NyPbTid!$A$2:$K$218,DK179,1)=3,"Normal tidsåtgång","")))))</f>
        <v/>
      </c>
      <c r="CR179" s="4" t="str">
        <f>IF(AC179="","",IF(AND(ISNUMBER(AC179),ISNUMBER(DK179)),IF(VLOOKUP(AC179,NyPbFel!$A$2:$K$18,DK179,1)=1,"Onormalt antal fel",IF(VLOOKUP(AC179,NyPbFel!$A$2:$K$18,DK179,1)=2,"Fler fel än normalt",IF(VLOOKUP(AC179,NyPbFel!$A$2:$K$18,DK179,1)=3,"Normalt antal fel","")))))</f>
        <v/>
      </c>
      <c r="CS179" s="4" t="str">
        <f t="shared" si="50"/>
        <v/>
      </c>
      <c r="CT179" s="4" t="str">
        <f>IF(OR(ISNUMBER(CS179),CS179="0**"),IF(ISNUMBER(CS179),CS179/ABS(CS179)*VLOOKUP(1,SignDiff!$A$3:$K$4,DK179,1),VLOOKUP(1,SignDiff!$A$3:$K$4,DK179,1)),"")</f>
        <v/>
      </c>
      <c r="CU179" s="4" t="str">
        <f>IF(OR(ISNUMBER(CS179),CS179="0**"),IF(ISNUMBER(CS179),CS179/ABS(CS179)*VLOOKUP(1,SignDiff!$A$7:$K$8,DK179,1),VLOOKUP(1,SignDiff!$A$7:$K$8,DK179,1)),"")</f>
        <v/>
      </c>
      <c r="CV179" s="4" t="str">
        <f t="shared" si="51"/>
        <v/>
      </c>
      <c r="CW179" s="4" t="str">
        <f t="shared" si="52"/>
        <v/>
      </c>
      <c r="CX179" s="4" t="str">
        <f>IF(OR(ISNUMBER(CS179),CS179="0**"),IF(CS179="0**",VLOOKUP(0,'IRS-IES'!$A$2:$C$43,2,1),IF(CS179&lt;0,VLOOKUP(ABS(CS179),'IRS-IES'!$A$2:$C$43,2,1),VLOOKUP(ABS(CS179),'IRS-IES'!$A$2:$C$43,3,1))),"")</f>
        <v/>
      </c>
      <c r="CY179" s="4" t="str">
        <f t="shared" si="53"/>
        <v/>
      </c>
      <c r="CZ179" s="4" t="str">
        <f>IF(OR(ISNUMBER(CY179),CY179="0**"),IF(ISNUMBER(CY179),CY179/ABS(CY179)*VLOOKUP(2,SignDiff!$A$3:$K$4,DK179,1),VLOOKUP(2,SignDiff!$A$3:$K$4,DK179,1)),"")</f>
        <v/>
      </c>
      <c r="DA179" s="4" t="str">
        <f>IF(OR(ISNUMBER(CY179),CY179="0**"),IF(ISNUMBER(CY179),CY179/ABS(CY179)*VLOOKUP(2,SignDiff!$A$7:$K$8,DK179,1),VLOOKUP(2,SignDiff!$A$7:$K$8,DK179,1)),"")</f>
        <v/>
      </c>
      <c r="DB179" s="4" t="str">
        <f t="shared" si="54"/>
        <v/>
      </c>
      <c r="DC179" s="4" t="str">
        <f t="shared" si="55"/>
        <v/>
      </c>
      <c r="DD179" s="4" t="str">
        <f>IF(OR(ISNUMBER(CY179),CY179="0**"),IF(CY179="0**",VLOOKUP(0,'ISI-ISS'!$A$2:$C$43,2,1),IF(CY179&lt;0,VLOOKUP(ABS(CY179),'ISI-ISS'!$A$2:$C$43,2,1),VLOOKUP(ABS(CY179),'ISI-ISS'!$A$2:$C$43,3,1))),"")</f>
        <v/>
      </c>
      <c r="DE179" s="4" t="str">
        <f t="shared" si="56"/>
        <v/>
      </c>
      <c r="DF179" s="4" t="str">
        <f>IF(OR(ISNUMBER(DE179),DE179="0**"),IF(ISNUMBER(DE179),DE179/ABS(DE179)*VLOOKUP(2,SignDiff!$A$3:$K$4,DK179,1),VLOOKUP(2,SignDiff!$A$3:$K$4,DK179,1)),"")</f>
        <v/>
      </c>
      <c r="DG179" s="4" t="str">
        <f>IF(OR(ISNUMBER(DE179),DE179="0**"),IF(ISNUMBER(DE179),DE179/ABS(DE179)*VLOOKUP(2,SignDiff!$A$7:$K$8,DK179,1),VLOOKUP(2,SignDiff!$A$7:$K$8,DK179,1)),"")</f>
        <v/>
      </c>
      <c r="DH179" s="4" t="str">
        <f t="shared" si="57"/>
        <v/>
      </c>
      <c r="DI179" s="4" t="str">
        <f t="shared" si="58"/>
        <v/>
      </c>
      <c r="DJ179" s="4" t="str">
        <f>IF(OR(ISNUMBER(DE179),DE179="0**"),IF(DE179="0**",VLOOKUP(0,'ISI-ISM'!$A$2:$C$43,2,1),IF(DE179&lt;0,VLOOKUP(ABS(DE179),'ISI-ISM'!$A$2:$C$43,2,1),VLOOKUP(ABS(DE179),'ISI-ISM'!$A$2:$C$43,3,1))),"")</f>
        <v/>
      </c>
      <c r="DK179" s="4" t="str">
        <f>IF(ISERROR(VLOOKUP(N179,age!$A$2:$C$11,2,1)),"",VLOOKUP(N179,age!$A$2:$C$11,2,1))</f>
        <v/>
      </c>
      <c r="DL179" s="4" t="str">
        <f>IF(ISERROR(VLOOKUP(N179,age!$A$2:$C$11,3,1)),"",VLOOKUP(N179,age!$A$2:$C$11,3,1))</f>
        <v/>
      </c>
      <c r="DM179" s="4">
        <f t="shared" si="45"/>
        <v>0</v>
      </c>
      <c r="DN179" s="4">
        <f t="shared" si="46"/>
        <v>0</v>
      </c>
      <c r="DO179" s="4">
        <f t="shared" si="47"/>
        <v>0</v>
      </c>
      <c r="DP179" s="4">
        <f t="shared" si="48"/>
        <v>0</v>
      </c>
      <c r="DQ179" s="4">
        <f t="shared" si="49"/>
        <v>0</v>
      </c>
      <c r="DR179" s="9" t="str">
        <f t="shared" si="59"/>
        <v/>
      </c>
      <c r="DS179" s="9" t="str">
        <f t="shared" si="60"/>
        <v/>
      </c>
      <c r="DT179" s="9" t="str">
        <f t="shared" si="61"/>
        <v/>
      </c>
      <c r="DU179" s="9" t="str">
        <f t="shared" si="62"/>
        <v/>
      </c>
      <c r="DV179" s="9" t="str">
        <f t="shared" si="63"/>
        <v/>
      </c>
      <c r="DW179" s="9" t="str">
        <f t="shared" si="64"/>
        <v/>
      </c>
      <c r="DX179" s="9" t="str">
        <f t="shared" si="65"/>
        <v/>
      </c>
      <c r="DY179" s="9" t="str">
        <f>IF(AND(ISNUMBER(AJ179),ISNUMBER(DK179)),IF(AJ179-VLOOKUP(BI179,NyFi!$L$2:$V$4,DK179,1)&lt;1,1,AJ179-VLOOKUP(BI179,NyFi!$L$2:$V$4,DK179,1)),"")</f>
        <v/>
      </c>
      <c r="DZ179" s="9" t="str">
        <f>IF(AND(ISNUMBER(DK179),DK179&lt;8),IF(AND(ISNUMBER(AK179),ISNUMBER(DK179)),IF(AK179-VLOOKUP(BI179,NyGs!$L$2:$V$4,DK179,1)&lt;1,1,AK179-VLOOKUP(BI179,NyGs!$L$2:$V$4,DK179,1)),""),"")</f>
        <v/>
      </c>
      <c r="EA179" s="9" t="str">
        <f>IF(AND(ISNUMBER(AL179),ISNUMBER(DK179)),IF(AL179-VLOOKUP(BI179,NyRm!$L$2:$V$4,DK179,1)&lt;1,1,AL179-VLOOKUP(BI179,NyRm!$L$2:$V$4,DK179,1)),"")</f>
        <v/>
      </c>
      <c r="EB179" s="9" t="str">
        <f>IF(AND(ISNUMBER(AM179),ISNUMBER(DK179)),IF(AM179-VLOOKUP(BI179,NyFm!$L$2:$V$4,DK179,1)&lt;1,1,AM179-VLOOKUP(BI179,NyFm!$L$2:$V$4,DK179,1)),"")</f>
        <v/>
      </c>
      <c r="EC179" s="9" t="str">
        <f>IF(AND(ISNUMBER(DK179),DK179&lt;8),IF(AND(ISNUMBER(AN179),ISNUMBER(DK179)),IF(AN179-VLOOKUP(BI179,NyLi1R!$L$2:$V$4,DK179,1)&lt;1,1,AN179-VLOOKUP(BI179,NyLi1R!$L$2:$V$4,DK179,1)),""),"")</f>
        <v/>
      </c>
      <c r="ED179" s="9" t="str">
        <f>IF(AND(ISNUMBER(DK179),DK179&lt;8),IF(AND(ISNUMBER(AO179),ISNUMBER(DK179)),IF(AO179-VLOOKUP(BI179,NyLi1E!$L$2:$V$4,DK179,1)&lt;1,1,AO179-VLOOKUP(BI179,NyLi1E!$L$2:$V$4,DK179,1)),""),"")</f>
        <v/>
      </c>
      <c r="EE179" s="9" t="str">
        <f>IF(AND(ISNUMBER(DK179),DK179&lt;8),IF(AND(ISNUMBER(AP179),ISNUMBER(DK179)),IF(AP179-VLOOKUP(BI179,NyLi1T!$L$2:$V$4,DK179,1)&lt;1,1,AP179-VLOOKUP(BI179,NyLi1T!$L$2:$V$4,DK179,1)),""),"")</f>
        <v/>
      </c>
      <c r="EF179" s="9" t="str">
        <f>IF(AND(ISNUMBER(DK179),DK179&gt;7),IF(AND(ISNUMBER(AQ179),ISNUMBER(DK179)),IF(AQ179-VLOOKUP(BI179,NyLi2R!$L$2:$V$4,DK179,1)&lt;1,1,AQ179-VLOOKUP(BI179,NyLi2R!$L$2:$V$4,DK179,1)),""),"")</f>
        <v/>
      </c>
      <c r="EG179" s="9" t="str">
        <f>IF(AND(ISNUMBER(DK179),DK179&gt;7),IF(AND(ISNUMBER(AR179),ISNUMBER(DK179)),IF(AR179-VLOOKUP(BI179,NyLi2E!$L$2:$V$4,DK179,1)&lt;1,1,AR179-VLOOKUP(BI179,NyLi2E!$L$2:$V$4,DK179,1)),""),"")</f>
        <v/>
      </c>
      <c r="EH179" s="9" t="str">
        <f>IF(AND(ISNUMBER(DK179),DK179&gt;7),IF(AND(ISNUMBER(AS179),ISNUMBER(DK179)),IF(AS179-VLOOKUP(BI179,NyLi2T!$L$2:$V$4,DK179,1)&lt;1,1,AS179-VLOOKUP(BI179,NyLi2T!$L$2:$V$4,DK179,1)),""),"")</f>
        <v/>
      </c>
      <c r="EI179" s="9" t="str">
        <f>IF(AND(ISNUMBER(DK179),DK179&lt;8),IF(AND(ISNUMBER(AT179),ISNUMBER(DK179)),IF(AT179-VLOOKUP(BI179,NySs!$L$2:$V$4,DK179,1)&lt;1,1,AT179-VLOOKUP(BI179,NySs!$L$2:$V$4,DK179,1)),""),"")</f>
        <v/>
      </c>
      <c r="EJ179" s="9" t="str">
        <f>IF(AND(ISNUMBER(DK179),DK179&lt;9),IF(AND(ISNUMBER(AU179),ISNUMBER(DK179)),IF(AU179-VLOOKUP(BI179,NyEo!$L$2:$V$4,DK179,1)&lt;1,1,AU179-VLOOKUP(BI179,NyEo!$L$2:$V$4,DK179,1)),""),"")</f>
        <v/>
      </c>
      <c r="EK179" s="9" t="str">
        <f>IF(AND(ISNUMBER(DK179),DK179&gt;7),IF(AND(ISNUMBER(AV179),ISNUMBER(DK179)),IF(AV179-VLOOKUP(BI179,NyHt!$L$2:$V$4,DK179,1)&lt;1,1,AV179-VLOOKUP(BI179,NyHt!$L$2:$V$4,DK179,1)),""),"")</f>
        <v/>
      </c>
      <c r="EL179" s="9" t="str">
        <f>IF(AND(ISNUMBER(AW179),ISNUMBER(DK179)),IF(AW179-VLOOKUP(BI179,NySiF!$L$2:$V$4,DK179,1)&lt;1,1,AW179-VLOOKUP(BI179,NySiF!$L$2:$V$4,DK179,1)),"")</f>
        <v/>
      </c>
      <c r="EM179" s="9" t="str">
        <f>IF(AND(ISNUMBER(AX179),ISNUMBER(DK179)),IF(AX179-VLOOKUP(BI179,NySiB!$L$2:$V$4,DK179,1)&lt;1,1,AX179-VLOOKUP(BI179,NySiB!$L$2:$V$4,DK179,1)),"")</f>
        <v/>
      </c>
      <c r="EN179" s="9" t="str">
        <f>IF(AND(ISNUMBER(AY179),ISNUMBER(DK179)),IF(AY179-VLOOKUP(BI179,NySiT!$L$2:$V$4,DK179,1)&lt;1,1,AY179-VLOOKUP(BI179,NySiT!$L$2:$V$4,DK179,1)),"")</f>
        <v/>
      </c>
      <c r="EO179" s="9" t="str">
        <f>IF(AND(ISNUMBER(AZ179),ISNUMBER(DK179)),IF(AZ179-VLOOKUP(BI179,NyVs!$L$2:$V$4,DK179,1)&lt;1,1,AZ179-VLOOKUP(BI179,NyVs!$L$2:$V$4,DK179,1)),"")</f>
        <v/>
      </c>
      <c r="EP179" s="9" t="str">
        <f>IF(AND(ISNUMBER(BA179),ISNUMBER(DK179)),IF(BA179-VLOOKUP(BI179,NyPp!$L$2:$V$4,DK179,1)&lt;1,1,BA179-VLOOKUP(BI179,NyPp!$L$2:$V$4,DK179,1)),"")</f>
        <v/>
      </c>
      <c r="EQ179" s="9" t="str">
        <f>IF(AND(ISNUMBER(BB179),ISNUMBER(DK179)),IF(BB179-VLOOKUP(BI179,NyIGS!$L$2:$V$4,DK179,1)&lt;40,40,BB179-VLOOKUP(BI179,NyIGS!$L$2:$V$4,DK179,1)),"")</f>
        <v/>
      </c>
      <c r="ER179" s="9" t="str">
        <f>IF(AND(ISNUMBER(BC179),ISNUMBER(DK179)),IF(BC179-VLOOKUP(BI179,NyIRS!$L$2:$V$4,DK179,1)&lt;40,40,BC179-VLOOKUP(BI179,NyIRS!$L$2:$V$4,DK179,1)),"")</f>
        <v/>
      </c>
      <c r="ES179" s="9" t="str">
        <f>IF(AND(ISNUMBER(BD179),ISNUMBER(DK179)),IF(BD179-VLOOKUP(BI179,NyIES!$L$2:$V$4,DK179,1)&lt;40,40,BD179-VLOOKUP(BI179,NyIES!$L$2:$V$4,DK179,1)),"")</f>
        <v/>
      </c>
      <c r="ET179" s="9" t="str">
        <f>IF(AND(ISNUMBER(BE179),ISNUMBER(DK179)),IF(BE179-VLOOKUP(BI179,NyISI!$L$2:$V$4,DK179,1)&lt;40,40,BE179-VLOOKUP(BI179,NyISI!$L$2:$V$4,DK179,1)),"")</f>
        <v/>
      </c>
      <c r="EU179" s="9" t="str">
        <f>IF(AND(ISNUMBER(DK179),DK179&lt;8),IF(AND(ISNUMBER(BF179),ISNUMBER(DK179)),IF(BF179-VLOOKUP(BI179,NyISS!$L$2:$V$4,DK179,1)&lt;40,40,BF179-VLOOKUP(BI179,NyISS!$L$2:$V$4,DK179,1)),""),"")</f>
        <v/>
      </c>
      <c r="EV179" s="9" t="str">
        <f>IF(AND(ISNUMBER(DK179),DK179&gt;7),IF(AND(ISNUMBER(BG179),ISNUMBER(DK179)),IF(BG179-VLOOKUP(BI179,NyISM!$L$2:$V$4,DK179,1)&lt;40,40,BG179-VLOOKUP(BI179,NyISM!$L$2:$V$4,DK179,1)),""),"")</f>
        <v/>
      </c>
      <c r="EW179" s="9" t="str">
        <f>IF(AND(ISNUMBER(BH179),ISNUMBER(DK179)),IF(BH179-VLOOKUP(BI179,NyIAM!$L$2:$V$4,DK179,1)&lt;40,40,BH179-VLOOKUP(BI179,NyIAM!$L$2:$V$4,DK179,1)),"")</f>
        <v/>
      </c>
      <c r="EX179" s="9" t="str">
        <f>IF(AND(ISNUMBER(AJ179),ISNUMBER(DK179)),IF(AJ179+VLOOKUP(BI179,NyFi!$L$2:$V$4,DK179,1)&gt;19,19,AJ179+VLOOKUP(BI179,NyFi!$L$2:$V$4,DK179,1)),"")</f>
        <v/>
      </c>
      <c r="EY179" s="9" t="str">
        <f>IF(AND(ISNUMBER(DK179),DK179&lt;8),IF(AND(ISNUMBER(AK179),ISNUMBER(DK179)),IF(AK179+VLOOKUP(BI179,NyGs!$L$2:$V$4,DK179,1)&gt;19,19,AK179+VLOOKUP(BI179,NyGs!$L$2:$V$4,DK179,1)),""),"")</f>
        <v/>
      </c>
      <c r="EZ179" s="9" t="str">
        <f>IF(AND(ISNUMBER(AL179),ISNUMBER(DK179)),IF(AL179+VLOOKUP(BI179,NyRm!$L$2:$V$4,DK179,1)&gt;19,19,AL179+VLOOKUP(BI179,NyRm!$L$2:$V$4,DK179,1)),"")</f>
        <v/>
      </c>
      <c r="FA179" s="9" t="str">
        <f>IF(AND(ISNUMBER(AM179),ISNUMBER(DK179)),IF(AM179+VLOOKUP(BI179,NyFm!$L$2:$V$4,DK179,1)&gt;19,19,AM179+VLOOKUP(BI179,NyFm!$L$2:$V$4,DK179,1)),"")</f>
        <v/>
      </c>
      <c r="FB179" s="9" t="str">
        <f>IF(AND(ISNUMBER(DK179),DK179&lt;8),IF(AND(ISNUMBER(AN179),ISNUMBER(DK179)),IF(AN179+VLOOKUP(BI179,NyLi1R!$L$2:$V$4,DK179,1)&gt;19,19,AN179+VLOOKUP(BI179,NyLi1R!$L$2:$V$4,DK179,1)),""),"")</f>
        <v/>
      </c>
      <c r="FC179" s="9" t="str">
        <f>IF(AND(ISNUMBER(DK179),DK179&lt;8),IF(AND(ISNUMBER(AO179),ISNUMBER(DK179)),IF(AO179+VLOOKUP(BI179,NyLi1E!$L$2:$V$4,DK179,1)&gt;19,19,AO179+VLOOKUP(BI179,NyLi1E!$L$2:$V$4,DK179,1)),""),"")</f>
        <v/>
      </c>
      <c r="FD179" s="9" t="str">
        <f>IF(AND(ISNUMBER(DK179),DK179&lt;8),IF(AND(ISNUMBER(AP179),ISNUMBER(DK179)),IF(AP179+VLOOKUP(BI179,NyLi1T!$L$2:$V$4,DK179,1)&gt;19,19,AP179+VLOOKUP(BI179,NyLi1T!$L$2:$V$4,DK179,1)),""),"")</f>
        <v/>
      </c>
      <c r="FE179" s="9" t="str">
        <f>IF(AND(ISNUMBER(DK179),DK179&gt;7),IF(AND(ISNUMBER(AQ179),ISNUMBER(DK179)),IF(AQ179+VLOOKUP(BI179,NyLi2R!$L$2:$V$4,DK179,1)&gt;19,19,AQ179+VLOOKUP(BI179,NyLi2R!$L$2:$V$4,DK179,1)),""),"")</f>
        <v/>
      </c>
      <c r="FF179" s="9" t="str">
        <f>IF(AND(ISNUMBER(DK179),DK179&gt;7),IF(AND(ISNUMBER(AR179),ISNUMBER(DK179)),IF(AR179+VLOOKUP(BI179,NyLi2E!$L$2:$V$4,DK179,1)&gt;19,19,AR179+VLOOKUP(BI179,NyLi2E!$L$2:$V$4,DK179,1)),""),"")</f>
        <v/>
      </c>
      <c r="FG179" s="9" t="str">
        <f>IF(AND(ISNUMBER(DK179),DK179&gt;7),IF(AND(ISNUMBER(AS179),ISNUMBER(DK179)),IF(AS179+VLOOKUP(BI179,NyLi2T!$L$2:$V$4,DK179,1)&gt;19,19,AS179+VLOOKUP(BI179,NyLi2T!$L$2:$V$4,DK179,1)),""),"")</f>
        <v/>
      </c>
      <c r="FH179" s="9" t="str">
        <f>IF(AND(ISNUMBER(DK179),DK179&lt;8),IF(AND(ISNUMBER(AT179),ISNUMBER(DK179)),IF(AT179+VLOOKUP(BI179,NySs!$L$2:$V$4,DK179,1)&gt;19,19,AT179+VLOOKUP(BI179,NySs!$L$2:$V$4,DK179,1)),""),"")</f>
        <v/>
      </c>
      <c r="FI179" s="9" t="str">
        <f>IF(AND(ISNUMBER(DK179),DK179&lt;9),IF(AND(ISNUMBER(AU179),ISNUMBER(DK179)),IF(AU179+VLOOKUP(BI179,NyEo!$L$2:$V$4,DK179,1)&gt;19,19,AU179+VLOOKUP(BI179,NyEo!$L$2:$V$4,DK179,1)),""),"")</f>
        <v/>
      </c>
      <c r="FJ179" s="9" t="str">
        <f>IF(AND(ISNUMBER(DK179),DK179&gt;7),IF(AND(ISNUMBER(AV179),ISNUMBER(DK179)),IF(AV179+VLOOKUP(BI179,NyHt!$L$2:$V$4,DK179,1)&gt;19,19,AV179+VLOOKUP(BI179,NyHt!$L$2:$V$4,DK179,1)),""),"")</f>
        <v/>
      </c>
      <c r="FK179" s="9" t="str">
        <f>IF(AND(ISNUMBER(AW179),ISNUMBER(DK179)),IF(AW179+VLOOKUP(BI179,NySiF!$L$2:$V$4,DK179,1)&gt;19,19,AW179+VLOOKUP(BI179,NySiF!$L$2:$V$4,DK179,1)),"")</f>
        <v/>
      </c>
      <c r="FL179" s="9" t="str">
        <f>IF(AND(ISNUMBER(AX179),ISNUMBER(DK179)),IF(AX179+VLOOKUP(BI179,NySiB!$L$2:$V$4,DK179,1)&gt;19,19,AX179+VLOOKUP(BI179,NySiB!$L$2:$V$4,DK179,1)),"")</f>
        <v/>
      </c>
      <c r="FM179" s="9" t="str">
        <f>IF(AND(ISNUMBER(AY179),ISNUMBER(DK179)),IF(AY179+VLOOKUP(BI179,NySiT!$L$2:$V$4,DK179,1)&gt;19,19,AY179+VLOOKUP(BI179,NySiT!$L$2:$V$4,DK179,1)),"")</f>
        <v/>
      </c>
      <c r="FN179" s="9" t="str">
        <f>IF(AND(ISNUMBER(AZ179),ISNUMBER(DK179)),IF(AZ179+VLOOKUP(BI179,NyVs!$L$2:$V$4,DK179,1)&gt;19,19,AZ179+VLOOKUP(BI179,NyVs!$L$2:$V$4,DK179,1)),"")</f>
        <v/>
      </c>
      <c r="FO179" s="9" t="str">
        <f>IF(AND(ISNUMBER(BA179),ISNUMBER(DK179)),IF(BA179+VLOOKUP(BI179,NyPp!$L$2:$V$4,DK179,1)&gt;19,19,BA179+VLOOKUP(BI179,NyPp!$L$2:$V$4,DK179,1)),"")</f>
        <v/>
      </c>
      <c r="FP179" s="9" t="str">
        <f>IF(AND(ISNUMBER(BB179),ISNUMBER(DK179)),IF(BB179+VLOOKUP(BI179,NyIGS!$L$2:$V$4,DK179,1)&gt;160,160,BB179+VLOOKUP(BI179,NyIGS!$L$2:$V$4,DK179,1)),"")</f>
        <v/>
      </c>
      <c r="FQ179" s="9" t="str">
        <f>IF(AND(ISNUMBER(BC179),ISNUMBER(DK179)),IF(BC179+VLOOKUP(BI179,NyIRS!$L$2:$V$4,DK179,1)&gt;160,160,BC179+VLOOKUP(BI179,NyIRS!$L$2:$V$4,DK179,1)),"")</f>
        <v/>
      </c>
      <c r="FR179" s="9" t="str">
        <f>IF(AND(ISNUMBER(BD179),ISNUMBER(DK179)),IF(BD179+VLOOKUP(BI179,NyIES!$L$2:$V$4,DK179,1)&gt;160,160, BD179+VLOOKUP(BI179,NyIES!$L$2:$V$4,DK179,1)),"")</f>
        <v/>
      </c>
      <c r="FS179" s="9" t="str">
        <f>IF(AND(ISNUMBER(BE179),ISNUMBER(DK179)),IF(BE179+VLOOKUP(BI179,NyISI!$L$2:$V$4,DK179,1)&gt;160,160,BE179+VLOOKUP(BI179,NyISI!$L$2:$V$4,DK179,1)),"")</f>
        <v/>
      </c>
      <c r="FT179" s="9" t="str">
        <f>IF(AND(ISNUMBER(DK179),DK179&lt;8),IF(AND(ISNUMBER(BF179),ISNUMBER(DK179)),IF(BF179+VLOOKUP(BI179,NyISS!$L$2:$V$4,DK179,1)&gt;160,160,BF179+VLOOKUP(BI179,NyISS!$L$2:$V$4,DK179,1)),""),"")</f>
        <v/>
      </c>
      <c r="FU179" s="9" t="str">
        <f>IF(AND(ISNUMBER(DK179),DK179&gt;7),IF(AND(ISNUMBER(BG179),ISNUMBER(DK179)),IF(BG179+VLOOKUP(BI179,NyISM!$L$2:$V$4,DK179,1)&gt;160,160,BG179+VLOOKUP(BI179,NyISM!$L$2:$V$4,DK179,1)),""),"")</f>
        <v/>
      </c>
      <c r="FV179" s="9" t="str">
        <f>IF(AND(ISNUMBER(BH179),ISNUMBER(DK179)),IF(BH179+VLOOKUP(BI179,NyIAM!$L$2:$V$4,DK179,1)&gt;160,160,BH179+VLOOKUP(BI179,NyIAM!$L$2:$V$4,DK179,1)),"")</f>
        <v/>
      </c>
    </row>
    <row r="180" spans="1:178" x14ac:dyDescent="0.2">
      <c r="A180" s="51"/>
      <c r="B180" s="51"/>
      <c r="C180" s="51"/>
      <c r="D180" s="51"/>
      <c r="E180" s="51"/>
      <c r="F180" s="51"/>
      <c r="G180" s="51"/>
      <c r="H180" s="51"/>
      <c r="I180" s="51"/>
      <c r="J180" s="52"/>
      <c r="K180" s="52"/>
      <c r="L180" s="53"/>
      <c r="M180" s="53"/>
      <c r="N180" s="58" t="str">
        <f t="shared" si="44"/>
        <v/>
      </c>
      <c r="O180" s="53"/>
      <c r="P180" s="53"/>
      <c r="Q180" s="53"/>
      <c r="R180" s="53"/>
      <c r="S180" s="53"/>
      <c r="T180" s="53"/>
      <c r="U180" s="53"/>
      <c r="V180" s="53"/>
      <c r="W180" s="53"/>
      <c r="X180" s="53"/>
      <c r="Y180" s="53"/>
      <c r="Z180" s="53"/>
      <c r="AA180" s="53"/>
      <c r="AB180" s="53"/>
      <c r="AC180" s="53"/>
      <c r="AD180" s="53"/>
      <c r="AE180" s="53"/>
      <c r="AF180" s="53"/>
      <c r="AG180" s="53"/>
      <c r="AH180" s="53"/>
      <c r="AI180" s="53"/>
      <c r="AJ180" s="4" t="str">
        <f>IF(O180="","",IF(ISNUMBER(N180),VLOOKUP(O180,NyFi!$A$2:$K$40,DK180),""))</f>
        <v/>
      </c>
      <c r="AK180" s="4" t="str">
        <f>IF(P180="","",IF(AND(ISNUMBER(N180),DK180&lt;8),VLOOKUP(P180,NyGs!$A$2:$G$41,DK180),""))</f>
        <v/>
      </c>
      <c r="AL180" s="4" t="str">
        <f>IF(AA180="","",IF(ISNUMBER(N180),VLOOKUP(AA180,NyRm!$A$2:$K$56,DK180),""))</f>
        <v/>
      </c>
      <c r="AM180" s="4" t="str">
        <f>IF(Z180="","",IF(ISNUMBER(N180),VLOOKUP(Z180,NyFm!$A$2:$K$46,DK180),""))</f>
        <v/>
      </c>
      <c r="AN180" s="4" t="str">
        <f>IF(U180="","",IF(AND(ISNUMBER(N180),DK180&lt;8),VLOOKUP(U180,NyLi1R!$A$2:$G$20,DK180),""))</f>
        <v/>
      </c>
      <c r="AO180" s="4" t="str">
        <f>IF(V180="","",IF(AND(ISNUMBER(N180),DK180&lt;8),VLOOKUP(V180,NyLi1E!$A$2:$G$20,DK180),""))</f>
        <v/>
      </c>
      <c r="AP180" s="4" t="str">
        <f>IF(AND(ISNUMBER(N180),ISNUMBER(AN180),ISNUMBER(AO180),DK180&lt;8),VLOOKUP(AN180+AO180,NyLi1T!$A$2:$G$40,DK180),"")</f>
        <v/>
      </c>
      <c r="AQ180" s="4" t="str">
        <f>IF(W180="","",IF(AND(ISNUMBER(N180),DK180&gt;7),VLOOKUP(W180,NyLi2R!$A$2:$K$20,DK180),""))</f>
        <v/>
      </c>
      <c r="AR180" s="4" t="str">
        <f>IF(X180="","",IF(AND(ISNUMBER(N180),DK180&gt;7),VLOOKUP(X180,NyLi2E!$A$2:$K$20,DK180),""))</f>
        <v/>
      </c>
      <c r="AS180" s="4" t="str">
        <f>IF(AND(ISNUMBER(N180),ISNUMBER(AQ180),ISNUMBER(AR180),DK180&gt;7),VLOOKUP(AQ180+AR180,NyLi2T!$A$2:$K$40,DK180),"")</f>
        <v/>
      </c>
      <c r="AT180" s="4" t="str">
        <f>IF(AE180="","",IF(AND(ISNUMBER(N180),DK180&lt;8),VLOOKUP(AE180,NySs!$A$2:$G$28,DK180),""))</f>
        <v/>
      </c>
      <c r="AU180" s="4" t="str">
        <f>IF(AD180="","",IF(AND(ISNUMBER(N180),DK180&lt;9),VLOOKUP(AD180,NyEo!$A$2:$H$22,DK180),""))</f>
        <v/>
      </c>
      <c r="AV180" s="4" t="str">
        <f>IF(Q180="","",IF(AND(ISNUMBER(N180),DK180&gt;7),VLOOKUP(Q180,NyHt!$A$2:$K$17,DK180),""))</f>
        <v/>
      </c>
      <c r="AW180" s="4" t="str">
        <f>IF(R180="","",IF(ISNUMBER(N180),VLOOKUP(R180,NySiF!$A$2:$K$18,DK180),""))</f>
        <v/>
      </c>
      <c r="AX180" s="4" t="str">
        <f>IF(S180="","",IF(ISNUMBER(N180),VLOOKUP(S180,NySiB!$A$2:$K$16,DK180),""))</f>
        <v/>
      </c>
      <c r="AY180" s="4" t="str">
        <f>IF(T180="","",IF(ISNUMBER(N180),VLOOKUP(T180,NySiT!$A$2:$K$32,DK180),""))</f>
        <v/>
      </c>
      <c r="AZ180" s="4" t="str">
        <f>IF(Y180="","",IF(ISNUMBER(N180),VLOOKUP(Y180,NyVs!$A$2:$K$86,DK180),""))</f>
        <v/>
      </c>
      <c r="BA180" s="4" t="str">
        <f>IF(AI180="","",IF(ISNUMBER(N180),VLOOKUP(AI180,NyPp!$A$2:$K$202,DK180),""))</f>
        <v/>
      </c>
      <c r="BB180" s="4" t="str">
        <f>IF(AND(ISNUMBER(AJ180),ISNUMBER(AK180),ISNUMBER(AL180),ISNUMBER(AM180),DK180&lt;8),IF(COUNTIF(O180,0)+COUNTIF(P180,0)+COUNTIF(AA180,0)+COUNTIF(Z180,0)&gt;1,"",VLOOKUP(AJ180+AK180+AL180+AM180,NyIGS!$A$2:$K$78,DK180)),IF(AND(ISNUMBER(AJ180),ISNUMBER(AL180),ISNUMBER(AM180),ISNUMBER(AS180),DK180&gt;7),IF(COUNTIF(O180,0)+COUNTIF(AA180,0)+COUNTIF(Z180,0)+AND(COUNTIF(W180,0),COUNTIF(X180,0))&gt;1,"",VLOOKUP(AJ180+AL180+AM180+AS180,NyIGS!$A$2:$K$78,DK180)),""))</f>
        <v/>
      </c>
      <c r="BC180" s="4" t="str">
        <f>IF(AND(ISNUMBER(AJ180),ISNUMBER(AN180),ISNUMBER(AT180),DK180&lt;8),IF(COUNTIF(O180,0)+COUNTIF(U180,0)+COUNTIF(AE180,0)&gt;1,"",VLOOKUP(AJ180+AN180+AT180,NyIRS!$A$2:$K$59,DK180)),IF(AND(ISNUMBER(AJ180),ISNUMBER(AQ180),DK180&gt;7),IF(COUNTIF(O180,0)+COUNTIF(W180,0)&gt;1,"",VLOOKUP(AJ180+AQ180,NyIRS!$A$2:$K$59,DK180)),""))</f>
        <v/>
      </c>
      <c r="BD180" s="4" t="str">
        <f>IF(AND(ISNUMBER(AK180),ISNUMBER(AL180),ISNUMBER(AM180),DK180&lt;8),IF(COUNTIF(P180,0)+COUNTIF(AA180,0)+COUNTIF(Z180,0)&gt;1,"",VLOOKUP(AK180+AL180+AM180,NyIES!$A$2:$K$59,DK180)),IF(AND(ISNUMBER(AL180),ISNUMBER(AM180),ISNUMBER(AR180),DK180&gt;7),IF(COUNTIF(AA180,0)+COUNTIF(Z180,0)+COUNTIF(X180,0)&gt;1,"",VLOOKUP(AL180+AM180+AR180,NyIES!$A$2:$K$59,DK180)),""))</f>
        <v/>
      </c>
      <c r="BE180" s="4" t="str">
        <f>IF(AND(ISNUMBER(AJ180),ISNUMBER(AP180),ISNUMBER(AU180),DK180&lt;8),IF(COUNTIF(O180,0)+AND(COUNTIF(U180,0),COUNTIF(V180,0))+COUNTIF(AD180,0)&gt;1,"",VLOOKUP(AJ180+AP180+AU180,NyISI!$A$2:$K$59,DK180)),IF(AND(ISNUMBER(AS180),ISNUMBER(AU180),ISNUMBER(AV180),DK180=8),IF(COUNTIF(AD180,0)+COUNTIF(Q180,0)+AND(COUNTIF(W180,0),COUNTIF(X180,0))&gt;1,"",VLOOKUP(AS180+AU180+AV180,NyISI!$A$2:$K$59,DK180)),IF(AND(ISNUMBER(AS180),ISNUMBER(AV180),DK180&gt;8),IF(COUNTIF(Q180,0)+AND(COUNTIF(W180,0),COUNTIF(X180,0))&gt;1,"",VLOOKUP(AS180+AV180,NyISI!$A$2:$K$59,DK180)),"")))</f>
        <v/>
      </c>
      <c r="BF180" s="4" t="str">
        <f>IF(AND(ISNUMBER(AT180),ISNUMBER(AK180),ISNUMBER(AL180),ISNUMBER(AM180),DK180&lt;8),IF(COUNTIF(P180,0)+COUNTIF(AA180,0)+COUNTIF(Z180,0)+COUNTIF(AE180,0)&gt;1,"",VLOOKUP(AT180+AK180+AL180+AM180,NyISS!$A$2:$G$78,DK180)),"")</f>
        <v/>
      </c>
      <c r="BG180" s="4" t="str">
        <f>IF(AND(ISNUMBER(AJ180),ISNUMBER(AL180),ISNUMBER(AM180),DK180&gt;7),IF(COUNTIF(O180,0)+COUNTIF(AA180,0)+COUNTIF(Z180,0)&gt;1,"",VLOOKUP(AJ180+AL180+AM180,NyISM!$A$2:$K$59,DK180)),"")</f>
        <v/>
      </c>
      <c r="BH180" s="4" t="str">
        <f>IF(AND(ISNUMBER(AY180),ISNUMBER(AZ180)),IF(COUNTIF(T180,0)+COUNTIF(Y180,0)&gt;1,"",VLOOKUP(AY180+AZ180,NyIAM!$A$2:$K$40,DK180)),"")</f>
        <v/>
      </c>
      <c r="BJ180" s="4" t="str">
        <f>IF(ISNUMBER(BB180),VLOOKUP(BB180,Percentil!$A$2:$B$122,2,1),"")</f>
        <v/>
      </c>
      <c r="BK180" s="4" t="str">
        <f>IF(ISNUMBER(BC180),VLOOKUP(BC180,Percentil!$A$2:$B$122,2,1),"")</f>
        <v/>
      </c>
      <c r="BL180" s="4" t="str">
        <f>IF(ISNUMBER(BD180),VLOOKUP(BD180,Percentil!$A$2:$B$122,2,1),"")</f>
        <v/>
      </c>
      <c r="BM180" s="4" t="str">
        <f>IF(ISNUMBER(BE180),VLOOKUP(BE180,Percentil!$A$2:$B$122,2,1),"")</f>
        <v/>
      </c>
      <c r="BN180" s="4" t="str">
        <f>IF(ISNUMBER(BF180),VLOOKUP(BF180,Percentil!$A$2:$B$122,2,1),"")</f>
        <v/>
      </c>
      <c r="BO180" s="4" t="str">
        <f>IF(ISNUMBER(BG180),VLOOKUP(BG180,Percentil!$A$2:$B$122,2,1),"")</f>
        <v/>
      </c>
      <c r="BP180" s="4" t="str">
        <f>IF(ISNUMBER(BH180),VLOOKUP(BH180,Percentil!$A$2:$B$122,2,1),"")</f>
        <v/>
      </c>
      <c r="BQ180" s="4" t="str">
        <f>IF(AND(ISNUMBER(AJ180),ISNUMBER(DK180)),IF(AJ180-VLOOKUP(BI180,NyFi!$L$2:$V$4,DK180,1)&lt;1,1 &amp; " - " &amp; AJ180+VLOOKUP(BI180,NyFi!$L$2:$V$4,DK180,1),IF(AJ180+VLOOKUP(BI180,NyFi!$L$2:$V$4,DK180,1)&gt;19,AJ180-VLOOKUP(BI180,NyFi!$L$2:$V$4,DK180,1) &amp; " - " &amp; 19,AJ180-VLOOKUP(BI180,NyFi!$L$2:$V$4,DK180,1) &amp; " - " &amp; AJ180+VLOOKUP(BI180,NyFi!$L$2:$V$4,DK180,1))),"")</f>
        <v/>
      </c>
      <c r="BR180" s="4" t="str">
        <f>IF(AND(ISNUMBER(DK180),DK180&lt;8),IF(AND(ISNUMBER(AK180),ISNUMBER(DK180)),IF(AK180-VLOOKUP(BI180,NyGs!$L$2:$V$4,DK180,1)&lt;1,1 &amp; " - " &amp; AK180+VLOOKUP(BI180,NyGs!$L$2:$V$4,DK180,1),IF(AK180+VLOOKUP(BI180,NyGs!$L$2:$V$4,DK180,1)&gt;19,AK180-VLOOKUP(BI180,NyGs!$L$2:$V$4,DK180,1) &amp; " - " &amp; 19,AK180-VLOOKUP(BI180,NyGs!$L$2:$V$4,DK180,1) &amp; " - " &amp; AK180+VLOOKUP(BI180,NyGs!$L$2:$V$4,DK180,1))),""),"")</f>
        <v/>
      </c>
      <c r="BS180" s="4" t="str">
        <f>IF(AND(ISNUMBER(AL180),ISNUMBER(DK180)),IF(AL180-VLOOKUP(BI180,NyRm!$L$2:$V$4,DK180,1)&lt;1,1 &amp; " - " &amp; AL180+VLOOKUP(BI180,NyRm!$L$2:$V$4,DK180,1),IF(AL180+VLOOKUP(BI180,NyRm!$L$2:$V$4,DK180,1)&gt;19,AL180-VLOOKUP(BI180,NyRm!$L$2:$V$4,DK180,1) &amp; " - " &amp; 19,AL180-VLOOKUP(BI180,NyRm!$L$2:$V$4,DK180,1) &amp; " - " &amp; AL180+VLOOKUP(BI180,NyRm!$L$2:$V$4,DK180,1))),"")</f>
        <v/>
      </c>
      <c r="BT180" s="4" t="str">
        <f>IF(AND(ISNUMBER(AM180),ISNUMBER(DK180)),IF(AM180-VLOOKUP(BI180,NyFm!$L$2:$V$4,DK180,1)&lt;1,1 &amp; " - " &amp; AM180+VLOOKUP(BI180,NyFm!$L$2:$V$4,DK180,1),IF(AM180+VLOOKUP(BI180,NyFm!$L$2:$V$4,DK180,1)&gt;19,AM180-VLOOKUP(BI180,NyFm!$L$2:$V$4,DK180,1) &amp; " - " &amp; 19,AM180-VLOOKUP(BI180,NyFm!$L$2:$V$4,DK180,1) &amp; " - " &amp; AM180+VLOOKUP(BI180,NyFm!$L$2:$V$4,DK180,1))),"")</f>
        <v/>
      </c>
      <c r="BU180" s="4" t="str">
        <f>IF(AND(ISNUMBER(DK180),DK180&lt;8),IF(AND(ISNUMBER(AN180),ISNUMBER(DK180)),IF(AN180-VLOOKUP(BI180,NyLi1R!$L$2:$V$4,DK180,1)&lt;1,1 &amp; " - " &amp; AN180+VLOOKUP(BI180,NyLi1R!$L$2:$V$4,DK180,1),IF(AN180+VLOOKUP(BI180,NyLi1R!$L$2:$V$4,DK180,1)&gt;19,AN180-VLOOKUP(BI180,NyLi1R!$L$2:$V$4,DK180,1) &amp; " - " &amp; 19,AN180-VLOOKUP(BI180,NyLi1R!$L$2:$V$4,DK180,1) &amp; " - " &amp; AN180+VLOOKUP(BI180,NyLi1R!$L$2:$V$4,DK180,1))),""),"")</f>
        <v/>
      </c>
      <c r="BV180" s="4" t="str">
        <f>IF(AND(ISNUMBER(DK180),DK180&lt;8),IF(AND(ISNUMBER(AO180),ISNUMBER(DK180)),IF(AO180-VLOOKUP(BI180,NyLi1E!$L$2:$V$4,DK180,1)&lt;1,1 &amp; " - " &amp; AO180+VLOOKUP(BI180,NyLi1E!$L$2:$V$4,DK180,1),IF(AO180+VLOOKUP(BI180,NyLi1E!$L$2:$V$4,DK180,1)&gt;19,AO180-VLOOKUP(BI180,NyLi1E!$L$2:$V$4,DK180,1) &amp; " - " &amp; 19,AO180-VLOOKUP(BI180,NyLi1E!$L$2:$V$4,DK180,1) &amp; " - " &amp; AO180+VLOOKUP(BI180,NyLi1E!$L$2:$V$4,DK180,1))),""),"")</f>
        <v/>
      </c>
      <c r="BW180" s="4" t="str">
        <f>IF(AND(ISNUMBER(DK180),DK180&lt;8),IF(AND(ISNUMBER(AP180),ISNUMBER(DK180)),IF(AP180-VLOOKUP(BI180,NyLi1T!$L$2:$V$4,DK180,1)&lt;1,1 &amp; " - " &amp; AP180+VLOOKUP(BI180,NyLi1T!$L$2:$V$4,DK180,1),IF(AP180+VLOOKUP(BI180,NyLi1T!$L$2:$V$4,DK180,1)&gt;19,AP180-VLOOKUP(BI180,NyLi1T!$L$2:$V$4,DK180,1) &amp; " - " &amp; 19,AP180-VLOOKUP(BI180,NyLi1T!$L$2:$V$4,DK180,1) &amp; " - " &amp; AP180+VLOOKUP(BI180,NyLi1T!$L$2:$V$4,DK180,1))),""),"")</f>
        <v/>
      </c>
      <c r="BX180" s="4" t="str">
        <f>IF(AND(ISNUMBER(DK180),DK180&gt;7),IF(AND(ISNUMBER(AQ180),ISNUMBER(DK180)),IF(AQ180-VLOOKUP(BI180,NyLi2R!$L$2:$V$4,DK180,1)&lt;1,1 &amp; " - " &amp; AQ180+VLOOKUP(BI180,NyLi2R!$L$2:$V$4,DK180,1),IF(AQ180+VLOOKUP(BI180,NyLi2R!$L$2:$V$4,DK180,1)&gt;19,AQ180-VLOOKUP(BI180,NyLi2R!$L$2:$V$4,DK180,1) &amp; " - " &amp; 19,AQ180-VLOOKUP(BI180,NyLi2R!$L$2:$V$4,DK180,1) &amp; " - " &amp; AQ180+VLOOKUP(BI180,NyLi2R!$L$2:$V$4,DK180,1))),""),"")</f>
        <v/>
      </c>
      <c r="BY180" s="4" t="str">
        <f>IF(AND(ISNUMBER(DK180),DK180&gt;7),IF(AND(ISNUMBER(AR180),ISNUMBER(DK180)),IF(AR180-VLOOKUP(BI180,NyLi2E!$L$2:$V$4,DK180,1)&lt;1,1 &amp; " - " &amp; AR180+VLOOKUP(BI180,NyLi2E!$L$2:$V$4,DK180,1),IF(AR180+VLOOKUP(BI180,NyLi2E!$L$2:$V$4,DK180,1)&gt;19,AR180-VLOOKUP(BI180,NyLi2E!$L$2:$V$4,DK180,1) &amp; " - " &amp; 19,AR180-VLOOKUP(BI180,NyLi2E!$L$2:$V$4,DK180,1) &amp; " - " &amp; AR180+VLOOKUP(BI180,NyLi2E!$L$2:$V$4,DK180,1))),""),"")</f>
        <v/>
      </c>
      <c r="BZ180" s="4" t="str">
        <f>IF(AND(ISNUMBER(DK180),DK180&gt;7),IF(AND(ISNUMBER(AS180),ISNUMBER(DK180)),IF(AS180-VLOOKUP(BI180,NyLi2T!$L$2:$V$4,DK180,1)&lt;1,1 &amp; " - " &amp; AS180+VLOOKUP(BI180,NyLi2T!$L$2:$V$4,DK180,1),IF(AS180+VLOOKUP(BI180,NyLi2T!$L$2:$V$4,DK180,1)&gt;19,AS180-VLOOKUP(BI180,NyLi2T!$L$2:$V$4,DK180,1) &amp; " - " &amp; 19,AS180-VLOOKUP(BI180,NyLi2T!$L$2:$V$4,DK180,1) &amp; " - " &amp; AS180+VLOOKUP(BI180,NyLi2T!$L$2:$V$4,DK180,1))),""),"")</f>
        <v/>
      </c>
      <c r="CA180" s="4" t="str">
        <f>IF(AND(ISNUMBER(DK180),DK180&lt;8),IF(AND(ISNUMBER(AT180),ISNUMBER(DK180)),IF(AT180-VLOOKUP(BI180,NySs!$L$2:$V$4,DK180,1)&lt;1,1 &amp; " - " &amp; AT180+VLOOKUP(BI180,NySs!$L$2:$V$4,DK180,1),IF(AT180+VLOOKUP(BI180,NySs!$L$2:$V$4,DK180,1)&gt;19,AT180-VLOOKUP(BI180,NySs!$L$2:$V$4,DK180,1) &amp; " - " &amp; 19,AT180-VLOOKUP(BI180,NySs!$L$2:$V$4,DK180,1) &amp; " - " &amp; AT180+VLOOKUP(BI180,NySs!$L$2:$V$4,DK180,1))),""),"")</f>
        <v/>
      </c>
      <c r="CB180" s="4" t="str">
        <f>IF(AND(ISNUMBER(DK180),DK180&lt;9),IF(AND(ISNUMBER(AU180),ISNUMBER(DK180)),IF(AU180-VLOOKUP(BI180,NyEo!$L$2:$V$4,DK180,1)&lt;1,1 &amp; " - " &amp; AU180+VLOOKUP(BI180,NyEo!$L$2:$V$4,DK180,1),IF(AU180+VLOOKUP(BI180,NyEo!$L$2:$V$4,DK180,1)&gt;19,AU180-VLOOKUP(BI180,NyEo!$L$2:$V$4,DK180,1) &amp; " - " &amp; 19,AU180-VLOOKUP(BI180,NyEo!$L$2:$V$4,DK180,1) &amp; " - " &amp; AU180+VLOOKUP(BI180,NyEo!$L$2:$V$4,DK180,1))),""),"")</f>
        <v/>
      </c>
      <c r="CC180" s="4" t="str">
        <f>IF(AND(ISNUMBER(DK180),DK180&gt;7),IF(AND(ISNUMBER(AV180),ISNUMBER(DK180)),IF(AV180-VLOOKUP(BI180,NyHt!$L$2:$V$4,DK180,1)&lt;1,1 &amp; " - " &amp; AV180+VLOOKUP(BI180,NyHt!$L$2:$V$4,DK180,1),IF(AV180+VLOOKUP(BI180,NyHt!$L$2:$V$4,DK180,1)&gt;19,AV180-VLOOKUP(BI180,NyHt!$L$2:$V$4,DK180,1) &amp; " - " &amp; 19,AV180-VLOOKUP(BI180,NyHt!$L$2:$V$4,DK180,1) &amp; " - " &amp; AV180+VLOOKUP(BI180,NyHt!$L$2:$V$4,DK180,1))),""),"")</f>
        <v/>
      </c>
      <c r="CD180" s="4" t="str">
        <f>IF(AND(ISNUMBER(AW180),ISNUMBER(DK180)),IF(AW180-VLOOKUP(BI180,NySiF!$L$2:$V$4,DK180,1)&lt;1,1 &amp; " - " &amp; AW180+VLOOKUP(BI180,NySiF!$L$2:$V$4,DK180,1),IF(AW180+VLOOKUP(BI180,NySiF!$L$2:$V$4,DK180,1)&gt;19,AW180-VLOOKUP(BI180,NySiF!$L$2:$V$4,DK180,1) &amp; " - " &amp; 19,AW180-VLOOKUP(BI180,NySiF!$L$2:$V$4,DK180,1) &amp; " - " &amp; AW180+VLOOKUP(BI180,NySiF!$L$2:$V$4,DK180,1))),"")</f>
        <v/>
      </c>
      <c r="CE180" s="4" t="str">
        <f>IF(AND(ISNUMBER(AX180),ISNUMBER(DK180)),IF(AX180-VLOOKUP(BI180,NySiB!$L$2:$V$4,DK180,1)&lt;1,1 &amp; " - " &amp; AX180+VLOOKUP(BI180,NySiB!$L$2:$V$4,DK180,1),IF(AX180+VLOOKUP(BI180,NySiB!$L$2:$V$4,DK180,1)&gt;19,AX180-VLOOKUP(BI180,NySiB!$L$2:$V$4,DK180,1) &amp; " - " &amp; 19,AX180-VLOOKUP(BI180,NySiB!$L$2:$V$4,DK180,1) &amp; " - " &amp; AX180+VLOOKUP(BI180,NySiB!$L$2:$V$4,DK180,1))),"")</f>
        <v/>
      </c>
      <c r="CF180" s="4" t="str">
        <f>IF(AND(ISNUMBER(AY180),ISNUMBER(DK180)),IF(AY180-VLOOKUP(BI180,NySiT!$L$2:$V$4,DK180,1)&lt;1,1 &amp; " - " &amp; AY180+VLOOKUP(BI180,NySiT!$L$2:$V$4,DK180,1),IF(AY180+VLOOKUP(BI180,NySiT!$L$2:$V$4,DK180,1)&gt;19,AY180-VLOOKUP(BI180,NySiT!$L$2:$V$4,DK180,1) &amp; " - " &amp; 19,AY180-VLOOKUP(BI180,NySiT!$L$2:$V$4,DK180,1) &amp; " - " &amp; AY180+VLOOKUP(BI180,NySiT!$L$2:$V$4,DK180,1))),"")</f>
        <v/>
      </c>
      <c r="CG180" s="4" t="str">
        <f>IF(AND(ISNUMBER(AZ180),ISNUMBER(DK180)),IF(AZ180-VLOOKUP(BI180,NyVs!$L$2:$V$4,DK180,1)&lt;1,1 &amp; " - " &amp; AZ180+VLOOKUP(BI180,NyVs!$L$2:$V$4,DK180,1),IF(AZ180+VLOOKUP(BI180,NyVs!$L$2:$V$4,DK180,1)&gt;19,AZ180-VLOOKUP(BI180,NyVs!$L$2:$V$4,DK180,1) &amp; " - " &amp; 19,AZ180-VLOOKUP(BI180,NyVs!$L$2:$V$4,DK180,1) &amp; " - " &amp; AZ180+VLOOKUP(BI180,NyVs!$L$2:$V$4,DK180,1))),"")</f>
        <v/>
      </c>
      <c r="CH180" s="4" t="str">
        <f>IF(AND(ISNUMBER(BA180),ISNUMBER(DK180)),IF(BA180-VLOOKUP(BI180,NyPp!$L$2:$V$4,DK180,1)&lt;1,1 &amp; " - " &amp; BA180+VLOOKUP(BI180,NyPp!$L$2:$V$4,DK180,1),IF(BA180+VLOOKUP(BI180,NyPp!$L$2:$V$4,DK180,1)&gt;19,BA180-VLOOKUP(BI180,NyPp!$L$2:$V$4,DK180,1) &amp; " - " &amp; 19,BA180-VLOOKUP(BI180,NyPp!$L$2:$V$4,DK180,1) &amp; " - " &amp; BA180+VLOOKUP(BI180,NyPp!$L$2:$V$4,DK180,1))),"")</f>
        <v/>
      </c>
      <c r="CI180" s="4" t="str">
        <f>IF(AND(ISNUMBER(BB180),ISNUMBER(DK180)),IF(BB180-VLOOKUP(BI180,NyIGS!$L$2:$V$4,DK180,1)&lt;40,40 &amp; " - " &amp; BB180+VLOOKUP(BI180,NyIGS!$L$2:$V$4,DK180,1),IF(BB180+VLOOKUP(BI180,NyIGS!$L$2:$V$4,DK180,1)&gt;160,BB180-VLOOKUP(BI180,NyIGS!$L$2:$V$4,DK180,1) &amp; " - " &amp; 160,BB180-VLOOKUP(BI180,NyIGS!$L$2:$V$4,DK180,1) &amp; " - " &amp; BB180+VLOOKUP(BI180,NyIGS!$L$2:$V$4,DK180,1))),"")</f>
        <v/>
      </c>
      <c r="CJ180" s="4" t="str">
        <f>IF(AND(ISNUMBER(BC180),ISNUMBER(DK180)),IF(BC180-VLOOKUP(BI180,NyIRS!$L$2:$V$4,DK180,1)&lt;40,40 &amp; " - " &amp; BC180+VLOOKUP(BI180,NyIRS!$L$2:$V$4,DK180,1),IF(BC180+VLOOKUP(BI180,NyIRS!$L$2:$V$4,DK180,1)&gt;160,BC180-VLOOKUP(BI180,NyIRS!$L$2:$V$4,DK180,1) &amp; " - " &amp; 160,BC180-VLOOKUP(BI180,NyIRS!$L$2:$V$4,DK180,1) &amp; " - " &amp; BC180+VLOOKUP(BI180,NyIRS!$L$2:$V$4,DK180,1))),"")</f>
        <v/>
      </c>
      <c r="CK180" s="4" t="str">
        <f>IF(AND(ISNUMBER(BD180),ISNUMBER(DK180)),IF(BD180-VLOOKUP(BI180,NyIES!$L$2:$V$4,DK180,1)&lt;40,40 &amp; " - " &amp; BD180+VLOOKUP(BI180,NyIES!$L$2:$V$4,DK180,1),IF(BD180+VLOOKUP(BI180,NyIES!$L$2:$V$4,DK180,1)&gt;160,BD180-VLOOKUP(BI180,NyIES!$L$2:$V$4,DK180,1) &amp; " - " &amp; 160,BD180-VLOOKUP(BI180,NyIES!$L$2:$V$4,DK180,1) &amp; " - " &amp; BD180+VLOOKUP(BI180,NyIES!$L$2:$V$4,DK180,1))),"")</f>
        <v/>
      </c>
      <c r="CL180" s="4" t="str">
        <f>IF(AND(ISNUMBER(BE180),ISNUMBER(DK180)),IF(BE180-VLOOKUP(BI180,NyISI!$L$2:$V$4,DK180,1)&lt;40,40 &amp; " - " &amp; BE180+VLOOKUP(BI180,NyISI!$L$2:$V$4,DK180,1),IF(BE180+VLOOKUP(BI180,NyISI!$L$2:$V$4,DK180,1)&gt;160,BE180-VLOOKUP(BI180,NyISI!$L$2:$V$4,DK180,1) &amp; " - " &amp; 160,BE180-VLOOKUP(BI180,NyISI!$L$2:$V$4,DK180,1) &amp; " - " &amp; BE180+VLOOKUP(BI180,NyISI!$L$2:$V$4,DK180,1))),"")</f>
        <v/>
      </c>
      <c r="CM180" s="4" t="str">
        <f>IF(AND(ISNUMBER(DK180),DK180&lt;8),IF(AND(ISNUMBER(BF180),ISNUMBER(DK180)),IF(BF180-VLOOKUP(BI180,NyISS!$L$2:$V$4,DK180,1)&lt;40,40 &amp; " - " &amp; BF180+VLOOKUP(BI180,NyISS!$L$2:$V$4,DK180,1),IF(BF180+VLOOKUP(BI180,NyISS!$L$2:$V$4,DK180,1)&gt;160,BF180-VLOOKUP(BI180,NyISS!$L$2:$V$4,DK180,1) &amp; " - " &amp; 160,BF180-VLOOKUP(BI180,NyISS!$L$2:$V$4,DK180,1) &amp; " - " &amp; BF180+VLOOKUP(BI180,NyISS!$L$2:$V$4,DK180,1))),""),"")</f>
        <v/>
      </c>
      <c r="CN180" s="4" t="str">
        <f>IF(AND(ISNUMBER(DK180),DK180&gt;7),IF(AND(ISNUMBER(BG180),ISNUMBER(DK180)),IF(BG180-VLOOKUP(BI180,NyISM!$L$2:$V$4,DK180,1)&lt;40,40 &amp; " - " &amp; BG180+VLOOKUP(BI180,NyISM!$L$2:$V$4,DK180,1),IF(BG180+VLOOKUP(BI180,NyISM!$L$2:$V$4,DK180,1)&gt;160,BG180-VLOOKUP(BI180,NyISM!$L$2:$V$4,DK180,1) &amp; " - " &amp; 160,BG180-VLOOKUP(BI180,NyISM!$L$2:$V$4,DK180,1) &amp; " - " &amp; BG180+VLOOKUP(BI180,NyISM!$L$2:$V$4,DK180,1))),""),"")</f>
        <v/>
      </c>
      <c r="CO180" s="4" t="str">
        <f>IF(AND(ISNUMBER(BH180),ISNUMBER(DK180)),IF(BH180-VLOOKUP(BI180,NyIAM!$L$2:$V$4,DK180,1)&lt;40,40 &amp; " - " &amp; BH180+VLOOKUP(BI180,NyIAM!$L$2:$V$4,DK180,1),IF(BH180+VLOOKUP(BI180,NyIAM!$L$2:$V$4,DK180,1)&gt;160,BH180-VLOOKUP(BI180,NyIAM!$L$2:$V$4,DK180,1) &amp; " - " &amp; 160,BH180-VLOOKUP(BI180,NyIAM!$L$2:$V$4,DK180,1) &amp; " - " &amp; BH180+VLOOKUP(BI180,NyIAM!$L$2:$V$4,DK180,1))),"")</f>
        <v/>
      </c>
      <c r="CP180" s="4" t="str">
        <f>IF(AF180="","",IF(AND(ISNUMBER(AF180),ISNUMBER(DK180)),IF(VLOOKUP(AF180,NyOm!$A$2:$K$30,DK180,1)=1,"Onormalt få ord",IF(VLOOKUP(AF180,NyOm!$A$2:$K$30,DK180,1)=2,"Färre antal ord än normalt",IF(VLOOKUP(AF180,NyOm!$A$2:$K$30,DK180,1)=3,"Normalt antal ord","")))))</f>
        <v/>
      </c>
      <c r="CQ180" s="4" t="str">
        <f>IF(AB180="","",IF(AND(ISNUMBER(AB180),ISNUMBER(DK180)),IF(VLOOKUP(AB180,NyPbTid!$A$2:$K$218,DK180,1)=1,"Onormalt lång tidsåtgång",IF(VLOOKUP(AB180,NyPbTid!$A$2:$K$218,DK180,1)=2,"Långsammare än normalt",IF(VLOOKUP(AB180,NyPbTid!$A$2:$K$218,DK180,1)=3,"Normal tidsåtgång","")))))</f>
        <v/>
      </c>
      <c r="CR180" s="4" t="str">
        <f>IF(AC180="","",IF(AND(ISNUMBER(AC180),ISNUMBER(DK180)),IF(VLOOKUP(AC180,NyPbFel!$A$2:$K$18,DK180,1)=1,"Onormalt antal fel",IF(VLOOKUP(AC180,NyPbFel!$A$2:$K$18,DK180,1)=2,"Fler fel än normalt",IF(VLOOKUP(AC180,NyPbFel!$A$2:$K$18,DK180,1)=3,"Normalt antal fel","")))))</f>
        <v/>
      </c>
      <c r="CS180" s="4" t="str">
        <f t="shared" si="50"/>
        <v/>
      </c>
      <c r="CT180" s="4" t="str">
        <f>IF(OR(ISNUMBER(CS180),CS180="0**"),IF(ISNUMBER(CS180),CS180/ABS(CS180)*VLOOKUP(1,SignDiff!$A$3:$K$4,DK180,1),VLOOKUP(1,SignDiff!$A$3:$K$4,DK180,1)),"")</f>
        <v/>
      </c>
      <c r="CU180" s="4" t="str">
        <f>IF(OR(ISNUMBER(CS180),CS180="0**"),IF(ISNUMBER(CS180),CS180/ABS(CS180)*VLOOKUP(1,SignDiff!$A$7:$K$8,DK180,1),VLOOKUP(1,SignDiff!$A$7:$K$8,DK180,1)),"")</f>
        <v/>
      </c>
      <c r="CV180" s="4" t="str">
        <f t="shared" si="51"/>
        <v/>
      </c>
      <c r="CW180" s="4" t="str">
        <f t="shared" si="52"/>
        <v/>
      </c>
      <c r="CX180" s="4" t="str">
        <f>IF(OR(ISNUMBER(CS180),CS180="0**"),IF(CS180="0**",VLOOKUP(0,'IRS-IES'!$A$2:$C$43,2,1),IF(CS180&lt;0,VLOOKUP(ABS(CS180),'IRS-IES'!$A$2:$C$43,2,1),VLOOKUP(ABS(CS180),'IRS-IES'!$A$2:$C$43,3,1))),"")</f>
        <v/>
      </c>
      <c r="CY180" s="4" t="str">
        <f t="shared" si="53"/>
        <v/>
      </c>
      <c r="CZ180" s="4" t="str">
        <f>IF(OR(ISNUMBER(CY180),CY180="0**"),IF(ISNUMBER(CY180),CY180/ABS(CY180)*VLOOKUP(2,SignDiff!$A$3:$K$4,DK180,1),VLOOKUP(2,SignDiff!$A$3:$K$4,DK180,1)),"")</f>
        <v/>
      </c>
      <c r="DA180" s="4" t="str">
        <f>IF(OR(ISNUMBER(CY180),CY180="0**"),IF(ISNUMBER(CY180),CY180/ABS(CY180)*VLOOKUP(2,SignDiff!$A$7:$K$8,DK180,1),VLOOKUP(2,SignDiff!$A$7:$K$8,DK180,1)),"")</f>
        <v/>
      </c>
      <c r="DB180" s="4" t="str">
        <f t="shared" si="54"/>
        <v/>
      </c>
      <c r="DC180" s="4" t="str">
        <f t="shared" si="55"/>
        <v/>
      </c>
      <c r="DD180" s="4" t="str">
        <f>IF(OR(ISNUMBER(CY180),CY180="0**"),IF(CY180="0**",VLOOKUP(0,'ISI-ISS'!$A$2:$C$43,2,1),IF(CY180&lt;0,VLOOKUP(ABS(CY180),'ISI-ISS'!$A$2:$C$43,2,1),VLOOKUP(ABS(CY180),'ISI-ISS'!$A$2:$C$43,3,1))),"")</f>
        <v/>
      </c>
      <c r="DE180" s="4" t="str">
        <f t="shared" si="56"/>
        <v/>
      </c>
      <c r="DF180" s="4" t="str">
        <f>IF(OR(ISNUMBER(DE180),DE180="0**"),IF(ISNUMBER(DE180),DE180/ABS(DE180)*VLOOKUP(2,SignDiff!$A$3:$K$4,DK180,1),VLOOKUP(2,SignDiff!$A$3:$K$4,DK180,1)),"")</f>
        <v/>
      </c>
      <c r="DG180" s="4" t="str">
        <f>IF(OR(ISNUMBER(DE180),DE180="0**"),IF(ISNUMBER(DE180),DE180/ABS(DE180)*VLOOKUP(2,SignDiff!$A$7:$K$8,DK180,1),VLOOKUP(2,SignDiff!$A$7:$K$8,DK180,1)),"")</f>
        <v/>
      </c>
      <c r="DH180" s="4" t="str">
        <f t="shared" si="57"/>
        <v/>
      </c>
      <c r="DI180" s="4" t="str">
        <f t="shared" si="58"/>
        <v/>
      </c>
      <c r="DJ180" s="4" t="str">
        <f>IF(OR(ISNUMBER(DE180),DE180="0**"),IF(DE180="0**",VLOOKUP(0,'ISI-ISM'!$A$2:$C$43,2,1),IF(DE180&lt;0,VLOOKUP(ABS(DE180),'ISI-ISM'!$A$2:$C$43,2,1),VLOOKUP(ABS(DE180),'ISI-ISM'!$A$2:$C$43,3,1))),"")</f>
        <v/>
      </c>
      <c r="DK180" s="4" t="str">
        <f>IF(ISERROR(VLOOKUP(N180,age!$A$2:$C$11,2,1)),"",VLOOKUP(N180,age!$A$2:$C$11,2,1))</f>
        <v/>
      </c>
      <c r="DL180" s="4" t="str">
        <f>IF(ISERROR(VLOOKUP(N180,age!$A$2:$C$11,3,1)),"",VLOOKUP(N180,age!$A$2:$C$11,3,1))</f>
        <v/>
      </c>
      <c r="DM180" s="4">
        <f t="shared" si="45"/>
        <v>0</v>
      </c>
      <c r="DN180" s="4">
        <f t="shared" si="46"/>
        <v>0</v>
      </c>
      <c r="DO180" s="4">
        <f t="shared" si="47"/>
        <v>0</v>
      </c>
      <c r="DP180" s="4">
        <f t="shared" si="48"/>
        <v>0</v>
      </c>
      <c r="DQ180" s="4">
        <f t="shared" si="49"/>
        <v>0</v>
      </c>
      <c r="DR180" s="9" t="str">
        <f t="shared" si="59"/>
        <v/>
      </c>
      <c r="DS180" s="9" t="str">
        <f t="shared" si="60"/>
        <v/>
      </c>
      <c r="DT180" s="9" t="str">
        <f t="shared" si="61"/>
        <v/>
      </c>
      <c r="DU180" s="9" t="str">
        <f t="shared" si="62"/>
        <v/>
      </c>
      <c r="DV180" s="9" t="str">
        <f t="shared" si="63"/>
        <v/>
      </c>
      <c r="DW180" s="9" t="str">
        <f t="shared" si="64"/>
        <v/>
      </c>
      <c r="DX180" s="9" t="str">
        <f t="shared" si="65"/>
        <v/>
      </c>
      <c r="DY180" s="9" t="str">
        <f>IF(AND(ISNUMBER(AJ180),ISNUMBER(DK180)),IF(AJ180-VLOOKUP(BI180,NyFi!$L$2:$V$4,DK180,1)&lt;1,1,AJ180-VLOOKUP(BI180,NyFi!$L$2:$V$4,DK180,1)),"")</f>
        <v/>
      </c>
      <c r="DZ180" s="9" t="str">
        <f>IF(AND(ISNUMBER(DK180),DK180&lt;8),IF(AND(ISNUMBER(AK180),ISNUMBER(DK180)),IF(AK180-VLOOKUP(BI180,NyGs!$L$2:$V$4,DK180,1)&lt;1,1,AK180-VLOOKUP(BI180,NyGs!$L$2:$V$4,DK180,1)),""),"")</f>
        <v/>
      </c>
      <c r="EA180" s="9" t="str">
        <f>IF(AND(ISNUMBER(AL180),ISNUMBER(DK180)),IF(AL180-VLOOKUP(BI180,NyRm!$L$2:$V$4,DK180,1)&lt;1,1,AL180-VLOOKUP(BI180,NyRm!$L$2:$V$4,DK180,1)),"")</f>
        <v/>
      </c>
      <c r="EB180" s="9" t="str">
        <f>IF(AND(ISNUMBER(AM180),ISNUMBER(DK180)),IF(AM180-VLOOKUP(BI180,NyFm!$L$2:$V$4,DK180,1)&lt;1,1,AM180-VLOOKUP(BI180,NyFm!$L$2:$V$4,DK180,1)),"")</f>
        <v/>
      </c>
      <c r="EC180" s="9" t="str">
        <f>IF(AND(ISNUMBER(DK180),DK180&lt;8),IF(AND(ISNUMBER(AN180),ISNUMBER(DK180)),IF(AN180-VLOOKUP(BI180,NyLi1R!$L$2:$V$4,DK180,1)&lt;1,1,AN180-VLOOKUP(BI180,NyLi1R!$L$2:$V$4,DK180,1)),""),"")</f>
        <v/>
      </c>
      <c r="ED180" s="9" t="str">
        <f>IF(AND(ISNUMBER(DK180),DK180&lt;8),IF(AND(ISNUMBER(AO180),ISNUMBER(DK180)),IF(AO180-VLOOKUP(BI180,NyLi1E!$L$2:$V$4,DK180,1)&lt;1,1,AO180-VLOOKUP(BI180,NyLi1E!$L$2:$V$4,DK180,1)),""),"")</f>
        <v/>
      </c>
      <c r="EE180" s="9" t="str">
        <f>IF(AND(ISNUMBER(DK180),DK180&lt;8),IF(AND(ISNUMBER(AP180),ISNUMBER(DK180)),IF(AP180-VLOOKUP(BI180,NyLi1T!$L$2:$V$4,DK180,1)&lt;1,1,AP180-VLOOKUP(BI180,NyLi1T!$L$2:$V$4,DK180,1)),""),"")</f>
        <v/>
      </c>
      <c r="EF180" s="9" t="str">
        <f>IF(AND(ISNUMBER(DK180),DK180&gt;7),IF(AND(ISNUMBER(AQ180),ISNUMBER(DK180)),IF(AQ180-VLOOKUP(BI180,NyLi2R!$L$2:$V$4,DK180,1)&lt;1,1,AQ180-VLOOKUP(BI180,NyLi2R!$L$2:$V$4,DK180,1)),""),"")</f>
        <v/>
      </c>
      <c r="EG180" s="9" t="str">
        <f>IF(AND(ISNUMBER(DK180),DK180&gt;7),IF(AND(ISNUMBER(AR180),ISNUMBER(DK180)),IF(AR180-VLOOKUP(BI180,NyLi2E!$L$2:$V$4,DK180,1)&lt;1,1,AR180-VLOOKUP(BI180,NyLi2E!$L$2:$V$4,DK180,1)),""),"")</f>
        <v/>
      </c>
      <c r="EH180" s="9" t="str">
        <f>IF(AND(ISNUMBER(DK180),DK180&gt;7),IF(AND(ISNUMBER(AS180),ISNUMBER(DK180)),IF(AS180-VLOOKUP(BI180,NyLi2T!$L$2:$V$4,DK180,1)&lt;1,1,AS180-VLOOKUP(BI180,NyLi2T!$L$2:$V$4,DK180,1)),""),"")</f>
        <v/>
      </c>
      <c r="EI180" s="9" t="str">
        <f>IF(AND(ISNUMBER(DK180),DK180&lt;8),IF(AND(ISNUMBER(AT180),ISNUMBER(DK180)),IF(AT180-VLOOKUP(BI180,NySs!$L$2:$V$4,DK180,1)&lt;1,1,AT180-VLOOKUP(BI180,NySs!$L$2:$V$4,DK180,1)),""),"")</f>
        <v/>
      </c>
      <c r="EJ180" s="9" t="str">
        <f>IF(AND(ISNUMBER(DK180),DK180&lt;9),IF(AND(ISNUMBER(AU180),ISNUMBER(DK180)),IF(AU180-VLOOKUP(BI180,NyEo!$L$2:$V$4,DK180,1)&lt;1,1,AU180-VLOOKUP(BI180,NyEo!$L$2:$V$4,DK180,1)),""),"")</f>
        <v/>
      </c>
      <c r="EK180" s="9" t="str">
        <f>IF(AND(ISNUMBER(DK180),DK180&gt;7),IF(AND(ISNUMBER(AV180),ISNUMBER(DK180)),IF(AV180-VLOOKUP(BI180,NyHt!$L$2:$V$4,DK180,1)&lt;1,1,AV180-VLOOKUP(BI180,NyHt!$L$2:$V$4,DK180,1)),""),"")</f>
        <v/>
      </c>
      <c r="EL180" s="9" t="str">
        <f>IF(AND(ISNUMBER(AW180),ISNUMBER(DK180)),IF(AW180-VLOOKUP(BI180,NySiF!$L$2:$V$4,DK180,1)&lt;1,1,AW180-VLOOKUP(BI180,NySiF!$L$2:$V$4,DK180,1)),"")</f>
        <v/>
      </c>
      <c r="EM180" s="9" t="str">
        <f>IF(AND(ISNUMBER(AX180),ISNUMBER(DK180)),IF(AX180-VLOOKUP(BI180,NySiB!$L$2:$V$4,DK180,1)&lt;1,1,AX180-VLOOKUP(BI180,NySiB!$L$2:$V$4,DK180,1)),"")</f>
        <v/>
      </c>
      <c r="EN180" s="9" t="str">
        <f>IF(AND(ISNUMBER(AY180),ISNUMBER(DK180)),IF(AY180-VLOOKUP(BI180,NySiT!$L$2:$V$4,DK180,1)&lt;1,1,AY180-VLOOKUP(BI180,NySiT!$L$2:$V$4,DK180,1)),"")</f>
        <v/>
      </c>
      <c r="EO180" s="9" t="str">
        <f>IF(AND(ISNUMBER(AZ180),ISNUMBER(DK180)),IF(AZ180-VLOOKUP(BI180,NyVs!$L$2:$V$4,DK180,1)&lt;1,1,AZ180-VLOOKUP(BI180,NyVs!$L$2:$V$4,DK180,1)),"")</f>
        <v/>
      </c>
      <c r="EP180" s="9" t="str">
        <f>IF(AND(ISNUMBER(BA180),ISNUMBER(DK180)),IF(BA180-VLOOKUP(BI180,NyPp!$L$2:$V$4,DK180,1)&lt;1,1,BA180-VLOOKUP(BI180,NyPp!$L$2:$V$4,DK180,1)),"")</f>
        <v/>
      </c>
      <c r="EQ180" s="9" t="str">
        <f>IF(AND(ISNUMBER(BB180),ISNUMBER(DK180)),IF(BB180-VLOOKUP(BI180,NyIGS!$L$2:$V$4,DK180,1)&lt;40,40,BB180-VLOOKUP(BI180,NyIGS!$L$2:$V$4,DK180,1)),"")</f>
        <v/>
      </c>
      <c r="ER180" s="9" t="str">
        <f>IF(AND(ISNUMBER(BC180),ISNUMBER(DK180)),IF(BC180-VLOOKUP(BI180,NyIRS!$L$2:$V$4,DK180,1)&lt;40,40,BC180-VLOOKUP(BI180,NyIRS!$L$2:$V$4,DK180,1)),"")</f>
        <v/>
      </c>
      <c r="ES180" s="9" t="str">
        <f>IF(AND(ISNUMBER(BD180),ISNUMBER(DK180)),IF(BD180-VLOOKUP(BI180,NyIES!$L$2:$V$4,DK180,1)&lt;40,40,BD180-VLOOKUP(BI180,NyIES!$L$2:$V$4,DK180,1)),"")</f>
        <v/>
      </c>
      <c r="ET180" s="9" t="str">
        <f>IF(AND(ISNUMBER(BE180),ISNUMBER(DK180)),IF(BE180-VLOOKUP(BI180,NyISI!$L$2:$V$4,DK180,1)&lt;40,40,BE180-VLOOKUP(BI180,NyISI!$L$2:$V$4,DK180,1)),"")</f>
        <v/>
      </c>
      <c r="EU180" s="9" t="str">
        <f>IF(AND(ISNUMBER(DK180),DK180&lt;8),IF(AND(ISNUMBER(BF180),ISNUMBER(DK180)),IF(BF180-VLOOKUP(BI180,NyISS!$L$2:$V$4,DK180,1)&lt;40,40,BF180-VLOOKUP(BI180,NyISS!$L$2:$V$4,DK180,1)),""),"")</f>
        <v/>
      </c>
      <c r="EV180" s="9" t="str">
        <f>IF(AND(ISNUMBER(DK180),DK180&gt;7),IF(AND(ISNUMBER(BG180),ISNUMBER(DK180)),IF(BG180-VLOOKUP(BI180,NyISM!$L$2:$V$4,DK180,1)&lt;40,40,BG180-VLOOKUP(BI180,NyISM!$L$2:$V$4,DK180,1)),""),"")</f>
        <v/>
      </c>
      <c r="EW180" s="9" t="str">
        <f>IF(AND(ISNUMBER(BH180),ISNUMBER(DK180)),IF(BH180-VLOOKUP(BI180,NyIAM!$L$2:$V$4,DK180,1)&lt;40,40,BH180-VLOOKUP(BI180,NyIAM!$L$2:$V$4,DK180,1)),"")</f>
        <v/>
      </c>
      <c r="EX180" s="9" t="str">
        <f>IF(AND(ISNUMBER(AJ180),ISNUMBER(DK180)),IF(AJ180+VLOOKUP(BI180,NyFi!$L$2:$V$4,DK180,1)&gt;19,19,AJ180+VLOOKUP(BI180,NyFi!$L$2:$V$4,DK180,1)),"")</f>
        <v/>
      </c>
      <c r="EY180" s="9" t="str">
        <f>IF(AND(ISNUMBER(DK180),DK180&lt;8),IF(AND(ISNUMBER(AK180),ISNUMBER(DK180)),IF(AK180+VLOOKUP(BI180,NyGs!$L$2:$V$4,DK180,1)&gt;19,19,AK180+VLOOKUP(BI180,NyGs!$L$2:$V$4,DK180,1)),""),"")</f>
        <v/>
      </c>
      <c r="EZ180" s="9" t="str">
        <f>IF(AND(ISNUMBER(AL180),ISNUMBER(DK180)),IF(AL180+VLOOKUP(BI180,NyRm!$L$2:$V$4,DK180,1)&gt;19,19,AL180+VLOOKUP(BI180,NyRm!$L$2:$V$4,DK180,1)),"")</f>
        <v/>
      </c>
      <c r="FA180" s="9" t="str">
        <f>IF(AND(ISNUMBER(AM180),ISNUMBER(DK180)),IF(AM180+VLOOKUP(BI180,NyFm!$L$2:$V$4,DK180,1)&gt;19,19,AM180+VLOOKUP(BI180,NyFm!$L$2:$V$4,DK180,1)),"")</f>
        <v/>
      </c>
      <c r="FB180" s="9" t="str">
        <f>IF(AND(ISNUMBER(DK180),DK180&lt;8),IF(AND(ISNUMBER(AN180),ISNUMBER(DK180)),IF(AN180+VLOOKUP(BI180,NyLi1R!$L$2:$V$4,DK180,1)&gt;19,19,AN180+VLOOKUP(BI180,NyLi1R!$L$2:$V$4,DK180,1)),""),"")</f>
        <v/>
      </c>
      <c r="FC180" s="9" t="str">
        <f>IF(AND(ISNUMBER(DK180),DK180&lt;8),IF(AND(ISNUMBER(AO180),ISNUMBER(DK180)),IF(AO180+VLOOKUP(BI180,NyLi1E!$L$2:$V$4,DK180,1)&gt;19,19,AO180+VLOOKUP(BI180,NyLi1E!$L$2:$V$4,DK180,1)),""),"")</f>
        <v/>
      </c>
      <c r="FD180" s="9" t="str">
        <f>IF(AND(ISNUMBER(DK180),DK180&lt;8),IF(AND(ISNUMBER(AP180),ISNUMBER(DK180)),IF(AP180+VLOOKUP(BI180,NyLi1T!$L$2:$V$4,DK180,1)&gt;19,19,AP180+VLOOKUP(BI180,NyLi1T!$L$2:$V$4,DK180,1)),""),"")</f>
        <v/>
      </c>
      <c r="FE180" s="9" t="str">
        <f>IF(AND(ISNUMBER(DK180),DK180&gt;7),IF(AND(ISNUMBER(AQ180),ISNUMBER(DK180)),IF(AQ180+VLOOKUP(BI180,NyLi2R!$L$2:$V$4,DK180,1)&gt;19,19,AQ180+VLOOKUP(BI180,NyLi2R!$L$2:$V$4,DK180,1)),""),"")</f>
        <v/>
      </c>
      <c r="FF180" s="9" t="str">
        <f>IF(AND(ISNUMBER(DK180),DK180&gt;7),IF(AND(ISNUMBER(AR180),ISNUMBER(DK180)),IF(AR180+VLOOKUP(BI180,NyLi2E!$L$2:$V$4,DK180,1)&gt;19,19,AR180+VLOOKUP(BI180,NyLi2E!$L$2:$V$4,DK180,1)),""),"")</f>
        <v/>
      </c>
      <c r="FG180" s="9" t="str">
        <f>IF(AND(ISNUMBER(DK180),DK180&gt;7),IF(AND(ISNUMBER(AS180),ISNUMBER(DK180)),IF(AS180+VLOOKUP(BI180,NyLi2T!$L$2:$V$4,DK180,1)&gt;19,19,AS180+VLOOKUP(BI180,NyLi2T!$L$2:$V$4,DK180,1)),""),"")</f>
        <v/>
      </c>
      <c r="FH180" s="9" t="str">
        <f>IF(AND(ISNUMBER(DK180),DK180&lt;8),IF(AND(ISNUMBER(AT180),ISNUMBER(DK180)),IF(AT180+VLOOKUP(BI180,NySs!$L$2:$V$4,DK180,1)&gt;19,19,AT180+VLOOKUP(BI180,NySs!$L$2:$V$4,DK180,1)),""),"")</f>
        <v/>
      </c>
      <c r="FI180" s="9" t="str">
        <f>IF(AND(ISNUMBER(DK180),DK180&lt;9),IF(AND(ISNUMBER(AU180),ISNUMBER(DK180)),IF(AU180+VLOOKUP(BI180,NyEo!$L$2:$V$4,DK180,1)&gt;19,19,AU180+VLOOKUP(BI180,NyEo!$L$2:$V$4,DK180,1)),""),"")</f>
        <v/>
      </c>
      <c r="FJ180" s="9" t="str">
        <f>IF(AND(ISNUMBER(DK180),DK180&gt;7),IF(AND(ISNUMBER(AV180),ISNUMBER(DK180)),IF(AV180+VLOOKUP(BI180,NyHt!$L$2:$V$4,DK180,1)&gt;19,19,AV180+VLOOKUP(BI180,NyHt!$L$2:$V$4,DK180,1)),""),"")</f>
        <v/>
      </c>
      <c r="FK180" s="9" t="str">
        <f>IF(AND(ISNUMBER(AW180),ISNUMBER(DK180)),IF(AW180+VLOOKUP(BI180,NySiF!$L$2:$V$4,DK180,1)&gt;19,19,AW180+VLOOKUP(BI180,NySiF!$L$2:$V$4,DK180,1)),"")</f>
        <v/>
      </c>
      <c r="FL180" s="9" t="str">
        <f>IF(AND(ISNUMBER(AX180),ISNUMBER(DK180)),IF(AX180+VLOOKUP(BI180,NySiB!$L$2:$V$4,DK180,1)&gt;19,19,AX180+VLOOKUP(BI180,NySiB!$L$2:$V$4,DK180,1)),"")</f>
        <v/>
      </c>
      <c r="FM180" s="9" t="str">
        <f>IF(AND(ISNUMBER(AY180),ISNUMBER(DK180)),IF(AY180+VLOOKUP(BI180,NySiT!$L$2:$V$4,DK180,1)&gt;19,19,AY180+VLOOKUP(BI180,NySiT!$L$2:$V$4,DK180,1)),"")</f>
        <v/>
      </c>
      <c r="FN180" s="9" t="str">
        <f>IF(AND(ISNUMBER(AZ180),ISNUMBER(DK180)),IF(AZ180+VLOOKUP(BI180,NyVs!$L$2:$V$4,DK180,1)&gt;19,19,AZ180+VLOOKUP(BI180,NyVs!$L$2:$V$4,DK180,1)),"")</f>
        <v/>
      </c>
      <c r="FO180" s="9" t="str">
        <f>IF(AND(ISNUMBER(BA180),ISNUMBER(DK180)),IF(BA180+VLOOKUP(BI180,NyPp!$L$2:$V$4,DK180,1)&gt;19,19,BA180+VLOOKUP(BI180,NyPp!$L$2:$V$4,DK180,1)),"")</f>
        <v/>
      </c>
      <c r="FP180" s="9" t="str">
        <f>IF(AND(ISNUMBER(BB180),ISNUMBER(DK180)),IF(BB180+VLOOKUP(BI180,NyIGS!$L$2:$V$4,DK180,1)&gt;160,160,BB180+VLOOKUP(BI180,NyIGS!$L$2:$V$4,DK180,1)),"")</f>
        <v/>
      </c>
      <c r="FQ180" s="9" t="str">
        <f>IF(AND(ISNUMBER(BC180),ISNUMBER(DK180)),IF(BC180+VLOOKUP(BI180,NyIRS!$L$2:$V$4,DK180,1)&gt;160,160,BC180+VLOOKUP(BI180,NyIRS!$L$2:$V$4,DK180,1)),"")</f>
        <v/>
      </c>
      <c r="FR180" s="9" t="str">
        <f>IF(AND(ISNUMBER(BD180),ISNUMBER(DK180)),IF(BD180+VLOOKUP(BI180,NyIES!$L$2:$V$4,DK180,1)&gt;160,160, BD180+VLOOKUP(BI180,NyIES!$L$2:$V$4,DK180,1)),"")</f>
        <v/>
      </c>
      <c r="FS180" s="9" t="str">
        <f>IF(AND(ISNUMBER(BE180),ISNUMBER(DK180)),IF(BE180+VLOOKUP(BI180,NyISI!$L$2:$V$4,DK180,1)&gt;160,160,BE180+VLOOKUP(BI180,NyISI!$L$2:$V$4,DK180,1)),"")</f>
        <v/>
      </c>
      <c r="FT180" s="9" t="str">
        <f>IF(AND(ISNUMBER(DK180),DK180&lt;8),IF(AND(ISNUMBER(BF180),ISNUMBER(DK180)),IF(BF180+VLOOKUP(BI180,NyISS!$L$2:$V$4,DK180,1)&gt;160,160,BF180+VLOOKUP(BI180,NyISS!$L$2:$V$4,DK180,1)),""),"")</f>
        <v/>
      </c>
      <c r="FU180" s="9" t="str">
        <f>IF(AND(ISNUMBER(DK180),DK180&gt;7),IF(AND(ISNUMBER(BG180),ISNUMBER(DK180)),IF(BG180+VLOOKUP(BI180,NyISM!$L$2:$V$4,DK180,1)&gt;160,160,BG180+VLOOKUP(BI180,NyISM!$L$2:$V$4,DK180,1)),""),"")</f>
        <v/>
      </c>
      <c r="FV180" s="9" t="str">
        <f>IF(AND(ISNUMBER(BH180),ISNUMBER(DK180)),IF(BH180+VLOOKUP(BI180,NyIAM!$L$2:$V$4,DK180,1)&gt;160,160,BH180+VLOOKUP(BI180,NyIAM!$L$2:$V$4,DK180,1)),"")</f>
        <v/>
      </c>
    </row>
    <row r="181" spans="1:178" x14ac:dyDescent="0.2">
      <c r="A181" s="51"/>
      <c r="B181" s="51"/>
      <c r="C181" s="51"/>
      <c r="D181" s="51"/>
      <c r="E181" s="51"/>
      <c r="F181" s="51"/>
      <c r="G181" s="51"/>
      <c r="H181" s="51"/>
      <c r="I181" s="51"/>
      <c r="J181" s="52"/>
      <c r="K181" s="52"/>
      <c r="L181" s="53"/>
      <c r="M181" s="53"/>
      <c r="N181" s="58" t="str">
        <f t="shared" si="44"/>
        <v/>
      </c>
      <c r="O181" s="53"/>
      <c r="P181" s="53"/>
      <c r="Q181" s="53"/>
      <c r="R181" s="53"/>
      <c r="S181" s="53"/>
      <c r="T181" s="53"/>
      <c r="U181" s="53"/>
      <c r="V181" s="53"/>
      <c r="W181" s="53"/>
      <c r="X181" s="53"/>
      <c r="Y181" s="53"/>
      <c r="Z181" s="53"/>
      <c r="AA181" s="53"/>
      <c r="AB181" s="53"/>
      <c r="AC181" s="53"/>
      <c r="AD181" s="53"/>
      <c r="AE181" s="53"/>
      <c r="AF181" s="53"/>
      <c r="AG181" s="53"/>
      <c r="AH181" s="53"/>
      <c r="AI181" s="53"/>
      <c r="AJ181" s="4" t="str">
        <f>IF(O181="","",IF(ISNUMBER(N181),VLOOKUP(O181,NyFi!$A$2:$K$40,DK181),""))</f>
        <v/>
      </c>
      <c r="AK181" s="4" t="str">
        <f>IF(P181="","",IF(AND(ISNUMBER(N181),DK181&lt;8),VLOOKUP(P181,NyGs!$A$2:$G$41,DK181),""))</f>
        <v/>
      </c>
      <c r="AL181" s="4" t="str">
        <f>IF(AA181="","",IF(ISNUMBER(N181),VLOOKUP(AA181,NyRm!$A$2:$K$56,DK181),""))</f>
        <v/>
      </c>
      <c r="AM181" s="4" t="str">
        <f>IF(Z181="","",IF(ISNUMBER(N181),VLOOKUP(Z181,NyFm!$A$2:$K$46,DK181),""))</f>
        <v/>
      </c>
      <c r="AN181" s="4" t="str">
        <f>IF(U181="","",IF(AND(ISNUMBER(N181),DK181&lt;8),VLOOKUP(U181,NyLi1R!$A$2:$G$20,DK181),""))</f>
        <v/>
      </c>
      <c r="AO181" s="4" t="str">
        <f>IF(V181="","",IF(AND(ISNUMBER(N181),DK181&lt;8),VLOOKUP(V181,NyLi1E!$A$2:$G$20,DK181),""))</f>
        <v/>
      </c>
      <c r="AP181" s="4" t="str">
        <f>IF(AND(ISNUMBER(N181),ISNUMBER(AN181),ISNUMBER(AO181),DK181&lt;8),VLOOKUP(AN181+AO181,NyLi1T!$A$2:$G$40,DK181),"")</f>
        <v/>
      </c>
      <c r="AQ181" s="4" t="str">
        <f>IF(W181="","",IF(AND(ISNUMBER(N181),DK181&gt;7),VLOOKUP(W181,NyLi2R!$A$2:$K$20,DK181),""))</f>
        <v/>
      </c>
      <c r="AR181" s="4" t="str">
        <f>IF(X181="","",IF(AND(ISNUMBER(N181),DK181&gt;7),VLOOKUP(X181,NyLi2E!$A$2:$K$20,DK181),""))</f>
        <v/>
      </c>
      <c r="AS181" s="4" t="str">
        <f>IF(AND(ISNUMBER(N181),ISNUMBER(AQ181),ISNUMBER(AR181),DK181&gt;7),VLOOKUP(AQ181+AR181,NyLi2T!$A$2:$K$40,DK181),"")</f>
        <v/>
      </c>
      <c r="AT181" s="4" t="str">
        <f>IF(AE181="","",IF(AND(ISNUMBER(N181),DK181&lt;8),VLOOKUP(AE181,NySs!$A$2:$G$28,DK181),""))</f>
        <v/>
      </c>
      <c r="AU181" s="4" t="str">
        <f>IF(AD181="","",IF(AND(ISNUMBER(N181),DK181&lt;9),VLOOKUP(AD181,NyEo!$A$2:$H$22,DK181),""))</f>
        <v/>
      </c>
      <c r="AV181" s="4" t="str">
        <f>IF(Q181="","",IF(AND(ISNUMBER(N181),DK181&gt;7),VLOOKUP(Q181,NyHt!$A$2:$K$17,DK181),""))</f>
        <v/>
      </c>
      <c r="AW181" s="4" t="str">
        <f>IF(R181="","",IF(ISNUMBER(N181),VLOOKUP(R181,NySiF!$A$2:$K$18,DK181),""))</f>
        <v/>
      </c>
      <c r="AX181" s="4" t="str">
        <f>IF(S181="","",IF(ISNUMBER(N181),VLOOKUP(S181,NySiB!$A$2:$K$16,DK181),""))</f>
        <v/>
      </c>
      <c r="AY181" s="4" t="str">
        <f>IF(T181="","",IF(ISNUMBER(N181),VLOOKUP(T181,NySiT!$A$2:$K$32,DK181),""))</f>
        <v/>
      </c>
      <c r="AZ181" s="4" t="str">
        <f>IF(Y181="","",IF(ISNUMBER(N181),VLOOKUP(Y181,NyVs!$A$2:$K$86,DK181),""))</f>
        <v/>
      </c>
      <c r="BA181" s="4" t="str">
        <f>IF(AI181="","",IF(ISNUMBER(N181),VLOOKUP(AI181,NyPp!$A$2:$K$202,DK181),""))</f>
        <v/>
      </c>
      <c r="BB181" s="4" t="str">
        <f>IF(AND(ISNUMBER(AJ181),ISNUMBER(AK181),ISNUMBER(AL181),ISNUMBER(AM181),DK181&lt;8),IF(COUNTIF(O181,0)+COUNTIF(P181,0)+COUNTIF(AA181,0)+COUNTIF(Z181,0)&gt;1,"",VLOOKUP(AJ181+AK181+AL181+AM181,NyIGS!$A$2:$K$78,DK181)),IF(AND(ISNUMBER(AJ181),ISNUMBER(AL181),ISNUMBER(AM181),ISNUMBER(AS181),DK181&gt;7),IF(COUNTIF(O181,0)+COUNTIF(AA181,0)+COUNTIF(Z181,0)+AND(COUNTIF(W181,0),COUNTIF(X181,0))&gt;1,"",VLOOKUP(AJ181+AL181+AM181+AS181,NyIGS!$A$2:$K$78,DK181)),""))</f>
        <v/>
      </c>
      <c r="BC181" s="4" t="str">
        <f>IF(AND(ISNUMBER(AJ181),ISNUMBER(AN181),ISNUMBER(AT181),DK181&lt;8),IF(COUNTIF(O181,0)+COUNTIF(U181,0)+COUNTIF(AE181,0)&gt;1,"",VLOOKUP(AJ181+AN181+AT181,NyIRS!$A$2:$K$59,DK181)),IF(AND(ISNUMBER(AJ181),ISNUMBER(AQ181),DK181&gt;7),IF(COUNTIF(O181,0)+COUNTIF(W181,0)&gt;1,"",VLOOKUP(AJ181+AQ181,NyIRS!$A$2:$K$59,DK181)),""))</f>
        <v/>
      </c>
      <c r="BD181" s="4" t="str">
        <f>IF(AND(ISNUMBER(AK181),ISNUMBER(AL181),ISNUMBER(AM181),DK181&lt;8),IF(COUNTIF(P181,0)+COUNTIF(AA181,0)+COUNTIF(Z181,0)&gt;1,"",VLOOKUP(AK181+AL181+AM181,NyIES!$A$2:$K$59,DK181)),IF(AND(ISNUMBER(AL181),ISNUMBER(AM181),ISNUMBER(AR181),DK181&gt;7),IF(COUNTIF(AA181,0)+COUNTIF(Z181,0)+COUNTIF(X181,0)&gt;1,"",VLOOKUP(AL181+AM181+AR181,NyIES!$A$2:$K$59,DK181)),""))</f>
        <v/>
      </c>
      <c r="BE181" s="4" t="str">
        <f>IF(AND(ISNUMBER(AJ181),ISNUMBER(AP181),ISNUMBER(AU181),DK181&lt;8),IF(COUNTIF(O181,0)+AND(COUNTIF(U181,0),COUNTIF(V181,0))+COUNTIF(AD181,0)&gt;1,"",VLOOKUP(AJ181+AP181+AU181,NyISI!$A$2:$K$59,DK181)),IF(AND(ISNUMBER(AS181),ISNUMBER(AU181),ISNUMBER(AV181),DK181=8),IF(COUNTIF(AD181,0)+COUNTIF(Q181,0)+AND(COUNTIF(W181,0),COUNTIF(X181,0))&gt;1,"",VLOOKUP(AS181+AU181+AV181,NyISI!$A$2:$K$59,DK181)),IF(AND(ISNUMBER(AS181),ISNUMBER(AV181),DK181&gt;8),IF(COUNTIF(Q181,0)+AND(COUNTIF(W181,0),COUNTIF(X181,0))&gt;1,"",VLOOKUP(AS181+AV181,NyISI!$A$2:$K$59,DK181)),"")))</f>
        <v/>
      </c>
      <c r="BF181" s="4" t="str">
        <f>IF(AND(ISNUMBER(AT181),ISNUMBER(AK181),ISNUMBER(AL181),ISNUMBER(AM181),DK181&lt;8),IF(COUNTIF(P181,0)+COUNTIF(AA181,0)+COUNTIF(Z181,0)+COUNTIF(AE181,0)&gt;1,"",VLOOKUP(AT181+AK181+AL181+AM181,NyISS!$A$2:$G$78,DK181)),"")</f>
        <v/>
      </c>
      <c r="BG181" s="4" t="str">
        <f>IF(AND(ISNUMBER(AJ181),ISNUMBER(AL181),ISNUMBER(AM181),DK181&gt;7),IF(COUNTIF(O181,0)+COUNTIF(AA181,0)+COUNTIF(Z181,0)&gt;1,"",VLOOKUP(AJ181+AL181+AM181,NyISM!$A$2:$K$59,DK181)),"")</f>
        <v/>
      </c>
      <c r="BH181" s="4" t="str">
        <f>IF(AND(ISNUMBER(AY181),ISNUMBER(AZ181)),IF(COUNTIF(T181,0)+COUNTIF(Y181,0)&gt;1,"",VLOOKUP(AY181+AZ181,NyIAM!$A$2:$K$40,DK181)),"")</f>
        <v/>
      </c>
      <c r="BJ181" s="4" t="str">
        <f>IF(ISNUMBER(BB181),VLOOKUP(BB181,Percentil!$A$2:$B$122,2,1),"")</f>
        <v/>
      </c>
      <c r="BK181" s="4" t="str">
        <f>IF(ISNUMBER(BC181),VLOOKUP(BC181,Percentil!$A$2:$B$122,2,1),"")</f>
        <v/>
      </c>
      <c r="BL181" s="4" t="str">
        <f>IF(ISNUMBER(BD181),VLOOKUP(BD181,Percentil!$A$2:$B$122,2,1),"")</f>
        <v/>
      </c>
      <c r="BM181" s="4" t="str">
        <f>IF(ISNUMBER(BE181),VLOOKUP(BE181,Percentil!$A$2:$B$122,2,1),"")</f>
        <v/>
      </c>
      <c r="BN181" s="4" t="str">
        <f>IF(ISNUMBER(BF181),VLOOKUP(BF181,Percentil!$A$2:$B$122,2,1),"")</f>
        <v/>
      </c>
      <c r="BO181" s="4" t="str">
        <f>IF(ISNUMBER(BG181),VLOOKUP(BG181,Percentil!$A$2:$B$122,2,1),"")</f>
        <v/>
      </c>
      <c r="BP181" s="4" t="str">
        <f>IF(ISNUMBER(BH181),VLOOKUP(BH181,Percentil!$A$2:$B$122,2,1),"")</f>
        <v/>
      </c>
      <c r="BQ181" s="4" t="str">
        <f>IF(AND(ISNUMBER(AJ181),ISNUMBER(DK181)),IF(AJ181-VLOOKUP(BI181,NyFi!$L$2:$V$4,DK181,1)&lt;1,1 &amp; " - " &amp; AJ181+VLOOKUP(BI181,NyFi!$L$2:$V$4,DK181,1),IF(AJ181+VLOOKUP(BI181,NyFi!$L$2:$V$4,DK181,1)&gt;19,AJ181-VLOOKUP(BI181,NyFi!$L$2:$V$4,DK181,1) &amp; " - " &amp; 19,AJ181-VLOOKUP(BI181,NyFi!$L$2:$V$4,DK181,1) &amp; " - " &amp; AJ181+VLOOKUP(BI181,NyFi!$L$2:$V$4,DK181,1))),"")</f>
        <v/>
      </c>
      <c r="BR181" s="4" t="str">
        <f>IF(AND(ISNUMBER(DK181),DK181&lt;8),IF(AND(ISNUMBER(AK181),ISNUMBER(DK181)),IF(AK181-VLOOKUP(BI181,NyGs!$L$2:$V$4,DK181,1)&lt;1,1 &amp; " - " &amp; AK181+VLOOKUP(BI181,NyGs!$L$2:$V$4,DK181,1),IF(AK181+VLOOKUP(BI181,NyGs!$L$2:$V$4,DK181,1)&gt;19,AK181-VLOOKUP(BI181,NyGs!$L$2:$V$4,DK181,1) &amp; " - " &amp; 19,AK181-VLOOKUP(BI181,NyGs!$L$2:$V$4,DK181,1) &amp; " - " &amp; AK181+VLOOKUP(BI181,NyGs!$L$2:$V$4,DK181,1))),""),"")</f>
        <v/>
      </c>
      <c r="BS181" s="4" t="str">
        <f>IF(AND(ISNUMBER(AL181),ISNUMBER(DK181)),IF(AL181-VLOOKUP(BI181,NyRm!$L$2:$V$4,DK181,1)&lt;1,1 &amp; " - " &amp; AL181+VLOOKUP(BI181,NyRm!$L$2:$V$4,DK181,1),IF(AL181+VLOOKUP(BI181,NyRm!$L$2:$V$4,DK181,1)&gt;19,AL181-VLOOKUP(BI181,NyRm!$L$2:$V$4,DK181,1) &amp; " - " &amp; 19,AL181-VLOOKUP(BI181,NyRm!$L$2:$V$4,DK181,1) &amp; " - " &amp; AL181+VLOOKUP(BI181,NyRm!$L$2:$V$4,DK181,1))),"")</f>
        <v/>
      </c>
      <c r="BT181" s="4" t="str">
        <f>IF(AND(ISNUMBER(AM181),ISNUMBER(DK181)),IF(AM181-VLOOKUP(BI181,NyFm!$L$2:$V$4,DK181,1)&lt;1,1 &amp; " - " &amp; AM181+VLOOKUP(BI181,NyFm!$L$2:$V$4,DK181,1),IF(AM181+VLOOKUP(BI181,NyFm!$L$2:$V$4,DK181,1)&gt;19,AM181-VLOOKUP(BI181,NyFm!$L$2:$V$4,DK181,1) &amp; " - " &amp; 19,AM181-VLOOKUP(BI181,NyFm!$L$2:$V$4,DK181,1) &amp; " - " &amp; AM181+VLOOKUP(BI181,NyFm!$L$2:$V$4,DK181,1))),"")</f>
        <v/>
      </c>
      <c r="BU181" s="4" t="str">
        <f>IF(AND(ISNUMBER(DK181),DK181&lt;8),IF(AND(ISNUMBER(AN181),ISNUMBER(DK181)),IF(AN181-VLOOKUP(BI181,NyLi1R!$L$2:$V$4,DK181,1)&lt;1,1 &amp; " - " &amp; AN181+VLOOKUP(BI181,NyLi1R!$L$2:$V$4,DK181,1),IF(AN181+VLOOKUP(BI181,NyLi1R!$L$2:$V$4,DK181,1)&gt;19,AN181-VLOOKUP(BI181,NyLi1R!$L$2:$V$4,DK181,1) &amp; " - " &amp; 19,AN181-VLOOKUP(BI181,NyLi1R!$L$2:$V$4,DK181,1) &amp; " - " &amp; AN181+VLOOKUP(BI181,NyLi1R!$L$2:$V$4,DK181,1))),""),"")</f>
        <v/>
      </c>
      <c r="BV181" s="4" t="str">
        <f>IF(AND(ISNUMBER(DK181),DK181&lt;8),IF(AND(ISNUMBER(AO181),ISNUMBER(DK181)),IF(AO181-VLOOKUP(BI181,NyLi1E!$L$2:$V$4,DK181,1)&lt;1,1 &amp; " - " &amp; AO181+VLOOKUP(BI181,NyLi1E!$L$2:$V$4,DK181,1),IF(AO181+VLOOKUP(BI181,NyLi1E!$L$2:$V$4,DK181,1)&gt;19,AO181-VLOOKUP(BI181,NyLi1E!$L$2:$V$4,DK181,1) &amp; " - " &amp; 19,AO181-VLOOKUP(BI181,NyLi1E!$L$2:$V$4,DK181,1) &amp; " - " &amp; AO181+VLOOKUP(BI181,NyLi1E!$L$2:$V$4,DK181,1))),""),"")</f>
        <v/>
      </c>
      <c r="BW181" s="4" t="str">
        <f>IF(AND(ISNUMBER(DK181),DK181&lt;8),IF(AND(ISNUMBER(AP181),ISNUMBER(DK181)),IF(AP181-VLOOKUP(BI181,NyLi1T!$L$2:$V$4,DK181,1)&lt;1,1 &amp; " - " &amp; AP181+VLOOKUP(BI181,NyLi1T!$L$2:$V$4,DK181,1),IF(AP181+VLOOKUP(BI181,NyLi1T!$L$2:$V$4,DK181,1)&gt;19,AP181-VLOOKUP(BI181,NyLi1T!$L$2:$V$4,DK181,1) &amp; " - " &amp; 19,AP181-VLOOKUP(BI181,NyLi1T!$L$2:$V$4,DK181,1) &amp; " - " &amp; AP181+VLOOKUP(BI181,NyLi1T!$L$2:$V$4,DK181,1))),""),"")</f>
        <v/>
      </c>
      <c r="BX181" s="4" t="str">
        <f>IF(AND(ISNUMBER(DK181),DK181&gt;7),IF(AND(ISNUMBER(AQ181),ISNUMBER(DK181)),IF(AQ181-VLOOKUP(BI181,NyLi2R!$L$2:$V$4,DK181,1)&lt;1,1 &amp; " - " &amp; AQ181+VLOOKUP(BI181,NyLi2R!$L$2:$V$4,DK181,1),IF(AQ181+VLOOKUP(BI181,NyLi2R!$L$2:$V$4,DK181,1)&gt;19,AQ181-VLOOKUP(BI181,NyLi2R!$L$2:$V$4,DK181,1) &amp; " - " &amp; 19,AQ181-VLOOKUP(BI181,NyLi2R!$L$2:$V$4,DK181,1) &amp; " - " &amp; AQ181+VLOOKUP(BI181,NyLi2R!$L$2:$V$4,DK181,1))),""),"")</f>
        <v/>
      </c>
      <c r="BY181" s="4" t="str">
        <f>IF(AND(ISNUMBER(DK181),DK181&gt;7),IF(AND(ISNUMBER(AR181),ISNUMBER(DK181)),IF(AR181-VLOOKUP(BI181,NyLi2E!$L$2:$V$4,DK181,1)&lt;1,1 &amp; " - " &amp; AR181+VLOOKUP(BI181,NyLi2E!$L$2:$V$4,DK181,1),IF(AR181+VLOOKUP(BI181,NyLi2E!$L$2:$V$4,DK181,1)&gt;19,AR181-VLOOKUP(BI181,NyLi2E!$L$2:$V$4,DK181,1) &amp; " - " &amp; 19,AR181-VLOOKUP(BI181,NyLi2E!$L$2:$V$4,DK181,1) &amp; " - " &amp; AR181+VLOOKUP(BI181,NyLi2E!$L$2:$V$4,DK181,1))),""),"")</f>
        <v/>
      </c>
      <c r="BZ181" s="4" t="str">
        <f>IF(AND(ISNUMBER(DK181),DK181&gt;7),IF(AND(ISNUMBER(AS181),ISNUMBER(DK181)),IF(AS181-VLOOKUP(BI181,NyLi2T!$L$2:$V$4,DK181,1)&lt;1,1 &amp; " - " &amp; AS181+VLOOKUP(BI181,NyLi2T!$L$2:$V$4,DK181,1),IF(AS181+VLOOKUP(BI181,NyLi2T!$L$2:$V$4,DK181,1)&gt;19,AS181-VLOOKUP(BI181,NyLi2T!$L$2:$V$4,DK181,1) &amp; " - " &amp; 19,AS181-VLOOKUP(BI181,NyLi2T!$L$2:$V$4,DK181,1) &amp; " - " &amp; AS181+VLOOKUP(BI181,NyLi2T!$L$2:$V$4,DK181,1))),""),"")</f>
        <v/>
      </c>
      <c r="CA181" s="4" t="str">
        <f>IF(AND(ISNUMBER(DK181),DK181&lt;8),IF(AND(ISNUMBER(AT181),ISNUMBER(DK181)),IF(AT181-VLOOKUP(BI181,NySs!$L$2:$V$4,DK181,1)&lt;1,1 &amp; " - " &amp; AT181+VLOOKUP(BI181,NySs!$L$2:$V$4,DK181,1),IF(AT181+VLOOKUP(BI181,NySs!$L$2:$V$4,DK181,1)&gt;19,AT181-VLOOKUP(BI181,NySs!$L$2:$V$4,DK181,1) &amp; " - " &amp; 19,AT181-VLOOKUP(BI181,NySs!$L$2:$V$4,DK181,1) &amp; " - " &amp; AT181+VLOOKUP(BI181,NySs!$L$2:$V$4,DK181,1))),""),"")</f>
        <v/>
      </c>
      <c r="CB181" s="4" t="str">
        <f>IF(AND(ISNUMBER(DK181),DK181&lt;9),IF(AND(ISNUMBER(AU181),ISNUMBER(DK181)),IF(AU181-VLOOKUP(BI181,NyEo!$L$2:$V$4,DK181,1)&lt;1,1 &amp; " - " &amp; AU181+VLOOKUP(BI181,NyEo!$L$2:$V$4,DK181,1),IF(AU181+VLOOKUP(BI181,NyEo!$L$2:$V$4,DK181,1)&gt;19,AU181-VLOOKUP(BI181,NyEo!$L$2:$V$4,DK181,1) &amp; " - " &amp; 19,AU181-VLOOKUP(BI181,NyEo!$L$2:$V$4,DK181,1) &amp; " - " &amp; AU181+VLOOKUP(BI181,NyEo!$L$2:$V$4,DK181,1))),""),"")</f>
        <v/>
      </c>
      <c r="CC181" s="4" t="str">
        <f>IF(AND(ISNUMBER(DK181),DK181&gt;7),IF(AND(ISNUMBER(AV181),ISNUMBER(DK181)),IF(AV181-VLOOKUP(BI181,NyHt!$L$2:$V$4,DK181,1)&lt;1,1 &amp; " - " &amp; AV181+VLOOKUP(BI181,NyHt!$L$2:$V$4,DK181,1),IF(AV181+VLOOKUP(BI181,NyHt!$L$2:$V$4,DK181,1)&gt;19,AV181-VLOOKUP(BI181,NyHt!$L$2:$V$4,DK181,1) &amp; " - " &amp; 19,AV181-VLOOKUP(BI181,NyHt!$L$2:$V$4,DK181,1) &amp; " - " &amp; AV181+VLOOKUP(BI181,NyHt!$L$2:$V$4,DK181,1))),""),"")</f>
        <v/>
      </c>
      <c r="CD181" s="4" t="str">
        <f>IF(AND(ISNUMBER(AW181),ISNUMBER(DK181)),IF(AW181-VLOOKUP(BI181,NySiF!$L$2:$V$4,DK181,1)&lt;1,1 &amp; " - " &amp; AW181+VLOOKUP(BI181,NySiF!$L$2:$V$4,DK181,1),IF(AW181+VLOOKUP(BI181,NySiF!$L$2:$V$4,DK181,1)&gt;19,AW181-VLOOKUP(BI181,NySiF!$L$2:$V$4,DK181,1) &amp; " - " &amp; 19,AW181-VLOOKUP(BI181,NySiF!$L$2:$V$4,DK181,1) &amp; " - " &amp; AW181+VLOOKUP(BI181,NySiF!$L$2:$V$4,DK181,1))),"")</f>
        <v/>
      </c>
      <c r="CE181" s="4" t="str">
        <f>IF(AND(ISNUMBER(AX181),ISNUMBER(DK181)),IF(AX181-VLOOKUP(BI181,NySiB!$L$2:$V$4,DK181,1)&lt;1,1 &amp; " - " &amp; AX181+VLOOKUP(BI181,NySiB!$L$2:$V$4,DK181,1),IF(AX181+VLOOKUP(BI181,NySiB!$L$2:$V$4,DK181,1)&gt;19,AX181-VLOOKUP(BI181,NySiB!$L$2:$V$4,DK181,1) &amp; " - " &amp; 19,AX181-VLOOKUP(BI181,NySiB!$L$2:$V$4,DK181,1) &amp; " - " &amp; AX181+VLOOKUP(BI181,NySiB!$L$2:$V$4,DK181,1))),"")</f>
        <v/>
      </c>
      <c r="CF181" s="4" t="str">
        <f>IF(AND(ISNUMBER(AY181),ISNUMBER(DK181)),IF(AY181-VLOOKUP(BI181,NySiT!$L$2:$V$4,DK181,1)&lt;1,1 &amp; " - " &amp; AY181+VLOOKUP(BI181,NySiT!$L$2:$V$4,DK181,1),IF(AY181+VLOOKUP(BI181,NySiT!$L$2:$V$4,DK181,1)&gt;19,AY181-VLOOKUP(BI181,NySiT!$L$2:$V$4,DK181,1) &amp; " - " &amp; 19,AY181-VLOOKUP(BI181,NySiT!$L$2:$V$4,DK181,1) &amp; " - " &amp; AY181+VLOOKUP(BI181,NySiT!$L$2:$V$4,DK181,1))),"")</f>
        <v/>
      </c>
      <c r="CG181" s="4" t="str">
        <f>IF(AND(ISNUMBER(AZ181),ISNUMBER(DK181)),IF(AZ181-VLOOKUP(BI181,NyVs!$L$2:$V$4,DK181,1)&lt;1,1 &amp; " - " &amp; AZ181+VLOOKUP(BI181,NyVs!$L$2:$V$4,DK181,1),IF(AZ181+VLOOKUP(BI181,NyVs!$L$2:$V$4,DK181,1)&gt;19,AZ181-VLOOKUP(BI181,NyVs!$L$2:$V$4,DK181,1) &amp; " - " &amp; 19,AZ181-VLOOKUP(BI181,NyVs!$L$2:$V$4,DK181,1) &amp; " - " &amp; AZ181+VLOOKUP(BI181,NyVs!$L$2:$V$4,DK181,1))),"")</f>
        <v/>
      </c>
      <c r="CH181" s="4" t="str">
        <f>IF(AND(ISNUMBER(BA181),ISNUMBER(DK181)),IF(BA181-VLOOKUP(BI181,NyPp!$L$2:$V$4,DK181,1)&lt;1,1 &amp; " - " &amp; BA181+VLOOKUP(BI181,NyPp!$L$2:$V$4,DK181,1),IF(BA181+VLOOKUP(BI181,NyPp!$L$2:$V$4,DK181,1)&gt;19,BA181-VLOOKUP(BI181,NyPp!$L$2:$V$4,DK181,1) &amp; " - " &amp; 19,BA181-VLOOKUP(BI181,NyPp!$L$2:$V$4,DK181,1) &amp; " - " &amp; BA181+VLOOKUP(BI181,NyPp!$L$2:$V$4,DK181,1))),"")</f>
        <v/>
      </c>
      <c r="CI181" s="4" t="str">
        <f>IF(AND(ISNUMBER(BB181),ISNUMBER(DK181)),IF(BB181-VLOOKUP(BI181,NyIGS!$L$2:$V$4,DK181,1)&lt;40,40 &amp; " - " &amp; BB181+VLOOKUP(BI181,NyIGS!$L$2:$V$4,DK181,1),IF(BB181+VLOOKUP(BI181,NyIGS!$L$2:$V$4,DK181,1)&gt;160,BB181-VLOOKUP(BI181,NyIGS!$L$2:$V$4,DK181,1) &amp; " - " &amp; 160,BB181-VLOOKUP(BI181,NyIGS!$L$2:$V$4,DK181,1) &amp; " - " &amp; BB181+VLOOKUP(BI181,NyIGS!$L$2:$V$4,DK181,1))),"")</f>
        <v/>
      </c>
      <c r="CJ181" s="4" t="str">
        <f>IF(AND(ISNUMBER(BC181),ISNUMBER(DK181)),IF(BC181-VLOOKUP(BI181,NyIRS!$L$2:$V$4,DK181,1)&lt;40,40 &amp; " - " &amp; BC181+VLOOKUP(BI181,NyIRS!$L$2:$V$4,DK181,1),IF(BC181+VLOOKUP(BI181,NyIRS!$L$2:$V$4,DK181,1)&gt;160,BC181-VLOOKUP(BI181,NyIRS!$L$2:$V$4,DK181,1) &amp; " - " &amp; 160,BC181-VLOOKUP(BI181,NyIRS!$L$2:$V$4,DK181,1) &amp; " - " &amp; BC181+VLOOKUP(BI181,NyIRS!$L$2:$V$4,DK181,1))),"")</f>
        <v/>
      </c>
      <c r="CK181" s="4" t="str">
        <f>IF(AND(ISNUMBER(BD181),ISNUMBER(DK181)),IF(BD181-VLOOKUP(BI181,NyIES!$L$2:$V$4,DK181,1)&lt;40,40 &amp; " - " &amp; BD181+VLOOKUP(BI181,NyIES!$L$2:$V$4,DK181,1),IF(BD181+VLOOKUP(BI181,NyIES!$L$2:$V$4,DK181,1)&gt;160,BD181-VLOOKUP(BI181,NyIES!$L$2:$V$4,DK181,1) &amp; " - " &amp; 160,BD181-VLOOKUP(BI181,NyIES!$L$2:$V$4,DK181,1) &amp; " - " &amp; BD181+VLOOKUP(BI181,NyIES!$L$2:$V$4,DK181,1))),"")</f>
        <v/>
      </c>
      <c r="CL181" s="4" t="str">
        <f>IF(AND(ISNUMBER(BE181),ISNUMBER(DK181)),IF(BE181-VLOOKUP(BI181,NyISI!$L$2:$V$4,DK181,1)&lt;40,40 &amp; " - " &amp; BE181+VLOOKUP(BI181,NyISI!$L$2:$V$4,DK181,1),IF(BE181+VLOOKUP(BI181,NyISI!$L$2:$V$4,DK181,1)&gt;160,BE181-VLOOKUP(BI181,NyISI!$L$2:$V$4,DK181,1) &amp; " - " &amp; 160,BE181-VLOOKUP(BI181,NyISI!$L$2:$V$4,DK181,1) &amp; " - " &amp; BE181+VLOOKUP(BI181,NyISI!$L$2:$V$4,DK181,1))),"")</f>
        <v/>
      </c>
      <c r="CM181" s="4" t="str">
        <f>IF(AND(ISNUMBER(DK181),DK181&lt;8),IF(AND(ISNUMBER(BF181),ISNUMBER(DK181)),IF(BF181-VLOOKUP(BI181,NyISS!$L$2:$V$4,DK181,1)&lt;40,40 &amp; " - " &amp; BF181+VLOOKUP(BI181,NyISS!$L$2:$V$4,DK181,1),IF(BF181+VLOOKUP(BI181,NyISS!$L$2:$V$4,DK181,1)&gt;160,BF181-VLOOKUP(BI181,NyISS!$L$2:$V$4,DK181,1) &amp; " - " &amp; 160,BF181-VLOOKUP(BI181,NyISS!$L$2:$V$4,DK181,1) &amp; " - " &amp; BF181+VLOOKUP(BI181,NyISS!$L$2:$V$4,DK181,1))),""),"")</f>
        <v/>
      </c>
      <c r="CN181" s="4" t="str">
        <f>IF(AND(ISNUMBER(DK181),DK181&gt;7),IF(AND(ISNUMBER(BG181),ISNUMBER(DK181)),IF(BG181-VLOOKUP(BI181,NyISM!$L$2:$V$4,DK181,1)&lt;40,40 &amp; " - " &amp; BG181+VLOOKUP(BI181,NyISM!$L$2:$V$4,DK181,1),IF(BG181+VLOOKUP(BI181,NyISM!$L$2:$V$4,DK181,1)&gt;160,BG181-VLOOKUP(BI181,NyISM!$L$2:$V$4,DK181,1) &amp; " - " &amp; 160,BG181-VLOOKUP(BI181,NyISM!$L$2:$V$4,DK181,1) &amp; " - " &amp; BG181+VLOOKUP(BI181,NyISM!$L$2:$V$4,DK181,1))),""),"")</f>
        <v/>
      </c>
      <c r="CO181" s="4" t="str">
        <f>IF(AND(ISNUMBER(BH181),ISNUMBER(DK181)),IF(BH181-VLOOKUP(BI181,NyIAM!$L$2:$V$4,DK181,1)&lt;40,40 &amp; " - " &amp; BH181+VLOOKUP(BI181,NyIAM!$L$2:$V$4,DK181,1),IF(BH181+VLOOKUP(BI181,NyIAM!$L$2:$V$4,DK181,1)&gt;160,BH181-VLOOKUP(BI181,NyIAM!$L$2:$V$4,DK181,1) &amp; " - " &amp; 160,BH181-VLOOKUP(BI181,NyIAM!$L$2:$V$4,DK181,1) &amp; " - " &amp; BH181+VLOOKUP(BI181,NyIAM!$L$2:$V$4,DK181,1))),"")</f>
        <v/>
      </c>
      <c r="CP181" s="4" t="str">
        <f>IF(AF181="","",IF(AND(ISNUMBER(AF181),ISNUMBER(DK181)),IF(VLOOKUP(AF181,NyOm!$A$2:$K$30,DK181,1)=1,"Onormalt få ord",IF(VLOOKUP(AF181,NyOm!$A$2:$K$30,DK181,1)=2,"Färre antal ord än normalt",IF(VLOOKUP(AF181,NyOm!$A$2:$K$30,DK181,1)=3,"Normalt antal ord","")))))</f>
        <v/>
      </c>
      <c r="CQ181" s="4" t="str">
        <f>IF(AB181="","",IF(AND(ISNUMBER(AB181),ISNUMBER(DK181)),IF(VLOOKUP(AB181,NyPbTid!$A$2:$K$218,DK181,1)=1,"Onormalt lång tidsåtgång",IF(VLOOKUP(AB181,NyPbTid!$A$2:$K$218,DK181,1)=2,"Långsammare än normalt",IF(VLOOKUP(AB181,NyPbTid!$A$2:$K$218,DK181,1)=3,"Normal tidsåtgång","")))))</f>
        <v/>
      </c>
      <c r="CR181" s="4" t="str">
        <f>IF(AC181="","",IF(AND(ISNUMBER(AC181),ISNUMBER(DK181)),IF(VLOOKUP(AC181,NyPbFel!$A$2:$K$18,DK181,1)=1,"Onormalt antal fel",IF(VLOOKUP(AC181,NyPbFel!$A$2:$K$18,DK181,1)=2,"Fler fel än normalt",IF(VLOOKUP(AC181,NyPbFel!$A$2:$K$18,DK181,1)=3,"Normalt antal fel","")))))</f>
        <v/>
      </c>
      <c r="CS181" s="4" t="str">
        <f t="shared" si="50"/>
        <v/>
      </c>
      <c r="CT181" s="4" t="str">
        <f>IF(OR(ISNUMBER(CS181),CS181="0**"),IF(ISNUMBER(CS181),CS181/ABS(CS181)*VLOOKUP(1,SignDiff!$A$3:$K$4,DK181,1),VLOOKUP(1,SignDiff!$A$3:$K$4,DK181,1)),"")</f>
        <v/>
      </c>
      <c r="CU181" s="4" t="str">
        <f>IF(OR(ISNUMBER(CS181),CS181="0**"),IF(ISNUMBER(CS181),CS181/ABS(CS181)*VLOOKUP(1,SignDiff!$A$7:$K$8,DK181,1),VLOOKUP(1,SignDiff!$A$7:$K$8,DK181,1)),"")</f>
        <v/>
      </c>
      <c r="CV181" s="4" t="str">
        <f t="shared" si="51"/>
        <v/>
      </c>
      <c r="CW181" s="4" t="str">
        <f t="shared" si="52"/>
        <v/>
      </c>
      <c r="CX181" s="4" t="str">
        <f>IF(OR(ISNUMBER(CS181),CS181="0**"),IF(CS181="0**",VLOOKUP(0,'IRS-IES'!$A$2:$C$43,2,1),IF(CS181&lt;0,VLOOKUP(ABS(CS181),'IRS-IES'!$A$2:$C$43,2,1),VLOOKUP(ABS(CS181),'IRS-IES'!$A$2:$C$43,3,1))),"")</f>
        <v/>
      </c>
      <c r="CY181" s="4" t="str">
        <f t="shared" si="53"/>
        <v/>
      </c>
      <c r="CZ181" s="4" t="str">
        <f>IF(OR(ISNUMBER(CY181),CY181="0**"),IF(ISNUMBER(CY181),CY181/ABS(CY181)*VLOOKUP(2,SignDiff!$A$3:$K$4,DK181,1),VLOOKUP(2,SignDiff!$A$3:$K$4,DK181,1)),"")</f>
        <v/>
      </c>
      <c r="DA181" s="4" t="str">
        <f>IF(OR(ISNUMBER(CY181),CY181="0**"),IF(ISNUMBER(CY181),CY181/ABS(CY181)*VLOOKUP(2,SignDiff!$A$7:$K$8,DK181,1),VLOOKUP(2,SignDiff!$A$7:$K$8,DK181,1)),"")</f>
        <v/>
      </c>
      <c r="DB181" s="4" t="str">
        <f t="shared" si="54"/>
        <v/>
      </c>
      <c r="DC181" s="4" t="str">
        <f t="shared" si="55"/>
        <v/>
      </c>
      <c r="DD181" s="4" t="str">
        <f>IF(OR(ISNUMBER(CY181),CY181="0**"),IF(CY181="0**",VLOOKUP(0,'ISI-ISS'!$A$2:$C$43,2,1),IF(CY181&lt;0,VLOOKUP(ABS(CY181),'ISI-ISS'!$A$2:$C$43,2,1),VLOOKUP(ABS(CY181),'ISI-ISS'!$A$2:$C$43,3,1))),"")</f>
        <v/>
      </c>
      <c r="DE181" s="4" t="str">
        <f t="shared" si="56"/>
        <v/>
      </c>
      <c r="DF181" s="4" t="str">
        <f>IF(OR(ISNUMBER(DE181),DE181="0**"),IF(ISNUMBER(DE181),DE181/ABS(DE181)*VLOOKUP(2,SignDiff!$A$3:$K$4,DK181,1),VLOOKUP(2,SignDiff!$A$3:$K$4,DK181,1)),"")</f>
        <v/>
      </c>
      <c r="DG181" s="4" t="str">
        <f>IF(OR(ISNUMBER(DE181),DE181="0**"),IF(ISNUMBER(DE181),DE181/ABS(DE181)*VLOOKUP(2,SignDiff!$A$7:$K$8,DK181,1),VLOOKUP(2,SignDiff!$A$7:$K$8,DK181,1)),"")</f>
        <v/>
      </c>
      <c r="DH181" s="4" t="str">
        <f t="shared" si="57"/>
        <v/>
      </c>
      <c r="DI181" s="4" t="str">
        <f t="shared" si="58"/>
        <v/>
      </c>
      <c r="DJ181" s="4" t="str">
        <f>IF(OR(ISNUMBER(DE181),DE181="0**"),IF(DE181="0**",VLOOKUP(0,'ISI-ISM'!$A$2:$C$43,2,1),IF(DE181&lt;0,VLOOKUP(ABS(DE181),'ISI-ISM'!$A$2:$C$43,2,1),VLOOKUP(ABS(DE181),'ISI-ISM'!$A$2:$C$43,3,1))),"")</f>
        <v/>
      </c>
      <c r="DK181" s="4" t="str">
        <f>IF(ISERROR(VLOOKUP(N181,age!$A$2:$C$11,2,1)),"",VLOOKUP(N181,age!$A$2:$C$11,2,1))</f>
        <v/>
      </c>
      <c r="DL181" s="4" t="str">
        <f>IF(ISERROR(VLOOKUP(N181,age!$A$2:$C$11,3,1)),"",VLOOKUP(N181,age!$A$2:$C$11,3,1))</f>
        <v/>
      </c>
      <c r="DM181" s="4">
        <f t="shared" si="45"/>
        <v>0</v>
      </c>
      <c r="DN181" s="4">
        <f t="shared" si="46"/>
        <v>0</v>
      </c>
      <c r="DO181" s="4">
        <f t="shared" si="47"/>
        <v>0</v>
      </c>
      <c r="DP181" s="4">
        <f t="shared" si="48"/>
        <v>0</v>
      </c>
      <c r="DQ181" s="4">
        <f t="shared" si="49"/>
        <v>0</v>
      </c>
      <c r="DR181" s="9" t="str">
        <f t="shared" si="59"/>
        <v/>
      </c>
      <c r="DS181" s="9" t="str">
        <f t="shared" si="60"/>
        <v/>
      </c>
      <c r="DT181" s="9" t="str">
        <f t="shared" si="61"/>
        <v/>
      </c>
      <c r="DU181" s="9" t="str">
        <f t="shared" si="62"/>
        <v/>
      </c>
      <c r="DV181" s="9" t="str">
        <f t="shared" si="63"/>
        <v/>
      </c>
      <c r="DW181" s="9" t="str">
        <f t="shared" si="64"/>
        <v/>
      </c>
      <c r="DX181" s="9" t="str">
        <f t="shared" si="65"/>
        <v/>
      </c>
      <c r="DY181" s="9" t="str">
        <f>IF(AND(ISNUMBER(AJ181),ISNUMBER(DK181)),IF(AJ181-VLOOKUP(BI181,NyFi!$L$2:$V$4,DK181,1)&lt;1,1,AJ181-VLOOKUP(BI181,NyFi!$L$2:$V$4,DK181,1)),"")</f>
        <v/>
      </c>
      <c r="DZ181" s="9" t="str">
        <f>IF(AND(ISNUMBER(DK181),DK181&lt;8),IF(AND(ISNUMBER(AK181),ISNUMBER(DK181)),IF(AK181-VLOOKUP(BI181,NyGs!$L$2:$V$4,DK181,1)&lt;1,1,AK181-VLOOKUP(BI181,NyGs!$L$2:$V$4,DK181,1)),""),"")</f>
        <v/>
      </c>
      <c r="EA181" s="9" t="str">
        <f>IF(AND(ISNUMBER(AL181),ISNUMBER(DK181)),IF(AL181-VLOOKUP(BI181,NyRm!$L$2:$V$4,DK181,1)&lt;1,1,AL181-VLOOKUP(BI181,NyRm!$L$2:$V$4,DK181,1)),"")</f>
        <v/>
      </c>
      <c r="EB181" s="9" t="str">
        <f>IF(AND(ISNUMBER(AM181),ISNUMBER(DK181)),IF(AM181-VLOOKUP(BI181,NyFm!$L$2:$V$4,DK181,1)&lt;1,1,AM181-VLOOKUP(BI181,NyFm!$L$2:$V$4,DK181,1)),"")</f>
        <v/>
      </c>
      <c r="EC181" s="9" t="str">
        <f>IF(AND(ISNUMBER(DK181),DK181&lt;8),IF(AND(ISNUMBER(AN181),ISNUMBER(DK181)),IF(AN181-VLOOKUP(BI181,NyLi1R!$L$2:$V$4,DK181,1)&lt;1,1,AN181-VLOOKUP(BI181,NyLi1R!$L$2:$V$4,DK181,1)),""),"")</f>
        <v/>
      </c>
      <c r="ED181" s="9" t="str">
        <f>IF(AND(ISNUMBER(DK181),DK181&lt;8),IF(AND(ISNUMBER(AO181),ISNUMBER(DK181)),IF(AO181-VLOOKUP(BI181,NyLi1E!$L$2:$V$4,DK181,1)&lt;1,1,AO181-VLOOKUP(BI181,NyLi1E!$L$2:$V$4,DK181,1)),""),"")</f>
        <v/>
      </c>
      <c r="EE181" s="9" t="str">
        <f>IF(AND(ISNUMBER(DK181),DK181&lt;8),IF(AND(ISNUMBER(AP181),ISNUMBER(DK181)),IF(AP181-VLOOKUP(BI181,NyLi1T!$L$2:$V$4,DK181,1)&lt;1,1,AP181-VLOOKUP(BI181,NyLi1T!$L$2:$V$4,DK181,1)),""),"")</f>
        <v/>
      </c>
      <c r="EF181" s="9" t="str">
        <f>IF(AND(ISNUMBER(DK181),DK181&gt;7),IF(AND(ISNUMBER(AQ181),ISNUMBER(DK181)),IF(AQ181-VLOOKUP(BI181,NyLi2R!$L$2:$V$4,DK181,1)&lt;1,1,AQ181-VLOOKUP(BI181,NyLi2R!$L$2:$V$4,DK181,1)),""),"")</f>
        <v/>
      </c>
      <c r="EG181" s="9" t="str">
        <f>IF(AND(ISNUMBER(DK181),DK181&gt;7),IF(AND(ISNUMBER(AR181),ISNUMBER(DK181)),IF(AR181-VLOOKUP(BI181,NyLi2E!$L$2:$V$4,DK181,1)&lt;1,1,AR181-VLOOKUP(BI181,NyLi2E!$L$2:$V$4,DK181,1)),""),"")</f>
        <v/>
      </c>
      <c r="EH181" s="9" t="str">
        <f>IF(AND(ISNUMBER(DK181),DK181&gt;7),IF(AND(ISNUMBER(AS181),ISNUMBER(DK181)),IF(AS181-VLOOKUP(BI181,NyLi2T!$L$2:$V$4,DK181,1)&lt;1,1,AS181-VLOOKUP(BI181,NyLi2T!$L$2:$V$4,DK181,1)),""),"")</f>
        <v/>
      </c>
      <c r="EI181" s="9" t="str">
        <f>IF(AND(ISNUMBER(DK181),DK181&lt;8),IF(AND(ISNUMBER(AT181),ISNUMBER(DK181)),IF(AT181-VLOOKUP(BI181,NySs!$L$2:$V$4,DK181,1)&lt;1,1,AT181-VLOOKUP(BI181,NySs!$L$2:$V$4,DK181,1)),""),"")</f>
        <v/>
      </c>
      <c r="EJ181" s="9" t="str">
        <f>IF(AND(ISNUMBER(DK181),DK181&lt;9),IF(AND(ISNUMBER(AU181),ISNUMBER(DK181)),IF(AU181-VLOOKUP(BI181,NyEo!$L$2:$V$4,DK181,1)&lt;1,1,AU181-VLOOKUP(BI181,NyEo!$L$2:$V$4,DK181,1)),""),"")</f>
        <v/>
      </c>
      <c r="EK181" s="9" t="str">
        <f>IF(AND(ISNUMBER(DK181),DK181&gt;7),IF(AND(ISNUMBER(AV181),ISNUMBER(DK181)),IF(AV181-VLOOKUP(BI181,NyHt!$L$2:$V$4,DK181,1)&lt;1,1,AV181-VLOOKUP(BI181,NyHt!$L$2:$V$4,DK181,1)),""),"")</f>
        <v/>
      </c>
      <c r="EL181" s="9" t="str">
        <f>IF(AND(ISNUMBER(AW181),ISNUMBER(DK181)),IF(AW181-VLOOKUP(BI181,NySiF!$L$2:$V$4,DK181,1)&lt;1,1,AW181-VLOOKUP(BI181,NySiF!$L$2:$V$4,DK181,1)),"")</f>
        <v/>
      </c>
      <c r="EM181" s="9" t="str">
        <f>IF(AND(ISNUMBER(AX181),ISNUMBER(DK181)),IF(AX181-VLOOKUP(BI181,NySiB!$L$2:$V$4,DK181,1)&lt;1,1,AX181-VLOOKUP(BI181,NySiB!$L$2:$V$4,DK181,1)),"")</f>
        <v/>
      </c>
      <c r="EN181" s="9" t="str">
        <f>IF(AND(ISNUMBER(AY181),ISNUMBER(DK181)),IF(AY181-VLOOKUP(BI181,NySiT!$L$2:$V$4,DK181,1)&lt;1,1,AY181-VLOOKUP(BI181,NySiT!$L$2:$V$4,DK181,1)),"")</f>
        <v/>
      </c>
      <c r="EO181" s="9" t="str">
        <f>IF(AND(ISNUMBER(AZ181),ISNUMBER(DK181)),IF(AZ181-VLOOKUP(BI181,NyVs!$L$2:$V$4,DK181,1)&lt;1,1,AZ181-VLOOKUP(BI181,NyVs!$L$2:$V$4,DK181,1)),"")</f>
        <v/>
      </c>
      <c r="EP181" s="9" t="str">
        <f>IF(AND(ISNUMBER(BA181),ISNUMBER(DK181)),IF(BA181-VLOOKUP(BI181,NyPp!$L$2:$V$4,DK181,1)&lt;1,1,BA181-VLOOKUP(BI181,NyPp!$L$2:$V$4,DK181,1)),"")</f>
        <v/>
      </c>
      <c r="EQ181" s="9" t="str">
        <f>IF(AND(ISNUMBER(BB181),ISNUMBER(DK181)),IF(BB181-VLOOKUP(BI181,NyIGS!$L$2:$V$4,DK181,1)&lt;40,40,BB181-VLOOKUP(BI181,NyIGS!$L$2:$V$4,DK181,1)),"")</f>
        <v/>
      </c>
      <c r="ER181" s="9" t="str">
        <f>IF(AND(ISNUMBER(BC181),ISNUMBER(DK181)),IF(BC181-VLOOKUP(BI181,NyIRS!$L$2:$V$4,DK181,1)&lt;40,40,BC181-VLOOKUP(BI181,NyIRS!$L$2:$V$4,DK181,1)),"")</f>
        <v/>
      </c>
      <c r="ES181" s="9" t="str">
        <f>IF(AND(ISNUMBER(BD181),ISNUMBER(DK181)),IF(BD181-VLOOKUP(BI181,NyIES!$L$2:$V$4,DK181,1)&lt;40,40,BD181-VLOOKUP(BI181,NyIES!$L$2:$V$4,DK181,1)),"")</f>
        <v/>
      </c>
      <c r="ET181" s="9" t="str">
        <f>IF(AND(ISNUMBER(BE181),ISNUMBER(DK181)),IF(BE181-VLOOKUP(BI181,NyISI!$L$2:$V$4,DK181,1)&lt;40,40,BE181-VLOOKUP(BI181,NyISI!$L$2:$V$4,DK181,1)),"")</f>
        <v/>
      </c>
      <c r="EU181" s="9" t="str">
        <f>IF(AND(ISNUMBER(DK181),DK181&lt;8),IF(AND(ISNUMBER(BF181),ISNUMBER(DK181)),IF(BF181-VLOOKUP(BI181,NyISS!$L$2:$V$4,DK181,1)&lt;40,40,BF181-VLOOKUP(BI181,NyISS!$L$2:$V$4,DK181,1)),""),"")</f>
        <v/>
      </c>
      <c r="EV181" s="9" t="str">
        <f>IF(AND(ISNUMBER(DK181),DK181&gt;7),IF(AND(ISNUMBER(BG181),ISNUMBER(DK181)),IF(BG181-VLOOKUP(BI181,NyISM!$L$2:$V$4,DK181,1)&lt;40,40,BG181-VLOOKUP(BI181,NyISM!$L$2:$V$4,DK181,1)),""),"")</f>
        <v/>
      </c>
      <c r="EW181" s="9" t="str">
        <f>IF(AND(ISNUMBER(BH181),ISNUMBER(DK181)),IF(BH181-VLOOKUP(BI181,NyIAM!$L$2:$V$4,DK181,1)&lt;40,40,BH181-VLOOKUP(BI181,NyIAM!$L$2:$V$4,DK181,1)),"")</f>
        <v/>
      </c>
      <c r="EX181" s="9" t="str">
        <f>IF(AND(ISNUMBER(AJ181),ISNUMBER(DK181)),IF(AJ181+VLOOKUP(BI181,NyFi!$L$2:$V$4,DK181,1)&gt;19,19,AJ181+VLOOKUP(BI181,NyFi!$L$2:$V$4,DK181,1)),"")</f>
        <v/>
      </c>
      <c r="EY181" s="9" t="str">
        <f>IF(AND(ISNUMBER(DK181),DK181&lt;8),IF(AND(ISNUMBER(AK181),ISNUMBER(DK181)),IF(AK181+VLOOKUP(BI181,NyGs!$L$2:$V$4,DK181,1)&gt;19,19,AK181+VLOOKUP(BI181,NyGs!$L$2:$V$4,DK181,1)),""),"")</f>
        <v/>
      </c>
      <c r="EZ181" s="9" t="str">
        <f>IF(AND(ISNUMBER(AL181),ISNUMBER(DK181)),IF(AL181+VLOOKUP(BI181,NyRm!$L$2:$V$4,DK181,1)&gt;19,19,AL181+VLOOKUP(BI181,NyRm!$L$2:$V$4,DK181,1)),"")</f>
        <v/>
      </c>
      <c r="FA181" s="9" t="str">
        <f>IF(AND(ISNUMBER(AM181),ISNUMBER(DK181)),IF(AM181+VLOOKUP(BI181,NyFm!$L$2:$V$4,DK181,1)&gt;19,19,AM181+VLOOKUP(BI181,NyFm!$L$2:$V$4,DK181,1)),"")</f>
        <v/>
      </c>
      <c r="FB181" s="9" t="str">
        <f>IF(AND(ISNUMBER(DK181),DK181&lt;8),IF(AND(ISNUMBER(AN181),ISNUMBER(DK181)),IF(AN181+VLOOKUP(BI181,NyLi1R!$L$2:$V$4,DK181,1)&gt;19,19,AN181+VLOOKUP(BI181,NyLi1R!$L$2:$V$4,DK181,1)),""),"")</f>
        <v/>
      </c>
      <c r="FC181" s="9" t="str">
        <f>IF(AND(ISNUMBER(DK181),DK181&lt;8),IF(AND(ISNUMBER(AO181),ISNUMBER(DK181)),IF(AO181+VLOOKUP(BI181,NyLi1E!$L$2:$V$4,DK181,1)&gt;19,19,AO181+VLOOKUP(BI181,NyLi1E!$L$2:$V$4,DK181,1)),""),"")</f>
        <v/>
      </c>
      <c r="FD181" s="9" t="str">
        <f>IF(AND(ISNUMBER(DK181),DK181&lt;8),IF(AND(ISNUMBER(AP181),ISNUMBER(DK181)),IF(AP181+VLOOKUP(BI181,NyLi1T!$L$2:$V$4,DK181,1)&gt;19,19,AP181+VLOOKUP(BI181,NyLi1T!$L$2:$V$4,DK181,1)),""),"")</f>
        <v/>
      </c>
      <c r="FE181" s="9" t="str">
        <f>IF(AND(ISNUMBER(DK181),DK181&gt;7),IF(AND(ISNUMBER(AQ181),ISNUMBER(DK181)),IF(AQ181+VLOOKUP(BI181,NyLi2R!$L$2:$V$4,DK181,1)&gt;19,19,AQ181+VLOOKUP(BI181,NyLi2R!$L$2:$V$4,DK181,1)),""),"")</f>
        <v/>
      </c>
      <c r="FF181" s="9" t="str">
        <f>IF(AND(ISNUMBER(DK181),DK181&gt;7),IF(AND(ISNUMBER(AR181),ISNUMBER(DK181)),IF(AR181+VLOOKUP(BI181,NyLi2E!$L$2:$V$4,DK181,1)&gt;19,19,AR181+VLOOKUP(BI181,NyLi2E!$L$2:$V$4,DK181,1)),""),"")</f>
        <v/>
      </c>
      <c r="FG181" s="9" t="str">
        <f>IF(AND(ISNUMBER(DK181),DK181&gt;7),IF(AND(ISNUMBER(AS181),ISNUMBER(DK181)),IF(AS181+VLOOKUP(BI181,NyLi2T!$L$2:$V$4,DK181,1)&gt;19,19,AS181+VLOOKUP(BI181,NyLi2T!$L$2:$V$4,DK181,1)),""),"")</f>
        <v/>
      </c>
      <c r="FH181" s="9" t="str">
        <f>IF(AND(ISNUMBER(DK181),DK181&lt;8),IF(AND(ISNUMBER(AT181),ISNUMBER(DK181)),IF(AT181+VLOOKUP(BI181,NySs!$L$2:$V$4,DK181,1)&gt;19,19,AT181+VLOOKUP(BI181,NySs!$L$2:$V$4,DK181,1)),""),"")</f>
        <v/>
      </c>
      <c r="FI181" s="9" t="str">
        <f>IF(AND(ISNUMBER(DK181),DK181&lt;9),IF(AND(ISNUMBER(AU181),ISNUMBER(DK181)),IF(AU181+VLOOKUP(BI181,NyEo!$L$2:$V$4,DK181,1)&gt;19,19,AU181+VLOOKUP(BI181,NyEo!$L$2:$V$4,DK181,1)),""),"")</f>
        <v/>
      </c>
      <c r="FJ181" s="9" t="str">
        <f>IF(AND(ISNUMBER(DK181),DK181&gt;7),IF(AND(ISNUMBER(AV181),ISNUMBER(DK181)),IF(AV181+VLOOKUP(BI181,NyHt!$L$2:$V$4,DK181,1)&gt;19,19,AV181+VLOOKUP(BI181,NyHt!$L$2:$V$4,DK181,1)),""),"")</f>
        <v/>
      </c>
      <c r="FK181" s="9" t="str">
        <f>IF(AND(ISNUMBER(AW181),ISNUMBER(DK181)),IF(AW181+VLOOKUP(BI181,NySiF!$L$2:$V$4,DK181,1)&gt;19,19,AW181+VLOOKUP(BI181,NySiF!$L$2:$V$4,DK181,1)),"")</f>
        <v/>
      </c>
      <c r="FL181" s="9" t="str">
        <f>IF(AND(ISNUMBER(AX181),ISNUMBER(DK181)),IF(AX181+VLOOKUP(BI181,NySiB!$L$2:$V$4,DK181,1)&gt;19,19,AX181+VLOOKUP(BI181,NySiB!$L$2:$V$4,DK181,1)),"")</f>
        <v/>
      </c>
      <c r="FM181" s="9" t="str">
        <f>IF(AND(ISNUMBER(AY181),ISNUMBER(DK181)),IF(AY181+VLOOKUP(BI181,NySiT!$L$2:$V$4,DK181,1)&gt;19,19,AY181+VLOOKUP(BI181,NySiT!$L$2:$V$4,DK181,1)),"")</f>
        <v/>
      </c>
      <c r="FN181" s="9" t="str">
        <f>IF(AND(ISNUMBER(AZ181),ISNUMBER(DK181)),IF(AZ181+VLOOKUP(BI181,NyVs!$L$2:$V$4,DK181,1)&gt;19,19,AZ181+VLOOKUP(BI181,NyVs!$L$2:$V$4,DK181,1)),"")</f>
        <v/>
      </c>
      <c r="FO181" s="9" t="str">
        <f>IF(AND(ISNUMBER(BA181),ISNUMBER(DK181)),IF(BA181+VLOOKUP(BI181,NyPp!$L$2:$V$4,DK181,1)&gt;19,19,BA181+VLOOKUP(BI181,NyPp!$L$2:$V$4,DK181,1)),"")</f>
        <v/>
      </c>
      <c r="FP181" s="9" t="str">
        <f>IF(AND(ISNUMBER(BB181),ISNUMBER(DK181)),IF(BB181+VLOOKUP(BI181,NyIGS!$L$2:$V$4,DK181,1)&gt;160,160,BB181+VLOOKUP(BI181,NyIGS!$L$2:$V$4,DK181,1)),"")</f>
        <v/>
      </c>
      <c r="FQ181" s="9" t="str">
        <f>IF(AND(ISNUMBER(BC181),ISNUMBER(DK181)),IF(BC181+VLOOKUP(BI181,NyIRS!$L$2:$V$4,DK181,1)&gt;160,160,BC181+VLOOKUP(BI181,NyIRS!$L$2:$V$4,DK181,1)),"")</f>
        <v/>
      </c>
      <c r="FR181" s="9" t="str">
        <f>IF(AND(ISNUMBER(BD181),ISNUMBER(DK181)),IF(BD181+VLOOKUP(BI181,NyIES!$L$2:$V$4,DK181,1)&gt;160,160, BD181+VLOOKUP(BI181,NyIES!$L$2:$V$4,DK181,1)),"")</f>
        <v/>
      </c>
      <c r="FS181" s="9" t="str">
        <f>IF(AND(ISNUMBER(BE181),ISNUMBER(DK181)),IF(BE181+VLOOKUP(BI181,NyISI!$L$2:$V$4,DK181,1)&gt;160,160,BE181+VLOOKUP(BI181,NyISI!$L$2:$V$4,DK181,1)),"")</f>
        <v/>
      </c>
      <c r="FT181" s="9" t="str">
        <f>IF(AND(ISNUMBER(DK181),DK181&lt;8),IF(AND(ISNUMBER(BF181),ISNUMBER(DK181)),IF(BF181+VLOOKUP(BI181,NyISS!$L$2:$V$4,DK181,1)&gt;160,160,BF181+VLOOKUP(BI181,NyISS!$L$2:$V$4,DK181,1)),""),"")</f>
        <v/>
      </c>
      <c r="FU181" s="9" t="str">
        <f>IF(AND(ISNUMBER(DK181),DK181&gt;7),IF(AND(ISNUMBER(BG181),ISNUMBER(DK181)),IF(BG181+VLOOKUP(BI181,NyISM!$L$2:$V$4,DK181,1)&gt;160,160,BG181+VLOOKUP(BI181,NyISM!$L$2:$V$4,DK181,1)),""),"")</f>
        <v/>
      </c>
      <c r="FV181" s="9" t="str">
        <f>IF(AND(ISNUMBER(BH181),ISNUMBER(DK181)),IF(BH181+VLOOKUP(BI181,NyIAM!$L$2:$V$4,DK181,1)&gt;160,160,BH181+VLOOKUP(BI181,NyIAM!$L$2:$V$4,DK181,1)),"")</f>
        <v/>
      </c>
    </row>
    <row r="182" spans="1:178" x14ac:dyDescent="0.2">
      <c r="A182" s="51"/>
      <c r="B182" s="51"/>
      <c r="C182" s="51"/>
      <c r="D182" s="51"/>
      <c r="E182" s="51"/>
      <c r="F182" s="51"/>
      <c r="G182" s="51"/>
      <c r="H182" s="51"/>
      <c r="I182" s="51"/>
      <c r="J182" s="52"/>
      <c r="K182" s="52"/>
      <c r="L182" s="53"/>
      <c r="M182" s="53"/>
      <c r="N182" s="58" t="str">
        <f t="shared" si="44"/>
        <v/>
      </c>
      <c r="O182" s="53"/>
      <c r="P182" s="53"/>
      <c r="Q182" s="53"/>
      <c r="R182" s="53"/>
      <c r="S182" s="53"/>
      <c r="T182" s="53"/>
      <c r="U182" s="53"/>
      <c r="V182" s="53"/>
      <c r="W182" s="53"/>
      <c r="X182" s="53"/>
      <c r="Y182" s="53"/>
      <c r="Z182" s="53"/>
      <c r="AA182" s="53"/>
      <c r="AB182" s="53"/>
      <c r="AC182" s="53"/>
      <c r="AD182" s="53"/>
      <c r="AE182" s="53"/>
      <c r="AF182" s="53"/>
      <c r="AG182" s="53"/>
      <c r="AH182" s="53"/>
      <c r="AI182" s="53"/>
      <c r="AJ182" s="4" t="str">
        <f>IF(O182="","",IF(ISNUMBER(N182),VLOOKUP(O182,NyFi!$A$2:$K$40,DK182),""))</f>
        <v/>
      </c>
      <c r="AK182" s="4" t="str">
        <f>IF(P182="","",IF(AND(ISNUMBER(N182),DK182&lt;8),VLOOKUP(P182,NyGs!$A$2:$G$41,DK182),""))</f>
        <v/>
      </c>
      <c r="AL182" s="4" t="str">
        <f>IF(AA182="","",IF(ISNUMBER(N182),VLOOKUP(AA182,NyRm!$A$2:$K$56,DK182),""))</f>
        <v/>
      </c>
      <c r="AM182" s="4" t="str">
        <f>IF(Z182="","",IF(ISNUMBER(N182),VLOOKUP(Z182,NyFm!$A$2:$K$46,DK182),""))</f>
        <v/>
      </c>
      <c r="AN182" s="4" t="str">
        <f>IF(U182="","",IF(AND(ISNUMBER(N182),DK182&lt;8),VLOOKUP(U182,NyLi1R!$A$2:$G$20,DK182),""))</f>
        <v/>
      </c>
      <c r="AO182" s="4" t="str">
        <f>IF(V182="","",IF(AND(ISNUMBER(N182),DK182&lt;8),VLOOKUP(V182,NyLi1E!$A$2:$G$20,DK182),""))</f>
        <v/>
      </c>
      <c r="AP182" s="4" t="str">
        <f>IF(AND(ISNUMBER(N182),ISNUMBER(AN182),ISNUMBER(AO182),DK182&lt;8),VLOOKUP(AN182+AO182,NyLi1T!$A$2:$G$40,DK182),"")</f>
        <v/>
      </c>
      <c r="AQ182" s="4" t="str">
        <f>IF(W182="","",IF(AND(ISNUMBER(N182),DK182&gt;7),VLOOKUP(W182,NyLi2R!$A$2:$K$20,DK182),""))</f>
        <v/>
      </c>
      <c r="AR182" s="4" t="str">
        <f>IF(X182="","",IF(AND(ISNUMBER(N182),DK182&gt;7),VLOOKUP(X182,NyLi2E!$A$2:$K$20,DK182),""))</f>
        <v/>
      </c>
      <c r="AS182" s="4" t="str">
        <f>IF(AND(ISNUMBER(N182),ISNUMBER(AQ182),ISNUMBER(AR182),DK182&gt;7),VLOOKUP(AQ182+AR182,NyLi2T!$A$2:$K$40,DK182),"")</f>
        <v/>
      </c>
      <c r="AT182" s="4" t="str">
        <f>IF(AE182="","",IF(AND(ISNUMBER(N182),DK182&lt;8),VLOOKUP(AE182,NySs!$A$2:$G$28,DK182),""))</f>
        <v/>
      </c>
      <c r="AU182" s="4" t="str">
        <f>IF(AD182="","",IF(AND(ISNUMBER(N182),DK182&lt;9),VLOOKUP(AD182,NyEo!$A$2:$H$22,DK182),""))</f>
        <v/>
      </c>
      <c r="AV182" s="4" t="str">
        <f>IF(Q182="","",IF(AND(ISNUMBER(N182),DK182&gt;7),VLOOKUP(Q182,NyHt!$A$2:$K$17,DK182),""))</f>
        <v/>
      </c>
      <c r="AW182" s="4" t="str">
        <f>IF(R182="","",IF(ISNUMBER(N182),VLOOKUP(R182,NySiF!$A$2:$K$18,DK182),""))</f>
        <v/>
      </c>
      <c r="AX182" s="4" t="str">
        <f>IF(S182="","",IF(ISNUMBER(N182),VLOOKUP(S182,NySiB!$A$2:$K$16,DK182),""))</f>
        <v/>
      </c>
      <c r="AY182" s="4" t="str">
        <f>IF(T182="","",IF(ISNUMBER(N182),VLOOKUP(T182,NySiT!$A$2:$K$32,DK182),""))</f>
        <v/>
      </c>
      <c r="AZ182" s="4" t="str">
        <f>IF(Y182="","",IF(ISNUMBER(N182),VLOOKUP(Y182,NyVs!$A$2:$K$86,DK182),""))</f>
        <v/>
      </c>
      <c r="BA182" s="4" t="str">
        <f>IF(AI182="","",IF(ISNUMBER(N182),VLOOKUP(AI182,NyPp!$A$2:$K$202,DK182),""))</f>
        <v/>
      </c>
      <c r="BB182" s="4" t="str">
        <f>IF(AND(ISNUMBER(AJ182),ISNUMBER(AK182),ISNUMBER(AL182),ISNUMBER(AM182),DK182&lt;8),IF(COUNTIF(O182,0)+COUNTIF(P182,0)+COUNTIF(AA182,0)+COUNTIF(Z182,0)&gt;1,"",VLOOKUP(AJ182+AK182+AL182+AM182,NyIGS!$A$2:$K$78,DK182)),IF(AND(ISNUMBER(AJ182),ISNUMBER(AL182),ISNUMBER(AM182),ISNUMBER(AS182),DK182&gt;7),IF(COUNTIF(O182,0)+COUNTIF(AA182,0)+COUNTIF(Z182,0)+AND(COUNTIF(W182,0),COUNTIF(X182,0))&gt;1,"",VLOOKUP(AJ182+AL182+AM182+AS182,NyIGS!$A$2:$K$78,DK182)),""))</f>
        <v/>
      </c>
      <c r="BC182" s="4" t="str">
        <f>IF(AND(ISNUMBER(AJ182),ISNUMBER(AN182),ISNUMBER(AT182),DK182&lt;8),IF(COUNTIF(O182,0)+COUNTIF(U182,0)+COUNTIF(AE182,0)&gt;1,"",VLOOKUP(AJ182+AN182+AT182,NyIRS!$A$2:$K$59,DK182)),IF(AND(ISNUMBER(AJ182),ISNUMBER(AQ182),DK182&gt;7),IF(COUNTIF(O182,0)+COUNTIF(W182,0)&gt;1,"",VLOOKUP(AJ182+AQ182,NyIRS!$A$2:$K$59,DK182)),""))</f>
        <v/>
      </c>
      <c r="BD182" s="4" t="str">
        <f>IF(AND(ISNUMBER(AK182),ISNUMBER(AL182),ISNUMBER(AM182),DK182&lt;8),IF(COUNTIF(P182,0)+COUNTIF(AA182,0)+COUNTIF(Z182,0)&gt;1,"",VLOOKUP(AK182+AL182+AM182,NyIES!$A$2:$K$59,DK182)),IF(AND(ISNUMBER(AL182),ISNUMBER(AM182),ISNUMBER(AR182),DK182&gt;7),IF(COUNTIF(AA182,0)+COUNTIF(Z182,0)+COUNTIF(X182,0)&gt;1,"",VLOOKUP(AL182+AM182+AR182,NyIES!$A$2:$K$59,DK182)),""))</f>
        <v/>
      </c>
      <c r="BE182" s="4" t="str">
        <f>IF(AND(ISNUMBER(AJ182),ISNUMBER(AP182),ISNUMBER(AU182),DK182&lt;8),IF(COUNTIF(O182,0)+AND(COUNTIF(U182,0),COUNTIF(V182,0))+COUNTIF(AD182,0)&gt;1,"",VLOOKUP(AJ182+AP182+AU182,NyISI!$A$2:$K$59,DK182)),IF(AND(ISNUMBER(AS182),ISNUMBER(AU182),ISNUMBER(AV182),DK182=8),IF(COUNTIF(AD182,0)+COUNTIF(Q182,0)+AND(COUNTIF(W182,0),COUNTIF(X182,0))&gt;1,"",VLOOKUP(AS182+AU182+AV182,NyISI!$A$2:$K$59,DK182)),IF(AND(ISNUMBER(AS182),ISNUMBER(AV182),DK182&gt;8),IF(COUNTIF(Q182,0)+AND(COUNTIF(W182,0),COUNTIF(X182,0))&gt;1,"",VLOOKUP(AS182+AV182,NyISI!$A$2:$K$59,DK182)),"")))</f>
        <v/>
      </c>
      <c r="BF182" s="4" t="str">
        <f>IF(AND(ISNUMBER(AT182),ISNUMBER(AK182),ISNUMBER(AL182),ISNUMBER(AM182),DK182&lt;8),IF(COUNTIF(P182,0)+COUNTIF(AA182,0)+COUNTIF(Z182,0)+COUNTIF(AE182,0)&gt;1,"",VLOOKUP(AT182+AK182+AL182+AM182,NyISS!$A$2:$G$78,DK182)),"")</f>
        <v/>
      </c>
      <c r="BG182" s="4" t="str">
        <f>IF(AND(ISNUMBER(AJ182),ISNUMBER(AL182),ISNUMBER(AM182),DK182&gt;7),IF(COUNTIF(O182,0)+COUNTIF(AA182,0)+COUNTIF(Z182,0)&gt;1,"",VLOOKUP(AJ182+AL182+AM182,NyISM!$A$2:$K$59,DK182)),"")</f>
        <v/>
      </c>
      <c r="BH182" s="4" t="str">
        <f>IF(AND(ISNUMBER(AY182),ISNUMBER(AZ182)),IF(COUNTIF(T182,0)+COUNTIF(Y182,0)&gt;1,"",VLOOKUP(AY182+AZ182,NyIAM!$A$2:$K$40,DK182)),"")</f>
        <v/>
      </c>
      <c r="BJ182" s="4" t="str">
        <f>IF(ISNUMBER(BB182),VLOOKUP(BB182,Percentil!$A$2:$B$122,2,1),"")</f>
        <v/>
      </c>
      <c r="BK182" s="4" t="str">
        <f>IF(ISNUMBER(BC182),VLOOKUP(BC182,Percentil!$A$2:$B$122,2,1),"")</f>
        <v/>
      </c>
      <c r="BL182" s="4" t="str">
        <f>IF(ISNUMBER(BD182),VLOOKUP(BD182,Percentil!$A$2:$B$122,2,1),"")</f>
        <v/>
      </c>
      <c r="BM182" s="4" t="str">
        <f>IF(ISNUMBER(BE182),VLOOKUP(BE182,Percentil!$A$2:$B$122,2,1),"")</f>
        <v/>
      </c>
      <c r="BN182" s="4" t="str">
        <f>IF(ISNUMBER(BF182),VLOOKUP(BF182,Percentil!$A$2:$B$122,2,1),"")</f>
        <v/>
      </c>
      <c r="BO182" s="4" t="str">
        <f>IF(ISNUMBER(BG182),VLOOKUP(BG182,Percentil!$A$2:$B$122,2,1),"")</f>
        <v/>
      </c>
      <c r="BP182" s="4" t="str">
        <f>IF(ISNUMBER(BH182),VLOOKUP(BH182,Percentil!$A$2:$B$122,2,1),"")</f>
        <v/>
      </c>
      <c r="BQ182" s="4" t="str">
        <f>IF(AND(ISNUMBER(AJ182),ISNUMBER(DK182)),IF(AJ182-VLOOKUP(BI182,NyFi!$L$2:$V$4,DK182,1)&lt;1,1 &amp; " - " &amp; AJ182+VLOOKUP(BI182,NyFi!$L$2:$V$4,DK182,1),IF(AJ182+VLOOKUP(BI182,NyFi!$L$2:$V$4,DK182,1)&gt;19,AJ182-VLOOKUP(BI182,NyFi!$L$2:$V$4,DK182,1) &amp; " - " &amp; 19,AJ182-VLOOKUP(BI182,NyFi!$L$2:$V$4,DK182,1) &amp; " - " &amp; AJ182+VLOOKUP(BI182,NyFi!$L$2:$V$4,DK182,1))),"")</f>
        <v/>
      </c>
      <c r="BR182" s="4" t="str">
        <f>IF(AND(ISNUMBER(DK182),DK182&lt;8),IF(AND(ISNUMBER(AK182),ISNUMBER(DK182)),IF(AK182-VLOOKUP(BI182,NyGs!$L$2:$V$4,DK182,1)&lt;1,1 &amp; " - " &amp; AK182+VLOOKUP(BI182,NyGs!$L$2:$V$4,DK182,1),IF(AK182+VLOOKUP(BI182,NyGs!$L$2:$V$4,DK182,1)&gt;19,AK182-VLOOKUP(BI182,NyGs!$L$2:$V$4,DK182,1) &amp; " - " &amp; 19,AK182-VLOOKUP(BI182,NyGs!$L$2:$V$4,DK182,1) &amp; " - " &amp; AK182+VLOOKUP(BI182,NyGs!$L$2:$V$4,DK182,1))),""),"")</f>
        <v/>
      </c>
      <c r="BS182" s="4" t="str">
        <f>IF(AND(ISNUMBER(AL182),ISNUMBER(DK182)),IF(AL182-VLOOKUP(BI182,NyRm!$L$2:$V$4,DK182,1)&lt;1,1 &amp; " - " &amp; AL182+VLOOKUP(BI182,NyRm!$L$2:$V$4,DK182,1),IF(AL182+VLOOKUP(BI182,NyRm!$L$2:$V$4,DK182,1)&gt;19,AL182-VLOOKUP(BI182,NyRm!$L$2:$V$4,DK182,1) &amp; " - " &amp; 19,AL182-VLOOKUP(BI182,NyRm!$L$2:$V$4,DK182,1) &amp; " - " &amp; AL182+VLOOKUP(BI182,NyRm!$L$2:$V$4,DK182,1))),"")</f>
        <v/>
      </c>
      <c r="BT182" s="4" t="str">
        <f>IF(AND(ISNUMBER(AM182),ISNUMBER(DK182)),IF(AM182-VLOOKUP(BI182,NyFm!$L$2:$V$4,DK182,1)&lt;1,1 &amp; " - " &amp; AM182+VLOOKUP(BI182,NyFm!$L$2:$V$4,DK182,1),IF(AM182+VLOOKUP(BI182,NyFm!$L$2:$V$4,DK182,1)&gt;19,AM182-VLOOKUP(BI182,NyFm!$L$2:$V$4,DK182,1) &amp; " - " &amp; 19,AM182-VLOOKUP(BI182,NyFm!$L$2:$V$4,DK182,1) &amp; " - " &amp; AM182+VLOOKUP(BI182,NyFm!$L$2:$V$4,DK182,1))),"")</f>
        <v/>
      </c>
      <c r="BU182" s="4" t="str">
        <f>IF(AND(ISNUMBER(DK182),DK182&lt;8),IF(AND(ISNUMBER(AN182),ISNUMBER(DK182)),IF(AN182-VLOOKUP(BI182,NyLi1R!$L$2:$V$4,DK182,1)&lt;1,1 &amp; " - " &amp; AN182+VLOOKUP(BI182,NyLi1R!$L$2:$V$4,DK182,1),IF(AN182+VLOOKUP(BI182,NyLi1R!$L$2:$V$4,DK182,1)&gt;19,AN182-VLOOKUP(BI182,NyLi1R!$L$2:$V$4,DK182,1) &amp; " - " &amp; 19,AN182-VLOOKUP(BI182,NyLi1R!$L$2:$V$4,DK182,1) &amp; " - " &amp; AN182+VLOOKUP(BI182,NyLi1R!$L$2:$V$4,DK182,1))),""),"")</f>
        <v/>
      </c>
      <c r="BV182" s="4" t="str">
        <f>IF(AND(ISNUMBER(DK182),DK182&lt;8),IF(AND(ISNUMBER(AO182),ISNUMBER(DK182)),IF(AO182-VLOOKUP(BI182,NyLi1E!$L$2:$V$4,DK182,1)&lt;1,1 &amp; " - " &amp; AO182+VLOOKUP(BI182,NyLi1E!$L$2:$V$4,DK182,1),IF(AO182+VLOOKUP(BI182,NyLi1E!$L$2:$V$4,DK182,1)&gt;19,AO182-VLOOKUP(BI182,NyLi1E!$L$2:$V$4,DK182,1) &amp; " - " &amp; 19,AO182-VLOOKUP(BI182,NyLi1E!$L$2:$V$4,DK182,1) &amp; " - " &amp; AO182+VLOOKUP(BI182,NyLi1E!$L$2:$V$4,DK182,1))),""),"")</f>
        <v/>
      </c>
      <c r="BW182" s="4" t="str">
        <f>IF(AND(ISNUMBER(DK182),DK182&lt;8),IF(AND(ISNUMBER(AP182),ISNUMBER(DK182)),IF(AP182-VLOOKUP(BI182,NyLi1T!$L$2:$V$4,DK182,1)&lt;1,1 &amp; " - " &amp; AP182+VLOOKUP(BI182,NyLi1T!$L$2:$V$4,DK182,1),IF(AP182+VLOOKUP(BI182,NyLi1T!$L$2:$V$4,DK182,1)&gt;19,AP182-VLOOKUP(BI182,NyLi1T!$L$2:$V$4,DK182,1) &amp; " - " &amp; 19,AP182-VLOOKUP(BI182,NyLi1T!$L$2:$V$4,DK182,1) &amp; " - " &amp; AP182+VLOOKUP(BI182,NyLi1T!$L$2:$V$4,DK182,1))),""),"")</f>
        <v/>
      </c>
      <c r="BX182" s="4" t="str">
        <f>IF(AND(ISNUMBER(DK182),DK182&gt;7),IF(AND(ISNUMBER(AQ182),ISNUMBER(DK182)),IF(AQ182-VLOOKUP(BI182,NyLi2R!$L$2:$V$4,DK182,1)&lt;1,1 &amp; " - " &amp; AQ182+VLOOKUP(BI182,NyLi2R!$L$2:$V$4,DK182,1),IF(AQ182+VLOOKUP(BI182,NyLi2R!$L$2:$V$4,DK182,1)&gt;19,AQ182-VLOOKUP(BI182,NyLi2R!$L$2:$V$4,DK182,1) &amp; " - " &amp; 19,AQ182-VLOOKUP(BI182,NyLi2R!$L$2:$V$4,DK182,1) &amp; " - " &amp; AQ182+VLOOKUP(BI182,NyLi2R!$L$2:$V$4,DK182,1))),""),"")</f>
        <v/>
      </c>
      <c r="BY182" s="4" t="str">
        <f>IF(AND(ISNUMBER(DK182),DK182&gt;7),IF(AND(ISNUMBER(AR182),ISNUMBER(DK182)),IF(AR182-VLOOKUP(BI182,NyLi2E!$L$2:$V$4,DK182,1)&lt;1,1 &amp; " - " &amp; AR182+VLOOKUP(BI182,NyLi2E!$L$2:$V$4,DK182,1),IF(AR182+VLOOKUP(BI182,NyLi2E!$L$2:$V$4,DK182,1)&gt;19,AR182-VLOOKUP(BI182,NyLi2E!$L$2:$V$4,DK182,1) &amp; " - " &amp; 19,AR182-VLOOKUP(BI182,NyLi2E!$L$2:$V$4,DK182,1) &amp; " - " &amp; AR182+VLOOKUP(BI182,NyLi2E!$L$2:$V$4,DK182,1))),""),"")</f>
        <v/>
      </c>
      <c r="BZ182" s="4" t="str">
        <f>IF(AND(ISNUMBER(DK182),DK182&gt;7),IF(AND(ISNUMBER(AS182),ISNUMBER(DK182)),IF(AS182-VLOOKUP(BI182,NyLi2T!$L$2:$V$4,DK182,1)&lt;1,1 &amp; " - " &amp; AS182+VLOOKUP(BI182,NyLi2T!$L$2:$V$4,DK182,1),IF(AS182+VLOOKUP(BI182,NyLi2T!$L$2:$V$4,DK182,1)&gt;19,AS182-VLOOKUP(BI182,NyLi2T!$L$2:$V$4,DK182,1) &amp; " - " &amp; 19,AS182-VLOOKUP(BI182,NyLi2T!$L$2:$V$4,DK182,1) &amp; " - " &amp; AS182+VLOOKUP(BI182,NyLi2T!$L$2:$V$4,DK182,1))),""),"")</f>
        <v/>
      </c>
      <c r="CA182" s="4" t="str">
        <f>IF(AND(ISNUMBER(DK182),DK182&lt;8),IF(AND(ISNUMBER(AT182),ISNUMBER(DK182)),IF(AT182-VLOOKUP(BI182,NySs!$L$2:$V$4,DK182,1)&lt;1,1 &amp; " - " &amp; AT182+VLOOKUP(BI182,NySs!$L$2:$V$4,DK182,1),IF(AT182+VLOOKUP(BI182,NySs!$L$2:$V$4,DK182,1)&gt;19,AT182-VLOOKUP(BI182,NySs!$L$2:$V$4,DK182,1) &amp; " - " &amp; 19,AT182-VLOOKUP(BI182,NySs!$L$2:$V$4,DK182,1) &amp; " - " &amp; AT182+VLOOKUP(BI182,NySs!$L$2:$V$4,DK182,1))),""),"")</f>
        <v/>
      </c>
      <c r="CB182" s="4" t="str">
        <f>IF(AND(ISNUMBER(DK182),DK182&lt;9),IF(AND(ISNUMBER(AU182),ISNUMBER(DK182)),IF(AU182-VLOOKUP(BI182,NyEo!$L$2:$V$4,DK182,1)&lt;1,1 &amp; " - " &amp; AU182+VLOOKUP(BI182,NyEo!$L$2:$V$4,DK182,1),IF(AU182+VLOOKUP(BI182,NyEo!$L$2:$V$4,DK182,1)&gt;19,AU182-VLOOKUP(BI182,NyEo!$L$2:$V$4,DK182,1) &amp; " - " &amp; 19,AU182-VLOOKUP(BI182,NyEo!$L$2:$V$4,DK182,1) &amp; " - " &amp; AU182+VLOOKUP(BI182,NyEo!$L$2:$V$4,DK182,1))),""),"")</f>
        <v/>
      </c>
      <c r="CC182" s="4" t="str">
        <f>IF(AND(ISNUMBER(DK182),DK182&gt;7),IF(AND(ISNUMBER(AV182),ISNUMBER(DK182)),IF(AV182-VLOOKUP(BI182,NyHt!$L$2:$V$4,DK182,1)&lt;1,1 &amp; " - " &amp; AV182+VLOOKUP(BI182,NyHt!$L$2:$V$4,DK182,1),IF(AV182+VLOOKUP(BI182,NyHt!$L$2:$V$4,DK182,1)&gt;19,AV182-VLOOKUP(BI182,NyHt!$L$2:$V$4,DK182,1) &amp; " - " &amp; 19,AV182-VLOOKUP(BI182,NyHt!$L$2:$V$4,DK182,1) &amp; " - " &amp; AV182+VLOOKUP(BI182,NyHt!$L$2:$V$4,DK182,1))),""),"")</f>
        <v/>
      </c>
      <c r="CD182" s="4" t="str">
        <f>IF(AND(ISNUMBER(AW182),ISNUMBER(DK182)),IF(AW182-VLOOKUP(BI182,NySiF!$L$2:$V$4,DK182,1)&lt;1,1 &amp; " - " &amp; AW182+VLOOKUP(BI182,NySiF!$L$2:$V$4,DK182,1),IF(AW182+VLOOKUP(BI182,NySiF!$L$2:$V$4,DK182,1)&gt;19,AW182-VLOOKUP(BI182,NySiF!$L$2:$V$4,DK182,1) &amp; " - " &amp; 19,AW182-VLOOKUP(BI182,NySiF!$L$2:$V$4,DK182,1) &amp; " - " &amp; AW182+VLOOKUP(BI182,NySiF!$L$2:$V$4,DK182,1))),"")</f>
        <v/>
      </c>
      <c r="CE182" s="4" t="str">
        <f>IF(AND(ISNUMBER(AX182),ISNUMBER(DK182)),IF(AX182-VLOOKUP(BI182,NySiB!$L$2:$V$4,DK182,1)&lt;1,1 &amp; " - " &amp; AX182+VLOOKUP(BI182,NySiB!$L$2:$V$4,DK182,1),IF(AX182+VLOOKUP(BI182,NySiB!$L$2:$V$4,DK182,1)&gt;19,AX182-VLOOKUP(BI182,NySiB!$L$2:$V$4,DK182,1) &amp; " - " &amp; 19,AX182-VLOOKUP(BI182,NySiB!$L$2:$V$4,DK182,1) &amp; " - " &amp; AX182+VLOOKUP(BI182,NySiB!$L$2:$V$4,DK182,1))),"")</f>
        <v/>
      </c>
      <c r="CF182" s="4" t="str">
        <f>IF(AND(ISNUMBER(AY182),ISNUMBER(DK182)),IF(AY182-VLOOKUP(BI182,NySiT!$L$2:$V$4,DK182,1)&lt;1,1 &amp; " - " &amp; AY182+VLOOKUP(BI182,NySiT!$L$2:$V$4,DK182,1),IF(AY182+VLOOKUP(BI182,NySiT!$L$2:$V$4,DK182,1)&gt;19,AY182-VLOOKUP(BI182,NySiT!$L$2:$V$4,DK182,1) &amp; " - " &amp; 19,AY182-VLOOKUP(BI182,NySiT!$L$2:$V$4,DK182,1) &amp; " - " &amp; AY182+VLOOKUP(BI182,NySiT!$L$2:$V$4,DK182,1))),"")</f>
        <v/>
      </c>
      <c r="CG182" s="4" t="str">
        <f>IF(AND(ISNUMBER(AZ182),ISNUMBER(DK182)),IF(AZ182-VLOOKUP(BI182,NyVs!$L$2:$V$4,DK182,1)&lt;1,1 &amp; " - " &amp; AZ182+VLOOKUP(BI182,NyVs!$L$2:$V$4,DK182,1),IF(AZ182+VLOOKUP(BI182,NyVs!$L$2:$V$4,DK182,1)&gt;19,AZ182-VLOOKUP(BI182,NyVs!$L$2:$V$4,DK182,1) &amp; " - " &amp; 19,AZ182-VLOOKUP(BI182,NyVs!$L$2:$V$4,DK182,1) &amp; " - " &amp; AZ182+VLOOKUP(BI182,NyVs!$L$2:$V$4,DK182,1))),"")</f>
        <v/>
      </c>
      <c r="CH182" s="4" t="str">
        <f>IF(AND(ISNUMBER(BA182),ISNUMBER(DK182)),IF(BA182-VLOOKUP(BI182,NyPp!$L$2:$V$4,DK182,1)&lt;1,1 &amp; " - " &amp; BA182+VLOOKUP(BI182,NyPp!$L$2:$V$4,DK182,1),IF(BA182+VLOOKUP(BI182,NyPp!$L$2:$V$4,DK182,1)&gt;19,BA182-VLOOKUP(BI182,NyPp!$L$2:$V$4,DK182,1) &amp; " - " &amp; 19,BA182-VLOOKUP(BI182,NyPp!$L$2:$V$4,DK182,1) &amp; " - " &amp; BA182+VLOOKUP(BI182,NyPp!$L$2:$V$4,DK182,1))),"")</f>
        <v/>
      </c>
      <c r="CI182" s="4" t="str">
        <f>IF(AND(ISNUMBER(BB182),ISNUMBER(DK182)),IF(BB182-VLOOKUP(BI182,NyIGS!$L$2:$V$4,DK182,1)&lt;40,40 &amp; " - " &amp; BB182+VLOOKUP(BI182,NyIGS!$L$2:$V$4,DK182,1),IF(BB182+VLOOKUP(BI182,NyIGS!$L$2:$V$4,DK182,1)&gt;160,BB182-VLOOKUP(BI182,NyIGS!$L$2:$V$4,DK182,1) &amp; " - " &amp; 160,BB182-VLOOKUP(BI182,NyIGS!$L$2:$V$4,DK182,1) &amp; " - " &amp; BB182+VLOOKUP(BI182,NyIGS!$L$2:$V$4,DK182,1))),"")</f>
        <v/>
      </c>
      <c r="CJ182" s="4" t="str">
        <f>IF(AND(ISNUMBER(BC182),ISNUMBER(DK182)),IF(BC182-VLOOKUP(BI182,NyIRS!$L$2:$V$4,DK182,1)&lt;40,40 &amp; " - " &amp; BC182+VLOOKUP(BI182,NyIRS!$L$2:$V$4,DK182,1),IF(BC182+VLOOKUP(BI182,NyIRS!$L$2:$V$4,DK182,1)&gt;160,BC182-VLOOKUP(BI182,NyIRS!$L$2:$V$4,DK182,1) &amp; " - " &amp; 160,BC182-VLOOKUP(BI182,NyIRS!$L$2:$V$4,DK182,1) &amp; " - " &amp; BC182+VLOOKUP(BI182,NyIRS!$L$2:$V$4,DK182,1))),"")</f>
        <v/>
      </c>
      <c r="CK182" s="4" t="str">
        <f>IF(AND(ISNUMBER(BD182),ISNUMBER(DK182)),IF(BD182-VLOOKUP(BI182,NyIES!$L$2:$V$4,DK182,1)&lt;40,40 &amp; " - " &amp; BD182+VLOOKUP(BI182,NyIES!$L$2:$V$4,DK182,1),IF(BD182+VLOOKUP(BI182,NyIES!$L$2:$V$4,DK182,1)&gt;160,BD182-VLOOKUP(BI182,NyIES!$L$2:$V$4,DK182,1) &amp; " - " &amp; 160,BD182-VLOOKUP(BI182,NyIES!$L$2:$V$4,DK182,1) &amp; " - " &amp; BD182+VLOOKUP(BI182,NyIES!$L$2:$V$4,DK182,1))),"")</f>
        <v/>
      </c>
      <c r="CL182" s="4" t="str">
        <f>IF(AND(ISNUMBER(BE182),ISNUMBER(DK182)),IF(BE182-VLOOKUP(BI182,NyISI!$L$2:$V$4,DK182,1)&lt;40,40 &amp; " - " &amp; BE182+VLOOKUP(BI182,NyISI!$L$2:$V$4,DK182,1),IF(BE182+VLOOKUP(BI182,NyISI!$L$2:$V$4,DK182,1)&gt;160,BE182-VLOOKUP(BI182,NyISI!$L$2:$V$4,DK182,1) &amp; " - " &amp; 160,BE182-VLOOKUP(BI182,NyISI!$L$2:$V$4,DK182,1) &amp; " - " &amp; BE182+VLOOKUP(BI182,NyISI!$L$2:$V$4,DK182,1))),"")</f>
        <v/>
      </c>
      <c r="CM182" s="4" t="str">
        <f>IF(AND(ISNUMBER(DK182),DK182&lt;8),IF(AND(ISNUMBER(BF182),ISNUMBER(DK182)),IF(BF182-VLOOKUP(BI182,NyISS!$L$2:$V$4,DK182,1)&lt;40,40 &amp; " - " &amp; BF182+VLOOKUP(BI182,NyISS!$L$2:$V$4,DK182,1),IF(BF182+VLOOKUP(BI182,NyISS!$L$2:$V$4,DK182,1)&gt;160,BF182-VLOOKUP(BI182,NyISS!$L$2:$V$4,DK182,1) &amp; " - " &amp; 160,BF182-VLOOKUP(BI182,NyISS!$L$2:$V$4,DK182,1) &amp; " - " &amp; BF182+VLOOKUP(BI182,NyISS!$L$2:$V$4,DK182,1))),""),"")</f>
        <v/>
      </c>
      <c r="CN182" s="4" t="str">
        <f>IF(AND(ISNUMBER(DK182),DK182&gt;7),IF(AND(ISNUMBER(BG182),ISNUMBER(DK182)),IF(BG182-VLOOKUP(BI182,NyISM!$L$2:$V$4,DK182,1)&lt;40,40 &amp; " - " &amp; BG182+VLOOKUP(BI182,NyISM!$L$2:$V$4,DK182,1),IF(BG182+VLOOKUP(BI182,NyISM!$L$2:$V$4,DK182,1)&gt;160,BG182-VLOOKUP(BI182,NyISM!$L$2:$V$4,DK182,1) &amp; " - " &amp; 160,BG182-VLOOKUP(BI182,NyISM!$L$2:$V$4,DK182,1) &amp; " - " &amp; BG182+VLOOKUP(BI182,NyISM!$L$2:$V$4,DK182,1))),""),"")</f>
        <v/>
      </c>
      <c r="CO182" s="4" t="str">
        <f>IF(AND(ISNUMBER(BH182),ISNUMBER(DK182)),IF(BH182-VLOOKUP(BI182,NyIAM!$L$2:$V$4,DK182,1)&lt;40,40 &amp; " - " &amp; BH182+VLOOKUP(BI182,NyIAM!$L$2:$V$4,DK182,1),IF(BH182+VLOOKUP(BI182,NyIAM!$L$2:$V$4,DK182,1)&gt;160,BH182-VLOOKUP(BI182,NyIAM!$L$2:$V$4,DK182,1) &amp; " - " &amp; 160,BH182-VLOOKUP(BI182,NyIAM!$L$2:$V$4,DK182,1) &amp; " - " &amp; BH182+VLOOKUP(BI182,NyIAM!$L$2:$V$4,DK182,1))),"")</f>
        <v/>
      </c>
      <c r="CP182" s="4" t="str">
        <f>IF(AF182="","",IF(AND(ISNUMBER(AF182),ISNUMBER(DK182)),IF(VLOOKUP(AF182,NyOm!$A$2:$K$30,DK182,1)=1,"Onormalt få ord",IF(VLOOKUP(AF182,NyOm!$A$2:$K$30,DK182,1)=2,"Färre antal ord än normalt",IF(VLOOKUP(AF182,NyOm!$A$2:$K$30,DK182,1)=3,"Normalt antal ord","")))))</f>
        <v/>
      </c>
      <c r="CQ182" s="4" t="str">
        <f>IF(AB182="","",IF(AND(ISNUMBER(AB182),ISNUMBER(DK182)),IF(VLOOKUP(AB182,NyPbTid!$A$2:$K$218,DK182,1)=1,"Onormalt lång tidsåtgång",IF(VLOOKUP(AB182,NyPbTid!$A$2:$K$218,DK182,1)=2,"Långsammare än normalt",IF(VLOOKUP(AB182,NyPbTid!$A$2:$K$218,DK182,1)=3,"Normal tidsåtgång","")))))</f>
        <v/>
      </c>
      <c r="CR182" s="4" t="str">
        <f>IF(AC182="","",IF(AND(ISNUMBER(AC182),ISNUMBER(DK182)),IF(VLOOKUP(AC182,NyPbFel!$A$2:$K$18,DK182,1)=1,"Onormalt antal fel",IF(VLOOKUP(AC182,NyPbFel!$A$2:$K$18,DK182,1)=2,"Fler fel än normalt",IF(VLOOKUP(AC182,NyPbFel!$A$2:$K$18,DK182,1)=3,"Normalt antal fel","")))))</f>
        <v/>
      </c>
      <c r="CS182" s="4" t="str">
        <f t="shared" si="50"/>
        <v/>
      </c>
      <c r="CT182" s="4" t="str">
        <f>IF(OR(ISNUMBER(CS182),CS182="0**"),IF(ISNUMBER(CS182),CS182/ABS(CS182)*VLOOKUP(1,SignDiff!$A$3:$K$4,DK182,1),VLOOKUP(1,SignDiff!$A$3:$K$4,DK182,1)),"")</f>
        <v/>
      </c>
      <c r="CU182" s="4" t="str">
        <f>IF(OR(ISNUMBER(CS182),CS182="0**"),IF(ISNUMBER(CS182),CS182/ABS(CS182)*VLOOKUP(1,SignDiff!$A$7:$K$8,DK182,1),VLOOKUP(1,SignDiff!$A$7:$K$8,DK182,1)),"")</f>
        <v/>
      </c>
      <c r="CV182" s="4" t="str">
        <f t="shared" si="51"/>
        <v/>
      </c>
      <c r="CW182" s="4" t="str">
        <f t="shared" si="52"/>
        <v/>
      </c>
      <c r="CX182" s="4" t="str">
        <f>IF(OR(ISNUMBER(CS182),CS182="0**"),IF(CS182="0**",VLOOKUP(0,'IRS-IES'!$A$2:$C$43,2,1),IF(CS182&lt;0,VLOOKUP(ABS(CS182),'IRS-IES'!$A$2:$C$43,2,1),VLOOKUP(ABS(CS182),'IRS-IES'!$A$2:$C$43,3,1))),"")</f>
        <v/>
      </c>
      <c r="CY182" s="4" t="str">
        <f t="shared" si="53"/>
        <v/>
      </c>
      <c r="CZ182" s="4" t="str">
        <f>IF(OR(ISNUMBER(CY182),CY182="0**"),IF(ISNUMBER(CY182),CY182/ABS(CY182)*VLOOKUP(2,SignDiff!$A$3:$K$4,DK182,1),VLOOKUP(2,SignDiff!$A$3:$K$4,DK182,1)),"")</f>
        <v/>
      </c>
      <c r="DA182" s="4" t="str">
        <f>IF(OR(ISNUMBER(CY182),CY182="0**"),IF(ISNUMBER(CY182),CY182/ABS(CY182)*VLOOKUP(2,SignDiff!$A$7:$K$8,DK182,1),VLOOKUP(2,SignDiff!$A$7:$K$8,DK182,1)),"")</f>
        <v/>
      </c>
      <c r="DB182" s="4" t="str">
        <f t="shared" si="54"/>
        <v/>
      </c>
      <c r="DC182" s="4" t="str">
        <f t="shared" si="55"/>
        <v/>
      </c>
      <c r="DD182" s="4" t="str">
        <f>IF(OR(ISNUMBER(CY182),CY182="0**"),IF(CY182="0**",VLOOKUP(0,'ISI-ISS'!$A$2:$C$43,2,1),IF(CY182&lt;0,VLOOKUP(ABS(CY182),'ISI-ISS'!$A$2:$C$43,2,1),VLOOKUP(ABS(CY182),'ISI-ISS'!$A$2:$C$43,3,1))),"")</f>
        <v/>
      </c>
      <c r="DE182" s="4" t="str">
        <f t="shared" si="56"/>
        <v/>
      </c>
      <c r="DF182" s="4" t="str">
        <f>IF(OR(ISNUMBER(DE182),DE182="0**"),IF(ISNUMBER(DE182),DE182/ABS(DE182)*VLOOKUP(2,SignDiff!$A$3:$K$4,DK182,1),VLOOKUP(2,SignDiff!$A$3:$K$4,DK182,1)),"")</f>
        <v/>
      </c>
      <c r="DG182" s="4" t="str">
        <f>IF(OR(ISNUMBER(DE182),DE182="0**"),IF(ISNUMBER(DE182),DE182/ABS(DE182)*VLOOKUP(2,SignDiff!$A$7:$K$8,DK182,1),VLOOKUP(2,SignDiff!$A$7:$K$8,DK182,1)),"")</f>
        <v/>
      </c>
      <c r="DH182" s="4" t="str">
        <f t="shared" si="57"/>
        <v/>
      </c>
      <c r="DI182" s="4" t="str">
        <f t="shared" si="58"/>
        <v/>
      </c>
      <c r="DJ182" s="4" t="str">
        <f>IF(OR(ISNUMBER(DE182),DE182="0**"),IF(DE182="0**",VLOOKUP(0,'ISI-ISM'!$A$2:$C$43,2,1),IF(DE182&lt;0,VLOOKUP(ABS(DE182),'ISI-ISM'!$A$2:$C$43,2,1),VLOOKUP(ABS(DE182),'ISI-ISM'!$A$2:$C$43,3,1))),"")</f>
        <v/>
      </c>
      <c r="DK182" s="4" t="str">
        <f>IF(ISERROR(VLOOKUP(N182,age!$A$2:$C$11,2,1)),"",VLOOKUP(N182,age!$A$2:$C$11,2,1))</f>
        <v/>
      </c>
      <c r="DL182" s="4" t="str">
        <f>IF(ISERROR(VLOOKUP(N182,age!$A$2:$C$11,3,1)),"",VLOOKUP(N182,age!$A$2:$C$11,3,1))</f>
        <v/>
      </c>
      <c r="DM182" s="4">
        <f t="shared" si="45"/>
        <v>0</v>
      </c>
      <c r="DN182" s="4">
        <f t="shared" si="46"/>
        <v>0</v>
      </c>
      <c r="DO182" s="4">
        <f t="shared" si="47"/>
        <v>0</v>
      </c>
      <c r="DP182" s="4">
        <f t="shared" si="48"/>
        <v>0</v>
      </c>
      <c r="DQ182" s="4">
        <f t="shared" si="49"/>
        <v>0</v>
      </c>
      <c r="DR182" s="9" t="str">
        <f t="shared" si="59"/>
        <v/>
      </c>
      <c r="DS182" s="9" t="str">
        <f t="shared" si="60"/>
        <v/>
      </c>
      <c r="DT182" s="9" t="str">
        <f t="shared" si="61"/>
        <v/>
      </c>
      <c r="DU182" s="9" t="str">
        <f t="shared" si="62"/>
        <v/>
      </c>
      <c r="DV182" s="9" t="str">
        <f t="shared" si="63"/>
        <v/>
      </c>
      <c r="DW182" s="9" t="str">
        <f t="shared" si="64"/>
        <v/>
      </c>
      <c r="DX182" s="9" t="str">
        <f t="shared" si="65"/>
        <v/>
      </c>
      <c r="DY182" s="9" t="str">
        <f>IF(AND(ISNUMBER(AJ182),ISNUMBER(DK182)),IF(AJ182-VLOOKUP(BI182,NyFi!$L$2:$V$4,DK182,1)&lt;1,1,AJ182-VLOOKUP(BI182,NyFi!$L$2:$V$4,DK182,1)),"")</f>
        <v/>
      </c>
      <c r="DZ182" s="9" t="str">
        <f>IF(AND(ISNUMBER(DK182),DK182&lt;8),IF(AND(ISNUMBER(AK182),ISNUMBER(DK182)),IF(AK182-VLOOKUP(BI182,NyGs!$L$2:$V$4,DK182,1)&lt;1,1,AK182-VLOOKUP(BI182,NyGs!$L$2:$V$4,DK182,1)),""),"")</f>
        <v/>
      </c>
      <c r="EA182" s="9" t="str">
        <f>IF(AND(ISNUMBER(AL182),ISNUMBER(DK182)),IF(AL182-VLOOKUP(BI182,NyRm!$L$2:$V$4,DK182,1)&lt;1,1,AL182-VLOOKUP(BI182,NyRm!$L$2:$V$4,DK182,1)),"")</f>
        <v/>
      </c>
      <c r="EB182" s="9" t="str">
        <f>IF(AND(ISNUMBER(AM182),ISNUMBER(DK182)),IF(AM182-VLOOKUP(BI182,NyFm!$L$2:$V$4,DK182,1)&lt;1,1,AM182-VLOOKUP(BI182,NyFm!$L$2:$V$4,DK182,1)),"")</f>
        <v/>
      </c>
      <c r="EC182" s="9" t="str">
        <f>IF(AND(ISNUMBER(DK182),DK182&lt;8),IF(AND(ISNUMBER(AN182),ISNUMBER(DK182)),IF(AN182-VLOOKUP(BI182,NyLi1R!$L$2:$V$4,DK182,1)&lt;1,1,AN182-VLOOKUP(BI182,NyLi1R!$L$2:$V$4,DK182,1)),""),"")</f>
        <v/>
      </c>
      <c r="ED182" s="9" t="str">
        <f>IF(AND(ISNUMBER(DK182),DK182&lt;8),IF(AND(ISNUMBER(AO182),ISNUMBER(DK182)),IF(AO182-VLOOKUP(BI182,NyLi1E!$L$2:$V$4,DK182,1)&lt;1,1,AO182-VLOOKUP(BI182,NyLi1E!$L$2:$V$4,DK182,1)),""),"")</f>
        <v/>
      </c>
      <c r="EE182" s="9" t="str">
        <f>IF(AND(ISNUMBER(DK182),DK182&lt;8),IF(AND(ISNUMBER(AP182),ISNUMBER(DK182)),IF(AP182-VLOOKUP(BI182,NyLi1T!$L$2:$V$4,DK182,1)&lt;1,1,AP182-VLOOKUP(BI182,NyLi1T!$L$2:$V$4,DK182,1)),""),"")</f>
        <v/>
      </c>
      <c r="EF182" s="9" t="str">
        <f>IF(AND(ISNUMBER(DK182),DK182&gt;7),IF(AND(ISNUMBER(AQ182),ISNUMBER(DK182)),IF(AQ182-VLOOKUP(BI182,NyLi2R!$L$2:$V$4,DK182,1)&lt;1,1,AQ182-VLOOKUP(BI182,NyLi2R!$L$2:$V$4,DK182,1)),""),"")</f>
        <v/>
      </c>
      <c r="EG182" s="9" t="str">
        <f>IF(AND(ISNUMBER(DK182),DK182&gt;7),IF(AND(ISNUMBER(AR182),ISNUMBER(DK182)),IF(AR182-VLOOKUP(BI182,NyLi2E!$L$2:$V$4,DK182,1)&lt;1,1,AR182-VLOOKUP(BI182,NyLi2E!$L$2:$V$4,DK182,1)),""),"")</f>
        <v/>
      </c>
      <c r="EH182" s="9" t="str">
        <f>IF(AND(ISNUMBER(DK182),DK182&gt;7),IF(AND(ISNUMBER(AS182),ISNUMBER(DK182)),IF(AS182-VLOOKUP(BI182,NyLi2T!$L$2:$V$4,DK182,1)&lt;1,1,AS182-VLOOKUP(BI182,NyLi2T!$L$2:$V$4,DK182,1)),""),"")</f>
        <v/>
      </c>
      <c r="EI182" s="9" t="str">
        <f>IF(AND(ISNUMBER(DK182),DK182&lt;8),IF(AND(ISNUMBER(AT182),ISNUMBER(DK182)),IF(AT182-VLOOKUP(BI182,NySs!$L$2:$V$4,DK182,1)&lt;1,1,AT182-VLOOKUP(BI182,NySs!$L$2:$V$4,DK182,1)),""),"")</f>
        <v/>
      </c>
      <c r="EJ182" s="9" t="str">
        <f>IF(AND(ISNUMBER(DK182),DK182&lt;9),IF(AND(ISNUMBER(AU182),ISNUMBER(DK182)),IF(AU182-VLOOKUP(BI182,NyEo!$L$2:$V$4,DK182,1)&lt;1,1,AU182-VLOOKUP(BI182,NyEo!$L$2:$V$4,DK182,1)),""),"")</f>
        <v/>
      </c>
      <c r="EK182" s="9" t="str">
        <f>IF(AND(ISNUMBER(DK182),DK182&gt;7),IF(AND(ISNUMBER(AV182),ISNUMBER(DK182)),IF(AV182-VLOOKUP(BI182,NyHt!$L$2:$V$4,DK182,1)&lt;1,1,AV182-VLOOKUP(BI182,NyHt!$L$2:$V$4,DK182,1)),""),"")</f>
        <v/>
      </c>
      <c r="EL182" s="9" t="str">
        <f>IF(AND(ISNUMBER(AW182),ISNUMBER(DK182)),IF(AW182-VLOOKUP(BI182,NySiF!$L$2:$V$4,DK182,1)&lt;1,1,AW182-VLOOKUP(BI182,NySiF!$L$2:$V$4,DK182,1)),"")</f>
        <v/>
      </c>
      <c r="EM182" s="9" t="str">
        <f>IF(AND(ISNUMBER(AX182),ISNUMBER(DK182)),IF(AX182-VLOOKUP(BI182,NySiB!$L$2:$V$4,DK182,1)&lt;1,1,AX182-VLOOKUP(BI182,NySiB!$L$2:$V$4,DK182,1)),"")</f>
        <v/>
      </c>
      <c r="EN182" s="9" t="str">
        <f>IF(AND(ISNUMBER(AY182),ISNUMBER(DK182)),IF(AY182-VLOOKUP(BI182,NySiT!$L$2:$V$4,DK182,1)&lt;1,1,AY182-VLOOKUP(BI182,NySiT!$L$2:$V$4,DK182,1)),"")</f>
        <v/>
      </c>
      <c r="EO182" s="9" t="str">
        <f>IF(AND(ISNUMBER(AZ182),ISNUMBER(DK182)),IF(AZ182-VLOOKUP(BI182,NyVs!$L$2:$V$4,DK182,1)&lt;1,1,AZ182-VLOOKUP(BI182,NyVs!$L$2:$V$4,DK182,1)),"")</f>
        <v/>
      </c>
      <c r="EP182" s="9" t="str">
        <f>IF(AND(ISNUMBER(BA182),ISNUMBER(DK182)),IF(BA182-VLOOKUP(BI182,NyPp!$L$2:$V$4,DK182,1)&lt;1,1,BA182-VLOOKUP(BI182,NyPp!$L$2:$V$4,DK182,1)),"")</f>
        <v/>
      </c>
      <c r="EQ182" s="9" t="str">
        <f>IF(AND(ISNUMBER(BB182),ISNUMBER(DK182)),IF(BB182-VLOOKUP(BI182,NyIGS!$L$2:$V$4,DK182,1)&lt;40,40,BB182-VLOOKUP(BI182,NyIGS!$L$2:$V$4,DK182,1)),"")</f>
        <v/>
      </c>
      <c r="ER182" s="9" t="str">
        <f>IF(AND(ISNUMBER(BC182),ISNUMBER(DK182)),IF(BC182-VLOOKUP(BI182,NyIRS!$L$2:$V$4,DK182,1)&lt;40,40,BC182-VLOOKUP(BI182,NyIRS!$L$2:$V$4,DK182,1)),"")</f>
        <v/>
      </c>
      <c r="ES182" s="9" t="str">
        <f>IF(AND(ISNUMBER(BD182),ISNUMBER(DK182)),IF(BD182-VLOOKUP(BI182,NyIES!$L$2:$V$4,DK182,1)&lt;40,40,BD182-VLOOKUP(BI182,NyIES!$L$2:$V$4,DK182,1)),"")</f>
        <v/>
      </c>
      <c r="ET182" s="9" t="str">
        <f>IF(AND(ISNUMBER(BE182),ISNUMBER(DK182)),IF(BE182-VLOOKUP(BI182,NyISI!$L$2:$V$4,DK182,1)&lt;40,40,BE182-VLOOKUP(BI182,NyISI!$L$2:$V$4,DK182,1)),"")</f>
        <v/>
      </c>
      <c r="EU182" s="9" t="str">
        <f>IF(AND(ISNUMBER(DK182),DK182&lt;8),IF(AND(ISNUMBER(BF182),ISNUMBER(DK182)),IF(BF182-VLOOKUP(BI182,NyISS!$L$2:$V$4,DK182,1)&lt;40,40,BF182-VLOOKUP(BI182,NyISS!$L$2:$V$4,DK182,1)),""),"")</f>
        <v/>
      </c>
      <c r="EV182" s="9" t="str">
        <f>IF(AND(ISNUMBER(DK182),DK182&gt;7),IF(AND(ISNUMBER(BG182),ISNUMBER(DK182)),IF(BG182-VLOOKUP(BI182,NyISM!$L$2:$V$4,DK182,1)&lt;40,40,BG182-VLOOKUP(BI182,NyISM!$L$2:$V$4,DK182,1)),""),"")</f>
        <v/>
      </c>
      <c r="EW182" s="9" t="str">
        <f>IF(AND(ISNUMBER(BH182),ISNUMBER(DK182)),IF(BH182-VLOOKUP(BI182,NyIAM!$L$2:$V$4,DK182,1)&lt;40,40,BH182-VLOOKUP(BI182,NyIAM!$L$2:$V$4,DK182,1)),"")</f>
        <v/>
      </c>
      <c r="EX182" s="9" t="str">
        <f>IF(AND(ISNUMBER(AJ182),ISNUMBER(DK182)),IF(AJ182+VLOOKUP(BI182,NyFi!$L$2:$V$4,DK182,1)&gt;19,19,AJ182+VLOOKUP(BI182,NyFi!$L$2:$V$4,DK182,1)),"")</f>
        <v/>
      </c>
      <c r="EY182" s="9" t="str">
        <f>IF(AND(ISNUMBER(DK182),DK182&lt;8),IF(AND(ISNUMBER(AK182),ISNUMBER(DK182)),IF(AK182+VLOOKUP(BI182,NyGs!$L$2:$V$4,DK182,1)&gt;19,19,AK182+VLOOKUP(BI182,NyGs!$L$2:$V$4,DK182,1)),""),"")</f>
        <v/>
      </c>
      <c r="EZ182" s="9" t="str">
        <f>IF(AND(ISNUMBER(AL182),ISNUMBER(DK182)),IF(AL182+VLOOKUP(BI182,NyRm!$L$2:$V$4,DK182,1)&gt;19,19,AL182+VLOOKUP(BI182,NyRm!$L$2:$V$4,DK182,1)),"")</f>
        <v/>
      </c>
      <c r="FA182" s="9" t="str">
        <f>IF(AND(ISNUMBER(AM182),ISNUMBER(DK182)),IF(AM182+VLOOKUP(BI182,NyFm!$L$2:$V$4,DK182,1)&gt;19,19,AM182+VLOOKUP(BI182,NyFm!$L$2:$V$4,DK182,1)),"")</f>
        <v/>
      </c>
      <c r="FB182" s="9" t="str">
        <f>IF(AND(ISNUMBER(DK182),DK182&lt;8),IF(AND(ISNUMBER(AN182),ISNUMBER(DK182)),IF(AN182+VLOOKUP(BI182,NyLi1R!$L$2:$V$4,DK182,1)&gt;19,19,AN182+VLOOKUP(BI182,NyLi1R!$L$2:$V$4,DK182,1)),""),"")</f>
        <v/>
      </c>
      <c r="FC182" s="9" t="str">
        <f>IF(AND(ISNUMBER(DK182),DK182&lt;8),IF(AND(ISNUMBER(AO182),ISNUMBER(DK182)),IF(AO182+VLOOKUP(BI182,NyLi1E!$L$2:$V$4,DK182,1)&gt;19,19,AO182+VLOOKUP(BI182,NyLi1E!$L$2:$V$4,DK182,1)),""),"")</f>
        <v/>
      </c>
      <c r="FD182" s="9" t="str">
        <f>IF(AND(ISNUMBER(DK182),DK182&lt;8),IF(AND(ISNUMBER(AP182),ISNUMBER(DK182)),IF(AP182+VLOOKUP(BI182,NyLi1T!$L$2:$V$4,DK182,1)&gt;19,19,AP182+VLOOKUP(BI182,NyLi1T!$L$2:$V$4,DK182,1)),""),"")</f>
        <v/>
      </c>
      <c r="FE182" s="9" t="str">
        <f>IF(AND(ISNUMBER(DK182),DK182&gt;7),IF(AND(ISNUMBER(AQ182),ISNUMBER(DK182)),IF(AQ182+VLOOKUP(BI182,NyLi2R!$L$2:$V$4,DK182,1)&gt;19,19,AQ182+VLOOKUP(BI182,NyLi2R!$L$2:$V$4,DK182,1)),""),"")</f>
        <v/>
      </c>
      <c r="FF182" s="9" t="str">
        <f>IF(AND(ISNUMBER(DK182),DK182&gt;7),IF(AND(ISNUMBER(AR182),ISNUMBER(DK182)),IF(AR182+VLOOKUP(BI182,NyLi2E!$L$2:$V$4,DK182,1)&gt;19,19,AR182+VLOOKUP(BI182,NyLi2E!$L$2:$V$4,DK182,1)),""),"")</f>
        <v/>
      </c>
      <c r="FG182" s="9" t="str">
        <f>IF(AND(ISNUMBER(DK182),DK182&gt;7),IF(AND(ISNUMBER(AS182),ISNUMBER(DK182)),IF(AS182+VLOOKUP(BI182,NyLi2T!$L$2:$V$4,DK182,1)&gt;19,19,AS182+VLOOKUP(BI182,NyLi2T!$L$2:$V$4,DK182,1)),""),"")</f>
        <v/>
      </c>
      <c r="FH182" s="9" t="str">
        <f>IF(AND(ISNUMBER(DK182),DK182&lt;8),IF(AND(ISNUMBER(AT182),ISNUMBER(DK182)),IF(AT182+VLOOKUP(BI182,NySs!$L$2:$V$4,DK182,1)&gt;19,19,AT182+VLOOKUP(BI182,NySs!$L$2:$V$4,DK182,1)),""),"")</f>
        <v/>
      </c>
      <c r="FI182" s="9" t="str">
        <f>IF(AND(ISNUMBER(DK182),DK182&lt;9),IF(AND(ISNUMBER(AU182),ISNUMBER(DK182)),IF(AU182+VLOOKUP(BI182,NyEo!$L$2:$V$4,DK182,1)&gt;19,19,AU182+VLOOKUP(BI182,NyEo!$L$2:$V$4,DK182,1)),""),"")</f>
        <v/>
      </c>
      <c r="FJ182" s="9" t="str">
        <f>IF(AND(ISNUMBER(DK182),DK182&gt;7),IF(AND(ISNUMBER(AV182),ISNUMBER(DK182)),IF(AV182+VLOOKUP(BI182,NyHt!$L$2:$V$4,DK182,1)&gt;19,19,AV182+VLOOKUP(BI182,NyHt!$L$2:$V$4,DK182,1)),""),"")</f>
        <v/>
      </c>
      <c r="FK182" s="9" t="str">
        <f>IF(AND(ISNUMBER(AW182),ISNUMBER(DK182)),IF(AW182+VLOOKUP(BI182,NySiF!$L$2:$V$4,DK182,1)&gt;19,19,AW182+VLOOKUP(BI182,NySiF!$L$2:$V$4,DK182,1)),"")</f>
        <v/>
      </c>
      <c r="FL182" s="9" t="str">
        <f>IF(AND(ISNUMBER(AX182),ISNUMBER(DK182)),IF(AX182+VLOOKUP(BI182,NySiB!$L$2:$V$4,DK182,1)&gt;19,19,AX182+VLOOKUP(BI182,NySiB!$L$2:$V$4,DK182,1)),"")</f>
        <v/>
      </c>
      <c r="FM182" s="9" t="str">
        <f>IF(AND(ISNUMBER(AY182),ISNUMBER(DK182)),IF(AY182+VLOOKUP(BI182,NySiT!$L$2:$V$4,DK182,1)&gt;19,19,AY182+VLOOKUP(BI182,NySiT!$L$2:$V$4,DK182,1)),"")</f>
        <v/>
      </c>
      <c r="FN182" s="9" t="str">
        <f>IF(AND(ISNUMBER(AZ182),ISNUMBER(DK182)),IF(AZ182+VLOOKUP(BI182,NyVs!$L$2:$V$4,DK182,1)&gt;19,19,AZ182+VLOOKUP(BI182,NyVs!$L$2:$V$4,DK182,1)),"")</f>
        <v/>
      </c>
      <c r="FO182" s="9" t="str">
        <f>IF(AND(ISNUMBER(BA182),ISNUMBER(DK182)),IF(BA182+VLOOKUP(BI182,NyPp!$L$2:$V$4,DK182,1)&gt;19,19,BA182+VLOOKUP(BI182,NyPp!$L$2:$V$4,DK182,1)),"")</f>
        <v/>
      </c>
      <c r="FP182" s="9" t="str">
        <f>IF(AND(ISNUMBER(BB182),ISNUMBER(DK182)),IF(BB182+VLOOKUP(BI182,NyIGS!$L$2:$V$4,DK182,1)&gt;160,160,BB182+VLOOKUP(BI182,NyIGS!$L$2:$V$4,DK182,1)),"")</f>
        <v/>
      </c>
      <c r="FQ182" s="9" t="str">
        <f>IF(AND(ISNUMBER(BC182),ISNUMBER(DK182)),IF(BC182+VLOOKUP(BI182,NyIRS!$L$2:$V$4,DK182,1)&gt;160,160,BC182+VLOOKUP(BI182,NyIRS!$L$2:$V$4,DK182,1)),"")</f>
        <v/>
      </c>
      <c r="FR182" s="9" t="str">
        <f>IF(AND(ISNUMBER(BD182),ISNUMBER(DK182)),IF(BD182+VLOOKUP(BI182,NyIES!$L$2:$V$4,DK182,1)&gt;160,160, BD182+VLOOKUP(BI182,NyIES!$L$2:$V$4,DK182,1)),"")</f>
        <v/>
      </c>
      <c r="FS182" s="9" t="str">
        <f>IF(AND(ISNUMBER(BE182),ISNUMBER(DK182)),IF(BE182+VLOOKUP(BI182,NyISI!$L$2:$V$4,DK182,1)&gt;160,160,BE182+VLOOKUP(BI182,NyISI!$L$2:$V$4,DK182,1)),"")</f>
        <v/>
      </c>
      <c r="FT182" s="9" t="str">
        <f>IF(AND(ISNUMBER(DK182),DK182&lt;8),IF(AND(ISNUMBER(BF182),ISNUMBER(DK182)),IF(BF182+VLOOKUP(BI182,NyISS!$L$2:$V$4,DK182,1)&gt;160,160,BF182+VLOOKUP(BI182,NyISS!$L$2:$V$4,DK182,1)),""),"")</f>
        <v/>
      </c>
      <c r="FU182" s="9" t="str">
        <f>IF(AND(ISNUMBER(DK182),DK182&gt;7),IF(AND(ISNUMBER(BG182),ISNUMBER(DK182)),IF(BG182+VLOOKUP(BI182,NyISM!$L$2:$V$4,DK182,1)&gt;160,160,BG182+VLOOKUP(BI182,NyISM!$L$2:$V$4,DK182,1)),""),"")</f>
        <v/>
      </c>
      <c r="FV182" s="9" t="str">
        <f>IF(AND(ISNUMBER(BH182),ISNUMBER(DK182)),IF(BH182+VLOOKUP(BI182,NyIAM!$L$2:$V$4,DK182,1)&gt;160,160,BH182+VLOOKUP(BI182,NyIAM!$L$2:$V$4,DK182,1)),"")</f>
        <v/>
      </c>
    </row>
    <row r="183" spans="1:178" x14ac:dyDescent="0.2">
      <c r="A183" s="51"/>
      <c r="B183" s="51"/>
      <c r="C183" s="51"/>
      <c r="D183" s="51"/>
      <c r="E183" s="51"/>
      <c r="F183" s="51"/>
      <c r="G183" s="51"/>
      <c r="H183" s="51"/>
      <c r="I183" s="51"/>
      <c r="J183" s="52"/>
      <c r="K183" s="52"/>
      <c r="L183" s="53"/>
      <c r="M183" s="53"/>
      <c r="N183" s="58" t="str">
        <f t="shared" si="44"/>
        <v/>
      </c>
      <c r="O183" s="53"/>
      <c r="P183" s="53"/>
      <c r="Q183" s="53"/>
      <c r="R183" s="53"/>
      <c r="S183" s="53"/>
      <c r="T183" s="53"/>
      <c r="U183" s="53"/>
      <c r="V183" s="53"/>
      <c r="W183" s="53"/>
      <c r="X183" s="53"/>
      <c r="Y183" s="53"/>
      <c r="Z183" s="53"/>
      <c r="AA183" s="53"/>
      <c r="AB183" s="53"/>
      <c r="AC183" s="53"/>
      <c r="AD183" s="53"/>
      <c r="AE183" s="53"/>
      <c r="AF183" s="53"/>
      <c r="AG183" s="53"/>
      <c r="AH183" s="53"/>
      <c r="AI183" s="53"/>
      <c r="AJ183" s="4" t="str">
        <f>IF(O183="","",IF(ISNUMBER(N183),VLOOKUP(O183,NyFi!$A$2:$K$40,DK183),""))</f>
        <v/>
      </c>
      <c r="AK183" s="4" t="str">
        <f>IF(P183="","",IF(AND(ISNUMBER(N183),DK183&lt;8),VLOOKUP(P183,NyGs!$A$2:$G$41,DK183),""))</f>
        <v/>
      </c>
      <c r="AL183" s="4" t="str">
        <f>IF(AA183="","",IF(ISNUMBER(N183),VLOOKUP(AA183,NyRm!$A$2:$K$56,DK183),""))</f>
        <v/>
      </c>
      <c r="AM183" s="4" t="str">
        <f>IF(Z183="","",IF(ISNUMBER(N183),VLOOKUP(Z183,NyFm!$A$2:$K$46,DK183),""))</f>
        <v/>
      </c>
      <c r="AN183" s="4" t="str">
        <f>IF(U183="","",IF(AND(ISNUMBER(N183),DK183&lt;8),VLOOKUP(U183,NyLi1R!$A$2:$G$20,DK183),""))</f>
        <v/>
      </c>
      <c r="AO183" s="4" t="str">
        <f>IF(V183="","",IF(AND(ISNUMBER(N183),DK183&lt;8),VLOOKUP(V183,NyLi1E!$A$2:$G$20,DK183),""))</f>
        <v/>
      </c>
      <c r="AP183" s="4" t="str">
        <f>IF(AND(ISNUMBER(N183),ISNUMBER(AN183),ISNUMBER(AO183),DK183&lt;8),VLOOKUP(AN183+AO183,NyLi1T!$A$2:$G$40,DK183),"")</f>
        <v/>
      </c>
      <c r="AQ183" s="4" t="str">
        <f>IF(W183="","",IF(AND(ISNUMBER(N183),DK183&gt;7),VLOOKUP(W183,NyLi2R!$A$2:$K$20,DK183),""))</f>
        <v/>
      </c>
      <c r="AR183" s="4" t="str">
        <f>IF(X183="","",IF(AND(ISNUMBER(N183),DK183&gt;7),VLOOKUP(X183,NyLi2E!$A$2:$K$20,DK183),""))</f>
        <v/>
      </c>
      <c r="AS183" s="4" t="str">
        <f>IF(AND(ISNUMBER(N183),ISNUMBER(AQ183),ISNUMBER(AR183),DK183&gt;7),VLOOKUP(AQ183+AR183,NyLi2T!$A$2:$K$40,DK183),"")</f>
        <v/>
      </c>
      <c r="AT183" s="4" t="str">
        <f>IF(AE183="","",IF(AND(ISNUMBER(N183),DK183&lt;8),VLOOKUP(AE183,NySs!$A$2:$G$28,DK183),""))</f>
        <v/>
      </c>
      <c r="AU183" s="4" t="str">
        <f>IF(AD183="","",IF(AND(ISNUMBER(N183),DK183&lt;9),VLOOKUP(AD183,NyEo!$A$2:$H$22,DK183),""))</f>
        <v/>
      </c>
      <c r="AV183" s="4" t="str">
        <f>IF(Q183="","",IF(AND(ISNUMBER(N183),DK183&gt;7),VLOOKUP(Q183,NyHt!$A$2:$K$17,DK183),""))</f>
        <v/>
      </c>
      <c r="AW183" s="4" t="str">
        <f>IF(R183="","",IF(ISNUMBER(N183),VLOOKUP(R183,NySiF!$A$2:$K$18,DK183),""))</f>
        <v/>
      </c>
      <c r="AX183" s="4" t="str">
        <f>IF(S183="","",IF(ISNUMBER(N183),VLOOKUP(S183,NySiB!$A$2:$K$16,DK183),""))</f>
        <v/>
      </c>
      <c r="AY183" s="4" t="str">
        <f>IF(T183="","",IF(ISNUMBER(N183),VLOOKUP(T183,NySiT!$A$2:$K$32,DK183),""))</f>
        <v/>
      </c>
      <c r="AZ183" s="4" t="str">
        <f>IF(Y183="","",IF(ISNUMBER(N183),VLOOKUP(Y183,NyVs!$A$2:$K$86,DK183),""))</f>
        <v/>
      </c>
      <c r="BA183" s="4" t="str">
        <f>IF(AI183="","",IF(ISNUMBER(N183),VLOOKUP(AI183,NyPp!$A$2:$K$202,DK183),""))</f>
        <v/>
      </c>
      <c r="BB183" s="4" t="str">
        <f>IF(AND(ISNUMBER(AJ183),ISNUMBER(AK183),ISNUMBER(AL183),ISNUMBER(AM183),DK183&lt;8),IF(COUNTIF(O183,0)+COUNTIF(P183,0)+COUNTIF(AA183,0)+COUNTIF(Z183,0)&gt;1,"",VLOOKUP(AJ183+AK183+AL183+AM183,NyIGS!$A$2:$K$78,DK183)),IF(AND(ISNUMBER(AJ183),ISNUMBER(AL183),ISNUMBER(AM183),ISNUMBER(AS183),DK183&gt;7),IF(COUNTIF(O183,0)+COUNTIF(AA183,0)+COUNTIF(Z183,0)+AND(COUNTIF(W183,0),COUNTIF(X183,0))&gt;1,"",VLOOKUP(AJ183+AL183+AM183+AS183,NyIGS!$A$2:$K$78,DK183)),""))</f>
        <v/>
      </c>
      <c r="BC183" s="4" t="str">
        <f>IF(AND(ISNUMBER(AJ183),ISNUMBER(AN183),ISNUMBER(AT183),DK183&lt;8),IF(COUNTIF(O183,0)+COUNTIF(U183,0)+COUNTIF(AE183,0)&gt;1,"",VLOOKUP(AJ183+AN183+AT183,NyIRS!$A$2:$K$59,DK183)),IF(AND(ISNUMBER(AJ183),ISNUMBER(AQ183),DK183&gt;7),IF(COUNTIF(O183,0)+COUNTIF(W183,0)&gt;1,"",VLOOKUP(AJ183+AQ183,NyIRS!$A$2:$K$59,DK183)),""))</f>
        <v/>
      </c>
      <c r="BD183" s="4" t="str">
        <f>IF(AND(ISNUMBER(AK183),ISNUMBER(AL183),ISNUMBER(AM183),DK183&lt;8),IF(COUNTIF(P183,0)+COUNTIF(AA183,0)+COUNTIF(Z183,0)&gt;1,"",VLOOKUP(AK183+AL183+AM183,NyIES!$A$2:$K$59,DK183)),IF(AND(ISNUMBER(AL183),ISNUMBER(AM183),ISNUMBER(AR183),DK183&gt;7),IF(COUNTIF(AA183,0)+COUNTIF(Z183,0)+COUNTIF(X183,0)&gt;1,"",VLOOKUP(AL183+AM183+AR183,NyIES!$A$2:$K$59,DK183)),""))</f>
        <v/>
      </c>
      <c r="BE183" s="4" t="str">
        <f>IF(AND(ISNUMBER(AJ183),ISNUMBER(AP183),ISNUMBER(AU183),DK183&lt;8),IF(COUNTIF(O183,0)+AND(COUNTIF(U183,0),COUNTIF(V183,0))+COUNTIF(AD183,0)&gt;1,"",VLOOKUP(AJ183+AP183+AU183,NyISI!$A$2:$K$59,DK183)),IF(AND(ISNUMBER(AS183),ISNUMBER(AU183),ISNUMBER(AV183),DK183=8),IF(COUNTIF(AD183,0)+COUNTIF(Q183,0)+AND(COUNTIF(W183,0),COUNTIF(X183,0))&gt;1,"",VLOOKUP(AS183+AU183+AV183,NyISI!$A$2:$K$59,DK183)),IF(AND(ISNUMBER(AS183),ISNUMBER(AV183),DK183&gt;8),IF(COUNTIF(Q183,0)+AND(COUNTIF(W183,0),COUNTIF(X183,0))&gt;1,"",VLOOKUP(AS183+AV183,NyISI!$A$2:$K$59,DK183)),"")))</f>
        <v/>
      </c>
      <c r="BF183" s="4" t="str">
        <f>IF(AND(ISNUMBER(AT183),ISNUMBER(AK183),ISNUMBER(AL183),ISNUMBER(AM183),DK183&lt;8),IF(COUNTIF(P183,0)+COUNTIF(AA183,0)+COUNTIF(Z183,0)+COUNTIF(AE183,0)&gt;1,"",VLOOKUP(AT183+AK183+AL183+AM183,NyISS!$A$2:$G$78,DK183)),"")</f>
        <v/>
      </c>
      <c r="BG183" s="4" t="str">
        <f>IF(AND(ISNUMBER(AJ183),ISNUMBER(AL183),ISNUMBER(AM183),DK183&gt;7),IF(COUNTIF(O183,0)+COUNTIF(AA183,0)+COUNTIF(Z183,0)&gt;1,"",VLOOKUP(AJ183+AL183+AM183,NyISM!$A$2:$K$59,DK183)),"")</f>
        <v/>
      </c>
      <c r="BH183" s="4" t="str">
        <f>IF(AND(ISNUMBER(AY183),ISNUMBER(AZ183)),IF(COUNTIF(T183,0)+COUNTIF(Y183,0)&gt;1,"",VLOOKUP(AY183+AZ183,NyIAM!$A$2:$K$40,DK183)),"")</f>
        <v/>
      </c>
      <c r="BJ183" s="4" t="str">
        <f>IF(ISNUMBER(BB183),VLOOKUP(BB183,Percentil!$A$2:$B$122,2,1),"")</f>
        <v/>
      </c>
      <c r="BK183" s="4" t="str">
        <f>IF(ISNUMBER(BC183),VLOOKUP(BC183,Percentil!$A$2:$B$122,2,1),"")</f>
        <v/>
      </c>
      <c r="BL183" s="4" t="str">
        <f>IF(ISNUMBER(BD183),VLOOKUP(BD183,Percentil!$A$2:$B$122,2,1),"")</f>
        <v/>
      </c>
      <c r="BM183" s="4" t="str">
        <f>IF(ISNUMBER(BE183),VLOOKUP(BE183,Percentil!$A$2:$B$122,2,1),"")</f>
        <v/>
      </c>
      <c r="BN183" s="4" t="str">
        <f>IF(ISNUMBER(BF183),VLOOKUP(BF183,Percentil!$A$2:$B$122,2,1),"")</f>
        <v/>
      </c>
      <c r="BO183" s="4" t="str">
        <f>IF(ISNUMBER(BG183),VLOOKUP(BG183,Percentil!$A$2:$B$122,2,1),"")</f>
        <v/>
      </c>
      <c r="BP183" s="4" t="str">
        <f>IF(ISNUMBER(BH183),VLOOKUP(BH183,Percentil!$A$2:$B$122,2,1),"")</f>
        <v/>
      </c>
      <c r="BQ183" s="4" t="str">
        <f>IF(AND(ISNUMBER(AJ183),ISNUMBER(DK183)),IF(AJ183-VLOOKUP(BI183,NyFi!$L$2:$V$4,DK183,1)&lt;1,1 &amp; " - " &amp; AJ183+VLOOKUP(BI183,NyFi!$L$2:$V$4,DK183,1),IF(AJ183+VLOOKUP(BI183,NyFi!$L$2:$V$4,DK183,1)&gt;19,AJ183-VLOOKUP(BI183,NyFi!$L$2:$V$4,DK183,1) &amp; " - " &amp; 19,AJ183-VLOOKUP(BI183,NyFi!$L$2:$V$4,DK183,1) &amp; " - " &amp; AJ183+VLOOKUP(BI183,NyFi!$L$2:$V$4,DK183,1))),"")</f>
        <v/>
      </c>
      <c r="BR183" s="4" t="str">
        <f>IF(AND(ISNUMBER(DK183),DK183&lt;8),IF(AND(ISNUMBER(AK183),ISNUMBER(DK183)),IF(AK183-VLOOKUP(BI183,NyGs!$L$2:$V$4,DK183,1)&lt;1,1 &amp; " - " &amp; AK183+VLOOKUP(BI183,NyGs!$L$2:$V$4,DK183,1),IF(AK183+VLOOKUP(BI183,NyGs!$L$2:$V$4,DK183,1)&gt;19,AK183-VLOOKUP(BI183,NyGs!$L$2:$V$4,DK183,1) &amp; " - " &amp; 19,AK183-VLOOKUP(BI183,NyGs!$L$2:$V$4,DK183,1) &amp; " - " &amp; AK183+VLOOKUP(BI183,NyGs!$L$2:$V$4,DK183,1))),""),"")</f>
        <v/>
      </c>
      <c r="BS183" s="4" t="str">
        <f>IF(AND(ISNUMBER(AL183),ISNUMBER(DK183)),IF(AL183-VLOOKUP(BI183,NyRm!$L$2:$V$4,DK183,1)&lt;1,1 &amp; " - " &amp; AL183+VLOOKUP(BI183,NyRm!$L$2:$V$4,DK183,1),IF(AL183+VLOOKUP(BI183,NyRm!$L$2:$V$4,DK183,1)&gt;19,AL183-VLOOKUP(BI183,NyRm!$L$2:$V$4,DK183,1) &amp; " - " &amp; 19,AL183-VLOOKUP(BI183,NyRm!$L$2:$V$4,DK183,1) &amp; " - " &amp; AL183+VLOOKUP(BI183,NyRm!$L$2:$V$4,DK183,1))),"")</f>
        <v/>
      </c>
      <c r="BT183" s="4" t="str">
        <f>IF(AND(ISNUMBER(AM183),ISNUMBER(DK183)),IF(AM183-VLOOKUP(BI183,NyFm!$L$2:$V$4,DK183,1)&lt;1,1 &amp; " - " &amp; AM183+VLOOKUP(BI183,NyFm!$L$2:$V$4,DK183,1),IF(AM183+VLOOKUP(BI183,NyFm!$L$2:$V$4,DK183,1)&gt;19,AM183-VLOOKUP(BI183,NyFm!$L$2:$V$4,DK183,1) &amp; " - " &amp; 19,AM183-VLOOKUP(BI183,NyFm!$L$2:$V$4,DK183,1) &amp; " - " &amp; AM183+VLOOKUP(BI183,NyFm!$L$2:$V$4,DK183,1))),"")</f>
        <v/>
      </c>
      <c r="BU183" s="4" t="str">
        <f>IF(AND(ISNUMBER(DK183),DK183&lt;8),IF(AND(ISNUMBER(AN183),ISNUMBER(DK183)),IF(AN183-VLOOKUP(BI183,NyLi1R!$L$2:$V$4,DK183,1)&lt;1,1 &amp; " - " &amp; AN183+VLOOKUP(BI183,NyLi1R!$L$2:$V$4,DK183,1),IF(AN183+VLOOKUP(BI183,NyLi1R!$L$2:$V$4,DK183,1)&gt;19,AN183-VLOOKUP(BI183,NyLi1R!$L$2:$V$4,DK183,1) &amp; " - " &amp; 19,AN183-VLOOKUP(BI183,NyLi1R!$L$2:$V$4,DK183,1) &amp; " - " &amp; AN183+VLOOKUP(BI183,NyLi1R!$L$2:$V$4,DK183,1))),""),"")</f>
        <v/>
      </c>
      <c r="BV183" s="4" t="str">
        <f>IF(AND(ISNUMBER(DK183),DK183&lt;8),IF(AND(ISNUMBER(AO183),ISNUMBER(DK183)),IF(AO183-VLOOKUP(BI183,NyLi1E!$L$2:$V$4,DK183,1)&lt;1,1 &amp; " - " &amp; AO183+VLOOKUP(BI183,NyLi1E!$L$2:$V$4,DK183,1),IF(AO183+VLOOKUP(BI183,NyLi1E!$L$2:$V$4,DK183,1)&gt;19,AO183-VLOOKUP(BI183,NyLi1E!$L$2:$V$4,DK183,1) &amp; " - " &amp; 19,AO183-VLOOKUP(BI183,NyLi1E!$L$2:$V$4,DK183,1) &amp; " - " &amp; AO183+VLOOKUP(BI183,NyLi1E!$L$2:$V$4,DK183,1))),""),"")</f>
        <v/>
      </c>
      <c r="BW183" s="4" t="str">
        <f>IF(AND(ISNUMBER(DK183),DK183&lt;8),IF(AND(ISNUMBER(AP183),ISNUMBER(DK183)),IF(AP183-VLOOKUP(BI183,NyLi1T!$L$2:$V$4,DK183,1)&lt;1,1 &amp; " - " &amp; AP183+VLOOKUP(BI183,NyLi1T!$L$2:$V$4,DK183,1),IF(AP183+VLOOKUP(BI183,NyLi1T!$L$2:$V$4,DK183,1)&gt;19,AP183-VLOOKUP(BI183,NyLi1T!$L$2:$V$4,DK183,1) &amp; " - " &amp; 19,AP183-VLOOKUP(BI183,NyLi1T!$L$2:$V$4,DK183,1) &amp; " - " &amp; AP183+VLOOKUP(BI183,NyLi1T!$L$2:$V$4,DK183,1))),""),"")</f>
        <v/>
      </c>
      <c r="BX183" s="4" t="str">
        <f>IF(AND(ISNUMBER(DK183),DK183&gt;7),IF(AND(ISNUMBER(AQ183),ISNUMBER(DK183)),IF(AQ183-VLOOKUP(BI183,NyLi2R!$L$2:$V$4,DK183,1)&lt;1,1 &amp; " - " &amp; AQ183+VLOOKUP(BI183,NyLi2R!$L$2:$V$4,DK183,1),IF(AQ183+VLOOKUP(BI183,NyLi2R!$L$2:$V$4,DK183,1)&gt;19,AQ183-VLOOKUP(BI183,NyLi2R!$L$2:$V$4,DK183,1) &amp; " - " &amp; 19,AQ183-VLOOKUP(BI183,NyLi2R!$L$2:$V$4,DK183,1) &amp; " - " &amp; AQ183+VLOOKUP(BI183,NyLi2R!$L$2:$V$4,DK183,1))),""),"")</f>
        <v/>
      </c>
      <c r="BY183" s="4" t="str">
        <f>IF(AND(ISNUMBER(DK183),DK183&gt;7),IF(AND(ISNUMBER(AR183),ISNUMBER(DK183)),IF(AR183-VLOOKUP(BI183,NyLi2E!$L$2:$V$4,DK183,1)&lt;1,1 &amp; " - " &amp; AR183+VLOOKUP(BI183,NyLi2E!$L$2:$V$4,DK183,1),IF(AR183+VLOOKUP(BI183,NyLi2E!$L$2:$V$4,DK183,1)&gt;19,AR183-VLOOKUP(BI183,NyLi2E!$L$2:$V$4,DK183,1) &amp; " - " &amp; 19,AR183-VLOOKUP(BI183,NyLi2E!$L$2:$V$4,DK183,1) &amp; " - " &amp; AR183+VLOOKUP(BI183,NyLi2E!$L$2:$V$4,DK183,1))),""),"")</f>
        <v/>
      </c>
      <c r="BZ183" s="4" t="str">
        <f>IF(AND(ISNUMBER(DK183),DK183&gt;7),IF(AND(ISNUMBER(AS183),ISNUMBER(DK183)),IF(AS183-VLOOKUP(BI183,NyLi2T!$L$2:$V$4,DK183,1)&lt;1,1 &amp; " - " &amp; AS183+VLOOKUP(BI183,NyLi2T!$L$2:$V$4,DK183,1),IF(AS183+VLOOKUP(BI183,NyLi2T!$L$2:$V$4,DK183,1)&gt;19,AS183-VLOOKUP(BI183,NyLi2T!$L$2:$V$4,DK183,1) &amp; " - " &amp; 19,AS183-VLOOKUP(BI183,NyLi2T!$L$2:$V$4,DK183,1) &amp; " - " &amp; AS183+VLOOKUP(BI183,NyLi2T!$L$2:$V$4,DK183,1))),""),"")</f>
        <v/>
      </c>
      <c r="CA183" s="4" t="str">
        <f>IF(AND(ISNUMBER(DK183),DK183&lt;8),IF(AND(ISNUMBER(AT183),ISNUMBER(DK183)),IF(AT183-VLOOKUP(BI183,NySs!$L$2:$V$4,DK183,1)&lt;1,1 &amp; " - " &amp; AT183+VLOOKUP(BI183,NySs!$L$2:$V$4,DK183,1),IF(AT183+VLOOKUP(BI183,NySs!$L$2:$V$4,DK183,1)&gt;19,AT183-VLOOKUP(BI183,NySs!$L$2:$V$4,DK183,1) &amp; " - " &amp; 19,AT183-VLOOKUP(BI183,NySs!$L$2:$V$4,DK183,1) &amp; " - " &amp; AT183+VLOOKUP(BI183,NySs!$L$2:$V$4,DK183,1))),""),"")</f>
        <v/>
      </c>
      <c r="CB183" s="4" t="str">
        <f>IF(AND(ISNUMBER(DK183),DK183&lt;9),IF(AND(ISNUMBER(AU183),ISNUMBER(DK183)),IF(AU183-VLOOKUP(BI183,NyEo!$L$2:$V$4,DK183,1)&lt;1,1 &amp; " - " &amp; AU183+VLOOKUP(BI183,NyEo!$L$2:$V$4,DK183,1),IF(AU183+VLOOKUP(BI183,NyEo!$L$2:$V$4,DK183,1)&gt;19,AU183-VLOOKUP(BI183,NyEo!$L$2:$V$4,DK183,1) &amp; " - " &amp; 19,AU183-VLOOKUP(BI183,NyEo!$L$2:$V$4,DK183,1) &amp; " - " &amp; AU183+VLOOKUP(BI183,NyEo!$L$2:$V$4,DK183,1))),""),"")</f>
        <v/>
      </c>
      <c r="CC183" s="4" t="str">
        <f>IF(AND(ISNUMBER(DK183),DK183&gt;7),IF(AND(ISNUMBER(AV183),ISNUMBER(DK183)),IF(AV183-VLOOKUP(BI183,NyHt!$L$2:$V$4,DK183,1)&lt;1,1 &amp; " - " &amp; AV183+VLOOKUP(BI183,NyHt!$L$2:$V$4,DK183,1),IF(AV183+VLOOKUP(BI183,NyHt!$L$2:$V$4,DK183,1)&gt;19,AV183-VLOOKUP(BI183,NyHt!$L$2:$V$4,DK183,1) &amp; " - " &amp; 19,AV183-VLOOKUP(BI183,NyHt!$L$2:$V$4,DK183,1) &amp; " - " &amp; AV183+VLOOKUP(BI183,NyHt!$L$2:$V$4,DK183,1))),""),"")</f>
        <v/>
      </c>
      <c r="CD183" s="4" t="str">
        <f>IF(AND(ISNUMBER(AW183),ISNUMBER(DK183)),IF(AW183-VLOOKUP(BI183,NySiF!$L$2:$V$4,DK183,1)&lt;1,1 &amp; " - " &amp; AW183+VLOOKUP(BI183,NySiF!$L$2:$V$4,DK183,1),IF(AW183+VLOOKUP(BI183,NySiF!$L$2:$V$4,DK183,1)&gt;19,AW183-VLOOKUP(BI183,NySiF!$L$2:$V$4,DK183,1) &amp; " - " &amp; 19,AW183-VLOOKUP(BI183,NySiF!$L$2:$V$4,DK183,1) &amp; " - " &amp; AW183+VLOOKUP(BI183,NySiF!$L$2:$V$4,DK183,1))),"")</f>
        <v/>
      </c>
      <c r="CE183" s="4" t="str">
        <f>IF(AND(ISNUMBER(AX183),ISNUMBER(DK183)),IF(AX183-VLOOKUP(BI183,NySiB!$L$2:$V$4,DK183,1)&lt;1,1 &amp; " - " &amp; AX183+VLOOKUP(BI183,NySiB!$L$2:$V$4,DK183,1),IF(AX183+VLOOKUP(BI183,NySiB!$L$2:$V$4,DK183,1)&gt;19,AX183-VLOOKUP(BI183,NySiB!$L$2:$V$4,DK183,1) &amp; " - " &amp; 19,AX183-VLOOKUP(BI183,NySiB!$L$2:$V$4,DK183,1) &amp; " - " &amp; AX183+VLOOKUP(BI183,NySiB!$L$2:$V$4,DK183,1))),"")</f>
        <v/>
      </c>
      <c r="CF183" s="4" t="str">
        <f>IF(AND(ISNUMBER(AY183),ISNUMBER(DK183)),IF(AY183-VLOOKUP(BI183,NySiT!$L$2:$V$4,DK183,1)&lt;1,1 &amp; " - " &amp; AY183+VLOOKUP(BI183,NySiT!$L$2:$V$4,DK183,1),IF(AY183+VLOOKUP(BI183,NySiT!$L$2:$V$4,DK183,1)&gt;19,AY183-VLOOKUP(BI183,NySiT!$L$2:$V$4,DK183,1) &amp; " - " &amp; 19,AY183-VLOOKUP(BI183,NySiT!$L$2:$V$4,DK183,1) &amp; " - " &amp; AY183+VLOOKUP(BI183,NySiT!$L$2:$V$4,DK183,1))),"")</f>
        <v/>
      </c>
      <c r="CG183" s="4" t="str">
        <f>IF(AND(ISNUMBER(AZ183),ISNUMBER(DK183)),IF(AZ183-VLOOKUP(BI183,NyVs!$L$2:$V$4,DK183,1)&lt;1,1 &amp; " - " &amp; AZ183+VLOOKUP(BI183,NyVs!$L$2:$V$4,DK183,1),IF(AZ183+VLOOKUP(BI183,NyVs!$L$2:$V$4,DK183,1)&gt;19,AZ183-VLOOKUP(BI183,NyVs!$L$2:$V$4,DK183,1) &amp; " - " &amp; 19,AZ183-VLOOKUP(BI183,NyVs!$L$2:$V$4,DK183,1) &amp; " - " &amp; AZ183+VLOOKUP(BI183,NyVs!$L$2:$V$4,DK183,1))),"")</f>
        <v/>
      </c>
      <c r="CH183" s="4" t="str">
        <f>IF(AND(ISNUMBER(BA183),ISNUMBER(DK183)),IF(BA183-VLOOKUP(BI183,NyPp!$L$2:$V$4,DK183,1)&lt;1,1 &amp; " - " &amp; BA183+VLOOKUP(BI183,NyPp!$L$2:$V$4,DK183,1),IF(BA183+VLOOKUP(BI183,NyPp!$L$2:$V$4,DK183,1)&gt;19,BA183-VLOOKUP(BI183,NyPp!$L$2:$V$4,DK183,1) &amp; " - " &amp; 19,BA183-VLOOKUP(BI183,NyPp!$L$2:$V$4,DK183,1) &amp; " - " &amp; BA183+VLOOKUP(BI183,NyPp!$L$2:$V$4,DK183,1))),"")</f>
        <v/>
      </c>
      <c r="CI183" s="4" t="str">
        <f>IF(AND(ISNUMBER(BB183),ISNUMBER(DK183)),IF(BB183-VLOOKUP(BI183,NyIGS!$L$2:$V$4,DK183,1)&lt;40,40 &amp; " - " &amp; BB183+VLOOKUP(BI183,NyIGS!$L$2:$V$4,DK183,1),IF(BB183+VLOOKUP(BI183,NyIGS!$L$2:$V$4,DK183,1)&gt;160,BB183-VLOOKUP(BI183,NyIGS!$L$2:$V$4,DK183,1) &amp; " - " &amp; 160,BB183-VLOOKUP(BI183,NyIGS!$L$2:$V$4,DK183,1) &amp; " - " &amp; BB183+VLOOKUP(BI183,NyIGS!$L$2:$V$4,DK183,1))),"")</f>
        <v/>
      </c>
      <c r="CJ183" s="4" t="str">
        <f>IF(AND(ISNUMBER(BC183),ISNUMBER(DK183)),IF(BC183-VLOOKUP(BI183,NyIRS!$L$2:$V$4,DK183,1)&lt;40,40 &amp; " - " &amp; BC183+VLOOKUP(BI183,NyIRS!$L$2:$V$4,DK183,1),IF(BC183+VLOOKUP(BI183,NyIRS!$L$2:$V$4,DK183,1)&gt;160,BC183-VLOOKUP(BI183,NyIRS!$L$2:$V$4,DK183,1) &amp; " - " &amp; 160,BC183-VLOOKUP(BI183,NyIRS!$L$2:$V$4,DK183,1) &amp; " - " &amp; BC183+VLOOKUP(BI183,NyIRS!$L$2:$V$4,DK183,1))),"")</f>
        <v/>
      </c>
      <c r="CK183" s="4" t="str">
        <f>IF(AND(ISNUMBER(BD183),ISNUMBER(DK183)),IF(BD183-VLOOKUP(BI183,NyIES!$L$2:$V$4,DK183,1)&lt;40,40 &amp; " - " &amp; BD183+VLOOKUP(BI183,NyIES!$L$2:$V$4,DK183,1),IF(BD183+VLOOKUP(BI183,NyIES!$L$2:$V$4,DK183,1)&gt;160,BD183-VLOOKUP(BI183,NyIES!$L$2:$V$4,DK183,1) &amp; " - " &amp; 160,BD183-VLOOKUP(BI183,NyIES!$L$2:$V$4,DK183,1) &amp; " - " &amp; BD183+VLOOKUP(BI183,NyIES!$L$2:$V$4,DK183,1))),"")</f>
        <v/>
      </c>
      <c r="CL183" s="4" t="str">
        <f>IF(AND(ISNUMBER(BE183),ISNUMBER(DK183)),IF(BE183-VLOOKUP(BI183,NyISI!$L$2:$V$4,DK183,1)&lt;40,40 &amp; " - " &amp; BE183+VLOOKUP(BI183,NyISI!$L$2:$V$4,DK183,1),IF(BE183+VLOOKUP(BI183,NyISI!$L$2:$V$4,DK183,1)&gt;160,BE183-VLOOKUP(BI183,NyISI!$L$2:$V$4,DK183,1) &amp; " - " &amp; 160,BE183-VLOOKUP(BI183,NyISI!$L$2:$V$4,DK183,1) &amp; " - " &amp; BE183+VLOOKUP(BI183,NyISI!$L$2:$V$4,DK183,1))),"")</f>
        <v/>
      </c>
      <c r="CM183" s="4" t="str">
        <f>IF(AND(ISNUMBER(DK183),DK183&lt;8),IF(AND(ISNUMBER(BF183),ISNUMBER(DK183)),IF(BF183-VLOOKUP(BI183,NyISS!$L$2:$V$4,DK183,1)&lt;40,40 &amp; " - " &amp; BF183+VLOOKUP(BI183,NyISS!$L$2:$V$4,DK183,1),IF(BF183+VLOOKUP(BI183,NyISS!$L$2:$V$4,DK183,1)&gt;160,BF183-VLOOKUP(BI183,NyISS!$L$2:$V$4,DK183,1) &amp; " - " &amp; 160,BF183-VLOOKUP(BI183,NyISS!$L$2:$V$4,DK183,1) &amp; " - " &amp; BF183+VLOOKUP(BI183,NyISS!$L$2:$V$4,DK183,1))),""),"")</f>
        <v/>
      </c>
      <c r="CN183" s="4" t="str">
        <f>IF(AND(ISNUMBER(DK183),DK183&gt;7),IF(AND(ISNUMBER(BG183),ISNUMBER(DK183)),IF(BG183-VLOOKUP(BI183,NyISM!$L$2:$V$4,DK183,1)&lt;40,40 &amp; " - " &amp; BG183+VLOOKUP(BI183,NyISM!$L$2:$V$4,DK183,1),IF(BG183+VLOOKUP(BI183,NyISM!$L$2:$V$4,DK183,1)&gt;160,BG183-VLOOKUP(BI183,NyISM!$L$2:$V$4,DK183,1) &amp; " - " &amp; 160,BG183-VLOOKUP(BI183,NyISM!$L$2:$V$4,DK183,1) &amp; " - " &amp; BG183+VLOOKUP(BI183,NyISM!$L$2:$V$4,DK183,1))),""),"")</f>
        <v/>
      </c>
      <c r="CO183" s="4" t="str">
        <f>IF(AND(ISNUMBER(BH183),ISNUMBER(DK183)),IF(BH183-VLOOKUP(BI183,NyIAM!$L$2:$V$4,DK183,1)&lt;40,40 &amp; " - " &amp; BH183+VLOOKUP(BI183,NyIAM!$L$2:$V$4,DK183,1),IF(BH183+VLOOKUP(BI183,NyIAM!$L$2:$V$4,DK183,1)&gt;160,BH183-VLOOKUP(BI183,NyIAM!$L$2:$V$4,DK183,1) &amp; " - " &amp; 160,BH183-VLOOKUP(BI183,NyIAM!$L$2:$V$4,DK183,1) &amp; " - " &amp; BH183+VLOOKUP(BI183,NyIAM!$L$2:$V$4,DK183,1))),"")</f>
        <v/>
      </c>
      <c r="CP183" s="4" t="str">
        <f>IF(AF183="","",IF(AND(ISNUMBER(AF183),ISNUMBER(DK183)),IF(VLOOKUP(AF183,NyOm!$A$2:$K$30,DK183,1)=1,"Onormalt få ord",IF(VLOOKUP(AF183,NyOm!$A$2:$K$30,DK183,1)=2,"Färre antal ord än normalt",IF(VLOOKUP(AF183,NyOm!$A$2:$K$30,DK183,1)=3,"Normalt antal ord","")))))</f>
        <v/>
      </c>
      <c r="CQ183" s="4" t="str">
        <f>IF(AB183="","",IF(AND(ISNUMBER(AB183),ISNUMBER(DK183)),IF(VLOOKUP(AB183,NyPbTid!$A$2:$K$218,DK183,1)=1,"Onormalt lång tidsåtgång",IF(VLOOKUP(AB183,NyPbTid!$A$2:$K$218,DK183,1)=2,"Långsammare än normalt",IF(VLOOKUP(AB183,NyPbTid!$A$2:$K$218,DK183,1)=3,"Normal tidsåtgång","")))))</f>
        <v/>
      </c>
      <c r="CR183" s="4" t="str">
        <f>IF(AC183="","",IF(AND(ISNUMBER(AC183),ISNUMBER(DK183)),IF(VLOOKUP(AC183,NyPbFel!$A$2:$K$18,DK183,1)=1,"Onormalt antal fel",IF(VLOOKUP(AC183,NyPbFel!$A$2:$K$18,DK183,1)=2,"Fler fel än normalt",IF(VLOOKUP(AC183,NyPbFel!$A$2:$K$18,DK183,1)=3,"Normalt antal fel","")))))</f>
        <v/>
      </c>
      <c r="CS183" s="4" t="str">
        <f t="shared" si="50"/>
        <v/>
      </c>
      <c r="CT183" s="4" t="str">
        <f>IF(OR(ISNUMBER(CS183),CS183="0**"),IF(ISNUMBER(CS183),CS183/ABS(CS183)*VLOOKUP(1,SignDiff!$A$3:$K$4,DK183,1),VLOOKUP(1,SignDiff!$A$3:$K$4,DK183,1)),"")</f>
        <v/>
      </c>
      <c r="CU183" s="4" t="str">
        <f>IF(OR(ISNUMBER(CS183),CS183="0**"),IF(ISNUMBER(CS183),CS183/ABS(CS183)*VLOOKUP(1,SignDiff!$A$7:$K$8,DK183,1),VLOOKUP(1,SignDiff!$A$7:$K$8,DK183,1)),"")</f>
        <v/>
      </c>
      <c r="CV183" s="4" t="str">
        <f t="shared" si="51"/>
        <v/>
      </c>
      <c r="CW183" s="4" t="str">
        <f t="shared" si="52"/>
        <v/>
      </c>
      <c r="CX183" s="4" t="str">
        <f>IF(OR(ISNUMBER(CS183),CS183="0**"),IF(CS183="0**",VLOOKUP(0,'IRS-IES'!$A$2:$C$43,2,1),IF(CS183&lt;0,VLOOKUP(ABS(CS183),'IRS-IES'!$A$2:$C$43,2,1),VLOOKUP(ABS(CS183),'IRS-IES'!$A$2:$C$43,3,1))),"")</f>
        <v/>
      </c>
      <c r="CY183" s="4" t="str">
        <f t="shared" si="53"/>
        <v/>
      </c>
      <c r="CZ183" s="4" t="str">
        <f>IF(OR(ISNUMBER(CY183),CY183="0**"),IF(ISNUMBER(CY183),CY183/ABS(CY183)*VLOOKUP(2,SignDiff!$A$3:$K$4,DK183,1),VLOOKUP(2,SignDiff!$A$3:$K$4,DK183,1)),"")</f>
        <v/>
      </c>
      <c r="DA183" s="4" t="str">
        <f>IF(OR(ISNUMBER(CY183),CY183="0**"),IF(ISNUMBER(CY183),CY183/ABS(CY183)*VLOOKUP(2,SignDiff!$A$7:$K$8,DK183,1),VLOOKUP(2,SignDiff!$A$7:$K$8,DK183,1)),"")</f>
        <v/>
      </c>
      <c r="DB183" s="4" t="str">
        <f t="shared" si="54"/>
        <v/>
      </c>
      <c r="DC183" s="4" t="str">
        <f t="shared" si="55"/>
        <v/>
      </c>
      <c r="DD183" s="4" t="str">
        <f>IF(OR(ISNUMBER(CY183),CY183="0**"),IF(CY183="0**",VLOOKUP(0,'ISI-ISS'!$A$2:$C$43,2,1),IF(CY183&lt;0,VLOOKUP(ABS(CY183),'ISI-ISS'!$A$2:$C$43,2,1),VLOOKUP(ABS(CY183),'ISI-ISS'!$A$2:$C$43,3,1))),"")</f>
        <v/>
      </c>
      <c r="DE183" s="4" t="str">
        <f t="shared" si="56"/>
        <v/>
      </c>
      <c r="DF183" s="4" t="str">
        <f>IF(OR(ISNUMBER(DE183),DE183="0**"),IF(ISNUMBER(DE183),DE183/ABS(DE183)*VLOOKUP(2,SignDiff!$A$3:$K$4,DK183,1),VLOOKUP(2,SignDiff!$A$3:$K$4,DK183,1)),"")</f>
        <v/>
      </c>
      <c r="DG183" s="4" t="str">
        <f>IF(OR(ISNUMBER(DE183),DE183="0**"),IF(ISNUMBER(DE183),DE183/ABS(DE183)*VLOOKUP(2,SignDiff!$A$7:$K$8,DK183,1),VLOOKUP(2,SignDiff!$A$7:$K$8,DK183,1)),"")</f>
        <v/>
      </c>
      <c r="DH183" s="4" t="str">
        <f t="shared" si="57"/>
        <v/>
      </c>
      <c r="DI183" s="4" t="str">
        <f t="shared" si="58"/>
        <v/>
      </c>
      <c r="DJ183" s="4" t="str">
        <f>IF(OR(ISNUMBER(DE183),DE183="0**"),IF(DE183="0**",VLOOKUP(0,'ISI-ISM'!$A$2:$C$43,2,1),IF(DE183&lt;0,VLOOKUP(ABS(DE183),'ISI-ISM'!$A$2:$C$43,2,1),VLOOKUP(ABS(DE183),'ISI-ISM'!$A$2:$C$43,3,1))),"")</f>
        <v/>
      </c>
      <c r="DK183" s="4" t="str">
        <f>IF(ISERROR(VLOOKUP(N183,age!$A$2:$C$11,2,1)),"",VLOOKUP(N183,age!$A$2:$C$11,2,1))</f>
        <v/>
      </c>
      <c r="DL183" s="4" t="str">
        <f>IF(ISERROR(VLOOKUP(N183,age!$A$2:$C$11,3,1)),"",VLOOKUP(N183,age!$A$2:$C$11,3,1))</f>
        <v/>
      </c>
      <c r="DM183" s="4">
        <f t="shared" si="45"/>
        <v>0</v>
      </c>
      <c r="DN183" s="4">
        <f t="shared" si="46"/>
        <v>0</v>
      </c>
      <c r="DO183" s="4">
        <f t="shared" si="47"/>
        <v>0</v>
      </c>
      <c r="DP183" s="4">
        <f t="shared" si="48"/>
        <v>0</v>
      </c>
      <c r="DQ183" s="4">
        <f t="shared" si="49"/>
        <v>0</v>
      </c>
      <c r="DR183" s="9" t="str">
        <f t="shared" si="59"/>
        <v/>
      </c>
      <c r="DS183" s="9" t="str">
        <f t="shared" si="60"/>
        <v/>
      </c>
      <c r="DT183" s="9" t="str">
        <f t="shared" si="61"/>
        <v/>
      </c>
      <c r="DU183" s="9" t="str">
        <f t="shared" si="62"/>
        <v/>
      </c>
      <c r="DV183" s="9" t="str">
        <f t="shared" si="63"/>
        <v/>
      </c>
      <c r="DW183" s="9" t="str">
        <f t="shared" si="64"/>
        <v/>
      </c>
      <c r="DX183" s="9" t="str">
        <f t="shared" si="65"/>
        <v/>
      </c>
      <c r="DY183" s="9" t="str">
        <f>IF(AND(ISNUMBER(AJ183),ISNUMBER(DK183)),IF(AJ183-VLOOKUP(BI183,NyFi!$L$2:$V$4,DK183,1)&lt;1,1,AJ183-VLOOKUP(BI183,NyFi!$L$2:$V$4,DK183,1)),"")</f>
        <v/>
      </c>
      <c r="DZ183" s="9" t="str">
        <f>IF(AND(ISNUMBER(DK183),DK183&lt;8),IF(AND(ISNUMBER(AK183),ISNUMBER(DK183)),IF(AK183-VLOOKUP(BI183,NyGs!$L$2:$V$4,DK183,1)&lt;1,1,AK183-VLOOKUP(BI183,NyGs!$L$2:$V$4,DK183,1)),""),"")</f>
        <v/>
      </c>
      <c r="EA183" s="9" t="str">
        <f>IF(AND(ISNUMBER(AL183),ISNUMBER(DK183)),IF(AL183-VLOOKUP(BI183,NyRm!$L$2:$V$4,DK183,1)&lt;1,1,AL183-VLOOKUP(BI183,NyRm!$L$2:$V$4,DK183,1)),"")</f>
        <v/>
      </c>
      <c r="EB183" s="9" t="str">
        <f>IF(AND(ISNUMBER(AM183),ISNUMBER(DK183)),IF(AM183-VLOOKUP(BI183,NyFm!$L$2:$V$4,DK183,1)&lt;1,1,AM183-VLOOKUP(BI183,NyFm!$L$2:$V$4,DK183,1)),"")</f>
        <v/>
      </c>
      <c r="EC183" s="9" t="str">
        <f>IF(AND(ISNUMBER(DK183),DK183&lt;8),IF(AND(ISNUMBER(AN183),ISNUMBER(DK183)),IF(AN183-VLOOKUP(BI183,NyLi1R!$L$2:$V$4,DK183,1)&lt;1,1,AN183-VLOOKUP(BI183,NyLi1R!$L$2:$V$4,DK183,1)),""),"")</f>
        <v/>
      </c>
      <c r="ED183" s="9" t="str">
        <f>IF(AND(ISNUMBER(DK183),DK183&lt;8),IF(AND(ISNUMBER(AO183),ISNUMBER(DK183)),IF(AO183-VLOOKUP(BI183,NyLi1E!$L$2:$V$4,DK183,1)&lt;1,1,AO183-VLOOKUP(BI183,NyLi1E!$L$2:$V$4,DK183,1)),""),"")</f>
        <v/>
      </c>
      <c r="EE183" s="9" t="str">
        <f>IF(AND(ISNUMBER(DK183),DK183&lt;8),IF(AND(ISNUMBER(AP183),ISNUMBER(DK183)),IF(AP183-VLOOKUP(BI183,NyLi1T!$L$2:$V$4,DK183,1)&lt;1,1,AP183-VLOOKUP(BI183,NyLi1T!$L$2:$V$4,DK183,1)),""),"")</f>
        <v/>
      </c>
      <c r="EF183" s="9" t="str">
        <f>IF(AND(ISNUMBER(DK183),DK183&gt;7),IF(AND(ISNUMBER(AQ183),ISNUMBER(DK183)),IF(AQ183-VLOOKUP(BI183,NyLi2R!$L$2:$V$4,DK183,1)&lt;1,1,AQ183-VLOOKUP(BI183,NyLi2R!$L$2:$V$4,DK183,1)),""),"")</f>
        <v/>
      </c>
      <c r="EG183" s="9" t="str">
        <f>IF(AND(ISNUMBER(DK183),DK183&gt;7),IF(AND(ISNUMBER(AR183),ISNUMBER(DK183)),IF(AR183-VLOOKUP(BI183,NyLi2E!$L$2:$V$4,DK183,1)&lt;1,1,AR183-VLOOKUP(BI183,NyLi2E!$L$2:$V$4,DK183,1)),""),"")</f>
        <v/>
      </c>
      <c r="EH183" s="9" t="str">
        <f>IF(AND(ISNUMBER(DK183),DK183&gt;7),IF(AND(ISNUMBER(AS183),ISNUMBER(DK183)),IF(AS183-VLOOKUP(BI183,NyLi2T!$L$2:$V$4,DK183,1)&lt;1,1,AS183-VLOOKUP(BI183,NyLi2T!$L$2:$V$4,DK183,1)),""),"")</f>
        <v/>
      </c>
      <c r="EI183" s="9" t="str">
        <f>IF(AND(ISNUMBER(DK183),DK183&lt;8),IF(AND(ISNUMBER(AT183),ISNUMBER(DK183)),IF(AT183-VLOOKUP(BI183,NySs!$L$2:$V$4,DK183,1)&lt;1,1,AT183-VLOOKUP(BI183,NySs!$L$2:$V$4,DK183,1)),""),"")</f>
        <v/>
      </c>
      <c r="EJ183" s="9" t="str">
        <f>IF(AND(ISNUMBER(DK183),DK183&lt;9),IF(AND(ISNUMBER(AU183),ISNUMBER(DK183)),IF(AU183-VLOOKUP(BI183,NyEo!$L$2:$V$4,DK183,1)&lt;1,1,AU183-VLOOKUP(BI183,NyEo!$L$2:$V$4,DK183,1)),""),"")</f>
        <v/>
      </c>
      <c r="EK183" s="9" t="str">
        <f>IF(AND(ISNUMBER(DK183),DK183&gt;7),IF(AND(ISNUMBER(AV183),ISNUMBER(DK183)),IF(AV183-VLOOKUP(BI183,NyHt!$L$2:$V$4,DK183,1)&lt;1,1,AV183-VLOOKUP(BI183,NyHt!$L$2:$V$4,DK183,1)),""),"")</f>
        <v/>
      </c>
      <c r="EL183" s="9" t="str">
        <f>IF(AND(ISNUMBER(AW183),ISNUMBER(DK183)),IF(AW183-VLOOKUP(BI183,NySiF!$L$2:$V$4,DK183,1)&lt;1,1,AW183-VLOOKUP(BI183,NySiF!$L$2:$V$4,DK183,1)),"")</f>
        <v/>
      </c>
      <c r="EM183" s="9" t="str">
        <f>IF(AND(ISNUMBER(AX183),ISNUMBER(DK183)),IF(AX183-VLOOKUP(BI183,NySiB!$L$2:$V$4,DK183,1)&lt;1,1,AX183-VLOOKUP(BI183,NySiB!$L$2:$V$4,DK183,1)),"")</f>
        <v/>
      </c>
      <c r="EN183" s="9" t="str">
        <f>IF(AND(ISNUMBER(AY183),ISNUMBER(DK183)),IF(AY183-VLOOKUP(BI183,NySiT!$L$2:$V$4,DK183,1)&lt;1,1,AY183-VLOOKUP(BI183,NySiT!$L$2:$V$4,DK183,1)),"")</f>
        <v/>
      </c>
      <c r="EO183" s="9" t="str">
        <f>IF(AND(ISNUMBER(AZ183),ISNUMBER(DK183)),IF(AZ183-VLOOKUP(BI183,NyVs!$L$2:$V$4,DK183,1)&lt;1,1,AZ183-VLOOKUP(BI183,NyVs!$L$2:$V$4,DK183,1)),"")</f>
        <v/>
      </c>
      <c r="EP183" s="9" t="str">
        <f>IF(AND(ISNUMBER(BA183),ISNUMBER(DK183)),IF(BA183-VLOOKUP(BI183,NyPp!$L$2:$V$4,DK183,1)&lt;1,1,BA183-VLOOKUP(BI183,NyPp!$L$2:$V$4,DK183,1)),"")</f>
        <v/>
      </c>
      <c r="EQ183" s="9" t="str">
        <f>IF(AND(ISNUMBER(BB183),ISNUMBER(DK183)),IF(BB183-VLOOKUP(BI183,NyIGS!$L$2:$V$4,DK183,1)&lt;40,40,BB183-VLOOKUP(BI183,NyIGS!$L$2:$V$4,DK183,1)),"")</f>
        <v/>
      </c>
      <c r="ER183" s="9" t="str">
        <f>IF(AND(ISNUMBER(BC183),ISNUMBER(DK183)),IF(BC183-VLOOKUP(BI183,NyIRS!$L$2:$V$4,DK183,1)&lt;40,40,BC183-VLOOKUP(BI183,NyIRS!$L$2:$V$4,DK183,1)),"")</f>
        <v/>
      </c>
      <c r="ES183" s="9" t="str">
        <f>IF(AND(ISNUMBER(BD183),ISNUMBER(DK183)),IF(BD183-VLOOKUP(BI183,NyIES!$L$2:$V$4,DK183,1)&lt;40,40,BD183-VLOOKUP(BI183,NyIES!$L$2:$V$4,DK183,1)),"")</f>
        <v/>
      </c>
      <c r="ET183" s="9" t="str">
        <f>IF(AND(ISNUMBER(BE183),ISNUMBER(DK183)),IF(BE183-VLOOKUP(BI183,NyISI!$L$2:$V$4,DK183,1)&lt;40,40,BE183-VLOOKUP(BI183,NyISI!$L$2:$V$4,DK183,1)),"")</f>
        <v/>
      </c>
      <c r="EU183" s="9" t="str">
        <f>IF(AND(ISNUMBER(DK183),DK183&lt;8),IF(AND(ISNUMBER(BF183),ISNUMBER(DK183)),IF(BF183-VLOOKUP(BI183,NyISS!$L$2:$V$4,DK183,1)&lt;40,40,BF183-VLOOKUP(BI183,NyISS!$L$2:$V$4,DK183,1)),""),"")</f>
        <v/>
      </c>
      <c r="EV183" s="9" t="str">
        <f>IF(AND(ISNUMBER(DK183),DK183&gt;7),IF(AND(ISNUMBER(BG183),ISNUMBER(DK183)),IF(BG183-VLOOKUP(BI183,NyISM!$L$2:$V$4,DK183,1)&lt;40,40,BG183-VLOOKUP(BI183,NyISM!$L$2:$V$4,DK183,1)),""),"")</f>
        <v/>
      </c>
      <c r="EW183" s="9" t="str">
        <f>IF(AND(ISNUMBER(BH183),ISNUMBER(DK183)),IF(BH183-VLOOKUP(BI183,NyIAM!$L$2:$V$4,DK183,1)&lt;40,40,BH183-VLOOKUP(BI183,NyIAM!$L$2:$V$4,DK183,1)),"")</f>
        <v/>
      </c>
      <c r="EX183" s="9" t="str">
        <f>IF(AND(ISNUMBER(AJ183),ISNUMBER(DK183)),IF(AJ183+VLOOKUP(BI183,NyFi!$L$2:$V$4,DK183,1)&gt;19,19,AJ183+VLOOKUP(BI183,NyFi!$L$2:$V$4,DK183,1)),"")</f>
        <v/>
      </c>
      <c r="EY183" s="9" t="str">
        <f>IF(AND(ISNUMBER(DK183),DK183&lt;8),IF(AND(ISNUMBER(AK183),ISNUMBER(DK183)),IF(AK183+VLOOKUP(BI183,NyGs!$L$2:$V$4,DK183,1)&gt;19,19,AK183+VLOOKUP(BI183,NyGs!$L$2:$V$4,DK183,1)),""),"")</f>
        <v/>
      </c>
      <c r="EZ183" s="9" t="str">
        <f>IF(AND(ISNUMBER(AL183),ISNUMBER(DK183)),IF(AL183+VLOOKUP(BI183,NyRm!$L$2:$V$4,DK183,1)&gt;19,19,AL183+VLOOKUP(BI183,NyRm!$L$2:$V$4,DK183,1)),"")</f>
        <v/>
      </c>
      <c r="FA183" s="9" t="str">
        <f>IF(AND(ISNUMBER(AM183),ISNUMBER(DK183)),IF(AM183+VLOOKUP(BI183,NyFm!$L$2:$V$4,DK183,1)&gt;19,19,AM183+VLOOKUP(BI183,NyFm!$L$2:$V$4,DK183,1)),"")</f>
        <v/>
      </c>
      <c r="FB183" s="9" t="str">
        <f>IF(AND(ISNUMBER(DK183),DK183&lt;8),IF(AND(ISNUMBER(AN183),ISNUMBER(DK183)),IF(AN183+VLOOKUP(BI183,NyLi1R!$L$2:$V$4,DK183,1)&gt;19,19,AN183+VLOOKUP(BI183,NyLi1R!$L$2:$V$4,DK183,1)),""),"")</f>
        <v/>
      </c>
      <c r="FC183" s="9" t="str">
        <f>IF(AND(ISNUMBER(DK183),DK183&lt;8),IF(AND(ISNUMBER(AO183),ISNUMBER(DK183)),IF(AO183+VLOOKUP(BI183,NyLi1E!$L$2:$V$4,DK183,1)&gt;19,19,AO183+VLOOKUP(BI183,NyLi1E!$L$2:$V$4,DK183,1)),""),"")</f>
        <v/>
      </c>
      <c r="FD183" s="9" t="str">
        <f>IF(AND(ISNUMBER(DK183),DK183&lt;8),IF(AND(ISNUMBER(AP183),ISNUMBER(DK183)),IF(AP183+VLOOKUP(BI183,NyLi1T!$L$2:$V$4,DK183,1)&gt;19,19,AP183+VLOOKUP(BI183,NyLi1T!$L$2:$V$4,DK183,1)),""),"")</f>
        <v/>
      </c>
      <c r="FE183" s="9" t="str">
        <f>IF(AND(ISNUMBER(DK183),DK183&gt;7),IF(AND(ISNUMBER(AQ183),ISNUMBER(DK183)),IF(AQ183+VLOOKUP(BI183,NyLi2R!$L$2:$V$4,DK183,1)&gt;19,19,AQ183+VLOOKUP(BI183,NyLi2R!$L$2:$V$4,DK183,1)),""),"")</f>
        <v/>
      </c>
      <c r="FF183" s="9" t="str">
        <f>IF(AND(ISNUMBER(DK183),DK183&gt;7),IF(AND(ISNUMBER(AR183),ISNUMBER(DK183)),IF(AR183+VLOOKUP(BI183,NyLi2E!$L$2:$V$4,DK183,1)&gt;19,19,AR183+VLOOKUP(BI183,NyLi2E!$L$2:$V$4,DK183,1)),""),"")</f>
        <v/>
      </c>
      <c r="FG183" s="9" t="str">
        <f>IF(AND(ISNUMBER(DK183),DK183&gt;7),IF(AND(ISNUMBER(AS183),ISNUMBER(DK183)),IF(AS183+VLOOKUP(BI183,NyLi2T!$L$2:$V$4,DK183,1)&gt;19,19,AS183+VLOOKUP(BI183,NyLi2T!$L$2:$V$4,DK183,1)),""),"")</f>
        <v/>
      </c>
      <c r="FH183" s="9" t="str">
        <f>IF(AND(ISNUMBER(DK183),DK183&lt;8),IF(AND(ISNUMBER(AT183),ISNUMBER(DK183)),IF(AT183+VLOOKUP(BI183,NySs!$L$2:$V$4,DK183,1)&gt;19,19,AT183+VLOOKUP(BI183,NySs!$L$2:$V$4,DK183,1)),""),"")</f>
        <v/>
      </c>
      <c r="FI183" s="9" t="str">
        <f>IF(AND(ISNUMBER(DK183),DK183&lt;9),IF(AND(ISNUMBER(AU183),ISNUMBER(DK183)),IF(AU183+VLOOKUP(BI183,NyEo!$L$2:$V$4,DK183,1)&gt;19,19,AU183+VLOOKUP(BI183,NyEo!$L$2:$V$4,DK183,1)),""),"")</f>
        <v/>
      </c>
      <c r="FJ183" s="9" t="str">
        <f>IF(AND(ISNUMBER(DK183),DK183&gt;7),IF(AND(ISNUMBER(AV183),ISNUMBER(DK183)),IF(AV183+VLOOKUP(BI183,NyHt!$L$2:$V$4,DK183,1)&gt;19,19,AV183+VLOOKUP(BI183,NyHt!$L$2:$V$4,DK183,1)),""),"")</f>
        <v/>
      </c>
      <c r="FK183" s="9" t="str">
        <f>IF(AND(ISNUMBER(AW183),ISNUMBER(DK183)),IF(AW183+VLOOKUP(BI183,NySiF!$L$2:$V$4,DK183,1)&gt;19,19,AW183+VLOOKUP(BI183,NySiF!$L$2:$V$4,DK183,1)),"")</f>
        <v/>
      </c>
      <c r="FL183" s="9" t="str">
        <f>IF(AND(ISNUMBER(AX183),ISNUMBER(DK183)),IF(AX183+VLOOKUP(BI183,NySiB!$L$2:$V$4,DK183,1)&gt;19,19,AX183+VLOOKUP(BI183,NySiB!$L$2:$V$4,DK183,1)),"")</f>
        <v/>
      </c>
      <c r="FM183" s="9" t="str">
        <f>IF(AND(ISNUMBER(AY183),ISNUMBER(DK183)),IF(AY183+VLOOKUP(BI183,NySiT!$L$2:$V$4,DK183,1)&gt;19,19,AY183+VLOOKUP(BI183,NySiT!$L$2:$V$4,DK183,1)),"")</f>
        <v/>
      </c>
      <c r="FN183" s="9" t="str">
        <f>IF(AND(ISNUMBER(AZ183),ISNUMBER(DK183)),IF(AZ183+VLOOKUP(BI183,NyVs!$L$2:$V$4,DK183,1)&gt;19,19,AZ183+VLOOKUP(BI183,NyVs!$L$2:$V$4,DK183,1)),"")</f>
        <v/>
      </c>
      <c r="FO183" s="9" t="str">
        <f>IF(AND(ISNUMBER(BA183),ISNUMBER(DK183)),IF(BA183+VLOOKUP(BI183,NyPp!$L$2:$V$4,DK183,1)&gt;19,19,BA183+VLOOKUP(BI183,NyPp!$L$2:$V$4,DK183,1)),"")</f>
        <v/>
      </c>
      <c r="FP183" s="9" t="str">
        <f>IF(AND(ISNUMBER(BB183),ISNUMBER(DK183)),IF(BB183+VLOOKUP(BI183,NyIGS!$L$2:$V$4,DK183,1)&gt;160,160,BB183+VLOOKUP(BI183,NyIGS!$L$2:$V$4,DK183,1)),"")</f>
        <v/>
      </c>
      <c r="FQ183" s="9" t="str">
        <f>IF(AND(ISNUMBER(BC183),ISNUMBER(DK183)),IF(BC183+VLOOKUP(BI183,NyIRS!$L$2:$V$4,DK183,1)&gt;160,160,BC183+VLOOKUP(BI183,NyIRS!$L$2:$V$4,DK183,1)),"")</f>
        <v/>
      </c>
      <c r="FR183" s="9" t="str">
        <f>IF(AND(ISNUMBER(BD183),ISNUMBER(DK183)),IF(BD183+VLOOKUP(BI183,NyIES!$L$2:$V$4,DK183,1)&gt;160,160, BD183+VLOOKUP(BI183,NyIES!$L$2:$V$4,DK183,1)),"")</f>
        <v/>
      </c>
      <c r="FS183" s="9" t="str">
        <f>IF(AND(ISNUMBER(BE183),ISNUMBER(DK183)),IF(BE183+VLOOKUP(BI183,NyISI!$L$2:$V$4,DK183,1)&gt;160,160,BE183+VLOOKUP(BI183,NyISI!$L$2:$V$4,DK183,1)),"")</f>
        <v/>
      </c>
      <c r="FT183" s="9" t="str">
        <f>IF(AND(ISNUMBER(DK183),DK183&lt;8),IF(AND(ISNUMBER(BF183),ISNUMBER(DK183)),IF(BF183+VLOOKUP(BI183,NyISS!$L$2:$V$4,DK183,1)&gt;160,160,BF183+VLOOKUP(BI183,NyISS!$L$2:$V$4,DK183,1)),""),"")</f>
        <v/>
      </c>
      <c r="FU183" s="9" t="str">
        <f>IF(AND(ISNUMBER(DK183),DK183&gt;7),IF(AND(ISNUMBER(BG183),ISNUMBER(DK183)),IF(BG183+VLOOKUP(BI183,NyISM!$L$2:$V$4,DK183,1)&gt;160,160,BG183+VLOOKUP(BI183,NyISM!$L$2:$V$4,DK183,1)),""),"")</f>
        <v/>
      </c>
      <c r="FV183" s="9" t="str">
        <f>IF(AND(ISNUMBER(BH183),ISNUMBER(DK183)),IF(BH183+VLOOKUP(BI183,NyIAM!$L$2:$V$4,DK183,1)&gt;160,160,BH183+VLOOKUP(BI183,NyIAM!$L$2:$V$4,DK183,1)),"")</f>
        <v/>
      </c>
    </row>
    <row r="184" spans="1:178" x14ac:dyDescent="0.2">
      <c r="A184" s="51"/>
      <c r="B184" s="51"/>
      <c r="C184" s="51"/>
      <c r="D184" s="51"/>
      <c r="E184" s="51"/>
      <c r="F184" s="51"/>
      <c r="G184" s="51"/>
      <c r="H184" s="51"/>
      <c r="I184" s="51"/>
      <c r="J184" s="52"/>
      <c r="K184" s="52"/>
      <c r="L184" s="53"/>
      <c r="M184" s="53"/>
      <c r="N184" s="58" t="str">
        <f t="shared" si="44"/>
        <v/>
      </c>
      <c r="O184" s="53"/>
      <c r="P184" s="53"/>
      <c r="Q184" s="53"/>
      <c r="R184" s="53"/>
      <c r="S184" s="53"/>
      <c r="T184" s="53"/>
      <c r="U184" s="53"/>
      <c r="V184" s="53"/>
      <c r="W184" s="53"/>
      <c r="X184" s="53"/>
      <c r="Y184" s="53"/>
      <c r="Z184" s="53"/>
      <c r="AA184" s="53"/>
      <c r="AB184" s="53"/>
      <c r="AC184" s="53"/>
      <c r="AD184" s="53"/>
      <c r="AE184" s="53"/>
      <c r="AF184" s="53"/>
      <c r="AG184" s="53"/>
      <c r="AH184" s="53"/>
      <c r="AI184" s="53"/>
      <c r="AJ184" s="4" t="str">
        <f>IF(O184="","",IF(ISNUMBER(N184),VLOOKUP(O184,NyFi!$A$2:$K$40,DK184),""))</f>
        <v/>
      </c>
      <c r="AK184" s="4" t="str">
        <f>IF(P184="","",IF(AND(ISNUMBER(N184),DK184&lt;8),VLOOKUP(P184,NyGs!$A$2:$G$41,DK184),""))</f>
        <v/>
      </c>
      <c r="AL184" s="4" t="str">
        <f>IF(AA184="","",IF(ISNUMBER(N184),VLOOKUP(AA184,NyRm!$A$2:$K$56,DK184),""))</f>
        <v/>
      </c>
      <c r="AM184" s="4" t="str">
        <f>IF(Z184="","",IF(ISNUMBER(N184),VLOOKUP(Z184,NyFm!$A$2:$K$46,DK184),""))</f>
        <v/>
      </c>
      <c r="AN184" s="4" t="str">
        <f>IF(U184="","",IF(AND(ISNUMBER(N184),DK184&lt;8),VLOOKUP(U184,NyLi1R!$A$2:$G$20,DK184),""))</f>
        <v/>
      </c>
      <c r="AO184" s="4" t="str">
        <f>IF(V184="","",IF(AND(ISNUMBER(N184),DK184&lt;8),VLOOKUP(V184,NyLi1E!$A$2:$G$20,DK184),""))</f>
        <v/>
      </c>
      <c r="AP184" s="4" t="str">
        <f>IF(AND(ISNUMBER(N184),ISNUMBER(AN184),ISNUMBER(AO184),DK184&lt;8),VLOOKUP(AN184+AO184,NyLi1T!$A$2:$G$40,DK184),"")</f>
        <v/>
      </c>
      <c r="AQ184" s="4" t="str">
        <f>IF(W184="","",IF(AND(ISNUMBER(N184),DK184&gt;7),VLOOKUP(W184,NyLi2R!$A$2:$K$20,DK184),""))</f>
        <v/>
      </c>
      <c r="AR184" s="4" t="str">
        <f>IF(X184="","",IF(AND(ISNUMBER(N184),DK184&gt;7),VLOOKUP(X184,NyLi2E!$A$2:$K$20,DK184),""))</f>
        <v/>
      </c>
      <c r="AS184" s="4" t="str">
        <f>IF(AND(ISNUMBER(N184),ISNUMBER(AQ184),ISNUMBER(AR184),DK184&gt;7),VLOOKUP(AQ184+AR184,NyLi2T!$A$2:$K$40,DK184),"")</f>
        <v/>
      </c>
      <c r="AT184" s="4" t="str">
        <f>IF(AE184="","",IF(AND(ISNUMBER(N184),DK184&lt;8),VLOOKUP(AE184,NySs!$A$2:$G$28,DK184),""))</f>
        <v/>
      </c>
      <c r="AU184" s="4" t="str">
        <f>IF(AD184="","",IF(AND(ISNUMBER(N184),DK184&lt;9),VLOOKUP(AD184,NyEo!$A$2:$H$22,DK184),""))</f>
        <v/>
      </c>
      <c r="AV184" s="4" t="str">
        <f>IF(Q184="","",IF(AND(ISNUMBER(N184),DK184&gt;7),VLOOKUP(Q184,NyHt!$A$2:$K$17,DK184),""))</f>
        <v/>
      </c>
      <c r="AW184" s="4" t="str">
        <f>IF(R184="","",IF(ISNUMBER(N184),VLOOKUP(R184,NySiF!$A$2:$K$18,DK184),""))</f>
        <v/>
      </c>
      <c r="AX184" s="4" t="str">
        <f>IF(S184="","",IF(ISNUMBER(N184),VLOOKUP(S184,NySiB!$A$2:$K$16,DK184),""))</f>
        <v/>
      </c>
      <c r="AY184" s="4" t="str">
        <f>IF(T184="","",IF(ISNUMBER(N184),VLOOKUP(T184,NySiT!$A$2:$K$32,DK184),""))</f>
        <v/>
      </c>
      <c r="AZ184" s="4" t="str">
        <f>IF(Y184="","",IF(ISNUMBER(N184),VLOOKUP(Y184,NyVs!$A$2:$K$86,DK184),""))</f>
        <v/>
      </c>
      <c r="BA184" s="4" t="str">
        <f>IF(AI184="","",IF(ISNUMBER(N184),VLOOKUP(AI184,NyPp!$A$2:$K$202,DK184),""))</f>
        <v/>
      </c>
      <c r="BB184" s="4" t="str">
        <f>IF(AND(ISNUMBER(AJ184),ISNUMBER(AK184),ISNUMBER(AL184),ISNUMBER(AM184),DK184&lt;8),IF(COUNTIF(O184,0)+COUNTIF(P184,0)+COUNTIF(AA184,0)+COUNTIF(Z184,0)&gt;1,"",VLOOKUP(AJ184+AK184+AL184+AM184,NyIGS!$A$2:$K$78,DK184)),IF(AND(ISNUMBER(AJ184),ISNUMBER(AL184),ISNUMBER(AM184),ISNUMBER(AS184),DK184&gt;7),IF(COUNTIF(O184,0)+COUNTIF(AA184,0)+COUNTIF(Z184,0)+AND(COUNTIF(W184,0),COUNTIF(X184,0))&gt;1,"",VLOOKUP(AJ184+AL184+AM184+AS184,NyIGS!$A$2:$K$78,DK184)),""))</f>
        <v/>
      </c>
      <c r="BC184" s="4" t="str">
        <f>IF(AND(ISNUMBER(AJ184),ISNUMBER(AN184),ISNUMBER(AT184),DK184&lt;8),IF(COUNTIF(O184,0)+COUNTIF(U184,0)+COUNTIF(AE184,0)&gt;1,"",VLOOKUP(AJ184+AN184+AT184,NyIRS!$A$2:$K$59,DK184)),IF(AND(ISNUMBER(AJ184),ISNUMBER(AQ184),DK184&gt;7),IF(COUNTIF(O184,0)+COUNTIF(W184,0)&gt;1,"",VLOOKUP(AJ184+AQ184,NyIRS!$A$2:$K$59,DK184)),""))</f>
        <v/>
      </c>
      <c r="BD184" s="4" t="str">
        <f>IF(AND(ISNUMBER(AK184),ISNUMBER(AL184),ISNUMBER(AM184),DK184&lt;8),IF(COUNTIF(P184,0)+COUNTIF(AA184,0)+COUNTIF(Z184,0)&gt;1,"",VLOOKUP(AK184+AL184+AM184,NyIES!$A$2:$K$59,DK184)),IF(AND(ISNUMBER(AL184),ISNUMBER(AM184),ISNUMBER(AR184),DK184&gt;7),IF(COUNTIF(AA184,0)+COUNTIF(Z184,0)+COUNTIF(X184,0)&gt;1,"",VLOOKUP(AL184+AM184+AR184,NyIES!$A$2:$K$59,DK184)),""))</f>
        <v/>
      </c>
      <c r="BE184" s="4" t="str">
        <f>IF(AND(ISNUMBER(AJ184),ISNUMBER(AP184),ISNUMBER(AU184),DK184&lt;8),IF(COUNTIF(O184,0)+AND(COUNTIF(U184,0),COUNTIF(V184,0))+COUNTIF(AD184,0)&gt;1,"",VLOOKUP(AJ184+AP184+AU184,NyISI!$A$2:$K$59,DK184)),IF(AND(ISNUMBER(AS184),ISNUMBER(AU184),ISNUMBER(AV184),DK184=8),IF(COUNTIF(AD184,0)+COUNTIF(Q184,0)+AND(COUNTIF(W184,0),COUNTIF(X184,0))&gt;1,"",VLOOKUP(AS184+AU184+AV184,NyISI!$A$2:$K$59,DK184)),IF(AND(ISNUMBER(AS184),ISNUMBER(AV184),DK184&gt;8),IF(COUNTIF(Q184,0)+AND(COUNTIF(W184,0),COUNTIF(X184,0))&gt;1,"",VLOOKUP(AS184+AV184,NyISI!$A$2:$K$59,DK184)),"")))</f>
        <v/>
      </c>
      <c r="BF184" s="4" t="str">
        <f>IF(AND(ISNUMBER(AT184),ISNUMBER(AK184),ISNUMBER(AL184),ISNUMBER(AM184),DK184&lt;8),IF(COUNTIF(P184,0)+COUNTIF(AA184,0)+COUNTIF(Z184,0)+COUNTIF(AE184,0)&gt;1,"",VLOOKUP(AT184+AK184+AL184+AM184,NyISS!$A$2:$G$78,DK184)),"")</f>
        <v/>
      </c>
      <c r="BG184" s="4" t="str">
        <f>IF(AND(ISNUMBER(AJ184),ISNUMBER(AL184),ISNUMBER(AM184),DK184&gt;7),IF(COUNTIF(O184,0)+COUNTIF(AA184,0)+COUNTIF(Z184,0)&gt;1,"",VLOOKUP(AJ184+AL184+AM184,NyISM!$A$2:$K$59,DK184)),"")</f>
        <v/>
      </c>
      <c r="BH184" s="4" t="str">
        <f>IF(AND(ISNUMBER(AY184),ISNUMBER(AZ184)),IF(COUNTIF(T184,0)+COUNTIF(Y184,0)&gt;1,"",VLOOKUP(AY184+AZ184,NyIAM!$A$2:$K$40,DK184)),"")</f>
        <v/>
      </c>
      <c r="BJ184" s="4" t="str">
        <f>IF(ISNUMBER(BB184),VLOOKUP(BB184,Percentil!$A$2:$B$122,2,1),"")</f>
        <v/>
      </c>
      <c r="BK184" s="4" t="str">
        <f>IF(ISNUMBER(BC184),VLOOKUP(BC184,Percentil!$A$2:$B$122,2,1),"")</f>
        <v/>
      </c>
      <c r="BL184" s="4" t="str">
        <f>IF(ISNUMBER(BD184),VLOOKUP(BD184,Percentil!$A$2:$B$122,2,1),"")</f>
        <v/>
      </c>
      <c r="BM184" s="4" t="str">
        <f>IF(ISNUMBER(BE184),VLOOKUP(BE184,Percentil!$A$2:$B$122,2,1),"")</f>
        <v/>
      </c>
      <c r="BN184" s="4" t="str">
        <f>IF(ISNUMBER(BF184),VLOOKUP(BF184,Percentil!$A$2:$B$122,2,1),"")</f>
        <v/>
      </c>
      <c r="BO184" s="4" t="str">
        <f>IF(ISNUMBER(BG184),VLOOKUP(BG184,Percentil!$A$2:$B$122,2,1),"")</f>
        <v/>
      </c>
      <c r="BP184" s="4" t="str">
        <f>IF(ISNUMBER(BH184),VLOOKUP(BH184,Percentil!$A$2:$B$122,2,1),"")</f>
        <v/>
      </c>
      <c r="BQ184" s="4" t="str">
        <f>IF(AND(ISNUMBER(AJ184),ISNUMBER(DK184)),IF(AJ184-VLOOKUP(BI184,NyFi!$L$2:$V$4,DK184,1)&lt;1,1 &amp; " - " &amp; AJ184+VLOOKUP(BI184,NyFi!$L$2:$V$4,DK184,1),IF(AJ184+VLOOKUP(BI184,NyFi!$L$2:$V$4,DK184,1)&gt;19,AJ184-VLOOKUP(BI184,NyFi!$L$2:$V$4,DK184,1) &amp; " - " &amp; 19,AJ184-VLOOKUP(BI184,NyFi!$L$2:$V$4,DK184,1) &amp; " - " &amp; AJ184+VLOOKUP(BI184,NyFi!$L$2:$V$4,DK184,1))),"")</f>
        <v/>
      </c>
      <c r="BR184" s="4" t="str">
        <f>IF(AND(ISNUMBER(DK184),DK184&lt;8),IF(AND(ISNUMBER(AK184),ISNUMBER(DK184)),IF(AK184-VLOOKUP(BI184,NyGs!$L$2:$V$4,DK184,1)&lt;1,1 &amp; " - " &amp; AK184+VLOOKUP(BI184,NyGs!$L$2:$V$4,DK184,1),IF(AK184+VLOOKUP(BI184,NyGs!$L$2:$V$4,DK184,1)&gt;19,AK184-VLOOKUP(BI184,NyGs!$L$2:$V$4,DK184,1) &amp; " - " &amp; 19,AK184-VLOOKUP(BI184,NyGs!$L$2:$V$4,DK184,1) &amp; " - " &amp; AK184+VLOOKUP(BI184,NyGs!$L$2:$V$4,DK184,1))),""),"")</f>
        <v/>
      </c>
      <c r="BS184" s="4" t="str">
        <f>IF(AND(ISNUMBER(AL184),ISNUMBER(DK184)),IF(AL184-VLOOKUP(BI184,NyRm!$L$2:$V$4,DK184,1)&lt;1,1 &amp; " - " &amp; AL184+VLOOKUP(BI184,NyRm!$L$2:$V$4,DK184,1),IF(AL184+VLOOKUP(BI184,NyRm!$L$2:$V$4,DK184,1)&gt;19,AL184-VLOOKUP(BI184,NyRm!$L$2:$V$4,DK184,1) &amp; " - " &amp; 19,AL184-VLOOKUP(BI184,NyRm!$L$2:$V$4,DK184,1) &amp; " - " &amp; AL184+VLOOKUP(BI184,NyRm!$L$2:$V$4,DK184,1))),"")</f>
        <v/>
      </c>
      <c r="BT184" s="4" t="str">
        <f>IF(AND(ISNUMBER(AM184),ISNUMBER(DK184)),IF(AM184-VLOOKUP(BI184,NyFm!$L$2:$V$4,DK184,1)&lt;1,1 &amp; " - " &amp; AM184+VLOOKUP(BI184,NyFm!$L$2:$V$4,DK184,1),IF(AM184+VLOOKUP(BI184,NyFm!$L$2:$V$4,DK184,1)&gt;19,AM184-VLOOKUP(BI184,NyFm!$L$2:$V$4,DK184,1) &amp; " - " &amp; 19,AM184-VLOOKUP(BI184,NyFm!$L$2:$V$4,DK184,1) &amp; " - " &amp; AM184+VLOOKUP(BI184,NyFm!$L$2:$V$4,DK184,1))),"")</f>
        <v/>
      </c>
      <c r="BU184" s="4" t="str">
        <f>IF(AND(ISNUMBER(DK184),DK184&lt;8),IF(AND(ISNUMBER(AN184),ISNUMBER(DK184)),IF(AN184-VLOOKUP(BI184,NyLi1R!$L$2:$V$4,DK184,1)&lt;1,1 &amp; " - " &amp; AN184+VLOOKUP(BI184,NyLi1R!$L$2:$V$4,DK184,1),IF(AN184+VLOOKUP(BI184,NyLi1R!$L$2:$V$4,DK184,1)&gt;19,AN184-VLOOKUP(BI184,NyLi1R!$L$2:$V$4,DK184,1) &amp; " - " &amp; 19,AN184-VLOOKUP(BI184,NyLi1R!$L$2:$V$4,DK184,1) &amp; " - " &amp; AN184+VLOOKUP(BI184,NyLi1R!$L$2:$V$4,DK184,1))),""),"")</f>
        <v/>
      </c>
      <c r="BV184" s="4" t="str">
        <f>IF(AND(ISNUMBER(DK184),DK184&lt;8),IF(AND(ISNUMBER(AO184),ISNUMBER(DK184)),IF(AO184-VLOOKUP(BI184,NyLi1E!$L$2:$V$4,DK184,1)&lt;1,1 &amp; " - " &amp; AO184+VLOOKUP(BI184,NyLi1E!$L$2:$V$4,DK184,1),IF(AO184+VLOOKUP(BI184,NyLi1E!$L$2:$V$4,DK184,1)&gt;19,AO184-VLOOKUP(BI184,NyLi1E!$L$2:$V$4,DK184,1) &amp; " - " &amp; 19,AO184-VLOOKUP(BI184,NyLi1E!$L$2:$V$4,DK184,1) &amp; " - " &amp; AO184+VLOOKUP(BI184,NyLi1E!$L$2:$V$4,DK184,1))),""),"")</f>
        <v/>
      </c>
      <c r="BW184" s="4" t="str">
        <f>IF(AND(ISNUMBER(DK184),DK184&lt;8),IF(AND(ISNUMBER(AP184),ISNUMBER(DK184)),IF(AP184-VLOOKUP(BI184,NyLi1T!$L$2:$V$4,DK184,1)&lt;1,1 &amp; " - " &amp; AP184+VLOOKUP(BI184,NyLi1T!$L$2:$V$4,DK184,1),IF(AP184+VLOOKUP(BI184,NyLi1T!$L$2:$V$4,DK184,1)&gt;19,AP184-VLOOKUP(BI184,NyLi1T!$L$2:$V$4,DK184,1) &amp; " - " &amp; 19,AP184-VLOOKUP(BI184,NyLi1T!$L$2:$V$4,DK184,1) &amp; " - " &amp; AP184+VLOOKUP(BI184,NyLi1T!$L$2:$V$4,DK184,1))),""),"")</f>
        <v/>
      </c>
      <c r="BX184" s="4" t="str">
        <f>IF(AND(ISNUMBER(DK184),DK184&gt;7),IF(AND(ISNUMBER(AQ184),ISNUMBER(DK184)),IF(AQ184-VLOOKUP(BI184,NyLi2R!$L$2:$V$4,DK184,1)&lt;1,1 &amp; " - " &amp; AQ184+VLOOKUP(BI184,NyLi2R!$L$2:$V$4,DK184,1),IF(AQ184+VLOOKUP(BI184,NyLi2R!$L$2:$V$4,DK184,1)&gt;19,AQ184-VLOOKUP(BI184,NyLi2R!$L$2:$V$4,DK184,1) &amp; " - " &amp; 19,AQ184-VLOOKUP(BI184,NyLi2R!$L$2:$V$4,DK184,1) &amp; " - " &amp; AQ184+VLOOKUP(BI184,NyLi2R!$L$2:$V$4,DK184,1))),""),"")</f>
        <v/>
      </c>
      <c r="BY184" s="4" t="str">
        <f>IF(AND(ISNUMBER(DK184),DK184&gt;7),IF(AND(ISNUMBER(AR184),ISNUMBER(DK184)),IF(AR184-VLOOKUP(BI184,NyLi2E!$L$2:$V$4,DK184,1)&lt;1,1 &amp; " - " &amp; AR184+VLOOKUP(BI184,NyLi2E!$L$2:$V$4,DK184,1),IF(AR184+VLOOKUP(BI184,NyLi2E!$L$2:$V$4,DK184,1)&gt;19,AR184-VLOOKUP(BI184,NyLi2E!$L$2:$V$4,DK184,1) &amp; " - " &amp; 19,AR184-VLOOKUP(BI184,NyLi2E!$L$2:$V$4,DK184,1) &amp; " - " &amp; AR184+VLOOKUP(BI184,NyLi2E!$L$2:$V$4,DK184,1))),""),"")</f>
        <v/>
      </c>
      <c r="BZ184" s="4" t="str">
        <f>IF(AND(ISNUMBER(DK184),DK184&gt;7),IF(AND(ISNUMBER(AS184),ISNUMBER(DK184)),IF(AS184-VLOOKUP(BI184,NyLi2T!$L$2:$V$4,DK184,1)&lt;1,1 &amp; " - " &amp; AS184+VLOOKUP(BI184,NyLi2T!$L$2:$V$4,DK184,1),IF(AS184+VLOOKUP(BI184,NyLi2T!$L$2:$V$4,DK184,1)&gt;19,AS184-VLOOKUP(BI184,NyLi2T!$L$2:$V$4,DK184,1) &amp; " - " &amp; 19,AS184-VLOOKUP(BI184,NyLi2T!$L$2:$V$4,DK184,1) &amp; " - " &amp; AS184+VLOOKUP(BI184,NyLi2T!$L$2:$V$4,DK184,1))),""),"")</f>
        <v/>
      </c>
      <c r="CA184" s="4" t="str">
        <f>IF(AND(ISNUMBER(DK184),DK184&lt;8),IF(AND(ISNUMBER(AT184),ISNUMBER(DK184)),IF(AT184-VLOOKUP(BI184,NySs!$L$2:$V$4,DK184,1)&lt;1,1 &amp; " - " &amp; AT184+VLOOKUP(BI184,NySs!$L$2:$V$4,DK184,1),IF(AT184+VLOOKUP(BI184,NySs!$L$2:$V$4,DK184,1)&gt;19,AT184-VLOOKUP(BI184,NySs!$L$2:$V$4,DK184,1) &amp; " - " &amp; 19,AT184-VLOOKUP(BI184,NySs!$L$2:$V$4,DK184,1) &amp; " - " &amp; AT184+VLOOKUP(BI184,NySs!$L$2:$V$4,DK184,1))),""),"")</f>
        <v/>
      </c>
      <c r="CB184" s="4" t="str">
        <f>IF(AND(ISNUMBER(DK184),DK184&lt;9),IF(AND(ISNUMBER(AU184),ISNUMBER(DK184)),IF(AU184-VLOOKUP(BI184,NyEo!$L$2:$V$4,DK184,1)&lt;1,1 &amp; " - " &amp; AU184+VLOOKUP(BI184,NyEo!$L$2:$V$4,DK184,1),IF(AU184+VLOOKUP(BI184,NyEo!$L$2:$V$4,DK184,1)&gt;19,AU184-VLOOKUP(BI184,NyEo!$L$2:$V$4,DK184,1) &amp; " - " &amp; 19,AU184-VLOOKUP(BI184,NyEo!$L$2:$V$4,DK184,1) &amp; " - " &amp; AU184+VLOOKUP(BI184,NyEo!$L$2:$V$4,DK184,1))),""),"")</f>
        <v/>
      </c>
      <c r="CC184" s="4" t="str">
        <f>IF(AND(ISNUMBER(DK184),DK184&gt;7),IF(AND(ISNUMBER(AV184),ISNUMBER(DK184)),IF(AV184-VLOOKUP(BI184,NyHt!$L$2:$V$4,DK184,1)&lt;1,1 &amp; " - " &amp; AV184+VLOOKUP(BI184,NyHt!$L$2:$V$4,DK184,1),IF(AV184+VLOOKUP(BI184,NyHt!$L$2:$V$4,DK184,1)&gt;19,AV184-VLOOKUP(BI184,NyHt!$L$2:$V$4,DK184,1) &amp; " - " &amp; 19,AV184-VLOOKUP(BI184,NyHt!$L$2:$V$4,DK184,1) &amp; " - " &amp; AV184+VLOOKUP(BI184,NyHt!$L$2:$V$4,DK184,1))),""),"")</f>
        <v/>
      </c>
      <c r="CD184" s="4" t="str">
        <f>IF(AND(ISNUMBER(AW184),ISNUMBER(DK184)),IF(AW184-VLOOKUP(BI184,NySiF!$L$2:$V$4,DK184,1)&lt;1,1 &amp; " - " &amp; AW184+VLOOKUP(BI184,NySiF!$L$2:$V$4,DK184,1),IF(AW184+VLOOKUP(BI184,NySiF!$L$2:$V$4,DK184,1)&gt;19,AW184-VLOOKUP(BI184,NySiF!$L$2:$V$4,DK184,1) &amp; " - " &amp; 19,AW184-VLOOKUP(BI184,NySiF!$L$2:$V$4,DK184,1) &amp; " - " &amp; AW184+VLOOKUP(BI184,NySiF!$L$2:$V$4,DK184,1))),"")</f>
        <v/>
      </c>
      <c r="CE184" s="4" t="str">
        <f>IF(AND(ISNUMBER(AX184),ISNUMBER(DK184)),IF(AX184-VLOOKUP(BI184,NySiB!$L$2:$V$4,DK184,1)&lt;1,1 &amp; " - " &amp; AX184+VLOOKUP(BI184,NySiB!$L$2:$V$4,DK184,1),IF(AX184+VLOOKUP(BI184,NySiB!$L$2:$V$4,DK184,1)&gt;19,AX184-VLOOKUP(BI184,NySiB!$L$2:$V$4,DK184,1) &amp; " - " &amp; 19,AX184-VLOOKUP(BI184,NySiB!$L$2:$V$4,DK184,1) &amp; " - " &amp; AX184+VLOOKUP(BI184,NySiB!$L$2:$V$4,DK184,1))),"")</f>
        <v/>
      </c>
      <c r="CF184" s="4" t="str">
        <f>IF(AND(ISNUMBER(AY184),ISNUMBER(DK184)),IF(AY184-VLOOKUP(BI184,NySiT!$L$2:$V$4,DK184,1)&lt;1,1 &amp; " - " &amp; AY184+VLOOKUP(BI184,NySiT!$L$2:$V$4,DK184,1),IF(AY184+VLOOKUP(BI184,NySiT!$L$2:$V$4,DK184,1)&gt;19,AY184-VLOOKUP(BI184,NySiT!$L$2:$V$4,DK184,1) &amp; " - " &amp; 19,AY184-VLOOKUP(BI184,NySiT!$L$2:$V$4,DK184,1) &amp; " - " &amp; AY184+VLOOKUP(BI184,NySiT!$L$2:$V$4,DK184,1))),"")</f>
        <v/>
      </c>
      <c r="CG184" s="4" t="str">
        <f>IF(AND(ISNUMBER(AZ184),ISNUMBER(DK184)),IF(AZ184-VLOOKUP(BI184,NyVs!$L$2:$V$4,DK184,1)&lt;1,1 &amp; " - " &amp; AZ184+VLOOKUP(BI184,NyVs!$L$2:$V$4,DK184,1),IF(AZ184+VLOOKUP(BI184,NyVs!$L$2:$V$4,DK184,1)&gt;19,AZ184-VLOOKUP(BI184,NyVs!$L$2:$V$4,DK184,1) &amp; " - " &amp; 19,AZ184-VLOOKUP(BI184,NyVs!$L$2:$V$4,DK184,1) &amp; " - " &amp; AZ184+VLOOKUP(BI184,NyVs!$L$2:$V$4,DK184,1))),"")</f>
        <v/>
      </c>
      <c r="CH184" s="4" t="str">
        <f>IF(AND(ISNUMBER(BA184),ISNUMBER(DK184)),IF(BA184-VLOOKUP(BI184,NyPp!$L$2:$V$4,DK184,1)&lt;1,1 &amp; " - " &amp; BA184+VLOOKUP(BI184,NyPp!$L$2:$V$4,DK184,1),IF(BA184+VLOOKUP(BI184,NyPp!$L$2:$V$4,DK184,1)&gt;19,BA184-VLOOKUP(BI184,NyPp!$L$2:$V$4,DK184,1) &amp; " - " &amp; 19,BA184-VLOOKUP(BI184,NyPp!$L$2:$V$4,DK184,1) &amp; " - " &amp; BA184+VLOOKUP(BI184,NyPp!$L$2:$V$4,DK184,1))),"")</f>
        <v/>
      </c>
      <c r="CI184" s="4" t="str">
        <f>IF(AND(ISNUMBER(BB184),ISNUMBER(DK184)),IF(BB184-VLOOKUP(BI184,NyIGS!$L$2:$V$4,DK184,1)&lt;40,40 &amp; " - " &amp; BB184+VLOOKUP(BI184,NyIGS!$L$2:$V$4,DK184,1),IF(BB184+VLOOKUP(BI184,NyIGS!$L$2:$V$4,DK184,1)&gt;160,BB184-VLOOKUP(BI184,NyIGS!$L$2:$V$4,DK184,1) &amp; " - " &amp; 160,BB184-VLOOKUP(BI184,NyIGS!$L$2:$V$4,DK184,1) &amp; " - " &amp; BB184+VLOOKUP(BI184,NyIGS!$L$2:$V$4,DK184,1))),"")</f>
        <v/>
      </c>
      <c r="CJ184" s="4" t="str">
        <f>IF(AND(ISNUMBER(BC184),ISNUMBER(DK184)),IF(BC184-VLOOKUP(BI184,NyIRS!$L$2:$V$4,DK184,1)&lt;40,40 &amp; " - " &amp; BC184+VLOOKUP(BI184,NyIRS!$L$2:$V$4,DK184,1),IF(BC184+VLOOKUP(BI184,NyIRS!$L$2:$V$4,DK184,1)&gt;160,BC184-VLOOKUP(BI184,NyIRS!$L$2:$V$4,DK184,1) &amp; " - " &amp; 160,BC184-VLOOKUP(BI184,NyIRS!$L$2:$V$4,DK184,1) &amp; " - " &amp; BC184+VLOOKUP(BI184,NyIRS!$L$2:$V$4,DK184,1))),"")</f>
        <v/>
      </c>
      <c r="CK184" s="4" t="str">
        <f>IF(AND(ISNUMBER(BD184),ISNUMBER(DK184)),IF(BD184-VLOOKUP(BI184,NyIES!$L$2:$V$4,DK184,1)&lt;40,40 &amp; " - " &amp; BD184+VLOOKUP(BI184,NyIES!$L$2:$V$4,DK184,1),IF(BD184+VLOOKUP(BI184,NyIES!$L$2:$V$4,DK184,1)&gt;160,BD184-VLOOKUP(BI184,NyIES!$L$2:$V$4,DK184,1) &amp; " - " &amp; 160,BD184-VLOOKUP(BI184,NyIES!$L$2:$V$4,DK184,1) &amp; " - " &amp; BD184+VLOOKUP(BI184,NyIES!$L$2:$V$4,DK184,1))),"")</f>
        <v/>
      </c>
      <c r="CL184" s="4" t="str">
        <f>IF(AND(ISNUMBER(BE184),ISNUMBER(DK184)),IF(BE184-VLOOKUP(BI184,NyISI!$L$2:$V$4,DK184,1)&lt;40,40 &amp; " - " &amp; BE184+VLOOKUP(BI184,NyISI!$L$2:$V$4,DK184,1),IF(BE184+VLOOKUP(BI184,NyISI!$L$2:$V$4,DK184,1)&gt;160,BE184-VLOOKUP(BI184,NyISI!$L$2:$V$4,DK184,1) &amp; " - " &amp; 160,BE184-VLOOKUP(BI184,NyISI!$L$2:$V$4,DK184,1) &amp; " - " &amp; BE184+VLOOKUP(BI184,NyISI!$L$2:$V$4,DK184,1))),"")</f>
        <v/>
      </c>
      <c r="CM184" s="4" t="str">
        <f>IF(AND(ISNUMBER(DK184),DK184&lt;8),IF(AND(ISNUMBER(BF184),ISNUMBER(DK184)),IF(BF184-VLOOKUP(BI184,NyISS!$L$2:$V$4,DK184,1)&lt;40,40 &amp; " - " &amp; BF184+VLOOKUP(BI184,NyISS!$L$2:$V$4,DK184,1),IF(BF184+VLOOKUP(BI184,NyISS!$L$2:$V$4,DK184,1)&gt;160,BF184-VLOOKUP(BI184,NyISS!$L$2:$V$4,DK184,1) &amp; " - " &amp; 160,BF184-VLOOKUP(BI184,NyISS!$L$2:$V$4,DK184,1) &amp; " - " &amp; BF184+VLOOKUP(BI184,NyISS!$L$2:$V$4,DK184,1))),""),"")</f>
        <v/>
      </c>
      <c r="CN184" s="4" t="str">
        <f>IF(AND(ISNUMBER(DK184),DK184&gt;7),IF(AND(ISNUMBER(BG184),ISNUMBER(DK184)),IF(BG184-VLOOKUP(BI184,NyISM!$L$2:$V$4,DK184,1)&lt;40,40 &amp; " - " &amp; BG184+VLOOKUP(BI184,NyISM!$L$2:$V$4,DK184,1),IF(BG184+VLOOKUP(BI184,NyISM!$L$2:$V$4,DK184,1)&gt;160,BG184-VLOOKUP(BI184,NyISM!$L$2:$V$4,DK184,1) &amp; " - " &amp; 160,BG184-VLOOKUP(BI184,NyISM!$L$2:$V$4,DK184,1) &amp; " - " &amp; BG184+VLOOKUP(BI184,NyISM!$L$2:$V$4,DK184,1))),""),"")</f>
        <v/>
      </c>
      <c r="CO184" s="4" t="str">
        <f>IF(AND(ISNUMBER(BH184),ISNUMBER(DK184)),IF(BH184-VLOOKUP(BI184,NyIAM!$L$2:$V$4,DK184,1)&lt;40,40 &amp; " - " &amp; BH184+VLOOKUP(BI184,NyIAM!$L$2:$V$4,DK184,1),IF(BH184+VLOOKUP(BI184,NyIAM!$L$2:$V$4,DK184,1)&gt;160,BH184-VLOOKUP(BI184,NyIAM!$L$2:$V$4,DK184,1) &amp; " - " &amp; 160,BH184-VLOOKUP(BI184,NyIAM!$L$2:$V$4,DK184,1) &amp; " - " &amp; BH184+VLOOKUP(BI184,NyIAM!$L$2:$V$4,DK184,1))),"")</f>
        <v/>
      </c>
      <c r="CP184" s="4" t="str">
        <f>IF(AF184="","",IF(AND(ISNUMBER(AF184),ISNUMBER(DK184)),IF(VLOOKUP(AF184,NyOm!$A$2:$K$30,DK184,1)=1,"Onormalt få ord",IF(VLOOKUP(AF184,NyOm!$A$2:$K$30,DK184,1)=2,"Färre antal ord än normalt",IF(VLOOKUP(AF184,NyOm!$A$2:$K$30,DK184,1)=3,"Normalt antal ord","")))))</f>
        <v/>
      </c>
      <c r="CQ184" s="4" t="str">
        <f>IF(AB184="","",IF(AND(ISNUMBER(AB184),ISNUMBER(DK184)),IF(VLOOKUP(AB184,NyPbTid!$A$2:$K$218,DK184,1)=1,"Onormalt lång tidsåtgång",IF(VLOOKUP(AB184,NyPbTid!$A$2:$K$218,DK184,1)=2,"Långsammare än normalt",IF(VLOOKUP(AB184,NyPbTid!$A$2:$K$218,DK184,1)=3,"Normal tidsåtgång","")))))</f>
        <v/>
      </c>
      <c r="CR184" s="4" t="str">
        <f>IF(AC184="","",IF(AND(ISNUMBER(AC184),ISNUMBER(DK184)),IF(VLOOKUP(AC184,NyPbFel!$A$2:$K$18,DK184,1)=1,"Onormalt antal fel",IF(VLOOKUP(AC184,NyPbFel!$A$2:$K$18,DK184,1)=2,"Fler fel än normalt",IF(VLOOKUP(AC184,NyPbFel!$A$2:$K$18,DK184,1)=3,"Normalt antal fel","")))))</f>
        <v/>
      </c>
      <c r="CS184" s="4" t="str">
        <f t="shared" si="50"/>
        <v/>
      </c>
      <c r="CT184" s="4" t="str">
        <f>IF(OR(ISNUMBER(CS184),CS184="0**"),IF(ISNUMBER(CS184),CS184/ABS(CS184)*VLOOKUP(1,SignDiff!$A$3:$K$4,DK184,1),VLOOKUP(1,SignDiff!$A$3:$K$4,DK184,1)),"")</f>
        <v/>
      </c>
      <c r="CU184" s="4" t="str">
        <f>IF(OR(ISNUMBER(CS184),CS184="0**"),IF(ISNUMBER(CS184),CS184/ABS(CS184)*VLOOKUP(1,SignDiff!$A$7:$K$8,DK184,1),VLOOKUP(1,SignDiff!$A$7:$K$8,DK184,1)),"")</f>
        <v/>
      </c>
      <c r="CV184" s="4" t="str">
        <f t="shared" si="51"/>
        <v/>
      </c>
      <c r="CW184" s="4" t="str">
        <f t="shared" si="52"/>
        <v/>
      </c>
      <c r="CX184" s="4" t="str">
        <f>IF(OR(ISNUMBER(CS184),CS184="0**"),IF(CS184="0**",VLOOKUP(0,'IRS-IES'!$A$2:$C$43,2,1),IF(CS184&lt;0,VLOOKUP(ABS(CS184),'IRS-IES'!$A$2:$C$43,2,1),VLOOKUP(ABS(CS184),'IRS-IES'!$A$2:$C$43,3,1))),"")</f>
        <v/>
      </c>
      <c r="CY184" s="4" t="str">
        <f t="shared" si="53"/>
        <v/>
      </c>
      <c r="CZ184" s="4" t="str">
        <f>IF(OR(ISNUMBER(CY184),CY184="0**"),IF(ISNUMBER(CY184),CY184/ABS(CY184)*VLOOKUP(2,SignDiff!$A$3:$K$4,DK184,1),VLOOKUP(2,SignDiff!$A$3:$K$4,DK184,1)),"")</f>
        <v/>
      </c>
      <c r="DA184" s="4" t="str">
        <f>IF(OR(ISNUMBER(CY184),CY184="0**"),IF(ISNUMBER(CY184),CY184/ABS(CY184)*VLOOKUP(2,SignDiff!$A$7:$K$8,DK184,1),VLOOKUP(2,SignDiff!$A$7:$K$8,DK184,1)),"")</f>
        <v/>
      </c>
      <c r="DB184" s="4" t="str">
        <f t="shared" si="54"/>
        <v/>
      </c>
      <c r="DC184" s="4" t="str">
        <f t="shared" si="55"/>
        <v/>
      </c>
      <c r="DD184" s="4" t="str">
        <f>IF(OR(ISNUMBER(CY184),CY184="0**"),IF(CY184="0**",VLOOKUP(0,'ISI-ISS'!$A$2:$C$43,2,1),IF(CY184&lt;0,VLOOKUP(ABS(CY184),'ISI-ISS'!$A$2:$C$43,2,1),VLOOKUP(ABS(CY184),'ISI-ISS'!$A$2:$C$43,3,1))),"")</f>
        <v/>
      </c>
      <c r="DE184" s="4" t="str">
        <f t="shared" si="56"/>
        <v/>
      </c>
      <c r="DF184" s="4" t="str">
        <f>IF(OR(ISNUMBER(DE184),DE184="0**"),IF(ISNUMBER(DE184),DE184/ABS(DE184)*VLOOKUP(2,SignDiff!$A$3:$K$4,DK184,1),VLOOKUP(2,SignDiff!$A$3:$K$4,DK184,1)),"")</f>
        <v/>
      </c>
      <c r="DG184" s="4" t="str">
        <f>IF(OR(ISNUMBER(DE184),DE184="0**"),IF(ISNUMBER(DE184),DE184/ABS(DE184)*VLOOKUP(2,SignDiff!$A$7:$K$8,DK184,1),VLOOKUP(2,SignDiff!$A$7:$K$8,DK184,1)),"")</f>
        <v/>
      </c>
      <c r="DH184" s="4" t="str">
        <f t="shared" si="57"/>
        <v/>
      </c>
      <c r="DI184" s="4" t="str">
        <f t="shared" si="58"/>
        <v/>
      </c>
      <c r="DJ184" s="4" t="str">
        <f>IF(OR(ISNUMBER(DE184),DE184="0**"),IF(DE184="0**",VLOOKUP(0,'ISI-ISM'!$A$2:$C$43,2,1),IF(DE184&lt;0,VLOOKUP(ABS(DE184),'ISI-ISM'!$A$2:$C$43,2,1),VLOOKUP(ABS(DE184),'ISI-ISM'!$A$2:$C$43,3,1))),"")</f>
        <v/>
      </c>
      <c r="DK184" s="4" t="str">
        <f>IF(ISERROR(VLOOKUP(N184,age!$A$2:$C$11,2,1)),"",VLOOKUP(N184,age!$A$2:$C$11,2,1))</f>
        <v/>
      </c>
      <c r="DL184" s="4" t="str">
        <f>IF(ISERROR(VLOOKUP(N184,age!$A$2:$C$11,3,1)),"",VLOOKUP(N184,age!$A$2:$C$11,3,1))</f>
        <v/>
      </c>
      <c r="DM184" s="4">
        <f t="shared" si="45"/>
        <v>0</v>
      </c>
      <c r="DN184" s="4">
        <f t="shared" si="46"/>
        <v>0</v>
      </c>
      <c r="DO184" s="4">
        <f t="shared" si="47"/>
        <v>0</v>
      </c>
      <c r="DP184" s="4">
        <f t="shared" si="48"/>
        <v>0</v>
      </c>
      <c r="DQ184" s="4">
        <f t="shared" si="49"/>
        <v>0</v>
      </c>
      <c r="DR184" s="9" t="str">
        <f t="shared" si="59"/>
        <v/>
      </c>
      <c r="DS184" s="9" t="str">
        <f t="shared" si="60"/>
        <v/>
      </c>
      <c r="DT184" s="9" t="str">
        <f t="shared" si="61"/>
        <v/>
      </c>
      <c r="DU184" s="9" t="str">
        <f t="shared" si="62"/>
        <v/>
      </c>
      <c r="DV184" s="9" t="str">
        <f t="shared" si="63"/>
        <v/>
      </c>
      <c r="DW184" s="9" t="str">
        <f t="shared" si="64"/>
        <v/>
      </c>
      <c r="DX184" s="9" t="str">
        <f t="shared" si="65"/>
        <v/>
      </c>
      <c r="DY184" s="9" t="str">
        <f>IF(AND(ISNUMBER(AJ184),ISNUMBER(DK184)),IF(AJ184-VLOOKUP(BI184,NyFi!$L$2:$V$4,DK184,1)&lt;1,1,AJ184-VLOOKUP(BI184,NyFi!$L$2:$V$4,DK184,1)),"")</f>
        <v/>
      </c>
      <c r="DZ184" s="9" t="str">
        <f>IF(AND(ISNUMBER(DK184),DK184&lt;8),IF(AND(ISNUMBER(AK184),ISNUMBER(DK184)),IF(AK184-VLOOKUP(BI184,NyGs!$L$2:$V$4,DK184,1)&lt;1,1,AK184-VLOOKUP(BI184,NyGs!$L$2:$V$4,DK184,1)),""),"")</f>
        <v/>
      </c>
      <c r="EA184" s="9" t="str">
        <f>IF(AND(ISNUMBER(AL184),ISNUMBER(DK184)),IF(AL184-VLOOKUP(BI184,NyRm!$L$2:$V$4,DK184,1)&lt;1,1,AL184-VLOOKUP(BI184,NyRm!$L$2:$V$4,DK184,1)),"")</f>
        <v/>
      </c>
      <c r="EB184" s="9" t="str">
        <f>IF(AND(ISNUMBER(AM184),ISNUMBER(DK184)),IF(AM184-VLOOKUP(BI184,NyFm!$L$2:$V$4,DK184,1)&lt;1,1,AM184-VLOOKUP(BI184,NyFm!$L$2:$V$4,DK184,1)),"")</f>
        <v/>
      </c>
      <c r="EC184" s="9" t="str">
        <f>IF(AND(ISNUMBER(DK184),DK184&lt;8),IF(AND(ISNUMBER(AN184),ISNUMBER(DK184)),IF(AN184-VLOOKUP(BI184,NyLi1R!$L$2:$V$4,DK184,1)&lt;1,1,AN184-VLOOKUP(BI184,NyLi1R!$L$2:$V$4,DK184,1)),""),"")</f>
        <v/>
      </c>
      <c r="ED184" s="9" t="str">
        <f>IF(AND(ISNUMBER(DK184),DK184&lt;8),IF(AND(ISNUMBER(AO184),ISNUMBER(DK184)),IF(AO184-VLOOKUP(BI184,NyLi1E!$L$2:$V$4,DK184,1)&lt;1,1,AO184-VLOOKUP(BI184,NyLi1E!$L$2:$V$4,DK184,1)),""),"")</f>
        <v/>
      </c>
      <c r="EE184" s="9" t="str">
        <f>IF(AND(ISNUMBER(DK184),DK184&lt;8),IF(AND(ISNUMBER(AP184),ISNUMBER(DK184)),IF(AP184-VLOOKUP(BI184,NyLi1T!$L$2:$V$4,DK184,1)&lt;1,1,AP184-VLOOKUP(BI184,NyLi1T!$L$2:$V$4,DK184,1)),""),"")</f>
        <v/>
      </c>
      <c r="EF184" s="9" t="str">
        <f>IF(AND(ISNUMBER(DK184),DK184&gt;7),IF(AND(ISNUMBER(AQ184),ISNUMBER(DK184)),IF(AQ184-VLOOKUP(BI184,NyLi2R!$L$2:$V$4,DK184,1)&lt;1,1,AQ184-VLOOKUP(BI184,NyLi2R!$L$2:$V$4,DK184,1)),""),"")</f>
        <v/>
      </c>
      <c r="EG184" s="9" t="str">
        <f>IF(AND(ISNUMBER(DK184),DK184&gt;7),IF(AND(ISNUMBER(AR184),ISNUMBER(DK184)),IF(AR184-VLOOKUP(BI184,NyLi2E!$L$2:$V$4,DK184,1)&lt;1,1,AR184-VLOOKUP(BI184,NyLi2E!$L$2:$V$4,DK184,1)),""),"")</f>
        <v/>
      </c>
      <c r="EH184" s="9" t="str">
        <f>IF(AND(ISNUMBER(DK184),DK184&gt;7),IF(AND(ISNUMBER(AS184),ISNUMBER(DK184)),IF(AS184-VLOOKUP(BI184,NyLi2T!$L$2:$V$4,DK184,1)&lt;1,1,AS184-VLOOKUP(BI184,NyLi2T!$L$2:$V$4,DK184,1)),""),"")</f>
        <v/>
      </c>
      <c r="EI184" s="9" t="str">
        <f>IF(AND(ISNUMBER(DK184),DK184&lt;8),IF(AND(ISNUMBER(AT184),ISNUMBER(DK184)),IF(AT184-VLOOKUP(BI184,NySs!$L$2:$V$4,DK184,1)&lt;1,1,AT184-VLOOKUP(BI184,NySs!$L$2:$V$4,DK184,1)),""),"")</f>
        <v/>
      </c>
      <c r="EJ184" s="9" t="str">
        <f>IF(AND(ISNUMBER(DK184),DK184&lt;9),IF(AND(ISNUMBER(AU184),ISNUMBER(DK184)),IF(AU184-VLOOKUP(BI184,NyEo!$L$2:$V$4,DK184,1)&lt;1,1,AU184-VLOOKUP(BI184,NyEo!$L$2:$V$4,DK184,1)),""),"")</f>
        <v/>
      </c>
      <c r="EK184" s="9" t="str">
        <f>IF(AND(ISNUMBER(DK184),DK184&gt;7),IF(AND(ISNUMBER(AV184),ISNUMBER(DK184)),IF(AV184-VLOOKUP(BI184,NyHt!$L$2:$V$4,DK184,1)&lt;1,1,AV184-VLOOKUP(BI184,NyHt!$L$2:$V$4,DK184,1)),""),"")</f>
        <v/>
      </c>
      <c r="EL184" s="9" t="str">
        <f>IF(AND(ISNUMBER(AW184),ISNUMBER(DK184)),IF(AW184-VLOOKUP(BI184,NySiF!$L$2:$V$4,DK184,1)&lt;1,1,AW184-VLOOKUP(BI184,NySiF!$L$2:$V$4,DK184,1)),"")</f>
        <v/>
      </c>
      <c r="EM184" s="9" t="str">
        <f>IF(AND(ISNUMBER(AX184),ISNUMBER(DK184)),IF(AX184-VLOOKUP(BI184,NySiB!$L$2:$V$4,DK184,1)&lt;1,1,AX184-VLOOKUP(BI184,NySiB!$L$2:$V$4,DK184,1)),"")</f>
        <v/>
      </c>
      <c r="EN184" s="9" t="str">
        <f>IF(AND(ISNUMBER(AY184),ISNUMBER(DK184)),IF(AY184-VLOOKUP(BI184,NySiT!$L$2:$V$4,DK184,1)&lt;1,1,AY184-VLOOKUP(BI184,NySiT!$L$2:$V$4,DK184,1)),"")</f>
        <v/>
      </c>
      <c r="EO184" s="9" t="str">
        <f>IF(AND(ISNUMBER(AZ184),ISNUMBER(DK184)),IF(AZ184-VLOOKUP(BI184,NyVs!$L$2:$V$4,DK184,1)&lt;1,1,AZ184-VLOOKUP(BI184,NyVs!$L$2:$V$4,DK184,1)),"")</f>
        <v/>
      </c>
      <c r="EP184" s="9" t="str">
        <f>IF(AND(ISNUMBER(BA184),ISNUMBER(DK184)),IF(BA184-VLOOKUP(BI184,NyPp!$L$2:$V$4,DK184,1)&lt;1,1,BA184-VLOOKUP(BI184,NyPp!$L$2:$V$4,DK184,1)),"")</f>
        <v/>
      </c>
      <c r="EQ184" s="9" t="str">
        <f>IF(AND(ISNUMBER(BB184),ISNUMBER(DK184)),IF(BB184-VLOOKUP(BI184,NyIGS!$L$2:$V$4,DK184,1)&lt;40,40,BB184-VLOOKUP(BI184,NyIGS!$L$2:$V$4,DK184,1)),"")</f>
        <v/>
      </c>
      <c r="ER184" s="9" t="str">
        <f>IF(AND(ISNUMBER(BC184),ISNUMBER(DK184)),IF(BC184-VLOOKUP(BI184,NyIRS!$L$2:$V$4,DK184,1)&lt;40,40,BC184-VLOOKUP(BI184,NyIRS!$L$2:$V$4,DK184,1)),"")</f>
        <v/>
      </c>
      <c r="ES184" s="9" t="str">
        <f>IF(AND(ISNUMBER(BD184),ISNUMBER(DK184)),IF(BD184-VLOOKUP(BI184,NyIES!$L$2:$V$4,DK184,1)&lt;40,40,BD184-VLOOKUP(BI184,NyIES!$L$2:$V$4,DK184,1)),"")</f>
        <v/>
      </c>
      <c r="ET184" s="9" t="str">
        <f>IF(AND(ISNUMBER(BE184),ISNUMBER(DK184)),IF(BE184-VLOOKUP(BI184,NyISI!$L$2:$V$4,DK184,1)&lt;40,40,BE184-VLOOKUP(BI184,NyISI!$L$2:$V$4,DK184,1)),"")</f>
        <v/>
      </c>
      <c r="EU184" s="9" t="str">
        <f>IF(AND(ISNUMBER(DK184),DK184&lt;8),IF(AND(ISNUMBER(BF184),ISNUMBER(DK184)),IF(BF184-VLOOKUP(BI184,NyISS!$L$2:$V$4,DK184,1)&lt;40,40,BF184-VLOOKUP(BI184,NyISS!$L$2:$V$4,DK184,1)),""),"")</f>
        <v/>
      </c>
      <c r="EV184" s="9" t="str">
        <f>IF(AND(ISNUMBER(DK184),DK184&gt;7),IF(AND(ISNUMBER(BG184),ISNUMBER(DK184)),IF(BG184-VLOOKUP(BI184,NyISM!$L$2:$V$4,DK184,1)&lt;40,40,BG184-VLOOKUP(BI184,NyISM!$L$2:$V$4,DK184,1)),""),"")</f>
        <v/>
      </c>
      <c r="EW184" s="9" t="str">
        <f>IF(AND(ISNUMBER(BH184),ISNUMBER(DK184)),IF(BH184-VLOOKUP(BI184,NyIAM!$L$2:$V$4,DK184,1)&lt;40,40,BH184-VLOOKUP(BI184,NyIAM!$L$2:$V$4,DK184,1)),"")</f>
        <v/>
      </c>
      <c r="EX184" s="9" t="str">
        <f>IF(AND(ISNUMBER(AJ184),ISNUMBER(DK184)),IF(AJ184+VLOOKUP(BI184,NyFi!$L$2:$V$4,DK184,1)&gt;19,19,AJ184+VLOOKUP(BI184,NyFi!$L$2:$V$4,DK184,1)),"")</f>
        <v/>
      </c>
      <c r="EY184" s="9" t="str">
        <f>IF(AND(ISNUMBER(DK184),DK184&lt;8),IF(AND(ISNUMBER(AK184),ISNUMBER(DK184)),IF(AK184+VLOOKUP(BI184,NyGs!$L$2:$V$4,DK184,1)&gt;19,19,AK184+VLOOKUP(BI184,NyGs!$L$2:$V$4,DK184,1)),""),"")</f>
        <v/>
      </c>
      <c r="EZ184" s="9" t="str">
        <f>IF(AND(ISNUMBER(AL184),ISNUMBER(DK184)),IF(AL184+VLOOKUP(BI184,NyRm!$L$2:$V$4,DK184,1)&gt;19,19,AL184+VLOOKUP(BI184,NyRm!$L$2:$V$4,DK184,1)),"")</f>
        <v/>
      </c>
      <c r="FA184" s="9" t="str">
        <f>IF(AND(ISNUMBER(AM184),ISNUMBER(DK184)),IF(AM184+VLOOKUP(BI184,NyFm!$L$2:$V$4,DK184,1)&gt;19,19,AM184+VLOOKUP(BI184,NyFm!$L$2:$V$4,DK184,1)),"")</f>
        <v/>
      </c>
      <c r="FB184" s="9" t="str">
        <f>IF(AND(ISNUMBER(DK184),DK184&lt;8),IF(AND(ISNUMBER(AN184),ISNUMBER(DK184)),IF(AN184+VLOOKUP(BI184,NyLi1R!$L$2:$V$4,DK184,1)&gt;19,19,AN184+VLOOKUP(BI184,NyLi1R!$L$2:$V$4,DK184,1)),""),"")</f>
        <v/>
      </c>
      <c r="FC184" s="9" t="str">
        <f>IF(AND(ISNUMBER(DK184),DK184&lt;8),IF(AND(ISNUMBER(AO184),ISNUMBER(DK184)),IF(AO184+VLOOKUP(BI184,NyLi1E!$L$2:$V$4,DK184,1)&gt;19,19,AO184+VLOOKUP(BI184,NyLi1E!$L$2:$V$4,DK184,1)),""),"")</f>
        <v/>
      </c>
      <c r="FD184" s="9" t="str">
        <f>IF(AND(ISNUMBER(DK184),DK184&lt;8),IF(AND(ISNUMBER(AP184),ISNUMBER(DK184)),IF(AP184+VLOOKUP(BI184,NyLi1T!$L$2:$V$4,DK184,1)&gt;19,19,AP184+VLOOKUP(BI184,NyLi1T!$L$2:$V$4,DK184,1)),""),"")</f>
        <v/>
      </c>
      <c r="FE184" s="9" t="str">
        <f>IF(AND(ISNUMBER(DK184),DK184&gt;7),IF(AND(ISNUMBER(AQ184),ISNUMBER(DK184)),IF(AQ184+VLOOKUP(BI184,NyLi2R!$L$2:$V$4,DK184,1)&gt;19,19,AQ184+VLOOKUP(BI184,NyLi2R!$L$2:$V$4,DK184,1)),""),"")</f>
        <v/>
      </c>
      <c r="FF184" s="9" t="str">
        <f>IF(AND(ISNUMBER(DK184),DK184&gt;7),IF(AND(ISNUMBER(AR184),ISNUMBER(DK184)),IF(AR184+VLOOKUP(BI184,NyLi2E!$L$2:$V$4,DK184,1)&gt;19,19,AR184+VLOOKUP(BI184,NyLi2E!$L$2:$V$4,DK184,1)),""),"")</f>
        <v/>
      </c>
      <c r="FG184" s="9" t="str">
        <f>IF(AND(ISNUMBER(DK184),DK184&gt;7),IF(AND(ISNUMBER(AS184),ISNUMBER(DK184)),IF(AS184+VLOOKUP(BI184,NyLi2T!$L$2:$V$4,DK184,1)&gt;19,19,AS184+VLOOKUP(BI184,NyLi2T!$L$2:$V$4,DK184,1)),""),"")</f>
        <v/>
      </c>
      <c r="FH184" s="9" t="str">
        <f>IF(AND(ISNUMBER(DK184),DK184&lt;8),IF(AND(ISNUMBER(AT184),ISNUMBER(DK184)),IF(AT184+VLOOKUP(BI184,NySs!$L$2:$V$4,DK184,1)&gt;19,19,AT184+VLOOKUP(BI184,NySs!$L$2:$V$4,DK184,1)),""),"")</f>
        <v/>
      </c>
      <c r="FI184" s="9" t="str">
        <f>IF(AND(ISNUMBER(DK184),DK184&lt;9),IF(AND(ISNUMBER(AU184),ISNUMBER(DK184)),IF(AU184+VLOOKUP(BI184,NyEo!$L$2:$V$4,DK184,1)&gt;19,19,AU184+VLOOKUP(BI184,NyEo!$L$2:$V$4,DK184,1)),""),"")</f>
        <v/>
      </c>
      <c r="FJ184" s="9" t="str">
        <f>IF(AND(ISNUMBER(DK184),DK184&gt;7),IF(AND(ISNUMBER(AV184),ISNUMBER(DK184)),IF(AV184+VLOOKUP(BI184,NyHt!$L$2:$V$4,DK184,1)&gt;19,19,AV184+VLOOKUP(BI184,NyHt!$L$2:$V$4,DK184,1)),""),"")</f>
        <v/>
      </c>
      <c r="FK184" s="9" t="str">
        <f>IF(AND(ISNUMBER(AW184),ISNUMBER(DK184)),IF(AW184+VLOOKUP(BI184,NySiF!$L$2:$V$4,DK184,1)&gt;19,19,AW184+VLOOKUP(BI184,NySiF!$L$2:$V$4,DK184,1)),"")</f>
        <v/>
      </c>
      <c r="FL184" s="9" t="str">
        <f>IF(AND(ISNUMBER(AX184),ISNUMBER(DK184)),IF(AX184+VLOOKUP(BI184,NySiB!$L$2:$V$4,DK184,1)&gt;19,19,AX184+VLOOKUP(BI184,NySiB!$L$2:$V$4,DK184,1)),"")</f>
        <v/>
      </c>
      <c r="FM184" s="9" t="str">
        <f>IF(AND(ISNUMBER(AY184),ISNUMBER(DK184)),IF(AY184+VLOOKUP(BI184,NySiT!$L$2:$V$4,DK184,1)&gt;19,19,AY184+VLOOKUP(BI184,NySiT!$L$2:$V$4,DK184,1)),"")</f>
        <v/>
      </c>
      <c r="FN184" s="9" t="str">
        <f>IF(AND(ISNUMBER(AZ184),ISNUMBER(DK184)),IF(AZ184+VLOOKUP(BI184,NyVs!$L$2:$V$4,DK184,1)&gt;19,19,AZ184+VLOOKUP(BI184,NyVs!$L$2:$V$4,DK184,1)),"")</f>
        <v/>
      </c>
      <c r="FO184" s="9" t="str">
        <f>IF(AND(ISNUMBER(BA184),ISNUMBER(DK184)),IF(BA184+VLOOKUP(BI184,NyPp!$L$2:$V$4,DK184,1)&gt;19,19,BA184+VLOOKUP(BI184,NyPp!$L$2:$V$4,DK184,1)),"")</f>
        <v/>
      </c>
      <c r="FP184" s="9" t="str">
        <f>IF(AND(ISNUMBER(BB184),ISNUMBER(DK184)),IF(BB184+VLOOKUP(BI184,NyIGS!$L$2:$V$4,DK184,1)&gt;160,160,BB184+VLOOKUP(BI184,NyIGS!$L$2:$V$4,DK184,1)),"")</f>
        <v/>
      </c>
      <c r="FQ184" s="9" t="str">
        <f>IF(AND(ISNUMBER(BC184),ISNUMBER(DK184)),IF(BC184+VLOOKUP(BI184,NyIRS!$L$2:$V$4,DK184,1)&gt;160,160,BC184+VLOOKUP(BI184,NyIRS!$L$2:$V$4,DK184,1)),"")</f>
        <v/>
      </c>
      <c r="FR184" s="9" t="str">
        <f>IF(AND(ISNUMBER(BD184),ISNUMBER(DK184)),IF(BD184+VLOOKUP(BI184,NyIES!$L$2:$V$4,DK184,1)&gt;160,160, BD184+VLOOKUP(BI184,NyIES!$L$2:$V$4,DK184,1)),"")</f>
        <v/>
      </c>
      <c r="FS184" s="9" t="str">
        <f>IF(AND(ISNUMBER(BE184),ISNUMBER(DK184)),IF(BE184+VLOOKUP(BI184,NyISI!$L$2:$V$4,DK184,1)&gt;160,160,BE184+VLOOKUP(BI184,NyISI!$L$2:$V$4,DK184,1)),"")</f>
        <v/>
      </c>
      <c r="FT184" s="9" t="str">
        <f>IF(AND(ISNUMBER(DK184),DK184&lt;8),IF(AND(ISNUMBER(BF184),ISNUMBER(DK184)),IF(BF184+VLOOKUP(BI184,NyISS!$L$2:$V$4,DK184,1)&gt;160,160,BF184+VLOOKUP(BI184,NyISS!$L$2:$V$4,DK184,1)),""),"")</f>
        <v/>
      </c>
      <c r="FU184" s="9" t="str">
        <f>IF(AND(ISNUMBER(DK184),DK184&gt;7),IF(AND(ISNUMBER(BG184),ISNUMBER(DK184)),IF(BG184+VLOOKUP(BI184,NyISM!$L$2:$V$4,DK184,1)&gt;160,160,BG184+VLOOKUP(BI184,NyISM!$L$2:$V$4,DK184,1)),""),"")</f>
        <v/>
      </c>
      <c r="FV184" s="9" t="str">
        <f>IF(AND(ISNUMBER(BH184),ISNUMBER(DK184)),IF(BH184+VLOOKUP(BI184,NyIAM!$L$2:$V$4,DK184,1)&gt;160,160,BH184+VLOOKUP(BI184,NyIAM!$L$2:$V$4,DK184,1)),"")</f>
        <v/>
      </c>
    </row>
    <row r="185" spans="1:178" x14ac:dyDescent="0.2">
      <c r="A185" s="51"/>
      <c r="B185" s="51"/>
      <c r="C185" s="51"/>
      <c r="D185" s="51"/>
      <c r="E185" s="51"/>
      <c r="F185" s="51"/>
      <c r="G185" s="51"/>
      <c r="H185" s="51"/>
      <c r="I185" s="51"/>
      <c r="J185" s="52"/>
      <c r="K185" s="52"/>
      <c r="L185" s="53"/>
      <c r="M185" s="53"/>
      <c r="N185" s="58" t="str">
        <f t="shared" si="44"/>
        <v/>
      </c>
      <c r="O185" s="53"/>
      <c r="P185" s="53"/>
      <c r="Q185" s="53"/>
      <c r="R185" s="53"/>
      <c r="S185" s="53"/>
      <c r="T185" s="53"/>
      <c r="U185" s="53"/>
      <c r="V185" s="53"/>
      <c r="W185" s="53"/>
      <c r="X185" s="53"/>
      <c r="Y185" s="53"/>
      <c r="Z185" s="53"/>
      <c r="AA185" s="53"/>
      <c r="AB185" s="53"/>
      <c r="AC185" s="53"/>
      <c r="AD185" s="53"/>
      <c r="AE185" s="53"/>
      <c r="AF185" s="53"/>
      <c r="AG185" s="53"/>
      <c r="AH185" s="53"/>
      <c r="AI185" s="53"/>
      <c r="AJ185" s="4" t="str">
        <f>IF(O185="","",IF(ISNUMBER(N185),VLOOKUP(O185,NyFi!$A$2:$K$40,DK185),""))</f>
        <v/>
      </c>
      <c r="AK185" s="4" t="str">
        <f>IF(P185="","",IF(AND(ISNUMBER(N185),DK185&lt;8),VLOOKUP(P185,NyGs!$A$2:$G$41,DK185),""))</f>
        <v/>
      </c>
      <c r="AL185" s="4" t="str">
        <f>IF(AA185="","",IF(ISNUMBER(N185),VLOOKUP(AA185,NyRm!$A$2:$K$56,DK185),""))</f>
        <v/>
      </c>
      <c r="AM185" s="4" t="str">
        <f>IF(Z185="","",IF(ISNUMBER(N185),VLOOKUP(Z185,NyFm!$A$2:$K$46,DK185),""))</f>
        <v/>
      </c>
      <c r="AN185" s="4" t="str">
        <f>IF(U185="","",IF(AND(ISNUMBER(N185),DK185&lt;8),VLOOKUP(U185,NyLi1R!$A$2:$G$20,DK185),""))</f>
        <v/>
      </c>
      <c r="AO185" s="4" t="str">
        <f>IF(V185="","",IF(AND(ISNUMBER(N185),DK185&lt;8),VLOOKUP(V185,NyLi1E!$A$2:$G$20,DK185),""))</f>
        <v/>
      </c>
      <c r="AP185" s="4" t="str">
        <f>IF(AND(ISNUMBER(N185),ISNUMBER(AN185),ISNUMBER(AO185),DK185&lt;8),VLOOKUP(AN185+AO185,NyLi1T!$A$2:$G$40,DK185),"")</f>
        <v/>
      </c>
      <c r="AQ185" s="4" t="str">
        <f>IF(W185="","",IF(AND(ISNUMBER(N185),DK185&gt;7),VLOOKUP(W185,NyLi2R!$A$2:$K$20,DK185),""))</f>
        <v/>
      </c>
      <c r="AR185" s="4" t="str">
        <f>IF(X185="","",IF(AND(ISNUMBER(N185),DK185&gt;7),VLOOKUP(X185,NyLi2E!$A$2:$K$20,DK185),""))</f>
        <v/>
      </c>
      <c r="AS185" s="4" t="str">
        <f>IF(AND(ISNUMBER(N185),ISNUMBER(AQ185),ISNUMBER(AR185),DK185&gt;7),VLOOKUP(AQ185+AR185,NyLi2T!$A$2:$K$40,DK185),"")</f>
        <v/>
      </c>
      <c r="AT185" s="4" t="str">
        <f>IF(AE185="","",IF(AND(ISNUMBER(N185),DK185&lt;8),VLOOKUP(AE185,NySs!$A$2:$G$28,DK185),""))</f>
        <v/>
      </c>
      <c r="AU185" s="4" t="str">
        <f>IF(AD185="","",IF(AND(ISNUMBER(N185),DK185&lt;9),VLOOKUP(AD185,NyEo!$A$2:$H$22,DK185),""))</f>
        <v/>
      </c>
      <c r="AV185" s="4" t="str">
        <f>IF(Q185="","",IF(AND(ISNUMBER(N185),DK185&gt;7),VLOOKUP(Q185,NyHt!$A$2:$K$17,DK185),""))</f>
        <v/>
      </c>
      <c r="AW185" s="4" t="str">
        <f>IF(R185="","",IF(ISNUMBER(N185),VLOOKUP(R185,NySiF!$A$2:$K$18,DK185),""))</f>
        <v/>
      </c>
      <c r="AX185" s="4" t="str">
        <f>IF(S185="","",IF(ISNUMBER(N185),VLOOKUP(S185,NySiB!$A$2:$K$16,DK185),""))</f>
        <v/>
      </c>
      <c r="AY185" s="4" t="str">
        <f>IF(T185="","",IF(ISNUMBER(N185),VLOOKUP(T185,NySiT!$A$2:$K$32,DK185),""))</f>
        <v/>
      </c>
      <c r="AZ185" s="4" t="str">
        <f>IF(Y185="","",IF(ISNUMBER(N185),VLOOKUP(Y185,NyVs!$A$2:$K$86,DK185),""))</f>
        <v/>
      </c>
      <c r="BA185" s="4" t="str">
        <f>IF(AI185="","",IF(ISNUMBER(N185),VLOOKUP(AI185,NyPp!$A$2:$K$202,DK185),""))</f>
        <v/>
      </c>
      <c r="BB185" s="4" t="str">
        <f>IF(AND(ISNUMBER(AJ185),ISNUMBER(AK185),ISNUMBER(AL185),ISNUMBER(AM185),DK185&lt;8),IF(COUNTIF(O185,0)+COUNTIF(P185,0)+COUNTIF(AA185,0)+COUNTIF(Z185,0)&gt;1,"",VLOOKUP(AJ185+AK185+AL185+AM185,NyIGS!$A$2:$K$78,DK185)),IF(AND(ISNUMBER(AJ185),ISNUMBER(AL185),ISNUMBER(AM185),ISNUMBER(AS185),DK185&gt;7),IF(COUNTIF(O185,0)+COUNTIF(AA185,0)+COUNTIF(Z185,0)+AND(COUNTIF(W185,0),COUNTIF(X185,0))&gt;1,"",VLOOKUP(AJ185+AL185+AM185+AS185,NyIGS!$A$2:$K$78,DK185)),""))</f>
        <v/>
      </c>
      <c r="BC185" s="4" t="str">
        <f>IF(AND(ISNUMBER(AJ185),ISNUMBER(AN185),ISNUMBER(AT185),DK185&lt;8),IF(COUNTIF(O185,0)+COUNTIF(U185,0)+COUNTIF(AE185,0)&gt;1,"",VLOOKUP(AJ185+AN185+AT185,NyIRS!$A$2:$K$59,DK185)),IF(AND(ISNUMBER(AJ185),ISNUMBER(AQ185),DK185&gt;7),IF(COUNTIF(O185,0)+COUNTIF(W185,0)&gt;1,"",VLOOKUP(AJ185+AQ185,NyIRS!$A$2:$K$59,DK185)),""))</f>
        <v/>
      </c>
      <c r="BD185" s="4" t="str">
        <f>IF(AND(ISNUMBER(AK185),ISNUMBER(AL185),ISNUMBER(AM185),DK185&lt;8),IF(COUNTIF(P185,0)+COUNTIF(AA185,0)+COUNTIF(Z185,0)&gt;1,"",VLOOKUP(AK185+AL185+AM185,NyIES!$A$2:$K$59,DK185)),IF(AND(ISNUMBER(AL185),ISNUMBER(AM185),ISNUMBER(AR185),DK185&gt;7),IF(COUNTIF(AA185,0)+COUNTIF(Z185,0)+COUNTIF(X185,0)&gt;1,"",VLOOKUP(AL185+AM185+AR185,NyIES!$A$2:$K$59,DK185)),""))</f>
        <v/>
      </c>
      <c r="BE185" s="4" t="str">
        <f>IF(AND(ISNUMBER(AJ185),ISNUMBER(AP185),ISNUMBER(AU185),DK185&lt;8),IF(COUNTIF(O185,0)+AND(COUNTIF(U185,0),COUNTIF(V185,0))+COUNTIF(AD185,0)&gt;1,"",VLOOKUP(AJ185+AP185+AU185,NyISI!$A$2:$K$59,DK185)),IF(AND(ISNUMBER(AS185),ISNUMBER(AU185),ISNUMBER(AV185),DK185=8),IF(COUNTIF(AD185,0)+COUNTIF(Q185,0)+AND(COUNTIF(W185,0),COUNTIF(X185,0))&gt;1,"",VLOOKUP(AS185+AU185+AV185,NyISI!$A$2:$K$59,DK185)),IF(AND(ISNUMBER(AS185),ISNUMBER(AV185),DK185&gt;8),IF(COUNTIF(Q185,0)+AND(COUNTIF(W185,0),COUNTIF(X185,0))&gt;1,"",VLOOKUP(AS185+AV185,NyISI!$A$2:$K$59,DK185)),"")))</f>
        <v/>
      </c>
      <c r="BF185" s="4" t="str">
        <f>IF(AND(ISNUMBER(AT185),ISNUMBER(AK185),ISNUMBER(AL185),ISNUMBER(AM185),DK185&lt;8),IF(COUNTIF(P185,0)+COUNTIF(AA185,0)+COUNTIF(Z185,0)+COUNTIF(AE185,0)&gt;1,"",VLOOKUP(AT185+AK185+AL185+AM185,NyISS!$A$2:$G$78,DK185)),"")</f>
        <v/>
      </c>
      <c r="BG185" s="4" t="str">
        <f>IF(AND(ISNUMBER(AJ185),ISNUMBER(AL185),ISNUMBER(AM185),DK185&gt;7),IF(COUNTIF(O185,0)+COUNTIF(AA185,0)+COUNTIF(Z185,0)&gt;1,"",VLOOKUP(AJ185+AL185+AM185,NyISM!$A$2:$K$59,DK185)),"")</f>
        <v/>
      </c>
      <c r="BH185" s="4" t="str">
        <f>IF(AND(ISNUMBER(AY185),ISNUMBER(AZ185)),IF(COUNTIF(T185,0)+COUNTIF(Y185,0)&gt;1,"",VLOOKUP(AY185+AZ185,NyIAM!$A$2:$K$40,DK185)),"")</f>
        <v/>
      </c>
      <c r="BJ185" s="4" t="str">
        <f>IF(ISNUMBER(BB185),VLOOKUP(BB185,Percentil!$A$2:$B$122,2,1),"")</f>
        <v/>
      </c>
      <c r="BK185" s="4" t="str">
        <f>IF(ISNUMBER(BC185),VLOOKUP(BC185,Percentil!$A$2:$B$122,2,1),"")</f>
        <v/>
      </c>
      <c r="BL185" s="4" t="str">
        <f>IF(ISNUMBER(BD185),VLOOKUP(BD185,Percentil!$A$2:$B$122,2,1),"")</f>
        <v/>
      </c>
      <c r="BM185" s="4" t="str">
        <f>IF(ISNUMBER(BE185),VLOOKUP(BE185,Percentil!$A$2:$B$122,2,1),"")</f>
        <v/>
      </c>
      <c r="BN185" s="4" t="str">
        <f>IF(ISNUMBER(BF185),VLOOKUP(BF185,Percentil!$A$2:$B$122,2,1),"")</f>
        <v/>
      </c>
      <c r="BO185" s="4" t="str">
        <f>IF(ISNUMBER(BG185),VLOOKUP(BG185,Percentil!$A$2:$B$122,2,1),"")</f>
        <v/>
      </c>
      <c r="BP185" s="4" t="str">
        <f>IF(ISNUMBER(BH185),VLOOKUP(BH185,Percentil!$A$2:$B$122,2,1),"")</f>
        <v/>
      </c>
      <c r="BQ185" s="4" t="str">
        <f>IF(AND(ISNUMBER(AJ185),ISNUMBER(DK185)),IF(AJ185-VLOOKUP(BI185,NyFi!$L$2:$V$4,DK185,1)&lt;1,1 &amp; " - " &amp; AJ185+VLOOKUP(BI185,NyFi!$L$2:$V$4,DK185,1),IF(AJ185+VLOOKUP(BI185,NyFi!$L$2:$V$4,DK185,1)&gt;19,AJ185-VLOOKUP(BI185,NyFi!$L$2:$V$4,DK185,1) &amp; " - " &amp; 19,AJ185-VLOOKUP(BI185,NyFi!$L$2:$V$4,DK185,1) &amp; " - " &amp; AJ185+VLOOKUP(BI185,NyFi!$L$2:$V$4,DK185,1))),"")</f>
        <v/>
      </c>
      <c r="BR185" s="4" t="str">
        <f>IF(AND(ISNUMBER(DK185),DK185&lt;8),IF(AND(ISNUMBER(AK185),ISNUMBER(DK185)),IF(AK185-VLOOKUP(BI185,NyGs!$L$2:$V$4,DK185,1)&lt;1,1 &amp; " - " &amp; AK185+VLOOKUP(BI185,NyGs!$L$2:$V$4,DK185,1),IF(AK185+VLOOKUP(BI185,NyGs!$L$2:$V$4,DK185,1)&gt;19,AK185-VLOOKUP(BI185,NyGs!$L$2:$V$4,DK185,1) &amp; " - " &amp; 19,AK185-VLOOKUP(BI185,NyGs!$L$2:$V$4,DK185,1) &amp; " - " &amp; AK185+VLOOKUP(BI185,NyGs!$L$2:$V$4,DK185,1))),""),"")</f>
        <v/>
      </c>
      <c r="BS185" s="4" t="str">
        <f>IF(AND(ISNUMBER(AL185),ISNUMBER(DK185)),IF(AL185-VLOOKUP(BI185,NyRm!$L$2:$V$4,DK185,1)&lt;1,1 &amp; " - " &amp; AL185+VLOOKUP(BI185,NyRm!$L$2:$V$4,DK185,1),IF(AL185+VLOOKUP(BI185,NyRm!$L$2:$V$4,DK185,1)&gt;19,AL185-VLOOKUP(BI185,NyRm!$L$2:$V$4,DK185,1) &amp; " - " &amp; 19,AL185-VLOOKUP(BI185,NyRm!$L$2:$V$4,DK185,1) &amp; " - " &amp; AL185+VLOOKUP(BI185,NyRm!$L$2:$V$4,DK185,1))),"")</f>
        <v/>
      </c>
      <c r="BT185" s="4" t="str">
        <f>IF(AND(ISNUMBER(AM185),ISNUMBER(DK185)),IF(AM185-VLOOKUP(BI185,NyFm!$L$2:$V$4,DK185,1)&lt;1,1 &amp; " - " &amp; AM185+VLOOKUP(BI185,NyFm!$L$2:$V$4,DK185,1),IF(AM185+VLOOKUP(BI185,NyFm!$L$2:$V$4,DK185,1)&gt;19,AM185-VLOOKUP(BI185,NyFm!$L$2:$V$4,DK185,1) &amp; " - " &amp; 19,AM185-VLOOKUP(BI185,NyFm!$L$2:$V$4,DK185,1) &amp; " - " &amp; AM185+VLOOKUP(BI185,NyFm!$L$2:$V$4,DK185,1))),"")</f>
        <v/>
      </c>
      <c r="BU185" s="4" t="str">
        <f>IF(AND(ISNUMBER(DK185),DK185&lt;8),IF(AND(ISNUMBER(AN185),ISNUMBER(DK185)),IF(AN185-VLOOKUP(BI185,NyLi1R!$L$2:$V$4,DK185,1)&lt;1,1 &amp; " - " &amp; AN185+VLOOKUP(BI185,NyLi1R!$L$2:$V$4,DK185,1),IF(AN185+VLOOKUP(BI185,NyLi1R!$L$2:$V$4,DK185,1)&gt;19,AN185-VLOOKUP(BI185,NyLi1R!$L$2:$V$4,DK185,1) &amp; " - " &amp; 19,AN185-VLOOKUP(BI185,NyLi1R!$L$2:$V$4,DK185,1) &amp; " - " &amp; AN185+VLOOKUP(BI185,NyLi1R!$L$2:$V$4,DK185,1))),""),"")</f>
        <v/>
      </c>
      <c r="BV185" s="4" t="str">
        <f>IF(AND(ISNUMBER(DK185),DK185&lt;8),IF(AND(ISNUMBER(AO185),ISNUMBER(DK185)),IF(AO185-VLOOKUP(BI185,NyLi1E!$L$2:$V$4,DK185,1)&lt;1,1 &amp; " - " &amp; AO185+VLOOKUP(BI185,NyLi1E!$L$2:$V$4,DK185,1),IF(AO185+VLOOKUP(BI185,NyLi1E!$L$2:$V$4,DK185,1)&gt;19,AO185-VLOOKUP(BI185,NyLi1E!$L$2:$V$4,DK185,1) &amp; " - " &amp; 19,AO185-VLOOKUP(BI185,NyLi1E!$L$2:$V$4,DK185,1) &amp; " - " &amp; AO185+VLOOKUP(BI185,NyLi1E!$L$2:$V$4,DK185,1))),""),"")</f>
        <v/>
      </c>
      <c r="BW185" s="4" t="str">
        <f>IF(AND(ISNUMBER(DK185),DK185&lt;8),IF(AND(ISNUMBER(AP185),ISNUMBER(DK185)),IF(AP185-VLOOKUP(BI185,NyLi1T!$L$2:$V$4,DK185,1)&lt;1,1 &amp; " - " &amp; AP185+VLOOKUP(BI185,NyLi1T!$L$2:$V$4,DK185,1),IF(AP185+VLOOKUP(BI185,NyLi1T!$L$2:$V$4,DK185,1)&gt;19,AP185-VLOOKUP(BI185,NyLi1T!$L$2:$V$4,DK185,1) &amp; " - " &amp; 19,AP185-VLOOKUP(BI185,NyLi1T!$L$2:$V$4,DK185,1) &amp; " - " &amp; AP185+VLOOKUP(BI185,NyLi1T!$L$2:$V$4,DK185,1))),""),"")</f>
        <v/>
      </c>
      <c r="BX185" s="4" t="str">
        <f>IF(AND(ISNUMBER(DK185),DK185&gt;7),IF(AND(ISNUMBER(AQ185),ISNUMBER(DK185)),IF(AQ185-VLOOKUP(BI185,NyLi2R!$L$2:$V$4,DK185,1)&lt;1,1 &amp; " - " &amp; AQ185+VLOOKUP(BI185,NyLi2R!$L$2:$V$4,DK185,1),IF(AQ185+VLOOKUP(BI185,NyLi2R!$L$2:$V$4,DK185,1)&gt;19,AQ185-VLOOKUP(BI185,NyLi2R!$L$2:$V$4,DK185,1) &amp; " - " &amp; 19,AQ185-VLOOKUP(BI185,NyLi2R!$L$2:$V$4,DK185,1) &amp; " - " &amp; AQ185+VLOOKUP(BI185,NyLi2R!$L$2:$V$4,DK185,1))),""),"")</f>
        <v/>
      </c>
      <c r="BY185" s="4" t="str">
        <f>IF(AND(ISNUMBER(DK185),DK185&gt;7),IF(AND(ISNUMBER(AR185),ISNUMBER(DK185)),IF(AR185-VLOOKUP(BI185,NyLi2E!$L$2:$V$4,DK185,1)&lt;1,1 &amp; " - " &amp; AR185+VLOOKUP(BI185,NyLi2E!$L$2:$V$4,DK185,1),IF(AR185+VLOOKUP(BI185,NyLi2E!$L$2:$V$4,DK185,1)&gt;19,AR185-VLOOKUP(BI185,NyLi2E!$L$2:$V$4,DK185,1) &amp; " - " &amp; 19,AR185-VLOOKUP(BI185,NyLi2E!$L$2:$V$4,DK185,1) &amp; " - " &amp; AR185+VLOOKUP(BI185,NyLi2E!$L$2:$V$4,DK185,1))),""),"")</f>
        <v/>
      </c>
      <c r="BZ185" s="4" t="str">
        <f>IF(AND(ISNUMBER(DK185),DK185&gt;7),IF(AND(ISNUMBER(AS185),ISNUMBER(DK185)),IF(AS185-VLOOKUP(BI185,NyLi2T!$L$2:$V$4,DK185,1)&lt;1,1 &amp; " - " &amp; AS185+VLOOKUP(BI185,NyLi2T!$L$2:$V$4,DK185,1),IF(AS185+VLOOKUP(BI185,NyLi2T!$L$2:$V$4,DK185,1)&gt;19,AS185-VLOOKUP(BI185,NyLi2T!$L$2:$V$4,DK185,1) &amp; " - " &amp; 19,AS185-VLOOKUP(BI185,NyLi2T!$L$2:$V$4,DK185,1) &amp; " - " &amp; AS185+VLOOKUP(BI185,NyLi2T!$L$2:$V$4,DK185,1))),""),"")</f>
        <v/>
      </c>
      <c r="CA185" s="4" t="str">
        <f>IF(AND(ISNUMBER(DK185),DK185&lt;8),IF(AND(ISNUMBER(AT185),ISNUMBER(DK185)),IF(AT185-VLOOKUP(BI185,NySs!$L$2:$V$4,DK185,1)&lt;1,1 &amp; " - " &amp; AT185+VLOOKUP(BI185,NySs!$L$2:$V$4,DK185,1),IF(AT185+VLOOKUP(BI185,NySs!$L$2:$V$4,DK185,1)&gt;19,AT185-VLOOKUP(BI185,NySs!$L$2:$V$4,DK185,1) &amp; " - " &amp; 19,AT185-VLOOKUP(BI185,NySs!$L$2:$V$4,DK185,1) &amp; " - " &amp; AT185+VLOOKUP(BI185,NySs!$L$2:$V$4,DK185,1))),""),"")</f>
        <v/>
      </c>
      <c r="CB185" s="4" t="str">
        <f>IF(AND(ISNUMBER(DK185),DK185&lt;9),IF(AND(ISNUMBER(AU185),ISNUMBER(DK185)),IF(AU185-VLOOKUP(BI185,NyEo!$L$2:$V$4,DK185,1)&lt;1,1 &amp; " - " &amp; AU185+VLOOKUP(BI185,NyEo!$L$2:$V$4,DK185,1),IF(AU185+VLOOKUP(BI185,NyEo!$L$2:$V$4,DK185,1)&gt;19,AU185-VLOOKUP(BI185,NyEo!$L$2:$V$4,DK185,1) &amp; " - " &amp; 19,AU185-VLOOKUP(BI185,NyEo!$L$2:$V$4,DK185,1) &amp; " - " &amp; AU185+VLOOKUP(BI185,NyEo!$L$2:$V$4,DK185,1))),""),"")</f>
        <v/>
      </c>
      <c r="CC185" s="4" t="str">
        <f>IF(AND(ISNUMBER(DK185),DK185&gt;7),IF(AND(ISNUMBER(AV185),ISNUMBER(DK185)),IF(AV185-VLOOKUP(BI185,NyHt!$L$2:$V$4,DK185,1)&lt;1,1 &amp; " - " &amp; AV185+VLOOKUP(BI185,NyHt!$L$2:$V$4,DK185,1),IF(AV185+VLOOKUP(BI185,NyHt!$L$2:$V$4,DK185,1)&gt;19,AV185-VLOOKUP(BI185,NyHt!$L$2:$V$4,DK185,1) &amp; " - " &amp; 19,AV185-VLOOKUP(BI185,NyHt!$L$2:$V$4,DK185,1) &amp; " - " &amp; AV185+VLOOKUP(BI185,NyHt!$L$2:$V$4,DK185,1))),""),"")</f>
        <v/>
      </c>
      <c r="CD185" s="4" t="str">
        <f>IF(AND(ISNUMBER(AW185),ISNUMBER(DK185)),IF(AW185-VLOOKUP(BI185,NySiF!$L$2:$V$4,DK185,1)&lt;1,1 &amp; " - " &amp; AW185+VLOOKUP(BI185,NySiF!$L$2:$V$4,DK185,1),IF(AW185+VLOOKUP(BI185,NySiF!$L$2:$V$4,DK185,1)&gt;19,AW185-VLOOKUP(BI185,NySiF!$L$2:$V$4,DK185,1) &amp; " - " &amp; 19,AW185-VLOOKUP(BI185,NySiF!$L$2:$V$4,DK185,1) &amp; " - " &amp; AW185+VLOOKUP(BI185,NySiF!$L$2:$V$4,DK185,1))),"")</f>
        <v/>
      </c>
      <c r="CE185" s="4" t="str">
        <f>IF(AND(ISNUMBER(AX185),ISNUMBER(DK185)),IF(AX185-VLOOKUP(BI185,NySiB!$L$2:$V$4,DK185,1)&lt;1,1 &amp; " - " &amp; AX185+VLOOKUP(BI185,NySiB!$L$2:$V$4,DK185,1),IF(AX185+VLOOKUP(BI185,NySiB!$L$2:$V$4,DK185,1)&gt;19,AX185-VLOOKUP(BI185,NySiB!$L$2:$V$4,DK185,1) &amp; " - " &amp; 19,AX185-VLOOKUP(BI185,NySiB!$L$2:$V$4,DK185,1) &amp; " - " &amp; AX185+VLOOKUP(BI185,NySiB!$L$2:$V$4,DK185,1))),"")</f>
        <v/>
      </c>
      <c r="CF185" s="4" t="str">
        <f>IF(AND(ISNUMBER(AY185),ISNUMBER(DK185)),IF(AY185-VLOOKUP(BI185,NySiT!$L$2:$V$4,DK185,1)&lt;1,1 &amp; " - " &amp; AY185+VLOOKUP(BI185,NySiT!$L$2:$V$4,DK185,1),IF(AY185+VLOOKUP(BI185,NySiT!$L$2:$V$4,DK185,1)&gt;19,AY185-VLOOKUP(BI185,NySiT!$L$2:$V$4,DK185,1) &amp; " - " &amp; 19,AY185-VLOOKUP(BI185,NySiT!$L$2:$V$4,DK185,1) &amp; " - " &amp; AY185+VLOOKUP(BI185,NySiT!$L$2:$V$4,DK185,1))),"")</f>
        <v/>
      </c>
      <c r="CG185" s="4" t="str">
        <f>IF(AND(ISNUMBER(AZ185),ISNUMBER(DK185)),IF(AZ185-VLOOKUP(BI185,NyVs!$L$2:$V$4,DK185,1)&lt;1,1 &amp; " - " &amp; AZ185+VLOOKUP(BI185,NyVs!$L$2:$V$4,DK185,1),IF(AZ185+VLOOKUP(BI185,NyVs!$L$2:$V$4,DK185,1)&gt;19,AZ185-VLOOKUP(BI185,NyVs!$L$2:$V$4,DK185,1) &amp; " - " &amp; 19,AZ185-VLOOKUP(BI185,NyVs!$L$2:$V$4,DK185,1) &amp; " - " &amp; AZ185+VLOOKUP(BI185,NyVs!$L$2:$V$4,DK185,1))),"")</f>
        <v/>
      </c>
      <c r="CH185" s="4" t="str">
        <f>IF(AND(ISNUMBER(BA185),ISNUMBER(DK185)),IF(BA185-VLOOKUP(BI185,NyPp!$L$2:$V$4,DK185,1)&lt;1,1 &amp; " - " &amp; BA185+VLOOKUP(BI185,NyPp!$L$2:$V$4,DK185,1),IF(BA185+VLOOKUP(BI185,NyPp!$L$2:$V$4,DK185,1)&gt;19,BA185-VLOOKUP(BI185,NyPp!$L$2:$V$4,DK185,1) &amp; " - " &amp; 19,BA185-VLOOKUP(BI185,NyPp!$L$2:$V$4,DK185,1) &amp; " - " &amp; BA185+VLOOKUP(BI185,NyPp!$L$2:$V$4,DK185,1))),"")</f>
        <v/>
      </c>
      <c r="CI185" s="4" t="str">
        <f>IF(AND(ISNUMBER(BB185),ISNUMBER(DK185)),IF(BB185-VLOOKUP(BI185,NyIGS!$L$2:$V$4,DK185,1)&lt;40,40 &amp; " - " &amp; BB185+VLOOKUP(BI185,NyIGS!$L$2:$V$4,DK185,1),IF(BB185+VLOOKUP(BI185,NyIGS!$L$2:$V$4,DK185,1)&gt;160,BB185-VLOOKUP(BI185,NyIGS!$L$2:$V$4,DK185,1) &amp; " - " &amp; 160,BB185-VLOOKUP(BI185,NyIGS!$L$2:$V$4,DK185,1) &amp; " - " &amp; BB185+VLOOKUP(BI185,NyIGS!$L$2:$V$4,DK185,1))),"")</f>
        <v/>
      </c>
      <c r="CJ185" s="4" t="str">
        <f>IF(AND(ISNUMBER(BC185),ISNUMBER(DK185)),IF(BC185-VLOOKUP(BI185,NyIRS!$L$2:$V$4,DK185,1)&lt;40,40 &amp; " - " &amp; BC185+VLOOKUP(BI185,NyIRS!$L$2:$V$4,DK185,1),IF(BC185+VLOOKUP(BI185,NyIRS!$L$2:$V$4,DK185,1)&gt;160,BC185-VLOOKUP(BI185,NyIRS!$L$2:$V$4,DK185,1) &amp; " - " &amp; 160,BC185-VLOOKUP(BI185,NyIRS!$L$2:$V$4,DK185,1) &amp; " - " &amp; BC185+VLOOKUP(BI185,NyIRS!$L$2:$V$4,DK185,1))),"")</f>
        <v/>
      </c>
      <c r="CK185" s="4" t="str">
        <f>IF(AND(ISNUMBER(BD185),ISNUMBER(DK185)),IF(BD185-VLOOKUP(BI185,NyIES!$L$2:$V$4,DK185,1)&lt;40,40 &amp; " - " &amp; BD185+VLOOKUP(BI185,NyIES!$L$2:$V$4,DK185,1),IF(BD185+VLOOKUP(BI185,NyIES!$L$2:$V$4,DK185,1)&gt;160,BD185-VLOOKUP(BI185,NyIES!$L$2:$V$4,DK185,1) &amp; " - " &amp; 160,BD185-VLOOKUP(BI185,NyIES!$L$2:$V$4,DK185,1) &amp; " - " &amp; BD185+VLOOKUP(BI185,NyIES!$L$2:$V$4,DK185,1))),"")</f>
        <v/>
      </c>
      <c r="CL185" s="4" t="str">
        <f>IF(AND(ISNUMBER(BE185),ISNUMBER(DK185)),IF(BE185-VLOOKUP(BI185,NyISI!$L$2:$V$4,DK185,1)&lt;40,40 &amp; " - " &amp; BE185+VLOOKUP(BI185,NyISI!$L$2:$V$4,DK185,1),IF(BE185+VLOOKUP(BI185,NyISI!$L$2:$V$4,DK185,1)&gt;160,BE185-VLOOKUP(BI185,NyISI!$L$2:$V$4,DK185,1) &amp; " - " &amp; 160,BE185-VLOOKUP(BI185,NyISI!$L$2:$V$4,DK185,1) &amp; " - " &amp; BE185+VLOOKUP(BI185,NyISI!$L$2:$V$4,DK185,1))),"")</f>
        <v/>
      </c>
      <c r="CM185" s="4" t="str">
        <f>IF(AND(ISNUMBER(DK185),DK185&lt;8),IF(AND(ISNUMBER(BF185),ISNUMBER(DK185)),IF(BF185-VLOOKUP(BI185,NyISS!$L$2:$V$4,DK185,1)&lt;40,40 &amp; " - " &amp; BF185+VLOOKUP(BI185,NyISS!$L$2:$V$4,DK185,1),IF(BF185+VLOOKUP(BI185,NyISS!$L$2:$V$4,DK185,1)&gt;160,BF185-VLOOKUP(BI185,NyISS!$L$2:$V$4,DK185,1) &amp; " - " &amp; 160,BF185-VLOOKUP(BI185,NyISS!$L$2:$V$4,DK185,1) &amp; " - " &amp; BF185+VLOOKUP(BI185,NyISS!$L$2:$V$4,DK185,1))),""),"")</f>
        <v/>
      </c>
      <c r="CN185" s="4" t="str">
        <f>IF(AND(ISNUMBER(DK185),DK185&gt;7),IF(AND(ISNUMBER(BG185),ISNUMBER(DK185)),IF(BG185-VLOOKUP(BI185,NyISM!$L$2:$V$4,DK185,1)&lt;40,40 &amp; " - " &amp; BG185+VLOOKUP(BI185,NyISM!$L$2:$V$4,DK185,1),IF(BG185+VLOOKUP(BI185,NyISM!$L$2:$V$4,DK185,1)&gt;160,BG185-VLOOKUP(BI185,NyISM!$L$2:$V$4,DK185,1) &amp; " - " &amp; 160,BG185-VLOOKUP(BI185,NyISM!$L$2:$V$4,DK185,1) &amp; " - " &amp; BG185+VLOOKUP(BI185,NyISM!$L$2:$V$4,DK185,1))),""),"")</f>
        <v/>
      </c>
      <c r="CO185" s="4" t="str">
        <f>IF(AND(ISNUMBER(BH185),ISNUMBER(DK185)),IF(BH185-VLOOKUP(BI185,NyIAM!$L$2:$V$4,DK185,1)&lt;40,40 &amp; " - " &amp; BH185+VLOOKUP(BI185,NyIAM!$L$2:$V$4,DK185,1),IF(BH185+VLOOKUP(BI185,NyIAM!$L$2:$V$4,DK185,1)&gt;160,BH185-VLOOKUP(BI185,NyIAM!$L$2:$V$4,DK185,1) &amp; " - " &amp; 160,BH185-VLOOKUP(BI185,NyIAM!$L$2:$V$4,DK185,1) &amp; " - " &amp; BH185+VLOOKUP(BI185,NyIAM!$L$2:$V$4,DK185,1))),"")</f>
        <v/>
      </c>
      <c r="CP185" s="4" t="str">
        <f>IF(AF185="","",IF(AND(ISNUMBER(AF185),ISNUMBER(DK185)),IF(VLOOKUP(AF185,NyOm!$A$2:$K$30,DK185,1)=1,"Onormalt få ord",IF(VLOOKUP(AF185,NyOm!$A$2:$K$30,DK185,1)=2,"Färre antal ord än normalt",IF(VLOOKUP(AF185,NyOm!$A$2:$K$30,DK185,1)=3,"Normalt antal ord","")))))</f>
        <v/>
      </c>
      <c r="CQ185" s="4" t="str">
        <f>IF(AB185="","",IF(AND(ISNUMBER(AB185),ISNUMBER(DK185)),IF(VLOOKUP(AB185,NyPbTid!$A$2:$K$218,DK185,1)=1,"Onormalt lång tidsåtgång",IF(VLOOKUP(AB185,NyPbTid!$A$2:$K$218,DK185,1)=2,"Långsammare än normalt",IF(VLOOKUP(AB185,NyPbTid!$A$2:$K$218,DK185,1)=3,"Normal tidsåtgång","")))))</f>
        <v/>
      </c>
      <c r="CR185" s="4" t="str">
        <f>IF(AC185="","",IF(AND(ISNUMBER(AC185),ISNUMBER(DK185)),IF(VLOOKUP(AC185,NyPbFel!$A$2:$K$18,DK185,1)=1,"Onormalt antal fel",IF(VLOOKUP(AC185,NyPbFel!$A$2:$K$18,DK185,1)=2,"Fler fel än normalt",IF(VLOOKUP(AC185,NyPbFel!$A$2:$K$18,DK185,1)=3,"Normalt antal fel","")))))</f>
        <v/>
      </c>
      <c r="CS185" s="4" t="str">
        <f t="shared" si="50"/>
        <v/>
      </c>
      <c r="CT185" s="4" t="str">
        <f>IF(OR(ISNUMBER(CS185),CS185="0**"),IF(ISNUMBER(CS185),CS185/ABS(CS185)*VLOOKUP(1,SignDiff!$A$3:$K$4,DK185,1),VLOOKUP(1,SignDiff!$A$3:$K$4,DK185,1)),"")</f>
        <v/>
      </c>
      <c r="CU185" s="4" t="str">
        <f>IF(OR(ISNUMBER(CS185),CS185="0**"),IF(ISNUMBER(CS185),CS185/ABS(CS185)*VLOOKUP(1,SignDiff!$A$7:$K$8,DK185,1),VLOOKUP(1,SignDiff!$A$7:$K$8,DK185,1)),"")</f>
        <v/>
      </c>
      <c r="CV185" s="4" t="str">
        <f t="shared" si="51"/>
        <v/>
      </c>
      <c r="CW185" s="4" t="str">
        <f t="shared" si="52"/>
        <v/>
      </c>
      <c r="CX185" s="4" t="str">
        <f>IF(OR(ISNUMBER(CS185),CS185="0**"),IF(CS185="0**",VLOOKUP(0,'IRS-IES'!$A$2:$C$43,2,1),IF(CS185&lt;0,VLOOKUP(ABS(CS185),'IRS-IES'!$A$2:$C$43,2,1),VLOOKUP(ABS(CS185),'IRS-IES'!$A$2:$C$43,3,1))),"")</f>
        <v/>
      </c>
      <c r="CY185" s="4" t="str">
        <f t="shared" si="53"/>
        <v/>
      </c>
      <c r="CZ185" s="4" t="str">
        <f>IF(OR(ISNUMBER(CY185),CY185="0**"),IF(ISNUMBER(CY185),CY185/ABS(CY185)*VLOOKUP(2,SignDiff!$A$3:$K$4,DK185,1),VLOOKUP(2,SignDiff!$A$3:$K$4,DK185,1)),"")</f>
        <v/>
      </c>
      <c r="DA185" s="4" t="str">
        <f>IF(OR(ISNUMBER(CY185),CY185="0**"),IF(ISNUMBER(CY185),CY185/ABS(CY185)*VLOOKUP(2,SignDiff!$A$7:$K$8,DK185,1),VLOOKUP(2,SignDiff!$A$7:$K$8,DK185,1)),"")</f>
        <v/>
      </c>
      <c r="DB185" s="4" t="str">
        <f t="shared" si="54"/>
        <v/>
      </c>
      <c r="DC185" s="4" t="str">
        <f t="shared" si="55"/>
        <v/>
      </c>
      <c r="DD185" s="4" t="str">
        <f>IF(OR(ISNUMBER(CY185),CY185="0**"),IF(CY185="0**",VLOOKUP(0,'ISI-ISS'!$A$2:$C$43,2,1),IF(CY185&lt;0,VLOOKUP(ABS(CY185),'ISI-ISS'!$A$2:$C$43,2,1),VLOOKUP(ABS(CY185),'ISI-ISS'!$A$2:$C$43,3,1))),"")</f>
        <v/>
      </c>
      <c r="DE185" s="4" t="str">
        <f t="shared" si="56"/>
        <v/>
      </c>
      <c r="DF185" s="4" t="str">
        <f>IF(OR(ISNUMBER(DE185),DE185="0**"),IF(ISNUMBER(DE185),DE185/ABS(DE185)*VLOOKUP(2,SignDiff!$A$3:$K$4,DK185,1),VLOOKUP(2,SignDiff!$A$3:$K$4,DK185,1)),"")</f>
        <v/>
      </c>
      <c r="DG185" s="4" t="str">
        <f>IF(OR(ISNUMBER(DE185),DE185="0**"),IF(ISNUMBER(DE185),DE185/ABS(DE185)*VLOOKUP(2,SignDiff!$A$7:$K$8,DK185,1),VLOOKUP(2,SignDiff!$A$7:$K$8,DK185,1)),"")</f>
        <v/>
      </c>
      <c r="DH185" s="4" t="str">
        <f t="shared" si="57"/>
        <v/>
      </c>
      <c r="DI185" s="4" t="str">
        <f t="shared" si="58"/>
        <v/>
      </c>
      <c r="DJ185" s="4" t="str">
        <f>IF(OR(ISNUMBER(DE185),DE185="0**"),IF(DE185="0**",VLOOKUP(0,'ISI-ISM'!$A$2:$C$43,2,1),IF(DE185&lt;0,VLOOKUP(ABS(DE185),'ISI-ISM'!$A$2:$C$43,2,1),VLOOKUP(ABS(DE185),'ISI-ISM'!$A$2:$C$43,3,1))),"")</f>
        <v/>
      </c>
      <c r="DK185" s="4" t="str">
        <f>IF(ISERROR(VLOOKUP(N185,age!$A$2:$C$11,2,1)),"",VLOOKUP(N185,age!$A$2:$C$11,2,1))</f>
        <v/>
      </c>
      <c r="DL185" s="4" t="str">
        <f>IF(ISERROR(VLOOKUP(N185,age!$A$2:$C$11,3,1)),"",VLOOKUP(N185,age!$A$2:$C$11,3,1))</f>
        <v/>
      </c>
      <c r="DM185" s="4">
        <f t="shared" si="45"/>
        <v>0</v>
      </c>
      <c r="DN185" s="4">
        <f t="shared" si="46"/>
        <v>0</v>
      </c>
      <c r="DO185" s="4">
        <f t="shared" si="47"/>
        <v>0</v>
      </c>
      <c r="DP185" s="4">
        <f t="shared" si="48"/>
        <v>0</v>
      </c>
      <c r="DQ185" s="4">
        <f t="shared" si="49"/>
        <v>0</v>
      </c>
      <c r="DR185" s="9" t="str">
        <f t="shared" si="59"/>
        <v/>
      </c>
      <c r="DS185" s="9" t="str">
        <f t="shared" si="60"/>
        <v/>
      </c>
      <c r="DT185" s="9" t="str">
        <f t="shared" si="61"/>
        <v/>
      </c>
      <c r="DU185" s="9" t="str">
        <f t="shared" si="62"/>
        <v/>
      </c>
      <c r="DV185" s="9" t="str">
        <f t="shared" si="63"/>
        <v/>
      </c>
      <c r="DW185" s="9" t="str">
        <f t="shared" si="64"/>
        <v/>
      </c>
      <c r="DX185" s="9" t="str">
        <f t="shared" si="65"/>
        <v/>
      </c>
      <c r="DY185" s="9" t="str">
        <f>IF(AND(ISNUMBER(AJ185),ISNUMBER(DK185)),IF(AJ185-VLOOKUP(BI185,NyFi!$L$2:$V$4,DK185,1)&lt;1,1,AJ185-VLOOKUP(BI185,NyFi!$L$2:$V$4,DK185,1)),"")</f>
        <v/>
      </c>
      <c r="DZ185" s="9" t="str">
        <f>IF(AND(ISNUMBER(DK185),DK185&lt;8),IF(AND(ISNUMBER(AK185),ISNUMBER(DK185)),IF(AK185-VLOOKUP(BI185,NyGs!$L$2:$V$4,DK185,1)&lt;1,1,AK185-VLOOKUP(BI185,NyGs!$L$2:$V$4,DK185,1)),""),"")</f>
        <v/>
      </c>
      <c r="EA185" s="9" t="str">
        <f>IF(AND(ISNUMBER(AL185),ISNUMBER(DK185)),IF(AL185-VLOOKUP(BI185,NyRm!$L$2:$V$4,DK185,1)&lt;1,1,AL185-VLOOKUP(BI185,NyRm!$L$2:$V$4,DK185,1)),"")</f>
        <v/>
      </c>
      <c r="EB185" s="9" t="str">
        <f>IF(AND(ISNUMBER(AM185),ISNUMBER(DK185)),IF(AM185-VLOOKUP(BI185,NyFm!$L$2:$V$4,DK185,1)&lt;1,1,AM185-VLOOKUP(BI185,NyFm!$L$2:$V$4,DK185,1)),"")</f>
        <v/>
      </c>
      <c r="EC185" s="9" t="str">
        <f>IF(AND(ISNUMBER(DK185),DK185&lt;8),IF(AND(ISNUMBER(AN185),ISNUMBER(DK185)),IF(AN185-VLOOKUP(BI185,NyLi1R!$L$2:$V$4,DK185,1)&lt;1,1,AN185-VLOOKUP(BI185,NyLi1R!$L$2:$V$4,DK185,1)),""),"")</f>
        <v/>
      </c>
      <c r="ED185" s="9" t="str">
        <f>IF(AND(ISNUMBER(DK185),DK185&lt;8),IF(AND(ISNUMBER(AO185),ISNUMBER(DK185)),IF(AO185-VLOOKUP(BI185,NyLi1E!$L$2:$V$4,DK185,1)&lt;1,1,AO185-VLOOKUP(BI185,NyLi1E!$L$2:$V$4,DK185,1)),""),"")</f>
        <v/>
      </c>
      <c r="EE185" s="9" t="str">
        <f>IF(AND(ISNUMBER(DK185),DK185&lt;8),IF(AND(ISNUMBER(AP185),ISNUMBER(DK185)),IF(AP185-VLOOKUP(BI185,NyLi1T!$L$2:$V$4,DK185,1)&lt;1,1,AP185-VLOOKUP(BI185,NyLi1T!$L$2:$V$4,DK185,1)),""),"")</f>
        <v/>
      </c>
      <c r="EF185" s="9" t="str">
        <f>IF(AND(ISNUMBER(DK185),DK185&gt;7),IF(AND(ISNUMBER(AQ185),ISNUMBER(DK185)),IF(AQ185-VLOOKUP(BI185,NyLi2R!$L$2:$V$4,DK185,1)&lt;1,1,AQ185-VLOOKUP(BI185,NyLi2R!$L$2:$V$4,DK185,1)),""),"")</f>
        <v/>
      </c>
      <c r="EG185" s="9" t="str">
        <f>IF(AND(ISNUMBER(DK185),DK185&gt;7),IF(AND(ISNUMBER(AR185),ISNUMBER(DK185)),IF(AR185-VLOOKUP(BI185,NyLi2E!$L$2:$V$4,DK185,1)&lt;1,1,AR185-VLOOKUP(BI185,NyLi2E!$L$2:$V$4,DK185,1)),""),"")</f>
        <v/>
      </c>
      <c r="EH185" s="9" t="str">
        <f>IF(AND(ISNUMBER(DK185),DK185&gt;7),IF(AND(ISNUMBER(AS185),ISNUMBER(DK185)),IF(AS185-VLOOKUP(BI185,NyLi2T!$L$2:$V$4,DK185,1)&lt;1,1,AS185-VLOOKUP(BI185,NyLi2T!$L$2:$V$4,DK185,1)),""),"")</f>
        <v/>
      </c>
      <c r="EI185" s="9" t="str">
        <f>IF(AND(ISNUMBER(DK185),DK185&lt;8),IF(AND(ISNUMBER(AT185),ISNUMBER(DK185)),IF(AT185-VLOOKUP(BI185,NySs!$L$2:$V$4,DK185,1)&lt;1,1,AT185-VLOOKUP(BI185,NySs!$L$2:$V$4,DK185,1)),""),"")</f>
        <v/>
      </c>
      <c r="EJ185" s="9" t="str">
        <f>IF(AND(ISNUMBER(DK185),DK185&lt;9),IF(AND(ISNUMBER(AU185),ISNUMBER(DK185)),IF(AU185-VLOOKUP(BI185,NyEo!$L$2:$V$4,DK185,1)&lt;1,1,AU185-VLOOKUP(BI185,NyEo!$L$2:$V$4,DK185,1)),""),"")</f>
        <v/>
      </c>
      <c r="EK185" s="9" t="str">
        <f>IF(AND(ISNUMBER(DK185),DK185&gt;7),IF(AND(ISNUMBER(AV185),ISNUMBER(DK185)),IF(AV185-VLOOKUP(BI185,NyHt!$L$2:$V$4,DK185,1)&lt;1,1,AV185-VLOOKUP(BI185,NyHt!$L$2:$V$4,DK185,1)),""),"")</f>
        <v/>
      </c>
      <c r="EL185" s="9" t="str">
        <f>IF(AND(ISNUMBER(AW185),ISNUMBER(DK185)),IF(AW185-VLOOKUP(BI185,NySiF!$L$2:$V$4,DK185,1)&lt;1,1,AW185-VLOOKUP(BI185,NySiF!$L$2:$V$4,DK185,1)),"")</f>
        <v/>
      </c>
      <c r="EM185" s="9" t="str">
        <f>IF(AND(ISNUMBER(AX185),ISNUMBER(DK185)),IF(AX185-VLOOKUP(BI185,NySiB!$L$2:$V$4,DK185,1)&lt;1,1,AX185-VLOOKUP(BI185,NySiB!$L$2:$V$4,DK185,1)),"")</f>
        <v/>
      </c>
      <c r="EN185" s="9" t="str">
        <f>IF(AND(ISNUMBER(AY185),ISNUMBER(DK185)),IF(AY185-VLOOKUP(BI185,NySiT!$L$2:$V$4,DK185,1)&lt;1,1,AY185-VLOOKUP(BI185,NySiT!$L$2:$V$4,DK185,1)),"")</f>
        <v/>
      </c>
      <c r="EO185" s="9" t="str">
        <f>IF(AND(ISNUMBER(AZ185),ISNUMBER(DK185)),IF(AZ185-VLOOKUP(BI185,NyVs!$L$2:$V$4,DK185,1)&lt;1,1,AZ185-VLOOKUP(BI185,NyVs!$L$2:$V$4,DK185,1)),"")</f>
        <v/>
      </c>
      <c r="EP185" s="9" t="str">
        <f>IF(AND(ISNUMBER(BA185),ISNUMBER(DK185)),IF(BA185-VLOOKUP(BI185,NyPp!$L$2:$V$4,DK185,1)&lt;1,1,BA185-VLOOKUP(BI185,NyPp!$L$2:$V$4,DK185,1)),"")</f>
        <v/>
      </c>
      <c r="EQ185" s="9" t="str">
        <f>IF(AND(ISNUMBER(BB185),ISNUMBER(DK185)),IF(BB185-VLOOKUP(BI185,NyIGS!$L$2:$V$4,DK185,1)&lt;40,40,BB185-VLOOKUP(BI185,NyIGS!$L$2:$V$4,DK185,1)),"")</f>
        <v/>
      </c>
      <c r="ER185" s="9" t="str">
        <f>IF(AND(ISNUMBER(BC185),ISNUMBER(DK185)),IF(BC185-VLOOKUP(BI185,NyIRS!$L$2:$V$4,DK185,1)&lt;40,40,BC185-VLOOKUP(BI185,NyIRS!$L$2:$V$4,DK185,1)),"")</f>
        <v/>
      </c>
      <c r="ES185" s="9" t="str">
        <f>IF(AND(ISNUMBER(BD185),ISNUMBER(DK185)),IF(BD185-VLOOKUP(BI185,NyIES!$L$2:$V$4,DK185,1)&lt;40,40,BD185-VLOOKUP(BI185,NyIES!$L$2:$V$4,DK185,1)),"")</f>
        <v/>
      </c>
      <c r="ET185" s="9" t="str">
        <f>IF(AND(ISNUMBER(BE185),ISNUMBER(DK185)),IF(BE185-VLOOKUP(BI185,NyISI!$L$2:$V$4,DK185,1)&lt;40,40,BE185-VLOOKUP(BI185,NyISI!$L$2:$V$4,DK185,1)),"")</f>
        <v/>
      </c>
      <c r="EU185" s="9" t="str">
        <f>IF(AND(ISNUMBER(DK185),DK185&lt;8),IF(AND(ISNUMBER(BF185),ISNUMBER(DK185)),IF(BF185-VLOOKUP(BI185,NyISS!$L$2:$V$4,DK185,1)&lt;40,40,BF185-VLOOKUP(BI185,NyISS!$L$2:$V$4,DK185,1)),""),"")</f>
        <v/>
      </c>
      <c r="EV185" s="9" t="str">
        <f>IF(AND(ISNUMBER(DK185),DK185&gt;7),IF(AND(ISNUMBER(BG185),ISNUMBER(DK185)),IF(BG185-VLOOKUP(BI185,NyISM!$L$2:$V$4,DK185,1)&lt;40,40,BG185-VLOOKUP(BI185,NyISM!$L$2:$V$4,DK185,1)),""),"")</f>
        <v/>
      </c>
      <c r="EW185" s="9" t="str">
        <f>IF(AND(ISNUMBER(BH185),ISNUMBER(DK185)),IF(BH185-VLOOKUP(BI185,NyIAM!$L$2:$V$4,DK185,1)&lt;40,40,BH185-VLOOKUP(BI185,NyIAM!$L$2:$V$4,DK185,1)),"")</f>
        <v/>
      </c>
      <c r="EX185" s="9" t="str">
        <f>IF(AND(ISNUMBER(AJ185),ISNUMBER(DK185)),IF(AJ185+VLOOKUP(BI185,NyFi!$L$2:$V$4,DK185,1)&gt;19,19,AJ185+VLOOKUP(BI185,NyFi!$L$2:$V$4,DK185,1)),"")</f>
        <v/>
      </c>
      <c r="EY185" s="9" t="str">
        <f>IF(AND(ISNUMBER(DK185),DK185&lt;8),IF(AND(ISNUMBER(AK185),ISNUMBER(DK185)),IF(AK185+VLOOKUP(BI185,NyGs!$L$2:$V$4,DK185,1)&gt;19,19,AK185+VLOOKUP(BI185,NyGs!$L$2:$V$4,DK185,1)),""),"")</f>
        <v/>
      </c>
      <c r="EZ185" s="9" t="str">
        <f>IF(AND(ISNUMBER(AL185),ISNUMBER(DK185)),IF(AL185+VLOOKUP(BI185,NyRm!$L$2:$V$4,DK185,1)&gt;19,19,AL185+VLOOKUP(BI185,NyRm!$L$2:$V$4,DK185,1)),"")</f>
        <v/>
      </c>
      <c r="FA185" s="9" t="str">
        <f>IF(AND(ISNUMBER(AM185),ISNUMBER(DK185)),IF(AM185+VLOOKUP(BI185,NyFm!$L$2:$V$4,DK185,1)&gt;19,19,AM185+VLOOKUP(BI185,NyFm!$L$2:$V$4,DK185,1)),"")</f>
        <v/>
      </c>
      <c r="FB185" s="9" t="str">
        <f>IF(AND(ISNUMBER(DK185),DK185&lt;8),IF(AND(ISNUMBER(AN185),ISNUMBER(DK185)),IF(AN185+VLOOKUP(BI185,NyLi1R!$L$2:$V$4,DK185,1)&gt;19,19,AN185+VLOOKUP(BI185,NyLi1R!$L$2:$V$4,DK185,1)),""),"")</f>
        <v/>
      </c>
      <c r="FC185" s="9" t="str">
        <f>IF(AND(ISNUMBER(DK185),DK185&lt;8),IF(AND(ISNUMBER(AO185),ISNUMBER(DK185)),IF(AO185+VLOOKUP(BI185,NyLi1E!$L$2:$V$4,DK185,1)&gt;19,19,AO185+VLOOKUP(BI185,NyLi1E!$L$2:$V$4,DK185,1)),""),"")</f>
        <v/>
      </c>
      <c r="FD185" s="9" t="str">
        <f>IF(AND(ISNUMBER(DK185),DK185&lt;8),IF(AND(ISNUMBER(AP185),ISNUMBER(DK185)),IF(AP185+VLOOKUP(BI185,NyLi1T!$L$2:$V$4,DK185,1)&gt;19,19,AP185+VLOOKUP(BI185,NyLi1T!$L$2:$V$4,DK185,1)),""),"")</f>
        <v/>
      </c>
      <c r="FE185" s="9" t="str">
        <f>IF(AND(ISNUMBER(DK185),DK185&gt;7),IF(AND(ISNUMBER(AQ185),ISNUMBER(DK185)),IF(AQ185+VLOOKUP(BI185,NyLi2R!$L$2:$V$4,DK185,1)&gt;19,19,AQ185+VLOOKUP(BI185,NyLi2R!$L$2:$V$4,DK185,1)),""),"")</f>
        <v/>
      </c>
      <c r="FF185" s="9" t="str">
        <f>IF(AND(ISNUMBER(DK185),DK185&gt;7),IF(AND(ISNUMBER(AR185),ISNUMBER(DK185)),IF(AR185+VLOOKUP(BI185,NyLi2E!$L$2:$V$4,DK185,1)&gt;19,19,AR185+VLOOKUP(BI185,NyLi2E!$L$2:$V$4,DK185,1)),""),"")</f>
        <v/>
      </c>
      <c r="FG185" s="9" t="str">
        <f>IF(AND(ISNUMBER(DK185),DK185&gt;7),IF(AND(ISNUMBER(AS185),ISNUMBER(DK185)),IF(AS185+VLOOKUP(BI185,NyLi2T!$L$2:$V$4,DK185,1)&gt;19,19,AS185+VLOOKUP(BI185,NyLi2T!$L$2:$V$4,DK185,1)),""),"")</f>
        <v/>
      </c>
      <c r="FH185" s="9" t="str">
        <f>IF(AND(ISNUMBER(DK185),DK185&lt;8),IF(AND(ISNUMBER(AT185),ISNUMBER(DK185)),IF(AT185+VLOOKUP(BI185,NySs!$L$2:$V$4,DK185,1)&gt;19,19,AT185+VLOOKUP(BI185,NySs!$L$2:$V$4,DK185,1)),""),"")</f>
        <v/>
      </c>
      <c r="FI185" s="9" t="str">
        <f>IF(AND(ISNUMBER(DK185),DK185&lt;9),IF(AND(ISNUMBER(AU185),ISNUMBER(DK185)),IF(AU185+VLOOKUP(BI185,NyEo!$L$2:$V$4,DK185,1)&gt;19,19,AU185+VLOOKUP(BI185,NyEo!$L$2:$V$4,DK185,1)),""),"")</f>
        <v/>
      </c>
      <c r="FJ185" s="9" t="str">
        <f>IF(AND(ISNUMBER(DK185),DK185&gt;7),IF(AND(ISNUMBER(AV185),ISNUMBER(DK185)),IF(AV185+VLOOKUP(BI185,NyHt!$L$2:$V$4,DK185,1)&gt;19,19,AV185+VLOOKUP(BI185,NyHt!$L$2:$V$4,DK185,1)),""),"")</f>
        <v/>
      </c>
      <c r="FK185" s="9" t="str">
        <f>IF(AND(ISNUMBER(AW185),ISNUMBER(DK185)),IF(AW185+VLOOKUP(BI185,NySiF!$L$2:$V$4,DK185,1)&gt;19,19,AW185+VLOOKUP(BI185,NySiF!$L$2:$V$4,DK185,1)),"")</f>
        <v/>
      </c>
      <c r="FL185" s="9" t="str">
        <f>IF(AND(ISNUMBER(AX185),ISNUMBER(DK185)),IF(AX185+VLOOKUP(BI185,NySiB!$L$2:$V$4,DK185,1)&gt;19,19,AX185+VLOOKUP(BI185,NySiB!$L$2:$V$4,DK185,1)),"")</f>
        <v/>
      </c>
      <c r="FM185" s="9" t="str">
        <f>IF(AND(ISNUMBER(AY185),ISNUMBER(DK185)),IF(AY185+VLOOKUP(BI185,NySiT!$L$2:$V$4,DK185,1)&gt;19,19,AY185+VLOOKUP(BI185,NySiT!$L$2:$V$4,DK185,1)),"")</f>
        <v/>
      </c>
      <c r="FN185" s="9" t="str">
        <f>IF(AND(ISNUMBER(AZ185),ISNUMBER(DK185)),IF(AZ185+VLOOKUP(BI185,NyVs!$L$2:$V$4,DK185,1)&gt;19,19,AZ185+VLOOKUP(BI185,NyVs!$L$2:$V$4,DK185,1)),"")</f>
        <v/>
      </c>
      <c r="FO185" s="9" t="str">
        <f>IF(AND(ISNUMBER(BA185),ISNUMBER(DK185)),IF(BA185+VLOOKUP(BI185,NyPp!$L$2:$V$4,DK185,1)&gt;19,19,BA185+VLOOKUP(BI185,NyPp!$L$2:$V$4,DK185,1)),"")</f>
        <v/>
      </c>
      <c r="FP185" s="9" t="str">
        <f>IF(AND(ISNUMBER(BB185),ISNUMBER(DK185)),IF(BB185+VLOOKUP(BI185,NyIGS!$L$2:$V$4,DK185,1)&gt;160,160,BB185+VLOOKUP(BI185,NyIGS!$L$2:$V$4,DK185,1)),"")</f>
        <v/>
      </c>
      <c r="FQ185" s="9" t="str">
        <f>IF(AND(ISNUMBER(BC185),ISNUMBER(DK185)),IF(BC185+VLOOKUP(BI185,NyIRS!$L$2:$V$4,DK185,1)&gt;160,160,BC185+VLOOKUP(BI185,NyIRS!$L$2:$V$4,DK185,1)),"")</f>
        <v/>
      </c>
      <c r="FR185" s="9" t="str">
        <f>IF(AND(ISNUMBER(BD185),ISNUMBER(DK185)),IF(BD185+VLOOKUP(BI185,NyIES!$L$2:$V$4,DK185,1)&gt;160,160, BD185+VLOOKUP(BI185,NyIES!$L$2:$V$4,DK185,1)),"")</f>
        <v/>
      </c>
      <c r="FS185" s="9" t="str">
        <f>IF(AND(ISNUMBER(BE185),ISNUMBER(DK185)),IF(BE185+VLOOKUP(BI185,NyISI!$L$2:$V$4,DK185,1)&gt;160,160,BE185+VLOOKUP(BI185,NyISI!$L$2:$V$4,DK185,1)),"")</f>
        <v/>
      </c>
      <c r="FT185" s="9" t="str">
        <f>IF(AND(ISNUMBER(DK185),DK185&lt;8),IF(AND(ISNUMBER(BF185),ISNUMBER(DK185)),IF(BF185+VLOOKUP(BI185,NyISS!$L$2:$V$4,DK185,1)&gt;160,160,BF185+VLOOKUP(BI185,NyISS!$L$2:$V$4,DK185,1)),""),"")</f>
        <v/>
      </c>
      <c r="FU185" s="9" t="str">
        <f>IF(AND(ISNUMBER(DK185),DK185&gt;7),IF(AND(ISNUMBER(BG185),ISNUMBER(DK185)),IF(BG185+VLOOKUP(BI185,NyISM!$L$2:$V$4,DK185,1)&gt;160,160,BG185+VLOOKUP(BI185,NyISM!$L$2:$V$4,DK185,1)),""),"")</f>
        <v/>
      </c>
      <c r="FV185" s="9" t="str">
        <f>IF(AND(ISNUMBER(BH185),ISNUMBER(DK185)),IF(BH185+VLOOKUP(BI185,NyIAM!$L$2:$V$4,DK185,1)&gt;160,160,BH185+VLOOKUP(BI185,NyIAM!$L$2:$V$4,DK185,1)),"")</f>
        <v/>
      </c>
    </row>
    <row r="186" spans="1:178" x14ac:dyDescent="0.2">
      <c r="A186" s="51"/>
      <c r="B186" s="51"/>
      <c r="C186" s="51"/>
      <c r="D186" s="51"/>
      <c r="E186" s="51"/>
      <c r="F186" s="51"/>
      <c r="G186" s="51"/>
      <c r="H186" s="51"/>
      <c r="I186" s="51"/>
      <c r="J186" s="52"/>
      <c r="K186" s="52"/>
      <c r="L186" s="53"/>
      <c r="M186" s="53"/>
      <c r="N186" s="58" t="str">
        <f t="shared" si="44"/>
        <v/>
      </c>
      <c r="O186" s="53"/>
      <c r="P186" s="53"/>
      <c r="Q186" s="53"/>
      <c r="R186" s="53"/>
      <c r="S186" s="53"/>
      <c r="T186" s="53"/>
      <c r="U186" s="53"/>
      <c r="V186" s="53"/>
      <c r="W186" s="53"/>
      <c r="X186" s="53"/>
      <c r="Y186" s="53"/>
      <c r="Z186" s="53"/>
      <c r="AA186" s="53"/>
      <c r="AB186" s="53"/>
      <c r="AC186" s="53"/>
      <c r="AD186" s="53"/>
      <c r="AE186" s="53"/>
      <c r="AF186" s="53"/>
      <c r="AG186" s="53"/>
      <c r="AH186" s="53"/>
      <c r="AI186" s="53"/>
      <c r="AJ186" s="4" t="str">
        <f>IF(O186="","",IF(ISNUMBER(N186),VLOOKUP(O186,NyFi!$A$2:$K$40,DK186),""))</f>
        <v/>
      </c>
      <c r="AK186" s="4" t="str">
        <f>IF(P186="","",IF(AND(ISNUMBER(N186),DK186&lt;8),VLOOKUP(P186,NyGs!$A$2:$G$41,DK186),""))</f>
        <v/>
      </c>
      <c r="AL186" s="4" t="str">
        <f>IF(AA186="","",IF(ISNUMBER(N186),VLOOKUP(AA186,NyRm!$A$2:$K$56,DK186),""))</f>
        <v/>
      </c>
      <c r="AM186" s="4" t="str">
        <f>IF(Z186="","",IF(ISNUMBER(N186),VLOOKUP(Z186,NyFm!$A$2:$K$46,DK186),""))</f>
        <v/>
      </c>
      <c r="AN186" s="4" t="str">
        <f>IF(U186="","",IF(AND(ISNUMBER(N186),DK186&lt;8),VLOOKUP(U186,NyLi1R!$A$2:$G$20,DK186),""))</f>
        <v/>
      </c>
      <c r="AO186" s="4" t="str">
        <f>IF(V186="","",IF(AND(ISNUMBER(N186),DK186&lt;8),VLOOKUP(V186,NyLi1E!$A$2:$G$20,DK186),""))</f>
        <v/>
      </c>
      <c r="AP186" s="4" t="str">
        <f>IF(AND(ISNUMBER(N186),ISNUMBER(AN186),ISNUMBER(AO186),DK186&lt;8),VLOOKUP(AN186+AO186,NyLi1T!$A$2:$G$40,DK186),"")</f>
        <v/>
      </c>
      <c r="AQ186" s="4" t="str">
        <f>IF(W186="","",IF(AND(ISNUMBER(N186),DK186&gt;7),VLOOKUP(W186,NyLi2R!$A$2:$K$20,DK186),""))</f>
        <v/>
      </c>
      <c r="AR186" s="4" t="str">
        <f>IF(X186="","",IF(AND(ISNUMBER(N186),DK186&gt;7),VLOOKUP(X186,NyLi2E!$A$2:$K$20,DK186),""))</f>
        <v/>
      </c>
      <c r="AS186" s="4" t="str">
        <f>IF(AND(ISNUMBER(N186),ISNUMBER(AQ186),ISNUMBER(AR186),DK186&gt;7),VLOOKUP(AQ186+AR186,NyLi2T!$A$2:$K$40,DK186),"")</f>
        <v/>
      </c>
      <c r="AT186" s="4" t="str">
        <f>IF(AE186="","",IF(AND(ISNUMBER(N186),DK186&lt;8),VLOOKUP(AE186,NySs!$A$2:$G$28,DK186),""))</f>
        <v/>
      </c>
      <c r="AU186" s="4" t="str">
        <f>IF(AD186="","",IF(AND(ISNUMBER(N186),DK186&lt;9),VLOOKUP(AD186,NyEo!$A$2:$H$22,DK186),""))</f>
        <v/>
      </c>
      <c r="AV186" s="4" t="str">
        <f>IF(Q186="","",IF(AND(ISNUMBER(N186),DK186&gt;7),VLOOKUP(Q186,NyHt!$A$2:$K$17,DK186),""))</f>
        <v/>
      </c>
      <c r="AW186" s="4" t="str">
        <f>IF(R186="","",IF(ISNUMBER(N186),VLOOKUP(R186,NySiF!$A$2:$K$18,DK186),""))</f>
        <v/>
      </c>
      <c r="AX186" s="4" t="str">
        <f>IF(S186="","",IF(ISNUMBER(N186),VLOOKUP(S186,NySiB!$A$2:$K$16,DK186),""))</f>
        <v/>
      </c>
      <c r="AY186" s="4" t="str">
        <f>IF(T186="","",IF(ISNUMBER(N186),VLOOKUP(T186,NySiT!$A$2:$K$32,DK186),""))</f>
        <v/>
      </c>
      <c r="AZ186" s="4" t="str">
        <f>IF(Y186="","",IF(ISNUMBER(N186),VLOOKUP(Y186,NyVs!$A$2:$K$86,DK186),""))</f>
        <v/>
      </c>
      <c r="BA186" s="4" t="str">
        <f>IF(AI186="","",IF(ISNUMBER(N186),VLOOKUP(AI186,NyPp!$A$2:$K$202,DK186),""))</f>
        <v/>
      </c>
      <c r="BB186" s="4" t="str">
        <f>IF(AND(ISNUMBER(AJ186),ISNUMBER(AK186),ISNUMBER(AL186),ISNUMBER(AM186),DK186&lt;8),IF(COUNTIF(O186,0)+COUNTIF(P186,0)+COUNTIF(AA186,0)+COUNTIF(Z186,0)&gt;1,"",VLOOKUP(AJ186+AK186+AL186+AM186,NyIGS!$A$2:$K$78,DK186)),IF(AND(ISNUMBER(AJ186),ISNUMBER(AL186),ISNUMBER(AM186),ISNUMBER(AS186),DK186&gt;7),IF(COUNTIF(O186,0)+COUNTIF(AA186,0)+COUNTIF(Z186,0)+AND(COUNTIF(W186,0),COUNTIF(X186,0))&gt;1,"",VLOOKUP(AJ186+AL186+AM186+AS186,NyIGS!$A$2:$K$78,DK186)),""))</f>
        <v/>
      </c>
      <c r="BC186" s="4" t="str">
        <f>IF(AND(ISNUMBER(AJ186),ISNUMBER(AN186),ISNUMBER(AT186),DK186&lt;8),IF(COUNTIF(O186,0)+COUNTIF(U186,0)+COUNTIF(AE186,0)&gt;1,"",VLOOKUP(AJ186+AN186+AT186,NyIRS!$A$2:$K$59,DK186)),IF(AND(ISNUMBER(AJ186),ISNUMBER(AQ186),DK186&gt;7),IF(COUNTIF(O186,0)+COUNTIF(W186,0)&gt;1,"",VLOOKUP(AJ186+AQ186,NyIRS!$A$2:$K$59,DK186)),""))</f>
        <v/>
      </c>
      <c r="BD186" s="4" t="str">
        <f>IF(AND(ISNUMBER(AK186),ISNUMBER(AL186),ISNUMBER(AM186),DK186&lt;8),IF(COUNTIF(P186,0)+COUNTIF(AA186,0)+COUNTIF(Z186,0)&gt;1,"",VLOOKUP(AK186+AL186+AM186,NyIES!$A$2:$K$59,DK186)),IF(AND(ISNUMBER(AL186),ISNUMBER(AM186),ISNUMBER(AR186),DK186&gt;7),IF(COUNTIF(AA186,0)+COUNTIF(Z186,0)+COUNTIF(X186,0)&gt;1,"",VLOOKUP(AL186+AM186+AR186,NyIES!$A$2:$K$59,DK186)),""))</f>
        <v/>
      </c>
      <c r="BE186" s="4" t="str">
        <f>IF(AND(ISNUMBER(AJ186),ISNUMBER(AP186),ISNUMBER(AU186),DK186&lt;8),IF(COUNTIF(O186,0)+AND(COUNTIF(U186,0),COUNTIF(V186,0))+COUNTIF(AD186,0)&gt;1,"",VLOOKUP(AJ186+AP186+AU186,NyISI!$A$2:$K$59,DK186)),IF(AND(ISNUMBER(AS186),ISNUMBER(AU186),ISNUMBER(AV186),DK186=8),IF(COUNTIF(AD186,0)+COUNTIF(Q186,0)+AND(COUNTIF(W186,0),COUNTIF(X186,0))&gt;1,"",VLOOKUP(AS186+AU186+AV186,NyISI!$A$2:$K$59,DK186)),IF(AND(ISNUMBER(AS186),ISNUMBER(AV186),DK186&gt;8),IF(COUNTIF(Q186,0)+AND(COUNTIF(W186,0),COUNTIF(X186,0))&gt;1,"",VLOOKUP(AS186+AV186,NyISI!$A$2:$K$59,DK186)),"")))</f>
        <v/>
      </c>
      <c r="BF186" s="4" t="str">
        <f>IF(AND(ISNUMBER(AT186),ISNUMBER(AK186),ISNUMBER(AL186),ISNUMBER(AM186),DK186&lt;8),IF(COUNTIF(P186,0)+COUNTIF(AA186,0)+COUNTIF(Z186,0)+COUNTIF(AE186,0)&gt;1,"",VLOOKUP(AT186+AK186+AL186+AM186,NyISS!$A$2:$G$78,DK186)),"")</f>
        <v/>
      </c>
      <c r="BG186" s="4" t="str">
        <f>IF(AND(ISNUMBER(AJ186),ISNUMBER(AL186),ISNUMBER(AM186),DK186&gt;7),IF(COUNTIF(O186,0)+COUNTIF(AA186,0)+COUNTIF(Z186,0)&gt;1,"",VLOOKUP(AJ186+AL186+AM186,NyISM!$A$2:$K$59,DK186)),"")</f>
        <v/>
      </c>
      <c r="BH186" s="4" t="str">
        <f>IF(AND(ISNUMBER(AY186),ISNUMBER(AZ186)),IF(COUNTIF(T186,0)+COUNTIF(Y186,0)&gt;1,"",VLOOKUP(AY186+AZ186,NyIAM!$A$2:$K$40,DK186)),"")</f>
        <v/>
      </c>
      <c r="BJ186" s="4" t="str">
        <f>IF(ISNUMBER(BB186),VLOOKUP(BB186,Percentil!$A$2:$B$122,2,1),"")</f>
        <v/>
      </c>
      <c r="BK186" s="4" t="str">
        <f>IF(ISNUMBER(BC186),VLOOKUP(BC186,Percentil!$A$2:$B$122,2,1),"")</f>
        <v/>
      </c>
      <c r="BL186" s="4" t="str">
        <f>IF(ISNUMBER(BD186),VLOOKUP(BD186,Percentil!$A$2:$B$122,2,1),"")</f>
        <v/>
      </c>
      <c r="BM186" s="4" t="str">
        <f>IF(ISNUMBER(BE186),VLOOKUP(BE186,Percentil!$A$2:$B$122,2,1),"")</f>
        <v/>
      </c>
      <c r="BN186" s="4" t="str">
        <f>IF(ISNUMBER(BF186),VLOOKUP(BF186,Percentil!$A$2:$B$122,2,1),"")</f>
        <v/>
      </c>
      <c r="BO186" s="4" t="str">
        <f>IF(ISNUMBER(BG186),VLOOKUP(BG186,Percentil!$A$2:$B$122,2,1),"")</f>
        <v/>
      </c>
      <c r="BP186" s="4" t="str">
        <f>IF(ISNUMBER(BH186),VLOOKUP(BH186,Percentil!$A$2:$B$122,2,1),"")</f>
        <v/>
      </c>
      <c r="BQ186" s="4" t="str">
        <f>IF(AND(ISNUMBER(AJ186),ISNUMBER(DK186)),IF(AJ186-VLOOKUP(BI186,NyFi!$L$2:$V$4,DK186,1)&lt;1,1 &amp; " - " &amp; AJ186+VLOOKUP(BI186,NyFi!$L$2:$V$4,DK186,1),IF(AJ186+VLOOKUP(BI186,NyFi!$L$2:$V$4,DK186,1)&gt;19,AJ186-VLOOKUP(BI186,NyFi!$L$2:$V$4,DK186,1) &amp; " - " &amp; 19,AJ186-VLOOKUP(BI186,NyFi!$L$2:$V$4,DK186,1) &amp; " - " &amp; AJ186+VLOOKUP(BI186,NyFi!$L$2:$V$4,DK186,1))),"")</f>
        <v/>
      </c>
      <c r="BR186" s="4" t="str">
        <f>IF(AND(ISNUMBER(DK186),DK186&lt;8),IF(AND(ISNUMBER(AK186),ISNUMBER(DK186)),IF(AK186-VLOOKUP(BI186,NyGs!$L$2:$V$4,DK186,1)&lt;1,1 &amp; " - " &amp; AK186+VLOOKUP(BI186,NyGs!$L$2:$V$4,DK186,1),IF(AK186+VLOOKUP(BI186,NyGs!$L$2:$V$4,DK186,1)&gt;19,AK186-VLOOKUP(BI186,NyGs!$L$2:$V$4,DK186,1) &amp; " - " &amp; 19,AK186-VLOOKUP(BI186,NyGs!$L$2:$V$4,DK186,1) &amp; " - " &amp; AK186+VLOOKUP(BI186,NyGs!$L$2:$V$4,DK186,1))),""),"")</f>
        <v/>
      </c>
      <c r="BS186" s="4" t="str">
        <f>IF(AND(ISNUMBER(AL186),ISNUMBER(DK186)),IF(AL186-VLOOKUP(BI186,NyRm!$L$2:$V$4,DK186,1)&lt;1,1 &amp; " - " &amp; AL186+VLOOKUP(BI186,NyRm!$L$2:$V$4,DK186,1),IF(AL186+VLOOKUP(BI186,NyRm!$L$2:$V$4,DK186,1)&gt;19,AL186-VLOOKUP(BI186,NyRm!$L$2:$V$4,DK186,1) &amp; " - " &amp; 19,AL186-VLOOKUP(BI186,NyRm!$L$2:$V$4,DK186,1) &amp; " - " &amp; AL186+VLOOKUP(BI186,NyRm!$L$2:$V$4,DK186,1))),"")</f>
        <v/>
      </c>
      <c r="BT186" s="4" t="str">
        <f>IF(AND(ISNUMBER(AM186),ISNUMBER(DK186)),IF(AM186-VLOOKUP(BI186,NyFm!$L$2:$V$4,DK186,1)&lt;1,1 &amp; " - " &amp; AM186+VLOOKUP(BI186,NyFm!$L$2:$V$4,DK186,1),IF(AM186+VLOOKUP(BI186,NyFm!$L$2:$V$4,DK186,1)&gt;19,AM186-VLOOKUP(BI186,NyFm!$L$2:$V$4,DK186,1) &amp; " - " &amp; 19,AM186-VLOOKUP(BI186,NyFm!$L$2:$V$4,DK186,1) &amp; " - " &amp; AM186+VLOOKUP(BI186,NyFm!$L$2:$V$4,DK186,1))),"")</f>
        <v/>
      </c>
      <c r="BU186" s="4" t="str">
        <f>IF(AND(ISNUMBER(DK186),DK186&lt;8),IF(AND(ISNUMBER(AN186),ISNUMBER(DK186)),IF(AN186-VLOOKUP(BI186,NyLi1R!$L$2:$V$4,DK186,1)&lt;1,1 &amp; " - " &amp; AN186+VLOOKUP(BI186,NyLi1R!$L$2:$V$4,DK186,1),IF(AN186+VLOOKUP(BI186,NyLi1R!$L$2:$V$4,DK186,1)&gt;19,AN186-VLOOKUP(BI186,NyLi1R!$L$2:$V$4,DK186,1) &amp; " - " &amp; 19,AN186-VLOOKUP(BI186,NyLi1R!$L$2:$V$4,DK186,1) &amp; " - " &amp; AN186+VLOOKUP(BI186,NyLi1R!$L$2:$V$4,DK186,1))),""),"")</f>
        <v/>
      </c>
      <c r="BV186" s="4" t="str">
        <f>IF(AND(ISNUMBER(DK186),DK186&lt;8),IF(AND(ISNUMBER(AO186),ISNUMBER(DK186)),IF(AO186-VLOOKUP(BI186,NyLi1E!$L$2:$V$4,DK186,1)&lt;1,1 &amp; " - " &amp; AO186+VLOOKUP(BI186,NyLi1E!$L$2:$V$4,DK186,1),IF(AO186+VLOOKUP(BI186,NyLi1E!$L$2:$V$4,DK186,1)&gt;19,AO186-VLOOKUP(BI186,NyLi1E!$L$2:$V$4,DK186,1) &amp; " - " &amp; 19,AO186-VLOOKUP(BI186,NyLi1E!$L$2:$V$4,DK186,1) &amp; " - " &amp; AO186+VLOOKUP(BI186,NyLi1E!$L$2:$V$4,DK186,1))),""),"")</f>
        <v/>
      </c>
      <c r="BW186" s="4" t="str">
        <f>IF(AND(ISNUMBER(DK186),DK186&lt;8),IF(AND(ISNUMBER(AP186),ISNUMBER(DK186)),IF(AP186-VLOOKUP(BI186,NyLi1T!$L$2:$V$4,DK186,1)&lt;1,1 &amp; " - " &amp; AP186+VLOOKUP(BI186,NyLi1T!$L$2:$V$4,DK186,1),IF(AP186+VLOOKUP(BI186,NyLi1T!$L$2:$V$4,DK186,1)&gt;19,AP186-VLOOKUP(BI186,NyLi1T!$L$2:$V$4,DK186,1) &amp; " - " &amp; 19,AP186-VLOOKUP(BI186,NyLi1T!$L$2:$V$4,DK186,1) &amp; " - " &amp; AP186+VLOOKUP(BI186,NyLi1T!$L$2:$V$4,DK186,1))),""),"")</f>
        <v/>
      </c>
      <c r="BX186" s="4" t="str">
        <f>IF(AND(ISNUMBER(DK186),DK186&gt;7),IF(AND(ISNUMBER(AQ186),ISNUMBER(DK186)),IF(AQ186-VLOOKUP(BI186,NyLi2R!$L$2:$V$4,DK186,1)&lt;1,1 &amp; " - " &amp; AQ186+VLOOKUP(BI186,NyLi2R!$L$2:$V$4,DK186,1),IF(AQ186+VLOOKUP(BI186,NyLi2R!$L$2:$V$4,DK186,1)&gt;19,AQ186-VLOOKUP(BI186,NyLi2R!$L$2:$V$4,DK186,1) &amp; " - " &amp; 19,AQ186-VLOOKUP(BI186,NyLi2R!$L$2:$V$4,DK186,1) &amp; " - " &amp; AQ186+VLOOKUP(BI186,NyLi2R!$L$2:$V$4,DK186,1))),""),"")</f>
        <v/>
      </c>
      <c r="BY186" s="4" t="str">
        <f>IF(AND(ISNUMBER(DK186),DK186&gt;7),IF(AND(ISNUMBER(AR186),ISNUMBER(DK186)),IF(AR186-VLOOKUP(BI186,NyLi2E!$L$2:$V$4,DK186,1)&lt;1,1 &amp; " - " &amp; AR186+VLOOKUP(BI186,NyLi2E!$L$2:$V$4,DK186,1),IF(AR186+VLOOKUP(BI186,NyLi2E!$L$2:$V$4,DK186,1)&gt;19,AR186-VLOOKUP(BI186,NyLi2E!$L$2:$V$4,DK186,1) &amp; " - " &amp; 19,AR186-VLOOKUP(BI186,NyLi2E!$L$2:$V$4,DK186,1) &amp; " - " &amp; AR186+VLOOKUP(BI186,NyLi2E!$L$2:$V$4,DK186,1))),""),"")</f>
        <v/>
      </c>
      <c r="BZ186" s="4" t="str">
        <f>IF(AND(ISNUMBER(DK186),DK186&gt;7),IF(AND(ISNUMBER(AS186),ISNUMBER(DK186)),IF(AS186-VLOOKUP(BI186,NyLi2T!$L$2:$V$4,DK186,1)&lt;1,1 &amp; " - " &amp; AS186+VLOOKUP(BI186,NyLi2T!$L$2:$V$4,DK186,1),IF(AS186+VLOOKUP(BI186,NyLi2T!$L$2:$V$4,DK186,1)&gt;19,AS186-VLOOKUP(BI186,NyLi2T!$L$2:$V$4,DK186,1) &amp; " - " &amp; 19,AS186-VLOOKUP(BI186,NyLi2T!$L$2:$V$4,DK186,1) &amp; " - " &amp; AS186+VLOOKUP(BI186,NyLi2T!$L$2:$V$4,DK186,1))),""),"")</f>
        <v/>
      </c>
      <c r="CA186" s="4" t="str">
        <f>IF(AND(ISNUMBER(DK186),DK186&lt;8),IF(AND(ISNUMBER(AT186),ISNUMBER(DK186)),IF(AT186-VLOOKUP(BI186,NySs!$L$2:$V$4,DK186,1)&lt;1,1 &amp; " - " &amp; AT186+VLOOKUP(BI186,NySs!$L$2:$V$4,DK186,1),IF(AT186+VLOOKUP(BI186,NySs!$L$2:$V$4,DK186,1)&gt;19,AT186-VLOOKUP(BI186,NySs!$L$2:$V$4,DK186,1) &amp; " - " &amp; 19,AT186-VLOOKUP(BI186,NySs!$L$2:$V$4,DK186,1) &amp; " - " &amp; AT186+VLOOKUP(BI186,NySs!$L$2:$V$4,DK186,1))),""),"")</f>
        <v/>
      </c>
      <c r="CB186" s="4" t="str">
        <f>IF(AND(ISNUMBER(DK186),DK186&lt;9),IF(AND(ISNUMBER(AU186),ISNUMBER(DK186)),IF(AU186-VLOOKUP(BI186,NyEo!$L$2:$V$4,DK186,1)&lt;1,1 &amp; " - " &amp; AU186+VLOOKUP(BI186,NyEo!$L$2:$V$4,DK186,1),IF(AU186+VLOOKUP(BI186,NyEo!$L$2:$V$4,DK186,1)&gt;19,AU186-VLOOKUP(BI186,NyEo!$L$2:$V$4,DK186,1) &amp; " - " &amp; 19,AU186-VLOOKUP(BI186,NyEo!$L$2:$V$4,DK186,1) &amp; " - " &amp; AU186+VLOOKUP(BI186,NyEo!$L$2:$V$4,DK186,1))),""),"")</f>
        <v/>
      </c>
      <c r="CC186" s="4" t="str">
        <f>IF(AND(ISNUMBER(DK186),DK186&gt;7),IF(AND(ISNUMBER(AV186),ISNUMBER(DK186)),IF(AV186-VLOOKUP(BI186,NyHt!$L$2:$V$4,DK186,1)&lt;1,1 &amp; " - " &amp; AV186+VLOOKUP(BI186,NyHt!$L$2:$V$4,DK186,1),IF(AV186+VLOOKUP(BI186,NyHt!$L$2:$V$4,DK186,1)&gt;19,AV186-VLOOKUP(BI186,NyHt!$L$2:$V$4,DK186,1) &amp; " - " &amp; 19,AV186-VLOOKUP(BI186,NyHt!$L$2:$V$4,DK186,1) &amp; " - " &amp; AV186+VLOOKUP(BI186,NyHt!$L$2:$V$4,DK186,1))),""),"")</f>
        <v/>
      </c>
      <c r="CD186" s="4" t="str">
        <f>IF(AND(ISNUMBER(AW186),ISNUMBER(DK186)),IF(AW186-VLOOKUP(BI186,NySiF!$L$2:$V$4,DK186,1)&lt;1,1 &amp; " - " &amp; AW186+VLOOKUP(BI186,NySiF!$L$2:$V$4,DK186,1),IF(AW186+VLOOKUP(BI186,NySiF!$L$2:$V$4,DK186,1)&gt;19,AW186-VLOOKUP(BI186,NySiF!$L$2:$V$4,DK186,1) &amp; " - " &amp; 19,AW186-VLOOKUP(BI186,NySiF!$L$2:$V$4,DK186,1) &amp; " - " &amp; AW186+VLOOKUP(BI186,NySiF!$L$2:$V$4,DK186,1))),"")</f>
        <v/>
      </c>
      <c r="CE186" s="4" t="str">
        <f>IF(AND(ISNUMBER(AX186),ISNUMBER(DK186)),IF(AX186-VLOOKUP(BI186,NySiB!$L$2:$V$4,DK186,1)&lt;1,1 &amp; " - " &amp; AX186+VLOOKUP(BI186,NySiB!$L$2:$V$4,DK186,1),IF(AX186+VLOOKUP(BI186,NySiB!$L$2:$V$4,DK186,1)&gt;19,AX186-VLOOKUP(BI186,NySiB!$L$2:$V$4,DK186,1) &amp; " - " &amp; 19,AX186-VLOOKUP(BI186,NySiB!$L$2:$V$4,DK186,1) &amp; " - " &amp; AX186+VLOOKUP(BI186,NySiB!$L$2:$V$4,DK186,1))),"")</f>
        <v/>
      </c>
      <c r="CF186" s="4" t="str">
        <f>IF(AND(ISNUMBER(AY186),ISNUMBER(DK186)),IF(AY186-VLOOKUP(BI186,NySiT!$L$2:$V$4,DK186,1)&lt;1,1 &amp; " - " &amp; AY186+VLOOKUP(BI186,NySiT!$L$2:$V$4,DK186,1),IF(AY186+VLOOKUP(BI186,NySiT!$L$2:$V$4,DK186,1)&gt;19,AY186-VLOOKUP(BI186,NySiT!$L$2:$V$4,DK186,1) &amp; " - " &amp; 19,AY186-VLOOKUP(BI186,NySiT!$L$2:$V$4,DK186,1) &amp; " - " &amp; AY186+VLOOKUP(BI186,NySiT!$L$2:$V$4,DK186,1))),"")</f>
        <v/>
      </c>
      <c r="CG186" s="4" t="str">
        <f>IF(AND(ISNUMBER(AZ186),ISNUMBER(DK186)),IF(AZ186-VLOOKUP(BI186,NyVs!$L$2:$V$4,DK186,1)&lt;1,1 &amp; " - " &amp; AZ186+VLOOKUP(BI186,NyVs!$L$2:$V$4,DK186,1),IF(AZ186+VLOOKUP(BI186,NyVs!$L$2:$V$4,DK186,1)&gt;19,AZ186-VLOOKUP(BI186,NyVs!$L$2:$V$4,DK186,1) &amp; " - " &amp; 19,AZ186-VLOOKUP(BI186,NyVs!$L$2:$V$4,DK186,1) &amp; " - " &amp; AZ186+VLOOKUP(BI186,NyVs!$L$2:$V$4,DK186,1))),"")</f>
        <v/>
      </c>
      <c r="CH186" s="4" t="str">
        <f>IF(AND(ISNUMBER(BA186),ISNUMBER(DK186)),IF(BA186-VLOOKUP(BI186,NyPp!$L$2:$V$4,DK186,1)&lt;1,1 &amp; " - " &amp; BA186+VLOOKUP(BI186,NyPp!$L$2:$V$4,DK186,1),IF(BA186+VLOOKUP(BI186,NyPp!$L$2:$V$4,DK186,1)&gt;19,BA186-VLOOKUP(BI186,NyPp!$L$2:$V$4,DK186,1) &amp; " - " &amp; 19,BA186-VLOOKUP(BI186,NyPp!$L$2:$V$4,DK186,1) &amp; " - " &amp; BA186+VLOOKUP(BI186,NyPp!$L$2:$V$4,DK186,1))),"")</f>
        <v/>
      </c>
      <c r="CI186" s="4" t="str">
        <f>IF(AND(ISNUMBER(BB186),ISNUMBER(DK186)),IF(BB186-VLOOKUP(BI186,NyIGS!$L$2:$V$4,DK186,1)&lt;40,40 &amp; " - " &amp; BB186+VLOOKUP(BI186,NyIGS!$L$2:$V$4,DK186,1),IF(BB186+VLOOKUP(BI186,NyIGS!$L$2:$V$4,DK186,1)&gt;160,BB186-VLOOKUP(BI186,NyIGS!$L$2:$V$4,DK186,1) &amp; " - " &amp; 160,BB186-VLOOKUP(BI186,NyIGS!$L$2:$V$4,DK186,1) &amp; " - " &amp; BB186+VLOOKUP(BI186,NyIGS!$L$2:$V$4,DK186,1))),"")</f>
        <v/>
      </c>
      <c r="CJ186" s="4" t="str">
        <f>IF(AND(ISNUMBER(BC186),ISNUMBER(DK186)),IF(BC186-VLOOKUP(BI186,NyIRS!$L$2:$V$4,DK186,1)&lt;40,40 &amp; " - " &amp; BC186+VLOOKUP(BI186,NyIRS!$L$2:$V$4,DK186,1),IF(BC186+VLOOKUP(BI186,NyIRS!$L$2:$V$4,DK186,1)&gt;160,BC186-VLOOKUP(BI186,NyIRS!$L$2:$V$4,DK186,1) &amp; " - " &amp; 160,BC186-VLOOKUP(BI186,NyIRS!$L$2:$V$4,DK186,1) &amp; " - " &amp; BC186+VLOOKUP(BI186,NyIRS!$L$2:$V$4,DK186,1))),"")</f>
        <v/>
      </c>
      <c r="CK186" s="4" t="str">
        <f>IF(AND(ISNUMBER(BD186),ISNUMBER(DK186)),IF(BD186-VLOOKUP(BI186,NyIES!$L$2:$V$4,DK186,1)&lt;40,40 &amp; " - " &amp; BD186+VLOOKUP(BI186,NyIES!$L$2:$V$4,DK186,1),IF(BD186+VLOOKUP(BI186,NyIES!$L$2:$V$4,DK186,1)&gt;160,BD186-VLOOKUP(BI186,NyIES!$L$2:$V$4,DK186,1) &amp; " - " &amp; 160,BD186-VLOOKUP(BI186,NyIES!$L$2:$V$4,DK186,1) &amp; " - " &amp; BD186+VLOOKUP(BI186,NyIES!$L$2:$V$4,DK186,1))),"")</f>
        <v/>
      </c>
      <c r="CL186" s="4" t="str">
        <f>IF(AND(ISNUMBER(BE186),ISNUMBER(DK186)),IF(BE186-VLOOKUP(BI186,NyISI!$L$2:$V$4,DK186,1)&lt;40,40 &amp; " - " &amp; BE186+VLOOKUP(BI186,NyISI!$L$2:$V$4,DK186,1),IF(BE186+VLOOKUP(BI186,NyISI!$L$2:$V$4,DK186,1)&gt;160,BE186-VLOOKUP(BI186,NyISI!$L$2:$V$4,DK186,1) &amp; " - " &amp; 160,BE186-VLOOKUP(BI186,NyISI!$L$2:$V$4,DK186,1) &amp; " - " &amp; BE186+VLOOKUP(BI186,NyISI!$L$2:$V$4,DK186,1))),"")</f>
        <v/>
      </c>
      <c r="CM186" s="4" t="str">
        <f>IF(AND(ISNUMBER(DK186),DK186&lt;8),IF(AND(ISNUMBER(BF186),ISNUMBER(DK186)),IF(BF186-VLOOKUP(BI186,NyISS!$L$2:$V$4,DK186,1)&lt;40,40 &amp; " - " &amp; BF186+VLOOKUP(BI186,NyISS!$L$2:$V$4,DK186,1),IF(BF186+VLOOKUP(BI186,NyISS!$L$2:$V$4,DK186,1)&gt;160,BF186-VLOOKUP(BI186,NyISS!$L$2:$V$4,DK186,1) &amp; " - " &amp; 160,BF186-VLOOKUP(BI186,NyISS!$L$2:$V$4,DK186,1) &amp; " - " &amp; BF186+VLOOKUP(BI186,NyISS!$L$2:$V$4,DK186,1))),""),"")</f>
        <v/>
      </c>
      <c r="CN186" s="4" t="str">
        <f>IF(AND(ISNUMBER(DK186),DK186&gt;7),IF(AND(ISNUMBER(BG186),ISNUMBER(DK186)),IF(BG186-VLOOKUP(BI186,NyISM!$L$2:$V$4,DK186,1)&lt;40,40 &amp; " - " &amp; BG186+VLOOKUP(BI186,NyISM!$L$2:$V$4,DK186,1),IF(BG186+VLOOKUP(BI186,NyISM!$L$2:$V$4,DK186,1)&gt;160,BG186-VLOOKUP(BI186,NyISM!$L$2:$V$4,DK186,1) &amp; " - " &amp; 160,BG186-VLOOKUP(BI186,NyISM!$L$2:$V$4,DK186,1) &amp; " - " &amp; BG186+VLOOKUP(BI186,NyISM!$L$2:$V$4,DK186,1))),""),"")</f>
        <v/>
      </c>
      <c r="CO186" s="4" t="str">
        <f>IF(AND(ISNUMBER(BH186),ISNUMBER(DK186)),IF(BH186-VLOOKUP(BI186,NyIAM!$L$2:$V$4,DK186,1)&lt;40,40 &amp; " - " &amp; BH186+VLOOKUP(BI186,NyIAM!$L$2:$V$4,DK186,1),IF(BH186+VLOOKUP(BI186,NyIAM!$L$2:$V$4,DK186,1)&gt;160,BH186-VLOOKUP(BI186,NyIAM!$L$2:$V$4,DK186,1) &amp; " - " &amp; 160,BH186-VLOOKUP(BI186,NyIAM!$L$2:$V$4,DK186,1) &amp; " - " &amp; BH186+VLOOKUP(BI186,NyIAM!$L$2:$V$4,DK186,1))),"")</f>
        <v/>
      </c>
      <c r="CP186" s="4" t="str">
        <f>IF(AF186="","",IF(AND(ISNUMBER(AF186),ISNUMBER(DK186)),IF(VLOOKUP(AF186,NyOm!$A$2:$K$30,DK186,1)=1,"Onormalt få ord",IF(VLOOKUP(AF186,NyOm!$A$2:$K$30,DK186,1)=2,"Färre antal ord än normalt",IF(VLOOKUP(AF186,NyOm!$A$2:$K$30,DK186,1)=3,"Normalt antal ord","")))))</f>
        <v/>
      </c>
      <c r="CQ186" s="4" t="str">
        <f>IF(AB186="","",IF(AND(ISNUMBER(AB186),ISNUMBER(DK186)),IF(VLOOKUP(AB186,NyPbTid!$A$2:$K$218,DK186,1)=1,"Onormalt lång tidsåtgång",IF(VLOOKUP(AB186,NyPbTid!$A$2:$K$218,DK186,1)=2,"Långsammare än normalt",IF(VLOOKUP(AB186,NyPbTid!$A$2:$K$218,DK186,1)=3,"Normal tidsåtgång","")))))</f>
        <v/>
      </c>
      <c r="CR186" s="4" t="str">
        <f>IF(AC186="","",IF(AND(ISNUMBER(AC186),ISNUMBER(DK186)),IF(VLOOKUP(AC186,NyPbFel!$A$2:$K$18,DK186,1)=1,"Onormalt antal fel",IF(VLOOKUP(AC186,NyPbFel!$A$2:$K$18,DK186,1)=2,"Fler fel än normalt",IF(VLOOKUP(AC186,NyPbFel!$A$2:$K$18,DK186,1)=3,"Normalt antal fel","")))))</f>
        <v/>
      </c>
      <c r="CS186" s="4" t="str">
        <f t="shared" si="50"/>
        <v/>
      </c>
      <c r="CT186" s="4" t="str">
        <f>IF(OR(ISNUMBER(CS186),CS186="0**"),IF(ISNUMBER(CS186),CS186/ABS(CS186)*VLOOKUP(1,SignDiff!$A$3:$K$4,DK186,1),VLOOKUP(1,SignDiff!$A$3:$K$4,DK186,1)),"")</f>
        <v/>
      </c>
      <c r="CU186" s="4" t="str">
        <f>IF(OR(ISNUMBER(CS186),CS186="0**"),IF(ISNUMBER(CS186),CS186/ABS(CS186)*VLOOKUP(1,SignDiff!$A$7:$K$8,DK186,1),VLOOKUP(1,SignDiff!$A$7:$K$8,DK186,1)),"")</f>
        <v/>
      </c>
      <c r="CV186" s="4" t="str">
        <f t="shared" si="51"/>
        <v/>
      </c>
      <c r="CW186" s="4" t="str">
        <f t="shared" si="52"/>
        <v/>
      </c>
      <c r="CX186" s="4" t="str">
        <f>IF(OR(ISNUMBER(CS186),CS186="0**"),IF(CS186="0**",VLOOKUP(0,'IRS-IES'!$A$2:$C$43,2,1),IF(CS186&lt;0,VLOOKUP(ABS(CS186),'IRS-IES'!$A$2:$C$43,2,1),VLOOKUP(ABS(CS186),'IRS-IES'!$A$2:$C$43,3,1))),"")</f>
        <v/>
      </c>
      <c r="CY186" s="4" t="str">
        <f t="shared" si="53"/>
        <v/>
      </c>
      <c r="CZ186" s="4" t="str">
        <f>IF(OR(ISNUMBER(CY186),CY186="0**"),IF(ISNUMBER(CY186),CY186/ABS(CY186)*VLOOKUP(2,SignDiff!$A$3:$K$4,DK186,1),VLOOKUP(2,SignDiff!$A$3:$K$4,DK186,1)),"")</f>
        <v/>
      </c>
      <c r="DA186" s="4" t="str">
        <f>IF(OR(ISNUMBER(CY186),CY186="0**"),IF(ISNUMBER(CY186),CY186/ABS(CY186)*VLOOKUP(2,SignDiff!$A$7:$K$8,DK186,1),VLOOKUP(2,SignDiff!$A$7:$K$8,DK186,1)),"")</f>
        <v/>
      </c>
      <c r="DB186" s="4" t="str">
        <f t="shared" si="54"/>
        <v/>
      </c>
      <c r="DC186" s="4" t="str">
        <f t="shared" si="55"/>
        <v/>
      </c>
      <c r="DD186" s="4" t="str">
        <f>IF(OR(ISNUMBER(CY186),CY186="0**"),IF(CY186="0**",VLOOKUP(0,'ISI-ISS'!$A$2:$C$43,2,1),IF(CY186&lt;0,VLOOKUP(ABS(CY186),'ISI-ISS'!$A$2:$C$43,2,1),VLOOKUP(ABS(CY186),'ISI-ISS'!$A$2:$C$43,3,1))),"")</f>
        <v/>
      </c>
      <c r="DE186" s="4" t="str">
        <f t="shared" si="56"/>
        <v/>
      </c>
      <c r="DF186" s="4" t="str">
        <f>IF(OR(ISNUMBER(DE186),DE186="0**"),IF(ISNUMBER(DE186),DE186/ABS(DE186)*VLOOKUP(2,SignDiff!$A$3:$K$4,DK186,1),VLOOKUP(2,SignDiff!$A$3:$K$4,DK186,1)),"")</f>
        <v/>
      </c>
      <c r="DG186" s="4" t="str">
        <f>IF(OR(ISNUMBER(DE186),DE186="0**"),IF(ISNUMBER(DE186),DE186/ABS(DE186)*VLOOKUP(2,SignDiff!$A$7:$K$8,DK186,1),VLOOKUP(2,SignDiff!$A$7:$K$8,DK186,1)),"")</f>
        <v/>
      </c>
      <c r="DH186" s="4" t="str">
        <f t="shared" si="57"/>
        <v/>
      </c>
      <c r="DI186" s="4" t="str">
        <f t="shared" si="58"/>
        <v/>
      </c>
      <c r="DJ186" s="4" t="str">
        <f>IF(OR(ISNUMBER(DE186),DE186="0**"),IF(DE186="0**",VLOOKUP(0,'ISI-ISM'!$A$2:$C$43,2,1),IF(DE186&lt;0,VLOOKUP(ABS(DE186),'ISI-ISM'!$A$2:$C$43,2,1),VLOOKUP(ABS(DE186),'ISI-ISM'!$A$2:$C$43,3,1))),"")</f>
        <v/>
      </c>
      <c r="DK186" s="4" t="str">
        <f>IF(ISERROR(VLOOKUP(N186,age!$A$2:$C$11,2,1)),"",VLOOKUP(N186,age!$A$2:$C$11,2,1))</f>
        <v/>
      </c>
      <c r="DL186" s="4" t="str">
        <f>IF(ISERROR(VLOOKUP(N186,age!$A$2:$C$11,3,1)),"",VLOOKUP(N186,age!$A$2:$C$11,3,1))</f>
        <v/>
      </c>
      <c r="DM186" s="4">
        <f t="shared" si="45"/>
        <v>0</v>
      </c>
      <c r="DN186" s="4">
        <f t="shared" si="46"/>
        <v>0</v>
      </c>
      <c r="DO186" s="4">
        <f t="shared" si="47"/>
        <v>0</v>
      </c>
      <c r="DP186" s="4">
        <f t="shared" si="48"/>
        <v>0</v>
      </c>
      <c r="DQ186" s="4">
        <f t="shared" si="49"/>
        <v>0</v>
      </c>
      <c r="DR186" s="9" t="str">
        <f t="shared" si="59"/>
        <v/>
      </c>
      <c r="DS186" s="9" t="str">
        <f t="shared" si="60"/>
        <v/>
      </c>
      <c r="DT186" s="9" t="str">
        <f t="shared" si="61"/>
        <v/>
      </c>
      <c r="DU186" s="9" t="str">
        <f t="shared" si="62"/>
        <v/>
      </c>
      <c r="DV186" s="9" t="str">
        <f t="shared" si="63"/>
        <v/>
      </c>
      <c r="DW186" s="9" t="str">
        <f t="shared" si="64"/>
        <v/>
      </c>
      <c r="DX186" s="9" t="str">
        <f t="shared" si="65"/>
        <v/>
      </c>
      <c r="DY186" s="9" t="str">
        <f>IF(AND(ISNUMBER(AJ186),ISNUMBER(DK186)),IF(AJ186-VLOOKUP(BI186,NyFi!$L$2:$V$4,DK186,1)&lt;1,1,AJ186-VLOOKUP(BI186,NyFi!$L$2:$V$4,DK186,1)),"")</f>
        <v/>
      </c>
      <c r="DZ186" s="9" t="str">
        <f>IF(AND(ISNUMBER(DK186),DK186&lt;8),IF(AND(ISNUMBER(AK186),ISNUMBER(DK186)),IF(AK186-VLOOKUP(BI186,NyGs!$L$2:$V$4,DK186,1)&lt;1,1,AK186-VLOOKUP(BI186,NyGs!$L$2:$V$4,DK186,1)),""),"")</f>
        <v/>
      </c>
      <c r="EA186" s="9" t="str">
        <f>IF(AND(ISNUMBER(AL186),ISNUMBER(DK186)),IF(AL186-VLOOKUP(BI186,NyRm!$L$2:$V$4,DK186,1)&lt;1,1,AL186-VLOOKUP(BI186,NyRm!$L$2:$V$4,DK186,1)),"")</f>
        <v/>
      </c>
      <c r="EB186" s="9" t="str">
        <f>IF(AND(ISNUMBER(AM186),ISNUMBER(DK186)),IF(AM186-VLOOKUP(BI186,NyFm!$L$2:$V$4,DK186,1)&lt;1,1,AM186-VLOOKUP(BI186,NyFm!$L$2:$V$4,DK186,1)),"")</f>
        <v/>
      </c>
      <c r="EC186" s="9" t="str">
        <f>IF(AND(ISNUMBER(DK186),DK186&lt;8),IF(AND(ISNUMBER(AN186),ISNUMBER(DK186)),IF(AN186-VLOOKUP(BI186,NyLi1R!$L$2:$V$4,DK186,1)&lt;1,1,AN186-VLOOKUP(BI186,NyLi1R!$L$2:$V$4,DK186,1)),""),"")</f>
        <v/>
      </c>
      <c r="ED186" s="9" t="str">
        <f>IF(AND(ISNUMBER(DK186),DK186&lt;8),IF(AND(ISNUMBER(AO186),ISNUMBER(DK186)),IF(AO186-VLOOKUP(BI186,NyLi1E!$L$2:$V$4,DK186,1)&lt;1,1,AO186-VLOOKUP(BI186,NyLi1E!$L$2:$V$4,DK186,1)),""),"")</f>
        <v/>
      </c>
      <c r="EE186" s="9" t="str">
        <f>IF(AND(ISNUMBER(DK186),DK186&lt;8),IF(AND(ISNUMBER(AP186),ISNUMBER(DK186)),IF(AP186-VLOOKUP(BI186,NyLi1T!$L$2:$V$4,DK186,1)&lt;1,1,AP186-VLOOKUP(BI186,NyLi1T!$L$2:$V$4,DK186,1)),""),"")</f>
        <v/>
      </c>
      <c r="EF186" s="9" t="str">
        <f>IF(AND(ISNUMBER(DK186),DK186&gt;7),IF(AND(ISNUMBER(AQ186),ISNUMBER(DK186)),IF(AQ186-VLOOKUP(BI186,NyLi2R!$L$2:$V$4,DK186,1)&lt;1,1,AQ186-VLOOKUP(BI186,NyLi2R!$L$2:$V$4,DK186,1)),""),"")</f>
        <v/>
      </c>
      <c r="EG186" s="9" t="str">
        <f>IF(AND(ISNUMBER(DK186),DK186&gt;7),IF(AND(ISNUMBER(AR186),ISNUMBER(DK186)),IF(AR186-VLOOKUP(BI186,NyLi2E!$L$2:$V$4,DK186,1)&lt;1,1,AR186-VLOOKUP(BI186,NyLi2E!$L$2:$V$4,DK186,1)),""),"")</f>
        <v/>
      </c>
      <c r="EH186" s="9" t="str">
        <f>IF(AND(ISNUMBER(DK186),DK186&gt;7),IF(AND(ISNUMBER(AS186),ISNUMBER(DK186)),IF(AS186-VLOOKUP(BI186,NyLi2T!$L$2:$V$4,DK186,1)&lt;1,1,AS186-VLOOKUP(BI186,NyLi2T!$L$2:$V$4,DK186,1)),""),"")</f>
        <v/>
      </c>
      <c r="EI186" s="9" t="str">
        <f>IF(AND(ISNUMBER(DK186),DK186&lt;8),IF(AND(ISNUMBER(AT186),ISNUMBER(DK186)),IF(AT186-VLOOKUP(BI186,NySs!$L$2:$V$4,DK186,1)&lt;1,1,AT186-VLOOKUP(BI186,NySs!$L$2:$V$4,DK186,1)),""),"")</f>
        <v/>
      </c>
      <c r="EJ186" s="9" t="str">
        <f>IF(AND(ISNUMBER(DK186),DK186&lt;9),IF(AND(ISNUMBER(AU186),ISNUMBER(DK186)),IF(AU186-VLOOKUP(BI186,NyEo!$L$2:$V$4,DK186,1)&lt;1,1,AU186-VLOOKUP(BI186,NyEo!$L$2:$V$4,DK186,1)),""),"")</f>
        <v/>
      </c>
      <c r="EK186" s="9" t="str">
        <f>IF(AND(ISNUMBER(DK186),DK186&gt;7),IF(AND(ISNUMBER(AV186),ISNUMBER(DK186)),IF(AV186-VLOOKUP(BI186,NyHt!$L$2:$V$4,DK186,1)&lt;1,1,AV186-VLOOKUP(BI186,NyHt!$L$2:$V$4,DK186,1)),""),"")</f>
        <v/>
      </c>
      <c r="EL186" s="9" t="str">
        <f>IF(AND(ISNUMBER(AW186),ISNUMBER(DK186)),IF(AW186-VLOOKUP(BI186,NySiF!$L$2:$V$4,DK186,1)&lt;1,1,AW186-VLOOKUP(BI186,NySiF!$L$2:$V$4,DK186,1)),"")</f>
        <v/>
      </c>
      <c r="EM186" s="9" t="str">
        <f>IF(AND(ISNUMBER(AX186),ISNUMBER(DK186)),IF(AX186-VLOOKUP(BI186,NySiB!$L$2:$V$4,DK186,1)&lt;1,1,AX186-VLOOKUP(BI186,NySiB!$L$2:$V$4,DK186,1)),"")</f>
        <v/>
      </c>
      <c r="EN186" s="9" t="str">
        <f>IF(AND(ISNUMBER(AY186),ISNUMBER(DK186)),IF(AY186-VLOOKUP(BI186,NySiT!$L$2:$V$4,DK186,1)&lt;1,1,AY186-VLOOKUP(BI186,NySiT!$L$2:$V$4,DK186,1)),"")</f>
        <v/>
      </c>
      <c r="EO186" s="9" t="str">
        <f>IF(AND(ISNUMBER(AZ186),ISNUMBER(DK186)),IF(AZ186-VLOOKUP(BI186,NyVs!$L$2:$V$4,DK186,1)&lt;1,1,AZ186-VLOOKUP(BI186,NyVs!$L$2:$V$4,DK186,1)),"")</f>
        <v/>
      </c>
      <c r="EP186" s="9" t="str">
        <f>IF(AND(ISNUMBER(BA186),ISNUMBER(DK186)),IF(BA186-VLOOKUP(BI186,NyPp!$L$2:$V$4,DK186,1)&lt;1,1,BA186-VLOOKUP(BI186,NyPp!$L$2:$V$4,DK186,1)),"")</f>
        <v/>
      </c>
      <c r="EQ186" s="9" t="str">
        <f>IF(AND(ISNUMBER(BB186),ISNUMBER(DK186)),IF(BB186-VLOOKUP(BI186,NyIGS!$L$2:$V$4,DK186,1)&lt;40,40,BB186-VLOOKUP(BI186,NyIGS!$L$2:$V$4,DK186,1)),"")</f>
        <v/>
      </c>
      <c r="ER186" s="9" t="str">
        <f>IF(AND(ISNUMBER(BC186),ISNUMBER(DK186)),IF(BC186-VLOOKUP(BI186,NyIRS!$L$2:$V$4,DK186,1)&lt;40,40,BC186-VLOOKUP(BI186,NyIRS!$L$2:$V$4,DK186,1)),"")</f>
        <v/>
      </c>
      <c r="ES186" s="9" t="str">
        <f>IF(AND(ISNUMBER(BD186),ISNUMBER(DK186)),IF(BD186-VLOOKUP(BI186,NyIES!$L$2:$V$4,DK186,1)&lt;40,40,BD186-VLOOKUP(BI186,NyIES!$L$2:$V$4,DK186,1)),"")</f>
        <v/>
      </c>
      <c r="ET186" s="9" t="str">
        <f>IF(AND(ISNUMBER(BE186),ISNUMBER(DK186)),IF(BE186-VLOOKUP(BI186,NyISI!$L$2:$V$4,DK186,1)&lt;40,40,BE186-VLOOKUP(BI186,NyISI!$L$2:$V$4,DK186,1)),"")</f>
        <v/>
      </c>
      <c r="EU186" s="9" t="str">
        <f>IF(AND(ISNUMBER(DK186),DK186&lt;8),IF(AND(ISNUMBER(BF186),ISNUMBER(DK186)),IF(BF186-VLOOKUP(BI186,NyISS!$L$2:$V$4,DK186,1)&lt;40,40,BF186-VLOOKUP(BI186,NyISS!$L$2:$V$4,DK186,1)),""),"")</f>
        <v/>
      </c>
      <c r="EV186" s="9" t="str">
        <f>IF(AND(ISNUMBER(DK186),DK186&gt;7),IF(AND(ISNUMBER(BG186),ISNUMBER(DK186)),IF(BG186-VLOOKUP(BI186,NyISM!$L$2:$V$4,DK186,1)&lt;40,40,BG186-VLOOKUP(BI186,NyISM!$L$2:$V$4,DK186,1)),""),"")</f>
        <v/>
      </c>
      <c r="EW186" s="9" t="str">
        <f>IF(AND(ISNUMBER(BH186),ISNUMBER(DK186)),IF(BH186-VLOOKUP(BI186,NyIAM!$L$2:$V$4,DK186,1)&lt;40,40,BH186-VLOOKUP(BI186,NyIAM!$L$2:$V$4,DK186,1)),"")</f>
        <v/>
      </c>
      <c r="EX186" s="9" t="str">
        <f>IF(AND(ISNUMBER(AJ186),ISNUMBER(DK186)),IF(AJ186+VLOOKUP(BI186,NyFi!$L$2:$V$4,DK186,1)&gt;19,19,AJ186+VLOOKUP(BI186,NyFi!$L$2:$V$4,DK186,1)),"")</f>
        <v/>
      </c>
      <c r="EY186" s="9" t="str">
        <f>IF(AND(ISNUMBER(DK186),DK186&lt;8),IF(AND(ISNUMBER(AK186),ISNUMBER(DK186)),IF(AK186+VLOOKUP(BI186,NyGs!$L$2:$V$4,DK186,1)&gt;19,19,AK186+VLOOKUP(BI186,NyGs!$L$2:$V$4,DK186,1)),""),"")</f>
        <v/>
      </c>
      <c r="EZ186" s="9" t="str">
        <f>IF(AND(ISNUMBER(AL186),ISNUMBER(DK186)),IF(AL186+VLOOKUP(BI186,NyRm!$L$2:$V$4,DK186,1)&gt;19,19,AL186+VLOOKUP(BI186,NyRm!$L$2:$V$4,DK186,1)),"")</f>
        <v/>
      </c>
      <c r="FA186" s="9" t="str">
        <f>IF(AND(ISNUMBER(AM186),ISNUMBER(DK186)),IF(AM186+VLOOKUP(BI186,NyFm!$L$2:$V$4,DK186,1)&gt;19,19,AM186+VLOOKUP(BI186,NyFm!$L$2:$V$4,DK186,1)),"")</f>
        <v/>
      </c>
      <c r="FB186" s="9" t="str">
        <f>IF(AND(ISNUMBER(DK186),DK186&lt;8),IF(AND(ISNUMBER(AN186),ISNUMBER(DK186)),IF(AN186+VLOOKUP(BI186,NyLi1R!$L$2:$V$4,DK186,1)&gt;19,19,AN186+VLOOKUP(BI186,NyLi1R!$L$2:$V$4,DK186,1)),""),"")</f>
        <v/>
      </c>
      <c r="FC186" s="9" t="str">
        <f>IF(AND(ISNUMBER(DK186),DK186&lt;8),IF(AND(ISNUMBER(AO186),ISNUMBER(DK186)),IF(AO186+VLOOKUP(BI186,NyLi1E!$L$2:$V$4,DK186,1)&gt;19,19,AO186+VLOOKUP(BI186,NyLi1E!$L$2:$V$4,DK186,1)),""),"")</f>
        <v/>
      </c>
      <c r="FD186" s="9" t="str">
        <f>IF(AND(ISNUMBER(DK186),DK186&lt;8),IF(AND(ISNUMBER(AP186),ISNUMBER(DK186)),IF(AP186+VLOOKUP(BI186,NyLi1T!$L$2:$V$4,DK186,1)&gt;19,19,AP186+VLOOKUP(BI186,NyLi1T!$L$2:$V$4,DK186,1)),""),"")</f>
        <v/>
      </c>
      <c r="FE186" s="9" t="str">
        <f>IF(AND(ISNUMBER(DK186),DK186&gt;7),IF(AND(ISNUMBER(AQ186),ISNUMBER(DK186)),IF(AQ186+VLOOKUP(BI186,NyLi2R!$L$2:$V$4,DK186,1)&gt;19,19,AQ186+VLOOKUP(BI186,NyLi2R!$L$2:$V$4,DK186,1)),""),"")</f>
        <v/>
      </c>
      <c r="FF186" s="9" t="str">
        <f>IF(AND(ISNUMBER(DK186),DK186&gt;7),IF(AND(ISNUMBER(AR186),ISNUMBER(DK186)),IF(AR186+VLOOKUP(BI186,NyLi2E!$L$2:$V$4,DK186,1)&gt;19,19,AR186+VLOOKUP(BI186,NyLi2E!$L$2:$V$4,DK186,1)),""),"")</f>
        <v/>
      </c>
      <c r="FG186" s="9" t="str">
        <f>IF(AND(ISNUMBER(DK186),DK186&gt;7),IF(AND(ISNUMBER(AS186),ISNUMBER(DK186)),IF(AS186+VLOOKUP(BI186,NyLi2T!$L$2:$V$4,DK186,1)&gt;19,19,AS186+VLOOKUP(BI186,NyLi2T!$L$2:$V$4,DK186,1)),""),"")</f>
        <v/>
      </c>
      <c r="FH186" s="9" t="str">
        <f>IF(AND(ISNUMBER(DK186),DK186&lt;8),IF(AND(ISNUMBER(AT186),ISNUMBER(DK186)),IF(AT186+VLOOKUP(BI186,NySs!$L$2:$V$4,DK186,1)&gt;19,19,AT186+VLOOKUP(BI186,NySs!$L$2:$V$4,DK186,1)),""),"")</f>
        <v/>
      </c>
      <c r="FI186" s="9" t="str">
        <f>IF(AND(ISNUMBER(DK186),DK186&lt;9),IF(AND(ISNUMBER(AU186),ISNUMBER(DK186)),IF(AU186+VLOOKUP(BI186,NyEo!$L$2:$V$4,DK186,1)&gt;19,19,AU186+VLOOKUP(BI186,NyEo!$L$2:$V$4,DK186,1)),""),"")</f>
        <v/>
      </c>
      <c r="FJ186" s="9" t="str">
        <f>IF(AND(ISNUMBER(DK186),DK186&gt;7),IF(AND(ISNUMBER(AV186),ISNUMBER(DK186)),IF(AV186+VLOOKUP(BI186,NyHt!$L$2:$V$4,DK186,1)&gt;19,19,AV186+VLOOKUP(BI186,NyHt!$L$2:$V$4,DK186,1)),""),"")</f>
        <v/>
      </c>
      <c r="FK186" s="9" t="str">
        <f>IF(AND(ISNUMBER(AW186),ISNUMBER(DK186)),IF(AW186+VLOOKUP(BI186,NySiF!$L$2:$V$4,DK186,1)&gt;19,19,AW186+VLOOKUP(BI186,NySiF!$L$2:$V$4,DK186,1)),"")</f>
        <v/>
      </c>
      <c r="FL186" s="9" t="str">
        <f>IF(AND(ISNUMBER(AX186),ISNUMBER(DK186)),IF(AX186+VLOOKUP(BI186,NySiB!$L$2:$V$4,DK186,1)&gt;19,19,AX186+VLOOKUP(BI186,NySiB!$L$2:$V$4,DK186,1)),"")</f>
        <v/>
      </c>
      <c r="FM186" s="9" t="str">
        <f>IF(AND(ISNUMBER(AY186),ISNUMBER(DK186)),IF(AY186+VLOOKUP(BI186,NySiT!$L$2:$V$4,DK186,1)&gt;19,19,AY186+VLOOKUP(BI186,NySiT!$L$2:$V$4,DK186,1)),"")</f>
        <v/>
      </c>
      <c r="FN186" s="9" t="str">
        <f>IF(AND(ISNUMBER(AZ186),ISNUMBER(DK186)),IF(AZ186+VLOOKUP(BI186,NyVs!$L$2:$V$4,DK186,1)&gt;19,19,AZ186+VLOOKUP(BI186,NyVs!$L$2:$V$4,DK186,1)),"")</f>
        <v/>
      </c>
      <c r="FO186" s="9" t="str">
        <f>IF(AND(ISNUMBER(BA186),ISNUMBER(DK186)),IF(BA186+VLOOKUP(BI186,NyPp!$L$2:$V$4,DK186,1)&gt;19,19,BA186+VLOOKUP(BI186,NyPp!$L$2:$V$4,DK186,1)),"")</f>
        <v/>
      </c>
      <c r="FP186" s="9" t="str">
        <f>IF(AND(ISNUMBER(BB186),ISNUMBER(DK186)),IF(BB186+VLOOKUP(BI186,NyIGS!$L$2:$V$4,DK186,1)&gt;160,160,BB186+VLOOKUP(BI186,NyIGS!$L$2:$V$4,DK186,1)),"")</f>
        <v/>
      </c>
      <c r="FQ186" s="9" t="str">
        <f>IF(AND(ISNUMBER(BC186),ISNUMBER(DK186)),IF(BC186+VLOOKUP(BI186,NyIRS!$L$2:$V$4,DK186,1)&gt;160,160,BC186+VLOOKUP(BI186,NyIRS!$L$2:$V$4,DK186,1)),"")</f>
        <v/>
      </c>
      <c r="FR186" s="9" t="str">
        <f>IF(AND(ISNUMBER(BD186),ISNUMBER(DK186)),IF(BD186+VLOOKUP(BI186,NyIES!$L$2:$V$4,DK186,1)&gt;160,160, BD186+VLOOKUP(BI186,NyIES!$L$2:$V$4,DK186,1)),"")</f>
        <v/>
      </c>
      <c r="FS186" s="9" t="str">
        <f>IF(AND(ISNUMBER(BE186),ISNUMBER(DK186)),IF(BE186+VLOOKUP(BI186,NyISI!$L$2:$V$4,DK186,1)&gt;160,160,BE186+VLOOKUP(BI186,NyISI!$L$2:$V$4,DK186,1)),"")</f>
        <v/>
      </c>
      <c r="FT186" s="9" t="str">
        <f>IF(AND(ISNUMBER(DK186),DK186&lt;8),IF(AND(ISNUMBER(BF186),ISNUMBER(DK186)),IF(BF186+VLOOKUP(BI186,NyISS!$L$2:$V$4,DK186,1)&gt;160,160,BF186+VLOOKUP(BI186,NyISS!$L$2:$V$4,DK186,1)),""),"")</f>
        <v/>
      </c>
      <c r="FU186" s="9" t="str">
        <f>IF(AND(ISNUMBER(DK186),DK186&gt;7),IF(AND(ISNUMBER(BG186),ISNUMBER(DK186)),IF(BG186+VLOOKUP(BI186,NyISM!$L$2:$V$4,DK186,1)&gt;160,160,BG186+VLOOKUP(BI186,NyISM!$L$2:$V$4,DK186,1)),""),"")</f>
        <v/>
      </c>
      <c r="FV186" s="9" t="str">
        <f>IF(AND(ISNUMBER(BH186),ISNUMBER(DK186)),IF(BH186+VLOOKUP(BI186,NyIAM!$L$2:$V$4,DK186,1)&gt;160,160,BH186+VLOOKUP(BI186,NyIAM!$L$2:$V$4,DK186,1)),"")</f>
        <v/>
      </c>
    </row>
    <row r="187" spans="1:178" x14ac:dyDescent="0.2">
      <c r="A187" s="51"/>
      <c r="B187" s="51"/>
      <c r="C187" s="51"/>
      <c r="D187" s="51"/>
      <c r="E187" s="51"/>
      <c r="F187" s="51"/>
      <c r="G187" s="51"/>
      <c r="H187" s="51"/>
      <c r="I187" s="51"/>
      <c r="J187" s="52"/>
      <c r="K187" s="52"/>
      <c r="L187" s="53"/>
      <c r="M187" s="53"/>
      <c r="N187" s="58" t="str">
        <f t="shared" si="44"/>
        <v/>
      </c>
      <c r="O187" s="53"/>
      <c r="P187" s="53"/>
      <c r="Q187" s="53"/>
      <c r="R187" s="53"/>
      <c r="S187" s="53"/>
      <c r="T187" s="53"/>
      <c r="U187" s="53"/>
      <c r="V187" s="53"/>
      <c r="W187" s="53"/>
      <c r="X187" s="53"/>
      <c r="Y187" s="53"/>
      <c r="Z187" s="53"/>
      <c r="AA187" s="53"/>
      <c r="AB187" s="53"/>
      <c r="AC187" s="53"/>
      <c r="AD187" s="53"/>
      <c r="AE187" s="53"/>
      <c r="AF187" s="53"/>
      <c r="AG187" s="53"/>
      <c r="AH187" s="53"/>
      <c r="AI187" s="53"/>
      <c r="AJ187" s="4" t="str">
        <f>IF(O187="","",IF(ISNUMBER(N187),VLOOKUP(O187,NyFi!$A$2:$K$40,DK187),""))</f>
        <v/>
      </c>
      <c r="AK187" s="4" t="str">
        <f>IF(P187="","",IF(AND(ISNUMBER(N187),DK187&lt;8),VLOOKUP(P187,NyGs!$A$2:$G$41,DK187),""))</f>
        <v/>
      </c>
      <c r="AL187" s="4" t="str">
        <f>IF(AA187="","",IF(ISNUMBER(N187),VLOOKUP(AA187,NyRm!$A$2:$K$56,DK187),""))</f>
        <v/>
      </c>
      <c r="AM187" s="4" t="str">
        <f>IF(Z187="","",IF(ISNUMBER(N187),VLOOKUP(Z187,NyFm!$A$2:$K$46,DK187),""))</f>
        <v/>
      </c>
      <c r="AN187" s="4" t="str">
        <f>IF(U187="","",IF(AND(ISNUMBER(N187),DK187&lt;8),VLOOKUP(U187,NyLi1R!$A$2:$G$20,DK187),""))</f>
        <v/>
      </c>
      <c r="AO187" s="4" t="str">
        <f>IF(V187="","",IF(AND(ISNUMBER(N187),DK187&lt;8),VLOOKUP(V187,NyLi1E!$A$2:$G$20,DK187),""))</f>
        <v/>
      </c>
      <c r="AP187" s="4" t="str">
        <f>IF(AND(ISNUMBER(N187),ISNUMBER(AN187),ISNUMBER(AO187),DK187&lt;8),VLOOKUP(AN187+AO187,NyLi1T!$A$2:$G$40,DK187),"")</f>
        <v/>
      </c>
      <c r="AQ187" s="4" t="str">
        <f>IF(W187="","",IF(AND(ISNUMBER(N187),DK187&gt;7),VLOOKUP(W187,NyLi2R!$A$2:$K$20,DK187),""))</f>
        <v/>
      </c>
      <c r="AR187" s="4" t="str">
        <f>IF(X187="","",IF(AND(ISNUMBER(N187),DK187&gt;7),VLOOKUP(X187,NyLi2E!$A$2:$K$20,DK187),""))</f>
        <v/>
      </c>
      <c r="AS187" s="4" t="str">
        <f>IF(AND(ISNUMBER(N187),ISNUMBER(AQ187),ISNUMBER(AR187),DK187&gt;7),VLOOKUP(AQ187+AR187,NyLi2T!$A$2:$K$40,DK187),"")</f>
        <v/>
      </c>
      <c r="AT187" s="4" t="str">
        <f>IF(AE187="","",IF(AND(ISNUMBER(N187),DK187&lt;8),VLOOKUP(AE187,NySs!$A$2:$G$28,DK187),""))</f>
        <v/>
      </c>
      <c r="AU187" s="4" t="str">
        <f>IF(AD187="","",IF(AND(ISNUMBER(N187),DK187&lt;9),VLOOKUP(AD187,NyEo!$A$2:$H$22,DK187),""))</f>
        <v/>
      </c>
      <c r="AV187" s="4" t="str">
        <f>IF(Q187="","",IF(AND(ISNUMBER(N187),DK187&gt;7),VLOOKUP(Q187,NyHt!$A$2:$K$17,DK187),""))</f>
        <v/>
      </c>
      <c r="AW187" s="4" t="str">
        <f>IF(R187="","",IF(ISNUMBER(N187),VLOOKUP(R187,NySiF!$A$2:$K$18,DK187),""))</f>
        <v/>
      </c>
      <c r="AX187" s="4" t="str">
        <f>IF(S187="","",IF(ISNUMBER(N187),VLOOKUP(S187,NySiB!$A$2:$K$16,DK187),""))</f>
        <v/>
      </c>
      <c r="AY187" s="4" t="str">
        <f>IF(T187="","",IF(ISNUMBER(N187),VLOOKUP(T187,NySiT!$A$2:$K$32,DK187),""))</f>
        <v/>
      </c>
      <c r="AZ187" s="4" t="str">
        <f>IF(Y187="","",IF(ISNUMBER(N187),VLOOKUP(Y187,NyVs!$A$2:$K$86,DK187),""))</f>
        <v/>
      </c>
      <c r="BA187" s="4" t="str">
        <f>IF(AI187="","",IF(ISNUMBER(N187),VLOOKUP(AI187,NyPp!$A$2:$K$202,DK187),""))</f>
        <v/>
      </c>
      <c r="BB187" s="4" t="str">
        <f>IF(AND(ISNUMBER(AJ187),ISNUMBER(AK187),ISNUMBER(AL187),ISNUMBER(AM187),DK187&lt;8),IF(COUNTIF(O187,0)+COUNTIF(P187,0)+COUNTIF(AA187,0)+COUNTIF(Z187,0)&gt;1,"",VLOOKUP(AJ187+AK187+AL187+AM187,NyIGS!$A$2:$K$78,DK187)),IF(AND(ISNUMBER(AJ187),ISNUMBER(AL187),ISNUMBER(AM187),ISNUMBER(AS187),DK187&gt;7),IF(COUNTIF(O187,0)+COUNTIF(AA187,0)+COUNTIF(Z187,0)+AND(COUNTIF(W187,0),COUNTIF(X187,0))&gt;1,"",VLOOKUP(AJ187+AL187+AM187+AS187,NyIGS!$A$2:$K$78,DK187)),""))</f>
        <v/>
      </c>
      <c r="BC187" s="4" t="str">
        <f>IF(AND(ISNUMBER(AJ187),ISNUMBER(AN187),ISNUMBER(AT187),DK187&lt;8),IF(COUNTIF(O187,0)+COUNTIF(U187,0)+COUNTIF(AE187,0)&gt;1,"",VLOOKUP(AJ187+AN187+AT187,NyIRS!$A$2:$K$59,DK187)),IF(AND(ISNUMBER(AJ187),ISNUMBER(AQ187),DK187&gt;7),IF(COUNTIF(O187,0)+COUNTIF(W187,0)&gt;1,"",VLOOKUP(AJ187+AQ187,NyIRS!$A$2:$K$59,DK187)),""))</f>
        <v/>
      </c>
      <c r="BD187" s="4" t="str">
        <f>IF(AND(ISNUMBER(AK187),ISNUMBER(AL187),ISNUMBER(AM187),DK187&lt;8),IF(COUNTIF(P187,0)+COUNTIF(AA187,0)+COUNTIF(Z187,0)&gt;1,"",VLOOKUP(AK187+AL187+AM187,NyIES!$A$2:$K$59,DK187)),IF(AND(ISNUMBER(AL187),ISNUMBER(AM187),ISNUMBER(AR187),DK187&gt;7),IF(COUNTIF(AA187,0)+COUNTIF(Z187,0)+COUNTIF(X187,0)&gt;1,"",VLOOKUP(AL187+AM187+AR187,NyIES!$A$2:$K$59,DK187)),""))</f>
        <v/>
      </c>
      <c r="BE187" s="4" t="str">
        <f>IF(AND(ISNUMBER(AJ187),ISNUMBER(AP187),ISNUMBER(AU187),DK187&lt;8),IF(COUNTIF(O187,0)+AND(COUNTIF(U187,0),COUNTIF(V187,0))+COUNTIF(AD187,0)&gt;1,"",VLOOKUP(AJ187+AP187+AU187,NyISI!$A$2:$K$59,DK187)),IF(AND(ISNUMBER(AS187),ISNUMBER(AU187),ISNUMBER(AV187),DK187=8),IF(COUNTIF(AD187,0)+COUNTIF(Q187,0)+AND(COUNTIF(W187,0),COUNTIF(X187,0))&gt;1,"",VLOOKUP(AS187+AU187+AV187,NyISI!$A$2:$K$59,DK187)),IF(AND(ISNUMBER(AS187),ISNUMBER(AV187),DK187&gt;8),IF(COUNTIF(Q187,0)+AND(COUNTIF(W187,0),COUNTIF(X187,0))&gt;1,"",VLOOKUP(AS187+AV187,NyISI!$A$2:$K$59,DK187)),"")))</f>
        <v/>
      </c>
      <c r="BF187" s="4" t="str">
        <f>IF(AND(ISNUMBER(AT187),ISNUMBER(AK187),ISNUMBER(AL187),ISNUMBER(AM187),DK187&lt;8),IF(COUNTIF(P187,0)+COUNTIF(AA187,0)+COUNTIF(Z187,0)+COUNTIF(AE187,0)&gt;1,"",VLOOKUP(AT187+AK187+AL187+AM187,NyISS!$A$2:$G$78,DK187)),"")</f>
        <v/>
      </c>
      <c r="BG187" s="4" t="str">
        <f>IF(AND(ISNUMBER(AJ187),ISNUMBER(AL187),ISNUMBER(AM187),DK187&gt;7),IF(COUNTIF(O187,0)+COUNTIF(AA187,0)+COUNTIF(Z187,0)&gt;1,"",VLOOKUP(AJ187+AL187+AM187,NyISM!$A$2:$K$59,DK187)),"")</f>
        <v/>
      </c>
      <c r="BH187" s="4" t="str">
        <f>IF(AND(ISNUMBER(AY187),ISNUMBER(AZ187)),IF(COUNTIF(T187,0)+COUNTIF(Y187,0)&gt;1,"",VLOOKUP(AY187+AZ187,NyIAM!$A$2:$K$40,DK187)),"")</f>
        <v/>
      </c>
      <c r="BJ187" s="4" t="str">
        <f>IF(ISNUMBER(BB187),VLOOKUP(BB187,Percentil!$A$2:$B$122,2,1),"")</f>
        <v/>
      </c>
      <c r="BK187" s="4" t="str">
        <f>IF(ISNUMBER(BC187),VLOOKUP(BC187,Percentil!$A$2:$B$122,2,1),"")</f>
        <v/>
      </c>
      <c r="BL187" s="4" t="str">
        <f>IF(ISNUMBER(BD187),VLOOKUP(BD187,Percentil!$A$2:$B$122,2,1),"")</f>
        <v/>
      </c>
      <c r="BM187" s="4" t="str">
        <f>IF(ISNUMBER(BE187),VLOOKUP(BE187,Percentil!$A$2:$B$122,2,1),"")</f>
        <v/>
      </c>
      <c r="BN187" s="4" t="str">
        <f>IF(ISNUMBER(BF187),VLOOKUP(BF187,Percentil!$A$2:$B$122,2,1),"")</f>
        <v/>
      </c>
      <c r="BO187" s="4" t="str">
        <f>IF(ISNUMBER(BG187),VLOOKUP(BG187,Percentil!$A$2:$B$122,2,1),"")</f>
        <v/>
      </c>
      <c r="BP187" s="4" t="str">
        <f>IF(ISNUMBER(BH187),VLOOKUP(BH187,Percentil!$A$2:$B$122,2,1),"")</f>
        <v/>
      </c>
      <c r="BQ187" s="4" t="str">
        <f>IF(AND(ISNUMBER(AJ187),ISNUMBER(DK187)),IF(AJ187-VLOOKUP(BI187,NyFi!$L$2:$V$4,DK187,1)&lt;1,1 &amp; " - " &amp; AJ187+VLOOKUP(BI187,NyFi!$L$2:$V$4,DK187,1),IF(AJ187+VLOOKUP(BI187,NyFi!$L$2:$V$4,DK187,1)&gt;19,AJ187-VLOOKUP(BI187,NyFi!$L$2:$V$4,DK187,1) &amp; " - " &amp; 19,AJ187-VLOOKUP(BI187,NyFi!$L$2:$V$4,DK187,1) &amp; " - " &amp; AJ187+VLOOKUP(BI187,NyFi!$L$2:$V$4,DK187,1))),"")</f>
        <v/>
      </c>
      <c r="BR187" s="4" t="str">
        <f>IF(AND(ISNUMBER(DK187),DK187&lt;8),IF(AND(ISNUMBER(AK187),ISNUMBER(DK187)),IF(AK187-VLOOKUP(BI187,NyGs!$L$2:$V$4,DK187,1)&lt;1,1 &amp; " - " &amp; AK187+VLOOKUP(BI187,NyGs!$L$2:$V$4,DK187,1),IF(AK187+VLOOKUP(BI187,NyGs!$L$2:$V$4,DK187,1)&gt;19,AK187-VLOOKUP(BI187,NyGs!$L$2:$V$4,DK187,1) &amp; " - " &amp; 19,AK187-VLOOKUP(BI187,NyGs!$L$2:$V$4,DK187,1) &amp; " - " &amp; AK187+VLOOKUP(BI187,NyGs!$L$2:$V$4,DK187,1))),""),"")</f>
        <v/>
      </c>
      <c r="BS187" s="4" t="str">
        <f>IF(AND(ISNUMBER(AL187),ISNUMBER(DK187)),IF(AL187-VLOOKUP(BI187,NyRm!$L$2:$V$4,DK187,1)&lt;1,1 &amp; " - " &amp; AL187+VLOOKUP(BI187,NyRm!$L$2:$V$4,DK187,1),IF(AL187+VLOOKUP(BI187,NyRm!$L$2:$V$4,DK187,1)&gt;19,AL187-VLOOKUP(BI187,NyRm!$L$2:$V$4,DK187,1) &amp; " - " &amp; 19,AL187-VLOOKUP(BI187,NyRm!$L$2:$V$4,DK187,1) &amp; " - " &amp; AL187+VLOOKUP(BI187,NyRm!$L$2:$V$4,DK187,1))),"")</f>
        <v/>
      </c>
      <c r="BT187" s="4" t="str">
        <f>IF(AND(ISNUMBER(AM187),ISNUMBER(DK187)),IF(AM187-VLOOKUP(BI187,NyFm!$L$2:$V$4,DK187,1)&lt;1,1 &amp; " - " &amp; AM187+VLOOKUP(BI187,NyFm!$L$2:$V$4,DK187,1),IF(AM187+VLOOKUP(BI187,NyFm!$L$2:$V$4,DK187,1)&gt;19,AM187-VLOOKUP(BI187,NyFm!$L$2:$V$4,DK187,1) &amp; " - " &amp; 19,AM187-VLOOKUP(BI187,NyFm!$L$2:$V$4,DK187,1) &amp; " - " &amp; AM187+VLOOKUP(BI187,NyFm!$L$2:$V$4,DK187,1))),"")</f>
        <v/>
      </c>
      <c r="BU187" s="4" t="str">
        <f>IF(AND(ISNUMBER(DK187),DK187&lt;8),IF(AND(ISNUMBER(AN187),ISNUMBER(DK187)),IF(AN187-VLOOKUP(BI187,NyLi1R!$L$2:$V$4,DK187,1)&lt;1,1 &amp; " - " &amp; AN187+VLOOKUP(BI187,NyLi1R!$L$2:$V$4,DK187,1),IF(AN187+VLOOKUP(BI187,NyLi1R!$L$2:$V$4,DK187,1)&gt;19,AN187-VLOOKUP(BI187,NyLi1R!$L$2:$V$4,DK187,1) &amp; " - " &amp; 19,AN187-VLOOKUP(BI187,NyLi1R!$L$2:$V$4,DK187,1) &amp; " - " &amp; AN187+VLOOKUP(BI187,NyLi1R!$L$2:$V$4,DK187,1))),""),"")</f>
        <v/>
      </c>
      <c r="BV187" s="4" t="str">
        <f>IF(AND(ISNUMBER(DK187),DK187&lt;8),IF(AND(ISNUMBER(AO187),ISNUMBER(DK187)),IF(AO187-VLOOKUP(BI187,NyLi1E!$L$2:$V$4,DK187,1)&lt;1,1 &amp; " - " &amp; AO187+VLOOKUP(BI187,NyLi1E!$L$2:$V$4,DK187,1),IF(AO187+VLOOKUP(BI187,NyLi1E!$L$2:$V$4,DK187,1)&gt;19,AO187-VLOOKUP(BI187,NyLi1E!$L$2:$V$4,DK187,1) &amp; " - " &amp; 19,AO187-VLOOKUP(BI187,NyLi1E!$L$2:$V$4,DK187,1) &amp; " - " &amp; AO187+VLOOKUP(BI187,NyLi1E!$L$2:$V$4,DK187,1))),""),"")</f>
        <v/>
      </c>
      <c r="BW187" s="4" t="str">
        <f>IF(AND(ISNUMBER(DK187),DK187&lt;8),IF(AND(ISNUMBER(AP187),ISNUMBER(DK187)),IF(AP187-VLOOKUP(BI187,NyLi1T!$L$2:$V$4,DK187,1)&lt;1,1 &amp; " - " &amp; AP187+VLOOKUP(BI187,NyLi1T!$L$2:$V$4,DK187,1),IF(AP187+VLOOKUP(BI187,NyLi1T!$L$2:$V$4,DK187,1)&gt;19,AP187-VLOOKUP(BI187,NyLi1T!$L$2:$V$4,DK187,1) &amp; " - " &amp; 19,AP187-VLOOKUP(BI187,NyLi1T!$L$2:$V$4,DK187,1) &amp; " - " &amp; AP187+VLOOKUP(BI187,NyLi1T!$L$2:$V$4,DK187,1))),""),"")</f>
        <v/>
      </c>
      <c r="BX187" s="4" t="str">
        <f>IF(AND(ISNUMBER(DK187),DK187&gt;7),IF(AND(ISNUMBER(AQ187),ISNUMBER(DK187)),IF(AQ187-VLOOKUP(BI187,NyLi2R!$L$2:$V$4,DK187,1)&lt;1,1 &amp; " - " &amp; AQ187+VLOOKUP(BI187,NyLi2R!$L$2:$V$4,DK187,1),IF(AQ187+VLOOKUP(BI187,NyLi2R!$L$2:$V$4,DK187,1)&gt;19,AQ187-VLOOKUP(BI187,NyLi2R!$L$2:$V$4,DK187,1) &amp; " - " &amp; 19,AQ187-VLOOKUP(BI187,NyLi2R!$L$2:$V$4,DK187,1) &amp; " - " &amp; AQ187+VLOOKUP(BI187,NyLi2R!$L$2:$V$4,DK187,1))),""),"")</f>
        <v/>
      </c>
      <c r="BY187" s="4" t="str">
        <f>IF(AND(ISNUMBER(DK187),DK187&gt;7),IF(AND(ISNUMBER(AR187),ISNUMBER(DK187)),IF(AR187-VLOOKUP(BI187,NyLi2E!$L$2:$V$4,DK187,1)&lt;1,1 &amp; " - " &amp; AR187+VLOOKUP(BI187,NyLi2E!$L$2:$V$4,DK187,1),IF(AR187+VLOOKUP(BI187,NyLi2E!$L$2:$V$4,DK187,1)&gt;19,AR187-VLOOKUP(BI187,NyLi2E!$L$2:$V$4,DK187,1) &amp; " - " &amp; 19,AR187-VLOOKUP(BI187,NyLi2E!$L$2:$V$4,DK187,1) &amp; " - " &amp; AR187+VLOOKUP(BI187,NyLi2E!$L$2:$V$4,DK187,1))),""),"")</f>
        <v/>
      </c>
      <c r="BZ187" s="4" t="str">
        <f>IF(AND(ISNUMBER(DK187),DK187&gt;7),IF(AND(ISNUMBER(AS187),ISNUMBER(DK187)),IF(AS187-VLOOKUP(BI187,NyLi2T!$L$2:$V$4,DK187,1)&lt;1,1 &amp; " - " &amp; AS187+VLOOKUP(BI187,NyLi2T!$L$2:$V$4,DK187,1),IF(AS187+VLOOKUP(BI187,NyLi2T!$L$2:$V$4,DK187,1)&gt;19,AS187-VLOOKUP(BI187,NyLi2T!$L$2:$V$4,DK187,1) &amp; " - " &amp; 19,AS187-VLOOKUP(BI187,NyLi2T!$L$2:$V$4,DK187,1) &amp; " - " &amp; AS187+VLOOKUP(BI187,NyLi2T!$L$2:$V$4,DK187,1))),""),"")</f>
        <v/>
      </c>
      <c r="CA187" s="4" t="str">
        <f>IF(AND(ISNUMBER(DK187),DK187&lt;8),IF(AND(ISNUMBER(AT187),ISNUMBER(DK187)),IF(AT187-VLOOKUP(BI187,NySs!$L$2:$V$4,DK187,1)&lt;1,1 &amp; " - " &amp; AT187+VLOOKUP(BI187,NySs!$L$2:$V$4,DK187,1),IF(AT187+VLOOKUP(BI187,NySs!$L$2:$V$4,DK187,1)&gt;19,AT187-VLOOKUP(BI187,NySs!$L$2:$V$4,DK187,1) &amp; " - " &amp; 19,AT187-VLOOKUP(BI187,NySs!$L$2:$V$4,DK187,1) &amp; " - " &amp; AT187+VLOOKUP(BI187,NySs!$L$2:$V$4,DK187,1))),""),"")</f>
        <v/>
      </c>
      <c r="CB187" s="4" t="str">
        <f>IF(AND(ISNUMBER(DK187),DK187&lt;9),IF(AND(ISNUMBER(AU187),ISNUMBER(DK187)),IF(AU187-VLOOKUP(BI187,NyEo!$L$2:$V$4,DK187,1)&lt;1,1 &amp; " - " &amp; AU187+VLOOKUP(BI187,NyEo!$L$2:$V$4,DK187,1),IF(AU187+VLOOKUP(BI187,NyEo!$L$2:$V$4,DK187,1)&gt;19,AU187-VLOOKUP(BI187,NyEo!$L$2:$V$4,DK187,1) &amp; " - " &amp; 19,AU187-VLOOKUP(BI187,NyEo!$L$2:$V$4,DK187,1) &amp; " - " &amp; AU187+VLOOKUP(BI187,NyEo!$L$2:$V$4,DK187,1))),""),"")</f>
        <v/>
      </c>
      <c r="CC187" s="4" t="str">
        <f>IF(AND(ISNUMBER(DK187),DK187&gt;7),IF(AND(ISNUMBER(AV187),ISNUMBER(DK187)),IF(AV187-VLOOKUP(BI187,NyHt!$L$2:$V$4,DK187,1)&lt;1,1 &amp; " - " &amp; AV187+VLOOKUP(BI187,NyHt!$L$2:$V$4,DK187,1),IF(AV187+VLOOKUP(BI187,NyHt!$L$2:$V$4,DK187,1)&gt;19,AV187-VLOOKUP(BI187,NyHt!$L$2:$V$4,DK187,1) &amp; " - " &amp; 19,AV187-VLOOKUP(BI187,NyHt!$L$2:$V$4,DK187,1) &amp; " - " &amp; AV187+VLOOKUP(BI187,NyHt!$L$2:$V$4,DK187,1))),""),"")</f>
        <v/>
      </c>
      <c r="CD187" s="4" t="str">
        <f>IF(AND(ISNUMBER(AW187),ISNUMBER(DK187)),IF(AW187-VLOOKUP(BI187,NySiF!$L$2:$V$4,DK187,1)&lt;1,1 &amp; " - " &amp; AW187+VLOOKUP(BI187,NySiF!$L$2:$V$4,DK187,1),IF(AW187+VLOOKUP(BI187,NySiF!$L$2:$V$4,DK187,1)&gt;19,AW187-VLOOKUP(BI187,NySiF!$L$2:$V$4,DK187,1) &amp; " - " &amp; 19,AW187-VLOOKUP(BI187,NySiF!$L$2:$V$4,DK187,1) &amp; " - " &amp; AW187+VLOOKUP(BI187,NySiF!$L$2:$V$4,DK187,1))),"")</f>
        <v/>
      </c>
      <c r="CE187" s="4" t="str">
        <f>IF(AND(ISNUMBER(AX187),ISNUMBER(DK187)),IF(AX187-VLOOKUP(BI187,NySiB!$L$2:$V$4,DK187,1)&lt;1,1 &amp; " - " &amp; AX187+VLOOKUP(BI187,NySiB!$L$2:$V$4,DK187,1),IF(AX187+VLOOKUP(BI187,NySiB!$L$2:$V$4,DK187,1)&gt;19,AX187-VLOOKUP(BI187,NySiB!$L$2:$V$4,DK187,1) &amp; " - " &amp; 19,AX187-VLOOKUP(BI187,NySiB!$L$2:$V$4,DK187,1) &amp; " - " &amp; AX187+VLOOKUP(BI187,NySiB!$L$2:$V$4,DK187,1))),"")</f>
        <v/>
      </c>
      <c r="CF187" s="4" t="str">
        <f>IF(AND(ISNUMBER(AY187),ISNUMBER(DK187)),IF(AY187-VLOOKUP(BI187,NySiT!$L$2:$V$4,DK187,1)&lt;1,1 &amp; " - " &amp; AY187+VLOOKUP(BI187,NySiT!$L$2:$V$4,DK187,1),IF(AY187+VLOOKUP(BI187,NySiT!$L$2:$V$4,DK187,1)&gt;19,AY187-VLOOKUP(BI187,NySiT!$L$2:$V$4,DK187,1) &amp; " - " &amp; 19,AY187-VLOOKUP(BI187,NySiT!$L$2:$V$4,DK187,1) &amp; " - " &amp; AY187+VLOOKUP(BI187,NySiT!$L$2:$V$4,DK187,1))),"")</f>
        <v/>
      </c>
      <c r="CG187" s="4" t="str">
        <f>IF(AND(ISNUMBER(AZ187),ISNUMBER(DK187)),IF(AZ187-VLOOKUP(BI187,NyVs!$L$2:$V$4,DK187,1)&lt;1,1 &amp; " - " &amp; AZ187+VLOOKUP(BI187,NyVs!$L$2:$V$4,DK187,1),IF(AZ187+VLOOKUP(BI187,NyVs!$L$2:$V$4,DK187,1)&gt;19,AZ187-VLOOKUP(BI187,NyVs!$L$2:$V$4,DK187,1) &amp; " - " &amp; 19,AZ187-VLOOKUP(BI187,NyVs!$L$2:$V$4,DK187,1) &amp; " - " &amp; AZ187+VLOOKUP(BI187,NyVs!$L$2:$V$4,DK187,1))),"")</f>
        <v/>
      </c>
      <c r="CH187" s="4" t="str">
        <f>IF(AND(ISNUMBER(BA187),ISNUMBER(DK187)),IF(BA187-VLOOKUP(BI187,NyPp!$L$2:$V$4,DK187,1)&lt;1,1 &amp; " - " &amp; BA187+VLOOKUP(BI187,NyPp!$L$2:$V$4,DK187,1),IF(BA187+VLOOKUP(BI187,NyPp!$L$2:$V$4,DK187,1)&gt;19,BA187-VLOOKUP(BI187,NyPp!$L$2:$V$4,DK187,1) &amp; " - " &amp; 19,BA187-VLOOKUP(BI187,NyPp!$L$2:$V$4,DK187,1) &amp; " - " &amp; BA187+VLOOKUP(BI187,NyPp!$L$2:$V$4,DK187,1))),"")</f>
        <v/>
      </c>
      <c r="CI187" s="4" t="str">
        <f>IF(AND(ISNUMBER(BB187),ISNUMBER(DK187)),IF(BB187-VLOOKUP(BI187,NyIGS!$L$2:$V$4,DK187,1)&lt;40,40 &amp; " - " &amp; BB187+VLOOKUP(BI187,NyIGS!$L$2:$V$4,DK187,1),IF(BB187+VLOOKUP(BI187,NyIGS!$L$2:$V$4,DK187,1)&gt;160,BB187-VLOOKUP(BI187,NyIGS!$L$2:$V$4,DK187,1) &amp; " - " &amp; 160,BB187-VLOOKUP(BI187,NyIGS!$L$2:$V$4,DK187,1) &amp; " - " &amp; BB187+VLOOKUP(BI187,NyIGS!$L$2:$V$4,DK187,1))),"")</f>
        <v/>
      </c>
      <c r="CJ187" s="4" t="str">
        <f>IF(AND(ISNUMBER(BC187),ISNUMBER(DK187)),IF(BC187-VLOOKUP(BI187,NyIRS!$L$2:$V$4,DK187,1)&lt;40,40 &amp; " - " &amp; BC187+VLOOKUP(BI187,NyIRS!$L$2:$V$4,DK187,1),IF(BC187+VLOOKUP(BI187,NyIRS!$L$2:$V$4,DK187,1)&gt;160,BC187-VLOOKUP(BI187,NyIRS!$L$2:$V$4,DK187,1) &amp; " - " &amp; 160,BC187-VLOOKUP(BI187,NyIRS!$L$2:$V$4,DK187,1) &amp; " - " &amp; BC187+VLOOKUP(BI187,NyIRS!$L$2:$V$4,DK187,1))),"")</f>
        <v/>
      </c>
      <c r="CK187" s="4" t="str">
        <f>IF(AND(ISNUMBER(BD187),ISNUMBER(DK187)),IF(BD187-VLOOKUP(BI187,NyIES!$L$2:$V$4,DK187,1)&lt;40,40 &amp; " - " &amp; BD187+VLOOKUP(BI187,NyIES!$L$2:$V$4,DK187,1),IF(BD187+VLOOKUP(BI187,NyIES!$L$2:$V$4,DK187,1)&gt;160,BD187-VLOOKUP(BI187,NyIES!$L$2:$V$4,DK187,1) &amp; " - " &amp; 160,BD187-VLOOKUP(BI187,NyIES!$L$2:$V$4,DK187,1) &amp; " - " &amp; BD187+VLOOKUP(BI187,NyIES!$L$2:$V$4,DK187,1))),"")</f>
        <v/>
      </c>
      <c r="CL187" s="4" t="str">
        <f>IF(AND(ISNUMBER(BE187),ISNUMBER(DK187)),IF(BE187-VLOOKUP(BI187,NyISI!$L$2:$V$4,DK187,1)&lt;40,40 &amp; " - " &amp; BE187+VLOOKUP(BI187,NyISI!$L$2:$V$4,DK187,1),IF(BE187+VLOOKUP(BI187,NyISI!$L$2:$V$4,DK187,1)&gt;160,BE187-VLOOKUP(BI187,NyISI!$L$2:$V$4,DK187,1) &amp; " - " &amp; 160,BE187-VLOOKUP(BI187,NyISI!$L$2:$V$4,DK187,1) &amp; " - " &amp; BE187+VLOOKUP(BI187,NyISI!$L$2:$V$4,DK187,1))),"")</f>
        <v/>
      </c>
      <c r="CM187" s="4" t="str">
        <f>IF(AND(ISNUMBER(DK187),DK187&lt;8),IF(AND(ISNUMBER(BF187),ISNUMBER(DK187)),IF(BF187-VLOOKUP(BI187,NyISS!$L$2:$V$4,DK187,1)&lt;40,40 &amp; " - " &amp; BF187+VLOOKUP(BI187,NyISS!$L$2:$V$4,DK187,1),IF(BF187+VLOOKUP(BI187,NyISS!$L$2:$V$4,DK187,1)&gt;160,BF187-VLOOKUP(BI187,NyISS!$L$2:$V$4,DK187,1) &amp; " - " &amp; 160,BF187-VLOOKUP(BI187,NyISS!$L$2:$V$4,DK187,1) &amp; " - " &amp; BF187+VLOOKUP(BI187,NyISS!$L$2:$V$4,DK187,1))),""),"")</f>
        <v/>
      </c>
      <c r="CN187" s="4" t="str">
        <f>IF(AND(ISNUMBER(DK187),DK187&gt;7),IF(AND(ISNUMBER(BG187),ISNUMBER(DK187)),IF(BG187-VLOOKUP(BI187,NyISM!$L$2:$V$4,DK187,1)&lt;40,40 &amp; " - " &amp; BG187+VLOOKUP(BI187,NyISM!$L$2:$V$4,DK187,1),IF(BG187+VLOOKUP(BI187,NyISM!$L$2:$V$4,DK187,1)&gt;160,BG187-VLOOKUP(BI187,NyISM!$L$2:$V$4,DK187,1) &amp; " - " &amp; 160,BG187-VLOOKUP(BI187,NyISM!$L$2:$V$4,DK187,1) &amp; " - " &amp; BG187+VLOOKUP(BI187,NyISM!$L$2:$V$4,DK187,1))),""),"")</f>
        <v/>
      </c>
      <c r="CO187" s="4" t="str">
        <f>IF(AND(ISNUMBER(BH187),ISNUMBER(DK187)),IF(BH187-VLOOKUP(BI187,NyIAM!$L$2:$V$4,DK187,1)&lt;40,40 &amp; " - " &amp; BH187+VLOOKUP(BI187,NyIAM!$L$2:$V$4,DK187,1),IF(BH187+VLOOKUP(BI187,NyIAM!$L$2:$V$4,DK187,1)&gt;160,BH187-VLOOKUP(BI187,NyIAM!$L$2:$V$4,DK187,1) &amp; " - " &amp; 160,BH187-VLOOKUP(BI187,NyIAM!$L$2:$V$4,DK187,1) &amp; " - " &amp; BH187+VLOOKUP(BI187,NyIAM!$L$2:$V$4,DK187,1))),"")</f>
        <v/>
      </c>
      <c r="CP187" s="4" t="str">
        <f>IF(AF187="","",IF(AND(ISNUMBER(AF187),ISNUMBER(DK187)),IF(VLOOKUP(AF187,NyOm!$A$2:$K$30,DK187,1)=1,"Onormalt få ord",IF(VLOOKUP(AF187,NyOm!$A$2:$K$30,DK187,1)=2,"Färre antal ord än normalt",IF(VLOOKUP(AF187,NyOm!$A$2:$K$30,DK187,1)=3,"Normalt antal ord","")))))</f>
        <v/>
      </c>
      <c r="CQ187" s="4" t="str">
        <f>IF(AB187="","",IF(AND(ISNUMBER(AB187),ISNUMBER(DK187)),IF(VLOOKUP(AB187,NyPbTid!$A$2:$K$218,DK187,1)=1,"Onormalt lång tidsåtgång",IF(VLOOKUP(AB187,NyPbTid!$A$2:$K$218,DK187,1)=2,"Långsammare än normalt",IF(VLOOKUP(AB187,NyPbTid!$A$2:$K$218,DK187,1)=3,"Normal tidsåtgång","")))))</f>
        <v/>
      </c>
      <c r="CR187" s="4" t="str">
        <f>IF(AC187="","",IF(AND(ISNUMBER(AC187),ISNUMBER(DK187)),IF(VLOOKUP(AC187,NyPbFel!$A$2:$K$18,DK187,1)=1,"Onormalt antal fel",IF(VLOOKUP(AC187,NyPbFel!$A$2:$K$18,DK187,1)=2,"Fler fel än normalt",IF(VLOOKUP(AC187,NyPbFel!$A$2:$K$18,DK187,1)=3,"Normalt antal fel","")))))</f>
        <v/>
      </c>
      <c r="CS187" s="4" t="str">
        <f t="shared" si="50"/>
        <v/>
      </c>
      <c r="CT187" s="4" t="str">
        <f>IF(OR(ISNUMBER(CS187),CS187="0**"),IF(ISNUMBER(CS187),CS187/ABS(CS187)*VLOOKUP(1,SignDiff!$A$3:$K$4,DK187,1),VLOOKUP(1,SignDiff!$A$3:$K$4,DK187,1)),"")</f>
        <v/>
      </c>
      <c r="CU187" s="4" t="str">
        <f>IF(OR(ISNUMBER(CS187),CS187="0**"),IF(ISNUMBER(CS187),CS187/ABS(CS187)*VLOOKUP(1,SignDiff!$A$7:$K$8,DK187,1),VLOOKUP(1,SignDiff!$A$7:$K$8,DK187,1)),"")</f>
        <v/>
      </c>
      <c r="CV187" s="4" t="str">
        <f t="shared" si="51"/>
        <v/>
      </c>
      <c r="CW187" s="4" t="str">
        <f t="shared" si="52"/>
        <v/>
      </c>
      <c r="CX187" s="4" t="str">
        <f>IF(OR(ISNUMBER(CS187),CS187="0**"),IF(CS187="0**",VLOOKUP(0,'IRS-IES'!$A$2:$C$43,2,1),IF(CS187&lt;0,VLOOKUP(ABS(CS187),'IRS-IES'!$A$2:$C$43,2,1),VLOOKUP(ABS(CS187),'IRS-IES'!$A$2:$C$43,3,1))),"")</f>
        <v/>
      </c>
      <c r="CY187" s="4" t="str">
        <f t="shared" si="53"/>
        <v/>
      </c>
      <c r="CZ187" s="4" t="str">
        <f>IF(OR(ISNUMBER(CY187),CY187="0**"),IF(ISNUMBER(CY187),CY187/ABS(CY187)*VLOOKUP(2,SignDiff!$A$3:$K$4,DK187,1),VLOOKUP(2,SignDiff!$A$3:$K$4,DK187,1)),"")</f>
        <v/>
      </c>
      <c r="DA187" s="4" t="str">
        <f>IF(OR(ISNUMBER(CY187),CY187="0**"),IF(ISNUMBER(CY187),CY187/ABS(CY187)*VLOOKUP(2,SignDiff!$A$7:$K$8,DK187,1),VLOOKUP(2,SignDiff!$A$7:$K$8,DK187,1)),"")</f>
        <v/>
      </c>
      <c r="DB187" s="4" t="str">
        <f t="shared" si="54"/>
        <v/>
      </c>
      <c r="DC187" s="4" t="str">
        <f t="shared" si="55"/>
        <v/>
      </c>
      <c r="DD187" s="4" t="str">
        <f>IF(OR(ISNUMBER(CY187),CY187="0**"),IF(CY187="0**",VLOOKUP(0,'ISI-ISS'!$A$2:$C$43,2,1),IF(CY187&lt;0,VLOOKUP(ABS(CY187),'ISI-ISS'!$A$2:$C$43,2,1),VLOOKUP(ABS(CY187),'ISI-ISS'!$A$2:$C$43,3,1))),"")</f>
        <v/>
      </c>
      <c r="DE187" s="4" t="str">
        <f t="shared" si="56"/>
        <v/>
      </c>
      <c r="DF187" s="4" t="str">
        <f>IF(OR(ISNUMBER(DE187),DE187="0**"),IF(ISNUMBER(DE187),DE187/ABS(DE187)*VLOOKUP(2,SignDiff!$A$3:$K$4,DK187,1),VLOOKUP(2,SignDiff!$A$3:$K$4,DK187,1)),"")</f>
        <v/>
      </c>
      <c r="DG187" s="4" t="str">
        <f>IF(OR(ISNUMBER(DE187),DE187="0**"),IF(ISNUMBER(DE187),DE187/ABS(DE187)*VLOOKUP(2,SignDiff!$A$7:$K$8,DK187,1),VLOOKUP(2,SignDiff!$A$7:$K$8,DK187,1)),"")</f>
        <v/>
      </c>
      <c r="DH187" s="4" t="str">
        <f t="shared" si="57"/>
        <v/>
      </c>
      <c r="DI187" s="4" t="str">
        <f t="shared" si="58"/>
        <v/>
      </c>
      <c r="DJ187" s="4" t="str">
        <f>IF(OR(ISNUMBER(DE187),DE187="0**"),IF(DE187="0**",VLOOKUP(0,'ISI-ISM'!$A$2:$C$43,2,1),IF(DE187&lt;0,VLOOKUP(ABS(DE187),'ISI-ISM'!$A$2:$C$43,2,1),VLOOKUP(ABS(DE187),'ISI-ISM'!$A$2:$C$43,3,1))),"")</f>
        <v/>
      </c>
      <c r="DK187" s="4" t="str">
        <f>IF(ISERROR(VLOOKUP(N187,age!$A$2:$C$11,2,1)),"",VLOOKUP(N187,age!$A$2:$C$11,2,1))</f>
        <v/>
      </c>
      <c r="DL187" s="4" t="str">
        <f>IF(ISERROR(VLOOKUP(N187,age!$A$2:$C$11,3,1)),"",VLOOKUP(N187,age!$A$2:$C$11,3,1))</f>
        <v/>
      </c>
      <c r="DM187" s="4">
        <f t="shared" si="45"/>
        <v>0</v>
      </c>
      <c r="DN187" s="4">
        <f t="shared" si="46"/>
        <v>0</v>
      </c>
      <c r="DO187" s="4">
        <f t="shared" si="47"/>
        <v>0</v>
      </c>
      <c r="DP187" s="4">
        <f t="shared" si="48"/>
        <v>0</v>
      </c>
      <c r="DQ187" s="4">
        <f t="shared" si="49"/>
        <v>0</v>
      </c>
      <c r="DR187" s="9" t="str">
        <f t="shared" si="59"/>
        <v/>
      </c>
      <c r="DS187" s="9" t="str">
        <f t="shared" si="60"/>
        <v/>
      </c>
      <c r="DT187" s="9" t="str">
        <f t="shared" si="61"/>
        <v/>
      </c>
      <c r="DU187" s="9" t="str">
        <f t="shared" si="62"/>
        <v/>
      </c>
      <c r="DV187" s="9" t="str">
        <f t="shared" si="63"/>
        <v/>
      </c>
      <c r="DW187" s="9" t="str">
        <f t="shared" si="64"/>
        <v/>
      </c>
      <c r="DX187" s="9" t="str">
        <f t="shared" si="65"/>
        <v/>
      </c>
      <c r="DY187" s="9" t="str">
        <f>IF(AND(ISNUMBER(AJ187),ISNUMBER(DK187)),IF(AJ187-VLOOKUP(BI187,NyFi!$L$2:$V$4,DK187,1)&lt;1,1,AJ187-VLOOKUP(BI187,NyFi!$L$2:$V$4,DK187,1)),"")</f>
        <v/>
      </c>
      <c r="DZ187" s="9" t="str">
        <f>IF(AND(ISNUMBER(DK187),DK187&lt;8),IF(AND(ISNUMBER(AK187),ISNUMBER(DK187)),IF(AK187-VLOOKUP(BI187,NyGs!$L$2:$V$4,DK187,1)&lt;1,1,AK187-VLOOKUP(BI187,NyGs!$L$2:$V$4,DK187,1)),""),"")</f>
        <v/>
      </c>
      <c r="EA187" s="9" t="str">
        <f>IF(AND(ISNUMBER(AL187),ISNUMBER(DK187)),IF(AL187-VLOOKUP(BI187,NyRm!$L$2:$V$4,DK187,1)&lt;1,1,AL187-VLOOKUP(BI187,NyRm!$L$2:$V$4,DK187,1)),"")</f>
        <v/>
      </c>
      <c r="EB187" s="9" t="str">
        <f>IF(AND(ISNUMBER(AM187),ISNUMBER(DK187)),IF(AM187-VLOOKUP(BI187,NyFm!$L$2:$V$4,DK187,1)&lt;1,1,AM187-VLOOKUP(BI187,NyFm!$L$2:$V$4,DK187,1)),"")</f>
        <v/>
      </c>
      <c r="EC187" s="9" t="str">
        <f>IF(AND(ISNUMBER(DK187),DK187&lt;8),IF(AND(ISNUMBER(AN187),ISNUMBER(DK187)),IF(AN187-VLOOKUP(BI187,NyLi1R!$L$2:$V$4,DK187,1)&lt;1,1,AN187-VLOOKUP(BI187,NyLi1R!$L$2:$V$4,DK187,1)),""),"")</f>
        <v/>
      </c>
      <c r="ED187" s="9" t="str">
        <f>IF(AND(ISNUMBER(DK187),DK187&lt;8),IF(AND(ISNUMBER(AO187),ISNUMBER(DK187)),IF(AO187-VLOOKUP(BI187,NyLi1E!$L$2:$V$4,DK187,1)&lt;1,1,AO187-VLOOKUP(BI187,NyLi1E!$L$2:$V$4,DK187,1)),""),"")</f>
        <v/>
      </c>
      <c r="EE187" s="9" t="str">
        <f>IF(AND(ISNUMBER(DK187),DK187&lt;8),IF(AND(ISNUMBER(AP187),ISNUMBER(DK187)),IF(AP187-VLOOKUP(BI187,NyLi1T!$L$2:$V$4,DK187,1)&lt;1,1,AP187-VLOOKUP(BI187,NyLi1T!$L$2:$V$4,DK187,1)),""),"")</f>
        <v/>
      </c>
      <c r="EF187" s="9" t="str">
        <f>IF(AND(ISNUMBER(DK187),DK187&gt;7),IF(AND(ISNUMBER(AQ187),ISNUMBER(DK187)),IF(AQ187-VLOOKUP(BI187,NyLi2R!$L$2:$V$4,DK187,1)&lt;1,1,AQ187-VLOOKUP(BI187,NyLi2R!$L$2:$V$4,DK187,1)),""),"")</f>
        <v/>
      </c>
      <c r="EG187" s="9" t="str">
        <f>IF(AND(ISNUMBER(DK187),DK187&gt;7),IF(AND(ISNUMBER(AR187),ISNUMBER(DK187)),IF(AR187-VLOOKUP(BI187,NyLi2E!$L$2:$V$4,DK187,1)&lt;1,1,AR187-VLOOKUP(BI187,NyLi2E!$L$2:$V$4,DK187,1)),""),"")</f>
        <v/>
      </c>
      <c r="EH187" s="9" t="str">
        <f>IF(AND(ISNUMBER(DK187),DK187&gt;7),IF(AND(ISNUMBER(AS187),ISNUMBER(DK187)),IF(AS187-VLOOKUP(BI187,NyLi2T!$L$2:$V$4,DK187,1)&lt;1,1,AS187-VLOOKUP(BI187,NyLi2T!$L$2:$V$4,DK187,1)),""),"")</f>
        <v/>
      </c>
      <c r="EI187" s="9" t="str">
        <f>IF(AND(ISNUMBER(DK187),DK187&lt;8),IF(AND(ISNUMBER(AT187),ISNUMBER(DK187)),IF(AT187-VLOOKUP(BI187,NySs!$L$2:$V$4,DK187,1)&lt;1,1,AT187-VLOOKUP(BI187,NySs!$L$2:$V$4,DK187,1)),""),"")</f>
        <v/>
      </c>
      <c r="EJ187" s="9" t="str">
        <f>IF(AND(ISNUMBER(DK187),DK187&lt;9),IF(AND(ISNUMBER(AU187),ISNUMBER(DK187)),IF(AU187-VLOOKUP(BI187,NyEo!$L$2:$V$4,DK187,1)&lt;1,1,AU187-VLOOKUP(BI187,NyEo!$L$2:$V$4,DK187,1)),""),"")</f>
        <v/>
      </c>
      <c r="EK187" s="9" t="str">
        <f>IF(AND(ISNUMBER(DK187),DK187&gt;7),IF(AND(ISNUMBER(AV187),ISNUMBER(DK187)),IF(AV187-VLOOKUP(BI187,NyHt!$L$2:$V$4,DK187,1)&lt;1,1,AV187-VLOOKUP(BI187,NyHt!$L$2:$V$4,DK187,1)),""),"")</f>
        <v/>
      </c>
      <c r="EL187" s="9" t="str">
        <f>IF(AND(ISNUMBER(AW187),ISNUMBER(DK187)),IF(AW187-VLOOKUP(BI187,NySiF!$L$2:$V$4,DK187,1)&lt;1,1,AW187-VLOOKUP(BI187,NySiF!$L$2:$V$4,DK187,1)),"")</f>
        <v/>
      </c>
      <c r="EM187" s="9" t="str">
        <f>IF(AND(ISNUMBER(AX187),ISNUMBER(DK187)),IF(AX187-VLOOKUP(BI187,NySiB!$L$2:$V$4,DK187,1)&lt;1,1,AX187-VLOOKUP(BI187,NySiB!$L$2:$V$4,DK187,1)),"")</f>
        <v/>
      </c>
      <c r="EN187" s="9" t="str">
        <f>IF(AND(ISNUMBER(AY187),ISNUMBER(DK187)),IF(AY187-VLOOKUP(BI187,NySiT!$L$2:$V$4,DK187,1)&lt;1,1,AY187-VLOOKUP(BI187,NySiT!$L$2:$V$4,DK187,1)),"")</f>
        <v/>
      </c>
      <c r="EO187" s="9" t="str">
        <f>IF(AND(ISNUMBER(AZ187),ISNUMBER(DK187)),IF(AZ187-VLOOKUP(BI187,NyVs!$L$2:$V$4,DK187,1)&lt;1,1,AZ187-VLOOKUP(BI187,NyVs!$L$2:$V$4,DK187,1)),"")</f>
        <v/>
      </c>
      <c r="EP187" s="9" t="str">
        <f>IF(AND(ISNUMBER(BA187),ISNUMBER(DK187)),IF(BA187-VLOOKUP(BI187,NyPp!$L$2:$V$4,DK187,1)&lt;1,1,BA187-VLOOKUP(BI187,NyPp!$L$2:$V$4,DK187,1)),"")</f>
        <v/>
      </c>
      <c r="EQ187" s="9" t="str">
        <f>IF(AND(ISNUMBER(BB187),ISNUMBER(DK187)),IF(BB187-VLOOKUP(BI187,NyIGS!$L$2:$V$4,DK187,1)&lt;40,40,BB187-VLOOKUP(BI187,NyIGS!$L$2:$V$4,DK187,1)),"")</f>
        <v/>
      </c>
      <c r="ER187" s="9" t="str">
        <f>IF(AND(ISNUMBER(BC187),ISNUMBER(DK187)),IF(BC187-VLOOKUP(BI187,NyIRS!$L$2:$V$4,DK187,1)&lt;40,40,BC187-VLOOKUP(BI187,NyIRS!$L$2:$V$4,DK187,1)),"")</f>
        <v/>
      </c>
      <c r="ES187" s="9" t="str">
        <f>IF(AND(ISNUMBER(BD187),ISNUMBER(DK187)),IF(BD187-VLOOKUP(BI187,NyIES!$L$2:$V$4,DK187,1)&lt;40,40,BD187-VLOOKUP(BI187,NyIES!$L$2:$V$4,DK187,1)),"")</f>
        <v/>
      </c>
      <c r="ET187" s="9" t="str">
        <f>IF(AND(ISNUMBER(BE187),ISNUMBER(DK187)),IF(BE187-VLOOKUP(BI187,NyISI!$L$2:$V$4,DK187,1)&lt;40,40,BE187-VLOOKUP(BI187,NyISI!$L$2:$V$4,DK187,1)),"")</f>
        <v/>
      </c>
      <c r="EU187" s="9" t="str">
        <f>IF(AND(ISNUMBER(DK187),DK187&lt;8),IF(AND(ISNUMBER(BF187),ISNUMBER(DK187)),IF(BF187-VLOOKUP(BI187,NyISS!$L$2:$V$4,DK187,1)&lt;40,40,BF187-VLOOKUP(BI187,NyISS!$L$2:$V$4,DK187,1)),""),"")</f>
        <v/>
      </c>
      <c r="EV187" s="9" t="str">
        <f>IF(AND(ISNUMBER(DK187),DK187&gt;7),IF(AND(ISNUMBER(BG187),ISNUMBER(DK187)),IF(BG187-VLOOKUP(BI187,NyISM!$L$2:$V$4,DK187,1)&lt;40,40,BG187-VLOOKUP(BI187,NyISM!$L$2:$V$4,DK187,1)),""),"")</f>
        <v/>
      </c>
      <c r="EW187" s="9" t="str">
        <f>IF(AND(ISNUMBER(BH187),ISNUMBER(DK187)),IF(BH187-VLOOKUP(BI187,NyIAM!$L$2:$V$4,DK187,1)&lt;40,40,BH187-VLOOKUP(BI187,NyIAM!$L$2:$V$4,DK187,1)),"")</f>
        <v/>
      </c>
      <c r="EX187" s="9" t="str">
        <f>IF(AND(ISNUMBER(AJ187),ISNUMBER(DK187)),IF(AJ187+VLOOKUP(BI187,NyFi!$L$2:$V$4,DK187,1)&gt;19,19,AJ187+VLOOKUP(BI187,NyFi!$L$2:$V$4,DK187,1)),"")</f>
        <v/>
      </c>
      <c r="EY187" s="9" t="str">
        <f>IF(AND(ISNUMBER(DK187),DK187&lt;8),IF(AND(ISNUMBER(AK187),ISNUMBER(DK187)),IF(AK187+VLOOKUP(BI187,NyGs!$L$2:$V$4,DK187,1)&gt;19,19,AK187+VLOOKUP(BI187,NyGs!$L$2:$V$4,DK187,1)),""),"")</f>
        <v/>
      </c>
      <c r="EZ187" s="9" t="str">
        <f>IF(AND(ISNUMBER(AL187),ISNUMBER(DK187)),IF(AL187+VLOOKUP(BI187,NyRm!$L$2:$V$4,DK187,1)&gt;19,19,AL187+VLOOKUP(BI187,NyRm!$L$2:$V$4,DK187,1)),"")</f>
        <v/>
      </c>
      <c r="FA187" s="9" t="str">
        <f>IF(AND(ISNUMBER(AM187),ISNUMBER(DK187)),IF(AM187+VLOOKUP(BI187,NyFm!$L$2:$V$4,DK187,1)&gt;19,19,AM187+VLOOKUP(BI187,NyFm!$L$2:$V$4,DK187,1)),"")</f>
        <v/>
      </c>
      <c r="FB187" s="9" t="str">
        <f>IF(AND(ISNUMBER(DK187),DK187&lt;8),IF(AND(ISNUMBER(AN187),ISNUMBER(DK187)),IF(AN187+VLOOKUP(BI187,NyLi1R!$L$2:$V$4,DK187,1)&gt;19,19,AN187+VLOOKUP(BI187,NyLi1R!$L$2:$V$4,DK187,1)),""),"")</f>
        <v/>
      </c>
      <c r="FC187" s="9" t="str">
        <f>IF(AND(ISNUMBER(DK187),DK187&lt;8),IF(AND(ISNUMBER(AO187),ISNUMBER(DK187)),IF(AO187+VLOOKUP(BI187,NyLi1E!$L$2:$V$4,DK187,1)&gt;19,19,AO187+VLOOKUP(BI187,NyLi1E!$L$2:$V$4,DK187,1)),""),"")</f>
        <v/>
      </c>
      <c r="FD187" s="9" t="str">
        <f>IF(AND(ISNUMBER(DK187),DK187&lt;8),IF(AND(ISNUMBER(AP187),ISNUMBER(DK187)),IF(AP187+VLOOKUP(BI187,NyLi1T!$L$2:$V$4,DK187,1)&gt;19,19,AP187+VLOOKUP(BI187,NyLi1T!$L$2:$V$4,DK187,1)),""),"")</f>
        <v/>
      </c>
      <c r="FE187" s="9" t="str">
        <f>IF(AND(ISNUMBER(DK187),DK187&gt;7),IF(AND(ISNUMBER(AQ187),ISNUMBER(DK187)),IF(AQ187+VLOOKUP(BI187,NyLi2R!$L$2:$V$4,DK187,1)&gt;19,19,AQ187+VLOOKUP(BI187,NyLi2R!$L$2:$V$4,DK187,1)),""),"")</f>
        <v/>
      </c>
      <c r="FF187" s="9" t="str">
        <f>IF(AND(ISNUMBER(DK187),DK187&gt;7),IF(AND(ISNUMBER(AR187),ISNUMBER(DK187)),IF(AR187+VLOOKUP(BI187,NyLi2E!$L$2:$V$4,DK187,1)&gt;19,19,AR187+VLOOKUP(BI187,NyLi2E!$L$2:$V$4,DK187,1)),""),"")</f>
        <v/>
      </c>
      <c r="FG187" s="9" t="str">
        <f>IF(AND(ISNUMBER(DK187),DK187&gt;7),IF(AND(ISNUMBER(AS187),ISNUMBER(DK187)),IF(AS187+VLOOKUP(BI187,NyLi2T!$L$2:$V$4,DK187,1)&gt;19,19,AS187+VLOOKUP(BI187,NyLi2T!$L$2:$V$4,DK187,1)),""),"")</f>
        <v/>
      </c>
      <c r="FH187" s="9" t="str">
        <f>IF(AND(ISNUMBER(DK187),DK187&lt;8),IF(AND(ISNUMBER(AT187),ISNUMBER(DK187)),IF(AT187+VLOOKUP(BI187,NySs!$L$2:$V$4,DK187,1)&gt;19,19,AT187+VLOOKUP(BI187,NySs!$L$2:$V$4,DK187,1)),""),"")</f>
        <v/>
      </c>
      <c r="FI187" s="9" t="str">
        <f>IF(AND(ISNUMBER(DK187),DK187&lt;9),IF(AND(ISNUMBER(AU187),ISNUMBER(DK187)),IF(AU187+VLOOKUP(BI187,NyEo!$L$2:$V$4,DK187,1)&gt;19,19,AU187+VLOOKUP(BI187,NyEo!$L$2:$V$4,DK187,1)),""),"")</f>
        <v/>
      </c>
      <c r="FJ187" s="9" t="str">
        <f>IF(AND(ISNUMBER(DK187),DK187&gt;7),IF(AND(ISNUMBER(AV187),ISNUMBER(DK187)),IF(AV187+VLOOKUP(BI187,NyHt!$L$2:$V$4,DK187,1)&gt;19,19,AV187+VLOOKUP(BI187,NyHt!$L$2:$V$4,DK187,1)),""),"")</f>
        <v/>
      </c>
      <c r="FK187" s="9" t="str">
        <f>IF(AND(ISNUMBER(AW187),ISNUMBER(DK187)),IF(AW187+VLOOKUP(BI187,NySiF!$L$2:$V$4,DK187,1)&gt;19,19,AW187+VLOOKUP(BI187,NySiF!$L$2:$V$4,DK187,1)),"")</f>
        <v/>
      </c>
      <c r="FL187" s="9" t="str">
        <f>IF(AND(ISNUMBER(AX187),ISNUMBER(DK187)),IF(AX187+VLOOKUP(BI187,NySiB!$L$2:$V$4,DK187,1)&gt;19,19,AX187+VLOOKUP(BI187,NySiB!$L$2:$V$4,DK187,1)),"")</f>
        <v/>
      </c>
      <c r="FM187" s="9" t="str">
        <f>IF(AND(ISNUMBER(AY187),ISNUMBER(DK187)),IF(AY187+VLOOKUP(BI187,NySiT!$L$2:$V$4,DK187,1)&gt;19,19,AY187+VLOOKUP(BI187,NySiT!$L$2:$V$4,DK187,1)),"")</f>
        <v/>
      </c>
      <c r="FN187" s="9" t="str">
        <f>IF(AND(ISNUMBER(AZ187),ISNUMBER(DK187)),IF(AZ187+VLOOKUP(BI187,NyVs!$L$2:$V$4,DK187,1)&gt;19,19,AZ187+VLOOKUP(BI187,NyVs!$L$2:$V$4,DK187,1)),"")</f>
        <v/>
      </c>
      <c r="FO187" s="9" t="str">
        <f>IF(AND(ISNUMBER(BA187),ISNUMBER(DK187)),IF(BA187+VLOOKUP(BI187,NyPp!$L$2:$V$4,DK187,1)&gt;19,19,BA187+VLOOKUP(BI187,NyPp!$L$2:$V$4,DK187,1)),"")</f>
        <v/>
      </c>
      <c r="FP187" s="9" t="str">
        <f>IF(AND(ISNUMBER(BB187),ISNUMBER(DK187)),IF(BB187+VLOOKUP(BI187,NyIGS!$L$2:$V$4,DK187,1)&gt;160,160,BB187+VLOOKUP(BI187,NyIGS!$L$2:$V$4,DK187,1)),"")</f>
        <v/>
      </c>
      <c r="FQ187" s="9" t="str">
        <f>IF(AND(ISNUMBER(BC187),ISNUMBER(DK187)),IF(BC187+VLOOKUP(BI187,NyIRS!$L$2:$V$4,DK187,1)&gt;160,160,BC187+VLOOKUP(BI187,NyIRS!$L$2:$V$4,DK187,1)),"")</f>
        <v/>
      </c>
      <c r="FR187" s="9" t="str">
        <f>IF(AND(ISNUMBER(BD187),ISNUMBER(DK187)),IF(BD187+VLOOKUP(BI187,NyIES!$L$2:$V$4,DK187,1)&gt;160,160, BD187+VLOOKUP(BI187,NyIES!$L$2:$V$4,DK187,1)),"")</f>
        <v/>
      </c>
      <c r="FS187" s="9" t="str">
        <f>IF(AND(ISNUMBER(BE187),ISNUMBER(DK187)),IF(BE187+VLOOKUP(BI187,NyISI!$L$2:$V$4,DK187,1)&gt;160,160,BE187+VLOOKUP(BI187,NyISI!$L$2:$V$4,DK187,1)),"")</f>
        <v/>
      </c>
      <c r="FT187" s="9" t="str">
        <f>IF(AND(ISNUMBER(DK187),DK187&lt;8),IF(AND(ISNUMBER(BF187),ISNUMBER(DK187)),IF(BF187+VLOOKUP(BI187,NyISS!$L$2:$V$4,DK187,1)&gt;160,160,BF187+VLOOKUP(BI187,NyISS!$L$2:$V$4,DK187,1)),""),"")</f>
        <v/>
      </c>
      <c r="FU187" s="9" t="str">
        <f>IF(AND(ISNUMBER(DK187),DK187&gt;7),IF(AND(ISNUMBER(BG187),ISNUMBER(DK187)),IF(BG187+VLOOKUP(BI187,NyISM!$L$2:$V$4,DK187,1)&gt;160,160,BG187+VLOOKUP(BI187,NyISM!$L$2:$V$4,DK187,1)),""),"")</f>
        <v/>
      </c>
      <c r="FV187" s="9" t="str">
        <f>IF(AND(ISNUMBER(BH187),ISNUMBER(DK187)),IF(BH187+VLOOKUP(BI187,NyIAM!$L$2:$V$4,DK187,1)&gt;160,160,BH187+VLOOKUP(BI187,NyIAM!$L$2:$V$4,DK187,1)),"")</f>
        <v/>
      </c>
    </row>
    <row r="188" spans="1:178" x14ac:dyDescent="0.2">
      <c r="A188" s="51"/>
      <c r="B188" s="51"/>
      <c r="C188" s="51"/>
      <c r="D188" s="51"/>
      <c r="E188" s="51"/>
      <c r="F188" s="51"/>
      <c r="G188" s="51"/>
      <c r="H188" s="51"/>
      <c r="I188" s="51"/>
      <c r="J188" s="52"/>
      <c r="K188" s="52"/>
      <c r="L188" s="53"/>
      <c r="M188" s="53"/>
      <c r="N188" s="58" t="str">
        <f t="shared" si="44"/>
        <v/>
      </c>
      <c r="O188" s="53"/>
      <c r="P188" s="53"/>
      <c r="Q188" s="53"/>
      <c r="R188" s="53"/>
      <c r="S188" s="53"/>
      <c r="T188" s="53"/>
      <c r="U188" s="53"/>
      <c r="V188" s="53"/>
      <c r="W188" s="53"/>
      <c r="X188" s="53"/>
      <c r="Y188" s="53"/>
      <c r="Z188" s="53"/>
      <c r="AA188" s="53"/>
      <c r="AB188" s="53"/>
      <c r="AC188" s="53"/>
      <c r="AD188" s="53"/>
      <c r="AE188" s="53"/>
      <c r="AF188" s="53"/>
      <c r="AG188" s="53"/>
      <c r="AH188" s="53"/>
      <c r="AI188" s="53"/>
      <c r="AJ188" s="4" t="str">
        <f>IF(O188="","",IF(ISNUMBER(N188),VLOOKUP(O188,NyFi!$A$2:$K$40,DK188),""))</f>
        <v/>
      </c>
      <c r="AK188" s="4" t="str">
        <f>IF(P188="","",IF(AND(ISNUMBER(N188),DK188&lt;8),VLOOKUP(P188,NyGs!$A$2:$G$41,DK188),""))</f>
        <v/>
      </c>
      <c r="AL188" s="4" t="str">
        <f>IF(AA188="","",IF(ISNUMBER(N188),VLOOKUP(AA188,NyRm!$A$2:$K$56,DK188),""))</f>
        <v/>
      </c>
      <c r="AM188" s="4" t="str">
        <f>IF(Z188="","",IF(ISNUMBER(N188),VLOOKUP(Z188,NyFm!$A$2:$K$46,DK188),""))</f>
        <v/>
      </c>
      <c r="AN188" s="4" t="str">
        <f>IF(U188="","",IF(AND(ISNUMBER(N188),DK188&lt;8),VLOOKUP(U188,NyLi1R!$A$2:$G$20,DK188),""))</f>
        <v/>
      </c>
      <c r="AO188" s="4" t="str">
        <f>IF(V188="","",IF(AND(ISNUMBER(N188),DK188&lt;8),VLOOKUP(V188,NyLi1E!$A$2:$G$20,DK188),""))</f>
        <v/>
      </c>
      <c r="AP188" s="4" t="str">
        <f>IF(AND(ISNUMBER(N188),ISNUMBER(AN188),ISNUMBER(AO188),DK188&lt;8),VLOOKUP(AN188+AO188,NyLi1T!$A$2:$G$40,DK188),"")</f>
        <v/>
      </c>
      <c r="AQ188" s="4" t="str">
        <f>IF(W188="","",IF(AND(ISNUMBER(N188),DK188&gt;7),VLOOKUP(W188,NyLi2R!$A$2:$K$20,DK188),""))</f>
        <v/>
      </c>
      <c r="AR188" s="4" t="str">
        <f>IF(X188="","",IF(AND(ISNUMBER(N188),DK188&gt;7),VLOOKUP(X188,NyLi2E!$A$2:$K$20,DK188),""))</f>
        <v/>
      </c>
      <c r="AS188" s="4" t="str">
        <f>IF(AND(ISNUMBER(N188),ISNUMBER(AQ188),ISNUMBER(AR188),DK188&gt;7),VLOOKUP(AQ188+AR188,NyLi2T!$A$2:$K$40,DK188),"")</f>
        <v/>
      </c>
      <c r="AT188" s="4" t="str">
        <f>IF(AE188="","",IF(AND(ISNUMBER(N188),DK188&lt;8),VLOOKUP(AE188,NySs!$A$2:$G$28,DK188),""))</f>
        <v/>
      </c>
      <c r="AU188" s="4" t="str">
        <f>IF(AD188="","",IF(AND(ISNUMBER(N188),DK188&lt;9),VLOOKUP(AD188,NyEo!$A$2:$H$22,DK188),""))</f>
        <v/>
      </c>
      <c r="AV188" s="4" t="str">
        <f>IF(Q188="","",IF(AND(ISNUMBER(N188),DK188&gt;7),VLOOKUP(Q188,NyHt!$A$2:$K$17,DK188),""))</f>
        <v/>
      </c>
      <c r="AW188" s="4" t="str">
        <f>IF(R188="","",IF(ISNUMBER(N188),VLOOKUP(R188,NySiF!$A$2:$K$18,DK188),""))</f>
        <v/>
      </c>
      <c r="AX188" s="4" t="str">
        <f>IF(S188="","",IF(ISNUMBER(N188),VLOOKUP(S188,NySiB!$A$2:$K$16,DK188),""))</f>
        <v/>
      </c>
      <c r="AY188" s="4" t="str">
        <f>IF(T188="","",IF(ISNUMBER(N188),VLOOKUP(T188,NySiT!$A$2:$K$32,DK188),""))</f>
        <v/>
      </c>
      <c r="AZ188" s="4" t="str">
        <f>IF(Y188="","",IF(ISNUMBER(N188),VLOOKUP(Y188,NyVs!$A$2:$K$86,DK188),""))</f>
        <v/>
      </c>
      <c r="BA188" s="4" t="str">
        <f>IF(AI188="","",IF(ISNUMBER(N188),VLOOKUP(AI188,NyPp!$A$2:$K$202,DK188),""))</f>
        <v/>
      </c>
      <c r="BB188" s="4" t="str">
        <f>IF(AND(ISNUMBER(AJ188),ISNUMBER(AK188),ISNUMBER(AL188),ISNUMBER(AM188),DK188&lt;8),IF(COUNTIF(O188,0)+COUNTIF(P188,0)+COUNTIF(AA188,0)+COUNTIF(Z188,0)&gt;1,"",VLOOKUP(AJ188+AK188+AL188+AM188,NyIGS!$A$2:$K$78,DK188)),IF(AND(ISNUMBER(AJ188),ISNUMBER(AL188),ISNUMBER(AM188),ISNUMBER(AS188),DK188&gt;7),IF(COUNTIF(O188,0)+COUNTIF(AA188,0)+COUNTIF(Z188,0)+AND(COUNTIF(W188,0),COUNTIF(X188,0))&gt;1,"",VLOOKUP(AJ188+AL188+AM188+AS188,NyIGS!$A$2:$K$78,DK188)),""))</f>
        <v/>
      </c>
      <c r="BC188" s="4" t="str">
        <f>IF(AND(ISNUMBER(AJ188),ISNUMBER(AN188),ISNUMBER(AT188),DK188&lt;8),IF(COUNTIF(O188,0)+COUNTIF(U188,0)+COUNTIF(AE188,0)&gt;1,"",VLOOKUP(AJ188+AN188+AT188,NyIRS!$A$2:$K$59,DK188)),IF(AND(ISNUMBER(AJ188),ISNUMBER(AQ188),DK188&gt;7),IF(COUNTIF(O188,0)+COUNTIF(W188,0)&gt;1,"",VLOOKUP(AJ188+AQ188,NyIRS!$A$2:$K$59,DK188)),""))</f>
        <v/>
      </c>
      <c r="BD188" s="4" t="str">
        <f>IF(AND(ISNUMBER(AK188),ISNUMBER(AL188),ISNUMBER(AM188),DK188&lt;8),IF(COUNTIF(P188,0)+COUNTIF(AA188,0)+COUNTIF(Z188,0)&gt;1,"",VLOOKUP(AK188+AL188+AM188,NyIES!$A$2:$K$59,DK188)),IF(AND(ISNUMBER(AL188),ISNUMBER(AM188),ISNUMBER(AR188),DK188&gt;7),IF(COUNTIF(AA188,0)+COUNTIF(Z188,0)+COUNTIF(X188,0)&gt;1,"",VLOOKUP(AL188+AM188+AR188,NyIES!$A$2:$K$59,DK188)),""))</f>
        <v/>
      </c>
      <c r="BE188" s="4" t="str">
        <f>IF(AND(ISNUMBER(AJ188),ISNUMBER(AP188),ISNUMBER(AU188),DK188&lt;8),IF(COUNTIF(O188,0)+AND(COUNTIF(U188,0),COUNTIF(V188,0))+COUNTIF(AD188,0)&gt;1,"",VLOOKUP(AJ188+AP188+AU188,NyISI!$A$2:$K$59,DK188)),IF(AND(ISNUMBER(AS188),ISNUMBER(AU188),ISNUMBER(AV188),DK188=8),IF(COUNTIF(AD188,0)+COUNTIF(Q188,0)+AND(COUNTIF(W188,0),COUNTIF(X188,0))&gt;1,"",VLOOKUP(AS188+AU188+AV188,NyISI!$A$2:$K$59,DK188)),IF(AND(ISNUMBER(AS188),ISNUMBER(AV188),DK188&gt;8),IF(COUNTIF(Q188,0)+AND(COUNTIF(W188,0),COUNTIF(X188,0))&gt;1,"",VLOOKUP(AS188+AV188,NyISI!$A$2:$K$59,DK188)),"")))</f>
        <v/>
      </c>
      <c r="BF188" s="4" t="str">
        <f>IF(AND(ISNUMBER(AT188),ISNUMBER(AK188),ISNUMBER(AL188),ISNUMBER(AM188),DK188&lt;8),IF(COUNTIF(P188,0)+COUNTIF(AA188,0)+COUNTIF(Z188,0)+COUNTIF(AE188,0)&gt;1,"",VLOOKUP(AT188+AK188+AL188+AM188,NyISS!$A$2:$G$78,DK188)),"")</f>
        <v/>
      </c>
      <c r="BG188" s="4" t="str">
        <f>IF(AND(ISNUMBER(AJ188),ISNUMBER(AL188),ISNUMBER(AM188),DK188&gt;7),IF(COUNTIF(O188,0)+COUNTIF(AA188,0)+COUNTIF(Z188,0)&gt;1,"",VLOOKUP(AJ188+AL188+AM188,NyISM!$A$2:$K$59,DK188)),"")</f>
        <v/>
      </c>
      <c r="BH188" s="4" t="str">
        <f>IF(AND(ISNUMBER(AY188),ISNUMBER(AZ188)),IF(COUNTIF(T188,0)+COUNTIF(Y188,0)&gt;1,"",VLOOKUP(AY188+AZ188,NyIAM!$A$2:$K$40,DK188)),"")</f>
        <v/>
      </c>
      <c r="BJ188" s="4" t="str">
        <f>IF(ISNUMBER(BB188),VLOOKUP(BB188,Percentil!$A$2:$B$122,2,1),"")</f>
        <v/>
      </c>
      <c r="BK188" s="4" t="str">
        <f>IF(ISNUMBER(BC188),VLOOKUP(BC188,Percentil!$A$2:$B$122,2,1),"")</f>
        <v/>
      </c>
      <c r="BL188" s="4" t="str">
        <f>IF(ISNUMBER(BD188),VLOOKUP(BD188,Percentil!$A$2:$B$122,2,1),"")</f>
        <v/>
      </c>
      <c r="BM188" s="4" t="str">
        <f>IF(ISNUMBER(BE188),VLOOKUP(BE188,Percentil!$A$2:$B$122,2,1),"")</f>
        <v/>
      </c>
      <c r="BN188" s="4" t="str">
        <f>IF(ISNUMBER(BF188),VLOOKUP(BF188,Percentil!$A$2:$B$122,2,1),"")</f>
        <v/>
      </c>
      <c r="BO188" s="4" t="str">
        <f>IF(ISNUMBER(BG188),VLOOKUP(BG188,Percentil!$A$2:$B$122,2,1),"")</f>
        <v/>
      </c>
      <c r="BP188" s="4" t="str">
        <f>IF(ISNUMBER(BH188),VLOOKUP(BH188,Percentil!$A$2:$B$122,2,1),"")</f>
        <v/>
      </c>
      <c r="BQ188" s="4" t="str">
        <f>IF(AND(ISNUMBER(AJ188),ISNUMBER(DK188)),IF(AJ188-VLOOKUP(BI188,NyFi!$L$2:$V$4,DK188,1)&lt;1,1 &amp; " - " &amp; AJ188+VLOOKUP(BI188,NyFi!$L$2:$V$4,DK188,1),IF(AJ188+VLOOKUP(BI188,NyFi!$L$2:$V$4,DK188,1)&gt;19,AJ188-VLOOKUP(BI188,NyFi!$L$2:$V$4,DK188,1) &amp; " - " &amp; 19,AJ188-VLOOKUP(BI188,NyFi!$L$2:$V$4,DK188,1) &amp; " - " &amp; AJ188+VLOOKUP(BI188,NyFi!$L$2:$V$4,DK188,1))),"")</f>
        <v/>
      </c>
      <c r="BR188" s="4" t="str">
        <f>IF(AND(ISNUMBER(DK188),DK188&lt;8),IF(AND(ISNUMBER(AK188),ISNUMBER(DK188)),IF(AK188-VLOOKUP(BI188,NyGs!$L$2:$V$4,DK188,1)&lt;1,1 &amp; " - " &amp; AK188+VLOOKUP(BI188,NyGs!$L$2:$V$4,DK188,1),IF(AK188+VLOOKUP(BI188,NyGs!$L$2:$V$4,DK188,1)&gt;19,AK188-VLOOKUP(BI188,NyGs!$L$2:$V$4,DK188,1) &amp; " - " &amp; 19,AK188-VLOOKUP(BI188,NyGs!$L$2:$V$4,DK188,1) &amp; " - " &amp; AK188+VLOOKUP(BI188,NyGs!$L$2:$V$4,DK188,1))),""),"")</f>
        <v/>
      </c>
      <c r="BS188" s="4" t="str">
        <f>IF(AND(ISNUMBER(AL188),ISNUMBER(DK188)),IF(AL188-VLOOKUP(BI188,NyRm!$L$2:$V$4,DK188,1)&lt;1,1 &amp; " - " &amp; AL188+VLOOKUP(BI188,NyRm!$L$2:$V$4,DK188,1),IF(AL188+VLOOKUP(BI188,NyRm!$L$2:$V$4,DK188,1)&gt;19,AL188-VLOOKUP(BI188,NyRm!$L$2:$V$4,DK188,1) &amp; " - " &amp; 19,AL188-VLOOKUP(BI188,NyRm!$L$2:$V$4,DK188,1) &amp; " - " &amp; AL188+VLOOKUP(BI188,NyRm!$L$2:$V$4,DK188,1))),"")</f>
        <v/>
      </c>
      <c r="BT188" s="4" t="str">
        <f>IF(AND(ISNUMBER(AM188),ISNUMBER(DK188)),IF(AM188-VLOOKUP(BI188,NyFm!$L$2:$V$4,DK188,1)&lt;1,1 &amp; " - " &amp; AM188+VLOOKUP(BI188,NyFm!$L$2:$V$4,DK188,1),IF(AM188+VLOOKUP(BI188,NyFm!$L$2:$V$4,DK188,1)&gt;19,AM188-VLOOKUP(BI188,NyFm!$L$2:$V$4,DK188,1) &amp; " - " &amp; 19,AM188-VLOOKUP(BI188,NyFm!$L$2:$V$4,DK188,1) &amp; " - " &amp; AM188+VLOOKUP(BI188,NyFm!$L$2:$V$4,DK188,1))),"")</f>
        <v/>
      </c>
      <c r="BU188" s="4" t="str">
        <f>IF(AND(ISNUMBER(DK188),DK188&lt;8),IF(AND(ISNUMBER(AN188),ISNUMBER(DK188)),IF(AN188-VLOOKUP(BI188,NyLi1R!$L$2:$V$4,DK188,1)&lt;1,1 &amp; " - " &amp; AN188+VLOOKUP(BI188,NyLi1R!$L$2:$V$4,DK188,1),IF(AN188+VLOOKUP(BI188,NyLi1R!$L$2:$V$4,DK188,1)&gt;19,AN188-VLOOKUP(BI188,NyLi1R!$L$2:$V$4,DK188,1) &amp; " - " &amp; 19,AN188-VLOOKUP(BI188,NyLi1R!$L$2:$V$4,DK188,1) &amp; " - " &amp; AN188+VLOOKUP(BI188,NyLi1R!$L$2:$V$4,DK188,1))),""),"")</f>
        <v/>
      </c>
      <c r="BV188" s="4" t="str">
        <f>IF(AND(ISNUMBER(DK188),DK188&lt;8),IF(AND(ISNUMBER(AO188),ISNUMBER(DK188)),IF(AO188-VLOOKUP(BI188,NyLi1E!$L$2:$V$4,DK188,1)&lt;1,1 &amp; " - " &amp; AO188+VLOOKUP(BI188,NyLi1E!$L$2:$V$4,DK188,1),IF(AO188+VLOOKUP(BI188,NyLi1E!$L$2:$V$4,DK188,1)&gt;19,AO188-VLOOKUP(BI188,NyLi1E!$L$2:$V$4,DK188,1) &amp; " - " &amp; 19,AO188-VLOOKUP(BI188,NyLi1E!$L$2:$V$4,DK188,1) &amp; " - " &amp; AO188+VLOOKUP(BI188,NyLi1E!$L$2:$V$4,DK188,1))),""),"")</f>
        <v/>
      </c>
      <c r="BW188" s="4" t="str">
        <f>IF(AND(ISNUMBER(DK188),DK188&lt;8),IF(AND(ISNUMBER(AP188),ISNUMBER(DK188)),IF(AP188-VLOOKUP(BI188,NyLi1T!$L$2:$V$4,DK188,1)&lt;1,1 &amp; " - " &amp; AP188+VLOOKUP(BI188,NyLi1T!$L$2:$V$4,DK188,1),IF(AP188+VLOOKUP(BI188,NyLi1T!$L$2:$V$4,DK188,1)&gt;19,AP188-VLOOKUP(BI188,NyLi1T!$L$2:$V$4,DK188,1) &amp; " - " &amp; 19,AP188-VLOOKUP(BI188,NyLi1T!$L$2:$V$4,DK188,1) &amp; " - " &amp; AP188+VLOOKUP(BI188,NyLi1T!$L$2:$V$4,DK188,1))),""),"")</f>
        <v/>
      </c>
      <c r="BX188" s="4" t="str">
        <f>IF(AND(ISNUMBER(DK188),DK188&gt;7),IF(AND(ISNUMBER(AQ188),ISNUMBER(DK188)),IF(AQ188-VLOOKUP(BI188,NyLi2R!$L$2:$V$4,DK188,1)&lt;1,1 &amp; " - " &amp; AQ188+VLOOKUP(BI188,NyLi2R!$L$2:$V$4,DK188,1),IF(AQ188+VLOOKUP(BI188,NyLi2R!$L$2:$V$4,DK188,1)&gt;19,AQ188-VLOOKUP(BI188,NyLi2R!$L$2:$V$4,DK188,1) &amp; " - " &amp; 19,AQ188-VLOOKUP(BI188,NyLi2R!$L$2:$V$4,DK188,1) &amp; " - " &amp; AQ188+VLOOKUP(BI188,NyLi2R!$L$2:$V$4,DK188,1))),""),"")</f>
        <v/>
      </c>
      <c r="BY188" s="4" t="str">
        <f>IF(AND(ISNUMBER(DK188),DK188&gt;7),IF(AND(ISNUMBER(AR188),ISNUMBER(DK188)),IF(AR188-VLOOKUP(BI188,NyLi2E!$L$2:$V$4,DK188,1)&lt;1,1 &amp; " - " &amp; AR188+VLOOKUP(BI188,NyLi2E!$L$2:$V$4,DK188,1),IF(AR188+VLOOKUP(BI188,NyLi2E!$L$2:$V$4,DK188,1)&gt;19,AR188-VLOOKUP(BI188,NyLi2E!$L$2:$V$4,DK188,1) &amp; " - " &amp; 19,AR188-VLOOKUP(BI188,NyLi2E!$L$2:$V$4,DK188,1) &amp; " - " &amp; AR188+VLOOKUP(BI188,NyLi2E!$L$2:$V$4,DK188,1))),""),"")</f>
        <v/>
      </c>
      <c r="BZ188" s="4" t="str">
        <f>IF(AND(ISNUMBER(DK188),DK188&gt;7),IF(AND(ISNUMBER(AS188),ISNUMBER(DK188)),IF(AS188-VLOOKUP(BI188,NyLi2T!$L$2:$V$4,DK188,1)&lt;1,1 &amp; " - " &amp; AS188+VLOOKUP(BI188,NyLi2T!$L$2:$V$4,DK188,1),IF(AS188+VLOOKUP(BI188,NyLi2T!$L$2:$V$4,DK188,1)&gt;19,AS188-VLOOKUP(BI188,NyLi2T!$L$2:$V$4,DK188,1) &amp; " - " &amp; 19,AS188-VLOOKUP(BI188,NyLi2T!$L$2:$V$4,DK188,1) &amp; " - " &amp; AS188+VLOOKUP(BI188,NyLi2T!$L$2:$V$4,DK188,1))),""),"")</f>
        <v/>
      </c>
      <c r="CA188" s="4" t="str">
        <f>IF(AND(ISNUMBER(DK188),DK188&lt;8),IF(AND(ISNUMBER(AT188),ISNUMBER(DK188)),IF(AT188-VLOOKUP(BI188,NySs!$L$2:$V$4,DK188,1)&lt;1,1 &amp; " - " &amp; AT188+VLOOKUP(BI188,NySs!$L$2:$V$4,DK188,1),IF(AT188+VLOOKUP(BI188,NySs!$L$2:$V$4,DK188,1)&gt;19,AT188-VLOOKUP(BI188,NySs!$L$2:$V$4,DK188,1) &amp; " - " &amp; 19,AT188-VLOOKUP(BI188,NySs!$L$2:$V$4,DK188,1) &amp; " - " &amp; AT188+VLOOKUP(BI188,NySs!$L$2:$V$4,DK188,1))),""),"")</f>
        <v/>
      </c>
      <c r="CB188" s="4" t="str">
        <f>IF(AND(ISNUMBER(DK188),DK188&lt;9),IF(AND(ISNUMBER(AU188),ISNUMBER(DK188)),IF(AU188-VLOOKUP(BI188,NyEo!$L$2:$V$4,DK188,1)&lt;1,1 &amp; " - " &amp; AU188+VLOOKUP(BI188,NyEo!$L$2:$V$4,DK188,1),IF(AU188+VLOOKUP(BI188,NyEo!$L$2:$V$4,DK188,1)&gt;19,AU188-VLOOKUP(BI188,NyEo!$L$2:$V$4,DK188,1) &amp; " - " &amp; 19,AU188-VLOOKUP(BI188,NyEo!$L$2:$V$4,DK188,1) &amp; " - " &amp; AU188+VLOOKUP(BI188,NyEo!$L$2:$V$4,DK188,1))),""),"")</f>
        <v/>
      </c>
      <c r="CC188" s="4" t="str">
        <f>IF(AND(ISNUMBER(DK188),DK188&gt;7),IF(AND(ISNUMBER(AV188),ISNUMBER(DK188)),IF(AV188-VLOOKUP(BI188,NyHt!$L$2:$V$4,DK188,1)&lt;1,1 &amp; " - " &amp; AV188+VLOOKUP(BI188,NyHt!$L$2:$V$4,DK188,1),IF(AV188+VLOOKUP(BI188,NyHt!$L$2:$V$4,DK188,1)&gt;19,AV188-VLOOKUP(BI188,NyHt!$L$2:$V$4,DK188,1) &amp; " - " &amp; 19,AV188-VLOOKUP(BI188,NyHt!$L$2:$V$4,DK188,1) &amp; " - " &amp; AV188+VLOOKUP(BI188,NyHt!$L$2:$V$4,DK188,1))),""),"")</f>
        <v/>
      </c>
      <c r="CD188" s="4" t="str">
        <f>IF(AND(ISNUMBER(AW188),ISNUMBER(DK188)),IF(AW188-VLOOKUP(BI188,NySiF!$L$2:$V$4,DK188,1)&lt;1,1 &amp; " - " &amp; AW188+VLOOKUP(BI188,NySiF!$L$2:$V$4,DK188,1),IF(AW188+VLOOKUP(BI188,NySiF!$L$2:$V$4,DK188,1)&gt;19,AW188-VLOOKUP(BI188,NySiF!$L$2:$V$4,DK188,1) &amp; " - " &amp; 19,AW188-VLOOKUP(BI188,NySiF!$L$2:$V$4,DK188,1) &amp; " - " &amp; AW188+VLOOKUP(BI188,NySiF!$L$2:$V$4,DK188,1))),"")</f>
        <v/>
      </c>
      <c r="CE188" s="4" t="str">
        <f>IF(AND(ISNUMBER(AX188),ISNUMBER(DK188)),IF(AX188-VLOOKUP(BI188,NySiB!$L$2:$V$4,DK188,1)&lt;1,1 &amp; " - " &amp; AX188+VLOOKUP(BI188,NySiB!$L$2:$V$4,DK188,1),IF(AX188+VLOOKUP(BI188,NySiB!$L$2:$V$4,DK188,1)&gt;19,AX188-VLOOKUP(BI188,NySiB!$L$2:$V$4,DK188,1) &amp; " - " &amp; 19,AX188-VLOOKUP(BI188,NySiB!$L$2:$V$4,DK188,1) &amp; " - " &amp; AX188+VLOOKUP(BI188,NySiB!$L$2:$V$4,DK188,1))),"")</f>
        <v/>
      </c>
      <c r="CF188" s="4" t="str">
        <f>IF(AND(ISNUMBER(AY188),ISNUMBER(DK188)),IF(AY188-VLOOKUP(BI188,NySiT!$L$2:$V$4,DK188,1)&lt;1,1 &amp; " - " &amp; AY188+VLOOKUP(BI188,NySiT!$L$2:$V$4,DK188,1),IF(AY188+VLOOKUP(BI188,NySiT!$L$2:$V$4,DK188,1)&gt;19,AY188-VLOOKUP(BI188,NySiT!$L$2:$V$4,DK188,1) &amp; " - " &amp; 19,AY188-VLOOKUP(BI188,NySiT!$L$2:$V$4,DK188,1) &amp; " - " &amp; AY188+VLOOKUP(BI188,NySiT!$L$2:$V$4,DK188,1))),"")</f>
        <v/>
      </c>
      <c r="CG188" s="4" t="str">
        <f>IF(AND(ISNUMBER(AZ188),ISNUMBER(DK188)),IF(AZ188-VLOOKUP(BI188,NyVs!$L$2:$V$4,DK188,1)&lt;1,1 &amp; " - " &amp; AZ188+VLOOKUP(BI188,NyVs!$L$2:$V$4,DK188,1),IF(AZ188+VLOOKUP(BI188,NyVs!$L$2:$V$4,DK188,1)&gt;19,AZ188-VLOOKUP(BI188,NyVs!$L$2:$V$4,DK188,1) &amp; " - " &amp; 19,AZ188-VLOOKUP(BI188,NyVs!$L$2:$V$4,DK188,1) &amp; " - " &amp; AZ188+VLOOKUP(BI188,NyVs!$L$2:$V$4,DK188,1))),"")</f>
        <v/>
      </c>
      <c r="CH188" s="4" t="str">
        <f>IF(AND(ISNUMBER(BA188),ISNUMBER(DK188)),IF(BA188-VLOOKUP(BI188,NyPp!$L$2:$V$4,DK188,1)&lt;1,1 &amp; " - " &amp; BA188+VLOOKUP(BI188,NyPp!$L$2:$V$4,DK188,1),IF(BA188+VLOOKUP(BI188,NyPp!$L$2:$V$4,DK188,1)&gt;19,BA188-VLOOKUP(BI188,NyPp!$L$2:$V$4,DK188,1) &amp; " - " &amp; 19,BA188-VLOOKUP(BI188,NyPp!$L$2:$V$4,DK188,1) &amp; " - " &amp; BA188+VLOOKUP(BI188,NyPp!$L$2:$V$4,DK188,1))),"")</f>
        <v/>
      </c>
      <c r="CI188" s="4" t="str">
        <f>IF(AND(ISNUMBER(BB188),ISNUMBER(DK188)),IF(BB188-VLOOKUP(BI188,NyIGS!$L$2:$V$4,DK188,1)&lt;40,40 &amp; " - " &amp; BB188+VLOOKUP(BI188,NyIGS!$L$2:$V$4,DK188,1),IF(BB188+VLOOKUP(BI188,NyIGS!$L$2:$V$4,DK188,1)&gt;160,BB188-VLOOKUP(BI188,NyIGS!$L$2:$V$4,DK188,1) &amp; " - " &amp; 160,BB188-VLOOKUP(BI188,NyIGS!$L$2:$V$4,DK188,1) &amp; " - " &amp; BB188+VLOOKUP(BI188,NyIGS!$L$2:$V$4,DK188,1))),"")</f>
        <v/>
      </c>
      <c r="CJ188" s="4" t="str">
        <f>IF(AND(ISNUMBER(BC188),ISNUMBER(DK188)),IF(BC188-VLOOKUP(BI188,NyIRS!$L$2:$V$4,DK188,1)&lt;40,40 &amp; " - " &amp; BC188+VLOOKUP(BI188,NyIRS!$L$2:$V$4,DK188,1),IF(BC188+VLOOKUP(BI188,NyIRS!$L$2:$V$4,DK188,1)&gt;160,BC188-VLOOKUP(BI188,NyIRS!$L$2:$V$4,DK188,1) &amp; " - " &amp; 160,BC188-VLOOKUP(BI188,NyIRS!$L$2:$V$4,DK188,1) &amp; " - " &amp; BC188+VLOOKUP(BI188,NyIRS!$L$2:$V$4,DK188,1))),"")</f>
        <v/>
      </c>
      <c r="CK188" s="4" t="str">
        <f>IF(AND(ISNUMBER(BD188),ISNUMBER(DK188)),IF(BD188-VLOOKUP(BI188,NyIES!$L$2:$V$4,DK188,1)&lt;40,40 &amp; " - " &amp; BD188+VLOOKUP(BI188,NyIES!$L$2:$V$4,DK188,1),IF(BD188+VLOOKUP(BI188,NyIES!$L$2:$V$4,DK188,1)&gt;160,BD188-VLOOKUP(BI188,NyIES!$L$2:$V$4,DK188,1) &amp; " - " &amp; 160,BD188-VLOOKUP(BI188,NyIES!$L$2:$V$4,DK188,1) &amp; " - " &amp; BD188+VLOOKUP(BI188,NyIES!$L$2:$V$4,DK188,1))),"")</f>
        <v/>
      </c>
      <c r="CL188" s="4" t="str">
        <f>IF(AND(ISNUMBER(BE188),ISNUMBER(DK188)),IF(BE188-VLOOKUP(BI188,NyISI!$L$2:$V$4,DK188,1)&lt;40,40 &amp; " - " &amp; BE188+VLOOKUP(BI188,NyISI!$L$2:$V$4,DK188,1),IF(BE188+VLOOKUP(BI188,NyISI!$L$2:$V$4,DK188,1)&gt;160,BE188-VLOOKUP(BI188,NyISI!$L$2:$V$4,DK188,1) &amp; " - " &amp; 160,BE188-VLOOKUP(BI188,NyISI!$L$2:$V$4,DK188,1) &amp; " - " &amp; BE188+VLOOKUP(BI188,NyISI!$L$2:$V$4,DK188,1))),"")</f>
        <v/>
      </c>
      <c r="CM188" s="4" t="str">
        <f>IF(AND(ISNUMBER(DK188),DK188&lt;8),IF(AND(ISNUMBER(BF188),ISNUMBER(DK188)),IF(BF188-VLOOKUP(BI188,NyISS!$L$2:$V$4,DK188,1)&lt;40,40 &amp; " - " &amp; BF188+VLOOKUP(BI188,NyISS!$L$2:$V$4,DK188,1),IF(BF188+VLOOKUP(BI188,NyISS!$L$2:$V$4,DK188,1)&gt;160,BF188-VLOOKUP(BI188,NyISS!$L$2:$V$4,DK188,1) &amp; " - " &amp; 160,BF188-VLOOKUP(BI188,NyISS!$L$2:$V$4,DK188,1) &amp; " - " &amp; BF188+VLOOKUP(BI188,NyISS!$L$2:$V$4,DK188,1))),""),"")</f>
        <v/>
      </c>
      <c r="CN188" s="4" t="str">
        <f>IF(AND(ISNUMBER(DK188),DK188&gt;7),IF(AND(ISNUMBER(BG188),ISNUMBER(DK188)),IF(BG188-VLOOKUP(BI188,NyISM!$L$2:$V$4,DK188,1)&lt;40,40 &amp; " - " &amp; BG188+VLOOKUP(BI188,NyISM!$L$2:$V$4,DK188,1),IF(BG188+VLOOKUP(BI188,NyISM!$L$2:$V$4,DK188,1)&gt;160,BG188-VLOOKUP(BI188,NyISM!$L$2:$V$4,DK188,1) &amp; " - " &amp; 160,BG188-VLOOKUP(BI188,NyISM!$L$2:$V$4,DK188,1) &amp; " - " &amp; BG188+VLOOKUP(BI188,NyISM!$L$2:$V$4,DK188,1))),""),"")</f>
        <v/>
      </c>
      <c r="CO188" s="4" t="str">
        <f>IF(AND(ISNUMBER(BH188),ISNUMBER(DK188)),IF(BH188-VLOOKUP(BI188,NyIAM!$L$2:$V$4,DK188,1)&lt;40,40 &amp; " - " &amp; BH188+VLOOKUP(BI188,NyIAM!$L$2:$V$4,DK188,1),IF(BH188+VLOOKUP(BI188,NyIAM!$L$2:$V$4,DK188,1)&gt;160,BH188-VLOOKUP(BI188,NyIAM!$L$2:$V$4,DK188,1) &amp; " - " &amp; 160,BH188-VLOOKUP(BI188,NyIAM!$L$2:$V$4,DK188,1) &amp; " - " &amp; BH188+VLOOKUP(BI188,NyIAM!$L$2:$V$4,DK188,1))),"")</f>
        <v/>
      </c>
      <c r="CP188" s="4" t="str">
        <f>IF(AF188="","",IF(AND(ISNUMBER(AF188),ISNUMBER(DK188)),IF(VLOOKUP(AF188,NyOm!$A$2:$K$30,DK188,1)=1,"Onormalt få ord",IF(VLOOKUP(AF188,NyOm!$A$2:$K$30,DK188,1)=2,"Färre antal ord än normalt",IF(VLOOKUP(AF188,NyOm!$A$2:$K$30,DK188,1)=3,"Normalt antal ord","")))))</f>
        <v/>
      </c>
      <c r="CQ188" s="4" t="str">
        <f>IF(AB188="","",IF(AND(ISNUMBER(AB188),ISNUMBER(DK188)),IF(VLOOKUP(AB188,NyPbTid!$A$2:$K$218,DK188,1)=1,"Onormalt lång tidsåtgång",IF(VLOOKUP(AB188,NyPbTid!$A$2:$K$218,DK188,1)=2,"Långsammare än normalt",IF(VLOOKUP(AB188,NyPbTid!$A$2:$K$218,DK188,1)=3,"Normal tidsåtgång","")))))</f>
        <v/>
      </c>
      <c r="CR188" s="4" t="str">
        <f>IF(AC188="","",IF(AND(ISNUMBER(AC188),ISNUMBER(DK188)),IF(VLOOKUP(AC188,NyPbFel!$A$2:$K$18,DK188,1)=1,"Onormalt antal fel",IF(VLOOKUP(AC188,NyPbFel!$A$2:$K$18,DK188,1)=2,"Fler fel än normalt",IF(VLOOKUP(AC188,NyPbFel!$A$2:$K$18,DK188,1)=3,"Normalt antal fel","")))))</f>
        <v/>
      </c>
      <c r="CS188" s="4" t="str">
        <f t="shared" si="50"/>
        <v/>
      </c>
      <c r="CT188" s="4" t="str">
        <f>IF(OR(ISNUMBER(CS188),CS188="0**"),IF(ISNUMBER(CS188),CS188/ABS(CS188)*VLOOKUP(1,SignDiff!$A$3:$K$4,DK188,1),VLOOKUP(1,SignDiff!$A$3:$K$4,DK188,1)),"")</f>
        <v/>
      </c>
      <c r="CU188" s="4" t="str">
        <f>IF(OR(ISNUMBER(CS188),CS188="0**"),IF(ISNUMBER(CS188),CS188/ABS(CS188)*VLOOKUP(1,SignDiff!$A$7:$K$8,DK188,1),VLOOKUP(1,SignDiff!$A$7:$K$8,DK188,1)),"")</f>
        <v/>
      </c>
      <c r="CV188" s="4" t="str">
        <f t="shared" si="51"/>
        <v/>
      </c>
      <c r="CW188" s="4" t="str">
        <f t="shared" si="52"/>
        <v/>
      </c>
      <c r="CX188" s="4" t="str">
        <f>IF(OR(ISNUMBER(CS188),CS188="0**"),IF(CS188="0**",VLOOKUP(0,'IRS-IES'!$A$2:$C$43,2,1),IF(CS188&lt;0,VLOOKUP(ABS(CS188),'IRS-IES'!$A$2:$C$43,2,1),VLOOKUP(ABS(CS188),'IRS-IES'!$A$2:$C$43,3,1))),"")</f>
        <v/>
      </c>
      <c r="CY188" s="4" t="str">
        <f t="shared" si="53"/>
        <v/>
      </c>
      <c r="CZ188" s="4" t="str">
        <f>IF(OR(ISNUMBER(CY188),CY188="0**"),IF(ISNUMBER(CY188),CY188/ABS(CY188)*VLOOKUP(2,SignDiff!$A$3:$K$4,DK188,1),VLOOKUP(2,SignDiff!$A$3:$K$4,DK188,1)),"")</f>
        <v/>
      </c>
      <c r="DA188" s="4" t="str">
        <f>IF(OR(ISNUMBER(CY188),CY188="0**"),IF(ISNUMBER(CY188),CY188/ABS(CY188)*VLOOKUP(2,SignDiff!$A$7:$K$8,DK188,1),VLOOKUP(2,SignDiff!$A$7:$K$8,DK188,1)),"")</f>
        <v/>
      </c>
      <c r="DB188" s="4" t="str">
        <f t="shared" si="54"/>
        <v/>
      </c>
      <c r="DC188" s="4" t="str">
        <f t="shared" si="55"/>
        <v/>
      </c>
      <c r="DD188" s="4" t="str">
        <f>IF(OR(ISNUMBER(CY188),CY188="0**"),IF(CY188="0**",VLOOKUP(0,'ISI-ISS'!$A$2:$C$43,2,1),IF(CY188&lt;0,VLOOKUP(ABS(CY188),'ISI-ISS'!$A$2:$C$43,2,1),VLOOKUP(ABS(CY188),'ISI-ISS'!$A$2:$C$43,3,1))),"")</f>
        <v/>
      </c>
      <c r="DE188" s="4" t="str">
        <f t="shared" si="56"/>
        <v/>
      </c>
      <c r="DF188" s="4" t="str">
        <f>IF(OR(ISNUMBER(DE188),DE188="0**"),IF(ISNUMBER(DE188),DE188/ABS(DE188)*VLOOKUP(2,SignDiff!$A$3:$K$4,DK188,1),VLOOKUP(2,SignDiff!$A$3:$K$4,DK188,1)),"")</f>
        <v/>
      </c>
      <c r="DG188" s="4" t="str">
        <f>IF(OR(ISNUMBER(DE188),DE188="0**"),IF(ISNUMBER(DE188),DE188/ABS(DE188)*VLOOKUP(2,SignDiff!$A$7:$K$8,DK188,1),VLOOKUP(2,SignDiff!$A$7:$K$8,DK188,1)),"")</f>
        <v/>
      </c>
      <c r="DH188" s="4" t="str">
        <f t="shared" si="57"/>
        <v/>
      </c>
      <c r="DI188" s="4" t="str">
        <f t="shared" si="58"/>
        <v/>
      </c>
      <c r="DJ188" s="4" t="str">
        <f>IF(OR(ISNUMBER(DE188),DE188="0**"),IF(DE188="0**",VLOOKUP(0,'ISI-ISM'!$A$2:$C$43,2,1),IF(DE188&lt;0,VLOOKUP(ABS(DE188),'ISI-ISM'!$A$2:$C$43,2,1),VLOOKUP(ABS(DE188),'ISI-ISM'!$A$2:$C$43,3,1))),"")</f>
        <v/>
      </c>
      <c r="DK188" s="4" t="str">
        <f>IF(ISERROR(VLOOKUP(N188,age!$A$2:$C$11,2,1)),"",VLOOKUP(N188,age!$A$2:$C$11,2,1))</f>
        <v/>
      </c>
      <c r="DL188" s="4" t="str">
        <f>IF(ISERROR(VLOOKUP(N188,age!$A$2:$C$11,3,1)),"",VLOOKUP(N188,age!$A$2:$C$11,3,1))</f>
        <v/>
      </c>
      <c r="DM188" s="4">
        <f t="shared" si="45"/>
        <v>0</v>
      </c>
      <c r="DN188" s="4">
        <f t="shared" si="46"/>
        <v>0</v>
      </c>
      <c r="DO188" s="4">
        <f t="shared" si="47"/>
        <v>0</v>
      </c>
      <c r="DP188" s="4">
        <f t="shared" si="48"/>
        <v>0</v>
      </c>
      <c r="DQ188" s="4">
        <f t="shared" si="49"/>
        <v>0</v>
      </c>
      <c r="DR188" s="9" t="str">
        <f t="shared" si="59"/>
        <v/>
      </c>
      <c r="DS188" s="9" t="str">
        <f t="shared" si="60"/>
        <v/>
      </c>
      <c r="DT188" s="9" t="str">
        <f t="shared" si="61"/>
        <v/>
      </c>
      <c r="DU188" s="9" t="str">
        <f t="shared" si="62"/>
        <v/>
      </c>
      <c r="DV188" s="9" t="str">
        <f t="shared" si="63"/>
        <v/>
      </c>
      <c r="DW188" s="9" t="str">
        <f t="shared" si="64"/>
        <v/>
      </c>
      <c r="DX188" s="9" t="str">
        <f t="shared" si="65"/>
        <v/>
      </c>
      <c r="DY188" s="9" t="str">
        <f>IF(AND(ISNUMBER(AJ188),ISNUMBER(DK188)),IF(AJ188-VLOOKUP(BI188,NyFi!$L$2:$V$4,DK188,1)&lt;1,1,AJ188-VLOOKUP(BI188,NyFi!$L$2:$V$4,DK188,1)),"")</f>
        <v/>
      </c>
      <c r="DZ188" s="9" t="str">
        <f>IF(AND(ISNUMBER(DK188),DK188&lt;8),IF(AND(ISNUMBER(AK188),ISNUMBER(DK188)),IF(AK188-VLOOKUP(BI188,NyGs!$L$2:$V$4,DK188,1)&lt;1,1,AK188-VLOOKUP(BI188,NyGs!$L$2:$V$4,DK188,1)),""),"")</f>
        <v/>
      </c>
      <c r="EA188" s="9" t="str">
        <f>IF(AND(ISNUMBER(AL188),ISNUMBER(DK188)),IF(AL188-VLOOKUP(BI188,NyRm!$L$2:$V$4,DK188,1)&lt;1,1,AL188-VLOOKUP(BI188,NyRm!$L$2:$V$4,DK188,1)),"")</f>
        <v/>
      </c>
      <c r="EB188" s="9" t="str">
        <f>IF(AND(ISNUMBER(AM188),ISNUMBER(DK188)),IF(AM188-VLOOKUP(BI188,NyFm!$L$2:$V$4,DK188,1)&lt;1,1,AM188-VLOOKUP(BI188,NyFm!$L$2:$V$4,DK188,1)),"")</f>
        <v/>
      </c>
      <c r="EC188" s="9" t="str">
        <f>IF(AND(ISNUMBER(DK188),DK188&lt;8),IF(AND(ISNUMBER(AN188),ISNUMBER(DK188)),IF(AN188-VLOOKUP(BI188,NyLi1R!$L$2:$V$4,DK188,1)&lt;1,1,AN188-VLOOKUP(BI188,NyLi1R!$L$2:$V$4,DK188,1)),""),"")</f>
        <v/>
      </c>
      <c r="ED188" s="9" t="str">
        <f>IF(AND(ISNUMBER(DK188),DK188&lt;8),IF(AND(ISNUMBER(AO188),ISNUMBER(DK188)),IF(AO188-VLOOKUP(BI188,NyLi1E!$L$2:$V$4,DK188,1)&lt;1,1,AO188-VLOOKUP(BI188,NyLi1E!$L$2:$V$4,DK188,1)),""),"")</f>
        <v/>
      </c>
      <c r="EE188" s="9" t="str">
        <f>IF(AND(ISNUMBER(DK188),DK188&lt;8),IF(AND(ISNUMBER(AP188),ISNUMBER(DK188)),IF(AP188-VLOOKUP(BI188,NyLi1T!$L$2:$V$4,DK188,1)&lt;1,1,AP188-VLOOKUP(BI188,NyLi1T!$L$2:$V$4,DK188,1)),""),"")</f>
        <v/>
      </c>
      <c r="EF188" s="9" t="str">
        <f>IF(AND(ISNUMBER(DK188),DK188&gt;7),IF(AND(ISNUMBER(AQ188),ISNUMBER(DK188)),IF(AQ188-VLOOKUP(BI188,NyLi2R!$L$2:$V$4,DK188,1)&lt;1,1,AQ188-VLOOKUP(BI188,NyLi2R!$L$2:$V$4,DK188,1)),""),"")</f>
        <v/>
      </c>
      <c r="EG188" s="9" t="str">
        <f>IF(AND(ISNUMBER(DK188),DK188&gt;7),IF(AND(ISNUMBER(AR188),ISNUMBER(DK188)),IF(AR188-VLOOKUP(BI188,NyLi2E!$L$2:$V$4,DK188,1)&lt;1,1,AR188-VLOOKUP(BI188,NyLi2E!$L$2:$V$4,DK188,1)),""),"")</f>
        <v/>
      </c>
      <c r="EH188" s="9" t="str">
        <f>IF(AND(ISNUMBER(DK188),DK188&gt;7),IF(AND(ISNUMBER(AS188),ISNUMBER(DK188)),IF(AS188-VLOOKUP(BI188,NyLi2T!$L$2:$V$4,DK188,1)&lt;1,1,AS188-VLOOKUP(BI188,NyLi2T!$L$2:$V$4,DK188,1)),""),"")</f>
        <v/>
      </c>
      <c r="EI188" s="9" t="str">
        <f>IF(AND(ISNUMBER(DK188),DK188&lt;8),IF(AND(ISNUMBER(AT188),ISNUMBER(DK188)),IF(AT188-VLOOKUP(BI188,NySs!$L$2:$V$4,DK188,1)&lt;1,1,AT188-VLOOKUP(BI188,NySs!$L$2:$V$4,DK188,1)),""),"")</f>
        <v/>
      </c>
      <c r="EJ188" s="9" t="str">
        <f>IF(AND(ISNUMBER(DK188),DK188&lt;9),IF(AND(ISNUMBER(AU188),ISNUMBER(DK188)),IF(AU188-VLOOKUP(BI188,NyEo!$L$2:$V$4,DK188,1)&lt;1,1,AU188-VLOOKUP(BI188,NyEo!$L$2:$V$4,DK188,1)),""),"")</f>
        <v/>
      </c>
      <c r="EK188" s="9" t="str">
        <f>IF(AND(ISNUMBER(DK188),DK188&gt;7),IF(AND(ISNUMBER(AV188),ISNUMBER(DK188)),IF(AV188-VLOOKUP(BI188,NyHt!$L$2:$V$4,DK188,1)&lt;1,1,AV188-VLOOKUP(BI188,NyHt!$L$2:$V$4,DK188,1)),""),"")</f>
        <v/>
      </c>
      <c r="EL188" s="9" t="str">
        <f>IF(AND(ISNUMBER(AW188),ISNUMBER(DK188)),IF(AW188-VLOOKUP(BI188,NySiF!$L$2:$V$4,DK188,1)&lt;1,1,AW188-VLOOKUP(BI188,NySiF!$L$2:$V$4,DK188,1)),"")</f>
        <v/>
      </c>
      <c r="EM188" s="9" t="str">
        <f>IF(AND(ISNUMBER(AX188),ISNUMBER(DK188)),IF(AX188-VLOOKUP(BI188,NySiB!$L$2:$V$4,DK188,1)&lt;1,1,AX188-VLOOKUP(BI188,NySiB!$L$2:$V$4,DK188,1)),"")</f>
        <v/>
      </c>
      <c r="EN188" s="9" t="str">
        <f>IF(AND(ISNUMBER(AY188),ISNUMBER(DK188)),IF(AY188-VLOOKUP(BI188,NySiT!$L$2:$V$4,DK188,1)&lt;1,1,AY188-VLOOKUP(BI188,NySiT!$L$2:$V$4,DK188,1)),"")</f>
        <v/>
      </c>
      <c r="EO188" s="9" t="str">
        <f>IF(AND(ISNUMBER(AZ188),ISNUMBER(DK188)),IF(AZ188-VLOOKUP(BI188,NyVs!$L$2:$V$4,DK188,1)&lt;1,1,AZ188-VLOOKUP(BI188,NyVs!$L$2:$V$4,DK188,1)),"")</f>
        <v/>
      </c>
      <c r="EP188" s="9" t="str">
        <f>IF(AND(ISNUMBER(BA188),ISNUMBER(DK188)),IF(BA188-VLOOKUP(BI188,NyPp!$L$2:$V$4,DK188,1)&lt;1,1,BA188-VLOOKUP(BI188,NyPp!$L$2:$V$4,DK188,1)),"")</f>
        <v/>
      </c>
      <c r="EQ188" s="9" t="str">
        <f>IF(AND(ISNUMBER(BB188),ISNUMBER(DK188)),IF(BB188-VLOOKUP(BI188,NyIGS!$L$2:$V$4,DK188,1)&lt;40,40,BB188-VLOOKUP(BI188,NyIGS!$L$2:$V$4,DK188,1)),"")</f>
        <v/>
      </c>
      <c r="ER188" s="9" t="str">
        <f>IF(AND(ISNUMBER(BC188),ISNUMBER(DK188)),IF(BC188-VLOOKUP(BI188,NyIRS!$L$2:$V$4,DK188,1)&lt;40,40,BC188-VLOOKUP(BI188,NyIRS!$L$2:$V$4,DK188,1)),"")</f>
        <v/>
      </c>
      <c r="ES188" s="9" t="str">
        <f>IF(AND(ISNUMBER(BD188),ISNUMBER(DK188)),IF(BD188-VLOOKUP(BI188,NyIES!$L$2:$V$4,DK188,1)&lt;40,40,BD188-VLOOKUP(BI188,NyIES!$L$2:$V$4,DK188,1)),"")</f>
        <v/>
      </c>
      <c r="ET188" s="9" t="str">
        <f>IF(AND(ISNUMBER(BE188),ISNUMBER(DK188)),IF(BE188-VLOOKUP(BI188,NyISI!$L$2:$V$4,DK188,1)&lt;40,40,BE188-VLOOKUP(BI188,NyISI!$L$2:$V$4,DK188,1)),"")</f>
        <v/>
      </c>
      <c r="EU188" s="9" t="str">
        <f>IF(AND(ISNUMBER(DK188),DK188&lt;8),IF(AND(ISNUMBER(BF188),ISNUMBER(DK188)),IF(BF188-VLOOKUP(BI188,NyISS!$L$2:$V$4,DK188,1)&lt;40,40,BF188-VLOOKUP(BI188,NyISS!$L$2:$V$4,DK188,1)),""),"")</f>
        <v/>
      </c>
      <c r="EV188" s="9" t="str">
        <f>IF(AND(ISNUMBER(DK188),DK188&gt;7),IF(AND(ISNUMBER(BG188),ISNUMBER(DK188)),IF(BG188-VLOOKUP(BI188,NyISM!$L$2:$V$4,DK188,1)&lt;40,40,BG188-VLOOKUP(BI188,NyISM!$L$2:$V$4,DK188,1)),""),"")</f>
        <v/>
      </c>
      <c r="EW188" s="9" t="str">
        <f>IF(AND(ISNUMBER(BH188),ISNUMBER(DK188)),IF(BH188-VLOOKUP(BI188,NyIAM!$L$2:$V$4,DK188,1)&lt;40,40,BH188-VLOOKUP(BI188,NyIAM!$L$2:$V$4,DK188,1)),"")</f>
        <v/>
      </c>
      <c r="EX188" s="9" t="str">
        <f>IF(AND(ISNUMBER(AJ188),ISNUMBER(DK188)),IF(AJ188+VLOOKUP(BI188,NyFi!$L$2:$V$4,DK188,1)&gt;19,19,AJ188+VLOOKUP(BI188,NyFi!$L$2:$V$4,DK188,1)),"")</f>
        <v/>
      </c>
      <c r="EY188" s="9" t="str">
        <f>IF(AND(ISNUMBER(DK188),DK188&lt;8),IF(AND(ISNUMBER(AK188),ISNUMBER(DK188)),IF(AK188+VLOOKUP(BI188,NyGs!$L$2:$V$4,DK188,1)&gt;19,19,AK188+VLOOKUP(BI188,NyGs!$L$2:$V$4,DK188,1)),""),"")</f>
        <v/>
      </c>
      <c r="EZ188" s="9" t="str">
        <f>IF(AND(ISNUMBER(AL188),ISNUMBER(DK188)),IF(AL188+VLOOKUP(BI188,NyRm!$L$2:$V$4,DK188,1)&gt;19,19,AL188+VLOOKUP(BI188,NyRm!$L$2:$V$4,DK188,1)),"")</f>
        <v/>
      </c>
      <c r="FA188" s="9" t="str">
        <f>IF(AND(ISNUMBER(AM188),ISNUMBER(DK188)),IF(AM188+VLOOKUP(BI188,NyFm!$L$2:$V$4,DK188,1)&gt;19,19,AM188+VLOOKUP(BI188,NyFm!$L$2:$V$4,DK188,1)),"")</f>
        <v/>
      </c>
      <c r="FB188" s="9" t="str">
        <f>IF(AND(ISNUMBER(DK188),DK188&lt;8),IF(AND(ISNUMBER(AN188),ISNUMBER(DK188)),IF(AN188+VLOOKUP(BI188,NyLi1R!$L$2:$V$4,DK188,1)&gt;19,19,AN188+VLOOKUP(BI188,NyLi1R!$L$2:$V$4,DK188,1)),""),"")</f>
        <v/>
      </c>
      <c r="FC188" s="9" t="str">
        <f>IF(AND(ISNUMBER(DK188),DK188&lt;8),IF(AND(ISNUMBER(AO188),ISNUMBER(DK188)),IF(AO188+VLOOKUP(BI188,NyLi1E!$L$2:$V$4,DK188,1)&gt;19,19,AO188+VLOOKUP(BI188,NyLi1E!$L$2:$V$4,DK188,1)),""),"")</f>
        <v/>
      </c>
      <c r="FD188" s="9" t="str">
        <f>IF(AND(ISNUMBER(DK188),DK188&lt;8),IF(AND(ISNUMBER(AP188),ISNUMBER(DK188)),IF(AP188+VLOOKUP(BI188,NyLi1T!$L$2:$V$4,DK188,1)&gt;19,19,AP188+VLOOKUP(BI188,NyLi1T!$L$2:$V$4,DK188,1)),""),"")</f>
        <v/>
      </c>
      <c r="FE188" s="9" t="str">
        <f>IF(AND(ISNUMBER(DK188),DK188&gt;7),IF(AND(ISNUMBER(AQ188),ISNUMBER(DK188)),IF(AQ188+VLOOKUP(BI188,NyLi2R!$L$2:$V$4,DK188,1)&gt;19,19,AQ188+VLOOKUP(BI188,NyLi2R!$L$2:$V$4,DK188,1)),""),"")</f>
        <v/>
      </c>
      <c r="FF188" s="9" t="str">
        <f>IF(AND(ISNUMBER(DK188),DK188&gt;7),IF(AND(ISNUMBER(AR188),ISNUMBER(DK188)),IF(AR188+VLOOKUP(BI188,NyLi2E!$L$2:$V$4,DK188,1)&gt;19,19,AR188+VLOOKUP(BI188,NyLi2E!$L$2:$V$4,DK188,1)),""),"")</f>
        <v/>
      </c>
      <c r="FG188" s="9" t="str">
        <f>IF(AND(ISNUMBER(DK188),DK188&gt;7),IF(AND(ISNUMBER(AS188),ISNUMBER(DK188)),IF(AS188+VLOOKUP(BI188,NyLi2T!$L$2:$V$4,DK188,1)&gt;19,19,AS188+VLOOKUP(BI188,NyLi2T!$L$2:$V$4,DK188,1)),""),"")</f>
        <v/>
      </c>
      <c r="FH188" s="9" t="str">
        <f>IF(AND(ISNUMBER(DK188),DK188&lt;8),IF(AND(ISNUMBER(AT188),ISNUMBER(DK188)),IF(AT188+VLOOKUP(BI188,NySs!$L$2:$V$4,DK188,1)&gt;19,19,AT188+VLOOKUP(BI188,NySs!$L$2:$V$4,DK188,1)),""),"")</f>
        <v/>
      </c>
      <c r="FI188" s="9" t="str">
        <f>IF(AND(ISNUMBER(DK188),DK188&lt;9),IF(AND(ISNUMBER(AU188),ISNUMBER(DK188)),IF(AU188+VLOOKUP(BI188,NyEo!$L$2:$V$4,DK188,1)&gt;19,19,AU188+VLOOKUP(BI188,NyEo!$L$2:$V$4,DK188,1)),""),"")</f>
        <v/>
      </c>
      <c r="FJ188" s="9" t="str">
        <f>IF(AND(ISNUMBER(DK188),DK188&gt;7),IF(AND(ISNUMBER(AV188),ISNUMBER(DK188)),IF(AV188+VLOOKUP(BI188,NyHt!$L$2:$V$4,DK188,1)&gt;19,19,AV188+VLOOKUP(BI188,NyHt!$L$2:$V$4,DK188,1)),""),"")</f>
        <v/>
      </c>
      <c r="FK188" s="9" t="str">
        <f>IF(AND(ISNUMBER(AW188),ISNUMBER(DK188)),IF(AW188+VLOOKUP(BI188,NySiF!$L$2:$V$4,DK188,1)&gt;19,19,AW188+VLOOKUP(BI188,NySiF!$L$2:$V$4,DK188,1)),"")</f>
        <v/>
      </c>
      <c r="FL188" s="9" t="str">
        <f>IF(AND(ISNUMBER(AX188),ISNUMBER(DK188)),IF(AX188+VLOOKUP(BI188,NySiB!$L$2:$V$4,DK188,1)&gt;19,19,AX188+VLOOKUP(BI188,NySiB!$L$2:$V$4,DK188,1)),"")</f>
        <v/>
      </c>
      <c r="FM188" s="9" t="str">
        <f>IF(AND(ISNUMBER(AY188),ISNUMBER(DK188)),IF(AY188+VLOOKUP(BI188,NySiT!$L$2:$V$4,DK188,1)&gt;19,19,AY188+VLOOKUP(BI188,NySiT!$L$2:$V$4,DK188,1)),"")</f>
        <v/>
      </c>
      <c r="FN188" s="9" t="str">
        <f>IF(AND(ISNUMBER(AZ188),ISNUMBER(DK188)),IF(AZ188+VLOOKUP(BI188,NyVs!$L$2:$V$4,DK188,1)&gt;19,19,AZ188+VLOOKUP(BI188,NyVs!$L$2:$V$4,DK188,1)),"")</f>
        <v/>
      </c>
      <c r="FO188" s="9" t="str">
        <f>IF(AND(ISNUMBER(BA188),ISNUMBER(DK188)),IF(BA188+VLOOKUP(BI188,NyPp!$L$2:$V$4,DK188,1)&gt;19,19,BA188+VLOOKUP(BI188,NyPp!$L$2:$V$4,DK188,1)),"")</f>
        <v/>
      </c>
      <c r="FP188" s="9" t="str">
        <f>IF(AND(ISNUMBER(BB188),ISNUMBER(DK188)),IF(BB188+VLOOKUP(BI188,NyIGS!$L$2:$V$4,DK188,1)&gt;160,160,BB188+VLOOKUP(BI188,NyIGS!$L$2:$V$4,DK188,1)),"")</f>
        <v/>
      </c>
      <c r="FQ188" s="9" t="str">
        <f>IF(AND(ISNUMBER(BC188),ISNUMBER(DK188)),IF(BC188+VLOOKUP(BI188,NyIRS!$L$2:$V$4,DK188,1)&gt;160,160,BC188+VLOOKUP(BI188,NyIRS!$L$2:$V$4,DK188,1)),"")</f>
        <v/>
      </c>
      <c r="FR188" s="9" t="str">
        <f>IF(AND(ISNUMBER(BD188),ISNUMBER(DK188)),IF(BD188+VLOOKUP(BI188,NyIES!$L$2:$V$4,DK188,1)&gt;160,160, BD188+VLOOKUP(BI188,NyIES!$L$2:$V$4,DK188,1)),"")</f>
        <v/>
      </c>
      <c r="FS188" s="9" t="str">
        <f>IF(AND(ISNUMBER(BE188),ISNUMBER(DK188)),IF(BE188+VLOOKUP(BI188,NyISI!$L$2:$V$4,DK188,1)&gt;160,160,BE188+VLOOKUP(BI188,NyISI!$L$2:$V$4,DK188,1)),"")</f>
        <v/>
      </c>
      <c r="FT188" s="9" t="str">
        <f>IF(AND(ISNUMBER(DK188),DK188&lt;8),IF(AND(ISNUMBER(BF188),ISNUMBER(DK188)),IF(BF188+VLOOKUP(BI188,NyISS!$L$2:$V$4,DK188,1)&gt;160,160,BF188+VLOOKUP(BI188,NyISS!$L$2:$V$4,DK188,1)),""),"")</f>
        <v/>
      </c>
      <c r="FU188" s="9" t="str">
        <f>IF(AND(ISNUMBER(DK188),DK188&gt;7),IF(AND(ISNUMBER(BG188),ISNUMBER(DK188)),IF(BG188+VLOOKUP(BI188,NyISM!$L$2:$V$4,DK188,1)&gt;160,160,BG188+VLOOKUP(BI188,NyISM!$L$2:$V$4,DK188,1)),""),"")</f>
        <v/>
      </c>
      <c r="FV188" s="9" t="str">
        <f>IF(AND(ISNUMBER(BH188),ISNUMBER(DK188)),IF(BH188+VLOOKUP(BI188,NyIAM!$L$2:$V$4,DK188,1)&gt;160,160,BH188+VLOOKUP(BI188,NyIAM!$L$2:$V$4,DK188,1)),"")</f>
        <v/>
      </c>
    </row>
    <row r="189" spans="1:178" x14ac:dyDescent="0.2">
      <c r="A189" s="51"/>
      <c r="B189" s="51"/>
      <c r="C189" s="51"/>
      <c r="D189" s="51"/>
      <c r="E189" s="51"/>
      <c r="F189" s="51"/>
      <c r="G189" s="51"/>
      <c r="H189" s="51"/>
      <c r="I189" s="51"/>
      <c r="J189" s="52"/>
      <c r="K189" s="52"/>
      <c r="L189" s="53"/>
      <c r="M189" s="53"/>
      <c r="N189" s="58" t="str">
        <f t="shared" si="44"/>
        <v/>
      </c>
      <c r="O189" s="53"/>
      <c r="P189" s="53"/>
      <c r="Q189" s="53"/>
      <c r="R189" s="53"/>
      <c r="S189" s="53"/>
      <c r="T189" s="53"/>
      <c r="U189" s="53"/>
      <c r="V189" s="53"/>
      <c r="W189" s="53"/>
      <c r="X189" s="53"/>
      <c r="Y189" s="53"/>
      <c r="Z189" s="53"/>
      <c r="AA189" s="53"/>
      <c r="AB189" s="53"/>
      <c r="AC189" s="53"/>
      <c r="AD189" s="53"/>
      <c r="AE189" s="53"/>
      <c r="AF189" s="53"/>
      <c r="AG189" s="53"/>
      <c r="AH189" s="53"/>
      <c r="AI189" s="53"/>
      <c r="AJ189" s="4" t="str">
        <f>IF(O189="","",IF(ISNUMBER(N189),VLOOKUP(O189,NyFi!$A$2:$K$40,DK189),""))</f>
        <v/>
      </c>
      <c r="AK189" s="4" t="str">
        <f>IF(P189="","",IF(AND(ISNUMBER(N189),DK189&lt;8),VLOOKUP(P189,NyGs!$A$2:$G$41,DK189),""))</f>
        <v/>
      </c>
      <c r="AL189" s="4" t="str">
        <f>IF(AA189="","",IF(ISNUMBER(N189),VLOOKUP(AA189,NyRm!$A$2:$K$56,DK189),""))</f>
        <v/>
      </c>
      <c r="AM189" s="4" t="str">
        <f>IF(Z189="","",IF(ISNUMBER(N189),VLOOKUP(Z189,NyFm!$A$2:$K$46,DK189),""))</f>
        <v/>
      </c>
      <c r="AN189" s="4" t="str">
        <f>IF(U189="","",IF(AND(ISNUMBER(N189),DK189&lt;8),VLOOKUP(U189,NyLi1R!$A$2:$G$20,DK189),""))</f>
        <v/>
      </c>
      <c r="AO189" s="4" t="str">
        <f>IF(V189="","",IF(AND(ISNUMBER(N189),DK189&lt;8),VLOOKUP(V189,NyLi1E!$A$2:$G$20,DK189),""))</f>
        <v/>
      </c>
      <c r="AP189" s="4" t="str">
        <f>IF(AND(ISNUMBER(N189),ISNUMBER(AN189),ISNUMBER(AO189),DK189&lt;8),VLOOKUP(AN189+AO189,NyLi1T!$A$2:$G$40,DK189),"")</f>
        <v/>
      </c>
      <c r="AQ189" s="4" t="str">
        <f>IF(W189="","",IF(AND(ISNUMBER(N189),DK189&gt;7),VLOOKUP(W189,NyLi2R!$A$2:$K$20,DK189),""))</f>
        <v/>
      </c>
      <c r="AR189" s="4" t="str">
        <f>IF(X189="","",IF(AND(ISNUMBER(N189),DK189&gt;7),VLOOKUP(X189,NyLi2E!$A$2:$K$20,DK189),""))</f>
        <v/>
      </c>
      <c r="AS189" s="4" t="str">
        <f>IF(AND(ISNUMBER(N189),ISNUMBER(AQ189),ISNUMBER(AR189),DK189&gt;7),VLOOKUP(AQ189+AR189,NyLi2T!$A$2:$K$40,DK189),"")</f>
        <v/>
      </c>
      <c r="AT189" s="4" t="str">
        <f>IF(AE189="","",IF(AND(ISNUMBER(N189),DK189&lt;8),VLOOKUP(AE189,NySs!$A$2:$G$28,DK189),""))</f>
        <v/>
      </c>
      <c r="AU189" s="4" t="str">
        <f>IF(AD189="","",IF(AND(ISNUMBER(N189),DK189&lt;9),VLOOKUP(AD189,NyEo!$A$2:$H$22,DK189),""))</f>
        <v/>
      </c>
      <c r="AV189" s="4" t="str">
        <f>IF(Q189="","",IF(AND(ISNUMBER(N189),DK189&gt;7),VLOOKUP(Q189,NyHt!$A$2:$K$17,DK189),""))</f>
        <v/>
      </c>
      <c r="AW189" s="4" t="str">
        <f>IF(R189="","",IF(ISNUMBER(N189),VLOOKUP(R189,NySiF!$A$2:$K$18,DK189),""))</f>
        <v/>
      </c>
      <c r="AX189" s="4" t="str">
        <f>IF(S189="","",IF(ISNUMBER(N189),VLOOKUP(S189,NySiB!$A$2:$K$16,DK189),""))</f>
        <v/>
      </c>
      <c r="AY189" s="4" t="str">
        <f>IF(T189="","",IF(ISNUMBER(N189),VLOOKUP(T189,NySiT!$A$2:$K$32,DK189),""))</f>
        <v/>
      </c>
      <c r="AZ189" s="4" t="str">
        <f>IF(Y189="","",IF(ISNUMBER(N189),VLOOKUP(Y189,NyVs!$A$2:$K$86,DK189),""))</f>
        <v/>
      </c>
      <c r="BA189" s="4" t="str">
        <f>IF(AI189="","",IF(ISNUMBER(N189),VLOOKUP(AI189,NyPp!$A$2:$K$202,DK189),""))</f>
        <v/>
      </c>
      <c r="BB189" s="4" t="str">
        <f>IF(AND(ISNUMBER(AJ189),ISNUMBER(AK189),ISNUMBER(AL189),ISNUMBER(AM189),DK189&lt;8),IF(COUNTIF(O189,0)+COUNTIF(P189,0)+COUNTIF(AA189,0)+COUNTIF(Z189,0)&gt;1,"",VLOOKUP(AJ189+AK189+AL189+AM189,NyIGS!$A$2:$K$78,DK189)),IF(AND(ISNUMBER(AJ189),ISNUMBER(AL189),ISNUMBER(AM189),ISNUMBER(AS189),DK189&gt;7),IF(COUNTIF(O189,0)+COUNTIF(AA189,0)+COUNTIF(Z189,0)+AND(COUNTIF(W189,0),COUNTIF(X189,0))&gt;1,"",VLOOKUP(AJ189+AL189+AM189+AS189,NyIGS!$A$2:$K$78,DK189)),""))</f>
        <v/>
      </c>
      <c r="BC189" s="4" t="str">
        <f>IF(AND(ISNUMBER(AJ189),ISNUMBER(AN189),ISNUMBER(AT189),DK189&lt;8),IF(COUNTIF(O189,0)+COUNTIF(U189,0)+COUNTIF(AE189,0)&gt;1,"",VLOOKUP(AJ189+AN189+AT189,NyIRS!$A$2:$K$59,DK189)),IF(AND(ISNUMBER(AJ189),ISNUMBER(AQ189),DK189&gt;7),IF(COUNTIF(O189,0)+COUNTIF(W189,0)&gt;1,"",VLOOKUP(AJ189+AQ189,NyIRS!$A$2:$K$59,DK189)),""))</f>
        <v/>
      </c>
      <c r="BD189" s="4" t="str">
        <f>IF(AND(ISNUMBER(AK189),ISNUMBER(AL189),ISNUMBER(AM189),DK189&lt;8),IF(COUNTIF(P189,0)+COUNTIF(AA189,0)+COUNTIF(Z189,0)&gt;1,"",VLOOKUP(AK189+AL189+AM189,NyIES!$A$2:$K$59,DK189)),IF(AND(ISNUMBER(AL189),ISNUMBER(AM189),ISNUMBER(AR189),DK189&gt;7),IF(COUNTIF(AA189,0)+COUNTIF(Z189,0)+COUNTIF(X189,0)&gt;1,"",VLOOKUP(AL189+AM189+AR189,NyIES!$A$2:$K$59,DK189)),""))</f>
        <v/>
      </c>
      <c r="BE189" s="4" t="str">
        <f>IF(AND(ISNUMBER(AJ189),ISNUMBER(AP189),ISNUMBER(AU189),DK189&lt;8),IF(COUNTIF(O189,0)+AND(COUNTIF(U189,0),COUNTIF(V189,0))+COUNTIF(AD189,0)&gt;1,"",VLOOKUP(AJ189+AP189+AU189,NyISI!$A$2:$K$59,DK189)),IF(AND(ISNUMBER(AS189),ISNUMBER(AU189),ISNUMBER(AV189),DK189=8),IF(COUNTIF(AD189,0)+COUNTIF(Q189,0)+AND(COUNTIF(W189,0),COUNTIF(X189,0))&gt;1,"",VLOOKUP(AS189+AU189+AV189,NyISI!$A$2:$K$59,DK189)),IF(AND(ISNUMBER(AS189),ISNUMBER(AV189),DK189&gt;8),IF(COUNTIF(Q189,0)+AND(COUNTIF(W189,0),COUNTIF(X189,0))&gt;1,"",VLOOKUP(AS189+AV189,NyISI!$A$2:$K$59,DK189)),"")))</f>
        <v/>
      </c>
      <c r="BF189" s="4" t="str">
        <f>IF(AND(ISNUMBER(AT189),ISNUMBER(AK189),ISNUMBER(AL189),ISNUMBER(AM189),DK189&lt;8),IF(COUNTIF(P189,0)+COUNTIF(AA189,0)+COUNTIF(Z189,0)+COUNTIF(AE189,0)&gt;1,"",VLOOKUP(AT189+AK189+AL189+AM189,NyISS!$A$2:$G$78,DK189)),"")</f>
        <v/>
      </c>
      <c r="BG189" s="4" t="str">
        <f>IF(AND(ISNUMBER(AJ189),ISNUMBER(AL189),ISNUMBER(AM189),DK189&gt;7),IF(COUNTIF(O189,0)+COUNTIF(AA189,0)+COUNTIF(Z189,0)&gt;1,"",VLOOKUP(AJ189+AL189+AM189,NyISM!$A$2:$K$59,DK189)),"")</f>
        <v/>
      </c>
      <c r="BH189" s="4" t="str">
        <f>IF(AND(ISNUMBER(AY189),ISNUMBER(AZ189)),IF(COUNTIF(T189,0)+COUNTIF(Y189,0)&gt;1,"",VLOOKUP(AY189+AZ189,NyIAM!$A$2:$K$40,DK189)),"")</f>
        <v/>
      </c>
      <c r="BJ189" s="4" t="str">
        <f>IF(ISNUMBER(BB189),VLOOKUP(BB189,Percentil!$A$2:$B$122,2,1),"")</f>
        <v/>
      </c>
      <c r="BK189" s="4" t="str">
        <f>IF(ISNUMBER(BC189),VLOOKUP(BC189,Percentil!$A$2:$B$122,2,1),"")</f>
        <v/>
      </c>
      <c r="BL189" s="4" t="str">
        <f>IF(ISNUMBER(BD189),VLOOKUP(BD189,Percentil!$A$2:$B$122,2,1),"")</f>
        <v/>
      </c>
      <c r="BM189" s="4" t="str">
        <f>IF(ISNUMBER(BE189),VLOOKUP(BE189,Percentil!$A$2:$B$122,2,1),"")</f>
        <v/>
      </c>
      <c r="BN189" s="4" t="str">
        <f>IF(ISNUMBER(BF189),VLOOKUP(BF189,Percentil!$A$2:$B$122,2,1),"")</f>
        <v/>
      </c>
      <c r="BO189" s="4" t="str">
        <f>IF(ISNUMBER(BG189),VLOOKUP(BG189,Percentil!$A$2:$B$122,2,1),"")</f>
        <v/>
      </c>
      <c r="BP189" s="4" t="str">
        <f>IF(ISNUMBER(BH189),VLOOKUP(BH189,Percentil!$A$2:$B$122,2,1),"")</f>
        <v/>
      </c>
      <c r="BQ189" s="4" t="str">
        <f>IF(AND(ISNUMBER(AJ189),ISNUMBER(DK189)),IF(AJ189-VLOOKUP(BI189,NyFi!$L$2:$V$4,DK189,1)&lt;1,1 &amp; " - " &amp; AJ189+VLOOKUP(BI189,NyFi!$L$2:$V$4,DK189,1),IF(AJ189+VLOOKUP(BI189,NyFi!$L$2:$V$4,DK189,1)&gt;19,AJ189-VLOOKUP(BI189,NyFi!$L$2:$V$4,DK189,1) &amp; " - " &amp; 19,AJ189-VLOOKUP(BI189,NyFi!$L$2:$V$4,DK189,1) &amp; " - " &amp; AJ189+VLOOKUP(BI189,NyFi!$L$2:$V$4,DK189,1))),"")</f>
        <v/>
      </c>
      <c r="BR189" s="4" t="str">
        <f>IF(AND(ISNUMBER(DK189),DK189&lt;8),IF(AND(ISNUMBER(AK189),ISNUMBER(DK189)),IF(AK189-VLOOKUP(BI189,NyGs!$L$2:$V$4,DK189,1)&lt;1,1 &amp; " - " &amp; AK189+VLOOKUP(BI189,NyGs!$L$2:$V$4,DK189,1),IF(AK189+VLOOKUP(BI189,NyGs!$L$2:$V$4,DK189,1)&gt;19,AK189-VLOOKUP(BI189,NyGs!$L$2:$V$4,DK189,1) &amp; " - " &amp; 19,AK189-VLOOKUP(BI189,NyGs!$L$2:$V$4,DK189,1) &amp; " - " &amp; AK189+VLOOKUP(BI189,NyGs!$L$2:$V$4,DK189,1))),""),"")</f>
        <v/>
      </c>
      <c r="BS189" s="4" t="str">
        <f>IF(AND(ISNUMBER(AL189),ISNUMBER(DK189)),IF(AL189-VLOOKUP(BI189,NyRm!$L$2:$V$4,DK189,1)&lt;1,1 &amp; " - " &amp; AL189+VLOOKUP(BI189,NyRm!$L$2:$V$4,DK189,1),IF(AL189+VLOOKUP(BI189,NyRm!$L$2:$V$4,DK189,1)&gt;19,AL189-VLOOKUP(BI189,NyRm!$L$2:$V$4,DK189,1) &amp; " - " &amp; 19,AL189-VLOOKUP(BI189,NyRm!$L$2:$V$4,DK189,1) &amp; " - " &amp; AL189+VLOOKUP(BI189,NyRm!$L$2:$V$4,DK189,1))),"")</f>
        <v/>
      </c>
      <c r="BT189" s="4" t="str">
        <f>IF(AND(ISNUMBER(AM189),ISNUMBER(DK189)),IF(AM189-VLOOKUP(BI189,NyFm!$L$2:$V$4,DK189,1)&lt;1,1 &amp; " - " &amp; AM189+VLOOKUP(BI189,NyFm!$L$2:$V$4,DK189,1),IF(AM189+VLOOKUP(BI189,NyFm!$L$2:$V$4,DK189,1)&gt;19,AM189-VLOOKUP(BI189,NyFm!$L$2:$V$4,DK189,1) &amp; " - " &amp; 19,AM189-VLOOKUP(BI189,NyFm!$L$2:$V$4,DK189,1) &amp; " - " &amp; AM189+VLOOKUP(BI189,NyFm!$L$2:$V$4,DK189,1))),"")</f>
        <v/>
      </c>
      <c r="BU189" s="4" t="str">
        <f>IF(AND(ISNUMBER(DK189),DK189&lt;8),IF(AND(ISNUMBER(AN189),ISNUMBER(DK189)),IF(AN189-VLOOKUP(BI189,NyLi1R!$L$2:$V$4,DK189,1)&lt;1,1 &amp; " - " &amp; AN189+VLOOKUP(BI189,NyLi1R!$L$2:$V$4,DK189,1),IF(AN189+VLOOKUP(BI189,NyLi1R!$L$2:$V$4,DK189,1)&gt;19,AN189-VLOOKUP(BI189,NyLi1R!$L$2:$V$4,DK189,1) &amp; " - " &amp; 19,AN189-VLOOKUP(BI189,NyLi1R!$L$2:$V$4,DK189,1) &amp; " - " &amp; AN189+VLOOKUP(BI189,NyLi1R!$L$2:$V$4,DK189,1))),""),"")</f>
        <v/>
      </c>
      <c r="BV189" s="4" t="str">
        <f>IF(AND(ISNUMBER(DK189),DK189&lt;8),IF(AND(ISNUMBER(AO189),ISNUMBER(DK189)),IF(AO189-VLOOKUP(BI189,NyLi1E!$L$2:$V$4,DK189,1)&lt;1,1 &amp; " - " &amp; AO189+VLOOKUP(BI189,NyLi1E!$L$2:$V$4,DK189,1),IF(AO189+VLOOKUP(BI189,NyLi1E!$L$2:$V$4,DK189,1)&gt;19,AO189-VLOOKUP(BI189,NyLi1E!$L$2:$V$4,DK189,1) &amp; " - " &amp; 19,AO189-VLOOKUP(BI189,NyLi1E!$L$2:$V$4,DK189,1) &amp; " - " &amp; AO189+VLOOKUP(BI189,NyLi1E!$L$2:$V$4,DK189,1))),""),"")</f>
        <v/>
      </c>
      <c r="BW189" s="4" t="str">
        <f>IF(AND(ISNUMBER(DK189),DK189&lt;8),IF(AND(ISNUMBER(AP189),ISNUMBER(DK189)),IF(AP189-VLOOKUP(BI189,NyLi1T!$L$2:$V$4,DK189,1)&lt;1,1 &amp; " - " &amp; AP189+VLOOKUP(BI189,NyLi1T!$L$2:$V$4,DK189,1),IF(AP189+VLOOKUP(BI189,NyLi1T!$L$2:$V$4,DK189,1)&gt;19,AP189-VLOOKUP(BI189,NyLi1T!$L$2:$V$4,DK189,1) &amp; " - " &amp; 19,AP189-VLOOKUP(BI189,NyLi1T!$L$2:$V$4,DK189,1) &amp; " - " &amp; AP189+VLOOKUP(BI189,NyLi1T!$L$2:$V$4,DK189,1))),""),"")</f>
        <v/>
      </c>
      <c r="BX189" s="4" t="str">
        <f>IF(AND(ISNUMBER(DK189),DK189&gt;7),IF(AND(ISNUMBER(AQ189),ISNUMBER(DK189)),IF(AQ189-VLOOKUP(BI189,NyLi2R!$L$2:$V$4,DK189,1)&lt;1,1 &amp; " - " &amp; AQ189+VLOOKUP(BI189,NyLi2R!$L$2:$V$4,DK189,1),IF(AQ189+VLOOKUP(BI189,NyLi2R!$L$2:$V$4,DK189,1)&gt;19,AQ189-VLOOKUP(BI189,NyLi2R!$L$2:$V$4,DK189,1) &amp; " - " &amp; 19,AQ189-VLOOKUP(BI189,NyLi2R!$L$2:$V$4,DK189,1) &amp; " - " &amp; AQ189+VLOOKUP(BI189,NyLi2R!$L$2:$V$4,DK189,1))),""),"")</f>
        <v/>
      </c>
      <c r="BY189" s="4" t="str">
        <f>IF(AND(ISNUMBER(DK189),DK189&gt;7),IF(AND(ISNUMBER(AR189),ISNUMBER(DK189)),IF(AR189-VLOOKUP(BI189,NyLi2E!$L$2:$V$4,DK189,1)&lt;1,1 &amp; " - " &amp; AR189+VLOOKUP(BI189,NyLi2E!$L$2:$V$4,DK189,1),IF(AR189+VLOOKUP(BI189,NyLi2E!$L$2:$V$4,DK189,1)&gt;19,AR189-VLOOKUP(BI189,NyLi2E!$L$2:$V$4,DK189,1) &amp; " - " &amp; 19,AR189-VLOOKUP(BI189,NyLi2E!$L$2:$V$4,DK189,1) &amp; " - " &amp; AR189+VLOOKUP(BI189,NyLi2E!$L$2:$V$4,DK189,1))),""),"")</f>
        <v/>
      </c>
      <c r="BZ189" s="4" t="str">
        <f>IF(AND(ISNUMBER(DK189),DK189&gt;7),IF(AND(ISNUMBER(AS189),ISNUMBER(DK189)),IF(AS189-VLOOKUP(BI189,NyLi2T!$L$2:$V$4,DK189,1)&lt;1,1 &amp; " - " &amp; AS189+VLOOKUP(BI189,NyLi2T!$L$2:$V$4,DK189,1),IF(AS189+VLOOKUP(BI189,NyLi2T!$L$2:$V$4,DK189,1)&gt;19,AS189-VLOOKUP(BI189,NyLi2T!$L$2:$V$4,DK189,1) &amp; " - " &amp; 19,AS189-VLOOKUP(BI189,NyLi2T!$L$2:$V$4,DK189,1) &amp; " - " &amp; AS189+VLOOKUP(BI189,NyLi2T!$L$2:$V$4,DK189,1))),""),"")</f>
        <v/>
      </c>
      <c r="CA189" s="4" t="str">
        <f>IF(AND(ISNUMBER(DK189),DK189&lt;8),IF(AND(ISNUMBER(AT189),ISNUMBER(DK189)),IF(AT189-VLOOKUP(BI189,NySs!$L$2:$V$4,DK189,1)&lt;1,1 &amp; " - " &amp; AT189+VLOOKUP(BI189,NySs!$L$2:$V$4,DK189,1),IF(AT189+VLOOKUP(BI189,NySs!$L$2:$V$4,DK189,1)&gt;19,AT189-VLOOKUP(BI189,NySs!$L$2:$V$4,DK189,1) &amp; " - " &amp; 19,AT189-VLOOKUP(BI189,NySs!$L$2:$V$4,DK189,1) &amp; " - " &amp; AT189+VLOOKUP(BI189,NySs!$L$2:$V$4,DK189,1))),""),"")</f>
        <v/>
      </c>
      <c r="CB189" s="4" t="str">
        <f>IF(AND(ISNUMBER(DK189),DK189&lt;9),IF(AND(ISNUMBER(AU189),ISNUMBER(DK189)),IF(AU189-VLOOKUP(BI189,NyEo!$L$2:$V$4,DK189,1)&lt;1,1 &amp; " - " &amp; AU189+VLOOKUP(BI189,NyEo!$L$2:$V$4,DK189,1),IF(AU189+VLOOKUP(BI189,NyEo!$L$2:$V$4,DK189,1)&gt;19,AU189-VLOOKUP(BI189,NyEo!$L$2:$V$4,DK189,1) &amp; " - " &amp; 19,AU189-VLOOKUP(BI189,NyEo!$L$2:$V$4,DK189,1) &amp; " - " &amp; AU189+VLOOKUP(BI189,NyEo!$L$2:$V$4,DK189,1))),""),"")</f>
        <v/>
      </c>
      <c r="CC189" s="4" t="str">
        <f>IF(AND(ISNUMBER(DK189),DK189&gt;7),IF(AND(ISNUMBER(AV189),ISNUMBER(DK189)),IF(AV189-VLOOKUP(BI189,NyHt!$L$2:$V$4,DK189,1)&lt;1,1 &amp; " - " &amp; AV189+VLOOKUP(BI189,NyHt!$L$2:$V$4,DK189,1),IF(AV189+VLOOKUP(BI189,NyHt!$L$2:$V$4,DK189,1)&gt;19,AV189-VLOOKUP(BI189,NyHt!$L$2:$V$4,DK189,1) &amp; " - " &amp; 19,AV189-VLOOKUP(BI189,NyHt!$L$2:$V$4,DK189,1) &amp; " - " &amp; AV189+VLOOKUP(BI189,NyHt!$L$2:$V$4,DK189,1))),""),"")</f>
        <v/>
      </c>
      <c r="CD189" s="4" t="str">
        <f>IF(AND(ISNUMBER(AW189),ISNUMBER(DK189)),IF(AW189-VLOOKUP(BI189,NySiF!$L$2:$V$4,DK189,1)&lt;1,1 &amp; " - " &amp; AW189+VLOOKUP(BI189,NySiF!$L$2:$V$4,DK189,1),IF(AW189+VLOOKUP(BI189,NySiF!$L$2:$V$4,DK189,1)&gt;19,AW189-VLOOKUP(BI189,NySiF!$L$2:$V$4,DK189,1) &amp; " - " &amp; 19,AW189-VLOOKUP(BI189,NySiF!$L$2:$V$4,DK189,1) &amp; " - " &amp; AW189+VLOOKUP(BI189,NySiF!$L$2:$V$4,DK189,1))),"")</f>
        <v/>
      </c>
      <c r="CE189" s="4" t="str">
        <f>IF(AND(ISNUMBER(AX189),ISNUMBER(DK189)),IF(AX189-VLOOKUP(BI189,NySiB!$L$2:$V$4,DK189,1)&lt;1,1 &amp; " - " &amp; AX189+VLOOKUP(BI189,NySiB!$L$2:$V$4,DK189,1),IF(AX189+VLOOKUP(BI189,NySiB!$L$2:$V$4,DK189,1)&gt;19,AX189-VLOOKUP(BI189,NySiB!$L$2:$V$4,DK189,1) &amp; " - " &amp; 19,AX189-VLOOKUP(BI189,NySiB!$L$2:$V$4,DK189,1) &amp; " - " &amp; AX189+VLOOKUP(BI189,NySiB!$L$2:$V$4,DK189,1))),"")</f>
        <v/>
      </c>
      <c r="CF189" s="4" t="str">
        <f>IF(AND(ISNUMBER(AY189),ISNUMBER(DK189)),IF(AY189-VLOOKUP(BI189,NySiT!$L$2:$V$4,DK189,1)&lt;1,1 &amp; " - " &amp; AY189+VLOOKUP(BI189,NySiT!$L$2:$V$4,DK189,1),IF(AY189+VLOOKUP(BI189,NySiT!$L$2:$V$4,DK189,1)&gt;19,AY189-VLOOKUP(BI189,NySiT!$L$2:$V$4,DK189,1) &amp; " - " &amp; 19,AY189-VLOOKUP(BI189,NySiT!$L$2:$V$4,DK189,1) &amp; " - " &amp; AY189+VLOOKUP(BI189,NySiT!$L$2:$V$4,DK189,1))),"")</f>
        <v/>
      </c>
      <c r="CG189" s="4" t="str">
        <f>IF(AND(ISNUMBER(AZ189),ISNUMBER(DK189)),IF(AZ189-VLOOKUP(BI189,NyVs!$L$2:$V$4,DK189,1)&lt;1,1 &amp; " - " &amp; AZ189+VLOOKUP(BI189,NyVs!$L$2:$V$4,DK189,1),IF(AZ189+VLOOKUP(BI189,NyVs!$L$2:$V$4,DK189,1)&gt;19,AZ189-VLOOKUP(BI189,NyVs!$L$2:$V$4,DK189,1) &amp; " - " &amp; 19,AZ189-VLOOKUP(BI189,NyVs!$L$2:$V$4,DK189,1) &amp; " - " &amp; AZ189+VLOOKUP(BI189,NyVs!$L$2:$V$4,DK189,1))),"")</f>
        <v/>
      </c>
      <c r="CH189" s="4" t="str">
        <f>IF(AND(ISNUMBER(BA189),ISNUMBER(DK189)),IF(BA189-VLOOKUP(BI189,NyPp!$L$2:$V$4,DK189,1)&lt;1,1 &amp; " - " &amp; BA189+VLOOKUP(BI189,NyPp!$L$2:$V$4,DK189,1),IF(BA189+VLOOKUP(BI189,NyPp!$L$2:$V$4,DK189,1)&gt;19,BA189-VLOOKUP(BI189,NyPp!$L$2:$V$4,DK189,1) &amp; " - " &amp; 19,BA189-VLOOKUP(BI189,NyPp!$L$2:$V$4,DK189,1) &amp; " - " &amp; BA189+VLOOKUP(BI189,NyPp!$L$2:$V$4,DK189,1))),"")</f>
        <v/>
      </c>
      <c r="CI189" s="4" t="str">
        <f>IF(AND(ISNUMBER(BB189),ISNUMBER(DK189)),IF(BB189-VLOOKUP(BI189,NyIGS!$L$2:$V$4,DK189,1)&lt;40,40 &amp; " - " &amp; BB189+VLOOKUP(BI189,NyIGS!$L$2:$V$4,DK189,1),IF(BB189+VLOOKUP(BI189,NyIGS!$L$2:$V$4,DK189,1)&gt;160,BB189-VLOOKUP(BI189,NyIGS!$L$2:$V$4,DK189,1) &amp; " - " &amp; 160,BB189-VLOOKUP(BI189,NyIGS!$L$2:$V$4,DK189,1) &amp; " - " &amp; BB189+VLOOKUP(BI189,NyIGS!$L$2:$V$4,DK189,1))),"")</f>
        <v/>
      </c>
      <c r="CJ189" s="4" t="str">
        <f>IF(AND(ISNUMBER(BC189),ISNUMBER(DK189)),IF(BC189-VLOOKUP(BI189,NyIRS!$L$2:$V$4,DK189,1)&lt;40,40 &amp; " - " &amp; BC189+VLOOKUP(BI189,NyIRS!$L$2:$V$4,DK189,1),IF(BC189+VLOOKUP(BI189,NyIRS!$L$2:$V$4,DK189,1)&gt;160,BC189-VLOOKUP(BI189,NyIRS!$L$2:$V$4,DK189,1) &amp; " - " &amp; 160,BC189-VLOOKUP(BI189,NyIRS!$L$2:$V$4,DK189,1) &amp; " - " &amp; BC189+VLOOKUP(BI189,NyIRS!$L$2:$V$4,DK189,1))),"")</f>
        <v/>
      </c>
      <c r="CK189" s="4" t="str">
        <f>IF(AND(ISNUMBER(BD189),ISNUMBER(DK189)),IF(BD189-VLOOKUP(BI189,NyIES!$L$2:$V$4,DK189,1)&lt;40,40 &amp; " - " &amp; BD189+VLOOKUP(BI189,NyIES!$L$2:$V$4,DK189,1),IF(BD189+VLOOKUP(BI189,NyIES!$L$2:$V$4,DK189,1)&gt;160,BD189-VLOOKUP(BI189,NyIES!$L$2:$V$4,DK189,1) &amp; " - " &amp; 160,BD189-VLOOKUP(BI189,NyIES!$L$2:$V$4,DK189,1) &amp; " - " &amp; BD189+VLOOKUP(BI189,NyIES!$L$2:$V$4,DK189,1))),"")</f>
        <v/>
      </c>
      <c r="CL189" s="4" t="str">
        <f>IF(AND(ISNUMBER(BE189),ISNUMBER(DK189)),IF(BE189-VLOOKUP(BI189,NyISI!$L$2:$V$4,DK189,1)&lt;40,40 &amp; " - " &amp; BE189+VLOOKUP(BI189,NyISI!$L$2:$V$4,DK189,1),IF(BE189+VLOOKUP(BI189,NyISI!$L$2:$V$4,DK189,1)&gt;160,BE189-VLOOKUP(BI189,NyISI!$L$2:$V$4,DK189,1) &amp; " - " &amp; 160,BE189-VLOOKUP(BI189,NyISI!$L$2:$V$4,DK189,1) &amp; " - " &amp; BE189+VLOOKUP(BI189,NyISI!$L$2:$V$4,DK189,1))),"")</f>
        <v/>
      </c>
      <c r="CM189" s="4" t="str">
        <f>IF(AND(ISNUMBER(DK189),DK189&lt;8),IF(AND(ISNUMBER(BF189),ISNUMBER(DK189)),IF(BF189-VLOOKUP(BI189,NyISS!$L$2:$V$4,DK189,1)&lt;40,40 &amp; " - " &amp; BF189+VLOOKUP(BI189,NyISS!$L$2:$V$4,DK189,1),IF(BF189+VLOOKUP(BI189,NyISS!$L$2:$V$4,DK189,1)&gt;160,BF189-VLOOKUP(BI189,NyISS!$L$2:$V$4,DK189,1) &amp; " - " &amp; 160,BF189-VLOOKUP(BI189,NyISS!$L$2:$V$4,DK189,1) &amp; " - " &amp; BF189+VLOOKUP(BI189,NyISS!$L$2:$V$4,DK189,1))),""),"")</f>
        <v/>
      </c>
      <c r="CN189" s="4" t="str">
        <f>IF(AND(ISNUMBER(DK189),DK189&gt;7),IF(AND(ISNUMBER(BG189),ISNUMBER(DK189)),IF(BG189-VLOOKUP(BI189,NyISM!$L$2:$V$4,DK189,1)&lt;40,40 &amp; " - " &amp; BG189+VLOOKUP(BI189,NyISM!$L$2:$V$4,DK189,1),IF(BG189+VLOOKUP(BI189,NyISM!$L$2:$V$4,DK189,1)&gt;160,BG189-VLOOKUP(BI189,NyISM!$L$2:$V$4,DK189,1) &amp; " - " &amp; 160,BG189-VLOOKUP(BI189,NyISM!$L$2:$V$4,DK189,1) &amp; " - " &amp; BG189+VLOOKUP(BI189,NyISM!$L$2:$V$4,DK189,1))),""),"")</f>
        <v/>
      </c>
      <c r="CO189" s="4" t="str">
        <f>IF(AND(ISNUMBER(BH189),ISNUMBER(DK189)),IF(BH189-VLOOKUP(BI189,NyIAM!$L$2:$V$4,DK189,1)&lt;40,40 &amp; " - " &amp; BH189+VLOOKUP(BI189,NyIAM!$L$2:$V$4,DK189,1),IF(BH189+VLOOKUP(BI189,NyIAM!$L$2:$V$4,DK189,1)&gt;160,BH189-VLOOKUP(BI189,NyIAM!$L$2:$V$4,DK189,1) &amp; " - " &amp; 160,BH189-VLOOKUP(BI189,NyIAM!$L$2:$V$4,DK189,1) &amp; " - " &amp; BH189+VLOOKUP(BI189,NyIAM!$L$2:$V$4,DK189,1))),"")</f>
        <v/>
      </c>
      <c r="CP189" s="4" t="str">
        <f>IF(AF189="","",IF(AND(ISNUMBER(AF189),ISNUMBER(DK189)),IF(VLOOKUP(AF189,NyOm!$A$2:$K$30,DK189,1)=1,"Onormalt få ord",IF(VLOOKUP(AF189,NyOm!$A$2:$K$30,DK189,1)=2,"Färre antal ord än normalt",IF(VLOOKUP(AF189,NyOm!$A$2:$K$30,DK189,1)=3,"Normalt antal ord","")))))</f>
        <v/>
      </c>
      <c r="CQ189" s="4" t="str">
        <f>IF(AB189="","",IF(AND(ISNUMBER(AB189),ISNUMBER(DK189)),IF(VLOOKUP(AB189,NyPbTid!$A$2:$K$218,DK189,1)=1,"Onormalt lång tidsåtgång",IF(VLOOKUP(AB189,NyPbTid!$A$2:$K$218,DK189,1)=2,"Långsammare än normalt",IF(VLOOKUP(AB189,NyPbTid!$A$2:$K$218,DK189,1)=3,"Normal tidsåtgång","")))))</f>
        <v/>
      </c>
      <c r="CR189" s="4" t="str">
        <f>IF(AC189="","",IF(AND(ISNUMBER(AC189),ISNUMBER(DK189)),IF(VLOOKUP(AC189,NyPbFel!$A$2:$K$18,DK189,1)=1,"Onormalt antal fel",IF(VLOOKUP(AC189,NyPbFel!$A$2:$K$18,DK189,1)=2,"Fler fel än normalt",IF(VLOOKUP(AC189,NyPbFel!$A$2:$K$18,DK189,1)=3,"Normalt antal fel","")))))</f>
        <v/>
      </c>
      <c r="CS189" s="4" t="str">
        <f t="shared" si="50"/>
        <v/>
      </c>
      <c r="CT189" s="4" t="str">
        <f>IF(OR(ISNUMBER(CS189),CS189="0**"),IF(ISNUMBER(CS189),CS189/ABS(CS189)*VLOOKUP(1,SignDiff!$A$3:$K$4,DK189,1),VLOOKUP(1,SignDiff!$A$3:$K$4,DK189,1)),"")</f>
        <v/>
      </c>
      <c r="CU189" s="4" t="str">
        <f>IF(OR(ISNUMBER(CS189),CS189="0**"),IF(ISNUMBER(CS189),CS189/ABS(CS189)*VLOOKUP(1,SignDiff!$A$7:$K$8,DK189,1),VLOOKUP(1,SignDiff!$A$7:$K$8,DK189,1)),"")</f>
        <v/>
      </c>
      <c r="CV189" s="4" t="str">
        <f t="shared" si="51"/>
        <v/>
      </c>
      <c r="CW189" s="4" t="str">
        <f t="shared" si="52"/>
        <v/>
      </c>
      <c r="CX189" s="4" t="str">
        <f>IF(OR(ISNUMBER(CS189),CS189="0**"),IF(CS189="0**",VLOOKUP(0,'IRS-IES'!$A$2:$C$43,2,1),IF(CS189&lt;0,VLOOKUP(ABS(CS189),'IRS-IES'!$A$2:$C$43,2,1),VLOOKUP(ABS(CS189),'IRS-IES'!$A$2:$C$43,3,1))),"")</f>
        <v/>
      </c>
      <c r="CY189" s="4" t="str">
        <f t="shared" si="53"/>
        <v/>
      </c>
      <c r="CZ189" s="4" t="str">
        <f>IF(OR(ISNUMBER(CY189),CY189="0**"),IF(ISNUMBER(CY189),CY189/ABS(CY189)*VLOOKUP(2,SignDiff!$A$3:$K$4,DK189,1),VLOOKUP(2,SignDiff!$A$3:$K$4,DK189,1)),"")</f>
        <v/>
      </c>
      <c r="DA189" s="4" t="str">
        <f>IF(OR(ISNUMBER(CY189),CY189="0**"),IF(ISNUMBER(CY189),CY189/ABS(CY189)*VLOOKUP(2,SignDiff!$A$7:$K$8,DK189,1),VLOOKUP(2,SignDiff!$A$7:$K$8,DK189,1)),"")</f>
        <v/>
      </c>
      <c r="DB189" s="4" t="str">
        <f t="shared" si="54"/>
        <v/>
      </c>
      <c r="DC189" s="4" t="str">
        <f t="shared" si="55"/>
        <v/>
      </c>
      <c r="DD189" s="4" t="str">
        <f>IF(OR(ISNUMBER(CY189),CY189="0**"),IF(CY189="0**",VLOOKUP(0,'ISI-ISS'!$A$2:$C$43,2,1),IF(CY189&lt;0,VLOOKUP(ABS(CY189),'ISI-ISS'!$A$2:$C$43,2,1),VLOOKUP(ABS(CY189),'ISI-ISS'!$A$2:$C$43,3,1))),"")</f>
        <v/>
      </c>
      <c r="DE189" s="4" t="str">
        <f t="shared" si="56"/>
        <v/>
      </c>
      <c r="DF189" s="4" t="str">
        <f>IF(OR(ISNUMBER(DE189),DE189="0**"),IF(ISNUMBER(DE189),DE189/ABS(DE189)*VLOOKUP(2,SignDiff!$A$3:$K$4,DK189,1),VLOOKUP(2,SignDiff!$A$3:$K$4,DK189,1)),"")</f>
        <v/>
      </c>
      <c r="DG189" s="4" t="str">
        <f>IF(OR(ISNUMBER(DE189),DE189="0**"),IF(ISNUMBER(DE189),DE189/ABS(DE189)*VLOOKUP(2,SignDiff!$A$7:$K$8,DK189,1),VLOOKUP(2,SignDiff!$A$7:$K$8,DK189,1)),"")</f>
        <v/>
      </c>
      <c r="DH189" s="4" t="str">
        <f t="shared" si="57"/>
        <v/>
      </c>
      <c r="DI189" s="4" t="str">
        <f t="shared" si="58"/>
        <v/>
      </c>
      <c r="DJ189" s="4" t="str">
        <f>IF(OR(ISNUMBER(DE189),DE189="0**"),IF(DE189="0**",VLOOKUP(0,'ISI-ISM'!$A$2:$C$43,2,1),IF(DE189&lt;0,VLOOKUP(ABS(DE189),'ISI-ISM'!$A$2:$C$43,2,1),VLOOKUP(ABS(DE189),'ISI-ISM'!$A$2:$C$43,3,1))),"")</f>
        <v/>
      </c>
      <c r="DK189" s="4" t="str">
        <f>IF(ISERROR(VLOOKUP(N189,age!$A$2:$C$11,2,1)),"",VLOOKUP(N189,age!$A$2:$C$11,2,1))</f>
        <v/>
      </c>
      <c r="DL189" s="4" t="str">
        <f>IF(ISERROR(VLOOKUP(N189,age!$A$2:$C$11,3,1)),"",VLOOKUP(N189,age!$A$2:$C$11,3,1))</f>
        <v/>
      </c>
      <c r="DM189" s="4">
        <f t="shared" si="45"/>
        <v>0</v>
      </c>
      <c r="DN189" s="4">
        <f t="shared" si="46"/>
        <v>0</v>
      </c>
      <c r="DO189" s="4">
        <f t="shared" si="47"/>
        <v>0</v>
      </c>
      <c r="DP189" s="4">
        <f t="shared" si="48"/>
        <v>0</v>
      </c>
      <c r="DQ189" s="4">
        <f t="shared" si="49"/>
        <v>0</v>
      </c>
      <c r="DR189" s="9" t="str">
        <f t="shared" si="59"/>
        <v/>
      </c>
      <c r="DS189" s="9" t="str">
        <f t="shared" si="60"/>
        <v/>
      </c>
      <c r="DT189" s="9" t="str">
        <f t="shared" si="61"/>
        <v/>
      </c>
      <c r="DU189" s="9" t="str">
        <f t="shared" si="62"/>
        <v/>
      </c>
      <c r="DV189" s="9" t="str">
        <f t="shared" si="63"/>
        <v/>
      </c>
      <c r="DW189" s="9" t="str">
        <f t="shared" si="64"/>
        <v/>
      </c>
      <c r="DX189" s="9" t="str">
        <f t="shared" si="65"/>
        <v/>
      </c>
      <c r="DY189" s="9" t="str">
        <f>IF(AND(ISNUMBER(AJ189),ISNUMBER(DK189)),IF(AJ189-VLOOKUP(BI189,NyFi!$L$2:$V$4,DK189,1)&lt;1,1,AJ189-VLOOKUP(BI189,NyFi!$L$2:$V$4,DK189,1)),"")</f>
        <v/>
      </c>
      <c r="DZ189" s="9" t="str">
        <f>IF(AND(ISNUMBER(DK189),DK189&lt;8),IF(AND(ISNUMBER(AK189),ISNUMBER(DK189)),IF(AK189-VLOOKUP(BI189,NyGs!$L$2:$V$4,DK189,1)&lt;1,1,AK189-VLOOKUP(BI189,NyGs!$L$2:$V$4,DK189,1)),""),"")</f>
        <v/>
      </c>
      <c r="EA189" s="9" t="str">
        <f>IF(AND(ISNUMBER(AL189),ISNUMBER(DK189)),IF(AL189-VLOOKUP(BI189,NyRm!$L$2:$V$4,DK189,1)&lt;1,1,AL189-VLOOKUP(BI189,NyRm!$L$2:$V$4,DK189,1)),"")</f>
        <v/>
      </c>
      <c r="EB189" s="9" t="str">
        <f>IF(AND(ISNUMBER(AM189),ISNUMBER(DK189)),IF(AM189-VLOOKUP(BI189,NyFm!$L$2:$V$4,DK189,1)&lt;1,1,AM189-VLOOKUP(BI189,NyFm!$L$2:$V$4,DK189,1)),"")</f>
        <v/>
      </c>
      <c r="EC189" s="9" t="str">
        <f>IF(AND(ISNUMBER(DK189),DK189&lt;8),IF(AND(ISNUMBER(AN189),ISNUMBER(DK189)),IF(AN189-VLOOKUP(BI189,NyLi1R!$L$2:$V$4,DK189,1)&lt;1,1,AN189-VLOOKUP(BI189,NyLi1R!$L$2:$V$4,DK189,1)),""),"")</f>
        <v/>
      </c>
      <c r="ED189" s="9" t="str">
        <f>IF(AND(ISNUMBER(DK189),DK189&lt;8),IF(AND(ISNUMBER(AO189),ISNUMBER(DK189)),IF(AO189-VLOOKUP(BI189,NyLi1E!$L$2:$V$4,DK189,1)&lt;1,1,AO189-VLOOKUP(BI189,NyLi1E!$L$2:$V$4,DK189,1)),""),"")</f>
        <v/>
      </c>
      <c r="EE189" s="9" t="str">
        <f>IF(AND(ISNUMBER(DK189),DK189&lt;8),IF(AND(ISNUMBER(AP189),ISNUMBER(DK189)),IF(AP189-VLOOKUP(BI189,NyLi1T!$L$2:$V$4,DK189,1)&lt;1,1,AP189-VLOOKUP(BI189,NyLi1T!$L$2:$V$4,DK189,1)),""),"")</f>
        <v/>
      </c>
      <c r="EF189" s="9" t="str">
        <f>IF(AND(ISNUMBER(DK189),DK189&gt;7),IF(AND(ISNUMBER(AQ189),ISNUMBER(DK189)),IF(AQ189-VLOOKUP(BI189,NyLi2R!$L$2:$V$4,DK189,1)&lt;1,1,AQ189-VLOOKUP(BI189,NyLi2R!$L$2:$V$4,DK189,1)),""),"")</f>
        <v/>
      </c>
      <c r="EG189" s="9" t="str">
        <f>IF(AND(ISNUMBER(DK189),DK189&gt;7),IF(AND(ISNUMBER(AR189),ISNUMBER(DK189)),IF(AR189-VLOOKUP(BI189,NyLi2E!$L$2:$V$4,DK189,1)&lt;1,1,AR189-VLOOKUP(BI189,NyLi2E!$L$2:$V$4,DK189,1)),""),"")</f>
        <v/>
      </c>
      <c r="EH189" s="9" t="str">
        <f>IF(AND(ISNUMBER(DK189),DK189&gt;7),IF(AND(ISNUMBER(AS189),ISNUMBER(DK189)),IF(AS189-VLOOKUP(BI189,NyLi2T!$L$2:$V$4,DK189,1)&lt;1,1,AS189-VLOOKUP(BI189,NyLi2T!$L$2:$V$4,DK189,1)),""),"")</f>
        <v/>
      </c>
      <c r="EI189" s="9" t="str">
        <f>IF(AND(ISNUMBER(DK189),DK189&lt;8),IF(AND(ISNUMBER(AT189),ISNUMBER(DK189)),IF(AT189-VLOOKUP(BI189,NySs!$L$2:$V$4,DK189,1)&lt;1,1,AT189-VLOOKUP(BI189,NySs!$L$2:$V$4,DK189,1)),""),"")</f>
        <v/>
      </c>
      <c r="EJ189" s="9" t="str">
        <f>IF(AND(ISNUMBER(DK189),DK189&lt;9),IF(AND(ISNUMBER(AU189),ISNUMBER(DK189)),IF(AU189-VLOOKUP(BI189,NyEo!$L$2:$V$4,DK189,1)&lt;1,1,AU189-VLOOKUP(BI189,NyEo!$L$2:$V$4,DK189,1)),""),"")</f>
        <v/>
      </c>
      <c r="EK189" s="9" t="str">
        <f>IF(AND(ISNUMBER(DK189),DK189&gt;7),IF(AND(ISNUMBER(AV189),ISNUMBER(DK189)),IF(AV189-VLOOKUP(BI189,NyHt!$L$2:$V$4,DK189,1)&lt;1,1,AV189-VLOOKUP(BI189,NyHt!$L$2:$V$4,DK189,1)),""),"")</f>
        <v/>
      </c>
      <c r="EL189" s="9" t="str">
        <f>IF(AND(ISNUMBER(AW189),ISNUMBER(DK189)),IF(AW189-VLOOKUP(BI189,NySiF!$L$2:$V$4,DK189,1)&lt;1,1,AW189-VLOOKUP(BI189,NySiF!$L$2:$V$4,DK189,1)),"")</f>
        <v/>
      </c>
      <c r="EM189" s="9" t="str">
        <f>IF(AND(ISNUMBER(AX189),ISNUMBER(DK189)),IF(AX189-VLOOKUP(BI189,NySiB!$L$2:$V$4,DK189,1)&lt;1,1,AX189-VLOOKUP(BI189,NySiB!$L$2:$V$4,DK189,1)),"")</f>
        <v/>
      </c>
      <c r="EN189" s="9" t="str">
        <f>IF(AND(ISNUMBER(AY189),ISNUMBER(DK189)),IF(AY189-VLOOKUP(BI189,NySiT!$L$2:$V$4,DK189,1)&lt;1,1,AY189-VLOOKUP(BI189,NySiT!$L$2:$V$4,DK189,1)),"")</f>
        <v/>
      </c>
      <c r="EO189" s="9" t="str">
        <f>IF(AND(ISNUMBER(AZ189),ISNUMBER(DK189)),IF(AZ189-VLOOKUP(BI189,NyVs!$L$2:$V$4,DK189,1)&lt;1,1,AZ189-VLOOKUP(BI189,NyVs!$L$2:$V$4,DK189,1)),"")</f>
        <v/>
      </c>
      <c r="EP189" s="9" t="str">
        <f>IF(AND(ISNUMBER(BA189),ISNUMBER(DK189)),IF(BA189-VLOOKUP(BI189,NyPp!$L$2:$V$4,DK189,1)&lt;1,1,BA189-VLOOKUP(BI189,NyPp!$L$2:$V$4,DK189,1)),"")</f>
        <v/>
      </c>
      <c r="EQ189" s="9" t="str">
        <f>IF(AND(ISNUMBER(BB189),ISNUMBER(DK189)),IF(BB189-VLOOKUP(BI189,NyIGS!$L$2:$V$4,DK189,1)&lt;40,40,BB189-VLOOKUP(BI189,NyIGS!$L$2:$V$4,DK189,1)),"")</f>
        <v/>
      </c>
      <c r="ER189" s="9" t="str">
        <f>IF(AND(ISNUMBER(BC189),ISNUMBER(DK189)),IF(BC189-VLOOKUP(BI189,NyIRS!$L$2:$V$4,DK189,1)&lt;40,40,BC189-VLOOKUP(BI189,NyIRS!$L$2:$V$4,DK189,1)),"")</f>
        <v/>
      </c>
      <c r="ES189" s="9" t="str">
        <f>IF(AND(ISNUMBER(BD189),ISNUMBER(DK189)),IF(BD189-VLOOKUP(BI189,NyIES!$L$2:$V$4,DK189,1)&lt;40,40,BD189-VLOOKUP(BI189,NyIES!$L$2:$V$4,DK189,1)),"")</f>
        <v/>
      </c>
      <c r="ET189" s="9" t="str">
        <f>IF(AND(ISNUMBER(BE189),ISNUMBER(DK189)),IF(BE189-VLOOKUP(BI189,NyISI!$L$2:$V$4,DK189,1)&lt;40,40,BE189-VLOOKUP(BI189,NyISI!$L$2:$V$4,DK189,1)),"")</f>
        <v/>
      </c>
      <c r="EU189" s="9" t="str">
        <f>IF(AND(ISNUMBER(DK189),DK189&lt;8),IF(AND(ISNUMBER(BF189),ISNUMBER(DK189)),IF(BF189-VLOOKUP(BI189,NyISS!$L$2:$V$4,DK189,1)&lt;40,40,BF189-VLOOKUP(BI189,NyISS!$L$2:$V$4,DK189,1)),""),"")</f>
        <v/>
      </c>
      <c r="EV189" s="9" t="str">
        <f>IF(AND(ISNUMBER(DK189),DK189&gt;7),IF(AND(ISNUMBER(BG189),ISNUMBER(DK189)),IF(BG189-VLOOKUP(BI189,NyISM!$L$2:$V$4,DK189,1)&lt;40,40,BG189-VLOOKUP(BI189,NyISM!$L$2:$V$4,DK189,1)),""),"")</f>
        <v/>
      </c>
      <c r="EW189" s="9" t="str">
        <f>IF(AND(ISNUMBER(BH189),ISNUMBER(DK189)),IF(BH189-VLOOKUP(BI189,NyIAM!$L$2:$V$4,DK189,1)&lt;40,40,BH189-VLOOKUP(BI189,NyIAM!$L$2:$V$4,DK189,1)),"")</f>
        <v/>
      </c>
      <c r="EX189" s="9" t="str">
        <f>IF(AND(ISNUMBER(AJ189),ISNUMBER(DK189)),IF(AJ189+VLOOKUP(BI189,NyFi!$L$2:$V$4,DK189,1)&gt;19,19,AJ189+VLOOKUP(BI189,NyFi!$L$2:$V$4,DK189,1)),"")</f>
        <v/>
      </c>
      <c r="EY189" s="9" t="str">
        <f>IF(AND(ISNUMBER(DK189),DK189&lt;8),IF(AND(ISNUMBER(AK189),ISNUMBER(DK189)),IF(AK189+VLOOKUP(BI189,NyGs!$L$2:$V$4,DK189,1)&gt;19,19,AK189+VLOOKUP(BI189,NyGs!$L$2:$V$4,DK189,1)),""),"")</f>
        <v/>
      </c>
      <c r="EZ189" s="9" t="str">
        <f>IF(AND(ISNUMBER(AL189),ISNUMBER(DK189)),IF(AL189+VLOOKUP(BI189,NyRm!$L$2:$V$4,DK189,1)&gt;19,19,AL189+VLOOKUP(BI189,NyRm!$L$2:$V$4,DK189,1)),"")</f>
        <v/>
      </c>
      <c r="FA189" s="9" t="str">
        <f>IF(AND(ISNUMBER(AM189),ISNUMBER(DK189)),IF(AM189+VLOOKUP(BI189,NyFm!$L$2:$V$4,DK189,1)&gt;19,19,AM189+VLOOKUP(BI189,NyFm!$L$2:$V$4,DK189,1)),"")</f>
        <v/>
      </c>
      <c r="FB189" s="9" t="str">
        <f>IF(AND(ISNUMBER(DK189),DK189&lt;8),IF(AND(ISNUMBER(AN189),ISNUMBER(DK189)),IF(AN189+VLOOKUP(BI189,NyLi1R!$L$2:$V$4,DK189,1)&gt;19,19,AN189+VLOOKUP(BI189,NyLi1R!$L$2:$V$4,DK189,1)),""),"")</f>
        <v/>
      </c>
      <c r="FC189" s="9" t="str">
        <f>IF(AND(ISNUMBER(DK189),DK189&lt;8),IF(AND(ISNUMBER(AO189),ISNUMBER(DK189)),IF(AO189+VLOOKUP(BI189,NyLi1E!$L$2:$V$4,DK189,1)&gt;19,19,AO189+VLOOKUP(BI189,NyLi1E!$L$2:$V$4,DK189,1)),""),"")</f>
        <v/>
      </c>
      <c r="FD189" s="9" t="str">
        <f>IF(AND(ISNUMBER(DK189),DK189&lt;8),IF(AND(ISNUMBER(AP189),ISNUMBER(DK189)),IF(AP189+VLOOKUP(BI189,NyLi1T!$L$2:$V$4,DK189,1)&gt;19,19,AP189+VLOOKUP(BI189,NyLi1T!$L$2:$V$4,DK189,1)),""),"")</f>
        <v/>
      </c>
      <c r="FE189" s="9" t="str">
        <f>IF(AND(ISNUMBER(DK189),DK189&gt;7),IF(AND(ISNUMBER(AQ189),ISNUMBER(DK189)),IF(AQ189+VLOOKUP(BI189,NyLi2R!$L$2:$V$4,DK189,1)&gt;19,19,AQ189+VLOOKUP(BI189,NyLi2R!$L$2:$V$4,DK189,1)),""),"")</f>
        <v/>
      </c>
      <c r="FF189" s="9" t="str">
        <f>IF(AND(ISNUMBER(DK189),DK189&gt;7),IF(AND(ISNUMBER(AR189),ISNUMBER(DK189)),IF(AR189+VLOOKUP(BI189,NyLi2E!$L$2:$V$4,DK189,1)&gt;19,19,AR189+VLOOKUP(BI189,NyLi2E!$L$2:$V$4,DK189,1)),""),"")</f>
        <v/>
      </c>
      <c r="FG189" s="9" t="str">
        <f>IF(AND(ISNUMBER(DK189),DK189&gt;7),IF(AND(ISNUMBER(AS189),ISNUMBER(DK189)),IF(AS189+VLOOKUP(BI189,NyLi2T!$L$2:$V$4,DK189,1)&gt;19,19,AS189+VLOOKUP(BI189,NyLi2T!$L$2:$V$4,DK189,1)),""),"")</f>
        <v/>
      </c>
      <c r="FH189" s="9" t="str">
        <f>IF(AND(ISNUMBER(DK189),DK189&lt;8),IF(AND(ISNUMBER(AT189),ISNUMBER(DK189)),IF(AT189+VLOOKUP(BI189,NySs!$L$2:$V$4,DK189,1)&gt;19,19,AT189+VLOOKUP(BI189,NySs!$L$2:$V$4,DK189,1)),""),"")</f>
        <v/>
      </c>
      <c r="FI189" s="9" t="str">
        <f>IF(AND(ISNUMBER(DK189),DK189&lt;9),IF(AND(ISNUMBER(AU189),ISNUMBER(DK189)),IF(AU189+VLOOKUP(BI189,NyEo!$L$2:$V$4,DK189,1)&gt;19,19,AU189+VLOOKUP(BI189,NyEo!$L$2:$V$4,DK189,1)),""),"")</f>
        <v/>
      </c>
      <c r="FJ189" s="9" t="str">
        <f>IF(AND(ISNUMBER(DK189),DK189&gt;7),IF(AND(ISNUMBER(AV189),ISNUMBER(DK189)),IF(AV189+VLOOKUP(BI189,NyHt!$L$2:$V$4,DK189,1)&gt;19,19,AV189+VLOOKUP(BI189,NyHt!$L$2:$V$4,DK189,1)),""),"")</f>
        <v/>
      </c>
      <c r="FK189" s="9" t="str">
        <f>IF(AND(ISNUMBER(AW189),ISNUMBER(DK189)),IF(AW189+VLOOKUP(BI189,NySiF!$L$2:$V$4,DK189,1)&gt;19,19,AW189+VLOOKUP(BI189,NySiF!$L$2:$V$4,DK189,1)),"")</f>
        <v/>
      </c>
      <c r="FL189" s="9" t="str">
        <f>IF(AND(ISNUMBER(AX189),ISNUMBER(DK189)),IF(AX189+VLOOKUP(BI189,NySiB!$L$2:$V$4,DK189,1)&gt;19,19,AX189+VLOOKUP(BI189,NySiB!$L$2:$V$4,DK189,1)),"")</f>
        <v/>
      </c>
      <c r="FM189" s="9" t="str">
        <f>IF(AND(ISNUMBER(AY189),ISNUMBER(DK189)),IF(AY189+VLOOKUP(BI189,NySiT!$L$2:$V$4,DK189,1)&gt;19,19,AY189+VLOOKUP(BI189,NySiT!$L$2:$V$4,DK189,1)),"")</f>
        <v/>
      </c>
      <c r="FN189" s="9" t="str">
        <f>IF(AND(ISNUMBER(AZ189),ISNUMBER(DK189)),IF(AZ189+VLOOKUP(BI189,NyVs!$L$2:$V$4,DK189,1)&gt;19,19,AZ189+VLOOKUP(BI189,NyVs!$L$2:$V$4,DK189,1)),"")</f>
        <v/>
      </c>
      <c r="FO189" s="9" t="str">
        <f>IF(AND(ISNUMBER(BA189),ISNUMBER(DK189)),IF(BA189+VLOOKUP(BI189,NyPp!$L$2:$V$4,DK189,1)&gt;19,19,BA189+VLOOKUP(BI189,NyPp!$L$2:$V$4,DK189,1)),"")</f>
        <v/>
      </c>
      <c r="FP189" s="9" t="str">
        <f>IF(AND(ISNUMBER(BB189),ISNUMBER(DK189)),IF(BB189+VLOOKUP(BI189,NyIGS!$L$2:$V$4,DK189,1)&gt;160,160,BB189+VLOOKUP(BI189,NyIGS!$L$2:$V$4,DK189,1)),"")</f>
        <v/>
      </c>
      <c r="FQ189" s="9" t="str">
        <f>IF(AND(ISNUMBER(BC189),ISNUMBER(DK189)),IF(BC189+VLOOKUP(BI189,NyIRS!$L$2:$V$4,DK189,1)&gt;160,160,BC189+VLOOKUP(BI189,NyIRS!$L$2:$V$4,DK189,1)),"")</f>
        <v/>
      </c>
      <c r="FR189" s="9" t="str">
        <f>IF(AND(ISNUMBER(BD189),ISNUMBER(DK189)),IF(BD189+VLOOKUP(BI189,NyIES!$L$2:$V$4,DK189,1)&gt;160,160, BD189+VLOOKUP(BI189,NyIES!$L$2:$V$4,DK189,1)),"")</f>
        <v/>
      </c>
      <c r="FS189" s="9" t="str">
        <f>IF(AND(ISNUMBER(BE189),ISNUMBER(DK189)),IF(BE189+VLOOKUP(BI189,NyISI!$L$2:$V$4,DK189,1)&gt;160,160,BE189+VLOOKUP(BI189,NyISI!$L$2:$V$4,DK189,1)),"")</f>
        <v/>
      </c>
      <c r="FT189" s="9" t="str">
        <f>IF(AND(ISNUMBER(DK189),DK189&lt;8),IF(AND(ISNUMBER(BF189),ISNUMBER(DK189)),IF(BF189+VLOOKUP(BI189,NyISS!$L$2:$V$4,DK189,1)&gt;160,160,BF189+VLOOKUP(BI189,NyISS!$L$2:$V$4,DK189,1)),""),"")</f>
        <v/>
      </c>
      <c r="FU189" s="9" t="str">
        <f>IF(AND(ISNUMBER(DK189),DK189&gt;7),IF(AND(ISNUMBER(BG189),ISNUMBER(DK189)),IF(BG189+VLOOKUP(BI189,NyISM!$L$2:$V$4,DK189,1)&gt;160,160,BG189+VLOOKUP(BI189,NyISM!$L$2:$V$4,DK189,1)),""),"")</f>
        <v/>
      </c>
      <c r="FV189" s="9" t="str">
        <f>IF(AND(ISNUMBER(BH189),ISNUMBER(DK189)),IF(BH189+VLOOKUP(BI189,NyIAM!$L$2:$V$4,DK189,1)&gt;160,160,BH189+VLOOKUP(BI189,NyIAM!$L$2:$V$4,DK189,1)),"")</f>
        <v/>
      </c>
    </row>
    <row r="190" spans="1:178" x14ac:dyDescent="0.2">
      <c r="A190" s="51"/>
      <c r="B190" s="51"/>
      <c r="C190" s="51"/>
      <c r="D190" s="51"/>
      <c r="E190" s="51"/>
      <c r="F190" s="51"/>
      <c r="G190" s="51"/>
      <c r="H190" s="51"/>
      <c r="I190" s="51"/>
      <c r="J190" s="52"/>
      <c r="K190" s="52"/>
      <c r="L190" s="53"/>
      <c r="M190" s="53"/>
      <c r="N190" s="58" t="str">
        <f t="shared" si="44"/>
        <v/>
      </c>
      <c r="O190" s="53"/>
      <c r="P190" s="53"/>
      <c r="Q190" s="53"/>
      <c r="R190" s="53"/>
      <c r="S190" s="53"/>
      <c r="T190" s="53"/>
      <c r="U190" s="53"/>
      <c r="V190" s="53"/>
      <c r="W190" s="53"/>
      <c r="X190" s="53"/>
      <c r="Y190" s="53"/>
      <c r="Z190" s="53"/>
      <c r="AA190" s="53"/>
      <c r="AB190" s="53"/>
      <c r="AC190" s="53"/>
      <c r="AD190" s="53"/>
      <c r="AE190" s="53"/>
      <c r="AF190" s="53"/>
      <c r="AG190" s="53"/>
      <c r="AH190" s="53"/>
      <c r="AI190" s="53"/>
      <c r="AJ190" s="4" t="str">
        <f>IF(O190="","",IF(ISNUMBER(N190),VLOOKUP(O190,NyFi!$A$2:$K$40,DK190),""))</f>
        <v/>
      </c>
      <c r="AK190" s="4" t="str">
        <f>IF(P190="","",IF(AND(ISNUMBER(N190),DK190&lt;8),VLOOKUP(P190,NyGs!$A$2:$G$41,DK190),""))</f>
        <v/>
      </c>
      <c r="AL190" s="4" t="str">
        <f>IF(AA190="","",IF(ISNUMBER(N190),VLOOKUP(AA190,NyRm!$A$2:$K$56,DK190),""))</f>
        <v/>
      </c>
      <c r="AM190" s="4" t="str">
        <f>IF(Z190="","",IF(ISNUMBER(N190),VLOOKUP(Z190,NyFm!$A$2:$K$46,DK190),""))</f>
        <v/>
      </c>
      <c r="AN190" s="4" t="str">
        <f>IF(U190="","",IF(AND(ISNUMBER(N190),DK190&lt;8),VLOOKUP(U190,NyLi1R!$A$2:$G$20,DK190),""))</f>
        <v/>
      </c>
      <c r="AO190" s="4" t="str">
        <f>IF(V190="","",IF(AND(ISNUMBER(N190),DK190&lt;8),VLOOKUP(V190,NyLi1E!$A$2:$G$20,DK190),""))</f>
        <v/>
      </c>
      <c r="AP190" s="4" t="str">
        <f>IF(AND(ISNUMBER(N190),ISNUMBER(AN190),ISNUMBER(AO190),DK190&lt;8),VLOOKUP(AN190+AO190,NyLi1T!$A$2:$G$40,DK190),"")</f>
        <v/>
      </c>
      <c r="AQ190" s="4" t="str">
        <f>IF(W190="","",IF(AND(ISNUMBER(N190),DK190&gt;7),VLOOKUP(W190,NyLi2R!$A$2:$K$20,DK190),""))</f>
        <v/>
      </c>
      <c r="AR190" s="4" t="str">
        <f>IF(X190="","",IF(AND(ISNUMBER(N190),DK190&gt;7),VLOOKUP(X190,NyLi2E!$A$2:$K$20,DK190),""))</f>
        <v/>
      </c>
      <c r="AS190" s="4" t="str">
        <f>IF(AND(ISNUMBER(N190),ISNUMBER(AQ190),ISNUMBER(AR190),DK190&gt;7),VLOOKUP(AQ190+AR190,NyLi2T!$A$2:$K$40,DK190),"")</f>
        <v/>
      </c>
      <c r="AT190" s="4" t="str">
        <f>IF(AE190="","",IF(AND(ISNUMBER(N190),DK190&lt;8),VLOOKUP(AE190,NySs!$A$2:$G$28,DK190),""))</f>
        <v/>
      </c>
      <c r="AU190" s="4" t="str">
        <f>IF(AD190="","",IF(AND(ISNUMBER(N190),DK190&lt;9),VLOOKUP(AD190,NyEo!$A$2:$H$22,DK190),""))</f>
        <v/>
      </c>
      <c r="AV190" s="4" t="str">
        <f>IF(Q190="","",IF(AND(ISNUMBER(N190),DK190&gt;7),VLOOKUP(Q190,NyHt!$A$2:$K$17,DK190),""))</f>
        <v/>
      </c>
      <c r="AW190" s="4" t="str">
        <f>IF(R190="","",IF(ISNUMBER(N190),VLOOKUP(R190,NySiF!$A$2:$K$18,DK190),""))</f>
        <v/>
      </c>
      <c r="AX190" s="4" t="str">
        <f>IF(S190="","",IF(ISNUMBER(N190),VLOOKUP(S190,NySiB!$A$2:$K$16,DK190),""))</f>
        <v/>
      </c>
      <c r="AY190" s="4" t="str">
        <f>IF(T190="","",IF(ISNUMBER(N190),VLOOKUP(T190,NySiT!$A$2:$K$32,DK190),""))</f>
        <v/>
      </c>
      <c r="AZ190" s="4" t="str">
        <f>IF(Y190="","",IF(ISNUMBER(N190),VLOOKUP(Y190,NyVs!$A$2:$K$86,DK190),""))</f>
        <v/>
      </c>
      <c r="BA190" s="4" t="str">
        <f>IF(AI190="","",IF(ISNUMBER(N190),VLOOKUP(AI190,NyPp!$A$2:$K$202,DK190),""))</f>
        <v/>
      </c>
      <c r="BB190" s="4" t="str">
        <f>IF(AND(ISNUMBER(AJ190),ISNUMBER(AK190),ISNUMBER(AL190),ISNUMBER(AM190),DK190&lt;8),IF(COUNTIF(O190,0)+COUNTIF(P190,0)+COUNTIF(AA190,0)+COUNTIF(Z190,0)&gt;1,"",VLOOKUP(AJ190+AK190+AL190+AM190,NyIGS!$A$2:$K$78,DK190)),IF(AND(ISNUMBER(AJ190),ISNUMBER(AL190),ISNUMBER(AM190),ISNUMBER(AS190),DK190&gt;7),IF(COUNTIF(O190,0)+COUNTIF(AA190,0)+COUNTIF(Z190,0)+AND(COUNTIF(W190,0),COUNTIF(X190,0))&gt;1,"",VLOOKUP(AJ190+AL190+AM190+AS190,NyIGS!$A$2:$K$78,DK190)),""))</f>
        <v/>
      </c>
      <c r="BC190" s="4" t="str">
        <f>IF(AND(ISNUMBER(AJ190),ISNUMBER(AN190),ISNUMBER(AT190),DK190&lt;8),IF(COUNTIF(O190,0)+COUNTIF(U190,0)+COUNTIF(AE190,0)&gt;1,"",VLOOKUP(AJ190+AN190+AT190,NyIRS!$A$2:$K$59,DK190)),IF(AND(ISNUMBER(AJ190),ISNUMBER(AQ190),DK190&gt;7),IF(COUNTIF(O190,0)+COUNTIF(W190,0)&gt;1,"",VLOOKUP(AJ190+AQ190,NyIRS!$A$2:$K$59,DK190)),""))</f>
        <v/>
      </c>
      <c r="BD190" s="4" t="str">
        <f>IF(AND(ISNUMBER(AK190),ISNUMBER(AL190),ISNUMBER(AM190),DK190&lt;8),IF(COUNTIF(P190,0)+COUNTIF(AA190,0)+COUNTIF(Z190,0)&gt;1,"",VLOOKUP(AK190+AL190+AM190,NyIES!$A$2:$K$59,DK190)),IF(AND(ISNUMBER(AL190),ISNUMBER(AM190),ISNUMBER(AR190),DK190&gt;7),IF(COUNTIF(AA190,0)+COUNTIF(Z190,0)+COUNTIF(X190,0)&gt;1,"",VLOOKUP(AL190+AM190+AR190,NyIES!$A$2:$K$59,DK190)),""))</f>
        <v/>
      </c>
      <c r="BE190" s="4" t="str">
        <f>IF(AND(ISNUMBER(AJ190),ISNUMBER(AP190),ISNUMBER(AU190),DK190&lt;8),IF(COUNTIF(O190,0)+AND(COUNTIF(U190,0),COUNTIF(V190,0))+COUNTIF(AD190,0)&gt;1,"",VLOOKUP(AJ190+AP190+AU190,NyISI!$A$2:$K$59,DK190)),IF(AND(ISNUMBER(AS190),ISNUMBER(AU190),ISNUMBER(AV190),DK190=8),IF(COUNTIF(AD190,0)+COUNTIF(Q190,0)+AND(COUNTIF(W190,0),COUNTIF(X190,0))&gt;1,"",VLOOKUP(AS190+AU190+AV190,NyISI!$A$2:$K$59,DK190)),IF(AND(ISNUMBER(AS190),ISNUMBER(AV190),DK190&gt;8),IF(COUNTIF(Q190,0)+AND(COUNTIF(W190,0),COUNTIF(X190,0))&gt;1,"",VLOOKUP(AS190+AV190,NyISI!$A$2:$K$59,DK190)),"")))</f>
        <v/>
      </c>
      <c r="BF190" s="4" t="str">
        <f>IF(AND(ISNUMBER(AT190),ISNUMBER(AK190),ISNUMBER(AL190),ISNUMBER(AM190),DK190&lt;8),IF(COUNTIF(P190,0)+COUNTIF(AA190,0)+COUNTIF(Z190,0)+COUNTIF(AE190,0)&gt;1,"",VLOOKUP(AT190+AK190+AL190+AM190,NyISS!$A$2:$G$78,DK190)),"")</f>
        <v/>
      </c>
      <c r="BG190" s="4" t="str">
        <f>IF(AND(ISNUMBER(AJ190),ISNUMBER(AL190),ISNUMBER(AM190),DK190&gt;7),IF(COUNTIF(O190,0)+COUNTIF(AA190,0)+COUNTIF(Z190,0)&gt;1,"",VLOOKUP(AJ190+AL190+AM190,NyISM!$A$2:$K$59,DK190)),"")</f>
        <v/>
      </c>
      <c r="BH190" s="4" t="str">
        <f>IF(AND(ISNUMBER(AY190),ISNUMBER(AZ190)),IF(COUNTIF(T190,0)+COUNTIF(Y190,0)&gt;1,"",VLOOKUP(AY190+AZ190,NyIAM!$A$2:$K$40,DK190)),"")</f>
        <v/>
      </c>
      <c r="BJ190" s="4" t="str">
        <f>IF(ISNUMBER(BB190),VLOOKUP(BB190,Percentil!$A$2:$B$122,2,1),"")</f>
        <v/>
      </c>
      <c r="BK190" s="4" t="str">
        <f>IF(ISNUMBER(BC190),VLOOKUP(BC190,Percentil!$A$2:$B$122,2,1),"")</f>
        <v/>
      </c>
      <c r="BL190" s="4" t="str">
        <f>IF(ISNUMBER(BD190),VLOOKUP(BD190,Percentil!$A$2:$B$122,2,1),"")</f>
        <v/>
      </c>
      <c r="BM190" s="4" t="str">
        <f>IF(ISNUMBER(BE190),VLOOKUP(BE190,Percentil!$A$2:$B$122,2,1),"")</f>
        <v/>
      </c>
      <c r="BN190" s="4" t="str">
        <f>IF(ISNUMBER(BF190),VLOOKUP(BF190,Percentil!$A$2:$B$122,2,1),"")</f>
        <v/>
      </c>
      <c r="BO190" s="4" t="str">
        <f>IF(ISNUMBER(BG190),VLOOKUP(BG190,Percentil!$A$2:$B$122,2,1),"")</f>
        <v/>
      </c>
      <c r="BP190" s="4" t="str">
        <f>IF(ISNUMBER(BH190),VLOOKUP(BH190,Percentil!$A$2:$B$122,2,1),"")</f>
        <v/>
      </c>
      <c r="BQ190" s="4" t="str">
        <f>IF(AND(ISNUMBER(AJ190),ISNUMBER(DK190)),IF(AJ190-VLOOKUP(BI190,NyFi!$L$2:$V$4,DK190,1)&lt;1,1 &amp; " - " &amp; AJ190+VLOOKUP(BI190,NyFi!$L$2:$V$4,DK190,1),IF(AJ190+VLOOKUP(BI190,NyFi!$L$2:$V$4,DK190,1)&gt;19,AJ190-VLOOKUP(BI190,NyFi!$L$2:$V$4,DK190,1) &amp; " - " &amp; 19,AJ190-VLOOKUP(BI190,NyFi!$L$2:$V$4,DK190,1) &amp; " - " &amp; AJ190+VLOOKUP(BI190,NyFi!$L$2:$V$4,DK190,1))),"")</f>
        <v/>
      </c>
      <c r="BR190" s="4" t="str">
        <f>IF(AND(ISNUMBER(DK190),DK190&lt;8),IF(AND(ISNUMBER(AK190),ISNUMBER(DK190)),IF(AK190-VLOOKUP(BI190,NyGs!$L$2:$V$4,DK190,1)&lt;1,1 &amp; " - " &amp; AK190+VLOOKUP(BI190,NyGs!$L$2:$V$4,DK190,1),IF(AK190+VLOOKUP(BI190,NyGs!$L$2:$V$4,DK190,1)&gt;19,AK190-VLOOKUP(BI190,NyGs!$L$2:$V$4,DK190,1) &amp; " - " &amp; 19,AK190-VLOOKUP(BI190,NyGs!$L$2:$V$4,DK190,1) &amp; " - " &amp; AK190+VLOOKUP(BI190,NyGs!$L$2:$V$4,DK190,1))),""),"")</f>
        <v/>
      </c>
      <c r="BS190" s="4" t="str">
        <f>IF(AND(ISNUMBER(AL190),ISNUMBER(DK190)),IF(AL190-VLOOKUP(BI190,NyRm!$L$2:$V$4,DK190,1)&lt;1,1 &amp; " - " &amp; AL190+VLOOKUP(BI190,NyRm!$L$2:$V$4,DK190,1),IF(AL190+VLOOKUP(BI190,NyRm!$L$2:$V$4,DK190,1)&gt;19,AL190-VLOOKUP(BI190,NyRm!$L$2:$V$4,DK190,1) &amp; " - " &amp; 19,AL190-VLOOKUP(BI190,NyRm!$L$2:$V$4,DK190,1) &amp; " - " &amp; AL190+VLOOKUP(BI190,NyRm!$L$2:$V$4,DK190,1))),"")</f>
        <v/>
      </c>
      <c r="BT190" s="4" t="str">
        <f>IF(AND(ISNUMBER(AM190),ISNUMBER(DK190)),IF(AM190-VLOOKUP(BI190,NyFm!$L$2:$V$4,DK190,1)&lt;1,1 &amp; " - " &amp; AM190+VLOOKUP(BI190,NyFm!$L$2:$V$4,DK190,1),IF(AM190+VLOOKUP(BI190,NyFm!$L$2:$V$4,DK190,1)&gt;19,AM190-VLOOKUP(BI190,NyFm!$L$2:$V$4,DK190,1) &amp; " - " &amp; 19,AM190-VLOOKUP(BI190,NyFm!$L$2:$V$4,DK190,1) &amp; " - " &amp; AM190+VLOOKUP(BI190,NyFm!$L$2:$V$4,DK190,1))),"")</f>
        <v/>
      </c>
      <c r="BU190" s="4" t="str">
        <f>IF(AND(ISNUMBER(DK190),DK190&lt;8),IF(AND(ISNUMBER(AN190),ISNUMBER(DK190)),IF(AN190-VLOOKUP(BI190,NyLi1R!$L$2:$V$4,DK190,1)&lt;1,1 &amp; " - " &amp; AN190+VLOOKUP(BI190,NyLi1R!$L$2:$V$4,DK190,1),IF(AN190+VLOOKUP(BI190,NyLi1R!$L$2:$V$4,DK190,1)&gt;19,AN190-VLOOKUP(BI190,NyLi1R!$L$2:$V$4,DK190,1) &amp; " - " &amp; 19,AN190-VLOOKUP(BI190,NyLi1R!$L$2:$V$4,DK190,1) &amp; " - " &amp; AN190+VLOOKUP(BI190,NyLi1R!$L$2:$V$4,DK190,1))),""),"")</f>
        <v/>
      </c>
      <c r="BV190" s="4" t="str">
        <f>IF(AND(ISNUMBER(DK190),DK190&lt;8),IF(AND(ISNUMBER(AO190),ISNUMBER(DK190)),IF(AO190-VLOOKUP(BI190,NyLi1E!$L$2:$V$4,DK190,1)&lt;1,1 &amp; " - " &amp; AO190+VLOOKUP(BI190,NyLi1E!$L$2:$V$4,DK190,1),IF(AO190+VLOOKUP(BI190,NyLi1E!$L$2:$V$4,DK190,1)&gt;19,AO190-VLOOKUP(BI190,NyLi1E!$L$2:$V$4,DK190,1) &amp; " - " &amp; 19,AO190-VLOOKUP(BI190,NyLi1E!$L$2:$V$4,DK190,1) &amp; " - " &amp; AO190+VLOOKUP(BI190,NyLi1E!$L$2:$V$4,DK190,1))),""),"")</f>
        <v/>
      </c>
      <c r="BW190" s="4" t="str">
        <f>IF(AND(ISNUMBER(DK190),DK190&lt;8),IF(AND(ISNUMBER(AP190),ISNUMBER(DK190)),IF(AP190-VLOOKUP(BI190,NyLi1T!$L$2:$V$4,DK190,1)&lt;1,1 &amp; " - " &amp; AP190+VLOOKUP(BI190,NyLi1T!$L$2:$V$4,DK190,1),IF(AP190+VLOOKUP(BI190,NyLi1T!$L$2:$V$4,DK190,1)&gt;19,AP190-VLOOKUP(BI190,NyLi1T!$L$2:$V$4,DK190,1) &amp; " - " &amp; 19,AP190-VLOOKUP(BI190,NyLi1T!$L$2:$V$4,DK190,1) &amp; " - " &amp; AP190+VLOOKUP(BI190,NyLi1T!$L$2:$V$4,DK190,1))),""),"")</f>
        <v/>
      </c>
      <c r="BX190" s="4" t="str">
        <f>IF(AND(ISNUMBER(DK190),DK190&gt;7),IF(AND(ISNUMBER(AQ190),ISNUMBER(DK190)),IF(AQ190-VLOOKUP(BI190,NyLi2R!$L$2:$V$4,DK190,1)&lt;1,1 &amp; " - " &amp; AQ190+VLOOKUP(BI190,NyLi2R!$L$2:$V$4,DK190,1),IF(AQ190+VLOOKUP(BI190,NyLi2R!$L$2:$V$4,DK190,1)&gt;19,AQ190-VLOOKUP(BI190,NyLi2R!$L$2:$V$4,DK190,1) &amp; " - " &amp; 19,AQ190-VLOOKUP(BI190,NyLi2R!$L$2:$V$4,DK190,1) &amp; " - " &amp; AQ190+VLOOKUP(BI190,NyLi2R!$L$2:$V$4,DK190,1))),""),"")</f>
        <v/>
      </c>
      <c r="BY190" s="4" t="str">
        <f>IF(AND(ISNUMBER(DK190),DK190&gt;7),IF(AND(ISNUMBER(AR190),ISNUMBER(DK190)),IF(AR190-VLOOKUP(BI190,NyLi2E!$L$2:$V$4,DK190,1)&lt;1,1 &amp; " - " &amp; AR190+VLOOKUP(BI190,NyLi2E!$L$2:$V$4,DK190,1),IF(AR190+VLOOKUP(BI190,NyLi2E!$L$2:$V$4,DK190,1)&gt;19,AR190-VLOOKUP(BI190,NyLi2E!$L$2:$V$4,DK190,1) &amp; " - " &amp; 19,AR190-VLOOKUP(BI190,NyLi2E!$L$2:$V$4,DK190,1) &amp; " - " &amp; AR190+VLOOKUP(BI190,NyLi2E!$L$2:$V$4,DK190,1))),""),"")</f>
        <v/>
      </c>
      <c r="BZ190" s="4" t="str">
        <f>IF(AND(ISNUMBER(DK190),DK190&gt;7),IF(AND(ISNUMBER(AS190),ISNUMBER(DK190)),IF(AS190-VLOOKUP(BI190,NyLi2T!$L$2:$V$4,DK190,1)&lt;1,1 &amp; " - " &amp; AS190+VLOOKUP(BI190,NyLi2T!$L$2:$V$4,DK190,1),IF(AS190+VLOOKUP(BI190,NyLi2T!$L$2:$V$4,DK190,1)&gt;19,AS190-VLOOKUP(BI190,NyLi2T!$L$2:$V$4,DK190,1) &amp; " - " &amp; 19,AS190-VLOOKUP(BI190,NyLi2T!$L$2:$V$4,DK190,1) &amp; " - " &amp; AS190+VLOOKUP(BI190,NyLi2T!$L$2:$V$4,DK190,1))),""),"")</f>
        <v/>
      </c>
      <c r="CA190" s="4" t="str">
        <f>IF(AND(ISNUMBER(DK190),DK190&lt;8),IF(AND(ISNUMBER(AT190),ISNUMBER(DK190)),IF(AT190-VLOOKUP(BI190,NySs!$L$2:$V$4,DK190,1)&lt;1,1 &amp; " - " &amp; AT190+VLOOKUP(BI190,NySs!$L$2:$V$4,DK190,1),IF(AT190+VLOOKUP(BI190,NySs!$L$2:$V$4,DK190,1)&gt;19,AT190-VLOOKUP(BI190,NySs!$L$2:$V$4,DK190,1) &amp; " - " &amp; 19,AT190-VLOOKUP(BI190,NySs!$L$2:$V$4,DK190,1) &amp; " - " &amp; AT190+VLOOKUP(BI190,NySs!$L$2:$V$4,DK190,1))),""),"")</f>
        <v/>
      </c>
      <c r="CB190" s="4" t="str">
        <f>IF(AND(ISNUMBER(DK190),DK190&lt;9),IF(AND(ISNUMBER(AU190),ISNUMBER(DK190)),IF(AU190-VLOOKUP(BI190,NyEo!$L$2:$V$4,DK190,1)&lt;1,1 &amp; " - " &amp; AU190+VLOOKUP(BI190,NyEo!$L$2:$V$4,DK190,1),IF(AU190+VLOOKUP(BI190,NyEo!$L$2:$V$4,DK190,1)&gt;19,AU190-VLOOKUP(BI190,NyEo!$L$2:$V$4,DK190,1) &amp; " - " &amp; 19,AU190-VLOOKUP(BI190,NyEo!$L$2:$V$4,DK190,1) &amp; " - " &amp; AU190+VLOOKUP(BI190,NyEo!$L$2:$V$4,DK190,1))),""),"")</f>
        <v/>
      </c>
      <c r="CC190" s="4" t="str">
        <f>IF(AND(ISNUMBER(DK190),DK190&gt;7),IF(AND(ISNUMBER(AV190),ISNUMBER(DK190)),IF(AV190-VLOOKUP(BI190,NyHt!$L$2:$V$4,DK190,1)&lt;1,1 &amp; " - " &amp; AV190+VLOOKUP(BI190,NyHt!$L$2:$V$4,DK190,1),IF(AV190+VLOOKUP(BI190,NyHt!$L$2:$V$4,DK190,1)&gt;19,AV190-VLOOKUP(BI190,NyHt!$L$2:$V$4,DK190,1) &amp; " - " &amp; 19,AV190-VLOOKUP(BI190,NyHt!$L$2:$V$4,DK190,1) &amp; " - " &amp; AV190+VLOOKUP(BI190,NyHt!$L$2:$V$4,DK190,1))),""),"")</f>
        <v/>
      </c>
      <c r="CD190" s="4" t="str">
        <f>IF(AND(ISNUMBER(AW190),ISNUMBER(DK190)),IF(AW190-VLOOKUP(BI190,NySiF!$L$2:$V$4,DK190,1)&lt;1,1 &amp; " - " &amp; AW190+VLOOKUP(BI190,NySiF!$L$2:$V$4,DK190,1),IF(AW190+VLOOKUP(BI190,NySiF!$L$2:$V$4,DK190,1)&gt;19,AW190-VLOOKUP(BI190,NySiF!$L$2:$V$4,DK190,1) &amp; " - " &amp; 19,AW190-VLOOKUP(BI190,NySiF!$L$2:$V$4,DK190,1) &amp; " - " &amp; AW190+VLOOKUP(BI190,NySiF!$L$2:$V$4,DK190,1))),"")</f>
        <v/>
      </c>
      <c r="CE190" s="4" t="str">
        <f>IF(AND(ISNUMBER(AX190),ISNUMBER(DK190)),IF(AX190-VLOOKUP(BI190,NySiB!$L$2:$V$4,DK190,1)&lt;1,1 &amp; " - " &amp; AX190+VLOOKUP(BI190,NySiB!$L$2:$V$4,DK190,1),IF(AX190+VLOOKUP(BI190,NySiB!$L$2:$V$4,DK190,1)&gt;19,AX190-VLOOKUP(BI190,NySiB!$L$2:$V$4,DK190,1) &amp; " - " &amp; 19,AX190-VLOOKUP(BI190,NySiB!$L$2:$V$4,DK190,1) &amp; " - " &amp; AX190+VLOOKUP(BI190,NySiB!$L$2:$V$4,DK190,1))),"")</f>
        <v/>
      </c>
      <c r="CF190" s="4" t="str">
        <f>IF(AND(ISNUMBER(AY190),ISNUMBER(DK190)),IF(AY190-VLOOKUP(BI190,NySiT!$L$2:$V$4,DK190,1)&lt;1,1 &amp; " - " &amp; AY190+VLOOKUP(BI190,NySiT!$L$2:$V$4,DK190,1),IF(AY190+VLOOKUP(BI190,NySiT!$L$2:$V$4,DK190,1)&gt;19,AY190-VLOOKUP(BI190,NySiT!$L$2:$V$4,DK190,1) &amp; " - " &amp; 19,AY190-VLOOKUP(BI190,NySiT!$L$2:$V$4,DK190,1) &amp; " - " &amp; AY190+VLOOKUP(BI190,NySiT!$L$2:$V$4,DK190,1))),"")</f>
        <v/>
      </c>
      <c r="CG190" s="4" t="str">
        <f>IF(AND(ISNUMBER(AZ190),ISNUMBER(DK190)),IF(AZ190-VLOOKUP(BI190,NyVs!$L$2:$V$4,DK190,1)&lt;1,1 &amp; " - " &amp; AZ190+VLOOKUP(BI190,NyVs!$L$2:$V$4,DK190,1),IF(AZ190+VLOOKUP(BI190,NyVs!$L$2:$V$4,DK190,1)&gt;19,AZ190-VLOOKUP(BI190,NyVs!$L$2:$V$4,DK190,1) &amp; " - " &amp; 19,AZ190-VLOOKUP(BI190,NyVs!$L$2:$V$4,DK190,1) &amp; " - " &amp; AZ190+VLOOKUP(BI190,NyVs!$L$2:$V$4,DK190,1))),"")</f>
        <v/>
      </c>
      <c r="CH190" s="4" t="str">
        <f>IF(AND(ISNUMBER(BA190),ISNUMBER(DK190)),IF(BA190-VLOOKUP(BI190,NyPp!$L$2:$V$4,DK190,1)&lt;1,1 &amp; " - " &amp; BA190+VLOOKUP(BI190,NyPp!$L$2:$V$4,DK190,1),IF(BA190+VLOOKUP(BI190,NyPp!$L$2:$V$4,DK190,1)&gt;19,BA190-VLOOKUP(BI190,NyPp!$L$2:$V$4,DK190,1) &amp; " - " &amp; 19,BA190-VLOOKUP(BI190,NyPp!$L$2:$V$4,DK190,1) &amp; " - " &amp; BA190+VLOOKUP(BI190,NyPp!$L$2:$V$4,DK190,1))),"")</f>
        <v/>
      </c>
      <c r="CI190" s="4" t="str">
        <f>IF(AND(ISNUMBER(BB190),ISNUMBER(DK190)),IF(BB190-VLOOKUP(BI190,NyIGS!$L$2:$V$4,DK190,1)&lt;40,40 &amp; " - " &amp; BB190+VLOOKUP(BI190,NyIGS!$L$2:$V$4,DK190,1),IF(BB190+VLOOKUP(BI190,NyIGS!$L$2:$V$4,DK190,1)&gt;160,BB190-VLOOKUP(BI190,NyIGS!$L$2:$V$4,DK190,1) &amp; " - " &amp; 160,BB190-VLOOKUP(BI190,NyIGS!$L$2:$V$4,DK190,1) &amp; " - " &amp; BB190+VLOOKUP(BI190,NyIGS!$L$2:$V$4,DK190,1))),"")</f>
        <v/>
      </c>
      <c r="CJ190" s="4" t="str">
        <f>IF(AND(ISNUMBER(BC190),ISNUMBER(DK190)),IF(BC190-VLOOKUP(BI190,NyIRS!$L$2:$V$4,DK190,1)&lt;40,40 &amp; " - " &amp; BC190+VLOOKUP(BI190,NyIRS!$L$2:$V$4,DK190,1),IF(BC190+VLOOKUP(BI190,NyIRS!$L$2:$V$4,DK190,1)&gt;160,BC190-VLOOKUP(BI190,NyIRS!$L$2:$V$4,DK190,1) &amp; " - " &amp; 160,BC190-VLOOKUP(BI190,NyIRS!$L$2:$V$4,DK190,1) &amp; " - " &amp; BC190+VLOOKUP(BI190,NyIRS!$L$2:$V$4,DK190,1))),"")</f>
        <v/>
      </c>
      <c r="CK190" s="4" t="str">
        <f>IF(AND(ISNUMBER(BD190),ISNUMBER(DK190)),IF(BD190-VLOOKUP(BI190,NyIES!$L$2:$V$4,DK190,1)&lt;40,40 &amp; " - " &amp; BD190+VLOOKUP(BI190,NyIES!$L$2:$V$4,DK190,1),IF(BD190+VLOOKUP(BI190,NyIES!$L$2:$V$4,DK190,1)&gt;160,BD190-VLOOKUP(BI190,NyIES!$L$2:$V$4,DK190,1) &amp; " - " &amp; 160,BD190-VLOOKUP(BI190,NyIES!$L$2:$V$4,DK190,1) &amp; " - " &amp; BD190+VLOOKUP(BI190,NyIES!$L$2:$V$4,DK190,1))),"")</f>
        <v/>
      </c>
      <c r="CL190" s="4" t="str">
        <f>IF(AND(ISNUMBER(BE190),ISNUMBER(DK190)),IF(BE190-VLOOKUP(BI190,NyISI!$L$2:$V$4,DK190,1)&lt;40,40 &amp; " - " &amp; BE190+VLOOKUP(BI190,NyISI!$L$2:$V$4,DK190,1),IF(BE190+VLOOKUP(BI190,NyISI!$L$2:$V$4,DK190,1)&gt;160,BE190-VLOOKUP(BI190,NyISI!$L$2:$V$4,DK190,1) &amp; " - " &amp; 160,BE190-VLOOKUP(BI190,NyISI!$L$2:$V$4,DK190,1) &amp; " - " &amp; BE190+VLOOKUP(BI190,NyISI!$L$2:$V$4,DK190,1))),"")</f>
        <v/>
      </c>
      <c r="CM190" s="4" t="str">
        <f>IF(AND(ISNUMBER(DK190),DK190&lt;8),IF(AND(ISNUMBER(BF190),ISNUMBER(DK190)),IF(BF190-VLOOKUP(BI190,NyISS!$L$2:$V$4,DK190,1)&lt;40,40 &amp; " - " &amp; BF190+VLOOKUP(BI190,NyISS!$L$2:$V$4,DK190,1),IF(BF190+VLOOKUP(BI190,NyISS!$L$2:$V$4,DK190,1)&gt;160,BF190-VLOOKUP(BI190,NyISS!$L$2:$V$4,DK190,1) &amp; " - " &amp; 160,BF190-VLOOKUP(BI190,NyISS!$L$2:$V$4,DK190,1) &amp; " - " &amp; BF190+VLOOKUP(BI190,NyISS!$L$2:$V$4,DK190,1))),""),"")</f>
        <v/>
      </c>
      <c r="CN190" s="4" t="str">
        <f>IF(AND(ISNUMBER(DK190),DK190&gt;7),IF(AND(ISNUMBER(BG190),ISNUMBER(DK190)),IF(BG190-VLOOKUP(BI190,NyISM!$L$2:$V$4,DK190,1)&lt;40,40 &amp; " - " &amp; BG190+VLOOKUP(BI190,NyISM!$L$2:$V$4,DK190,1),IF(BG190+VLOOKUP(BI190,NyISM!$L$2:$V$4,DK190,1)&gt;160,BG190-VLOOKUP(BI190,NyISM!$L$2:$V$4,DK190,1) &amp; " - " &amp; 160,BG190-VLOOKUP(BI190,NyISM!$L$2:$V$4,DK190,1) &amp; " - " &amp; BG190+VLOOKUP(BI190,NyISM!$L$2:$V$4,DK190,1))),""),"")</f>
        <v/>
      </c>
      <c r="CO190" s="4" t="str">
        <f>IF(AND(ISNUMBER(BH190),ISNUMBER(DK190)),IF(BH190-VLOOKUP(BI190,NyIAM!$L$2:$V$4,DK190,1)&lt;40,40 &amp; " - " &amp; BH190+VLOOKUP(BI190,NyIAM!$L$2:$V$4,DK190,1),IF(BH190+VLOOKUP(BI190,NyIAM!$L$2:$V$4,DK190,1)&gt;160,BH190-VLOOKUP(BI190,NyIAM!$L$2:$V$4,DK190,1) &amp; " - " &amp; 160,BH190-VLOOKUP(BI190,NyIAM!$L$2:$V$4,DK190,1) &amp; " - " &amp; BH190+VLOOKUP(BI190,NyIAM!$L$2:$V$4,DK190,1))),"")</f>
        <v/>
      </c>
      <c r="CP190" s="4" t="str">
        <f>IF(AF190="","",IF(AND(ISNUMBER(AF190),ISNUMBER(DK190)),IF(VLOOKUP(AF190,NyOm!$A$2:$K$30,DK190,1)=1,"Onormalt få ord",IF(VLOOKUP(AF190,NyOm!$A$2:$K$30,DK190,1)=2,"Färre antal ord än normalt",IF(VLOOKUP(AF190,NyOm!$A$2:$K$30,DK190,1)=3,"Normalt antal ord","")))))</f>
        <v/>
      </c>
      <c r="CQ190" s="4" t="str">
        <f>IF(AB190="","",IF(AND(ISNUMBER(AB190),ISNUMBER(DK190)),IF(VLOOKUP(AB190,NyPbTid!$A$2:$K$218,DK190,1)=1,"Onormalt lång tidsåtgång",IF(VLOOKUP(AB190,NyPbTid!$A$2:$K$218,DK190,1)=2,"Långsammare än normalt",IF(VLOOKUP(AB190,NyPbTid!$A$2:$K$218,DK190,1)=3,"Normal tidsåtgång","")))))</f>
        <v/>
      </c>
      <c r="CR190" s="4" t="str">
        <f>IF(AC190="","",IF(AND(ISNUMBER(AC190),ISNUMBER(DK190)),IF(VLOOKUP(AC190,NyPbFel!$A$2:$K$18,DK190,1)=1,"Onormalt antal fel",IF(VLOOKUP(AC190,NyPbFel!$A$2:$K$18,DK190,1)=2,"Fler fel än normalt",IF(VLOOKUP(AC190,NyPbFel!$A$2:$K$18,DK190,1)=3,"Normalt antal fel","")))))</f>
        <v/>
      </c>
      <c r="CS190" s="4" t="str">
        <f t="shared" si="50"/>
        <v/>
      </c>
      <c r="CT190" s="4" t="str">
        <f>IF(OR(ISNUMBER(CS190),CS190="0**"),IF(ISNUMBER(CS190),CS190/ABS(CS190)*VLOOKUP(1,SignDiff!$A$3:$K$4,DK190,1),VLOOKUP(1,SignDiff!$A$3:$K$4,DK190,1)),"")</f>
        <v/>
      </c>
      <c r="CU190" s="4" t="str">
        <f>IF(OR(ISNUMBER(CS190),CS190="0**"),IF(ISNUMBER(CS190),CS190/ABS(CS190)*VLOOKUP(1,SignDiff!$A$7:$K$8,DK190,1),VLOOKUP(1,SignDiff!$A$7:$K$8,DK190,1)),"")</f>
        <v/>
      </c>
      <c r="CV190" s="4" t="str">
        <f t="shared" si="51"/>
        <v/>
      </c>
      <c r="CW190" s="4" t="str">
        <f t="shared" si="52"/>
        <v/>
      </c>
      <c r="CX190" s="4" t="str">
        <f>IF(OR(ISNUMBER(CS190),CS190="0**"),IF(CS190="0**",VLOOKUP(0,'IRS-IES'!$A$2:$C$43,2,1),IF(CS190&lt;0,VLOOKUP(ABS(CS190),'IRS-IES'!$A$2:$C$43,2,1),VLOOKUP(ABS(CS190),'IRS-IES'!$A$2:$C$43,3,1))),"")</f>
        <v/>
      </c>
      <c r="CY190" s="4" t="str">
        <f t="shared" si="53"/>
        <v/>
      </c>
      <c r="CZ190" s="4" t="str">
        <f>IF(OR(ISNUMBER(CY190),CY190="0**"),IF(ISNUMBER(CY190),CY190/ABS(CY190)*VLOOKUP(2,SignDiff!$A$3:$K$4,DK190,1),VLOOKUP(2,SignDiff!$A$3:$K$4,DK190,1)),"")</f>
        <v/>
      </c>
      <c r="DA190" s="4" t="str">
        <f>IF(OR(ISNUMBER(CY190),CY190="0**"),IF(ISNUMBER(CY190),CY190/ABS(CY190)*VLOOKUP(2,SignDiff!$A$7:$K$8,DK190,1),VLOOKUP(2,SignDiff!$A$7:$K$8,DK190,1)),"")</f>
        <v/>
      </c>
      <c r="DB190" s="4" t="str">
        <f t="shared" si="54"/>
        <v/>
      </c>
      <c r="DC190" s="4" t="str">
        <f t="shared" si="55"/>
        <v/>
      </c>
      <c r="DD190" s="4" t="str">
        <f>IF(OR(ISNUMBER(CY190),CY190="0**"),IF(CY190="0**",VLOOKUP(0,'ISI-ISS'!$A$2:$C$43,2,1),IF(CY190&lt;0,VLOOKUP(ABS(CY190),'ISI-ISS'!$A$2:$C$43,2,1),VLOOKUP(ABS(CY190),'ISI-ISS'!$A$2:$C$43,3,1))),"")</f>
        <v/>
      </c>
      <c r="DE190" s="4" t="str">
        <f t="shared" si="56"/>
        <v/>
      </c>
      <c r="DF190" s="4" t="str">
        <f>IF(OR(ISNUMBER(DE190),DE190="0**"),IF(ISNUMBER(DE190),DE190/ABS(DE190)*VLOOKUP(2,SignDiff!$A$3:$K$4,DK190,1),VLOOKUP(2,SignDiff!$A$3:$K$4,DK190,1)),"")</f>
        <v/>
      </c>
      <c r="DG190" s="4" t="str">
        <f>IF(OR(ISNUMBER(DE190),DE190="0**"),IF(ISNUMBER(DE190),DE190/ABS(DE190)*VLOOKUP(2,SignDiff!$A$7:$K$8,DK190,1),VLOOKUP(2,SignDiff!$A$7:$K$8,DK190,1)),"")</f>
        <v/>
      </c>
      <c r="DH190" s="4" t="str">
        <f t="shared" si="57"/>
        <v/>
      </c>
      <c r="DI190" s="4" t="str">
        <f t="shared" si="58"/>
        <v/>
      </c>
      <c r="DJ190" s="4" t="str">
        <f>IF(OR(ISNUMBER(DE190),DE190="0**"),IF(DE190="0**",VLOOKUP(0,'ISI-ISM'!$A$2:$C$43,2,1),IF(DE190&lt;0,VLOOKUP(ABS(DE190),'ISI-ISM'!$A$2:$C$43,2,1),VLOOKUP(ABS(DE190),'ISI-ISM'!$A$2:$C$43,3,1))),"")</f>
        <v/>
      </c>
      <c r="DK190" s="4" t="str">
        <f>IF(ISERROR(VLOOKUP(N190,age!$A$2:$C$11,2,1)),"",VLOOKUP(N190,age!$A$2:$C$11,2,1))</f>
        <v/>
      </c>
      <c r="DL190" s="4" t="str">
        <f>IF(ISERROR(VLOOKUP(N190,age!$A$2:$C$11,3,1)),"",VLOOKUP(N190,age!$A$2:$C$11,3,1))</f>
        <v/>
      </c>
      <c r="DM190" s="4">
        <f t="shared" si="45"/>
        <v>0</v>
      </c>
      <c r="DN190" s="4">
        <f t="shared" si="46"/>
        <v>0</v>
      </c>
      <c r="DO190" s="4">
        <f t="shared" si="47"/>
        <v>0</v>
      </c>
      <c r="DP190" s="4">
        <f t="shared" si="48"/>
        <v>0</v>
      </c>
      <c r="DQ190" s="4">
        <f t="shared" si="49"/>
        <v>0</v>
      </c>
      <c r="DR190" s="9" t="str">
        <f t="shared" si="59"/>
        <v/>
      </c>
      <c r="DS190" s="9" t="str">
        <f t="shared" si="60"/>
        <v/>
      </c>
      <c r="DT190" s="9" t="str">
        <f t="shared" si="61"/>
        <v/>
      </c>
      <c r="DU190" s="9" t="str">
        <f t="shared" si="62"/>
        <v/>
      </c>
      <c r="DV190" s="9" t="str">
        <f t="shared" si="63"/>
        <v/>
      </c>
      <c r="DW190" s="9" t="str">
        <f t="shared" si="64"/>
        <v/>
      </c>
      <c r="DX190" s="9" t="str">
        <f t="shared" si="65"/>
        <v/>
      </c>
      <c r="DY190" s="9" t="str">
        <f>IF(AND(ISNUMBER(AJ190),ISNUMBER(DK190)),IF(AJ190-VLOOKUP(BI190,NyFi!$L$2:$V$4,DK190,1)&lt;1,1,AJ190-VLOOKUP(BI190,NyFi!$L$2:$V$4,DK190,1)),"")</f>
        <v/>
      </c>
      <c r="DZ190" s="9" t="str">
        <f>IF(AND(ISNUMBER(DK190),DK190&lt;8),IF(AND(ISNUMBER(AK190),ISNUMBER(DK190)),IF(AK190-VLOOKUP(BI190,NyGs!$L$2:$V$4,DK190,1)&lt;1,1,AK190-VLOOKUP(BI190,NyGs!$L$2:$V$4,DK190,1)),""),"")</f>
        <v/>
      </c>
      <c r="EA190" s="9" t="str">
        <f>IF(AND(ISNUMBER(AL190),ISNUMBER(DK190)),IF(AL190-VLOOKUP(BI190,NyRm!$L$2:$V$4,DK190,1)&lt;1,1,AL190-VLOOKUP(BI190,NyRm!$L$2:$V$4,DK190,1)),"")</f>
        <v/>
      </c>
      <c r="EB190" s="9" t="str">
        <f>IF(AND(ISNUMBER(AM190),ISNUMBER(DK190)),IF(AM190-VLOOKUP(BI190,NyFm!$L$2:$V$4,DK190,1)&lt;1,1,AM190-VLOOKUP(BI190,NyFm!$L$2:$V$4,DK190,1)),"")</f>
        <v/>
      </c>
      <c r="EC190" s="9" t="str">
        <f>IF(AND(ISNUMBER(DK190),DK190&lt;8),IF(AND(ISNUMBER(AN190),ISNUMBER(DK190)),IF(AN190-VLOOKUP(BI190,NyLi1R!$L$2:$V$4,DK190,1)&lt;1,1,AN190-VLOOKUP(BI190,NyLi1R!$L$2:$V$4,DK190,1)),""),"")</f>
        <v/>
      </c>
      <c r="ED190" s="9" t="str">
        <f>IF(AND(ISNUMBER(DK190),DK190&lt;8),IF(AND(ISNUMBER(AO190),ISNUMBER(DK190)),IF(AO190-VLOOKUP(BI190,NyLi1E!$L$2:$V$4,DK190,1)&lt;1,1,AO190-VLOOKUP(BI190,NyLi1E!$L$2:$V$4,DK190,1)),""),"")</f>
        <v/>
      </c>
      <c r="EE190" s="9" t="str">
        <f>IF(AND(ISNUMBER(DK190),DK190&lt;8),IF(AND(ISNUMBER(AP190),ISNUMBER(DK190)),IF(AP190-VLOOKUP(BI190,NyLi1T!$L$2:$V$4,DK190,1)&lt;1,1,AP190-VLOOKUP(BI190,NyLi1T!$L$2:$V$4,DK190,1)),""),"")</f>
        <v/>
      </c>
      <c r="EF190" s="9" t="str">
        <f>IF(AND(ISNUMBER(DK190),DK190&gt;7),IF(AND(ISNUMBER(AQ190),ISNUMBER(DK190)),IF(AQ190-VLOOKUP(BI190,NyLi2R!$L$2:$V$4,DK190,1)&lt;1,1,AQ190-VLOOKUP(BI190,NyLi2R!$L$2:$V$4,DK190,1)),""),"")</f>
        <v/>
      </c>
      <c r="EG190" s="9" t="str">
        <f>IF(AND(ISNUMBER(DK190),DK190&gt;7),IF(AND(ISNUMBER(AR190),ISNUMBER(DK190)),IF(AR190-VLOOKUP(BI190,NyLi2E!$L$2:$V$4,DK190,1)&lt;1,1,AR190-VLOOKUP(BI190,NyLi2E!$L$2:$V$4,DK190,1)),""),"")</f>
        <v/>
      </c>
      <c r="EH190" s="9" t="str">
        <f>IF(AND(ISNUMBER(DK190),DK190&gt;7),IF(AND(ISNUMBER(AS190),ISNUMBER(DK190)),IF(AS190-VLOOKUP(BI190,NyLi2T!$L$2:$V$4,DK190,1)&lt;1,1,AS190-VLOOKUP(BI190,NyLi2T!$L$2:$V$4,DK190,1)),""),"")</f>
        <v/>
      </c>
      <c r="EI190" s="9" t="str">
        <f>IF(AND(ISNUMBER(DK190),DK190&lt;8),IF(AND(ISNUMBER(AT190),ISNUMBER(DK190)),IF(AT190-VLOOKUP(BI190,NySs!$L$2:$V$4,DK190,1)&lt;1,1,AT190-VLOOKUP(BI190,NySs!$L$2:$V$4,DK190,1)),""),"")</f>
        <v/>
      </c>
      <c r="EJ190" s="9" t="str">
        <f>IF(AND(ISNUMBER(DK190),DK190&lt;9),IF(AND(ISNUMBER(AU190),ISNUMBER(DK190)),IF(AU190-VLOOKUP(BI190,NyEo!$L$2:$V$4,DK190,1)&lt;1,1,AU190-VLOOKUP(BI190,NyEo!$L$2:$V$4,DK190,1)),""),"")</f>
        <v/>
      </c>
      <c r="EK190" s="9" t="str">
        <f>IF(AND(ISNUMBER(DK190),DK190&gt;7),IF(AND(ISNUMBER(AV190),ISNUMBER(DK190)),IF(AV190-VLOOKUP(BI190,NyHt!$L$2:$V$4,DK190,1)&lt;1,1,AV190-VLOOKUP(BI190,NyHt!$L$2:$V$4,DK190,1)),""),"")</f>
        <v/>
      </c>
      <c r="EL190" s="9" t="str">
        <f>IF(AND(ISNUMBER(AW190),ISNUMBER(DK190)),IF(AW190-VLOOKUP(BI190,NySiF!$L$2:$V$4,DK190,1)&lt;1,1,AW190-VLOOKUP(BI190,NySiF!$L$2:$V$4,DK190,1)),"")</f>
        <v/>
      </c>
      <c r="EM190" s="9" t="str">
        <f>IF(AND(ISNUMBER(AX190),ISNUMBER(DK190)),IF(AX190-VLOOKUP(BI190,NySiB!$L$2:$V$4,DK190,1)&lt;1,1,AX190-VLOOKUP(BI190,NySiB!$L$2:$V$4,DK190,1)),"")</f>
        <v/>
      </c>
      <c r="EN190" s="9" t="str">
        <f>IF(AND(ISNUMBER(AY190),ISNUMBER(DK190)),IF(AY190-VLOOKUP(BI190,NySiT!$L$2:$V$4,DK190,1)&lt;1,1,AY190-VLOOKUP(BI190,NySiT!$L$2:$V$4,DK190,1)),"")</f>
        <v/>
      </c>
      <c r="EO190" s="9" t="str">
        <f>IF(AND(ISNUMBER(AZ190),ISNUMBER(DK190)),IF(AZ190-VLOOKUP(BI190,NyVs!$L$2:$V$4,DK190,1)&lt;1,1,AZ190-VLOOKUP(BI190,NyVs!$L$2:$V$4,DK190,1)),"")</f>
        <v/>
      </c>
      <c r="EP190" s="9" t="str">
        <f>IF(AND(ISNUMBER(BA190),ISNUMBER(DK190)),IF(BA190-VLOOKUP(BI190,NyPp!$L$2:$V$4,DK190,1)&lt;1,1,BA190-VLOOKUP(BI190,NyPp!$L$2:$V$4,DK190,1)),"")</f>
        <v/>
      </c>
      <c r="EQ190" s="9" t="str">
        <f>IF(AND(ISNUMBER(BB190),ISNUMBER(DK190)),IF(BB190-VLOOKUP(BI190,NyIGS!$L$2:$V$4,DK190,1)&lt;40,40,BB190-VLOOKUP(BI190,NyIGS!$L$2:$V$4,DK190,1)),"")</f>
        <v/>
      </c>
      <c r="ER190" s="9" t="str">
        <f>IF(AND(ISNUMBER(BC190),ISNUMBER(DK190)),IF(BC190-VLOOKUP(BI190,NyIRS!$L$2:$V$4,DK190,1)&lt;40,40,BC190-VLOOKUP(BI190,NyIRS!$L$2:$V$4,DK190,1)),"")</f>
        <v/>
      </c>
      <c r="ES190" s="9" t="str">
        <f>IF(AND(ISNUMBER(BD190),ISNUMBER(DK190)),IF(BD190-VLOOKUP(BI190,NyIES!$L$2:$V$4,DK190,1)&lt;40,40,BD190-VLOOKUP(BI190,NyIES!$L$2:$V$4,DK190,1)),"")</f>
        <v/>
      </c>
      <c r="ET190" s="9" t="str">
        <f>IF(AND(ISNUMBER(BE190),ISNUMBER(DK190)),IF(BE190-VLOOKUP(BI190,NyISI!$L$2:$V$4,DK190,1)&lt;40,40,BE190-VLOOKUP(BI190,NyISI!$L$2:$V$4,DK190,1)),"")</f>
        <v/>
      </c>
      <c r="EU190" s="9" t="str">
        <f>IF(AND(ISNUMBER(DK190),DK190&lt;8),IF(AND(ISNUMBER(BF190),ISNUMBER(DK190)),IF(BF190-VLOOKUP(BI190,NyISS!$L$2:$V$4,DK190,1)&lt;40,40,BF190-VLOOKUP(BI190,NyISS!$L$2:$V$4,DK190,1)),""),"")</f>
        <v/>
      </c>
      <c r="EV190" s="9" t="str">
        <f>IF(AND(ISNUMBER(DK190),DK190&gt;7),IF(AND(ISNUMBER(BG190),ISNUMBER(DK190)),IF(BG190-VLOOKUP(BI190,NyISM!$L$2:$V$4,DK190,1)&lt;40,40,BG190-VLOOKUP(BI190,NyISM!$L$2:$V$4,DK190,1)),""),"")</f>
        <v/>
      </c>
      <c r="EW190" s="9" t="str">
        <f>IF(AND(ISNUMBER(BH190),ISNUMBER(DK190)),IF(BH190-VLOOKUP(BI190,NyIAM!$L$2:$V$4,DK190,1)&lt;40,40,BH190-VLOOKUP(BI190,NyIAM!$L$2:$V$4,DK190,1)),"")</f>
        <v/>
      </c>
      <c r="EX190" s="9" t="str">
        <f>IF(AND(ISNUMBER(AJ190),ISNUMBER(DK190)),IF(AJ190+VLOOKUP(BI190,NyFi!$L$2:$V$4,DK190,1)&gt;19,19,AJ190+VLOOKUP(BI190,NyFi!$L$2:$V$4,DK190,1)),"")</f>
        <v/>
      </c>
      <c r="EY190" s="9" t="str">
        <f>IF(AND(ISNUMBER(DK190),DK190&lt;8),IF(AND(ISNUMBER(AK190),ISNUMBER(DK190)),IF(AK190+VLOOKUP(BI190,NyGs!$L$2:$V$4,DK190,1)&gt;19,19,AK190+VLOOKUP(BI190,NyGs!$L$2:$V$4,DK190,1)),""),"")</f>
        <v/>
      </c>
      <c r="EZ190" s="9" t="str">
        <f>IF(AND(ISNUMBER(AL190),ISNUMBER(DK190)),IF(AL190+VLOOKUP(BI190,NyRm!$L$2:$V$4,DK190,1)&gt;19,19,AL190+VLOOKUP(BI190,NyRm!$L$2:$V$4,DK190,1)),"")</f>
        <v/>
      </c>
      <c r="FA190" s="9" t="str">
        <f>IF(AND(ISNUMBER(AM190),ISNUMBER(DK190)),IF(AM190+VLOOKUP(BI190,NyFm!$L$2:$V$4,DK190,1)&gt;19,19,AM190+VLOOKUP(BI190,NyFm!$L$2:$V$4,DK190,1)),"")</f>
        <v/>
      </c>
      <c r="FB190" s="9" t="str">
        <f>IF(AND(ISNUMBER(DK190),DK190&lt;8),IF(AND(ISNUMBER(AN190),ISNUMBER(DK190)),IF(AN190+VLOOKUP(BI190,NyLi1R!$L$2:$V$4,DK190,1)&gt;19,19,AN190+VLOOKUP(BI190,NyLi1R!$L$2:$V$4,DK190,1)),""),"")</f>
        <v/>
      </c>
      <c r="FC190" s="9" t="str">
        <f>IF(AND(ISNUMBER(DK190),DK190&lt;8),IF(AND(ISNUMBER(AO190),ISNUMBER(DK190)),IF(AO190+VLOOKUP(BI190,NyLi1E!$L$2:$V$4,DK190,1)&gt;19,19,AO190+VLOOKUP(BI190,NyLi1E!$L$2:$V$4,DK190,1)),""),"")</f>
        <v/>
      </c>
      <c r="FD190" s="9" t="str">
        <f>IF(AND(ISNUMBER(DK190),DK190&lt;8),IF(AND(ISNUMBER(AP190),ISNUMBER(DK190)),IF(AP190+VLOOKUP(BI190,NyLi1T!$L$2:$V$4,DK190,1)&gt;19,19,AP190+VLOOKUP(BI190,NyLi1T!$L$2:$V$4,DK190,1)),""),"")</f>
        <v/>
      </c>
      <c r="FE190" s="9" t="str">
        <f>IF(AND(ISNUMBER(DK190),DK190&gt;7),IF(AND(ISNUMBER(AQ190),ISNUMBER(DK190)),IF(AQ190+VLOOKUP(BI190,NyLi2R!$L$2:$V$4,DK190,1)&gt;19,19,AQ190+VLOOKUP(BI190,NyLi2R!$L$2:$V$4,DK190,1)),""),"")</f>
        <v/>
      </c>
      <c r="FF190" s="9" t="str">
        <f>IF(AND(ISNUMBER(DK190),DK190&gt;7),IF(AND(ISNUMBER(AR190),ISNUMBER(DK190)),IF(AR190+VLOOKUP(BI190,NyLi2E!$L$2:$V$4,DK190,1)&gt;19,19,AR190+VLOOKUP(BI190,NyLi2E!$L$2:$V$4,DK190,1)),""),"")</f>
        <v/>
      </c>
      <c r="FG190" s="9" t="str">
        <f>IF(AND(ISNUMBER(DK190),DK190&gt;7),IF(AND(ISNUMBER(AS190),ISNUMBER(DK190)),IF(AS190+VLOOKUP(BI190,NyLi2T!$L$2:$V$4,DK190,1)&gt;19,19,AS190+VLOOKUP(BI190,NyLi2T!$L$2:$V$4,DK190,1)),""),"")</f>
        <v/>
      </c>
      <c r="FH190" s="9" t="str">
        <f>IF(AND(ISNUMBER(DK190),DK190&lt;8),IF(AND(ISNUMBER(AT190),ISNUMBER(DK190)),IF(AT190+VLOOKUP(BI190,NySs!$L$2:$V$4,DK190,1)&gt;19,19,AT190+VLOOKUP(BI190,NySs!$L$2:$V$4,DK190,1)),""),"")</f>
        <v/>
      </c>
      <c r="FI190" s="9" t="str">
        <f>IF(AND(ISNUMBER(DK190),DK190&lt;9),IF(AND(ISNUMBER(AU190),ISNUMBER(DK190)),IF(AU190+VLOOKUP(BI190,NyEo!$L$2:$V$4,DK190,1)&gt;19,19,AU190+VLOOKUP(BI190,NyEo!$L$2:$V$4,DK190,1)),""),"")</f>
        <v/>
      </c>
      <c r="FJ190" s="9" t="str">
        <f>IF(AND(ISNUMBER(DK190),DK190&gt;7),IF(AND(ISNUMBER(AV190),ISNUMBER(DK190)),IF(AV190+VLOOKUP(BI190,NyHt!$L$2:$V$4,DK190,1)&gt;19,19,AV190+VLOOKUP(BI190,NyHt!$L$2:$V$4,DK190,1)),""),"")</f>
        <v/>
      </c>
      <c r="FK190" s="9" t="str">
        <f>IF(AND(ISNUMBER(AW190),ISNUMBER(DK190)),IF(AW190+VLOOKUP(BI190,NySiF!$L$2:$V$4,DK190,1)&gt;19,19,AW190+VLOOKUP(BI190,NySiF!$L$2:$V$4,DK190,1)),"")</f>
        <v/>
      </c>
      <c r="FL190" s="9" t="str">
        <f>IF(AND(ISNUMBER(AX190),ISNUMBER(DK190)),IF(AX190+VLOOKUP(BI190,NySiB!$L$2:$V$4,DK190,1)&gt;19,19,AX190+VLOOKUP(BI190,NySiB!$L$2:$V$4,DK190,1)),"")</f>
        <v/>
      </c>
      <c r="FM190" s="9" t="str">
        <f>IF(AND(ISNUMBER(AY190),ISNUMBER(DK190)),IF(AY190+VLOOKUP(BI190,NySiT!$L$2:$V$4,DK190,1)&gt;19,19,AY190+VLOOKUP(BI190,NySiT!$L$2:$V$4,DK190,1)),"")</f>
        <v/>
      </c>
      <c r="FN190" s="9" t="str">
        <f>IF(AND(ISNUMBER(AZ190),ISNUMBER(DK190)),IF(AZ190+VLOOKUP(BI190,NyVs!$L$2:$V$4,DK190,1)&gt;19,19,AZ190+VLOOKUP(BI190,NyVs!$L$2:$V$4,DK190,1)),"")</f>
        <v/>
      </c>
      <c r="FO190" s="9" t="str">
        <f>IF(AND(ISNUMBER(BA190),ISNUMBER(DK190)),IF(BA190+VLOOKUP(BI190,NyPp!$L$2:$V$4,DK190,1)&gt;19,19,BA190+VLOOKUP(BI190,NyPp!$L$2:$V$4,DK190,1)),"")</f>
        <v/>
      </c>
      <c r="FP190" s="9" t="str">
        <f>IF(AND(ISNUMBER(BB190),ISNUMBER(DK190)),IF(BB190+VLOOKUP(BI190,NyIGS!$L$2:$V$4,DK190,1)&gt;160,160,BB190+VLOOKUP(BI190,NyIGS!$L$2:$V$4,DK190,1)),"")</f>
        <v/>
      </c>
      <c r="FQ190" s="9" t="str">
        <f>IF(AND(ISNUMBER(BC190),ISNUMBER(DK190)),IF(BC190+VLOOKUP(BI190,NyIRS!$L$2:$V$4,DK190,1)&gt;160,160,BC190+VLOOKUP(BI190,NyIRS!$L$2:$V$4,DK190,1)),"")</f>
        <v/>
      </c>
      <c r="FR190" s="9" t="str">
        <f>IF(AND(ISNUMBER(BD190),ISNUMBER(DK190)),IF(BD190+VLOOKUP(BI190,NyIES!$L$2:$V$4,DK190,1)&gt;160,160, BD190+VLOOKUP(BI190,NyIES!$L$2:$V$4,DK190,1)),"")</f>
        <v/>
      </c>
      <c r="FS190" s="9" t="str">
        <f>IF(AND(ISNUMBER(BE190),ISNUMBER(DK190)),IF(BE190+VLOOKUP(BI190,NyISI!$L$2:$V$4,DK190,1)&gt;160,160,BE190+VLOOKUP(BI190,NyISI!$L$2:$V$4,DK190,1)),"")</f>
        <v/>
      </c>
      <c r="FT190" s="9" t="str">
        <f>IF(AND(ISNUMBER(DK190),DK190&lt;8),IF(AND(ISNUMBER(BF190),ISNUMBER(DK190)),IF(BF190+VLOOKUP(BI190,NyISS!$L$2:$V$4,DK190,1)&gt;160,160,BF190+VLOOKUP(BI190,NyISS!$L$2:$V$4,DK190,1)),""),"")</f>
        <v/>
      </c>
      <c r="FU190" s="9" t="str">
        <f>IF(AND(ISNUMBER(DK190),DK190&gt;7),IF(AND(ISNUMBER(BG190),ISNUMBER(DK190)),IF(BG190+VLOOKUP(BI190,NyISM!$L$2:$V$4,DK190,1)&gt;160,160,BG190+VLOOKUP(BI190,NyISM!$L$2:$V$4,DK190,1)),""),"")</f>
        <v/>
      </c>
      <c r="FV190" s="9" t="str">
        <f>IF(AND(ISNUMBER(BH190),ISNUMBER(DK190)),IF(BH190+VLOOKUP(BI190,NyIAM!$L$2:$V$4,DK190,1)&gt;160,160,BH190+VLOOKUP(BI190,NyIAM!$L$2:$V$4,DK190,1)),"")</f>
        <v/>
      </c>
    </row>
    <row r="191" spans="1:178" x14ac:dyDescent="0.2">
      <c r="A191" s="51"/>
      <c r="B191" s="51"/>
      <c r="C191" s="51"/>
      <c r="D191" s="51"/>
      <c r="E191" s="51"/>
      <c r="F191" s="51"/>
      <c r="G191" s="51"/>
      <c r="H191" s="51"/>
      <c r="I191" s="51"/>
      <c r="J191" s="52"/>
      <c r="K191" s="52"/>
      <c r="L191" s="53"/>
      <c r="M191" s="53"/>
      <c r="N191" s="58" t="str">
        <f t="shared" si="44"/>
        <v/>
      </c>
      <c r="O191" s="53"/>
      <c r="P191" s="53"/>
      <c r="Q191" s="53"/>
      <c r="R191" s="53"/>
      <c r="S191" s="53"/>
      <c r="T191" s="53"/>
      <c r="U191" s="53"/>
      <c r="V191" s="53"/>
      <c r="W191" s="53"/>
      <c r="X191" s="53"/>
      <c r="Y191" s="53"/>
      <c r="Z191" s="53"/>
      <c r="AA191" s="53"/>
      <c r="AB191" s="53"/>
      <c r="AC191" s="53"/>
      <c r="AD191" s="53"/>
      <c r="AE191" s="53"/>
      <c r="AF191" s="53"/>
      <c r="AG191" s="53"/>
      <c r="AH191" s="53"/>
      <c r="AI191" s="53"/>
      <c r="AJ191" s="4" t="str">
        <f>IF(O191="","",IF(ISNUMBER(N191),VLOOKUP(O191,NyFi!$A$2:$K$40,DK191),""))</f>
        <v/>
      </c>
      <c r="AK191" s="4" t="str">
        <f>IF(P191="","",IF(AND(ISNUMBER(N191),DK191&lt;8),VLOOKUP(P191,NyGs!$A$2:$G$41,DK191),""))</f>
        <v/>
      </c>
      <c r="AL191" s="4" t="str">
        <f>IF(AA191="","",IF(ISNUMBER(N191),VLOOKUP(AA191,NyRm!$A$2:$K$56,DK191),""))</f>
        <v/>
      </c>
      <c r="AM191" s="4" t="str">
        <f>IF(Z191="","",IF(ISNUMBER(N191),VLOOKUP(Z191,NyFm!$A$2:$K$46,DK191),""))</f>
        <v/>
      </c>
      <c r="AN191" s="4" t="str">
        <f>IF(U191="","",IF(AND(ISNUMBER(N191),DK191&lt;8),VLOOKUP(U191,NyLi1R!$A$2:$G$20,DK191),""))</f>
        <v/>
      </c>
      <c r="AO191" s="4" t="str">
        <f>IF(V191="","",IF(AND(ISNUMBER(N191),DK191&lt;8),VLOOKUP(V191,NyLi1E!$A$2:$G$20,DK191),""))</f>
        <v/>
      </c>
      <c r="AP191" s="4" t="str">
        <f>IF(AND(ISNUMBER(N191),ISNUMBER(AN191),ISNUMBER(AO191),DK191&lt;8),VLOOKUP(AN191+AO191,NyLi1T!$A$2:$G$40,DK191),"")</f>
        <v/>
      </c>
      <c r="AQ191" s="4" t="str">
        <f>IF(W191="","",IF(AND(ISNUMBER(N191),DK191&gt;7),VLOOKUP(W191,NyLi2R!$A$2:$K$20,DK191),""))</f>
        <v/>
      </c>
      <c r="AR191" s="4" t="str">
        <f>IF(X191="","",IF(AND(ISNUMBER(N191),DK191&gt;7),VLOOKUP(X191,NyLi2E!$A$2:$K$20,DK191),""))</f>
        <v/>
      </c>
      <c r="AS191" s="4" t="str">
        <f>IF(AND(ISNUMBER(N191),ISNUMBER(AQ191),ISNUMBER(AR191),DK191&gt;7),VLOOKUP(AQ191+AR191,NyLi2T!$A$2:$K$40,DK191),"")</f>
        <v/>
      </c>
      <c r="AT191" s="4" t="str">
        <f>IF(AE191="","",IF(AND(ISNUMBER(N191),DK191&lt;8),VLOOKUP(AE191,NySs!$A$2:$G$28,DK191),""))</f>
        <v/>
      </c>
      <c r="AU191" s="4" t="str">
        <f>IF(AD191="","",IF(AND(ISNUMBER(N191),DK191&lt;9),VLOOKUP(AD191,NyEo!$A$2:$H$22,DK191),""))</f>
        <v/>
      </c>
      <c r="AV191" s="4" t="str">
        <f>IF(Q191="","",IF(AND(ISNUMBER(N191),DK191&gt;7),VLOOKUP(Q191,NyHt!$A$2:$K$17,DK191),""))</f>
        <v/>
      </c>
      <c r="AW191" s="4" t="str">
        <f>IF(R191="","",IF(ISNUMBER(N191),VLOOKUP(R191,NySiF!$A$2:$K$18,DK191),""))</f>
        <v/>
      </c>
      <c r="AX191" s="4" t="str">
        <f>IF(S191="","",IF(ISNUMBER(N191),VLOOKUP(S191,NySiB!$A$2:$K$16,DK191),""))</f>
        <v/>
      </c>
      <c r="AY191" s="4" t="str">
        <f>IF(T191="","",IF(ISNUMBER(N191),VLOOKUP(T191,NySiT!$A$2:$K$32,DK191),""))</f>
        <v/>
      </c>
      <c r="AZ191" s="4" t="str">
        <f>IF(Y191="","",IF(ISNUMBER(N191),VLOOKUP(Y191,NyVs!$A$2:$K$86,DK191),""))</f>
        <v/>
      </c>
      <c r="BA191" s="4" t="str">
        <f>IF(AI191="","",IF(ISNUMBER(N191),VLOOKUP(AI191,NyPp!$A$2:$K$202,DK191),""))</f>
        <v/>
      </c>
      <c r="BB191" s="4" t="str">
        <f>IF(AND(ISNUMBER(AJ191),ISNUMBER(AK191),ISNUMBER(AL191),ISNUMBER(AM191),DK191&lt;8),IF(COUNTIF(O191,0)+COUNTIF(P191,0)+COUNTIF(AA191,0)+COUNTIF(Z191,0)&gt;1,"",VLOOKUP(AJ191+AK191+AL191+AM191,NyIGS!$A$2:$K$78,DK191)),IF(AND(ISNUMBER(AJ191),ISNUMBER(AL191),ISNUMBER(AM191),ISNUMBER(AS191),DK191&gt;7),IF(COUNTIF(O191,0)+COUNTIF(AA191,0)+COUNTIF(Z191,0)+AND(COUNTIF(W191,0),COUNTIF(X191,0))&gt;1,"",VLOOKUP(AJ191+AL191+AM191+AS191,NyIGS!$A$2:$K$78,DK191)),""))</f>
        <v/>
      </c>
      <c r="BC191" s="4" t="str">
        <f>IF(AND(ISNUMBER(AJ191),ISNUMBER(AN191),ISNUMBER(AT191),DK191&lt;8),IF(COUNTIF(O191,0)+COUNTIF(U191,0)+COUNTIF(AE191,0)&gt;1,"",VLOOKUP(AJ191+AN191+AT191,NyIRS!$A$2:$K$59,DK191)),IF(AND(ISNUMBER(AJ191),ISNUMBER(AQ191),DK191&gt;7),IF(COUNTIF(O191,0)+COUNTIF(W191,0)&gt;1,"",VLOOKUP(AJ191+AQ191,NyIRS!$A$2:$K$59,DK191)),""))</f>
        <v/>
      </c>
      <c r="BD191" s="4" t="str">
        <f>IF(AND(ISNUMBER(AK191),ISNUMBER(AL191),ISNUMBER(AM191),DK191&lt;8),IF(COUNTIF(P191,0)+COUNTIF(AA191,0)+COUNTIF(Z191,0)&gt;1,"",VLOOKUP(AK191+AL191+AM191,NyIES!$A$2:$K$59,DK191)),IF(AND(ISNUMBER(AL191),ISNUMBER(AM191),ISNUMBER(AR191),DK191&gt;7),IF(COUNTIF(AA191,0)+COUNTIF(Z191,0)+COUNTIF(X191,0)&gt;1,"",VLOOKUP(AL191+AM191+AR191,NyIES!$A$2:$K$59,DK191)),""))</f>
        <v/>
      </c>
      <c r="BE191" s="4" t="str">
        <f>IF(AND(ISNUMBER(AJ191),ISNUMBER(AP191),ISNUMBER(AU191),DK191&lt;8),IF(COUNTIF(O191,0)+AND(COUNTIF(U191,0),COUNTIF(V191,0))+COUNTIF(AD191,0)&gt;1,"",VLOOKUP(AJ191+AP191+AU191,NyISI!$A$2:$K$59,DK191)),IF(AND(ISNUMBER(AS191),ISNUMBER(AU191),ISNUMBER(AV191),DK191=8),IF(COUNTIF(AD191,0)+COUNTIF(Q191,0)+AND(COUNTIF(W191,0),COUNTIF(X191,0))&gt;1,"",VLOOKUP(AS191+AU191+AV191,NyISI!$A$2:$K$59,DK191)),IF(AND(ISNUMBER(AS191),ISNUMBER(AV191),DK191&gt;8),IF(COUNTIF(Q191,0)+AND(COUNTIF(W191,0),COUNTIF(X191,0))&gt;1,"",VLOOKUP(AS191+AV191,NyISI!$A$2:$K$59,DK191)),"")))</f>
        <v/>
      </c>
      <c r="BF191" s="4" t="str">
        <f>IF(AND(ISNUMBER(AT191),ISNUMBER(AK191),ISNUMBER(AL191),ISNUMBER(AM191),DK191&lt;8),IF(COUNTIF(P191,0)+COUNTIF(AA191,0)+COUNTIF(Z191,0)+COUNTIF(AE191,0)&gt;1,"",VLOOKUP(AT191+AK191+AL191+AM191,NyISS!$A$2:$G$78,DK191)),"")</f>
        <v/>
      </c>
      <c r="BG191" s="4" t="str">
        <f>IF(AND(ISNUMBER(AJ191),ISNUMBER(AL191),ISNUMBER(AM191),DK191&gt;7),IF(COUNTIF(O191,0)+COUNTIF(AA191,0)+COUNTIF(Z191,0)&gt;1,"",VLOOKUP(AJ191+AL191+AM191,NyISM!$A$2:$K$59,DK191)),"")</f>
        <v/>
      </c>
      <c r="BH191" s="4" t="str">
        <f>IF(AND(ISNUMBER(AY191),ISNUMBER(AZ191)),IF(COUNTIF(T191,0)+COUNTIF(Y191,0)&gt;1,"",VLOOKUP(AY191+AZ191,NyIAM!$A$2:$K$40,DK191)),"")</f>
        <v/>
      </c>
      <c r="BJ191" s="4" t="str">
        <f>IF(ISNUMBER(BB191),VLOOKUP(BB191,Percentil!$A$2:$B$122,2,1),"")</f>
        <v/>
      </c>
      <c r="BK191" s="4" t="str">
        <f>IF(ISNUMBER(BC191),VLOOKUP(BC191,Percentil!$A$2:$B$122,2,1),"")</f>
        <v/>
      </c>
      <c r="BL191" s="4" t="str">
        <f>IF(ISNUMBER(BD191),VLOOKUP(BD191,Percentil!$A$2:$B$122,2,1),"")</f>
        <v/>
      </c>
      <c r="BM191" s="4" t="str">
        <f>IF(ISNUMBER(BE191),VLOOKUP(BE191,Percentil!$A$2:$B$122,2,1),"")</f>
        <v/>
      </c>
      <c r="BN191" s="4" t="str">
        <f>IF(ISNUMBER(BF191),VLOOKUP(BF191,Percentil!$A$2:$B$122,2,1),"")</f>
        <v/>
      </c>
      <c r="BO191" s="4" t="str">
        <f>IF(ISNUMBER(BG191),VLOOKUP(BG191,Percentil!$A$2:$B$122,2,1),"")</f>
        <v/>
      </c>
      <c r="BP191" s="4" t="str">
        <f>IF(ISNUMBER(BH191),VLOOKUP(BH191,Percentil!$A$2:$B$122,2,1),"")</f>
        <v/>
      </c>
      <c r="BQ191" s="4" t="str">
        <f>IF(AND(ISNUMBER(AJ191),ISNUMBER(DK191)),IF(AJ191-VLOOKUP(BI191,NyFi!$L$2:$V$4,DK191,1)&lt;1,1 &amp; " - " &amp; AJ191+VLOOKUP(BI191,NyFi!$L$2:$V$4,DK191,1),IF(AJ191+VLOOKUP(BI191,NyFi!$L$2:$V$4,DK191,1)&gt;19,AJ191-VLOOKUP(BI191,NyFi!$L$2:$V$4,DK191,1) &amp; " - " &amp; 19,AJ191-VLOOKUP(BI191,NyFi!$L$2:$V$4,DK191,1) &amp; " - " &amp; AJ191+VLOOKUP(BI191,NyFi!$L$2:$V$4,DK191,1))),"")</f>
        <v/>
      </c>
      <c r="BR191" s="4" t="str">
        <f>IF(AND(ISNUMBER(DK191),DK191&lt;8),IF(AND(ISNUMBER(AK191),ISNUMBER(DK191)),IF(AK191-VLOOKUP(BI191,NyGs!$L$2:$V$4,DK191,1)&lt;1,1 &amp; " - " &amp; AK191+VLOOKUP(BI191,NyGs!$L$2:$V$4,DK191,1),IF(AK191+VLOOKUP(BI191,NyGs!$L$2:$V$4,DK191,1)&gt;19,AK191-VLOOKUP(BI191,NyGs!$L$2:$V$4,DK191,1) &amp; " - " &amp; 19,AK191-VLOOKUP(BI191,NyGs!$L$2:$V$4,DK191,1) &amp; " - " &amp; AK191+VLOOKUP(BI191,NyGs!$L$2:$V$4,DK191,1))),""),"")</f>
        <v/>
      </c>
      <c r="BS191" s="4" t="str">
        <f>IF(AND(ISNUMBER(AL191),ISNUMBER(DK191)),IF(AL191-VLOOKUP(BI191,NyRm!$L$2:$V$4,DK191,1)&lt;1,1 &amp; " - " &amp; AL191+VLOOKUP(BI191,NyRm!$L$2:$V$4,DK191,1),IF(AL191+VLOOKUP(BI191,NyRm!$L$2:$V$4,DK191,1)&gt;19,AL191-VLOOKUP(BI191,NyRm!$L$2:$V$4,DK191,1) &amp; " - " &amp; 19,AL191-VLOOKUP(BI191,NyRm!$L$2:$V$4,DK191,1) &amp; " - " &amp; AL191+VLOOKUP(BI191,NyRm!$L$2:$V$4,DK191,1))),"")</f>
        <v/>
      </c>
      <c r="BT191" s="4" t="str">
        <f>IF(AND(ISNUMBER(AM191),ISNUMBER(DK191)),IF(AM191-VLOOKUP(BI191,NyFm!$L$2:$V$4,DK191,1)&lt;1,1 &amp; " - " &amp; AM191+VLOOKUP(BI191,NyFm!$L$2:$V$4,DK191,1),IF(AM191+VLOOKUP(BI191,NyFm!$L$2:$V$4,DK191,1)&gt;19,AM191-VLOOKUP(BI191,NyFm!$L$2:$V$4,DK191,1) &amp; " - " &amp; 19,AM191-VLOOKUP(BI191,NyFm!$L$2:$V$4,DK191,1) &amp; " - " &amp; AM191+VLOOKUP(BI191,NyFm!$L$2:$V$4,DK191,1))),"")</f>
        <v/>
      </c>
      <c r="BU191" s="4" t="str">
        <f>IF(AND(ISNUMBER(DK191),DK191&lt;8),IF(AND(ISNUMBER(AN191),ISNUMBER(DK191)),IF(AN191-VLOOKUP(BI191,NyLi1R!$L$2:$V$4,DK191,1)&lt;1,1 &amp; " - " &amp; AN191+VLOOKUP(BI191,NyLi1R!$L$2:$V$4,DK191,1),IF(AN191+VLOOKUP(BI191,NyLi1R!$L$2:$V$4,DK191,1)&gt;19,AN191-VLOOKUP(BI191,NyLi1R!$L$2:$V$4,DK191,1) &amp; " - " &amp; 19,AN191-VLOOKUP(BI191,NyLi1R!$L$2:$V$4,DK191,1) &amp; " - " &amp; AN191+VLOOKUP(BI191,NyLi1R!$L$2:$V$4,DK191,1))),""),"")</f>
        <v/>
      </c>
      <c r="BV191" s="4" t="str">
        <f>IF(AND(ISNUMBER(DK191),DK191&lt;8),IF(AND(ISNUMBER(AO191),ISNUMBER(DK191)),IF(AO191-VLOOKUP(BI191,NyLi1E!$L$2:$V$4,DK191,1)&lt;1,1 &amp; " - " &amp; AO191+VLOOKUP(BI191,NyLi1E!$L$2:$V$4,DK191,1),IF(AO191+VLOOKUP(BI191,NyLi1E!$L$2:$V$4,DK191,1)&gt;19,AO191-VLOOKUP(BI191,NyLi1E!$L$2:$V$4,DK191,1) &amp; " - " &amp; 19,AO191-VLOOKUP(BI191,NyLi1E!$L$2:$V$4,DK191,1) &amp; " - " &amp; AO191+VLOOKUP(BI191,NyLi1E!$L$2:$V$4,DK191,1))),""),"")</f>
        <v/>
      </c>
      <c r="BW191" s="4" t="str">
        <f>IF(AND(ISNUMBER(DK191),DK191&lt;8),IF(AND(ISNUMBER(AP191),ISNUMBER(DK191)),IF(AP191-VLOOKUP(BI191,NyLi1T!$L$2:$V$4,DK191,1)&lt;1,1 &amp; " - " &amp; AP191+VLOOKUP(BI191,NyLi1T!$L$2:$V$4,DK191,1),IF(AP191+VLOOKUP(BI191,NyLi1T!$L$2:$V$4,DK191,1)&gt;19,AP191-VLOOKUP(BI191,NyLi1T!$L$2:$V$4,DK191,1) &amp; " - " &amp; 19,AP191-VLOOKUP(BI191,NyLi1T!$L$2:$V$4,DK191,1) &amp; " - " &amp; AP191+VLOOKUP(BI191,NyLi1T!$L$2:$V$4,DK191,1))),""),"")</f>
        <v/>
      </c>
      <c r="BX191" s="4" t="str">
        <f>IF(AND(ISNUMBER(DK191),DK191&gt;7),IF(AND(ISNUMBER(AQ191),ISNUMBER(DK191)),IF(AQ191-VLOOKUP(BI191,NyLi2R!$L$2:$V$4,DK191,1)&lt;1,1 &amp; " - " &amp; AQ191+VLOOKUP(BI191,NyLi2R!$L$2:$V$4,DK191,1),IF(AQ191+VLOOKUP(BI191,NyLi2R!$L$2:$V$4,DK191,1)&gt;19,AQ191-VLOOKUP(BI191,NyLi2R!$L$2:$V$4,DK191,1) &amp; " - " &amp; 19,AQ191-VLOOKUP(BI191,NyLi2R!$L$2:$V$4,DK191,1) &amp; " - " &amp; AQ191+VLOOKUP(BI191,NyLi2R!$L$2:$V$4,DK191,1))),""),"")</f>
        <v/>
      </c>
      <c r="BY191" s="4" t="str">
        <f>IF(AND(ISNUMBER(DK191),DK191&gt;7),IF(AND(ISNUMBER(AR191),ISNUMBER(DK191)),IF(AR191-VLOOKUP(BI191,NyLi2E!$L$2:$V$4,DK191,1)&lt;1,1 &amp; " - " &amp; AR191+VLOOKUP(BI191,NyLi2E!$L$2:$V$4,DK191,1),IF(AR191+VLOOKUP(BI191,NyLi2E!$L$2:$V$4,DK191,1)&gt;19,AR191-VLOOKUP(BI191,NyLi2E!$L$2:$V$4,DK191,1) &amp; " - " &amp; 19,AR191-VLOOKUP(BI191,NyLi2E!$L$2:$V$4,DK191,1) &amp; " - " &amp; AR191+VLOOKUP(BI191,NyLi2E!$L$2:$V$4,DK191,1))),""),"")</f>
        <v/>
      </c>
      <c r="BZ191" s="4" t="str">
        <f>IF(AND(ISNUMBER(DK191),DK191&gt;7),IF(AND(ISNUMBER(AS191),ISNUMBER(DK191)),IF(AS191-VLOOKUP(BI191,NyLi2T!$L$2:$V$4,DK191,1)&lt;1,1 &amp; " - " &amp; AS191+VLOOKUP(BI191,NyLi2T!$L$2:$V$4,DK191,1),IF(AS191+VLOOKUP(BI191,NyLi2T!$L$2:$V$4,DK191,1)&gt;19,AS191-VLOOKUP(BI191,NyLi2T!$L$2:$V$4,DK191,1) &amp; " - " &amp; 19,AS191-VLOOKUP(BI191,NyLi2T!$L$2:$V$4,DK191,1) &amp; " - " &amp; AS191+VLOOKUP(BI191,NyLi2T!$L$2:$V$4,DK191,1))),""),"")</f>
        <v/>
      </c>
      <c r="CA191" s="4" t="str">
        <f>IF(AND(ISNUMBER(DK191),DK191&lt;8),IF(AND(ISNUMBER(AT191),ISNUMBER(DK191)),IF(AT191-VLOOKUP(BI191,NySs!$L$2:$V$4,DK191,1)&lt;1,1 &amp; " - " &amp; AT191+VLOOKUP(BI191,NySs!$L$2:$V$4,DK191,1),IF(AT191+VLOOKUP(BI191,NySs!$L$2:$V$4,DK191,1)&gt;19,AT191-VLOOKUP(BI191,NySs!$L$2:$V$4,DK191,1) &amp; " - " &amp; 19,AT191-VLOOKUP(BI191,NySs!$L$2:$V$4,DK191,1) &amp; " - " &amp; AT191+VLOOKUP(BI191,NySs!$L$2:$V$4,DK191,1))),""),"")</f>
        <v/>
      </c>
      <c r="CB191" s="4" t="str">
        <f>IF(AND(ISNUMBER(DK191),DK191&lt;9),IF(AND(ISNUMBER(AU191),ISNUMBER(DK191)),IF(AU191-VLOOKUP(BI191,NyEo!$L$2:$V$4,DK191,1)&lt;1,1 &amp; " - " &amp; AU191+VLOOKUP(BI191,NyEo!$L$2:$V$4,DK191,1),IF(AU191+VLOOKUP(BI191,NyEo!$L$2:$V$4,DK191,1)&gt;19,AU191-VLOOKUP(BI191,NyEo!$L$2:$V$4,DK191,1) &amp; " - " &amp; 19,AU191-VLOOKUP(BI191,NyEo!$L$2:$V$4,DK191,1) &amp; " - " &amp; AU191+VLOOKUP(BI191,NyEo!$L$2:$V$4,DK191,1))),""),"")</f>
        <v/>
      </c>
      <c r="CC191" s="4" t="str">
        <f>IF(AND(ISNUMBER(DK191),DK191&gt;7),IF(AND(ISNUMBER(AV191),ISNUMBER(DK191)),IF(AV191-VLOOKUP(BI191,NyHt!$L$2:$V$4,DK191,1)&lt;1,1 &amp; " - " &amp; AV191+VLOOKUP(BI191,NyHt!$L$2:$V$4,DK191,1),IF(AV191+VLOOKUP(BI191,NyHt!$L$2:$V$4,DK191,1)&gt;19,AV191-VLOOKUP(BI191,NyHt!$L$2:$V$4,DK191,1) &amp; " - " &amp; 19,AV191-VLOOKUP(BI191,NyHt!$L$2:$V$4,DK191,1) &amp; " - " &amp; AV191+VLOOKUP(BI191,NyHt!$L$2:$V$4,DK191,1))),""),"")</f>
        <v/>
      </c>
      <c r="CD191" s="4" t="str">
        <f>IF(AND(ISNUMBER(AW191),ISNUMBER(DK191)),IF(AW191-VLOOKUP(BI191,NySiF!$L$2:$V$4,DK191,1)&lt;1,1 &amp; " - " &amp; AW191+VLOOKUP(BI191,NySiF!$L$2:$V$4,DK191,1),IF(AW191+VLOOKUP(BI191,NySiF!$L$2:$V$4,DK191,1)&gt;19,AW191-VLOOKUP(BI191,NySiF!$L$2:$V$4,DK191,1) &amp; " - " &amp; 19,AW191-VLOOKUP(BI191,NySiF!$L$2:$V$4,DK191,1) &amp; " - " &amp; AW191+VLOOKUP(BI191,NySiF!$L$2:$V$4,DK191,1))),"")</f>
        <v/>
      </c>
      <c r="CE191" s="4" t="str">
        <f>IF(AND(ISNUMBER(AX191),ISNUMBER(DK191)),IF(AX191-VLOOKUP(BI191,NySiB!$L$2:$V$4,DK191,1)&lt;1,1 &amp; " - " &amp; AX191+VLOOKUP(BI191,NySiB!$L$2:$V$4,DK191,1),IF(AX191+VLOOKUP(BI191,NySiB!$L$2:$V$4,DK191,1)&gt;19,AX191-VLOOKUP(BI191,NySiB!$L$2:$V$4,DK191,1) &amp; " - " &amp; 19,AX191-VLOOKUP(BI191,NySiB!$L$2:$V$4,DK191,1) &amp; " - " &amp; AX191+VLOOKUP(BI191,NySiB!$L$2:$V$4,DK191,1))),"")</f>
        <v/>
      </c>
      <c r="CF191" s="4" t="str">
        <f>IF(AND(ISNUMBER(AY191),ISNUMBER(DK191)),IF(AY191-VLOOKUP(BI191,NySiT!$L$2:$V$4,DK191,1)&lt;1,1 &amp; " - " &amp; AY191+VLOOKUP(BI191,NySiT!$L$2:$V$4,DK191,1),IF(AY191+VLOOKUP(BI191,NySiT!$L$2:$V$4,DK191,1)&gt;19,AY191-VLOOKUP(BI191,NySiT!$L$2:$V$4,DK191,1) &amp; " - " &amp; 19,AY191-VLOOKUP(BI191,NySiT!$L$2:$V$4,DK191,1) &amp; " - " &amp; AY191+VLOOKUP(BI191,NySiT!$L$2:$V$4,DK191,1))),"")</f>
        <v/>
      </c>
      <c r="CG191" s="4" t="str">
        <f>IF(AND(ISNUMBER(AZ191),ISNUMBER(DK191)),IF(AZ191-VLOOKUP(BI191,NyVs!$L$2:$V$4,DK191,1)&lt;1,1 &amp; " - " &amp; AZ191+VLOOKUP(BI191,NyVs!$L$2:$V$4,DK191,1),IF(AZ191+VLOOKUP(BI191,NyVs!$L$2:$V$4,DK191,1)&gt;19,AZ191-VLOOKUP(BI191,NyVs!$L$2:$V$4,DK191,1) &amp; " - " &amp; 19,AZ191-VLOOKUP(BI191,NyVs!$L$2:$V$4,DK191,1) &amp; " - " &amp; AZ191+VLOOKUP(BI191,NyVs!$L$2:$V$4,DK191,1))),"")</f>
        <v/>
      </c>
      <c r="CH191" s="4" t="str">
        <f>IF(AND(ISNUMBER(BA191),ISNUMBER(DK191)),IF(BA191-VLOOKUP(BI191,NyPp!$L$2:$V$4,DK191,1)&lt;1,1 &amp; " - " &amp; BA191+VLOOKUP(BI191,NyPp!$L$2:$V$4,DK191,1),IF(BA191+VLOOKUP(BI191,NyPp!$L$2:$V$4,DK191,1)&gt;19,BA191-VLOOKUP(BI191,NyPp!$L$2:$V$4,DK191,1) &amp; " - " &amp; 19,BA191-VLOOKUP(BI191,NyPp!$L$2:$V$4,DK191,1) &amp; " - " &amp; BA191+VLOOKUP(BI191,NyPp!$L$2:$V$4,DK191,1))),"")</f>
        <v/>
      </c>
      <c r="CI191" s="4" t="str">
        <f>IF(AND(ISNUMBER(BB191),ISNUMBER(DK191)),IF(BB191-VLOOKUP(BI191,NyIGS!$L$2:$V$4,DK191,1)&lt;40,40 &amp; " - " &amp; BB191+VLOOKUP(BI191,NyIGS!$L$2:$V$4,DK191,1),IF(BB191+VLOOKUP(BI191,NyIGS!$L$2:$V$4,DK191,1)&gt;160,BB191-VLOOKUP(BI191,NyIGS!$L$2:$V$4,DK191,1) &amp; " - " &amp; 160,BB191-VLOOKUP(BI191,NyIGS!$L$2:$V$4,DK191,1) &amp; " - " &amp; BB191+VLOOKUP(BI191,NyIGS!$L$2:$V$4,DK191,1))),"")</f>
        <v/>
      </c>
      <c r="CJ191" s="4" t="str">
        <f>IF(AND(ISNUMBER(BC191),ISNUMBER(DK191)),IF(BC191-VLOOKUP(BI191,NyIRS!$L$2:$V$4,DK191,1)&lt;40,40 &amp; " - " &amp; BC191+VLOOKUP(BI191,NyIRS!$L$2:$V$4,DK191,1),IF(BC191+VLOOKUP(BI191,NyIRS!$L$2:$V$4,DK191,1)&gt;160,BC191-VLOOKUP(BI191,NyIRS!$L$2:$V$4,DK191,1) &amp; " - " &amp; 160,BC191-VLOOKUP(BI191,NyIRS!$L$2:$V$4,DK191,1) &amp; " - " &amp; BC191+VLOOKUP(BI191,NyIRS!$L$2:$V$4,DK191,1))),"")</f>
        <v/>
      </c>
      <c r="CK191" s="4" t="str">
        <f>IF(AND(ISNUMBER(BD191),ISNUMBER(DK191)),IF(BD191-VLOOKUP(BI191,NyIES!$L$2:$V$4,DK191,1)&lt;40,40 &amp; " - " &amp; BD191+VLOOKUP(BI191,NyIES!$L$2:$V$4,DK191,1),IF(BD191+VLOOKUP(BI191,NyIES!$L$2:$V$4,DK191,1)&gt;160,BD191-VLOOKUP(BI191,NyIES!$L$2:$V$4,DK191,1) &amp; " - " &amp; 160,BD191-VLOOKUP(BI191,NyIES!$L$2:$V$4,DK191,1) &amp; " - " &amp; BD191+VLOOKUP(BI191,NyIES!$L$2:$V$4,DK191,1))),"")</f>
        <v/>
      </c>
      <c r="CL191" s="4" t="str">
        <f>IF(AND(ISNUMBER(BE191),ISNUMBER(DK191)),IF(BE191-VLOOKUP(BI191,NyISI!$L$2:$V$4,DK191,1)&lt;40,40 &amp; " - " &amp; BE191+VLOOKUP(BI191,NyISI!$L$2:$V$4,DK191,1),IF(BE191+VLOOKUP(BI191,NyISI!$L$2:$V$4,DK191,1)&gt;160,BE191-VLOOKUP(BI191,NyISI!$L$2:$V$4,DK191,1) &amp; " - " &amp; 160,BE191-VLOOKUP(BI191,NyISI!$L$2:$V$4,DK191,1) &amp; " - " &amp; BE191+VLOOKUP(BI191,NyISI!$L$2:$V$4,DK191,1))),"")</f>
        <v/>
      </c>
      <c r="CM191" s="4" t="str">
        <f>IF(AND(ISNUMBER(DK191),DK191&lt;8),IF(AND(ISNUMBER(BF191),ISNUMBER(DK191)),IF(BF191-VLOOKUP(BI191,NyISS!$L$2:$V$4,DK191,1)&lt;40,40 &amp; " - " &amp; BF191+VLOOKUP(BI191,NyISS!$L$2:$V$4,DK191,1),IF(BF191+VLOOKUP(BI191,NyISS!$L$2:$V$4,DK191,1)&gt;160,BF191-VLOOKUP(BI191,NyISS!$L$2:$V$4,DK191,1) &amp; " - " &amp; 160,BF191-VLOOKUP(BI191,NyISS!$L$2:$V$4,DK191,1) &amp; " - " &amp; BF191+VLOOKUP(BI191,NyISS!$L$2:$V$4,DK191,1))),""),"")</f>
        <v/>
      </c>
      <c r="CN191" s="4" t="str">
        <f>IF(AND(ISNUMBER(DK191),DK191&gt;7),IF(AND(ISNUMBER(BG191),ISNUMBER(DK191)),IF(BG191-VLOOKUP(BI191,NyISM!$L$2:$V$4,DK191,1)&lt;40,40 &amp; " - " &amp; BG191+VLOOKUP(BI191,NyISM!$L$2:$V$4,DK191,1),IF(BG191+VLOOKUP(BI191,NyISM!$L$2:$V$4,DK191,1)&gt;160,BG191-VLOOKUP(BI191,NyISM!$L$2:$V$4,DK191,1) &amp; " - " &amp; 160,BG191-VLOOKUP(BI191,NyISM!$L$2:$V$4,DK191,1) &amp; " - " &amp; BG191+VLOOKUP(BI191,NyISM!$L$2:$V$4,DK191,1))),""),"")</f>
        <v/>
      </c>
      <c r="CO191" s="4" t="str">
        <f>IF(AND(ISNUMBER(BH191),ISNUMBER(DK191)),IF(BH191-VLOOKUP(BI191,NyIAM!$L$2:$V$4,DK191,1)&lt;40,40 &amp; " - " &amp; BH191+VLOOKUP(BI191,NyIAM!$L$2:$V$4,DK191,1),IF(BH191+VLOOKUP(BI191,NyIAM!$L$2:$V$4,DK191,1)&gt;160,BH191-VLOOKUP(BI191,NyIAM!$L$2:$V$4,DK191,1) &amp; " - " &amp; 160,BH191-VLOOKUP(BI191,NyIAM!$L$2:$V$4,DK191,1) &amp; " - " &amp; BH191+VLOOKUP(BI191,NyIAM!$L$2:$V$4,DK191,1))),"")</f>
        <v/>
      </c>
      <c r="CP191" s="4" t="str">
        <f>IF(AF191="","",IF(AND(ISNUMBER(AF191),ISNUMBER(DK191)),IF(VLOOKUP(AF191,NyOm!$A$2:$K$30,DK191,1)=1,"Onormalt få ord",IF(VLOOKUP(AF191,NyOm!$A$2:$K$30,DK191,1)=2,"Färre antal ord än normalt",IF(VLOOKUP(AF191,NyOm!$A$2:$K$30,DK191,1)=3,"Normalt antal ord","")))))</f>
        <v/>
      </c>
      <c r="CQ191" s="4" t="str">
        <f>IF(AB191="","",IF(AND(ISNUMBER(AB191),ISNUMBER(DK191)),IF(VLOOKUP(AB191,NyPbTid!$A$2:$K$218,DK191,1)=1,"Onormalt lång tidsåtgång",IF(VLOOKUP(AB191,NyPbTid!$A$2:$K$218,DK191,1)=2,"Långsammare än normalt",IF(VLOOKUP(AB191,NyPbTid!$A$2:$K$218,DK191,1)=3,"Normal tidsåtgång","")))))</f>
        <v/>
      </c>
      <c r="CR191" s="4" t="str">
        <f>IF(AC191="","",IF(AND(ISNUMBER(AC191),ISNUMBER(DK191)),IF(VLOOKUP(AC191,NyPbFel!$A$2:$K$18,DK191,1)=1,"Onormalt antal fel",IF(VLOOKUP(AC191,NyPbFel!$A$2:$K$18,DK191,1)=2,"Fler fel än normalt",IF(VLOOKUP(AC191,NyPbFel!$A$2:$K$18,DK191,1)=3,"Normalt antal fel","")))))</f>
        <v/>
      </c>
      <c r="CS191" s="4" t="str">
        <f t="shared" si="50"/>
        <v/>
      </c>
      <c r="CT191" s="4" t="str">
        <f>IF(OR(ISNUMBER(CS191),CS191="0**"),IF(ISNUMBER(CS191),CS191/ABS(CS191)*VLOOKUP(1,SignDiff!$A$3:$K$4,DK191,1),VLOOKUP(1,SignDiff!$A$3:$K$4,DK191,1)),"")</f>
        <v/>
      </c>
      <c r="CU191" s="4" t="str">
        <f>IF(OR(ISNUMBER(CS191),CS191="0**"),IF(ISNUMBER(CS191),CS191/ABS(CS191)*VLOOKUP(1,SignDiff!$A$7:$K$8,DK191,1),VLOOKUP(1,SignDiff!$A$7:$K$8,DK191,1)),"")</f>
        <v/>
      </c>
      <c r="CV191" s="4" t="str">
        <f t="shared" si="51"/>
        <v/>
      </c>
      <c r="CW191" s="4" t="str">
        <f t="shared" si="52"/>
        <v/>
      </c>
      <c r="CX191" s="4" t="str">
        <f>IF(OR(ISNUMBER(CS191),CS191="0**"),IF(CS191="0**",VLOOKUP(0,'IRS-IES'!$A$2:$C$43,2,1),IF(CS191&lt;0,VLOOKUP(ABS(CS191),'IRS-IES'!$A$2:$C$43,2,1),VLOOKUP(ABS(CS191),'IRS-IES'!$A$2:$C$43,3,1))),"")</f>
        <v/>
      </c>
      <c r="CY191" s="4" t="str">
        <f t="shared" si="53"/>
        <v/>
      </c>
      <c r="CZ191" s="4" t="str">
        <f>IF(OR(ISNUMBER(CY191),CY191="0**"),IF(ISNUMBER(CY191),CY191/ABS(CY191)*VLOOKUP(2,SignDiff!$A$3:$K$4,DK191,1),VLOOKUP(2,SignDiff!$A$3:$K$4,DK191,1)),"")</f>
        <v/>
      </c>
      <c r="DA191" s="4" t="str">
        <f>IF(OR(ISNUMBER(CY191),CY191="0**"),IF(ISNUMBER(CY191),CY191/ABS(CY191)*VLOOKUP(2,SignDiff!$A$7:$K$8,DK191,1),VLOOKUP(2,SignDiff!$A$7:$K$8,DK191,1)),"")</f>
        <v/>
      </c>
      <c r="DB191" s="4" t="str">
        <f t="shared" si="54"/>
        <v/>
      </c>
      <c r="DC191" s="4" t="str">
        <f t="shared" si="55"/>
        <v/>
      </c>
      <c r="DD191" s="4" t="str">
        <f>IF(OR(ISNUMBER(CY191),CY191="0**"),IF(CY191="0**",VLOOKUP(0,'ISI-ISS'!$A$2:$C$43,2,1),IF(CY191&lt;0,VLOOKUP(ABS(CY191),'ISI-ISS'!$A$2:$C$43,2,1),VLOOKUP(ABS(CY191),'ISI-ISS'!$A$2:$C$43,3,1))),"")</f>
        <v/>
      </c>
      <c r="DE191" s="4" t="str">
        <f t="shared" si="56"/>
        <v/>
      </c>
      <c r="DF191" s="4" t="str">
        <f>IF(OR(ISNUMBER(DE191),DE191="0**"),IF(ISNUMBER(DE191),DE191/ABS(DE191)*VLOOKUP(2,SignDiff!$A$3:$K$4,DK191,1),VLOOKUP(2,SignDiff!$A$3:$K$4,DK191,1)),"")</f>
        <v/>
      </c>
      <c r="DG191" s="4" t="str">
        <f>IF(OR(ISNUMBER(DE191),DE191="0**"),IF(ISNUMBER(DE191),DE191/ABS(DE191)*VLOOKUP(2,SignDiff!$A$7:$K$8,DK191,1),VLOOKUP(2,SignDiff!$A$7:$K$8,DK191,1)),"")</f>
        <v/>
      </c>
      <c r="DH191" s="4" t="str">
        <f t="shared" si="57"/>
        <v/>
      </c>
      <c r="DI191" s="4" t="str">
        <f t="shared" si="58"/>
        <v/>
      </c>
      <c r="DJ191" s="4" t="str">
        <f>IF(OR(ISNUMBER(DE191),DE191="0**"),IF(DE191="0**",VLOOKUP(0,'ISI-ISM'!$A$2:$C$43,2,1),IF(DE191&lt;0,VLOOKUP(ABS(DE191),'ISI-ISM'!$A$2:$C$43,2,1),VLOOKUP(ABS(DE191),'ISI-ISM'!$A$2:$C$43,3,1))),"")</f>
        <v/>
      </c>
      <c r="DK191" s="4" t="str">
        <f>IF(ISERROR(VLOOKUP(N191,age!$A$2:$C$11,2,1)),"",VLOOKUP(N191,age!$A$2:$C$11,2,1))</f>
        <v/>
      </c>
      <c r="DL191" s="4" t="str">
        <f>IF(ISERROR(VLOOKUP(N191,age!$A$2:$C$11,3,1)),"",VLOOKUP(N191,age!$A$2:$C$11,3,1))</f>
        <v/>
      </c>
      <c r="DM191" s="4">
        <f t="shared" si="45"/>
        <v>0</v>
      </c>
      <c r="DN191" s="4">
        <f t="shared" si="46"/>
        <v>0</v>
      </c>
      <c r="DO191" s="4">
        <f t="shared" si="47"/>
        <v>0</v>
      </c>
      <c r="DP191" s="4">
        <f t="shared" si="48"/>
        <v>0</v>
      </c>
      <c r="DQ191" s="4">
        <f t="shared" si="49"/>
        <v>0</v>
      </c>
      <c r="DR191" s="9" t="str">
        <f t="shared" si="59"/>
        <v/>
      </c>
      <c r="DS191" s="9" t="str">
        <f t="shared" si="60"/>
        <v/>
      </c>
      <c r="DT191" s="9" t="str">
        <f t="shared" si="61"/>
        <v/>
      </c>
      <c r="DU191" s="9" t="str">
        <f t="shared" si="62"/>
        <v/>
      </c>
      <c r="DV191" s="9" t="str">
        <f t="shared" si="63"/>
        <v/>
      </c>
      <c r="DW191" s="9" t="str">
        <f t="shared" si="64"/>
        <v/>
      </c>
      <c r="DX191" s="9" t="str">
        <f t="shared" si="65"/>
        <v/>
      </c>
      <c r="DY191" s="9" t="str">
        <f>IF(AND(ISNUMBER(AJ191),ISNUMBER(DK191)),IF(AJ191-VLOOKUP(BI191,NyFi!$L$2:$V$4,DK191,1)&lt;1,1,AJ191-VLOOKUP(BI191,NyFi!$L$2:$V$4,DK191,1)),"")</f>
        <v/>
      </c>
      <c r="DZ191" s="9" t="str">
        <f>IF(AND(ISNUMBER(DK191),DK191&lt;8),IF(AND(ISNUMBER(AK191),ISNUMBER(DK191)),IF(AK191-VLOOKUP(BI191,NyGs!$L$2:$V$4,DK191,1)&lt;1,1,AK191-VLOOKUP(BI191,NyGs!$L$2:$V$4,DK191,1)),""),"")</f>
        <v/>
      </c>
      <c r="EA191" s="9" t="str">
        <f>IF(AND(ISNUMBER(AL191),ISNUMBER(DK191)),IF(AL191-VLOOKUP(BI191,NyRm!$L$2:$V$4,DK191,1)&lt;1,1,AL191-VLOOKUP(BI191,NyRm!$L$2:$V$4,DK191,1)),"")</f>
        <v/>
      </c>
      <c r="EB191" s="9" t="str">
        <f>IF(AND(ISNUMBER(AM191),ISNUMBER(DK191)),IF(AM191-VLOOKUP(BI191,NyFm!$L$2:$V$4,DK191,1)&lt;1,1,AM191-VLOOKUP(BI191,NyFm!$L$2:$V$4,DK191,1)),"")</f>
        <v/>
      </c>
      <c r="EC191" s="9" t="str">
        <f>IF(AND(ISNUMBER(DK191),DK191&lt;8),IF(AND(ISNUMBER(AN191),ISNUMBER(DK191)),IF(AN191-VLOOKUP(BI191,NyLi1R!$L$2:$V$4,DK191,1)&lt;1,1,AN191-VLOOKUP(BI191,NyLi1R!$L$2:$V$4,DK191,1)),""),"")</f>
        <v/>
      </c>
      <c r="ED191" s="9" t="str">
        <f>IF(AND(ISNUMBER(DK191),DK191&lt;8),IF(AND(ISNUMBER(AO191),ISNUMBER(DK191)),IF(AO191-VLOOKUP(BI191,NyLi1E!$L$2:$V$4,DK191,1)&lt;1,1,AO191-VLOOKUP(BI191,NyLi1E!$L$2:$V$4,DK191,1)),""),"")</f>
        <v/>
      </c>
      <c r="EE191" s="9" t="str">
        <f>IF(AND(ISNUMBER(DK191),DK191&lt;8),IF(AND(ISNUMBER(AP191),ISNUMBER(DK191)),IF(AP191-VLOOKUP(BI191,NyLi1T!$L$2:$V$4,DK191,1)&lt;1,1,AP191-VLOOKUP(BI191,NyLi1T!$L$2:$V$4,DK191,1)),""),"")</f>
        <v/>
      </c>
      <c r="EF191" s="9" t="str">
        <f>IF(AND(ISNUMBER(DK191),DK191&gt;7),IF(AND(ISNUMBER(AQ191),ISNUMBER(DK191)),IF(AQ191-VLOOKUP(BI191,NyLi2R!$L$2:$V$4,DK191,1)&lt;1,1,AQ191-VLOOKUP(BI191,NyLi2R!$L$2:$V$4,DK191,1)),""),"")</f>
        <v/>
      </c>
      <c r="EG191" s="9" t="str">
        <f>IF(AND(ISNUMBER(DK191),DK191&gt;7),IF(AND(ISNUMBER(AR191),ISNUMBER(DK191)),IF(AR191-VLOOKUP(BI191,NyLi2E!$L$2:$V$4,DK191,1)&lt;1,1,AR191-VLOOKUP(BI191,NyLi2E!$L$2:$V$4,DK191,1)),""),"")</f>
        <v/>
      </c>
      <c r="EH191" s="9" t="str">
        <f>IF(AND(ISNUMBER(DK191),DK191&gt;7),IF(AND(ISNUMBER(AS191),ISNUMBER(DK191)),IF(AS191-VLOOKUP(BI191,NyLi2T!$L$2:$V$4,DK191,1)&lt;1,1,AS191-VLOOKUP(BI191,NyLi2T!$L$2:$V$4,DK191,1)),""),"")</f>
        <v/>
      </c>
      <c r="EI191" s="9" t="str">
        <f>IF(AND(ISNUMBER(DK191),DK191&lt;8),IF(AND(ISNUMBER(AT191),ISNUMBER(DK191)),IF(AT191-VLOOKUP(BI191,NySs!$L$2:$V$4,DK191,1)&lt;1,1,AT191-VLOOKUP(BI191,NySs!$L$2:$V$4,DK191,1)),""),"")</f>
        <v/>
      </c>
      <c r="EJ191" s="9" t="str">
        <f>IF(AND(ISNUMBER(DK191),DK191&lt;9),IF(AND(ISNUMBER(AU191),ISNUMBER(DK191)),IF(AU191-VLOOKUP(BI191,NyEo!$L$2:$V$4,DK191,1)&lt;1,1,AU191-VLOOKUP(BI191,NyEo!$L$2:$V$4,DK191,1)),""),"")</f>
        <v/>
      </c>
      <c r="EK191" s="9" t="str">
        <f>IF(AND(ISNUMBER(DK191),DK191&gt;7),IF(AND(ISNUMBER(AV191),ISNUMBER(DK191)),IF(AV191-VLOOKUP(BI191,NyHt!$L$2:$V$4,DK191,1)&lt;1,1,AV191-VLOOKUP(BI191,NyHt!$L$2:$V$4,DK191,1)),""),"")</f>
        <v/>
      </c>
      <c r="EL191" s="9" t="str">
        <f>IF(AND(ISNUMBER(AW191),ISNUMBER(DK191)),IF(AW191-VLOOKUP(BI191,NySiF!$L$2:$V$4,DK191,1)&lt;1,1,AW191-VLOOKUP(BI191,NySiF!$L$2:$V$4,DK191,1)),"")</f>
        <v/>
      </c>
      <c r="EM191" s="9" t="str">
        <f>IF(AND(ISNUMBER(AX191),ISNUMBER(DK191)),IF(AX191-VLOOKUP(BI191,NySiB!$L$2:$V$4,DK191,1)&lt;1,1,AX191-VLOOKUP(BI191,NySiB!$L$2:$V$4,DK191,1)),"")</f>
        <v/>
      </c>
      <c r="EN191" s="9" t="str">
        <f>IF(AND(ISNUMBER(AY191),ISNUMBER(DK191)),IF(AY191-VLOOKUP(BI191,NySiT!$L$2:$V$4,DK191,1)&lt;1,1,AY191-VLOOKUP(BI191,NySiT!$L$2:$V$4,DK191,1)),"")</f>
        <v/>
      </c>
      <c r="EO191" s="9" t="str">
        <f>IF(AND(ISNUMBER(AZ191),ISNUMBER(DK191)),IF(AZ191-VLOOKUP(BI191,NyVs!$L$2:$V$4,DK191,1)&lt;1,1,AZ191-VLOOKUP(BI191,NyVs!$L$2:$V$4,DK191,1)),"")</f>
        <v/>
      </c>
      <c r="EP191" s="9" t="str">
        <f>IF(AND(ISNUMBER(BA191),ISNUMBER(DK191)),IF(BA191-VLOOKUP(BI191,NyPp!$L$2:$V$4,DK191,1)&lt;1,1,BA191-VLOOKUP(BI191,NyPp!$L$2:$V$4,DK191,1)),"")</f>
        <v/>
      </c>
      <c r="EQ191" s="9" t="str">
        <f>IF(AND(ISNUMBER(BB191),ISNUMBER(DK191)),IF(BB191-VLOOKUP(BI191,NyIGS!$L$2:$V$4,DK191,1)&lt;40,40,BB191-VLOOKUP(BI191,NyIGS!$L$2:$V$4,DK191,1)),"")</f>
        <v/>
      </c>
      <c r="ER191" s="9" t="str">
        <f>IF(AND(ISNUMBER(BC191),ISNUMBER(DK191)),IF(BC191-VLOOKUP(BI191,NyIRS!$L$2:$V$4,DK191,1)&lt;40,40,BC191-VLOOKUP(BI191,NyIRS!$L$2:$V$4,DK191,1)),"")</f>
        <v/>
      </c>
      <c r="ES191" s="9" t="str">
        <f>IF(AND(ISNUMBER(BD191),ISNUMBER(DK191)),IF(BD191-VLOOKUP(BI191,NyIES!$L$2:$V$4,DK191,1)&lt;40,40,BD191-VLOOKUP(BI191,NyIES!$L$2:$V$4,DK191,1)),"")</f>
        <v/>
      </c>
      <c r="ET191" s="9" t="str">
        <f>IF(AND(ISNUMBER(BE191),ISNUMBER(DK191)),IF(BE191-VLOOKUP(BI191,NyISI!$L$2:$V$4,DK191,1)&lt;40,40,BE191-VLOOKUP(BI191,NyISI!$L$2:$V$4,DK191,1)),"")</f>
        <v/>
      </c>
      <c r="EU191" s="9" t="str">
        <f>IF(AND(ISNUMBER(DK191),DK191&lt;8),IF(AND(ISNUMBER(BF191),ISNUMBER(DK191)),IF(BF191-VLOOKUP(BI191,NyISS!$L$2:$V$4,DK191,1)&lt;40,40,BF191-VLOOKUP(BI191,NyISS!$L$2:$V$4,DK191,1)),""),"")</f>
        <v/>
      </c>
      <c r="EV191" s="9" t="str">
        <f>IF(AND(ISNUMBER(DK191),DK191&gt;7),IF(AND(ISNUMBER(BG191),ISNUMBER(DK191)),IF(BG191-VLOOKUP(BI191,NyISM!$L$2:$V$4,DK191,1)&lt;40,40,BG191-VLOOKUP(BI191,NyISM!$L$2:$V$4,DK191,1)),""),"")</f>
        <v/>
      </c>
      <c r="EW191" s="9" t="str">
        <f>IF(AND(ISNUMBER(BH191),ISNUMBER(DK191)),IF(BH191-VLOOKUP(BI191,NyIAM!$L$2:$V$4,DK191,1)&lt;40,40,BH191-VLOOKUP(BI191,NyIAM!$L$2:$V$4,DK191,1)),"")</f>
        <v/>
      </c>
      <c r="EX191" s="9" t="str">
        <f>IF(AND(ISNUMBER(AJ191),ISNUMBER(DK191)),IF(AJ191+VLOOKUP(BI191,NyFi!$L$2:$V$4,DK191,1)&gt;19,19,AJ191+VLOOKUP(BI191,NyFi!$L$2:$V$4,DK191,1)),"")</f>
        <v/>
      </c>
      <c r="EY191" s="9" t="str">
        <f>IF(AND(ISNUMBER(DK191),DK191&lt;8),IF(AND(ISNUMBER(AK191),ISNUMBER(DK191)),IF(AK191+VLOOKUP(BI191,NyGs!$L$2:$V$4,DK191,1)&gt;19,19,AK191+VLOOKUP(BI191,NyGs!$L$2:$V$4,DK191,1)),""),"")</f>
        <v/>
      </c>
      <c r="EZ191" s="9" t="str">
        <f>IF(AND(ISNUMBER(AL191),ISNUMBER(DK191)),IF(AL191+VLOOKUP(BI191,NyRm!$L$2:$V$4,DK191,1)&gt;19,19,AL191+VLOOKUP(BI191,NyRm!$L$2:$V$4,DK191,1)),"")</f>
        <v/>
      </c>
      <c r="FA191" s="9" t="str">
        <f>IF(AND(ISNUMBER(AM191),ISNUMBER(DK191)),IF(AM191+VLOOKUP(BI191,NyFm!$L$2:$V$4,DK191,1)&gt;19,19,AM191+VLOOKUP(BI191,NyFm!$L$2:$V$4,DK191,1)),"")</f>
        <v/>
      </c>
      <c r="FB191" s="9" t="str">
        <f>IF(AND(ISNUMBER(DK191),DK191&lt;8),IF(AND(ISNUMBER(AN191),ISNUMBER(DK191)),IF(AN191+VLOOKUP(BI191,NyLi1R!$L$2:$V$4,DK191,1)&gt;19,19,AN191+VLOOKUP(BI191,NyLi1R!$L$2:$V$4,DK191,1)),""),"")</f>
        <v/>
      </c>
      <c r="FC191" s="9" t="str">
        <f>IF(AND(ISNUMBER(DK191),DK191&lt;8),IF(AND(ISNUMBER(AO191),ISNUMBER(DK191)),IF(AO191+VLOOKUP(BI191,NyLi1E!$L$2:$V$4,DK191,1)&gt;19,19,AO191+VLOOKUP(BI191,NyLi1E!$L$2:$V$4,DK191,1)),""),"")</f>
        <v/>
      </c>
      <c r="FD191" s="9" t="str">
        <f>IF(AND(ISNUMBER(DK191),DK191&lt;8),IF(AND(ISNUMBER(AP191),ISNUMBER(DK191)),IF(AP191+VLOOKUP(BI191,NyLi1T!$L$2:$V$4,DK191,1)&gt;19,19,AP191+VLOOKUP(BI191,NyLi1T!$L$2:$V$4,DK191,1)),""),"")</f>
        <v/>
      </c>
      <c r="FE191" s="9" t="str">
        <f>IF(AND(ISNUMBER(DK191),DK191&gt;7),IF(AND(ISNUMBER(AQ191),ISNUMBER(DK191)),IF(AQ191+VLOOKUP(BI191,NyLi2R!$L$2:$V$4,DK191,1)&gt;19,19,AQ191+VLOOKUP(BI191,NyLi2R!$L$2:$V$4,DK191,1)),""),"")</f>
        <v/>
      </c>
      <c r="FF191" s="9" t="str">
        <f>IF(AND(ISNUMBER(DK191),DK191&gt;7),IF(AND(ISNUMBER(AR191),ISNUMBER(DK191)),IF(AR191+VLOOKUP(BI191,NyLi2E!$L$2:$V$4,DK191,1)&gt;19,19,AR191+VLOOKUP(BI191,NyLi2E!$L$2:$V$4,DK191,1)),""),"")</f>
        <v/>
      </c>
      <c r="FG191" s="9" t="str">
        <f>IF(AND(ISNUMBER(DK191),DK191&gt;7),IF(AND(ISNUMBER(AS191),ISNUMBER(DK191)),IF(AS191+VLOOKUP(BI191,NyLi2T!$L$2:$V$4,DK191,1)&gt;19,19,AS191+VLOOKUP(BI191,NyLi2T!$L$2:$V$4,DK191,1)),""),"")</f>
        <v/>
      </c>
      <c r="FH191" s="9" t="str">
        <f>IF(AND(ISNUMBER(DK191),DK191&lt;8),IF(AND(ISNUMBER(AT191),ISNUMBER(DK191)),IF(AT191+VLOOKUP(BI191,NySs!$L$2:$V$4,DK191,1)&gt;19,19,AT191+VLOOKUP(BI191,NySs!$L$2:$V$4,DK191,1)),""),"")</f>
        <v/>
      </c>
      <c r="FI191" s="9" t="str">
        <f>IF(AND(ISNUMBER(DK191),DK191&lt;9),IF(AND(ISNUMBER(AU191),ISNUMBER(DK191)),IF(AU191+VLOOKUP(BI191,NyEo!$L$2:$V$4,DK191,1)&gt;19,19,AU191+VLOOKUP(BI191,NyEo!$L$2:$V$4,DK191,1)),""),"")</f>
        <v/>
      </c>
      <c r="FJ191" s="9" t="str">
        <f>IF(AND(ISNUMBER(DK191),DK191&gt;7),IF(AND(ISNUMBER(AV191),ISNUMBER(DK191)),IF(AV191+VLOOKUP(BI191,NyHt!$L$2:$V$4,DK191,1)&gt;19,19,AV191+VLOOKUP(BI191,NyHt!$L$2:$V$4,DK191,1)),""),"")</f>
        <v/>
      </c>
      <c r="FK191" s="9" t="str">
        <f>IF(AND(ISNUMBER(AW191),ISNUMBER(DK191)),IF(AW191+VLOOKUP(BI191,NySiF!$L$2:$V$4,DK191,1)&gt;19,19,AW191+VLOOKUP(BI191,NySiF!$L$2:$V$4,DK191,1)),"")</f>
        <v/>
      </c>
      <c r="FL191" s="9" t="str">
        <f>IF(AND(ISNUMBER(AX191),ISNUMBER(DK191)),IF(AX191+VLOOKUP(BI191,NySiB!$L$2:$V$4,DK191,1)&gt;19,19,AX191+VLOOKUP(BI191,NySiB!$L$2:$V$4,DK191,1)),"")</f>
        <v/>
      </c>
      <c r="FM191" s="9" t="str">
        <f>IF(AND(ISNUMBER(AY191),ISNUMBER(DK191)),IF(AY191+VLOOKUP(BI191,NySiT!$L$2:$V$4,DK191,1)&gt;19,19,AY191+VLOOKUP(BI191,NySiT!$L$2:$V$4,DK191,1)),"")</f>
        <v/>
      </c>
      <c r="FN191" s="9" t="str">
        <f>IF(AND(ISNUMBER(AZ191),ISNUMBER(DK191)),IF(AZ191+VLOOKUP(BI191,NyVs!$L$2:$V$4,DK191,1)&gt;19,19,AZ191+VLOOKUP(BI191,NyVs!$L$2:$V$4,DK191,1)),"")</f>
        <v/>
      </c>
      <c r="FO191" s="9" t="str">
        <f>IF(AND(ISNUMBER(BA191),ISNUMBER(DK191)),IF(BA191+VLOOKUP(BI191,NyPp!$L$2:$V$4,DK191,1)&gt;19,19,BA191+VLOOKUP(BI191,NyPp!$L$2:$V$4,DK191,1)),"")</f>
        <v/>
      </c>
      <c r="FP191" s="9" t="str">
        <f>IF(AND(ISNUMBER(BB191),ISNUMBER(DK191)),IF(BB191+VLOOKUP(BI191,NyIGS!$L$2:$V$4,DK191,1)&gt;160,160,BB191+VLOOKUP(BI191,NyIGS!$L$2:$V$4,DK191,1)),"")</f>
        <v/>
      </c>
      <c r="FQ191" s="9" t="str">
        <f>IF(AND(ISNUMBER(BC191),ISNUMBER(DK191)),IF(BC191+VLOOKUP(BI191,NyIRS!$L$2:$V$4,DK191,1)&gt;160,160,BC191+VLOOKUP(BI191,NyIRS!$L$2:$V$4,DK191,1)),"")</f>
        <v/>
      </c>
      <c r="FR191" s="9" t="str">
        <f>IF(AND(ISNUMBER(BD191),ISNUMBER(DK191)),IF(BD191+VLOOKUP(BI191,NyIES!$L$2:$V$4,DK191,1)&gt;160,160, BD191+VLOOKUP(BI191,NyIES!$L$2:$V$4,DK191,1)),"")</f>
        <v/>
      </c>
      <c r="FS191" s="9" t="str">
        <f>IF(AND(ISNUMBER(BE191),ISNUMBER(DK191)),IF(BE191+VLOOKUP(BI191,NyISI!$L$2:$V$4,DK191,1)&gt;160,160,BE191+VLOOKUP(BI191,NyISI!$L$2:$V$4,DK191,1)),"")</f>
        <v/>
      </c>
      <c r="FT191" s="9" t="str">
        <f>IF(AND(ISNUMBER(DK191),DK191&lt;8),IF(AND(ISNUMBER(BF191),ISNUMBER(DK191)),IF(BF191+VLOOKUP(BI191,NyISS!$L$2:$V$4,DK191,1)&gt;160,160,BF191+VLOOKUP(BI191,NyISS!$L$2:$V$4,DK191,1)),""),"")</f>
        <v/>
      </c>
      <c r="FU191" s="9" t="str">
        <f>IF(AND(ISNUMBER(DK191),DK191&gt;7),IF(AND(ISNUMBER(BG191),ISNUMBER(DK191)),IF(BG191+VLOOKUP(BI191,NyISM!$L$2:$V$4,DK191,1)&gt;160,160,BG191+VLOOKUP(BI191,NyISM!$L$2:$V$4,DK191,1)),""),"")</f>
        <v/>
      </c>
      <c r="FV191" s="9" t="str">
        <f>IF(AND(ISNUMBER(BH191),ISNUMBER(DK191)),IF(BH191+VLOOKUP(BI191,NyIAM!$L$2:$V$4,DK191,1)&gt;160,160,BH191+VLOOKUP(BI191,NyIAM!$L$2:$V$4,DK191,1)),"")</f>
        <v/>
      </c>
    </row>
    <row r="192" spans="1:178" x14ac:dyDescent="0.2">
      <c r="A192" s="51"/>
      <c r="B192" s="51"/>
      <c r="C192" s="51"/>
      <c r="D192" s="51"/>
      <c r="E192" s="51"/>
      <c r="F192" s="51"/>
      <c r="G192" s="51"/>
      <c r="H192" s="51"/>
      <c r="I192" s="51"/>
      <c r="J192" s="52"/>
      <c r="K192" s="52"/>
      <c r="L192" s="53"/>
      <c r="M192" s="53"/>
      <c r="N192" s="58" t="str">
        <f t="shared" si="44"/>
        <v/>
      </c>
      <c r="O192" s="53"/>
      <c r="P192" s="53"/>
      <c r="Q192" s="53"/>
      <c r="R192" s="53"/>
      <c r="S192" s="53"/>
      <c r="T192" s="53"/>
      <c r="U192" s="53"/>
      <c r="V192" s="53"/>
      <c r="W192" s="53"/>
      <c r="X192" s="53"/>
      <c r="Y192" s="53"/>
      <c r="Z192" s="53"/>
      <c r="AA192" s="53"/>
      <c r="AB192" s="53"/>
      <c r="AC192" s="53"/>
      <c r="AD192" s="53"/>
      <c r="AE192" s="53"/>
      <c r="AF192" s="53"/>
      <c r="AG192" s="53"/>
      <c r="AH192" s="53"/>
      <c r="AI192" s="53"/>
      <c r="AJ192" s="4" t="str">
        <f>IF(O192="","",IF(ISNUMBER(N192),VLOOKUP(O192,NyFi!$A$2:$K$40,DK192),""))</f>
        <v/>
      </c>
      <c r="AK192" s="4" t="str">
        <f>IF(P192="","",IF(AND(ISNUMBER(N192),DK192&lt;8),VLOOKUP(P192,NyGs!$A$2:$G$41,DK192),""))</f>
        <v/>
      </c>
      <c r="AL192" s="4" t="str">
        <f>IF(AA192="","",IF(ISNUMBER(N192),VLOOKUP(AA192,NyRm!$A$2:$K$56,DK192),""))</f>
        <v/>
      </c>
      <c r="AM192" s="4" t="str">
        <f>IF(Z192="","",IF(ISNUMBER(N192),VLOOKUP(Z192,NyFm!$A$2:$K$46,DK192),""))</f>
        <v/>
      </c>
      <c r="AN192" s="4" t="str">
        <f>IF(U192="","",IF(AND(ISNUMBER(N192),DK192&lt;8),VLOOKUP(U192,NyLi1R!$A$2:$G$20,DK192),""))</f>
        <v/>
      </c>
      <c r="AO192" s="4" t="str">
        <f>IF(V192="","",IF(AND(ISNUMBER(N192),DK192&lt;8),VLOOKUP(V192,NyLi1E!$A$2:$G$20,DK192),""))</f>
        <v/>
      </c>
      <c r="AP192" s="4" t="str">
        <f>IF(AND(ISNUMBER(N192),ISNUMBER(AN192),ISNUMBER(AO192),DK192&lt;8),VLOOKUP(AN192+AO192,NyLi1T!$A$2:$G$40,DK192),"")</f>
        <v/>
      </c>
      <c r="AQ192" s="4" t="str">
        <f>IF(W192="","",IF(AND(ISNUMBER(N192),DK192&gt;7),VLOOKUP(W192,NyLi2R!$A$2:$K$20,DK192),""))</f>
        <v/>
      </c>
      <c r="AR192" s="4" t="str">
        <f>IF(X192="","",IF(AND(ISNUMBER(N192),DK192&gt;7),VLOOKUP(X192,NyLi2E!$A$2:$K$20,DK192),""))</f>
        <v/>
      </c>
      <c r="AS192" s="4" t="str">
        <f>IF(AND(ISNUMBER(N192),ISNUMBER(AQ192),ISNUMBER(AR192),DK192&gt;7),VLOOKUP(AQ192+AR192,NyLi2T!$A$2:$K$40,DK192),"")</f>
        <v/>
      </c>
      <c r="AT192" s="4" t="str">
        <f>IF(AE192="","",IF(AND(ISNUMBER(N192),DK192&lt;8),VLOOKUP(AE192,NySs!$A$2:$G$28,DK192),""))</f>
        <v/>
      </c>
      <c r="AU192" s="4" t="str">
        <f>IF(AD192="","",IF(AND(ISNUMBER(N192),DK192&lt;9),VLOOKUP(AD192,NyEo!$A$2:$H$22,DK192),""))</f>
        <v/>
      </c>
      <c r="AV192" s="4" t="str">
        <f>IF(Q192="","",IF(AND(ISNUMBER(N192),DK192&gt;7),VLOOKUP(Q192,NyHt!$A$2:$K$17,DK192),""))</f>
        <v/>
      </c>
      <c r="AW192" s="4" t="str">
        <f>IF(R192="","",IF(ISNUMBER(N192),VLOOKUP(R192,NySiF!$A$2:$K$18,DK192),""))</f>
        <v/>
      </c>
      <c r="AX192" s="4" t="str">
        <f>IF(S192="","",IF(ISNUMBER(N192),VLOOKUP(S192,NySiB!$A$2:$K$16,DK192),""))</f>
        <v/>
      </c>
      <c r="AY192" s="4" t="str">
        <f>IF(T192="","",IF(ISNUMBER(N192),VLOOKUP(T192,NySiT!$A$2:$K$32,DK192),""))</f>
        <v/>
      </c>
      <c r="AZ192" s="4" t="str">
        <f>IF(Y192="","",IF(ISNUMBER(N192),VLOOKUP(Y192,NyVs!$A$2:$K$86,DK192),""))</f>
        <v/>
      </c>
      <c r="BA192" s="4" t="str">
        <f>IF(AI192="","",IF(ISNUMBER(N192),VLOOKUP(AI192,NyPp!$A$2:$K$202,DK192),""))</f>
        <v/>
      </c>
      <c r="BB192" s="4" t="str">
        <f>IF(AND(ISNUMBER(AJ192),ISNUMBER(AK192),ISNUMBER(AL192),ISNUMBER(AM192),DK192&lt;8),IF(COUNTIF(O192,0)+COUNTIF(P192,0)+COUNTIF(AA192,0)+COUNTIF(Z192,0)&gt;1,"",VLOOKUP(AJ192+AK192+AL192+AM192,NyIGS!$A$2:$K$78,DK192)),IF(AND(ISNUMBER(AJ192),ISNUMBER(AL192),ISNUMBER(AM192),ISNUMBER(AS192),DK192&gt;7),IF(COUNTIF(O192,0)+COUNTIF(AA192,0)+COUNTIF(Z192,0)+AND(COUNTIF(W192,0),COUNTIF(X192,0))&gt;1,"",VLOOKUP(AJ192+AL192+AM192+AS192,NyIGS!$A$2:$K$78,DK192)),""))</f>
        <v/>
      </c>
      <c r="BC192" s="4" t="str">
        <f>IF(AND(ISNUMBER(AJ192),ISNUMBER(AN192),ISNUMBER(AT192),DK192&lt;8),IF(COUNTIF(O192,0)+COUNTIF(U192,0)+COUNTIF(AE192,0)&gt;1,"",VLOOKUP(AJ192+AN192+AT192,NyIRS!$A$2:$K$59,DK192)),IF(AND(ISNUMBER(AJ192),ISNUMBER(AQ192),DK192&gt;7),IF(COUNTIF(O192,0)+COUNTIF(W192,0)&gt;1,"",VLOOKUP(AJ192+AQ192,NyIRS!$A$2:$K$59,DK192)),""))</f>
        <v/>
      </c>
      <c r="BD192" s="4" t="str">
        <f>IF(AND(ISNUMBER(AK192),ISNUMBER(AL192),ISNUMBER(AM192),DK192&lt;8),IF(COUNTIF(P192,0)+COUNTIF(AA192,0)+COUNTIF(Z192,0)&gt;1,"",VLOOKUP(AK192+AL192+AM192,NyIES!$A$2:$K$59,DK192)),IF(AND(ISNUMBER(AL192),ISNUMBER(AM192),ISNUMBER(AR192),DK192&gt;7),IF(COUNTIF(AA192,0)+COUNTIF(Z192,0)+COUNTIF(X192,0)&gt;1,"",VLOOKUP(AL192+AM192+AR192,NyIES!$A$2:$K$59,DK192)),""))</f>
        <v/>
      </c>
      <c r="BE192" s="4" t="str">
        <f>IF(AND(ISNUMBER(AJ192),ISNUMBER(AP192),ISNUMBER(AU192),DK192&lt;8),IF(COUNTIF(O192,0)+AND(COUNTIF(U192,0),COUNTIF(V192,0))+COUNTIF(AD192,0)&gt;1,"",VLOOKUP(AJ192+AP192+AU192,NyISI!$A$2:$K$59,DK192)),IF(AND(ISNUMBER(AS192),ISNUMBER(AU192),ISNUMBER(AV192),DK192=8),IF(COUNTIF(AD192,0)+COUNTIF(Q192,0)+AND(COUNTIF(W192,0),COUNTIF(X192,0))&gt;1,"",VLOOKUP(AS192+AU192+AV192,NyISI!$A$2:$K$59,DK192)),IF(AND(ISNUMBER(AS192),ISNUMBER(AV192),DK192&gt;8),IF(COUNTIF(Q192,0)+AND(COUNTIF(W192,0),COUNTIF(X192,0))&gt;1,"",VLOOKUP(AS192+AV192,NyISI!$A$2:$K$59,DK192)),"")))</f>
        <v/>
      </c>
      <c r="BF192" s="4" t="str">
        <f>IF(AND(ISNUMBER(AT192),ISNUMBER(AK192),ISNUMBER(AL192),ISNUMBER(AM192),DK192&lt;8),IF(COUNTIF(P192,0)+COUNTIF(AA192,0)+COUNTIF(Z192,0)+COUNTIF(AE192,0)&gt;1,"",VLOOKUP(AT192+AK192+AL192+AM192,NyISS!$A$2:$G$78,DK192)),"")</f>
        <v/>
      </c>
      <c r="BG192" s="4" t="str">
        <f>IF(AND(ISNUMBER(AJ192),ISNUMBER(AL192),ISNUMBER(AM192),DK192&gt;7),IF(COUNTIF(O192,0)+COUNTIF(AA192,0)+COUNTIF(Z192,0)&gt;1,"",VLOOKUP(AJ192+AL192+AM192,NyISM!$A$2:$K$59,DK192)),"")</f>
        <v/>
      </c>
      <c r="BH192" s="4" t="str">
        <f>IF(AND(ISNUMBER(AY192),ISNUMBER(AZ192)),IF(COUNTIF(T192,0)+COUNTIF(Y192,0)&gt;1,"",VLOOKUP(AY192+AZ192,NyIAM!$A$2:$K$40,DK192)),"")</f>
        <v/>
      </c>
      <c r="BJ192" s="4" t="str">
        <f>IF(ISNUMBER(BB192),VLOOKUP(BB192,Percentil!$A$2:$B$122,2,1),"")</f>
        <v/>
      </c>
      <c r="BK192" s="4" t="str">
        <f>IF(ISNUMBER(BC192),VLOOKUP(BC192,Percentil!$A$2:$B$122,2,1),"")</f>
        <v/>
      </c>
      <c r="BL192" s="4" t="str">
        <f>IF(ISNUMBER(BD192),VLOOKUP(BD192,Percentil!$A$2:$B$122,2,1),"")</f>
        <v/>
      </c>
      <c r="BM192" s="4" t="str">
        <f>IF(ISNUMBER(BE192),VLOOKUP(BE192,Percentil!$A$2:$B$122,2,1),"")</f>
        <v/>
      </c>
      <c r="BN192" s="4" t="str">
        <f>IF(ISNUMBER(BF192),VLOOKUP(BF192,Percentil!$A$2:$B$122,2,1),"")</f>
        <v/>
      </c>
      <c r="BO192" s="4" t="str">
        <f>IF(ISNUMBER(BG192),VLOOKUP(BG192,Percentil!$A$2:$B$122,2,1),"")</f>
        <v/>
      </c>
      <c r="BP192" s="4" t="str">
        <f>IF(ISNUMBER(BH192),VLOOKUP(BH192,Percentil!$A$2:$B$122,2,1),"")</f>
        <v/>
      </c>
      <c r="BQ192" s="4" t="str">
        <f>IF(AND(ISNUMBER(AJ192),ISNUMBER(DK192)),IF(AJ192-VLOOKUP(BI192,NyFi!$L$2:$V$4,DK192,1)&lt;1,1 &amp; " - " &amp; AJ192+VLOOKUP(BI192,NyFi!$L$2:$V$4,DK192,1),IF(AJ192+VLOOKUP(BI192,NyFi!$L$2:$V$4,DK192,1)&gt;19,AJ192-VLOOKUP(BI192,NyFi!$L$2:$V$4,DK192,1) &amp; " - " &amp; 19,AJ192-VLOOKUP(BI192,NyFi!$L$2:$V$4,DK192,1) &amp; " - " &amp; AJ192+VLOOKUP(BI192,NyFi!$L$2:$V$4,DK192,1))),"")</f>
        <v/>
      </c>
      <c r="BR192" s="4" t="str">
        <f>IF(AND(ISNUMBER(DK192),DK192&lt;8),IF(AND(ISNUMBER(AK192),ISNUMBER(DK192)),IF(AK192-VLOOKUP(BI192,NyGs!$L$2:$V$4,DK192,1)&lt;1,1 &amp; " - " &amp; AK192+VLOOKUP(BI192,NyGs!$L$2:$V$4,DK192,1),IF(AK192+VLOOKUP(BI192,NyGs!$L$2:$V$4,DK192,1)&gt;19,AK192-VLOOKUP(BI192,NyGs!$L$2:$V$4,DK192,1) &amp; " - " &amp; 19,AK192-VLOOKUP(BI192,NyGs!$L$2:$V$4,DK192,1) &amp; " - " &amp; AK192+VLOOKUP(BI192,NyGs!$L$2:$V$4,DK192,1))),""),"")</f>
        <v/>
      </c>
      <c r="BS192" s="4" t="str">
        <f>IF(AND(ISNUMBER(AL192),ISNUMBER(DK192)),IF(AL192-VLOOKUP(BI192,NyRm!$L$2:$V$4,DK192,1)&lt;1,1 &amp; " - " &amp; AL192+VLOOKUP(BI192,NyRm!$L$2:$V$4,DK192,1),IF(AL192+VLOOKUP(BI192,NyRm!$L$2:$V$4,DK192,1)&gt;19,AL192-VLOOKUP(BI192,NyRm!$L$2:$V$4,DK192,1) &amp; " - " &amp; 19,AL192-VLOOKUP(BI192,NyRm!$L$2:$V$4,DK192,1) &amp; " - " &amp; AL192+VLOOKUP(BI192,NyRm!$L$2:$V$4,DK192,1))),"")</f>
        <v/>
      </c>
      <c r="BT192" s="4" t="str">
        <f>IF(AND(ISNUMBER(AM192),ISNUMBER(DK192)),IF(AM192-VLOOKUP(BI192,NyFm!$L$2:$V$4,DK192,1)&lt;1,1 &amp; " - " &amp; AM192+VLOOKUP(BI192,NyFm!$L$2:$V$4,DK192,1),IF(AM192+VLOOKUP(BI192,NyFm!$L$2:$V$4,DK192,1)&gt;19,AM192-VLOOKUP(BI192,NyFm!$L$2:$V$4,DK192,1) &amp; " - " &amp; 19,AM192-VLOOKUP(BI192,NyFm!$L$2:$V$4,DK192,1) &amp; " - " &amp; AM192+VLOOKUP(BI192,NyFm!$L$2:$V$4,DK192,1))),"")</f>
        <v/>
      </c>
      <c r="BU192" s="4" t="str">
        <f>IF(AND(ISNUMBER(DK192),DK192&lt;8),IF(AND(ISNUMBER(AN192),ISNUMBER(DK192)),IF(AN192-VLOOKUP(BI192,NyLi1R!$L$2:$V$4,DK192,1)&lt;1,1 &amp; " - " &amp; AN192+VLOOKUP(BI192,NyLi1R!$L$2:$V$4,DK192,1),IF(AN192+VLOOKUP(BI192,NyLi1R!$L$2:$V$4,DK192,1)&gt;19,AN192-VLOOKUP(BI192,NyLi1R!$L$2:$V$4,DK192,1) &amp; " - " &amp; 19,AN192-VLOOKUP(BI192,NyLi1R!$L$2:$V$4,DK192,1) &amp; " - " &amp; AN192+VLOOKUP(BI192,NyLi1R!$L$2:$V$4,DK192,1))),""),"")</f>
        <v/>
      </c>
      <c r="BV192" s="4" t="str">
        <f>IF(AND(ISNUMBER(DK192),DK192&lt;8),IF(AND(ISNUMBER(AO192),ISNUMBER(DK192)),IF(AO192-VLOOKUP(BI192,NyLi1E!$L$2:$V$4,DK192,1)&lt;1,1 &amp; " - " &amp; AO192+VLOOKUP(BI192,NyLi1E!$L$2:$V$4,DK192,1),IF(AO192+VLOOKUP(BI192,NyLi1E!$L$2:$V$4,DK192,1)&gt;19,AO192-VLOOKUP(BI192,NyLi1E!$L$2:$V$4,DK192,1) &amp; " - " &amp; 19,AO192-VLOOKUP(BI192,NyLi1E!$L$2:$V$4,DK192,1) &amp; " - " &amp; AO192+VLOOKUP(BI192,NyLi1E!$L$2:$V$4,DK192,1))),""),"")</f>
        <v/>
      </c>
      <c r="BW192" s="4" t="str">
        <f>IF(AND(ISNUMBER(DK192),DK192&lt;8),IF(AND(ISNUMBER(AP192),ISNUMBER(DK192)),IF(AP192-VLOOKUP(BI192,NyLi1T!$L$2:$V$4,DK192,1)&lt;1,1 &amp; " - " &amp; AP192+VLOOKUP(BI192,NyLi1T!$L$2:$V$4,DK192,1),IF(AP192+VLOOKUP(BI192,NyLi1T!$L$2:$V$4,DK192,1)&gt;19,AP192-VLOOKUP(BI192,NyLi1T!$L$2:$V$4,DK192,1) &amp; " - " &amp; 19,AP192-VLOOKUP(BI192,NyLi1T!$L$2:$V$4,DK192,1) &amp; " - " &amp; AP192+VLOOKUP(BI192,NyLi1T!$L$2:$V$4,DK192,1))),""),"")</f>
        <v/>
      </c>
      <c r="BX192" s="4" t="str">
        <f>IF(AND(ISNUMBER(DK192),DK192&gt;7),IF(AND(ISNUMBER(AQ192),ISNUMBER(DK192)),IF(AQ192-VLOOKUP(BI192,NyLi2R!$L$2:$V$4,DK192,1)&lt;1,1 &amp; " - " &amp; AQ192+VLOOKUP(BI192,NyLi2R!$L$2:$V$4,DK192,1),IF(AQ192+VLOOKUP(BI192,NyLi2R!$L$2:$V$4,DK192,1)&gt;19,AQ192-VLOOKUP(BI192,NyLi2R!$L$2:$V$4,DK192,1) &amp; " - " &amp; 19,AQ192-VLOOKUP(BI192,NyLi2R!$L$2:$V$4,DK192,1) &amp; " - " &amp; AQ192+VLOOKUP(BI192,NyLi2R!$L$2:$V$4,DK192,1))),""),"")</f>
        <v/>
      </c>
      <c r="BY192" s="4" t="str">
        <f>IF(AND(ISNUMBER(DK192),DK192&gt;7),IF(AND(ISNUMBER(AR192),ISNUMBER(DK192)),IF(AR192-VLOOKUP(BI192,NyLi2E!$L$2:$V$4,DK192,1)&lt;1,1 &amp; " - " &amp; AR192+VLOOKUP(BI192,NyLi2E!$L$2:$V$4,DK192,1),IF(AR192+VLOOKUP(BI192,NyLi2E!$L$2:$V$4,DK192,1)&gt;19,AR192-VLOOKUP(BI192,NyLi2E!$L$2:$V$4,DK192,1) &amp; " - " &amp; 19,AR192-VLOOKUP(BI192,NyLi2E!$L$2:$V$4,DK192,1) &amp; " - " &amp; AR192+VLOOKUP(BI192,NyLi2E!$L$2:$V$4,DK192,1))),""),"")</f>
        <v/>
      </c>
      <c r="BZ192" s="4" t="str">
        <f>IF(AND(ISNUMBER(DK192),DK192&gt;7),IF(AND(ISNUMBER(AS192),ISNUMBER(DK192)),IF(AS192-VLOOKUP(BI192,NyLi2T!$L$2:$V$4,DK192,1)&lt;1,1 &amp; " - " &amp; AS192+VLOOKUP(BI192,NyLi2T!$L$2:$V$4,DK192,1),IF(AS192+VLOOKUP(BI192,NyLi2T!$L$2:$V$4,DK192,1)&gt;19,AS192-VLOOKUP(BI192,NyLi2T!$L$2:$V$4,DK192,1) &amp; " - " &amp; 19,AS192-VLOOKUP(BI192,NyLi2T!$L$2:$V$4,DK192,1) &amp; " - " &amp; AS192+VLOOKUP(BI192,NyLi2T!$L$2:$V$4,DK192,1))),""),"")</f>
        <v/>
      </c>
      <c r="CA192" s="4" t="str">
        <f>IF(AND(ISNUMBER(DK192),DK192&lt;8),IF(AND(ISNUMBER(AT192),ISNUMBER(DK192)),IF(AT192-VLOOKUP(BI192,NySs!$L$2:$V$4,DK192,1)&lt;1,1 &amp; " - " &amp; AT192+VLOOKUP(BI192,NySs!$L$2:$V$4,DK192,1),IF(AT192+VLOOKUP(BI192,NySs!$L$2:$V$4,DK192,1)&gt;19,AT192-VLOOKUP(BI192,NySs!$L$2:$V$4,DK192,1) &amp; " - " &amp; 19,AT192-VLOOKUP(BI192,NySs!$L$2:$V$4,DK192,1) &amp; " - " &amp; AT192+VLOOKUP(BI192,NySs!$L$2:$V$4,DK192,1))),""),"")</f>
        <v/>
      </c>
      <c r="CB192" s="4" t="str">
        <f>IF(AND(ISNUMBER(DK192),DK192&lt;9),IF(AND(ISNUMBER(AU192),ISNUMBER(DK192)),IF(AU192-VLOOKUP(BI192,NyEo!$L$2:$V$4,DK192,1)&lt;1,1 &amp; " - " &amp; AU192+VLOOKUP(BI192,NyEo!$L$2:$V$4,DK192,1),IF(AU192+VLOOKUP(BI192,NyEo!$L$2:$V$4,DK192,1)&gt;19,AU192-VLOOKUP(BI192,NyEo!$L$2:$V$4,DK192,1) &amp; " - " &amp; 19,AU192-VLOOKUP(BI192,NyEo!$L$2:$V$4,DK192,1) &amp; " - " &amp; AU192+VLOOKUP(BI192,NyEo!$L$2:$V$4,DK192,1))),""),"")</f>
        <v/>
      </c>
      <c r="CC192" s="4" t="str">
        <f>IF(AND(ISNUMBER(DK192),DK192&gt;7),IF(AND(ISNUMBER(AV192),ISNUMBER(DK192)),IF(AV192-VLOOKUP(BI192,NyHt!$L$2:$V$4,DK192,1)&lt;1,1 &amp; " - " &amp; AV192+VLOOKUP(BI192,NyHt!$L$2:$V$4,DK192,1),IF(AV192+VLOOKUP(BI192,NyHt!$L$2:$V$4,DK192,1)&gt;19,AV192-VLOOKUP(BI192,NyHt!$L$2:$V$4,DK192,1) &amp; " - " &amp; 19,AV192-VLOOKUP(BI192,NyHt!$L$2:$V$4,DK192,1) &amp; " - " &amp; AV192+VLOOKUP(BI192,NyHt!$L$2:$V$4,DK192,1))),""),"")</f>
        <v/>
      </c>
      <c r="CD192" s="4" t="str">
        <f>IF(AND(ISNUMBER(AW192),ISNUMBER(DK192)),IF(AW192-VLOOKUP(BI192,NySiF!$L$2:$V$4,DK192,1)&lt;1,1 &amp; " - " &amp; AW192+VLOOKUP(BI192,NySiF!$L$2:$V$4,DK192,1),IF(AW192+VLOOKUP(BI192,NySiF!$L$2:$V$4,DK192,1)&gt;19,AW192-VLOOKUP(BI192,NySiF!$L$2:$V$4,DK192,1) &amp; " - " &amp; 19,AW192-VLOOKUP(BI192,NySiF!$L$2:$V$4,DK192,1) &amp; " - " &amp; AW192+VLOOKUP(BI192,NySiF!$L$2:$V$4,DK192,1))),"")</f>
        <v/>
      </c>
      <c r="CE192" s="4" t="str">
        <f>IF(AND(ISNUMBER(AX192),ISNUMBER(DK192)),IF(AX192-VLOOKUP(BI192,NySiB!$L$2:$V$4,DK192,1)&lt;1,1 &amp; " - " &amp; AX192+VLOOKUP(BI192,NySiB!$L$2:$V$4,DK192,1),IF(AX192+VLOOKUP(BI192,NySiB!$L$2:$V$4,DK192,1)&gt;19,AX192-VLOOKUP(BI192,NySiB!$L$2:$V$4,DK192,1) &amp; " - " &amp; 19,AX192-VLOOKUP(BI192,NySiB!$L$2:$V$4,DK192,1) &amp; " - " &amp; AX192+VLOOKUP(BI192,NySiB!$L$2:$V$4,DK192,1))),"")</f>
        <v/>
      </c>
      <c r="CF192" s="4" t="str">
        <f>IF(AND(ISNUMBER(AY192),ISNUMBER(DK192)),IF(AY192-VLOOKUP(BI192,NySiT!$L$2:$V$4,DK192,1)&lt;1,1 &amp; " - " &amp; AY192+VLOOKUP(BI192,NySiT!$L$2:$V$4,DK192,1),IF(AY192+VLOOKUP(BI192,NySiT!$L$2:$V$4,DK192,1)&gt;19,AY192-VLOOKUP(BI192,NySiT!$L$2:$V$4,DK192,1) &amp; " - " &amp; 19,AY192-VLOOKUP(BI192,NySiT!$L$2:$V$4,DK192,1) &amp; " - " &amp; AY192+VLOOKUP(BI192,NySiT!$L$2:$V$4,DK192,1))),"")</f>
        <v/>
      </c>
      <c r="CG192" s="4" t="str">
        <f>IF(AND(ISNUMBER(AZ192),ISNUMBER(DK192)),IF(AZ192-VLOOKUP(BI192,NyVs!$L$2:$V$4,DK192,1)&lt;1,1 &amp; " - " &amp; AZ192+VLOOKUP(BI192,NyVs!$L$2:$V$4,DK192,1),IF(AZ192+VLOOKUP(BI192,NyVs!$L$2:$V$4,DK192,1)&gt;19,AZ192-VLOOKUP(BI192,NyVs!$L$2:$V$4,DK192,1) &amp; " - " &amp; 19,AZ192-VLOOKUP(BI192,NyVs!$L$2:$V$4,DK192,1) &amp; " - " &amp; AZ192+VLOOKUP(BI192,NyVs!$L$2:$V$4,DK192,1))),"")</f>
        <v/>
      </c>
      <c r="CH192" s="4" t="str">
        <f>IF(AND(ISNUMBER(BA192),ISNUMBER(DK192)),IF(BA192-VLOOKUP(BI192,NyPp!$L$2:$V$4,DK192,1)&lt;1,1 &amp; " - " &amp; BA192+VLOOKUP(BI192,NyPp!$L$2:$V$4,DK192,1),IF(BA192+VLOOKUP(BI192,NyPp!$L$2:$V$4,DK192,1)&gt;19,BA192-VLOOKUP(BI192,NyPp!$L$2:$V$4,DK192,1) &amp; " - " &amp; 19,BA192-VLOOKUP(BI192,NyPp!$L$2:$V$4,DK192,1) &amp; " - " &amp; BA192+VLOOKUP(BI192,NyPp!$L$2:$V$4,DK192,1))),"")</f>
        <v/>
      </c>
      <c r="CI192" s="4" t="str">
        <f>IF(AND(ISNUMBER(BB192),ISNUMBER(DK192)),IF(BB192-VLOOKUP(BI192,NyIGS!$L$2:$V$4,DK192,1)&lt;40,40 &amp; " - " &amp; BB192+VLOOKUP(BI192,NyIGS!$L$2:$V$4,DK192,1),IF(BB192+VLOOKUP(BI192,NyIGS!$L$2:$V$4,DK192,1)&gt;160,BB192-VLOOKUP(BI192,NyIGS!$L$2:$V$4,DK192,1) &amp; " - " &amp; 160,BB192-VLOOKUP(BI192,NyIGS!$L$2:$V$4,DK192,1) &amp; " - " &amp; BB192+VLOOKUP(BI192,NyIGS!$L$2:$V$4,DK192,1))),"")</f>
        <v/>
      </c>
      <c r="CJ192" s="4" t="str">
        <f>IF(AND(ISNUMBER(BC192),ISNUMBER(DK192)),IF(BC192-VLOOKUP(BI192,NyIRS!$L$2:$V$4,DK192,1)&lt;40,40 &amp; " - " &amp; BC192+VLOOKUP(BI192,NyIRS!$L$2:$V$4,DK192,1),IF(BC192+VLOOKUP(BI192,NyIRS!$L$2:$V$4,DK192,1)&gt;160,BC192-VLOOKUP(BI192,NyIRS!$L$2:$V$4,DK192,1) &amp; " - " &amp; 160,BC192-VLOOKUP(BI192,NyIRS!$L$2:$V$4,DK192,1) &amp; " - " &amp; BC192+VLOOKUP(BI192,NyIRS!$L$2:$V$4,DK192,1))),"")</f>
        <v/>
      </c>
      <c r="CK192" s="4" t="str">
        <f>IF(AND(ISNUMBER(BD192),ISNUMBER(DK192)),IF(BD192-VLOOKUP(BI192,NyIES!$L$2:$V$4,DK192,1)&lt;40,40 &amp; " - " &amp; BD192+VLOOKUP(BI192,NyIES!$L$2:$V$4,DK192,1),IF(BD192+VLOOKUP(BI192,NyIES!$L$2:$V$4,DK192,1)&gt;160,BD192-VLOOKUP(BI192,NyIES!$L$2:$V$4,DK192,1) &amp; " - " &amp; 160,BD192-VLOOKUP(BI192,NyIES!$L$2:$V$4,DK192,1) &amp; " - " &amp; BD192+VLOOKUP(BI192,NyIES!$L$2:$V$4,DK192,1))),"")</f>
        <v/>
      </c>
      <c r="CL192" s="4" t="str">
        <f>IF(AND(ISNUMBER(BE192),ISNUMBER(DK192)),IF(BE192-VLOOKUP(BI192,NyISI!$L$2:$V$4,DK192,1)&lt;40,40 &amp; " - " &amp; BE192+VLOOKUP(BI192,NyISI!$L$2:$V$4,DK192,1),IF(BE192+VLOOKUP(BI192,NyISI!$L$2:$V$4,DK192,1)&gt;160,BE192-VLOOKUP(BI192,NyISI!$L$2:$V$4,DK192,1) &amp; " - " &amp; 160,BE192-VLOOKUP(BI192,NyISI!$L$2:$V$4,DK192,1) &amp; " - " &amp; BE192+VLOOKUP(BI192,NyISI!$L$2:$V$4,DK192,1))),"")</f>
        <v/>
      </c>
      <c r="CM192" s="4" t="str">
        <f>IF(AND(ISNUMBER(DK192),DK192&lt;8),IF(AND(ISNUMBER(BF192),ISNUMBER(DK192)),IF(BF192-VLOOKUP(BI192,NyISS!$L$2:$V$4,DK192,1)&lt;40,40 &amp; " - " &amp; BF192+VLOOKUP(BI192,NyISS!$L$2:$V$4,DK192,1),IF(BF192+VLOOKUP(BI192,NyISS!$L$2:$V$4,DK192,1)&gt;160,BF192-VLOOKUP(BI192,NyISS!$L$2:$V$4,DK192,1) &amp; " - " &amp; 160,BF192-VLOOKUP(BI192,NyISS!$L$2:$V$4,DK192,1) &amp; " - " &amp; BF192+VLOOKUP(BI192,NyISS!$L$2:$V$4,DK192,1))),""),"")</f>
        <v/>
      </c>
      <c r="CN192" s="4" t="str">
        <f>IF(AND(ISNUMBER(DK192),DK192&gt;7),IF(AND(ISNUMBER(BG192),ISNUMBER(DK192)),IF(BG192-VLOOKUP(BI192,NyISM!$L$2:$V$4,DK192,1)&lt;40,40 &amp; " - " &amp; BG192+VLOOKUP(BI192,NyISM!$L$2:$V$4,DK192,1),IF(BG192+VLOOKUP(BI192,NyISM!$L$2:$V$4,DK192,1)&gt;160,BG192-VLOOKUP(BI192,NyISM!$L$2:$V$4,DK192,1) &amp; " - " &amp; 160,BG192-VLOOKUP(BI192,NyISM!$L$2:$V$4,DK192,1) &amp; " - " &amp; BG192+VLOOKUP(BI192,NyISM!$L$2:$V$4,DK192,1))),""),"")</f>
        <v/>
      </c>
      <c r="CO192" s="4" t="str">
        <f>IF(AND(ISNUMBER(BH192),ISNUMBER(DK192)),IF(BH192-VLOOKUP(BI192,NyIAM!$L$2:$V$4,DK192,1)&lt;40,40 &amp; " - " &amp; BH192+VLOOKUP(BI192,NyIAM!$L$2:$V$4,DK192,1),IF(BH192+VLOOKUP(BI192,NyIAM!$L$2:$V$4,DK192,1)&gt;160,BH192-VLOOKUP(BI192,NyIAM!$L$2:$V$4,DK192,1) &amp; " - " &amp; 160,BH192-VLOOKUP(BI192,NyIAM!$L$2:$V$4,DK192,1) &amp; " - " &amp; BH192+VLOOKUP(BI192,NyIAM!$L$2:$V$4,DK192,1))),"")</f>
        <v/>
      </c>
      <c r="CP192" s="4" t="str">
        <f>IF(AF192="","",IF(AND(ISNUMBER(AF192),ISNUMBER(DK192)),IF(VLOOKUP(AF192,NyOm!$A$2:$K$30,DK192,1)=1,"Onormalt få ord",IF(VLOOKUP(AF192,NyOm!$A$2:$K$30,DK192,1)=2,"Färre antal ord än normalt",IF(VLOOKUP(AF192,NyOm!$A$2:$K$30,DK192,1)=3,"Normalt antal ord","")))))</f>
        <v/>
      </c>
      <c r="CQ192" s="4" t="str">
        <f>IF(AB192="","",IF(AND(ISNUMBER(AB192),ISNUMBER(DK192)),IF(VLOOKUP(AB192,NyPbTid!$A$2:$K$218,DK192,1)=1,"Onormalt lång tidsåtgång",IF(VLOOKUP(AB192,NyPbTid!$A$2:$K$218,DK192,1)=2,"Långsammare än normalt",IF(VLOOKUP(AB192,NyPbTid!$A$2:$K$218,DK192,1)=3,"Normal tidsåtgång","")))))</f>
        <v/>
      </c>
      <c r="CR192" s="4" t="str">
        <f>IF(AC192="","",IF(AND(ISNUMBER(AC192),ISNUMBER(DK192)),IF(VLOOKUP(AC192,NyPbFel!$A$2:$K$18,DK192,1)=1,"Onormalt antal fel",IF(VLOOKUP(AC192,NyPbFel!$A$2:$K$18,DK192,1)=2,"Fler fel än normalt",IF(VLOOKUP(AC192,NyPbFel!$A$2:$K$18,DK192,1)=3,"Normalt antal fel","")))))</f>
        <v/>
      </c>
      <c r="CS192" s="4" t="str">
        <f t="shared" si="50"/>
        <v/>
      </c>
      <c r="CT192" s="4" t="str">
        <f>IF(OR(ISNUMBER(CS192),CS192="0**"),IF(ISNUMBER(CS192),CS192/ABS(CS192)*VLOOKUP(1,SignDiff!$A$3:$K$4,DK192,1),VLOOKUP(1,SignDiff!$A$3:$K$4,DK192,1)),"")</f>
        <v/>
      </c>
      <c r="CU192" s="4" t="str">
        <f>IF(OR(ISNUMBER(CS192),CS192="0**"),IF(ISNUMBER(CS192),CS192/ABS(CS192)*VLOOKUP(1,SignDiff!$A$7:$K$8,DK192,1),VLOOKUP(1,SignDiff!$A$7:$K$8,DK192,1)),"")</f>
        <v/>
      </c>
      <c r="CV192" s="4" t="str">
        <f t="shared" si="51"/>
        <v/>
      </c>
      <c r="CW192" s="4" t="str">
        <f t="shared" si="52"/>
        <v/>
      </c>
      <c r="CX192" s="4" t="str">
        <f>IF(OR(ISNUMBER(CS192),CS192="0**"),IF(CS192="0**",VLOOKUP(0,'IRS-IES'!$A$2:$C$43,2,1),IF(CS192&lt;0,VLOOKUP(ABS(CS192),'IRS-IES'!$A$2:$C$43,2,1),VLOOKUP(ABS(CS192),'IRS-IES'!$A$2:$C$43,3,1))),"")</f>
        <v/>
      </c>
      <c r="CY192" s="4" t="str">
        <f t="shared" si="53"/>
        <v/>
      </c>
      <c r="CZ192" s="4" t="str">
        <f>IF(OR(ISNUMBER(CY192),CY192="0**"),IF(ISNUMBER(CY192),CY192/ABS(CY192)*VLOOKUP(2,SignDiff!$A$3:$K$4,DK192,1),VLOOKUP(2,SignDiff!$A$3:$K$4,DK192,1)),"")</f>
        <v/>
      </c>
      <c r="DA192" s="4" t="str">
        <f>IF(OR(ISNUMBER(CY192),CY192="0**"),IF(ISNUMBER(CY192),CY192/ABS(CY192)*VLOOKUP(2,SignDiff!$A$7:$K$8,DK192,1),VLOOKUP(2,SignDiff!$A$7:$K$8,DK192,1)),"")</f>
        <v/>
      </c>
      <c r="DB192" s="4" t="str">
        <f t="shared" si="54"/>
        <v/>
      </c>
      <c r="DC192" s="4" t="str">
        <f t="shared" si="55"/>
        <v/>
      </c>
      <c r="DD192" s="4" t="str">
        <f>IF(OR(ISNUMBER(CY192),CY192="0**"),IF(CY192="0**",VLOOKUP(0,'ISI-ISS'!$A$2:$C$43,2,1),IF(CY192&lt;0,VLOOKUP(ABS(CY192),'ISI-ISS'!$A$2:$C$43,2,1),VLOOKUP(ABS(CY192),'ISI-ISS'!$A$2:$C$43,3,1))),"")</f>
        <v/>
      </c>
      <c r="DE192" s="4" t="str">
        <f t="shared" si="56"/>
        <v/>
      </c>
      <c r="DF192" s="4" t="str">
        <f>IF(OR(ISNUMBER(DE192),DE192="0**"),IF(ISNUMBER(DE192),DE192/ABS(DE192)*VLOOKUP(2,SignDiff!$A$3:$K$4,DK192,1),VLOOKUP(2,SignDiff!$A$3:$K$4,DK192,1)),"")</f>
        <v/>
      </c>
      <c r="DG192" s="4" t="str">
        <f>IF(OR(ISNUMBER(DE192),DE192="0**"),IF(ISNUMBER(DE192),DE192/ABS(DE192)*VLOOKUP(2,SignDiff!$A$7:$K$8,DK192,1),VLOOKUP(2,SignDiff!$A$7:$K$8,DK192,1)),"")</f>
        <v/>
      </c>
      <c r="DH192" s="4" t="str">
        <f t="shared" si="57"/>
        <v/>
      </c>
      <c r="DI192" s="4" t="str">
        <f t="shared" si="58"/>
        <v/>
      </c>
      <c r="DJ192" s="4" t="str">
        <f>IF(OR(ISNUMBER(DE192),DE192="0**"),IF(DE192="0**",VLOOKUP(0,'ISI-ISM'!$A$2:$C$43,2,1),IF(DE192&lt;0,VLOOKUP(ABS(DE192),'ISI-ISM'!$A$2:$C$43,2,1),VLOOKUP(ABS(DE192),'ISI-ISM'!$A$2:$C$43,3,1))),"")</f>
        <v/>
      </c>
      <c r="DK192" s="4" t="str">
        <f>IF(ISERROR(VLOOKUP(N192,age!$A$2:$C$11,2,1)),"",VLOOKUP(N192,age!$A$2:$C$11,2,1))</f>
        <v/>
      </c>
      <c r="DL192" s="4" t="str">
        <f>IF(ISERROR(VLOOKUP(N192,age!$A$2:$C$11,3,1)),"",VLOOKUP(N192,age!$A$2:$C$11,3,1))</f>
        <v/>
      </c>
      <c r="DM192" s="4">
        <f t="shared" si="45"/>
        <v>0</v>
      </c>
      <c r="DN192" s="4">
        <f t="shared" si="46"/>
        <v>0</v>
      </c>
      <c r="DO192" s="4">
        <f t="shared" si="47"/>
        <v>0</v>
      </c>
      <c r="DP192" s="4">
        <f t="shared" si="48"/>
        <v>0</v>
      </c>
      <c r="DQ192" s="4">
        <f t="shared" si="49"/>
        <v>0</v>
      </c>
      <c r="DR192" s="9" t="str">
        <f t="shared" si="59"/>
        <v/>
      </c>
      <c r="DS192" s="9" t="str">
        <f t="shared" si="60"/>
        <v/>
      </c>
      <c r="DT192" s="9" t="str">
        <f t="shared" si="61"/>
        <v/>
      </c>
      <c r="DU192" s="9" t="str">
        <f t="shared" si="62"/>
        <v/>
      </c>
      <c r="DV192" s="9" t="str">
        <f t="shared" si="63"/>
        <v/>
      </c>
      <c r="DW192" s="9" t="str">
        <f t="shared" si="64"/>
        <v/>
      </c>
      <c r="DX192" s="9" t="str">
        <f t="shared" si="65"/>
        <v/>
      </c>
      <c r="DY192" s="9" t="str">
        <f>IF(AND(ISNUMBER(AJ192),ISNUMBER(DK192)),IF(AJ192-VLOOKUP(BI192,NyFi!$L$2:$V$4,DK192,1)&lt;1,1,AJ192-VLOOKUP(BI192,NyFi!$L$2:$V$4,DK192,1)),"")</f>
        <v/>
      </c>
      <c r="DZ192" s="9" t="str">
        <f>IF(AND(ISNUMBER(DK192),DK192&lt;8),IF(AND(ISNUMBER(AK192),ISNUMBER(DK192)),IF(AK192-VLOOKUP(BI192,NyGs!$L$2:$V$4,DK192,1)&lt;1,1,AK192-VLOOKUP(BI192,NyGs!$L$2:$V$4,DK192,1)),""),"")</f>
        <v/>
      </c>
      <c r="EA192" s="9" t="str">
        <f>IF(AND(ISNUMBER(AL192),ISNUMBER(DK192)),IF(AL192-VLOOKUP(BI192,NyRm!$L$2:$V$4,DK192,1)&lt;1,1,AL192-VLOOKUP(BI192,NyRm!$L$2:$V$4,DK192,1)),"")</f>
        <v/>
      </c>
      <c r="EB192" s="9" t="str">
        <f>IF(AND(ISNUMBER(AM192),ISNUMBER(DK192)),IF(AM192-VLOOKUP(BI192,NyFm!$L$2:$V$4,DK192,1)&lt;1,1,AM192-VLOOKUP(BI192,NyFm!$L$2:$V$4,DK192,1)),"")</f>
        <v/>
      </c>
      <c r="EC192" s="9" t="str">
        <f>IF(AND(ISNUMBER(DK192),DK192&lt;8),IF(AND(ISNUMBER(AN192),ISNUMBER(DK192)),IF(AN192-VLOOKUP(BI192,NyLi1R!$L$2:$V$4,DK192,1)&lt;1,1,AN192-VLOOKUP(BI192,NyLi1R!$L$2:$V$4,DK192,1)),""),"")</f>
        <v/>
      </c>
      <c r="ED192" s="9" t="str">
        <f>IF(AND(ISNUMBER(DK192),DK192&lt;8),IF(AND(ISNUMBER(AO192),ISNUMBER(DK192)),IF(AO192-VLOOKUP(BI192,NyLi1E!$L$2:$V$4,DK192,1)&lt;1,1,AO192-VLOOKUP(BI192,NyLi1E!$L$2:$V$4,DK192,1)),""),"")</f>
        <v/>
      </c>
      <c r="EE192" s="9" t="str">
        <f>IF(AND(ISNUMBER(DK192),DK192&lt;8),IF(AND(ISNUMBER(AP192),ISNUMBER(DK192)),IF(AP192-VLOOKUP(BI192,NyLi1T!$L$2:$V$4,DK192,1)&lt;1,1,AP192-VLOOKUP(BI192,NyLi1T!$L$2:$V$4,DK192,1)),""),"")</f>
        <v/>
      </c>
      <c r="EF192" s="9" t="str">
        <f>IF(AND(ISNUMBER(DK192),DK192&gt;7),IF(AND(ISNUMBER(AQ192),ISNUMBER(DK192)),IF(AQ192-VLOOKUP(BI192,NyLi2R!$L$2:$V$4,DK192,1)&lt;1,1,AQ192-VLOOKUP(BI192,NyLi2R!$L$2:$V$4,DK192,1)),""),"")</f>
        <v/>
      </c>
      <c r="EG192" s="9" t="str">
        <f>IF(AND(ISNUMBER(DK192),DK192&gt;7),IF(AND(ISNUMBER(AR192),ISNUMBER(DK192)),IF(AR192-VLOOKUP(BI192,NyLi2E!$L$2:$V$4,DK192,1)&lt;1,1,AR192-VLOOKUP(BI192,NyLi2E!$L$2:$V$4,DK192,1)),""),"")</f>
        <v/>
      </c>
      <c r="EH192" s="9" t="str">
        <f>IF(AND(ISNUMBER(DK192),DK192&gt;7),IF(AND(ISNUMBER(AS192),ISNUMBER(DK192)),IF(AS192-VLOOKUP(BI192,NyLi2T!$L$2:$V$4,DK192,1)&lt;1,1,AS192-VLOOKUP(BI192,NyLi2T!$L$2:$V$4,DK192,1)),""),"")</f>
        <v/>
      </c>
      <c r="EI192" s="9" t="str">
        <f>IF(AND(ISNUMBER(DK192),DK192&lt;8),IF(AND(ISNUMBER(AT192),ISNUMBER(DK192)),IF(AT192-VLOOKUP(BI192,NySs!$L$2:$V$4,DK192,1)&lt;1,1,AT192-VLOOKUP(BI192,NySs!$L$2:$V$4,DK192,1)),""),"")</f>
        <v/>
      </c>
      <c r="EJ192" s="9" t="str">
        <f>IF(AND(ISNUMBER(DK192),DK192&lt;9),IF(AND(ISNUMBER(AU192),ISNUMBER(DK192)),IF(AU192-VLOOKUP(BI192,NyEo!$L$2:$V$4,DK192,1)&lt;1,1,AU192-VLOOKUP(BI192,NyEo!$L$2:$V$4,DK192,1)),""),"")</f>
        <v/>
      </c>
      <c r="EK192" s="9" t="str">
        <f>IF(AND(ISNUMBER(DK192),DK192&gt;7),IF(AND(ISNUMBER(AV192),ISNUMBER(DK192)),IF(AV192-VLOOKUP(BI192,NyHt!$L$2:$V$4,DK192,1)&lt;1,1,AV192-VLOOKUP(BI192,NyHt!$L$2:$V$4,DK192,1)),""),"")</f>
        <v/>
      </c>
      <c r="EL192" s="9" t="str">
        <f>IF(AND(ISNUMBER(AW192),ISNUMBER(DK192)),IF(AW192-VLOOKUP(BI192,NySiF!$L$2:$V$4,DK192,1)&lt;1,1,AW192-VLOOKUP(BI192,NySiF!$L$2:$V$4,DK192,1)),"")</f>
        <v/>
      </c>
      <c r="EM192" s="9" t="str">
        <f>IF(AND(ISNUMBER(AX192),ISNUMBER(DK192)),IF(AX192-VLOOKUP(BI192,NySiB!$L$2:$V$4,DK192,1)&lt;1,1,AX192-VLOOKUP(BI192,NySiB!$L$2:$V$4,DK192,1)),"")</f>
        <v/>
      </c>
      <c r="EN192" s="9" t="str">
        <f>IF(AND(ISNUMBER(AY192),ISNUMBER(DK192)),IF(AY192-VLOOKUP(BI192,NySiT!$L$2:$V$4,DK192,1)&lt;1,1,AY192-VLOOKUP(BI192,NySiT!$L$2:$V$4,DK192,1)),"")</f>
        <v/>
      </c>
      <c r="EO192" s="9" t="str">
        <f>IF(AND(ISNUMBER(AZ192),ISNUMBER(DK192)),IF(AZ192-VLOOKUP(BI192,NyVs!$L$2:$V$4,DK192,1)&lt;1,1,AZ192-VLOOKUP(BI192,NyVs!$L$2:$V$4,DK192,1)),"")</f>
        <v/>
      </c>
      <c r="EP192" s="9" t="str">
        <f>IF(AND(ISNUMBER(BA192),ISNUMBER(DK192)),IF(BA192-VLOOKUP(BI192,NyPp!$L$2:$V$4,DK192,1)&lt;1,1,BA192-VLOOKUP(BI192,NyPp!$L$2:$V$4,DK192,1)),"")</f>
        <v/>
      </c>
      <c r="EQ192" s="9" t="str">
        <f>IF(AND(ISNUMBER(BB192),ISNUMBER(DK192)),IF(BB192-VLOOKUP(BI192,NyIGS!$L$2:$V$4,DK192,1)&lt;40,40,BB192-VLOOKUP(BI192,NyIGS!$L$2:$V$4,DK192,1)),"")</f>
        <v/>
      </c>
      <c r="ER192" s="9" t="str">
        <f>IF(AND(ISNUMBER(BC192),ISNUMBER(DK192)),IF(BC192-VLOOKUP(BI192,NyIRS!$L$2:$V$4,DK192,1)&lt;40,40,BC192-VLOOKUP(BI192,NyIRS!$L$2:$V$4,DK192,1)),"")</f>
        <v/>
      </c>
      <c r="ES192" s="9" t="str">
        <f>IF(AND(ISNUMBER(BD192),ISNUMBER(DK192)),IF(BD192-VLOOKUP(BI192,NyIES!$L$2:$V$4,DK192,1)&lt;40,40,BD192-VLOOKUP(BI192,NyIES!$L$2:$V$4,DK192,1)),"")</f>
        <v/>
      </c>
      <c r="ET192" s="9" t="str">
        <f>IF(AND(ISNUMBER(BE192),ISNUMBER(DK192)),IF(BE192-VLOOKUP(BI192,NyISI!$L$2:$V$4,DK192,1)&lt;40,40,BE192-VLOOKUP(BI192,NyISI!$L$2:$V$4,DK192,1)),"")</f>
        <v/>
      </c>
      <c r="EU192" s="9" t="str">
        <f>IF(AND(ISNUMBER(DK192),DK192&lt;8),IF(AND(ISNUMBER(BF192),ISNUMBER(DK192)),IF(BF192-VLOOKUP(BI192,NyISS!$L$2:$V$4,DK192,1)&lt;40,40,BF192-VLOOKUP(BI192,NyISS!$L$2:$V$4,DK192,1)),""),"")</f>
        <v/>
      </c>
      <c r="EV192" s="9" t="str">
        <f>IF(AND(ISNUMBER(DK192),DK192&gt;7),IF(AND(ISNUMBER(BG192),ISNUMBER(DK192)),IF(BG192-VLOOKUP(BI192,NyISM!$L$2:$V$4,DK192,1)&lt;40,40,BG192-VLOOKUP(BI192,NyISM!$L$2:$V$4,DK192,1)),""),"")</f>
        <v/>
      </c>
      <c r="EW192" s="9" t="str">
        <f>IF(AND(ISNUMBER(BH192),ISNUMBER(DK192)),IF(BH192-VLOOKUP(BI192,NyIAM!$L$2:$V$4,DK192,1)&lt;40,40,BH192-VLOOKUP(BI192,NyIAM!$L$2:$V$4,DK192,1)),"")</f>
        <v/>
      </c>
      <c r="EX192" s="9" t="str">
        <f>IF(AND(ISNUMBER(AJ192),ISNUMBER(DK192)),IF(AJ192+VLOOKUP(BI192,NyFi!$L$2:$V$4,DK192,1)&gt;19,19,AJ192+VLOOKUP(BI192,NyFi!$L$2:$V$4,DK192,1)),"")</f>
        <v/>
      </c>
      <c r="EY192" s="9" t="str">
        <f>IF(AND(ISNUMBER(DK192),DK192&lt;8),IF(AND(ISNUMBER(AK192),ISNUMBER(DK192)),IF(AK192+VLOOKUP(BI192,NyGs!$L$2:$V$4,DK192,1)&gt;19,19,AK192+VLOOKUP(BI192,NyGs!$L$2:$V$4,DK192,1)),""),"")</f>
        <v/>
      </c>
      <c r="EZ192" s="9" t="str">
        <f>IF(AND(ISNUMBER(AL192),ISNUMBER(DK192)),IF(AL192+VLOOKUP(BI192,NyRm!$L$2:$V$4,DK192,1)&gt;19,19,AL192+VLOOKUP(BI192,NyRm!$L$2:$V$4,DK192,1)),"")</f>
        <v/>
      </c>
      <c r="FA192" s="9" t="str">
        <f>IF(AND(ISNUMBER(AM192),ISNUMBER(DK192)),IF(AM192+VLOOKUP(BI192,NyFm!$L$2:$V$4,DK192,1)&gt;19,19,AM192+VLOOKUP(BI192,NyFm!$L$2:$V$4,DK192,1)),"")</f>
        <v/>
      </c>
      <c r="FB192" s="9" t="str">
        <f>IF(AND(ISNUMBER(DK192),DK192&lt;8),IF(AND(ISNUMBER(AN192),ISNUMBER(DK192)),IF(AN192+VLOOKUP(BI192,NyLi1R!$L$2:$V$4,DK192,1)&gt;19,19,AN192+VLOOKUP(BI192,NyLi1R!$L$2:$V$4,DK192,1)),""),"")</f>
        <v/>
      </c>
      <c r="FC192" s="9" t="str">
        <f>IF(AND(ISNUMBER(DK192),DK192&lt;8),IF(AND(ISNUMBER(AO192),ISNUMBER(DK192)),IF(AO192+VLOOKUP(BI192,NyLi1E!$L$2:$V$4,DK192,1)&gt;19,19,AO192+VLOOKUP(BI192,NyLi1E!$L$2:$V$4,DK192,1)),""),"")</f>
        <v/>
      </c>
      <c r="FD192" s="9" t="str">
        <f>IF(AND(ISNUMBER(DK192),DK192&lt;8),IF(AND(ISNUMBER(AP192),ISNUMBER(DK192)),IF(AP192+VLOOKUP(BI192,NyLi1T!$L$2:$V$4,DK192,1)&gt;19,19,AP192+VLOOKUP(BI192,NyLi1T!$L$2:$V$4,DK192,1)),""),"")</f>
        <v/>
      </c>
      <c r="FE192" s="9" t="str">
        <f>IF(AND(ISNUMBER(DK192),DK192&gt;7),IF(AND(ISNUMBER(AQ192),ISNUMBER(DK192)),IF(AQ192+VLOOKUP(BI192,NyLi2R!$L$2:$V$4,DK192,1)&gt;19,19,AQ192+VLOOKUP(BI192,NyLi2R!$L$2:$V$4,DK192,1)),""),"")</f>
        <v/>
      </c>
      <c r="FF192" s="9" t="str">
        <f>IF(AND(ISNUMBER(DK192),DK192&gt;7),IF(AND(ISNUMBER(AR192),ISNUMBER(DK192)),IF(AR192+VLOOKUP(BI192,NyLi2E!$L$2:$V$4,DK192,1)&gt;19,19,AR192+VLOOKUP(BI192,NyLi2E!$L$2:$V$4,DK192,1)),""),"")</f>
        <v/>
      </c>
      <c r="FG192" s="9" t="str">
        <f>IF(AND(ISNUMBER(DK192),DK192&gt;7),IF(AND(ISNUMBER(AS192),ISNUMBER(DK192)),IF(AS192+VLOOKUP(BI192,NyLi2T!$L$2:$V$4,DK192,1)&gt;19,19,AS192+VLOOKUP(BI192,NyLi2T!$L$2:$V$4,DK192,1)),""),"")</f>
        <v/>
      </c>
      <c r="FH192" s="9" t="str">
        <f>IF(AND(ISNUMBER(DK192),DK192&lt;8),IF(AND(ISNUMBER(AT192),ISNUMBER(DK192)),IF(AT192+VLOOKUP(BI192,NySs!$L$2:$V$4,DK192,1)&gt;19,19,AT192+VLOOKUP(BI192,NySs!$L$2:$V$4,DK192,1)),""),"")</f>
        <v/>
      </c>
      <c r="FI192" s="9" t="str">
        <f>IF(AND(ISNUMBER(DK192),DK192&lt;9),IF(AND(ISNUMBER(AU192),ISNUMBER(DK192)),IF(AU192+VLOOKUP(BI192,NyEo!$L$2:$V$4,DK192,1)&gt;19,19,AU192+VLOOKUP(BI192,NyEo!$L$2:$V$4,DK192,1)),""),"")</f>
        <v/>
      </c>
      <c r="FJ192" s="9" t="str">
        <f>IF(AND(ISNUMBER(DK192),DK192&gt;7),IF(AND(ISNUMBER(AV192),ISNUMBER(DK192)),IF(AV192+VLOOKUP(BI192,NyHt!$L$2:$V$4,DK192,1)&gt;19,19,AV192+VLOOKUP(BI192,NyHt!$L$2:$V$4,DK192,1)),""),"")</f>
        <v/>
      </c>
      <c r="FK192" s="9" t="str">
        <f>IF(AND(ISNUMBER(AW192),ISNUMBER(DK192)),IF(AW192+VLOOKUP(BI192,NySiF!$L$2:$V$4,DK192,1)&gt;19,19,AW192+VLOOKUP(BI192,NySiF!$L$2:$V$4,DK192,1)),"")</f>
        <v/>
      </c>
      <c r="FL192" s="9" t="str">
        <f>IF(AND(ISNUMBER(AX192),ISNUMBER(DK192)),IF(AX192+VLOOKUP(BI192,NySiB!$L$2:$V$4,DK192,1)&gt;19,19,AX192+VLOOKUP(BI192,NySiB!$L$2:$V$4,DK192,1)),"")</f>
        <v/>
      </c>
      <c r="FM192" s="9" t="str">
        <f>IF(AND(ISNUMBER(AY192),ISNUMBER(DK192)),IF(AY192+VLOOKUP(BI192,NySiT!$L$2:$V$4,DK192,1)&gt;19,19,AY192+VLOOKUP(BI192,NySiT!$L$2:$V$4,DK192,1)),"")</f>
        <v/>
      </c>
      <c r="FN192" s="9" t="str">
        <f>IF(AND(ISNUMBER(AZ192),ISNUMBER(DK192)),IF(AZ192+VLOOKUP(BI192,NyVs!$L$2:$V$4,DK192,1)&gt;19,19,AZ192+VLOOKUP(BI192,NyVs!$L$2:$V$4,DK192,1)),"")</f>
        <v/>
      </c>
      <c r="FO192" s="9" t="str">
        <f>IF(AND(ISNUMBER(BA192),ISNUMBER(DK192)),IF(BA192+VLOOKUP(BI192,NyPp!$L$2:$V$4,DK192,1)&gt;19,19,BA192+VLOOKUP(BI192,NyPp!$L$2:$V$4,DK192,1)),"")</f>
        <v/>
      </c>
      <c r="FP192" s="9" t="str">
        <f>IF(AND(ISNUMBER(BB192),ISNUMBER(DK192)),IF(BB192+VLOOKUP(BI192,NyIGS!$L$2:$V$4,DK192,1)&gt;160,160,BB192+VLOOKUP(BI192,NyIGS!$L$2:$V$4,DK192,1)),"")</f>
        <v/>
      </c>
      <c r="FQ192" s="9" t="str">
        <f>IF(AND(ISNUMBER(BC192),ISNUMBER(DK192)),IF(BC192+VLOOKUP(BI192,NyIRS!$L$2:$V$4,DK192,1)&gt;160,160,BC192+VLOOKUP(BI192,NyIRS!$L$2:$V$4,DK192,1)),"")</f>
        <v/>
      </c>
      <c r="FR192" s="9" t="str">
        <f>IF(AND(ISNUMBER(BD192),ISNUMBER(DK192)),IF(BD192+VLOOKUP(BI192,NyIES!$L$2:$V$4,DK192,1)&gt;160,160, BD192+VLOOKUP(BI192,NyIES!$L$2:$V$4,DK192,1)),"")</f>
        <v/>
      </c>
      <c r="FS192" s="9" t="str">
        <f>IF(AND(ISNUMBER(BE192),ISNUMBER(DK192)),IF(BE192+VLOOKUP(BI192,NyISI!$L$2:$V$4,DK192,1)&gt;160,160,BE192+VLOOKUP(BI192,NyISI!$L$2:$V$4,DK192,1)),"")</f>
        <v/>
      </c>
      <c r="FT192" s="9" t="str">
        <f>IF(AND(ISNUMBER(DK192),DK192&lt;8),IF(AND(ISNUMBER(BF192),ISNUMBER(DK192)),IF(BF192+VLOOKUP(BI192,NyISS!$L$2:$V$4,DK192,1)&gt;160,160,BF192+VLOOKUP(BI192,NyISS!$L$2:$V$4,DK192,1)),""),"")</f>
        <v/>
      </c>
      <c r="FU192" s="9" t="str">
        <f>IF(AND(ISNUMBER(DK192),DK192&gt;7),IF(AND(ISNUMBER(BG192),ISNUMBER(DK192)),IF(BG192+VLOOKUP(BI192,NyISM!$L$2:$V$4,DK192,1)&gt;160,160,BG192+VLOOKUP(BI192,NyISM!$L$2:$V$4,DK192,1)),""),"")</f>
        <v/>
      </c>
      <c r="FV192" s="9" t="str">
        <f>IF(AND(ISNUMBER(BH192),ISNUMBER(DK192)),IF(BH192+VLOOKUP(BI192,NyIAM!$L$2:$V$4,DK192,1)&gt;160,160,BH192+VLOOKUP(BI192,NyIAM!$L$2:$V$4,DK192,1)),"")</f>
        <v/>
      </c>
    </row>
    <row r="193" spans="1:178" x14ac:dyDescent="0.2">
      <c r="A193" s="51"/>
      <c r="B193" s="51"/>
      <c r="C193" s="51"/>
      <c r="D193" s="51"/>
      <c r="E193" s="51"/>
      <c r="F193" s="51"/>
      <c r="G193" s="51"/>
      <c r="H193" s="51"/>
      <c r="I193" s="51"/>
      <c r="J193" s="52"/>
      <c r="K193" s="52"/>
      <c r="L193" s="53"/>
      <c r="M193" s="53"/>
      <c r="N193" s="58" t="str">
        <f t="shared" si="44"/>
        <v/>
      </c>
      <c r="O193" s="53"/>
      <c r="P193" s="53"/>
      <c r="Q193" s="53"/>
      <c r="R193" s="53"/>
      <c r="S193" s="53"/>
      <c r="T193" s="53"/>
      <c r="U193" s="53"/>
      <c r="V193" s="53"/>
      <c r="W193" s="53"/>
      <c r="X193" s="53"/>
      <c r="Y193" s="53"/>
      <c r="Z193" s="53"/>
      <c r="AA193" s="53"/>
      <c r="AB193" s="53"/>
      <c r="AC193" s="53"/>
      <c r="AD193" s="53"/>
      <c r="AE193" s="53"/>
      <c r="AF193" s="53"/>
      <c r="AG193" s="53"/>
      <c r="AH193" s="53"/>
      <c r="AI193" s="53"/>
      <c r="AJ193" s="4" t="str">
        <f>IF(O193="","",IF(ISNUMBER(N193),VLOOKUP(O193,NyFi!$A$2:$K$40,DK193),""))</f>
        <v/>
      </c>
      <c r="AK193" s="4" t="str">
        <f>IF(P193="","",IF(AND(ISNUMBER(N193),DK193&lt;8),VLOOKUP(P193,NyGs!$A$2:$G$41,DK193),""))</f>
        <v/>
      </c>
      <c r="AL193" s="4" t="str">
        <f>IF(AA193="","",IF(ISNUMBER(N193),VLOOKUP(AA193,NyRm!$A$2:$K$56,DK193),""))</f>
        <v/>
      </c>
      <c r="AM193" s="4" t="str">
        <f>IF(Z193="","",IF(ISNUMBER(N193),VLOOKUP(Z193,NyFm!$A$2:$K$46,DK193),""))</f>
        <v/>
      </c>
      <c r="AN193" s="4" t="str">
        <f>IF(U193="","",IF(AND(ISNUMBER(N193),DK193&lt;8),VLOOKUP(U193,NyLi1R!$A$2:$G$20,DK193),""))</f>
        <v/>
      </c>
      <c r="AO193" s="4" t="str">
        <f>IF(V193="","",IF(AND(ISNUMBER(N193),DK193&lt;8),VLOOKUP(V193,NyLi1E!$A$2:$G$20,DK193),""))</f>
        <v/>
      </c>
      <c r="AP193" s="4" t="str">
        <f>IF(AND(ISNUMBER(N193),ISNUMBER(AN193),ISNUMBER(AO193),DK193&lt;8),VLOOKUP(AN193+AO193,NyLi1T!$A$2:$G$40,DK193),"")</f>
        <v/>
      </c>
      <c r="AQ193" s="4" t="str">
        <f>IF(W193="","",IF(AND(ISNUMBER(N193),DK193&gt;7),VLOOKUP(W193,NyLi2R!$A$2:$K$20,DK193),""))</f>
        <v/>
      </c>
      <c r="AR193" s="4" t="str">
        <f>IF(X193="","",IF(AND(ISNUMBER(N193),DK193&gt;7),VLOOKUP(X193,NyLi2E!$A$2:$K$20,DK193),""))</f>
        <v/>
      </c>
      <c r="AS193" s="4" t="str">
        <f>IF(AND(ISNUMBER(N193),ISNUMBER(AQ193),ISNUMBER(AR193),DK193&gt;7),VLOOKUP(AQ193+AR193,NyLi2T!$A$2:$K$40,DK193),"")</f>
        <v/>
      </c>
      <c r="AT193" s="4" t="str">
        <f>IF(AE193="","",IF(AND(ISNUMBER(N193),DK193&lt;8),VLOOKUP(AE193,NySs!$A$2:$G$28,DK193),""))</f>
        <v/>
      </c>
      <c r="AU193" s="4" t="str">
        <f>IF(AD193="","",IF(AND(ISNUMBER(N193),DK193&lt;9),VLOOKUP(AD193,NyEo!$A$2:$H$22,DK193),""))</f>
        <v/>
      </c>
      <c r="AV193" s="4" t="str">
        <f>IF(Q193="","",IF(AND(ISNUMBER(N193),DK193&gt;7),VLOOKUP(Q193,NyHt!$A$2:$K$17,DK193),""))</f>
        <v/>
      </c>
      <c r="AW193" s="4" t="str">
        <f>IF(R193="","",IF(ISNUMBER(N193),VLOOKUP(R193,NySiF!$A$2:$K$18,DK193),""))</f>
        <v/>
      </c>
      <c r="AX193" s="4" t="str">
        <f>IF(S193="","",IF(ISNUMBER(N193),VLOOKUP(S193,NySiB!$A$2:$K$16,DK193),""))</f>
        <v/>
      </c>
      <c r="AY193" s="4" t="str">
        <f>IF(T193="","",IF(ISNUMBER(N193),VLOOKUP(T193,NySiT!$A$2:$K$32,DK193),""))</f>
        <v/>
      </c>
      <c r="AZ193" s="4" t="str">
        <f>IF(Y193="","",IF(ISNUMBER(N193),VLOOKUP(Y193,NyVs!$A$2:$K$86,DK193),""))</f>
        <v/>
      </c>
      <c r="BA193" s="4" t="str">
        <f>IF(AI193="","",IF(ISNUMBER(N193),VLOOKUP(AI193,NyPp!$A$2:$K$202,DK193),""))</f>
        <v/>
      </c>
      <c r="BB193" s="4" t="str">
        <f>IF(AND(ISNUMBER(AJ193),ISNUMBER(AK193),ISNUMBER(AL193),ISNUMBER(AM193),DK193&lt;8),IF(COUNTIF(O193,0)+COUNTIF(P193,0)+COUNTIF(AA193,0)+COUNTIF(Z193,0)&gt;1,"",VLOOKUP(AJ193+AK193+AL193+AM193,NyIGS!$A$2:$K$78,DK193)),IF(AND(ISNUMBER(AJ193),ISNUMBER(AL193),ISNUMBER(AM193),ISNUMBER(AS193),DK193&gt;7),IF(COUNTIF(O193,0)+COUNTIF(AA193,0)+COUNTIF(Z193,0)+AND(COUNTIF(W193,0),COUNTIF(X193,0))&gt;1,"",VLOOKUP(AJ193+AL193+AM193+AS193,NyIGS!$A$2:$K$78,DK193)),""))</f>
        <v/>
      </c>
      <c r="BC193" s="4" t="str">
        <f>IF(AND(ISNUMBER(AJ193),ISNUMBER(AN193),ISNUMBER(AT193),DK193&lt;8),IF(COUNTIF(O193,0)+COUNTIF(U193,0)+COUNTIF(AE193,0)&gt;1,"",VLOOKUP(AJ193+AN193+AT193,NyIRS!$A$2:$K$59,DK193)),IF(AND(ISNUMBER(AJ193),ISNUMBER(AQ193),DK193&gt;7),IF(COUNTIF(O193,0)+COUNTIF(W193,0)&gt;1,"",VLOOKUP(AJ193+AQ193,NyIRS!$A$2:$K$59,DK193)),""))</f>
        <v/>
      </c>
      <c r="BD193" s="4" t="str">
        <f>IF(AND(ISNUMBER(AK193),ISNUMBER(AL193),ISNUMBER(AM193),DK193&lt;8),IF(COUNTIF(P193,0)+COUNTIF(AA193,0)+COUNTIF(Z193,0)&gt;1,"",VLOOKUP(AK193+AL193+AM193,NyIES!$A$2:$K$59,DK193)),IF(AND(ISNUMBER(AL193),ISNUMBER(AM193),ISNUMBER(AR193),DK193&gt;7),IF(COUNTIF(AA193,0)+COUNTIF(Z193,0)+COUNTIF(X193,0)&gt;1,"",VLOOKUP(AL193+AM193+AR193,NyIES!$A$2:$K$59,DK193)),""))</f>
        <v/>
      </c>
      <c r="BE193" s="4" t="str">
        <f>IF(AND(ISNUMBER(AJ193),ISNUMBER(AP193),ISNUMBER(AU193),DK193&lt;8),IF(COUNTIF(O193,0)+AND(COUNTIF(U193,0),COUNTIF(V193,0))+COUNTIF(AD193,0)&gt;1,"",VLOOKUP(AJ193+AP193+AU193,NyISI!$A$2:$K$59,DK193)),IF(AND(ISNUMBER(AS193),ISNUMBER(AU193),ISNUMBER(AV193),DK193=8),IF(COUNTIF(AD193,0)+COUNTIF(Q193,0)+AND(COUNTIF(W193,0),COUNTIF(X193,0))&gt;1,"",VLOOKUP(AS193+AU193+AV193,NyISI!$A$2:$K$59,DK193)),IF(AND(ISNUMBER(AS193),ISNUMBER(AV193),DK193&gt;8),IF(COUNTIF(Q193,0)+AND(COUNTIF(W193,0),COUNTIF(X193,0))&gt;1,"",VLOOKUP(AS193+AV193,NyISI!$A$2:$K$59,DK193)),"")))</f>
        <v/>
      </c>
      <c r="BF193" s="4" t="str">
        <f>IF(AND(ISNUMBER(AT193),ISNUMBER(AK193),ISNUMBER(AL193),ISNUMBER(AM193),DK193&lt;8),IF(COUNTIF(P193,0)+COUNTIF(AA193,0)+COUNTIF(Z193,0)+COUNTIF(AE193,0)&gt;1,"",VLOOKUP(AT193+AK193+AL193+AM193,NyISS!$A$2:$G$78,DK193)),"")</f>
        <v/>
      </c>
      <c r="BG193" s="4" t="str">
        <f>IF(AND(ISNUMBER(AJ193),ISNUMBER(AL193),ISNUMBER(AM193),DK193&gt;7),IF(COUNTIF(O193,0)+COUNTIF(AA193,0)+COUNTIF(Z193,0)&gt;1,"",VLOOKUP(AJ193+AL193+AM193,NyISM!$A$2:$K$59,DK193)),"")</f>
        <v/>
      </c>
      <c r="BH193" s="4" t="str">
        <f>IF(AND(ISNUMBER(AY193),ISNUMBER(AZ193)),IF(COUNTIF(T193,0)+COUNTIF(Y193,0)&gt;1,"",VLOOKUP(AY193+AZ193,NyIAM!$A$2:$K$40,DK193)),"")</f>
        <v/>
      </c>
      <c r="BJ193" s="4" t="str">
        <f>IF(ISNUMBER(BB193),VLOOKUP(BB193,Percentil!$A$2:$B$122,2,1),"")</f>
        <v/>
      </c>
      <c r="BK193" s="4" t="str">
        <f>IF(ISNUMBER(BC193),VLOOKUP(BC193,Percentil!$A$2:$B$122,2,1),"")</f>
        <v/>
      </c>
      <c r="BL193" s="4" t="str">
        <f>IF(ISNUMBER(BD193),VLOOKUP(BD193,Percentil!$A$2:$B$122,2,1),"")</f>
        <v/>
      </c>
      <c r="BM193" s="4" t="str">
        <f>IF(ISNUMBER(BE193),VLOOKUP(BE193,Percentil!$A$2:$B$122,2,1),"")</f>
        <v/>
      </c>
      <c r="BN193" s="4" t="str">
        <f>IF(ISNUMBER(BF193),VLOOKUP(BF193,Percentil!$A$2:$B$122,2,1),"")</f>
        <v/>
      </c>
      <c r="BO193" s="4" t="str">
        <f>IF(ISNUMBER(BG193),VLOOKUP(BG193,Percentil!$A$2:$B$122,2,1),"")</f>
        <v/>
      </c>
      <c r="BP193" s="4" t="str">
        <f>IF(ISNUMBER(BH193),VLOOKUP(BH193,Percentil!$A$2:$B$122,2,1),"")</f>
        <v/>
      </c>
      <c r="BQ193" s="4" t="str">
        <f>IF(AND(ISNUMBER(AJ193),ISNUMBER(DK193)),IF(AJ193-VLOOKUP(BI193,NyFi!$L$2:$V$4,DK193,1)&lt;1,1 &amp; " - " &amp; AJ193+VLOOKUP(BI193,NyFi!$L$2:$V$4,DK193,1),IF(AJ193+VLOOKUP(BI193,NyFi!$L$2:$V$4,DK193,1)&gt;19,AJ193-VLOOKUP(BI193,NyFi!$L$2:$V$4,DK193,1) &amp; " - " &amp; 19,AJ193-VLOOKUP(BI193,NyFi!$L$2:$V$4,DK193,1) &amp; " - " &amp; AJ193+VLOOKUP(BI193,NyFi!$L$2:$V$4,DK193,1))),"")</f>
        <v/>
      </c>
      <c r="BR193" s="4" t="str">
        <f>IF(AND(ISNUMBER(DK193),DK193&lt;8),IF(AND(ISNUMBER(AK193),ISNUMBER(DK193)),IF(AK193-VLOOKUP(BI193,NyGs!$L$2:$V$4,DK193,1)&lt;1,1 &amp; " - " &amp; AK193+VLOOKUP(BI193,NyGs!$L$2:$V$4,DK193,1),IF(AK193+VLOOKUP(BI193,NyGs!$L$2:$V$4,DK193,1)&gt;19,AK193-VLOOKUP(BI193,NyGs!$L$2:$V$4,DK193,1) &amp; " - " &amp; 19,AK193-VLOOKUP(BI193,NyGs!$L$2:$V$4,DK193,1) &amp; " - " &amp; AK193+VLOOKUP(BI193,NyGs!$L$2:$V$4,DK193,1))),""),"")</f>
        <v/>
      </c>
      <c r="BS193" s="4" t="str">
        <f>IF(AND(ISNUMBER(AL193),ISNUMBER(DK193)),IF(AL193-VLOOKUP(BI193,NyRm!$L$2:$V$4,DK193,1)&lt;1,1 &amp; " - " &amp; AL193+VLOOKUP(BI193,NyRm!$L$2:$V$4,DK193,1),IF(AL193+VLOOKUP(BI193,NyRm!$L$2:$V$4,DK193,1)&gt;19,AL193-VLOOKUP(BI193,NyRm!$L$2:$V$4,DK193,1) &amp; " - " &amp; 19,AL193-VLOOKUP(BI193,NyRm!$L$2:$V$4,DK193,1) &amp; " - " &amp; AL193+VLOOKUP(BI193,NyRm!$L$2:$V$4,DK193,1))),"")</f>
        <v/>
      </c>
      <c r="BT193" s="4" t="str">
        <f>IF(AND(ISNUMBER(AM193),ISNUMBER(DK193)),IF(AM193-VLOOKUP(BI193,NyFm!$L$2:$V$4,DK193,1)&lt;1,1 &amp; " - " &amp; AM193+VLOOKUP(BI193,NyFm!$L$2:$V$4,DK193,1),IF(AM193+VLOOKUP(BI193,NyFm!$L$2:$V$4,DK193,1)&gt;19,AM193-VLOOKUP(BI193,NyFm!$L$2:$V$4,DK193,1) &amp; " - " &amp; 19,AM193-VLOOKUP(BI193,NyFm!$L$2:$V$4,DK193,1) &amp; " - " &amp; AM193+VLOOKUP(BI193,NyFm!$L$2:$V$4,DK193,1))),"")</f>
        <v/>
      </c>
      <c r="BU193" s="4" t="str">
        <f>IF(AND(ISNUMBER(DK193),DK193&lt;8),IF(AND(ISNUMBER(AN193),ISNUMBER(DK193)),IF(AN193-VLOOKUP(BI193,NyLi1R!$L$2:$V$4,DK193,1)&lt;1,1 &amp; " - " &amp; AN193+VLOOKUP(BI193,NyLi1R!$L$2:$V$4,DK193,1),IF(AN193+VLOOKUP(BI193,NyLi1R!$L$2:$V$4,DK193,1)&gt;19,AN193-VLOOKUP(BI193,NyLi1R!$L$2:$V$4,DK193,1) &amp; " - " &amp; 19,AN193-VLOOKUP(BI193,NyLi1R!$L$2:$V$4,DK193,1) &amp; " - " &amp; AN193+VLOOKUP(BI193,NyLi1R!$L$2:$V$4,DK193,1))),""),"")</f>
        <v/>
      </c>
      <c r="BV193" s="4" t="str">
        <f>IF(AND(ISNUMBER(DK193),DK193&lt;8),IF(AND(ISNUMBER(AO193),ISNUMBER(DK193)),IF(AO193-VLOOKUP(BI193,NyLi1E!$L$2:$V$4,DK193,1)&lt;1,1 &amp; " - " &amp; AO193+VLOOKUP(BI193,NyLi1E!$L$2:$V$4,DK193,1),IF(AO193+VLOOKUP(BI193,NyLi1E!$L$2:$V$4,DK193,1)&gt;19,AO193-VLOOKUP(BI193,NyLi1E!$L$2:$V$4,DK193,1) &amp; " - " &amp; 19,AO193-VLOOKUP(BI193,NyLi1E!$L$2:$V$4,DK193,1) &amp; " - " &amp; AO193+VLOOKUP(BI193,NyLi1E!$L$2:$V$4,DK193,1))),""),"")</f>
        <v/>
      </c>
      <c r="BW193" s="4" t="str">
        <f>IF(AND(ISNUMBER(DK193),DK193&lt;8),IF(AND(ISNUMBER(AP193),ISNUMBER(DK193)),IF(AP193-VLOOKUP(BI193,NyLi1T!$L$2:$V$4,DK193,1)&lt;1,1 &amp; " - " &amp; AP193+VLOOKUP(BI193,NyLi1T!$L$2:$V$4,DK193,1),IF(AP193+VLOOKUP(BI193,NyLi1T!$L$2:$V$4,DK193,1)&gt;19,AP193-VLOOKUP(BI193,NyLi1T!$L$2:$V$4,DK193,1) &amp; " - " &amp; 19,AP193-VLOOKUP(BI193,NyLi1T!$L$2:$V$4,DK193,1) &amp; " - " &amp; AP193+VLOOKUP(BI193,NyLi1T!$L$2:$V$4,DK193,1))),""),"")</f>
        <v/>
      </c>
      <c r="BX193" s="4" t="str">
        <f>IF(AND(ISNUMBER(DK193),DK193&gt;7),IF(AND(ISNUMBER(AQ193),ISNUMBER(DK193)),IF(AQ193-VLOOKUP(BI193,NyLi2R!$L$2:$V$4,DK193,1)&lt;1,1 &amp; " - " &amp; AQ193+VLOOKUP(BI193,NyLi2R!$L$2:$V$4,DK193,1),IF(AQ193+VLOOKUP(BI193,NyLi2R!$L$2:$V$4,DK193,1)&gt;19,AQ193-VLOOKUP(BI193,NyLi2R!$L$2:$V$4,DK193,1) &amp; " - " &amp; 19,AQ193-VLOOKUP(BI193,NyLi2R!$L$2:$V$4,DK193,1) &amp; " - " &amp; AQ193+VLOOKUP(BI193,NyLi2R!$L$2:$V$4,DK193,1))),""),"")</f>
        <v/>
      </c>
      <c r="BY193" s="4" t="str">
        <f>IF(AND(ISNUMBER(DK193),DK193&gt;7),IF(AND(ISNUMBER(AR193),ISNUMBER(DK193)),IF(AR193-VLOOKUP(BI193,NyLi2E!$L$2:$V$4,DK193,1)&lt;1,1 &amp; " - " &amp; AR193+VLOOKUP(BI193,NyLi2E!$L$2:$V$4,DK193,1),IF(AR193+VLOOKUP(BI193,NyLi2E!$L$2:$V$4,DK193,1)&gt;19,AR193-VLOOKUP(BI193,NyLi2E!$L$2:$V$4,DK193,1) &amp; " - " &amp; 19,AR193-VLOOKUP(BI193,NyLi2E!$L$2:$V$4,DK193,1) &amp; " - " &amp; AR193+VLOOKUP(BI193,NyLi2E!$L$2:$V$4,DK193,1))),""),"")</f>
        <v/>
      </c>
      <c r="BZ193" s="4" t="str">
        <f>IF(AND(ISNUMBER(DK193),DK193&gt;7),IF(AND(ISNUMBER(AS193),ISNUMBER(DK193)),IF(AS193-VLOOKUP(BI193,NyLi2T!$L$2:$V$4,DK193,1)&lt;1,1 &amp; " - " &amp; AS193+VLOOKUP(BI193,NyLi2T!$L$2:$V$4,DK193,1),IF(AS193+VLOOKUP(BI193,NyLi2T!$L$2:$V$4,DK193,1)&gt;19,AS193-VLOOKUP(BI193,NyLi2T!$L$2:$V$4,DK193,1) &amp; " - " &amp; 19,AS193-VLOOKUP(BI193,NyLi2T!$L$2:$V$4,DK193,1) &amp; " - " &amp; AS193+VLOOKUP(BI193,NyLi2T!$L$2:$V$4,DK193,1))),""),"")</f>
        <v/>
      </c>
      <c r="CA193" s="4" t="str">
        <f>IF(AND(ISNUMBER(DK193),DK193&lt;8),IF(AND(ISNUMBER(AT193),ISNUMBER(DK193)),IF(AT193-VLOOKUP(BI193,NySs!$L$2:$V$4,DK193,1)&lt;1,1 &amp; " - " &amp; AT193+VLOOKUP(BI193,NySs!$L$2:$V$4,DK193,1),IF(AT193+VLOOKUP(BI193,NySs!$L$2:$V$4,DK193,1)&gt;19,AT193-VLOOKUP(BI193,NySs!$L$2:$V$4,DK193,1) &amp; " - " &amp; 19,AT193-VLOOKUP(BI193,NySs!$L$2:$V$4,DK193,1) &amp; " - " &amp; AT193+VLOOKUP(BI193,NySs!$L$2:$V$4,DK193,1))),""),"")</f>
        <v/>
      </c>
      <c r="CB193" s="4" t="str">
        <f>IF(AND(ISNUMBER(DK193),DK193&lt;9),IF(AND(ISNUMBER(AU193),ISNUMBER(DK193)),IF(AU193-VLOOKUP(BI193,NyEo!$L$2:$V$4,DK193,1)&lt;1,1 &amp; " - " &amp; AU193+VLOOKUP(BI193,NyEo!$L$2:$V$4,DK193,1),IF(AU193+VLOOKUP(BI193,NyEo!$L$2:$V$4,DK193,1)&gt;19,AU193-VLOOKUP(BI193,NyEo!$L$2:$V$4,DK193,1) &amp; " - " &amp; 19,AU193-VLOOKUP(BI193,NyEo!$L$2:$V$4,DK193,1) &amp; " - " &amp; AU193+VLOOKUP(BI193,NyEo!$L$2:$V$4,DK193,1))),""),"")</f>
        <v/>
      </c>
      <c r="CC193" s="4" t="str">
        <f>IF(AND(ISNUMBER(DK193),DK193&gt;7),IF(AND(ISNUMBER(AV193),ISNUMBER(DK193)),IF(AV193-VLOOKUP(BI193,NyHt!$L$2:$V$4,DK193,1)&lt;1,1 &amp; " - " &amp; AV193+VLOOKUP(BI193,NyHt!$L$2:$V$4,DK193,1),IF(AV193+VLOOKUP(BI193,NyHt!$L$2:$V$4,DK193,1)&gt;19,AV193-VLOOKUP(BI193,NyHt!$L$2:$V$4,DK193,1) &amp; " - " &amp; 19,AV193-VLOOKUP(BI193,NyHt!$L$2:$V$4,DK193,1) &amp; " - " &amp; AV193+VLOOKUP(BI193,NyHt!$L$2:$V$4,DK193,1))),""),"")</f>
        <v/>
      </c>
      <c r="CD193" s="4" t="str">
        <f>IF(AND(ISNUMBER(AW193),ISNUMBER(DK193)),IF(AW193-VLOOKUP(BI193,NySiF!$L$2:$V$4,DK193,1)&lt;1,1 &amp; " - " &amp; AW193+VLOOKUP(BI193,NySiF!$L$2:$V$4,DK193,1),IF(AW193+VLOOKUP(BI193,NySiF!$L$2:$V$4,DK193,1)&gt;19,AW193-VLOOKUP(BI193,NySiF!$L$2:$V$4,DK193,1) &amp; " - " &amp; 19,AW193-VLOOKUP(BI193,NySiF!$L$2:$V$4,DK193,1) &amp; " - " &amp; AW193+VLOOKUP(BI193,NySiF!$L$2:$V$4,DK193,1))),"")</f>
        <v/>
      </c>
      <c r="CE193" s="4" t="str">
        <f>IF(AND(ISNUMBER(AX193),ISNUMBER(DK193)),IF(AX193-VLOOKUP(BI193,NySiB!$L$2:$V$4,DK193,1)&lt;1,1 &amp; " - " &amp; AX193+VLOOKUP(BI193,NySiB!$L$2:$V$4,DK193,1),IF(AX193+VLOOKUP(BI193,NySiB!$L$2:$V$4,DK193,1)&gt;19,AX193-VLOOKUP(BI193,NySiB!$L$2:$V$4,DK193,1) &amp; " - " &amp; 19,AX193-VLOOKUP(BI193,NySiB!$L$2:$V$4,DK193,1) &amp; " - " &amp; AX193+VLOOKUP(BI193,NySiB!$L$2:$V$4,DK193,1))),"")</f>
        <v/>
      </c>
      <c r="CF193" s="4" t="str">
        <f>IF(AND(ISNUMBER(AY193),ISNUMBER(DK193)),IF(AY193-VLOOKUP(BI193,NySiT!$L$2:$V$4,DK193,1)&lt;1,1 &amp; " - " &amp; AY193+VLOOKUP(BI193,NySiT!$L$2:$V$4,DK193,1),IF(AY193+VLOOKUP(BI193,NySiT!$L$2:$V$4,DK193,1)&gt;19,AY193-VLOOKUP(BI193,NySiT!$L$2:$V$4,DK193,1) &amp; " - " &amp; 19,AY193-VLOOKUP(BI193,NySiT!$L$2:$V$4,DK193,1) &amp; " - " &amp; AY193+VLOOKUP(BI193,NySiT!$L$2:$V$4,DK193,1))),"")</f>
        <v/>
      </c>
      <c r="CG193" s="4" t="str">
        <f>IF(AND(ISNUMBER(AZ193),ISNUMBER(DK193)),IF(AZ193-VLOOKUP(BI193,NyVs!$L$2:$V$4,DK193,1)&lt;1,1 &amp; " - " &amp; AZ193+VLOOKUP(BI193,NyVs!$L$2:$V$4,DK193,1),IF(AZ193+VLOOKUP(BI193,NyVs!$L$2:$V$4,DK193,1)&gt;19,AZ193-VLOOKUP(BI193,NyVs!$L$2:$V$4,DK193,1) &amp; " - " &amp; 19,AZ193-VLOOKUP(BI193,NyVs!$L$2:$V$4,DK193,1) &amp; " - " &amp; AZ193+VLOOKUP(BI193,NyVs!$L$2:$V$4,DK193,1))),"")</f>
        <v/>
      </c>
      <c r="CH193" s="4" t="str">
        <f>IF(AND(ISNUMBER(BA193),ISNUMBER(DK193)),IF(BA193-VLOOKUP(BI193,NyPp!$L$2:$V$4,DK193,1)&lt;1,1 &amp; " - " &amp; BA193+VLOOKUP(BI193,NyPp!$L$2:$V$4,DK193,1),IF(BA193+VLOOKUP(BI193,NyPp!$L$2:$V$4,DK193,1)&gt;19,BA193-VLOOKUP(BI193,NyPp!$L$2:$V$4,DK193,1) &amp; " - " &amp; 19,BA193-VLOOKUP(BI193,NyPp!$L$2:$V$4,DK193,1) &amp; " - " &amp; BA193+VLOOKUP(BI193,NyPp!$L$2:$V$4,DK193,1))),"")</f>
        <v/>
      </c>
      <c r="CI193" s="4" t="str">
        <f>IF(AND(ISNUMBER(BB193),ISNUMBER(DK193)),IF(BB193-VLOOKUP(BI193,NyIGS!$L$2:$V$4,DK193,1)&lt;40,40 &amp; " - " &amp; BB193+VLOOKUP(BI193,NyIGS!$L$2:$V$4,DK193,1),IF(BB193+VLOOKUP(BI193,NyIGS!$L$2:$V$4,DK193,1)&gt;160,BB193-VLOOKUP(BI193,NyIGS!$L$2:$V$4,DK193,1) &amp; " - " &amp; 160,BB193-VLOOKUP(BI193,NyIGS!$L$2:$V$4,DK193,1) &amp; " - " &amp; BB193+VLOOKUP(BI193,NyIGS!$L$2:$V$4,DK193,1))),"")</f>
        <v/>
      </c>
      <c r="CJ193" s="4" t="str">
        <f>IF(AND(ISNUMBER(BC193),ISNUMBER(DK193)),IF(BC193-VLOOKUP(BI193,NyIRS!$L$2:$V$4,DK193,1)&lt;40,40 &amp; " - " &amp; BC193+VLOOKUP(BI193,NyIRS!$L$2:$V$4,DK193,1),IF(BC193+VLOOKUP(BI193,NyIRS!$L$2:$V$4,DK193,1)&gt;160,BC193-VLOOKUP(BI193,NyIRS!$L$2:$V$4,DK193,1) &amp; " - " &amp; 160,BC193-VLOOKUP(BI193,NyIRS!$L$2:$V$4,DK193,1) &amp; " - " &amp; BC193+VLOOKUP(BI193,NyIRS!$L$2:$V$4,DK193,1))),"")</f>
        <v/>
      </c>
      <c r="CK193" s="4" t="str">
        <f>IF(AND(ISNUMBER(BD193),ISNUMBER(DK193)),IF(BD193-VLOOKUP(BI193,NyIES!$L$2:$V$4,DK193,1)&lt;40,40 &amp; " - " &amp; BD193+VLOOKUP(BI193,NyIES!$L$2:$V$4,DK193,1),IF(BD193+VLOOKUP(BI193,NyIES!$L$2:$V$4,DK193,1)&gt;160,BD193-VLOOKUP(BI193,NyIES!$L$2:$V$4,DK193,1) &amp; " - " &amp; 160,BD193-VLOOKUP(BI193,NyIES!$L$2:$V$4,DK193,1) &amp; " - " &amp; BD193+VLOOKUP(BI193,NyIES!$L$2:$V$4,DK193,1))),"")</f>
        <v/>
      </c>
      <c r="CL193" s="4" t="str">
        <f>IF(AND(ISNUMBER(BE193),ISNUMBER(DK193)),IF(BE193-VLOOKUP(BI193,NyISI!$L$2:$V$4,DK193,1)&lt;40,40 &amp; " - " &amp; BE193+VLOOKUP(BI193,NyISI!$L$2:$V$4,DK193,1),IF(BE193+VLOOKUP(BI193,NyISI!$L$2:$V$4,DK193,1)&gt;160,BE193-VLOOKUP(BI193,NyISI!$L$2:$V$4,DK193,1) &amp; " - " &amp; 160,BE193-VLOOKUP(BI193,NyISI!$L$2:$V$4,DK193,1) &amp; " - " &amp; BE193+VLOOKUP(BI193,NyISI!$L$2:$V$4,DK193,1))),"")</f>
        <v/>
      </c>
      <c r="CM193" s="4" t="str">
        <f>IF(AND(ISNUMBER(DK193),DK193&lt;8),IF(AND(ISNUMBER(BF193),ISNUMBER(DK193)),IF(BF193-VLOOKUP(BI193,NyISS!$L$2:$V$4,DK193,1)&lt;40,40 &amp; " - " &amp; BF193+VLOOKUP(BI193,NyISS!$L$2:$V$4,DK193,1),IF(BF193+VLOOKUP(BI193,NyISS!$L$2:$V$4,DK193,1)&gt;160,BF193-VLOOKUP(BI193,NyISS!$L$2:$V$4,DK193,1) &amp; " - " &amp; 160,BF193-VLOOKUP(BI193,NyISS!$L$2:$V$4,DK193,1) &amp; " - " &amp; BF193+VLOOKUP(BI193,NyISS!$L$2:$V$4,DK193,1))),""),"")</f>
        <v/>
      </c>
      <c r="CN193" s="4" t="str">
        <f>IF(AND(ISNUMBER(DK193),DK193&gt;7),IF(AND(ISNUMBER(BG193),ISNUMBER(DK193)),IF(BG193-VLOOKUP(BI193,NyISM!$L$2:$V$4,DK193,1)&lt;40,40 &amp; " - " &amp; BG193+VLOOKUP(BI193,NyISM!$L$2:$V$4,DK193,1),IF(BG193+VLOOKUP(BI193,NyISM!$L$2:$V$4,DK193,1)&gt;160,BG193-VLOOKUP(BI193,NyISM!$L$2:$V$4,DK193,1) &amp; " - " &amp; 160,BG193-VLOOKUP(BI193,NyISM!$L$2:$V$4,DK193,1) &amp; " - " &amp; BG193+VLOOKUP(BI193,NyISM!$L$2:$V$4,DK193,1))),""),"")</f>
        <v/>
      </c>
      <c r="CO193" s="4" t="str">
        <f>IF(AND(ISNUMBER(BH193),ISNUMBER(DK193)),IF(BH193-VLOOKUP(BI193,NyIAM!$L$2:$V$4,DK193,1)&lt;40,40 &amp; " - " &amp; BH193+VLOOKUP(BI193,NyIAM!$L$2:$V$4,DK193,1),IF(BH193+VLOOKUP(BI193,NyIAM!$L$2:$V$4,DK193,1)&gt;160,BH193-VLOOKUP(BI193,NyIAM!$L$2:$V$4,DK193,1) &amp; " - " &amp; 160,BH193-VLOOKUP(BI193,NyIAM!$L$2:$V$4,DK193,1) &amp; " - " &amp; BH193+VLOOKUP(BI193,NyIAM!$L$2:$V$4,DK193,1))),"")</f>
        <v/>
      </c>
      <c r="CP193" s="4" t="str">
        <f>IF(AF193="","",IF(AND(ISNUMBER(AF193),ISNUMBER(DK193)),IF(VLOOKUP(AF193,NyOm!$A$2:$K$30,DK193,1)=1,"Onormalt få ord",IF(VLOOKUP(AF193,NyOm!$A$2:$K$30,DK193,1)=2,"Färre antal ord än normalt",IF(VLOOKUP(AF193,NyOm!$A$2:$K$30,DK193,1)=3,"Normalt antal ord","")))))</f>
        <v/>
      </c>
      <c r="CQ193" s="4" t="str">
        <f>IF(AB193="","",IF(AND(ISNUMBER(AB193),ISNUMBER(DK193)),IF(VLOOKUP(AB193,NyPbTid!$A$2:$K$218,DK193,1)=1,"Onormalt lång tidsåtgång",IF(VLOOKUP(AB193,NyPbTid!$A$2:$K$218,DK193,1)=2,"Långsammare än normalt",IF(VLOOKUP(AB193,NyPbTid!$A$2:$K$218,DK193,1)=3,"Normal tidsåtgång","")))))</f>
        <v/>
      </c>
      <c r="CR193" s="4" t="str">
        <f>IF(AC193="","",IF(AND(ISNUMBER(AC193),ISNUMBER(DK193)),IF(VLOOKUP(AC193,NyPbFel!$A$2:$K$18,DK193,1)=1,"Onormalt antal fel",IF(VLOOKUP(AC193,NyPbFel!$A$2:$K$18,DK193,1)=2,"Fler fel än normalt",IF(VLOOKUP(AC193,NyPbFel!$A$2:$K$18,DK193,1)=3,"Normalt antal fel","")))))</f>
        <v/>
      </c>
      <c r="CS193" s="4" t="str">
        <f t="shared" si="50"/>
        <v/>
      </c>
      <c r="CT193" s="4" t="str">
        <f>IF(OR(ISNUMBER(CS193),CS193="0**"),IF(ISNUMBER(CS193),CS193/ABS(CS193)*VLOOKUP(1,SignDiff!$A$3:$K$4,DK193,1),VLOOKUP(1,SignDiff!$A$3:$K$4,DK193,1)),"")</f>
        <v/>
      </c>
      <c r="CU193" s="4" t="str">
        <f>IF(OR(ISNUMBER(CS193),CS193="0**"),IF(ISNUMBER(CS193),CS193/ABS(CS193)*VLOOKUP(1,SignDiff!$A$7:$K$8,DK193,1),VLOOKUP(1,SignDiff!$A$7:$K$8,DK193,1)),"")</f>
        <v/>
      </c>
      <c r="CV193" s="4" t="str">
        <f t="shared" si="51"/>
        <v/>
      </c>
      <c r="CW193" s="4" t="str">
        <f t="shared" si="52"/>
        <v/>
      </c>
      <c r="CX193" s="4" t="str">
        <f>IF(OR(ISNUMBER(CS193),CS193="0**"),IF(CS193="0**",VLOOKUP(0,'IRS-IES'!$A$2:$C$43,2,1),IF(CS193&lt;0,VLOOKUP(ABS(CS193),'IRS-IES'!$A$2:$C$43,2,1),VLOOKUP(ABS(CS193),'IRS-IES'!$A$2:$C$43,3,1))),"")</f>
        <v/>
      </c>
      <c r="CY193" s="4" t="str">
        <f t="shared" si="53"/>
        <v/>
      </c>
      <c r="CZ193" s="4" t="str">
        <f>IF(OR(ISNUMBER(CY193),CY193="0**"),IF(ISNUMBER(CY193),CY193/ABS(CY193)*VLOOKUP(2,SignDiff!$A$3:$K$4,DK193,1),VLOOKUP(2,SignDiff!$A$3:$K$4,DK193,1)),"")</f>
        <v/>
      </c>
      <c r="DA193" s="4" t="str">
        <f>IF(OR(ISNUMBER(CY193),CY193="0**"),IF(ISNUMBER(CY193),CY193/ABS(CY193)*VLOOKUP(2,SignDiff!$A$7:$K$8,DK193,1),VLOOKUP(2,SignDiff!$A$7:$K$8,DK193,1)),"")</f>
        <v/>
      </c>
      <c r="DB193" s="4" t="str">
        <f t="shared" si="54"/>
        <v/>
      </c>
      <c r="DC193" s="4" t="str">
        <f t="shared" si="55"/>
        <v/>
      </c>
      <c r="DD193" s="4" t="str">
        <f>IF(OR(ISNUMBER(CY193),CY193="0**"),IF(CY193="0**",VLOOKUP(0,'ISI-ISS'!$A$2:$C$43,2,1),IF(CY193&lt;0,VLOOKUP(ABS(CY193),'ISI-ISS'!$A$2:$C$43,2,1),VLOOKUP(ABS(CY193),'ISI-ISS'!$A$2:$C$43,3,1))),"")</f>
        <v/>
      </c>
      <c r="DE193" s="4" t="str">
        <f t="shared" si="56"/>
        <v/>
      </c>
      <c r="DF193" s="4" t="str">
        <f>IF(OR(ISNUMBER(DE193),DE193="0**"),IF(ISNUMBER(DE193),DE193/ABS(DE193)*VLOOKUP(2,SignDiff!$A$3:$K$4,DK193,1),VLOOKUP(2,SignDiff!$A$3:$K$4,DK193,1)),"")</f>
        <v/>
      </c>
      <c r="DG193" s="4" t="str">
        <f>IF(OR(ISNUMBER(DE193),DE193="0**"),IF(ISNUMBER(DE193),DE193/ABS(DE193)*VLOOKUP(2,SignDiff!$A$7:$K$8,DK193,1),VLOOKUP(2,SignDiff!$A$7:$K$8,DK193,1)),"")</f>
        <v/>
      </c>
      <c r="DH193" s="4" t="str">
        <f t="shared" si="57"/>
        <v/>
      </c>
      <c r="DI193" s="4" t="str">
        <f t="shared" si="58"/>
        <v/>
      </c>
      <c r="DJ193" s="4" t="str">
        <f>IF(OR(ISNUMBER(DE193),DE193="0**"),IF(DE193="0**",VLOOKUP(0,'ISI-ISM'!$A$2:$C$43,2,1),IF(DE193&lt;0,VLOOKUP(ABS(DE193),'ISI-ISM'!$A$2:$C$43,2,1),VLOOKUP(ABS(DE193),'ISI-ISM'!$A$2:$C$43,3,1))),"")</f>
        <v/>
      </c>
      <c r="DK193" s="4" t="str">
        <f>IF(ISERROR(VLOOKUP(N193,age!$A$2:$C$11,2,1)),"",VLOOKUP(N193,age!$A$2:$C$11,2,1))</f>
        <v/>
      </c>
      <c r="DL193" s="4" t="str">
        <f>IF(ISERROR(VLOOKUP(N193,age!$A$2:$C$11,3,1)),"",VLOOKUP(N193,age!$A$2:$C$11,3,1))</f>
        <v/>
      </c>
      <c r="DM193" s="4">
        <f t="shared" si="45"/>
        <v>0</v>
      </c>
      <c r="DN193" s="4">
        <f t="shared" si="46"/>
        <v>0</v>
      </c>
      <c r="DO193" s="4">
        <f t="shared" si="47"/>
        <v>0</v>
      </c>
      <c r="DP193" s="4">
        <f t="shared" si="48"/>
        <v>0</v>
      </c>
      <c r="DQ193" s="4">
        <f t="shared" si="49"/>
        <v>0</v>
      </c>
      <c r="DR193" s="9" t="str">
        <f t="shared" si="59"/>
        <v/>
      </c>
      <c r="DS193" s="9" t="str">
        <f t="shared" si="60"/>
        <v/>
      </c>
      <c r="DT193" s="9" t="str">
        <f t="shared" si="61"/>
        <v/>
      </c>
      <c r="DU193" s="9" t="str">
        <f t="shared" si="62"/>
        <v/>
      </c>
      <c r="DV193" s="9" t="str">
        <f t="shared" si="63"/>
        <v/>
      </c>
      <c r="DW193" s="9" t="str">
        <f t="shared" si="64"/>
        <v/>
      </c>
      <c r="DX193" s="9" t="str">
        <f t="shared" si="65"/>
        <v/>
      </c>
      <c r="DY193" s="9" t="str">
        <f>IF(AND(ISNUMBER(AJ193),ISNUMBER(DK193)),IF(AJ193-VLOOKUP(BI193,NyFi!$L$2:$V$4,DK193,1)&lt;1,1,AJ193-VLOOKUP(BI193,NyFi!$L$2:$V$4,DK193,1)),"")</f>
        <v/>
      </c>
      <c r="DZ193" s="9" t="str">
        <f>IF(AND(ISNUMBER(DK193),DK193&lt;8),IF(AND(ISNUMBER(AK193),ISNUMBER(DK193)),IF(AK193-VLOOKUP(BI193,NyGs!$L$2:$V$4,DK193,1)&lt;1,1,AK193-VLOOKUP(BI193,NyGs!$L$2:$V$4,DK193,1)),""),"")</f>
        <v/>
      </c>
      <c r="EA193" s="9" t="str">
        <f>IF(AND(ISNUMBER(AL193),ISNUMBER(DK193)),IF(AL193-VLOOKUP(BI193,NyRm!$L$2:$V$4,DK193,1)&lt;1,1,AL193-VLOOKUP(BI193,NyRm!$L$2:$V$4,DK193,1)),"")</f>
        <v/>
      </c>
      <c r="EB193" s="9" t="str">
        <f>IF(AND(ISNUMBER(AM193),ISNUMBER(DK193)),IF(AM193-VLOOKUP(BI193,NyFm!$L$2:$V$4,DK193,1)&lt;1,1,AM193-VLOOKUP(BI193,NyFm!$L$2:$V$4,DK193,1)),"")</f>
        <v/>
      </c>
      <c r="EC193" s="9" t="str">
        <f>IF(AND(ISNUMBER(DK193),DK193&lt;8),IF(AND(ISNUMBER(AN193),ISNUMBER(DK193)),IF(AN193-VLOOKUP(BI193,NyLi1R!$L$2:$V$4,DK193,1)&lt;1,1,AN193-VLOOKUP(BI193,NyLi1R!$L$2:$V$4,DK193,1)),""),"")</f>
        <v/>
      </c>
      <c r="ED193" s="9" t="str">
        <f>IF(AND(ISNUMBER(DK193),DK193&lt;8),IF(AND(ISNUMBER(AO193),ISNUMBER(DK193)),IF(AO193-VLOOKUP(BI193,NyLi1E!$L$2:$V$4,DK193,1)&lt;1,1,AO193-VLOOKUP(BI193,NyLi1E!$L$2:$V$4,DK193,1)),""),"")</f>
        <v/>
      </c>
      <c r="EE193" s="9" t="str">
        <f>IF(AND(ISNUMBER(DK193),DK193&lt;8),IF(AND(ISNUMBER(AP193),ISNUMBER(DK193)),IF(AP193-VLOOKUP(BI193,NyLi1T!$L$2:$V$4,DK193,1)&lt;1,1,AP193-VLOOKUP(BI193,NyLi1T!$L$2:$V$4,DK193,1)),""),"")</f>
        <v/>
      </c>
      <c r="EF193" s="9" t="str">
        <f>IF(AND(ISNUMBER(DK193),DK193&gt;7),IF(AND(ISNUMBER(AQ193),ISNUMBER(DK193)),IF(AQ193-VLOOKUP(BI193,NyLi2R!$L$2:$V$4,DK193,1)&lt;1,1,AQ193-VLOOKUP(BI193,NyLi2R!$L$2:$V$4,DK193,1)),""),"")</f>
        <v/>
      </c>
      <c r="EG193" s="9" t="str">
        <f>IF(AND(ISNUMBER(DK193),DK193&gt;7),IF(AND(ISNUMBER(AR193),ISNUMBER(DK193)),IF(AR193-VLOOKUP(BI193,NyLi2E!$L$2:$V$4,DK193,1)&lt;1,1,AR193-VLOOKUP(BI193,NyLi2E!$L$2:$V$4,DK193,1)),""),"")</f>
        <v/>
      </c>
      <c r="EH193" s="9" t="str">
        <f>IF(AND(ISNUMBER(DK193),DK193&gt;7),IF(AND(ISNUMBER(AS193),ISNUMBER(DK193)),IF(AS193-VLOOKUP(BI193,NyLi2T!$L$2:$V$4,DK193,1)&lt;1,1,AS193-VLOOKUP(BI193,NyLi2T!$L$2:$V$4,DK193,1)),""),"")</f>
        <v/>
      </c>
      <c r="EI193" s="9" t="str">
        <f>IF(AND(ISNUMBER(DK193),DK193&lt;8),IF(AND(ISNUMBER(AT193),ISNUMBER(DK193)),IF(AT193-VLOOKUP(BI193,NySs!$L$2:$V$4,DK193,1)&lt;1,1,AT193-VLOOKUP(BI193,NySs!$L$2:$V$4,DK193,1)),""),"")</f>
        <v/>
      </c>
      <c r="EJ193" s="9" t="str">
        <f>IF(AND(ISNUMBER(DK193),DK193&lt;9),IF(AND(ISNUMBER(AU193),ISNUMBER(DK193)),IF(AU193-VLOOKUP(BI193,NyEo!$L$2:$V$4,DK193,1)&lt;1,1,AU193-VLOOKUP(BI193,NyEo!$L$2:$V$4,DK193,1)),""),"")</f>
        <v/>
      </c>
      <c r="EK193" s="9" t="str">
        <f>IF(AND(ISNUMBER(DK193),DK193&gt;7),IF(AND(ISNUMBER(AV193),ISNUMBER(DK193)),IF(AV193-VLOOKUP(BI193,NyHt!$L$2:$V$4,DK193,1)&lt;1,1,AV193-VLOOKUP(BI193,NyHt!$L$2:$V$4,DK193,1)),""),"")</f>
        <v/>
      </c>
      <c r="EL193" s="9" t="str">
        <f>IF(AND(ISNUMBER(AW193),ISNUMBER(DK193)),IF(AW193-VLOOKUP(BI193,NySiF!$L$2:$V$4,DK193,1)&lt;1,1,AW193-VLOOKUP(BI193,NySiF!$L$2:$V$4,DK193,1)),"")</f>
        <v/>
      </c>
      <c r="EM193" s="9" t="str">
        <f>IF(AND(ISNUMBER(AX193),ISNUMBER(DK193)),IF(AX193-VLOOKUP(BI193,NySiB!$L$2:$V$4,DK193,1)&lt;1,1,AX193-VLOOKUP(BI193,NySiB!$L$2:$V$4,DK193,1)),"")</f>
        <v/>
      </c>
      <c r="EN193" s="9" t="str">
        <f>IF(AND(ISNUMBER(AY193),ISNUMBER(DK193)),IF(AY193-VLOOKUP(BI193,NySiT!$L$2:$V$4,DK193,1)&lt;1,1,AY193-VLOOKUP(BI193,NySiT!$L$2:$V$4,DK193,1)),"")</f>
        <v/>
      </c>
      <c r="EO193" s="9" t="str">
        <f>IF(AND(ISNUMBER(AZ193),ISNUMBER(DK193)),IF(AZ193-VLOOKUP(BI193,NyVs!$L$2:$V$4,DK193,1)&lt;1,1,AZ193-VLOOKUP(BI193,NyVs!$L$2:$V$4,DK193,1)),"")</f>
        <v/>
      </c>
      <c r="EP193" s="9" t="str">
        <f>IF(AND(ISNUMBER(BA193),ISNUMBER(DK193)),IF(BA193-VLOOKUP(BI193,NyPp!$L$2:$V$4,DK193,1)&lt;1,1,BA193-VLOOKUP(BI193,NyPp!$L$2:$V$4,DK193,1)),"")</f>
        <v/>
      </c>
      <c r="EQ193" s="9" t="str">
        <f>IF(AND(ISNUMBER(BB193),ISNUMBER(DK193)),IF(BB193-VLOOKUP(BI193,NyIGS!$L$2:$V$4,DK193,1)&lt;40,40,BB193-VLOOKUP(BI193,NyIGS!$L$2:$V$4,DK193,1)),"")</f>
        <v/>
      </c>
      <c r="ER193" s="9" t="str">
        <f>IF(AND(ISNUMBER(BC193),ISNUMBER(DK193)),IF(BC193-VLOOKUP(BI193,NyIRS!$L$2:$V$4,DK193,1)&lt;40,40,BC193-VLOOKUP(BI193,NyIRS!$L$2:$V$4,DK193,1)),"")</f>
        <v/>
      </c>
      <c r="ES193" s="9" t="str">
        <f>IF(AND(ISNUMBER(BD193),ISNUMBER(DK193)),IF(BD193-VLOOKUP(BI193,NyIES!$L$2:$V$4,DK193,1)&lt;40,40,BD193-VLOOKUP(BI193,NyIES!$L$2:$V$4,DK193,1)),"")</f>
        <v/>
      </c>
      <c r="ET193" s="9" t="str">
        <f>IF(AND(ISNUMBER(BE193),ISNUMBER(DK193)),IF(BE193-VLOOKUP(BI193,NyISI!$L$2:$V$4,DK193,1)&lt;40,40,BE193-VLOOKUP(BI193,NyISI!$L$2:$V$4,DK193,1)),"")</f>
        <v/>
      </c>
      <c r="EU193" s="9" t="str">
        <f>IF(AND(ISNUMBER(DK193),DK193&lt;8),IF(AND(ISNUMBER(BF193),ISNUMBER(DK193)),IF(BF193-VLOOKUP(BI193,NyISS!$L$2:$V$4,DK193,1)&lt;40,40,BF193-VLOOKUP(BI193,NyISS!$L$2:$V$4,DK193,1)),""),"")</f>
        <v/>
      </c>
      <c r="EV193" s="9" t="str">
        <f>IF(AND(ISNUMBER(DK193),DK193&gt;7),IF(AND(ISNUMBER(BG193),ISNUMBER(DK193)),IF(BG193-VLOOKUP(BI193,NyISM!$L$2:$V$4,DK193,1)&lt;40,40,BG193-VLOOKUP(BI193,NyISM!$L$2:$V$4,DK193,1)),""),"")</f>
        <v/>
      </c>
      <c r="EW193" s="9" t="str">
        <f>IF(AND(ISNUMBER(BH193),ISNUMBER(DK193)),IF(BH193-VLOOKUP(BI193,NyIAM!$L$2:$V$4,DK193,1)&lt;40,40,BH193-VLOOKUP(BI193,NyIAM!$L$2:$V$4,DK193,1)),"")</f>
        <v/>
      </c>
      <c r="EX193" s="9" t="str">
        <f>IF(AND(ISNUMBER(AJ193),ISNUMBER(DK193)),IF(AJ193+VLOOKUP(BI193,NyFi!$L$2:$V$4,DK193,1)&gt;19,19,AJ193+VLOOKUP(BI193,NyFi!$L$2:$V$4,DK193,1)),"")</f>
        <v/>
      </c>
      <c r="EY193" s="9" t="str">
        <f>IF(AND(ISNUMBER(DK193),DK193&lt;8),IF(AND(ISNUMBER(AK193),ISNUMBER(DK193)),IF(AK193+VLOOKUP(BI193,NyGs!$L$2:$V$4,DK193,1)&gt;19,19,AK193+VLOOKUP(BI193,NyGs!$L$2:$V$4,DK193,1)),""),"")</f>
        <v/>
      </c>
      <c r="EZ193" s="9" t="str">
        <f>IF(AND(ISNUMBER(AL193),ISNUMBER(DK193)),IF(AL193+VLOOKUP(BI193,NyRm!$L$2:$V$4,DK193,1)&gt;19,19,AL193+VLOOKUP(BI193,NyRm!$L$2:$V$4,DK193,1)),"")</f>
        <v/>
      </c>
      <c r="FA193" s="9" t="str">
        <f>IF(AND(ISNUMBER(AM193),ISNUMBER(DK193)),IF(AM193+VLOOKUP(BI193,NyFm!$L$2:$V$4,DK193,1)&gt;19,19,AM193+VLOOKUP(BI193,NyFm!$L$2:$V$4,DK193,1)),"")</f>
        <v/>
      </c>
      <c r="FB193" s="9" t="str">
        <f>IF(AND(ISNUMBER(DK193),DK193&lt;8),IF(AND(ISNUMBER(AN193),ISNUMBER(DK193)),IF(AN193+VLOOKUP(BI193,NyLi1R!$L$2:$V$4,DK193,1)&gt;19,19,AN193+VLOOKUP(BI193,NyLi1R!$L$2:$V$4,DK193,1)),""),"")</f>
        <v/>
      </c>
      <c r="FC193" s="9" t="str">
        <f>IF(AND(ISNUMBER(DK193),DK193&lt;8),IF(AND(ISNUMBER(AO193),ISNUMBER(DK193)),IF(AO193+VLOOKUP(BI193,NyLi1E!$L$2:$V$4,DK193,1)&gt;19,19,AO193+VLOOKUP(BI193,NyLi1E!$L$2:$V$4,DK193,1)),""),"")</f>
        <v/>
      </c>
      <c r="FD193" s="9" t="str">
        <f>IF(AND(ISNUMBER(DK193),DK193&lt;8),IF(AND(ISNUMBER(AP193),ISNUMBER(DK193)),IF(AP193+VLOOKUP(BI193,NyLi1T!$L$2:$V$4,DK193,1)&gt;19,19,AP193+VLOOKUP(BI193,NyLi1T!$L$2:$V$4,DK193,1)),""),"")</f>
        <v/>
      </c>
      <c r="FE193" s="9" t="str">
        <f>IF(AND(ISNUMBER(DK193),DK193&gt;7),IF(AND(ISNUMBER(AQ193),ISNUMBER(DK193)),IF(AQ193+VLOOKUP(BI193,NyLi2R!$L$2:$V$4,DK193,1)&gt;19,19,AQ193+VLOOKUP(BI193,NyLi2R!$L$2:$V$4,DK193,1)),""),"")</f>
        <v/>
      </c>
      <c r="FF193" s="9" t="str">
        <f>IF(AND(ISNUMBER(DK193),DK193&gt;7),IF(AND(ISNUMBER(AR193),ISNUMBER(DK193)),IF(AR193+VLOOKUP(BI193,NyLi2E!$L$2:$V$4,DK193,1)&gt;19,19,AR193+VLOOKUP(BI193,NyLi2E!$L$2:$V$4,DK193,1)),""),"")</f>
        <v/>
      </c>
      <c r="FG193" s="9" t="str">
        <f>IF(AND(ISNUMBER(DK193),DK193&gt;7),IF(AND(ISNUMBER(AS193),ISNUMBER(DK193)),IF(AS193+VLOOKUP(BI193,NyLi2T!$L$2:$V$4,DK193,1)&gt;19,19,AS193+VLOOKUP(BI193,NyLi2T!$L$2:$V$4,DK193,1)),""),"")</f>
        <v/>
      </c>
      <c r="FH193" s="9" t="str">
        <f>IF(AND(ISNUMBER(DK193),DK193&lt;8),IF(AND(ISNUMBER(AT193),ISNUMBER(DK193)),IF(AT193+VLOOKUP(BI193,NySs!$L$2:$V$4,DK193,1)&gt;19,19,AT193+VLOOKUP(BI193,NySs!$L$2:$V$4,DK193,1)),""),"")</f>
        <v/>
      </c>
      <c r="FI193" s="9" t="str">
        <f>IF(AND(ISNUMBER(DK193),DK193&lt;9),IF(AND(ISNUMBER(AU193),ISNUMBER(DK193)),IF(AU193+VLOOKUP(BI193,NyEo!$L$2:$V$4,DK193,1)&gt;19,19,AU193+VLOOKUP(BI193,NyEo!$L$2:$V$4,DK193,1)),""),"")</f>
        <v/>
      </c>
      <c r="FJ193" s="9" t="str">
        <f>IF(AND(ISNUMBER(DK193),DK193&gt;7),IF(AND(ISNUMBER(AV193),ISNUMBER(DK193)),IF(AV193+VLOOKUP(BI193,NyHt!$L$2:$V$4,DK193,1)&gt;19,19,AV193+VLOOKUP(BI193,NyHt!$L$2:$V$4,DK193,1)),""),"")</f>
        <v/>
      </c>
      <c r="FK193" s="9" t="str">
        <f>IF(AND(ISNUMBER(AW193),ISNUMBER(DK193)),IF(AW193+VLOOKUP(BI193,NySiF!$L$2:$V$4,DK193,1)&gt;19,19,AW193+VLOOKUP(BI193,NySiF!$L$2:$V$4,DK193,1)),"")</f>
        <v/>
      </c>
      <c r="FL193" s="9" t="str">
        <f>IF(AND(ISNUMBER(AX193),ISNUMBER(DK193)),IF(AX193+VLOOKUP(BI193,NySiB!$L$2:$V$4,DK193,1)&gt;19,19,AX193+VLOOKUP(BI193,NySiB!$L$2:$V$4,DK193,1)),"")</f>
        <v/>
      </c>
      <c r="FM193" s="9" t="str">
        <f>IF(AND(ISNUMBER(AY193),ISNUMBER(DK193)),IF(AY193+VLOOKUP(BI193,NySiT!$L$2:$V$4,DK193,1)&gt;19,19,AY193+VLOOKUP(BI193,NySiT!$L$2:$V$4,DK193,1)),"")</f>
        <v/>
      </c>
      <c r="FN193" s="9" t="str">
        <f>IF(AND(ISNUMBER(AZ193),ISNUMBER(DK193)),IF(AZ193+VLOOKUP(BI193,NyVs!$L$2:$V$4,DK193,1)&gt;19,19,AZ193+VLOOKUP(BI193,NyVs!$L$2:$V$4,DK193,1)),"")</f>
        <v/>
      </c>
      <c r="FO193" s="9" t="str">
        <f>IF(AND(ISNUMBER(BA193),ISNUMBER(DK193)),IF(BA193+VLOOKUP(BI193,NyPp!$L$2:$V$4,DK193,1)&gt;19,19,BA193+VLOOKUP(BI193,NyPp!$L$2:$V$4,DK193,1)),"")</f>
        <v/>
      </c>
      <c r="FP193" s="9" t="str">
        <f>IF(AND(ISNUMBER(BB193),ISNUMBER(DK193)),IF(BB193+VLOOKUP(BI193,NyIGS!$L$2:$V$4,DK193,1)&gt;160,160,BB193+VLOOKUP(BI193,NyIGS!$L$2:$V$4,DK193,1)),"")</f>
        <v/>
      </c>
      <c r="FQ193" s="9" t="str">
        <f>IF(AND(ISNUMBER(BC193),ISNUMBER(DK193)),IF(BC193+VLOOKUP(BI193,NyIRS!$L$2:$V$4,DK193,1)&gt;160,160,BC193+VLOOKUP(BI193,NyIRS!$L$2:$V$4,DK193,1)),"")</f>
        <v/>
      </c>
      <c r="FR193" s="9" t="str">
        <f>IF(AND(ISNUMBER(BD193),ISNUMBER(DK193)),IF(BD193+VLOOKUP(BI193,NyIES!$L$2:$V$4,DK193,1)&gt;160,160, BD193+VLOOKUP(BI193,NyIES!$L$2:$V$4,DK193,1)),"")</f>
        <v/>
      </c>
      <c r="FS193" s="9" t="str">
        <f>IF(AND(ISNUMBER(BE193),ISNUMBER(DK193)),IF(BE193+VLOOKUP(BI193,NyISI!$L$2:$V$4,DK193,1)&gt;160,160,BE193+VLOOKUP(BI193,NyISI!$L$2:$V$4,DK193,1)),"")</f>
        <v/>
      </c>
      <c r="FT193" s="9" t="str">
        <f>IF(AND(ISNUMBER(DK193),DK193&lt;8),IF(AND(ISNUMBER(BF193),ISNUMBER(DK193)),IF(BF193+VLOOKUP(BI193,NyISS!$L$2:$V$4,DK193,1)&gt;160,160,BF193+VLOOKUP(BI193,NyISS!$L$2:$V$4,DK193,1)),""),"")</f>
        <v/>
      </c>
      <c r="FU193" s="9" t="str">
        <f>IF(AND(ISNUMBER(DK193),DK193&gt;7),IF(AND(ISNUMBER(BG193),ISNUMBER(DK193)),IF(BG193+VLOOKUP(BI193,NyISM!$L$2:$V$4,DK193,1)&gt;160,160,BG193+VLOOKUP(BI193,NyISM!$L$2:$V$4,DK193,1)),""),"")</f>
        <v/>
      </c>
      <c r="FV193" s="9" t="str">
        <f>IF(AND(ISNUMBER(BH193),ISNUMBER(DK193)),IF(BH193+VLOOKUP(BI193,NyIAM!$L$2:$V$4,DK193,1)&gt;160,160,BH193+VLOOKUP(BI193,NyIAM!$L$2:$V$4,DK193,1)),"")</f>
        <v/>
      </c>
    </row>
    <row r="194" spans="1:178" x14ac:dyDescent="0.2">
      <c r="A194" s="51"/>
      <c r="B194" s="51"/>
      <c r="C194" s="51"/>
      <c r="D194" s="51"/>
      <c r="E194" s="51"/>
      <c r="F194" s="51"/>
      <c r="G194" s="51"/>
      <c r="H194" s="51"/>
      <c r="I194" s="51"/>
      <c r="J194" s="52"/>
      <c r="K194" s="52"/>
      <c r="L194" s="53"/>
      <c r="M194" s="53"/>
      <c r="N194" s="58" t="str">
        <f t="shared" si="44"/>
        <v/>
      </c>
      <c r="O194" s="53"/>
      <c r="P194" s="53"/>
      <c r="Q194" s="53"/>
      <c r="R194" s="53"/>
      <c r="S194" s="53"/>
      <c r="T194" s="53"/>
      <c r="U194" s="53"/>
      <c r="V194" s="53"/>
      <c r="W194" s="53"/>
      <c r="X194" s="53"/>
      <c r="Y194" s="53"/>
      <c r="Z194" s="53"/>
      <c r="AA194" s="53"/>
      <c r="AB194" s="53"/>
      <c r="AC194" s="53"/>
      <c r="AD194" s="53"/>
      <c r="AE194" s="53"/>
      <c r="AF194" s="53"/>
      <c r="AG194" s="53"/>
      <c r="AH194" s="53"/>
      <c r="AI194" s="53"/>
      <c r="AJ194" s="4" t="str">
        <f>IF(O194="","",IF(ISNUMBER(N194),VLOOKUP(O194,NyFi!$A$2:$K$40,DK194),""))</f>
        <v/>
      </c>
      <c r="AK194" s="4" t="str">
        <f>IF(P194="","",IF(AND(ISNUMBER(N194),DK194&lt;8),VLOOKUP(P194,NyGs!$A$2:$G$41,DK194),""))</f>
        <v/>
      </c>
      <c r="AL194" s="4" t="str">
        <f>IF(AA194="","",IF(ISNUMBER(N194),VLOOKUP(AA194,NyRm!$A$2:$K$56,DK194),""))</f>
        <v/>
      </c>
      <c r="AM194" s="4" t="str">
        <f>IF(Z194="","",IF(ISNUMBER(N194),VLOOKUP(Z194,NyFm!$A$2:$K$46,DK194),""))</f>
        <v/>
      </c>
      <c r="AN194" s="4" t="str">
        <f>IF(U194="","",IF(AND(ISNUMBER(N194),DK194&lt;8),VLOOKUP(U194,NyLi1R!$A$2:$G$20,DK194),""))</f>
        <v/>
      </c>
      <c r="AO194" s="4" t="str">
        <f>IF(V194="","",IF(AND(ISNUMBER(N194),DK194&lt;8),VLOOKUP(V194,NyLi1E!$A$2:$G$20,DK194),""))</f>
        <v/>
      </c>
      <c r="AP194" s="4" t="str">
        <f>IF(AND(ISNUMBER(N194),ISNUMBER(AN194),ISNUMBER(AO194),DK194&lt;8),VLOOKUP(AN194+AO194,NyLi1T!$A$2:$G$40,DK194),"")</f>
        <v/>
      </c>
      <c r="AQ194" s="4" t="str">
        <f>IF(W194="","",IF(AND(ISNUMBER(N194),DK194&gt;7),VLOOKUP(W194,NyLi2R!$A$2:$K$20,DK194),""))</f>
        <v/>
      </c>
      <c r="AR194" s="4" t="str">
        <f>IF(X194="","",IF(AND(ISNUMBER(N194),DK194&gt;7),VLOOKUP(X194,NyLi2E!$A$2:$K$20,DK194),""))</f>
        <v/>
      </c>
      <c r="AS194" s="4" t="str">
        <f>IF(AND(ISNUMBER(N194),ISNUMBER(AQ194),ISNUMBER(AR194),DK194&gt;7),VLOOKUP(AQ194+AR194,NyLi2T!$A$2:$K$40,DK194),"")</f>
        <v/>
      </c>
      <c r="AT194" s="4" t="str">
        <f>IF(AE194="","",IF(AND(ISNUMBER(N194),DK194&lt;8),VLOOKUP(AE194,NySs!$A$2:$G$28,DK194),""))</f>
        <v/>
      </c>
      <c r="AU194" s="4" t="str">
        <f>IF(AD194="","",IF(AND(ISNUMBER(N194),DK194&lt;9),VLOOKUP(AD194,NyEo!$A$2:$H$22,DK194),""))</f>
        <v/>
      </c>
      <c r="AV194" s="4" t="str">
        <f>IF(Q194="","",IF(AND(ISNUMBER(N194),DK194&gt;7),VLOOKUP(Q194,NyHt!$A$2:$K$17,DK194),""))</f>
        <v/>
      </c>
      <c r="AW194" s="4" t="str">
        <f>IF(R194="","",IF(ISNUMBER(N194),VLOOKUP(R194,NySiF!$A$2:$K$18,DK194),""))</f>
        <v/>
      </c>
      <c r="AX194" s="4" t="str">
        <f>IF(S194="","",IF(ISNUMBER(N194),VLOOKUP(S194,NySiB!$A$2:$K$16,DK194),""))</f>
        <v/>
      </c>
      <c r="AY194" s="4" t="str">
        <f>IF(T194="","",IF(ISNUMBER(N194),VLOOKUP(T194,NySiT!$A$2:$K$32,DK194),""))</f>
        <v/>
      </c>
      <c r="AZ194" s="4" t="str">
        <f>IF(Y194="","",IF(ISNUMBER(N194),VLOOKUP(Y194,NyVs!$A$2:$K$86,DK194),""))</f>
        <v/>
      </c>
      <c r="BA194" s="4" t="str">
        <f>IF(AI194="","",IF(ISNUMBER(N194),VLOOKUP(AI194,NyPp!$A$2:$K$202,DK194),""))</f>
        <v/>
      </c>
      <c r="BB194" s="4" t="str">
        <f>IF(AND(ISNUMBER(AJ194),ISNUMBER(AK194),ISNUMBER(AL194),ISNUMBER(AM194),DK194&lt;8),IF(COUNTIF(O194,0)+COUNTIF(P194,0)+COUNTIF(AA194,0)+COUNTIF(Z194,0)&gt;1,"",VLOOKUP(AJ194+AK194+AL194+AM194,NyIGS!$A$2:$K$78,DK194)),IF(AND(ISNUMBER(AJ194),ISNUMBER(AL194),ISNUMBER(AM194),ISNUMBER(AS194),DK194&gt;7),IF(COUNTIF(O194,0)+COUNTIF(AA194,0)+COUNTIF(Z194,0)+AND(COUNTIF(W194,0),COUNTIF(X194,0))&gt;1,"",VLOOKUP(AJ194+AL194+AM194+AS194,NyIGS!$A$2:$K$78,DK194)),""))</f>
        <v/>
      </c>
      <c r="BC194" s="4" t="str">
        <f>IF(AND(ISNUMBER(AJ194),ISNUMBER(AN194),ISNUMBER(AT194),DK194&lt;8),IF(COUNTIF(O194,0)+COUNTIF(U194,0)+COUNTIF(AE194,0)&gt;1,"",VLOOKUP(AJ194+AN194+AT194,NyIRS!$A$2:$K$59,DK194)),IF(AND(ISNUMBER(AJ194),ISNUMBER(AQ194),DK194&gt;7),IF(COUNTIF(O194,0)+COUNTIF(W194,0)&gt;1,"",VLOOKUP(AJ194+AQ194,NyIRS!$A$2:$K$59,DK194)),""))</f>
        <v/>
      </c>
      <c r="BD194" s="4" t="str">
        <f>IF(AND(ISNUMBER(AK194),ISNUMBER(AL194),ISNUMBER(AM194),DK194&lt;8),IF(COUNTIF(P194,0)+COUNTIF(AA194,0)+COUNTIF(Z194,0)&gt;1,"",VLOOKUP(AK194+AL194+AM194,NyIES!$A$2:$K$59,DK194)),IF(AND(ISNUMBER(AL194),ISNUMBER(AM194),ISNUMBER(AR194),DK194&gt;7),IF(COUNTIF(AA194,0)+COUNTIF(Z194,0)+COUNTIF(X194,0)&gt;1,"",VLOOKUP(AL194+AM194+AR194,NyIES!$A$2:$K$59,DK194)),""))</f>
        <v/>
      </c>
      <c r="BE194" s="4" t="str">
        <f>IF(AND(ISNUMBER(AJ194),ISNUMBER(AP194),ISNUMBER(AU194),DK194&lt;8),IF(COUNTIF(O194,0)+AND(COUNTIF(U194,0),COUNTIF(V194,0))+COUNTIF(AD194,0)&gt;1,"",VLOOKUP(AJ194+AP194+AU194,NyISI!$A$2:$K$59,DK194)),IF(AND(ISNUMBER(AS194),ISNUMBER(AU194),ISNUMBER(AV194),DK194=8),IF(COUNTIF(AD194,0)+COUNTIF(Q194,0)+AND(COUNTIF(W194,0),COUNTIF(X194,0))&gt;1,"",VLOOKUP(AS194+AU194+AV194,NyISI!$A$2:$K$59,DK194)),IF(AND(ISNUMBER(AS194),ISNUMBER(AV194),DK194&gt;8),IF(COUNTIF(Q194,0)+AND(COUNTIF(W194,0),COUNTIF(X194,0))&gt;1,"",VLOOKUP(AS194+AV194,NyISI!$A$2:$K$59,DK194)),"")))</f>
        <v/>
      </c>
      <c r="BF194" s="4" t="str">
        <f>IF(AND(ISNUMBER(AT194),ISNUMBER(AK194),ISNUMBER(AL194),ISNUMBER(AM194),DK194&lt;8),IF(COUNTIF(P194,0)+COUNTIF(AA194,0)+COUNTIF(Z194,0)+COUNTIF(AE194,0)&gt;1,"",VLOOKUP(AT194+AK194+AL194+AM194,NyISS!$A$2:$G$78,DK194)),"")</f>
        <v/>
      </c>
      <c r="BG194" s="4" t="str">
        <f>IF(AND(ISNUMBER(AJ194),ISNUMBER(AL194),ISNUMBER(AM194),DK194&gt;7),IF(COUNTIF(O194,0)+COUNTIF(AA194,0)+COUNTIF(Z194,0)&gt;1,"",VLOOKUP(AJ194+AL194+AM194,NyISM!$A$2:$K$59,DK194)),"")</f>
        <v/>
      </c>
      <c r="BH194" s="4" t="str">
        <f>IF(AND(ISNUMBER(AY194),ISNUMBER(AZ194)),IF(COUNTIF(T194,0)+COUNTIF(Y194,0)&gt;1,"",VLOOKUP(AY194+AZ194,NyIAM!$A$2:$K$40,DK194)),"")</f>
        <v/>
      </c>
      <c r="BJ194" s="4" t="str">
        <f>IF(ISNUMBER(BB194),VLOOKUP(BB194,Percentil!$A$2:$B$122,2,1),"")</f>
        <v/>
      </c>
      <c r="BK194" s="4" t="str">
        <f>IF(ISNUMBER(BC194),VLOOKUP(BC194,Percentil!$A$2:$B$122,2,1),"")</f>
        <v/>
      </c>
      <c r="BL194" s="4" t="str">
        <f>IF(ISNUMBER(BD194),VLOOKUP(BD194,Percentil!$A$2:$B$122,2,1),"")</f>
        <v/>
      </c>
      <c r="BM194" s="4" t="str">
        <f>IF(ISNUMBER(BE194),VLOOKUP(BE194,Percentil!$A$2:$B$122,2,1),"")</f>
        <v/>
      </c>
      <c r="BN194" s="4" t="str">
        <f>IF(ISNUMBER(BF194),VLOOKUP(BF194,Percentil!$A$2:$B$122,2,1),"")</f>
        <v/>
      </c>
      <c r="BO194" s="4" t="str">
        <f>IF(ISNUMBER(BG194),VLOOKUP(BG194,Percentil!$A$2:$B$122,2,1),"")</f>
        <v/>
      </c>
      <c r="BP194" s="4" t="str">
        <f>IF(ISNUMBER(BH194),VLOOKUP(BH194,Percentil!$A$2:$B$122,2,1),"")</f>
        <v/>
      </c>
      <c r="BQ194" s="4" t="str">
        <f>IF(AND(ISNUMBER(AJ194),ISNUMBER(DK194)),IF(AJ194-VLOOKUP(BI194,NyFi!$L$2:$V$4,DK194,1)&lt;1,1 &amp; " - " &amp; AJ194+VLOOKUP(BI194,NyFi!$L$2:$V$4,DK194,1),IF(AJ194+VLOOKUP(BI194,NyFi!$L$2:$V$4,DK194,1)&gt;19,AJ194-VLOOKUP(BI194,NyFi!$L$2:$V$4,DK194,1) &amp; " - " &amp; 19,AJ194-VLOOKUP(BI194,NyFi!$L$2:$V$4,DK194,1) &amp; " - " &amp; AJ194+VLOOKUP(BI194,NyFi!$L$2:$V$4,DK194,1))),"")</f>
        <v/>
      </c>
      <c r="BR194" s="4" t="str">
        <f>IF(AND(ISNUMBER(DK194),DK194&lt;8),IF(AND(ISNUMBER(AK194),ISNUMBER(DK194)),IF(AK194-VLOOKUP(BI194,NyGs!$L$2:$V$4,DK194,1)&lt;1,1 &amp; " - " &amp; AK194+VLOOKUP(BI194,NyGs!$L$2:$V$4,DK194,1),IF(AK194+VLOOKUP(BI194,NyGs!$L$2:$V$4,DK194,1)&gt;19,AK194-VLOOKUP(BI194,NyGs!$L$2:$V$4,DK194,1) &amp; " - " &amp; 19,AK194-VLOOKUP(BI194,NyGs!$L$2:$V$4,DK194,1) &amp; " - " &amp; AK194+VLOOKUP(BI194,NyGs!$L$2:$V$4,DK194,1))),""),"")</f>
        <v/>
      </c>
      <c r="BS194" s="4" t="str">
        <f>IF(AND(ISNUMBER(AL194),ISNUMBER(DK194)),IF(AL194-VLOOKUP(BI194,NyRm!$L$2:$V$4,DK194,1)&lt;1,1 &amp; " - " &amp; AL194+VLOOKUP(BI194,NyRm!$L$2:$V$4,DK194,1),IF(AL194+VLOOKUP(BI194,NyRm!$L$2:$V$4,DK194,1)&gt;19,AL194-VLOOKUP(BI194,NyRm!$L$2:$V$4,DK194,1) &amp; " - " &amp; 19,AL194-VLOOKUP(BI194,NyRm!$L$2:$V$4,DK194,1) &amp; " - " &amp; AL194+VLOOKUP(BI194,NyRm!$L$2:$V$4,DK194,1))),"")</f>
        <v/>
      </c>
      <c r="BT194" s="4" t="str">
        <f>IF(AND(ISNUMBER(AM194),ISNUMBER(DK194)),IF(AM194-VLOOKUP(BI194,NyFm!$L$2:$V$4,DK194,1)&lt;1,1 &amp; " - " &amp; AM194+VLOOKUP(BI194,NyFm!$L$2:$V$4,DK194,1),IF(AM194+VLOOKUP(BI194,NyFm!$L$2:$V$4,DK194,1)&gt;19,AM194-VLOOKUP(BI194,NyFm!$L$2:$V$4,DK194,1) &amp; " - " &amp; 19,AM194-VLOOKUP(BI194,NyFm!$L$2:$V$4,DK194,1) &amp; " - " &amp; AM194+VLOOKUP(BI194,NyFm!$L$2:$V$4,DK194,1))),"")</f>
        <v/>
      </c>
      <c r="BU194" s="4" t="str">
        <f>IF(AND(ISNUMBER(DK194),DK194&lt;8),IF(AND(ISNUMBER(AN194),ISNUMBER(DK194)),IF(AN194-VLOOKUP(BI194,NyLi1R!$L$2:$V$4,DK194,1)&lt;1,1 &amp; " - " &amp; AN194+VLOOKUP(BI194,NyLi1R!$L$2:$V$4,DK194,1),IF(AN194+VLOOKUP(BI194,NyLi1R!$L$2:$V$4,DK194,1)&gt;19,AN194-VLOOKUP(BI194,NyLi1R!$L$2:$V$4,DK194,1) &amp; " - " &amp; 19,AN194-VLOOKUP(BI194,NyLi1R!$L$2:$V$4,DK194,1) &amp; " - " &amp; AN194+VLOOKUP(BI194,NyLi1R!$L$2:$V$4,DK194,1))),""),"")</f>
        <v/>
      </c>
      <c r="BV194" s="4" t="str">
        <f>IF(AND(ISNUMBER(DK194),DK194&lt;8),IF(AND(ISNUMBER(AO194),ISNUMBER(DK194)),IF(AO194-VLOOKUP(BI194,NyLi1E!$L$2:$V$4,DK194,1)&lt;1,1 &amp; " - " &amp; AO194+VLOOKUP(BI194,NyLi1E!$L$2:$V$4,DK194,1),IF(AO194+VLOOKUP(BI194,NyLi1E!$L$2:$V$4,DK194,1)&gt;19,AO194-VLOOKUP(BI194,NyLi1E!$L$2:$V$4,DK194,1) &amp; " - " &amp; 19,AO194-VLOOKUP(BI194,NyLi1E!$L$2:$V$4,DK194,1) &amp; " - " &amp; AO194+VLOOKUP(BI194,NyLi1E!$L$2:$V$4,DK194,1))),""),"")</f>
        <v/>
      </c>
      <c r="BW194" s="4" t="str">
        <f>IF(AND(ISNUMBER(DK194),DK194&lt;8),IF(AND(ISNUMBER(AP194),ISNUMBER(DK194)),IF(AP194-VLOOKUP(BI194,NyLi1T!$L$2:$V$4,DK194,1)&lt;1,1 &amp; " - " &amp; AP194+VLOOKUP(BI194,NyLi1T!$L$2:$V$4,DK194,1),IF(AP194+VLOOKUP(BI194,NyLi1T!$L$2:$V$4,DK194,1)&gt;19,AP194-VLOOKUP(BI194,NyLi1T!$L$2:$V$4,DK194,1) &amp; " - " &amp; 19,AP194-VLOOKUP(BI194,NyLi1T!$L$2:$V$4,DK194,1) &amp; " - " &amp; AP194+VLOOKUP(BI194,NyLi1T!$L$2:$V$4,DK194,1))),""),"")</f>
        <v/>
      </c>
      <c r="BX194" s="4" t="str">
        <f>IF(AND(ISNUMBER(DK194),DK194&gt;7),IF(AND(ISNUMBER(AQ194),ISNUMBER(DK194)),IF(AQ194-VLOOKUP(BI194,NyLi2R!$L$2:$V$4,DK194,1)&lt;1,1 &amp; " - " &amp; AQ194+VLOOKUP(BI194,NyLi2R!$L$2:$V$4,DK194,1),IF(AQ194+VLOOKUP(BI194,NyLi2R!$L$2:$V$4,DK194,1)&gt;19,AQ194-VLOOKUP(BI194,NyLi2R!$L$2:$V$4,DK194,1) &amp; " - " &amp; 19,AQ194-VLOOKUP(BI194,NyLi2R!$L$2:$V$4,DK194,1) &amp; " - " &amp; AQ194+VLOOKUP(BI194,NyLi2R!$L$2:$V$4,DK194,1))),""),"")</f>
        <v/>
      </c>
      <c r="BY194" s="4" t="str">
        <f>IF(AND(ISNUMBER(DK194),DK194&gt;7),IF(AND(ISNUMBER(AR194),ISNUMBER(DK194)),IF(AR194-VLOOKUP(BI194,NyLi2E!$L$2:$V$4,DK194,1)&lt;1,1 &amp; " - " &amp; AR194+VLOOKUP(BI194,NyLi2E!$L$2:$V$4,DK194,1),IF(AR194+VLOOKUP(BI194,NyLi2E!$L$2:$V$4,DK194,1)&gt;19,AR194-VLOOKUP(BI194,NyLi2E!$L$2:$V$4,DK194,1) &amp; " - " &amp; 19,AR194-VLOOKUP(BI194,NyLi2E!$L$2:$V$4,DK194,1) &amp; " - " &amp; AR194+VLOOKUP(BI194,NyLi2E!$L$2:$V$4,DK194,1))),""),"")</f>
        <v/>
      </c>
      <c r="BZ194" s="4" t="str">
        <f>IF(AND(ISNUMBER(DK194),DK194&gt;7),IF(AND(ISNUMBER(AS194),ISNUMBER(DK194)),IF(AS194-VLOOKUP(BI194,NyLi2T!$L$2:$V$4,DK194,1)&lt;1,1 &amp; " - " &amp; AS194+VLOOKUP(BI194,NyLi2T!$L$2:$V$4,DK194,1),IF(AS194+VLOOKUP(BI194,NyLi2T!$L$2:$V$4,DK194,1)&gt;19,AS194-VLOOKUP(BI194,NyLi2T!$L$2:$V$4,DK194,1) &amp; " - " &amp; 19,AS194-VLOOKUP(BI194,NyLi2T!$L$2:$V$4,DK194,1) &amp; " - " &amp; AS194+VLOOKUP(BI194,NyLi2T!$L$2:$V$4,DK194,1))),""),"")</f>
        <v/>
      </c>
      <c r="CA194" s="4" t="str">
        <f>IF(AND(ISNUMBER(DK194),DK194&lt;8),IF(AND(ISNUMBER(AT194),ISNUMBER(DK194)),IF(AT194-VLOOKUP(BI194,NySs!$L$2:$V$4,DK194,1)&lt;1,1 &amp; " - " &amp; AT194+VLOOKUP(BI194,NySs!$L$2:$V$4,DK194,1),IF(AT194+VLOOKUP(BI194,NySs!$L$2:$V$4,DK194,1)&gt;19,AT194-VLOOKUP(BI194,NySs!$L$2:$V$4,DK194,1) &amp; " - " &amp; 19,AT194-VLOOKUP(BI194,NySs!$L$2:$V$4,DK194,1) &amp; " - " &amp; AT194+VLOOKUP(BI194,NySs!$L$2:$V$4,DK194,1))),""),"")</f>
        <v/>
      </c>
      <c r="CB194" s="4" t="str">
        <f>IF(AND(ISNUMBER(DK194),DK194&lt;9),IF(AND(ISNUMBER(AU194),ISNUMBER(DK194)),IF(AU194-VLOOKUP(BI194,NyEo!$L$2:$V$4,DK194,1)&lt;1,1 &amp; " - " &amp; AU194+VLOOKUP(BI194,NyEo!$L$2:$V$4,DK194,1),IF(AU194+VLOOKUP(BI194,NyEo!$L$2:$V$4,DK194,1)&gt;19,AU194-VLOOKUP(BI194,NyEo!$L$2:$V$4,DK194,1) &amp; " - " &amp; 19,AU194-VLOOKUP(BI194,NyEo!$L$2:$V$4,DK194,1) &amp; " - " &amp; AU194+VLOOKUP(BI194,NyEo!$L$2:$V$4,DK194,1))),""),"")</f>
        <v/>
      </c>
      <c r="CC194" s="4" t="str">
        <f>IF(AND(ISNUMBER(DK194),DK194&gt;7),IF(AND(ISNUMBER(AV194),ISNUMBER(DK194)),IF(AV194-VLOOKUP(BI194,NyHt!$L$2:$V$4,DK194,1)&lt;1,1 &amp; " - " &amp; AV194+VLOOKUP(BI194,NyHt!$L$2:$V$4,DK194,1),IF(AV194+VLOOKUP(BI194,NyHt!$L$2:$V$4,DK194,1)&gt;19,AV194-VLOOKUP(BI194,NyHt!$L$2:$V$4,DK194,1) &amp; " - " &amp; 19,AV194-VLOOKUP(BI194,NyHt!$L$2:$V$4,DK194,1) &amp; " - " &amp; AV194+VLOOKUP(BI194,NyHt!$L$2:$V$4,DK194,1))),""),"")</f>
        <v/>
      </c>
      <c r="CD194" s="4" t="str">
        <f>IF(AND(ISNUMBER(AW194),ISNUMBER(DK194)),IF(AW194-VLOOKUP(BI194,NySiF!$L$2:$V$4,DK194,1)&lt;1,1 &amp; " - " &amp; AW194+VLOOKUP(BI194,NySiF!$L$2:$V$4,DK194,1),IF(AW194+VLOOKUP(BI194,NySiF!$L$2:$V$4,DK194,1)&gt;19,AW194-VLOOKUP(BI194,NySiF!$L$2:$V$4,DK194,1) &amp; " - " &amp; 19,AW194-VLOOKUP(BI194,NySiF!$L$2:$V$4,DK194,1) &amp; " - " &amp; AW194+VLOOKUP(BI194,NySiF!$L$2:$V$4,DK194,1))),"")</f>
        <v/>
      </c>
      <c r="CE194" s="4" t="str">
        <f>IF(AND(ISNUMBER(AX194),ISNUMBER(DK194)),IF(AX194-VLOOKUP(BI194,NySiB!$L$2:$V$4,DK194,1)&lt;1,1 &amp; " - " &amp; AX194+VLOOKUP(BI194,NySiB!$L$2:$V$4,DK194,1),IF(AX194+VLOOKUP(BI194,NySiB!$L$2:$V$4,DK194,1)&gt;19,AX194-VLOOKUP(BI194,NySiB!$L$2:$V$4,DK194,1) &amp; " - " &amp; 19,AX194-VLOOKUP(BI194,NySiB!$L$2:$V$4,DK194,1) &amp; " - " &amp; AX194+VLOOKUP(BI194,NySiB!$L$2:$V$4,DK194,1))),"")</f>
        <v/>
      </c>
      <c r="CF194" s="4" t="str">
        <f>IF(AND(ISNUMBER(AY194),ISNUMBER(DK194)),IF(AY194-VLOOKUP(BI194,NySiT!$L$2:$V$4,DK194,1)&lt;1,1 &amp; " - " &amp; AY194+VLOOKUP(BI194,NySiT!$L$2:$V$4,DK194,1),IF(AY194+VLOOKUP(BI194,NySiT!$L$2:$V$4,DK194,1)&gt;19,AY194-VLOOKUP(BI194,NySiT!$L$2:$V$4,DK194,1) &amp; " - " &amp; 19,AY194-VLOOKUP(BI194,NySiT!$L$2:$V$4,DK194,1) &amp; " - " &amp; AY194+VLOOKUP(BI194,NySiT!$L$2:$V$4,DK194,1))),"")</f>
        <v/>
      </c>
      <c r="CG194" s="4" t="str">
        <f>IF(AND(ISNUMBER(AZ194),ISNUMBER(DK194)),IF(AZ194-VLOOKUP(BI194,NyVs!$L$2:$V$4,DK194,1)&lt;1,1 &amp; " - " &amp; AZ194+VLOOKUP(BI194,NyVs!$L$2:$V$4,DK194,1),IF(AZ194+VLOOKUP(BI194,NyVs!$L$2:$V$4,DK194,1)&gt;19,AZ194-VLOOKUP(BI194,NyVs!$L$2:$V$4,DK194,1) &amp; " - " &amp; 19,AZ194-VLOOKUP(BI194,NyVs!$L$2:$V$4,DK194,1) &amp; " - " &amp; AZ194+VLOOKUP(BI194,NyVs!$L$2:$V$4,DK194,1))),"")</f>
        <v/>
      </c>
      <c r="CH194" s="4" t="str">
        <f>IF(AND(ISNUMBER(BA194),ISNUMBER(DK194)),IF(BA194-VLOOKUP(BI194,NyPp!$L$2:$V$4,DK194,1)&lt;1,1 &amp; " - " &amp; BA194+VLOOKUP(BI194,NyPp!$L$2:$V$4,DK194,1),IF(BA194+VLOOKUP(BI194,NyPp!$L$2:$V$4,DK194,1)&gt;19,BA194-VLOOKUP(BI194,NyPp!$L$2:$V$4,DK194,1) &amp; " - " &amp; 19,BA194-VLOOKUP(BI194,NyPp!$L$2:$V$4,DK194,1) &amp; " - " &amp; BA194+VLOOKUP(BI194,NyPp!$L$2:$V$4,DK194,1))),"")</f>
        <v/>
      </c>
      <c r="CI194" s="4" t="str">
        <f>IF(AND(ISNUMBER(BB194),ISNUMBER(DK194)),IF(BB194-VLOOKUP(BI194,NyIGS!$L$2:$V$4,DK194,1)&lt;40,40 &amp; " - " &amp; BB194+VLOOKUP(BI194,NyIGS!$L$2:$V$4,DK194,1),IF(BB194+VLOOKUP(BI194,NyIGS!$L$2:$V$4,DK194,1)&gt;160,BB194-VLOOKUP(BI194,NyIGS!$L$2:$V$4,DK194,1) &amp; " - " &amp; 160,BB194-VLOOKUP(BI194,NyIGS!$L$2:$V$4,DK194,1) &amp; " - " &amp; BB194+VLOOKUP(BI194,NyIGS!$L$2:$V$4,DK194,1))),"")</f>
        <v/>
      </c>
      <c r="CJ194" s="4" t="str">
        <f>IF(AND(ISNUMBER(BC194),ISNUMBER(DK194)),IF(BC194-VLOOKUP(BI194,NyIRS!$L$2:$V$4,DK194,1)&lt;40,40 &amp; " - " &amp; BC194+VLOOKUP(BI194,NyIRS!$L$2:$V$4,DK194,1),IF(BC194+VLOOKUP(BI194,NyIRS!$L$2:$V$4,DK194,1)&gt;160,BC194-VLOOKUP(BI194,NyIRS!$L$2:$V$4,DK194,1) &amp; " - " &amp; 160,BC194-VLOOKUP(BI194,NyIRS!$L$2:$V$4,DK194,1) &amp; " - " &amp; BC194+VLOOKUP(BI194,NyIRS!$L$2:$V$4,DK194,1))),"")</f>
        <v/>
      </c>
      <c r="CK194" s="4" t="str">
        <f>IF(AND(ISNUMBER(BD194),ISNUMBER(DK194)),IF(BD194-VLOOKUP(BI194,NyIES!$L$2:$V$4,DK194,1)&lt;40,40 &amp; " - " &amp; BD194+VLOOKUP(BI194,NyIES!$L$2:$V$4,DK194,1),IF(BD194+VLOOKUP(BI194,NyIES!$L$2:$V$4,DK194,1)&gt;160,BD194-VLOOKUP(BI194,NyIES!$L$2:$V$4,DK194,1) &amp; " - " &amp; 160,BD194-VLOOKUP(BI194,NyIES!$L$2:$V$4,DK194,1) &amp; " - " &amp; BD194+VLOOKUP(BI194,NyIES!$L$2:$V$4,DK194,1))),"")</f>
        <v/>
      </c>
      <c r="CL194" s="4" t="str">
        <f>IF(AND(ISNUMBER(BE194),ISNUMBER(DK194)),IF(BE194-VLOOKUP(BI194,NyISI!$L$2:$V$4,DK194,1)&lt;40,40 &amp; " - " &amp; BE194+VLOOKUP(BI194,NyISI!$L$2:$V$4,DK194,1),IF(BE194+VLOOKUP(BI194,NyISI!$L$2:$V$4,DK194,1)&gt;160,BE194-VLOOKUP(BI194,NyISI!$L$2:$V$4,DK194,1) &amp; " - " &amp; 160,BE194-VLOOKUP(BI194,NyISI!$L$2:$V$4,DK194,1) &amp; " - " &amp; BE194+VLOOKUP(BI194,NyISI!$L$2:$V$4,DK194,1))),"")</f>
        <v/>
      </c>
      <c r="CM194" s="4" t="str">
        <f>IF(AND(ISNUMBER(DK194),DK194&lt;8),IF(AND(ISNUMBER(BF194),ISNUMBER(DK194)),IF(BF194-VLOOKUP(BI194,NyISS!$L$2:$V$4,DK194,1)&lt;40,40 &amp; " - " &amp; BF194+VLOOKUP(BI194,NyISS!$L$2:$V$4,DK194,1),IF(BF194+VLOOKUP(BI194,NyISS!$L$2:$V$4,DK194,1)&gt;160,BF194-VLOOKUP(BI194,NyISS!$L$2:$V$4,DK194,1) &amp; " - " &amp; 160,BF194-VLOOKUP(BI194,NyISS!$L$2:$V$4,DK194,1) &amp; " - " &amp; BF194+VLOOKUP(BI194,NyISS!$L$2:$V$4,DK194,1))),""),"")</f>
        <v/>
      </c>
      <c r="CN194" s="4" t="str">
        <f>IF(AND(ISNUMBER(DK194),DK194&gt;7),IF(AND(ISNUMBER(BG194),ISNUMBER(DK194)),IF(BG194-VLOOKUP(BI194,NyISM!$L$2:$V$4,DK194,1)&lt;40,40 &amp; " - " &amp; BG194+VLOOKUP(BI194,NyISM!$L$2:$V$4,DK194,1),IF(BG194+VLOOKUP(BI194,NyISM!$L$2:$V$4,DK194,1)&gt;160,BG194-VLOOKUP(BI194,NyISM!$L$2:$V$4,DK194,1) &amp; " - " &amp; 160,BG194-VLOOKUP(BI194,NyISM!$L$2:$V$4,DK194,1) &amp; " - " &amp; BG194+VLOOKUP(BI194,NyISM!$L$2:$V$4,DK194,1))),""),"")</f>
        <v/>
      </c>
      <c r="CO194" s="4" t="str">
        <f>IF(AND(ISNUMBER(BH194),ISNUMBER(DK194)),IF(BH194-VLOOKUP(BI194,NyIAM!$L$2:$V$4,DK194,1)&lt;40,40 &amp; " - " &amp; BH194+VLOOKUP(BI194,NyIAM!$L$2:$V$4,DK194,1),IF(BH194+VLOOKUP(BI194,NyIAM!$L$2:$V$4,DK194,1)&gt;160,BH194-VLOOKUP(BI194,NyIAM!$L$2:$V$4,DK194,1) &amp; " - " &amp; 160,BH194-VLOOKUP(BI194,NyIAM!$L$2:$V$4,DK194,1) &amp; " - " &amp; BH194+VLOOKUP(BI194,NyIAM!$L$2:$V$4,DK194,1))),"")</f>
        <v/>
      </c>
      <c r="CP194" s="4" t="str">
        <f>IF(AF194="","",IF(AND(ISNUMBER(AF194),ISNUMBER(DK194)),IF(VLOOKUP(AF194,NyOm!$A$2:$K$30,DK194,1)=1,"Onormalt få ord",IF(VLOOKUP(AF194,NyOm!$A$2:$K$30,DK194,1)=2,"Färre antal ord än normalt",IF(VLOOKUP(AF194,NyOm!$A$2:$K$30,DK194,1)=3,"Normalt antal ord","")))))</f>
        <v/>
      </c>
      <c r="CQ194" s="4" t="str">
        <f>IF(AB194="","",IF(AND(ISNUMBER(AB194),ISNUMBER(DK194)),IF(VLOOKUP(AB194,NyPbTid!$A$2:$K$218,DK194,1)=1,"Onormalt lång tidsåtgång",IF(VLOOKUP(AB194,NyPbTid!$A$2:$K$218,DK194,1)=2,"Långsammare än normalt",IF(VLOOKUP(AB194,NyPbTid!$A$2:$K$218,DK194,1)=3,"Normal tidsåtgång","")))))</f>
        <v/>
      </c>
      <c r="CR194" s="4" t="str">
        <f>IF(AC194="","",IF(AND(ISNUMBER(AC194),ISNUMBER(DK194)),IF(VLOOKUP(AC194,NyPbFel!$A$2:$K$18,DK194,1)=1,"Onormalt antal fel",IF(VLOOKUP(AC194,NyPbFel!$A$2:$K$18,DK194,1)=2,"Fler fel än normalt",IF(VLOOKUP(AC194,NyPbFel!$A$2:$K$18,DK194,1)=3,"Normalt antal fel","")))))</f>
        <v/>
      </c>
      <c r="CS194" s="4" t="str">
        <f t="shared" si="50"/>
        <v/>
      </c>
      <c r="CT194" s="4" t="str">
        <f>IF(OR(ISNUMBER(CS194),CS194="0**"),IF(ISNUMBER(CS194),CS194/ABS(CS194)*VLOOKUP(1,SignDiff!$A$3:$K$4,DK194,1),VLOOKUP(1,SignDiff!$A$3:$K$4,DK194,1)),"")</f>
        <v/>
      </c>
      <c r="CU194" s="4" t="str">
        <f>IF(OR(ISNUMBER(CS194),CS194="0**"),IF(ISNUMBER(CS194),CS194/ABS(CS194)*VLOOKUP(1,SignDiff!$A$7:$K$8,DK194,1),VLOOKUP(1,SignDiff!$A$7:$K$8,DK194,1)),"")</f>
        <v/>
      </c>
      <c r="CV194" s="4" t="str">
        <f t="shared" si="51"/>
        <v/>
      </c>
      <c r="CW194" s="4" t="str">
        <f t="shared" si="52"/>
        <v/>
      </c>
      <c r="CX194" s="4" t="str">
        <f>IF(OR(ISNUMBER(CS194),CS194="0**"),IF(CS194="0**",VLOOKUP(0,'IRS-IES'!$A$2:$C$43,2,1),IF(CS194&lt;0,VLOOKUP(ABS(CS194),'IRS-IES'!$A$2:$C$43,2,1),VLOOKUP(ABS(CS194),'IRS-IES'!$A$2:$C$43,3,1))),"")</f>
        <v/>
      </c>
      <c r="CY194" s="4" t="str">
        <f t="shared" si="53"/>
        <v/>
      </c>
      <c r="CZ194" s="4" t="str">
        <f>IF(OR(ISNUMBER(CY194),CY194="0**"),IF(ISNUMBER(CY194),CY194/ABS(CY194)*VLOOKUP(2,SignDiff!$A$3:$K$4,DK194,1),VLOOKUP(2,SignDiff!$A$3:$K$4,DK194,1)),"")</f>
        <v/>
      </c>
      <c r="DA194" s="4" t="str">
        <f>IF(OR(ISNUMBER(CY194),CY194="0**"),IF(ISNUMBER(CY194),CY194/ABS(CY194)*VLOOKUP(2,SignDiff!$A$7:$K$8,DK194,1),VLOOKUP(2,SignDiff!$A$7:$K$8,DK194,1)),"")</f>
        <v/>
      </c>
      <c r="DB194" s="4" t="str">
        <f t="shared" si="54"/>
        <v/>
      </c>
      <c r="DC194" s="4" t="str">
        <f t="shared" si="55"/>
        <v/>
      </c>
      <c r="DD194" s="4" t="str">
        <f>IF(OR(ISNUMBER(CY194),CY194="0**"),IF(CY194="0**",VLOOKUP(0,'ISI-ISS'!$A$2:$C$43,2,1),IF(CY194&lt;0,VLOOKUP(ABS(CY194),'ISI-ISS'!$A$2:$C$43,2,1),VLOOKUP(ABS(CY194),'ISI-ISS'!$A$2:$C$43,3,1))),"")</f>
        <v/>
      </c>
      <c r="DE194" s="4" t="str">
        <f t="shared" si="56"/>
        <v/>
      </c>
      <c r="DF194" s="4" t="str">
        <f>IF(OR(ISNUMBER(DE194),DE194="0**"),IF(ISNUMBER(DE194),DE194/ABS(DE194)*VLOOKUP(2,SignDiff!$A$3:$K$4,DK194,1),VLOOKUP(2,SignDiff!$A$3:$K$4,DK194,1)),"")</f>
        <v/>
      </c>
      <c r="DG194" s="4" t="str">
        <f>IF(OR(ISNUMBER(DE194),DE194="0**"),IF(ISNUMBER(DE194),DE194/ABS(DE194)*VLOOKUP(2,SignDiff!$A$7:$K$8,DK194,1),VLOOKUP(2,SignDiff!$A$7:$K$8,DK194,1)),"")</f>
        <v/>
      </c>
      <c r="DH194" s="4" t="str">
        <f t="shared" si="57"/>
        <v/>
      </c>
      <c r="DI194" s="4" t="str">
        <f t="shared" si="58"/>
        <v/>
      </c>
      <c r="DJ194" s="4" t="str">
        <f>IF(OR(ISNUMBER(DE194),DE194="0**"),IF(DE194="0**",VLOOKUP(0,'ISI-ISM'!$A$2:$C$43,2,1),IF(DE194&lt;0,VLOOKUP(ABS(DE194),'ISI-ISM'!$A$2:$C$43,2,1),VLOOKUP(ABS(DE194),'ISI-ISM'!$A$2:$C$43,3,1))),"")</f>
        <v/>
      </c>
      <c r="DK194" s="4" t="str">
        <f>IF(ISERROR(VLOOKUP(N194,age!$A$2:$C$11,2,1)),"",VLOOKUP(N194,age!$A$2:$C$11,2,1))</f>
        <v/>
      </c>
      <c r="DL194" s="4" t="str">
        <f>IF(ISERROR(VLOOKUP(N194,age!$A$2:$C$11,3,1)),"",VLOOKUP(N194,age!$A$2:$C$11,3,1))</f>
        <v/>
      </c>
      <c r="DM194" s="4">
        <f t="shared" si="45"/>
        <v>0</v>
      </c>
      <c r="DN194" s="4">
        <f t="shared" si="46"/>
        <v>0</v>
      </c>
      <c r="DO194" s="4">
        <f t="shared" si="47"/>
        <v>0</v>
      </c>
      <c r="DP194" s="4">
        <f t="shared" si="48"/>
        <v>0</v>
      </c>
      <c r="DQ194" s="4">
        <f t="shared" si="49"/>
        <v>0</v>
      </c>
      <c r="DR194" s="9" t="str">
        <f t="shared" si="59"/>
        <v/>
      </c>
      <c r="DS194" s="9" t="str">
        <f t="shared" si="60"/>
        <v/>
      </c>
      <c r="DT194" s="9" t="str">
        <f t="shared" si="61"/>
        <v/>
      </c>
      <c r="DU194" s="9" t="str">
        <f t="shared" si="62"/>
        <v/>
      </c>
      <c r="DV194" s="9" t="str">
        <f t="shared" si="63"/>
        <v/>
      </c>
      <c r="DW194" s="9" t="str">
        <f t="shared" si="64"/>
        <v/>
      </c>
      <c r="DX194" s="9" t="str">
        <f t="shared" si="65"/>
        <v/>
      </c>
      <c r="DY194" s="9" t="str">
        <f>IF(AND(ISNUMBER(AJ194),ISNUMBER(DK194)),IF(AJ194-VLOOKUP(BI194,NyFi!$L$2:$V$4,DK194,1)&lt;1,1,AJ194-VLOOKUP(BI194,NyFi!$L$2:$V$4,DK194,1)),"")</f>
        <v/>
      </c>
      <c r="DZ194" s="9" t="str">
        <f>IF(AND(ISNUMBER(DK194),DK194&lt;8),IF(AND(ISNUMBER(AK194),ISNUMBER(DK194)),IF(AK194-VLOOKUP(BI194,NyGs!$L$2:$V$4,DK194,1)&lt;1,1,AK194-VLOOKUP(BI194,NyGs!$L$2:$V$4,DK194,1)),""),"")</f>
        <v/>
      </c>
      <c r="EA194" s="9" t="str">
        <f>IF(AND(ISNUMBER(AL194),ISNUMBER(DK194)),IF(AL194-VLOOKUP(BI194,NyRm!$L$2:$V$4,DK194,1)&lt;1,1,AL194-VLOOKUP(BI194,NyRm!$L$2:$V$4,DK194,1)),"")</f>
        <v/>
      </c>
      <c r="EB194" s="9" t="str">
        <f>IF(AND(ISNUMBER(AM194),ISNUMBER(DK194)),IF(AM194-VLOOKUP(BI194,NyFm!$L$2:$V$4,DK194,1)&lt;1,1,AM194-VLOOKUP(BI194,NyFm!$L$2:$V$4,DK194,1)),"")</f>
        <v/>
      </c>
      <c r="EC194" s="9" t="str">
        <f>IF(AND(ISNUMBER(DK194),DK194&lt;8),IF(AND(ISNUMBER(AN194),ISNUMBER(DK194)),IF(AN194-VLOOKUP(BI194,NyLi1R!$L$2:$V$4,DK194,1)&lt;1,1,AN194-VLOOKUP(BI194,NyLi1R!$L$2:$V$4,DK194,1)),""),"")</f>
        <v/>
      </c>
      <c r="ED194" s="9" t="str">
        <f>IF(AND(ISNUMBER(DK194),DK194&lt;8),IF(AND(ISNUMBER(AO194),ISNUMBER(DK194)),IF(AO194-VLOOKUP(BI194,NyLi1E!$L$2:$V$4,DK194,1)&lt;1,1,AO194-VLOOKUP(BI194,NyLi1E!$L$2:$V$4,DK194,1)),""),"")</f>
        <v/>
      </c>
      <c r="EE194" s="9" t="str">
        <f>IF(AND(ISNUMBER(DK194),DK194&lt;8),IF(AND(ISNUMBER(AP194),ISNUMBER(DK194)),IF(AP194-VLOOKUP(BI194,NyLi1T!$L$2:$V$4,DK194,1)&lt;1,1,AP194-VLOOKUP(BI194,NyLi1T!$L$2:$V$4,DK194,1)),""),"")</f>
        <v/>
      </c>
      <c r="EF194" s="9" t="str">
        <f>IF(AND(ISNUMBER(DK194),DK194&gt;7),IF(AND(ISNUMBER(AQ194),ISNUMBER(DK194)),IF(AQ194-VLOOKUP(BI194,NyLi2R!$L$2:$V$4,DK194,1)&lt;1,1,AQ194-VLOOKUP(BI194,NyLi2R!$L$2:$V$4,DK194,1)),""),"")</f>
        <v/>
      </c>
      <c r="EG194" s="9" t="str">
        <f>IF(AND(ISNUMBER(DK194),DK194&gt;7),IF(AND(ISNUMBER(AR194),ISNUMBER(DK194)),IF(AR194-VLOOKUP(BI194,NyLi2E!$L$2:$V$4,DK194,1)&lt;1,1,AR194-VLOOKUP(BI194,NyLi2E!$L$2:$V$4,DK194,1)),""),"")</f>
        <v/>
      </c>
      <c r="EH194" s="9" t="str">
        <f>IF(AND(ISNUMBER(DK194),DK194&gt;7),IF(AND(ISNUMBER(AS194),ISNUMBER(DK194)),IF(AS194-VLOOKUP(BI194,NyLi2T!$L$2:$V$4,DK194,1)&lt;1,1,AS194-VLOOKUP(BI194,NyLi2T!$L$2:$V$4,DK194,1)),""),"")</f>
        <v/>
      </c>
      <c r="EI194" s="9" t="str">
        <f>IF(AND(ISNUMBER(DK194),DK194&lt;8),IF(AND(ISNUMBER(AT194),ISNUMBER(DK194)),IF(AT194-VLOOKUP(BI194,NySs!$L$2:$V$4,DK194,1)&lt;1,1,AT194-VLOOKUP(BI194,NySs!$L$2:$V$4,DK194,1)),""),"")</f>
        <v/>
      </c>
      <c r="EJ194" s="9" t="str">
        <f>IF(AND(ISNUMBER(DK194),DK194&lt;9),IF(AND(ISNUMBER(AU194),ISNUMBER(DK194)),IF(AU194-VLOOKUP(BI194,NyEo!$L$2:$V$4,DK194,1)&lt;1,1,AU194-VLOOKUP(BI194,NyEo!$L$2:$V$4,DK194,1)),""),"")</f>
        <v/>
      </c>
      <c r="EK194" s="9" t="str">
        <f>IF(AND(ISNUMBER(DK194),DK194&gt;7),IF(AND(ISNUMBER(AV194),ISNUMBER(DK194)),IF(AV194-VLOOKUP(BI194,NyHt!$L$2:$V$4,DK194,1)&lt;1,1,AV194-VLOOKUP(BI194,NyHt!$L$2:$V$4,DK194,1)),""),"")</f>
        <v/>
      </c>
      <c r="EL194" s="9" t="str">
        <f>IF(AND(ISNUMBER(AW194),ISNUMBER(DK194)),IF(AW194-VLOOKUP(BI194,NySiF!$L$2:$V$4,DK194,1)&lt;1,1,AW194-VLOOKUP(BI194,NySiF!$L$2:$V$4,DK194,1)),"")</f>
        <v/>
      </c>
      <c r="EM194" s="9" t="str">
        <f>IF(AND(ISNUMBER(AX194),ISNUMBER(DK194)),IF(AX194-VLOOKUP(BI194,NySiB!$L$2:$V$4,DK194,1)&lt;1,1,AX194-VLOOKUP(BI194,NySiB!$L$2:$V$4,DK194,1)),"")</f>
        <v/>
      </c>
      <c r="EN194" s="9" t="str">
        <f>IF(AND(ISNUMBER(AY194),ISNUMBER(DK194)),IF(AY194-VLOOKUP(BI194,NySiT!$L$2:$V$4,DK194,1)&lt;1,1,AY194-VLOOKUP(BI194,NySiT!$L$2:$V$4,DK194,1)),"")</f>
        <v/>
      </c>
      <c r="EO194" s="9" t="str">
        <f>IF(AND(ISNUMBER(AZ194),ISNUMBER(DK194)),IF(AZ194-VLOOKUP(BI194,NyVs!$L$2:$V$4,DK194,1)&lt;1,1,AZ194-VLOOKUP(BI194,NyVs!$L$2:$V$4,DK194,1)),"")</f>
        <v/>
      </c>
      <c r="EP194" s="9" t="str">
        <f>IF(AND(ISNUMBER(BA194),ISNUMBER(DK194)),IF(BA194-VLOOKUP(BI194,NyPp!$L$2:$V$4,DK194,1)&lt;1,1,BA194-VLOOKUP(BI194,NyPp!$L$2:$V$4,DK194,1)),"")</f>
        <v/>
      </c>
      <c r="EQ194" s="9" t="str">
        <f>IF(AND(ISNUMBER(BB194),ISNUMBER(DK194)),IF(BB194-VLOOKUP(BI194,NyIGS!$L$2:$V$4,DK194,1)&lt;40,40,BB194-VLOOKUP(BI194,NyIGS!$L$2:$V$4,DK194,1)),"")</f>
        <v/>
      </c>
      <c r="ER194" s="9" t="str">
        <f>IF(AND(ISNUMBER(BC194),ISNUMBER(DK194)),IF(BC194-VLOOKUP(BI194,NyIRS!$L$2:$V$4,DK194,1)&lt;40,40,BC194-VLOOKUP(BI194,NyIRS!$L$2:$V$4,DK194,1)),"")</f>
        <v/>
      </c>
      <c r="ES194" s="9" t="str">
        <f>IF(AND(ISNUMBER(BD194),ISNUMBER(DK194)),IF(BD194-VLOOKUP(BI194,NyIES!$L$2:$V$4,DK194,1)&lt;40,40,BD194-VLOOKUP(BI194,NyIES!$L$2:$V$4,DK194,1)),"")</f>
        <v/>
      </c>
      <c r="ET194" s="9" t="str">
        <f>IF(AND(ISNUMBER(BE194),ISNUMBER(DK194)),IF(BE194-VLOOKUP(BI194,NyISI!$L$2:$V$4,DK194,1)&lt;40,40,BE194-VLOOKUP(BI194,NyISI!$L$2:$V$4,DK194,1)),"")</f>
        <v/>
      </c>
      <c r="EU194" s="9" t="str">
        <f>IF(AND(ISNUMBER(DK194),DK194&lt;8),IF(AND(ISNUMBER(BF194),ISNUMBER(DK194)),IF(BF194-VLOOKUP(BI194,NyISS!$L$2:$V$4,DK194,1)&lt;40,40,BF194-VLOOKUP(BI194,NyISS!$L$2:$V$4,DK194,1)),""),"")</f>
        <v/>
      </c>
      <c r="EV194" s="9" t="str">
        <f>IF(AND(ISNUMBER(DK194),DK194&gt;7),IF(AND(ISNUMBER(BG194),ISNUMBER(DK194)),IF(BG194-VLOOKUP(BI194,NyISM!$L$2:$V$4,DK194,1)&lt;40,40,BG194-VLOOKUP(BI194,NyISM!$L$2:$V$4,DK194,1)),""),"")</f>
        <v/>
      </c>
      <c r="EW194" s="9" t="str">
        <f>IF(AND(ISNUMBER(BH194),ISNUMBER(DK194)),IF(BH194-VLOOKUP(BI194,NyIAM!$L$2:$V$4,DK194,1)&lt;40,40,BH194-VLOOKUP(BI194,NyIAM!$L$2:$V$4,DK194,1)),"")</f>
        <v/>
      </c>
      <c r="EX194" s="9" t="str">
        <f>IF(AND(ISNUMBER(AJ194),ISNUMBER(DK194)),IF(AJ194+VLOOKUP(BI194,NyFi!$L$2:$V$4,DK194,1)&gt;19,19,AJ194+VLOOKUP(BI194,NyFi!$L$2:$V$4,DK194,1)),"")</f>
        <v/>
      </c>
      <c r="EY194" s="9" t="str">
        <f>IF(AND(ISNUMBER(DK194),DK194&lt;8),IF(AND(ISNUMBER(AK194),ISNUMBER(DK194)),IF(AK194+VLOOKUP(BI194,NyGs!$L$2:$V$4,DK194,1)&gt;19,19,AK194+VLOOKUP(BI194,NyGs!$L$2:$V$4,DK194,1)),""),"")</f>
        <v/>
      </c>
      <c r="EZ194" s="9" t="str">
        <f>IF(AND(ISNUMBER(AL194),ISNUMBER(DK194)),IF(AL194+VLOOKUP(BI194,NyRm!$L$2:$V$4,DK194,1)&gt;19,19,AL194+VLOOKUP(BI194,NyRm!$L$2:$V$4,DK194,1)),"")</f>
        <v/>
      </c>
      <c r="FA194" s="9" t="str">
        <f>IF(AND(ISNUMBER(AM194),ISNUMBER(DK194)),IF(AM194+VLOOKUP(BI194,NyFm!$L$2:$V$4,DK194,1)&gt;19,19,AM194+VLOOKUP(BI194,NyFm!$L$2:$V$4,DK194,1)),"")</f>
        <v/>
      </c>
      <c r="FB194" s="9" t="str">
        <f>IF(AND(ISNUMBER(DK194),DK194&lt;8),IF(AND(ISNUMBER(AN194),ISNUMBER(DK194)),IF(AN194+VLOOKUP(BI194,NyLi1R!$L$2:$V$4,DK194,1)&gt;19,19,AN194+VLOOKUP(BI194,NyLi1R!$L$2:$V$4,DK194,1)),""),"")</f>
        <v/>
      </c>
      <c r="FC194" s="9" t="str">
        <f>IF(AND(ISNUMBER(DK194),DK194&lt;8),IF(AND(ISNUMBER(AO194),ISNUMBER(DK194)),IF(AO194+VLOOKUP(BI194,NyLi1E!$L$2:$V$4,DK194,1)&gt;19,19,AO194+VLOOKUP(BI194,NyLi1E!$L$2:$V$4,DK194,1)),""),"")</f>
        <v/>
      </c>
      <c r="FD194" s="9" t="str">
        <f>IF(AND(ISNUMBER(DK194),DK194&lt;8),IF(AND(ISNUMBER(AP194),ISNUMBER(DK194)),IF(AP194+VLOOKUP(BI194,NyLi1T!$L$2:$V$4,DK194,1)&gt;19,19,AP194+VLOOKUP(BI194,NyLi1T!$L$2:$V$4,DK194,1)),""),"")</f>
        <v/>
      </c>
      <c r="FE194" s="9" t="str">
        <f>IF(AND(ISNUMBER(DK194),DK194&gt;7),IF(AND(ISNUMBER(AQ194),ISNUMBER(DK194)),IF(AQ194+VLOOKUP(BI194,NyLi2R!$L$2:$V$4,DK194,1)&gt;19,19,AQ194+VLOOKUP(BI194,NyLi2R!$L$2:$V$4,DK194,1)),""),"")</f>
        <v/>
      </c>
      <c r="FF194" s="9" t="str">
        <f>IF(AND(ISNUMBER(DK194),DK194&gt;7),IF(AND(ISNUMBER(AR194),ISNUMBER(DK194)),IF(AR194+VLOOKUP(BI194,NyLi2E!$L$2:$V$4,DK194,1)&gt;19,19,AR194+VLOOKUP(BI194,NyLi2E!$L$2:$V$4,DK194,1)),""),"")</f>
        <v/>
      </c>
      <c r="FG194" s="9" t="str">
        <f>IF(AND(ISNUMBER(DK194),DK194&gt;7),IF(AND(ISNUMBER(AS194),ISNUMBER(DK194)),IF(AS194+VLOOKUP(BI194,NyLi2T!$L$2:$V$4,DK194,1)&gt;19,19,AS194+VLOOKUP(BI194,NyLi2T!$L$2:$V$4,DK194,1)),""),"")</f>
        <v/>
      </c>
      <c r="FH194" s="9" t="str">
        <f>IF(AND(ISNUMBER(DK194),DK194&lt;8),IF(AND(ISNUMBER(AT194),ISNUMBER(DK194)),IF(AT194+VLOOKUP(BI194,NySs!$L$2:$V$4,DK194,1)&gt;19,19,AT194+VLOOKUP(BI194,NySs!$L$2:$V$4,DK194,1)),""),"")</f>
        <v/>
      </c>
      <c r="FI194" s="9" t="str">
        <f>IF(AND(ISNUMBER(DK194),DK194&lt;9),IF(AND(ISNUMBER(AU194),ISNUMBER(DK194)),IF(AU194+VLOOKUP(BI194,NyEo!$L$2:$V$4,DK194,1)&gt;19,19,AU194+VLOOKUP(BI194,NyEo!$L$2:$V$4,DK194,1)),""),"")</f>
        <v/>
      </c>
      <c r="FJ194" s="9" t="str">
        <f>IF(AND(ISNUMBER(DK194),DK194&gt;7),IF(AND(ISNUMBER(AV194),ISNUMBER(DK194)),IF(AV194+VLOOKUP(BI194,NyHt!$L$2:$V$4,DK194,1)&gt;19,19,AV194+VLOOKUP(BI194,NyHt!$L$2:$V$4,DK194,1)),""),"")</f>
        <v/>
      </c>
      <c r="FK194" s="9" t="str">
        <f>IF(AND(ISNUMBER(AW194),ISNUMBER(DK194)),IF(AW194+VLOOKUP(BI194,NySiF!$L$2:$V$4,DK194,1)&gt;19,19,AW194+VLOOKUP(BI194,NySiF!$L$2:$V$4,DK194,1)),"")</f>
        <v/>
      </c>
      <c r="FL194" s="9" t="str">
        <f>IF(AND(ISNUMBER(AX194),ISNUMBER(DK194)),IF(AX194+VLOOKUP(BI194,NySiB!$L$2:$V$4,DK194,1)&gt;19,19,AX194+VLOOKUP(BI194,NySiB!$L$2:$V$4,DK194,1)),"")</f>
        <v/>
      </c>
      <c r="FM194" s="9" t="str">
        <f>IF(AND(ISNUMBER(AY194),ISNUMBER(DK194)),IF(AY194+VLOOKUP(BI194,NySiT!$L$2:$V$4,DK194,1)&gt;19,19,AY194+VLOOKUP(BI194,NySiT!$L$2:$V$4,DK194,1)),"")</f>
        <v/>
      </c>
      <c r="FN194" s="9" t="str">
        <f>IF(AND(ISNUMBER(AZ194),ISNUMBER(DK194)),IF(AZ194+VLOOKUP(BI194,NyVs!$L$2:$V$4,DK194,1)&gt;19,19,AZ194+VLOOKUP(BI194,NyVs!$L$2:$V$4,DK194,1)),"")</f>
        <v/>
      </c>
      <c r="FO194" s="9" t="str">
        <f>IF(AND(ISNUMBER(BA194),ISNUMBER(DK194)),IF(BA194+VLOOKUP(BI194,NyPp!$L$2:$V$4,DK194,1)&gt;19,19,BA194+VLOOKUP(BI194,NyPp!$L$2:$V$4,DK194,1)),"")</f>
        <v/>
      </c>
      <c r="FP194" s="9" t="str">
        <f>IF(AND(ISNUMBER(BB194),ISNUMBER(DK194)),IF(BB194+VLOOKUP(BI194,NyIGS!$L$2:$V$4,DK194,1)&gt;160,160,BB194+VLOOKUP(BI194,NyIGS!$L$2:$V$4,DK194,1)),"")</f>
        <v/>
      </c>
      <c r="FQ194" s="9" t="str">
        <f>IF(AND(ISNUMBER(BC194),ISNUMBER(DK194)),IF(BC194+VLOOKUP(BI194,NyIRS!$L$2:$V$4,DK194,1)&gt;160,160,BC194+VLOOKUP(BI194,NyIRS!$L$2:$V$4,DK194,1)),"")</f>
        <v/>
      </c>
      <c r="FR194" s="9" t="str">
        <f>IF(AND(ISNUMBER(BD194),ISNUMBER(DK194)),IF(BD194+VLOOKUP(BI194,NyIES!$L$2:$V$4,DK194,1)&gt;160,160, BD194+VLOOKUP(BI194,NyIES!$L$2:$V$4,DK194,1)),"")</f>
        <v/>
      </c>
      <c r="FS194" s="9" t="str">
        <f>IF(AND(ISNUMBER(BE194),ISNUMBER(DK194)),IF(BE194+VLOOKUP(BI194,NyISI!$L$2:$V$4,DK194,1)&gt;160,160,BE194+VLOOKUP(BI194,NyISI!$L$2:$V$4,DK194,1)),"")</f>
        <v/>
      </c>
      <c r="FT194" s="9" t="str">
        <f>IF(AND(ISNUMBER(DK194),DK194&lt;8),IF(AND(ISNUMBER(BF194),ISNUMBER(DK194)),IF(BF194+VLOOKUP(BI194,NyISS!$L$2:$V$4,DK194,1)&gt;160,160,BF194+VLOOKUP(BI194,NyISS!$L$2:$V$4,DK194,1)),""),"")</f>
        <v/>
      </c>
      <c r="FU194" s="9" t="str">
        <f>IF(AND(ISNUMBER(DK194),DK194&gt;7),IF(AND(ISNUMBER(BG194),ISNUMBER(DK194)),IF(BG194+VLOOKUP(BI194,NyISM!$L$2:$V$4,DK194,1)&gt;160,160,BG194+VLOOKUP(BI194,NyISM!$L$2:$V$4,DK194,1)),""),"")</f>
        <v/>
      </c>
      <c r="FV194" s="9" t="str">
        <f>IF(AND(ISNUMBER(BH194),ISNUMBER(DK194)),IF(BH194+VLOOKUP(BI194,NyIAM!$L$2:$V$4,DK194,1)&gt;160,160,BH194+VLOOKUP(BI194,NyIAM!$L$2:$V$4,DK194,1)),"")</f>
        <v/>
      </c>
    </row>
    <row r="195" spans="1:178" x14ac:dyDescent="0.2">
      <c r="A195" s="51"/>
      <c r="B195" s="51"/>
      <c r="C195" s="51"/>
      <c r="D195" s="51"/>
      <c r="E195" s="51"/>
      <c r="F195" s="51"/>
      <c r="G195" s="51"/>
      <c r="H195" s="51"/>
      <c r="I195" s="51"/>
      <c r="J195" s="52"/>
      <c r="K195" s="52"/>
      <c r="L195" s="53"/>
      <c r="M195" s="53"/>
      <c r="N195" s="58" t="str">
        <f t="shared" si="44"/>
        <v/>
      </c>
      <c r="O195" s="53"/>
      <c r="P195" s="53"/>
      <c r="Q195" s="53"/>
      <c r="R195" s="53"/>
      <c r="S195" s="53"/>
      <c r="T195" s="53"/>
      <c r="U195" s="53"/>
      <c r="V195" s="53"/>
      <c r="W195" s="53"/>
      <c r="X195" s="53"/>
      <c r="Y195" s="53"/>
      <c r="Z195" s="53"/>
      <c r="AA195" s="53"/>
      <c r="AB195" s="53"/>
      <c r="AC195" s="53"/>
      <c r="AD195" s="53"/>
      <c r="AE195" s="53"/>
      <c r="AF195" s="53"/>
      <c r="AG195" s="53"/>
      <c r="AH195" s="53"/>
      <c r="AI195" s="53"/>
      <c r="AJ195" s="4" t="str">
        <f>IF(O195="","",IF(ISNUMBER(N195),VLOOKUP(O195,NyFi!$A$2:$K$40,DK195),""))</f>
        <v/>
      </c>
      <c r="AK195" s="4" t="str">
        <f>IF(P195="","",IF(AND(ISNUMBER(N195),DK195&lt;8),VLOOKUP(P195,NyGs!$A$2:$G$41,DK195),""))</f>
        <v/>
      </c>
      <c r="AL195" s="4" t="str">
        <f>IF(AA195="","",IF(ISNUMBER(N195),VLOOKUP(AA195,NyRm!$A$2:$K$56,DK195),""))</f>
        <v/>
      </c>
      <c r="AM195" s="4" t="str">
        <f>IF(Z195="","",IF(ISNUMBER(N195),VLOOKUP(Z195,NyFm!$A$2:$K$46,DK195),""))</f>
        <v/>
      </c>
      <c r="AN195" s="4" t="str">
        <f>IF(U195="","",IF(AND(ISNUMBER(N195),DK195&lt;8),VLOOKUP(U195,NyLi1R!$A$2:$G$20,DK195),""))</f>
        <v/>
      </c>
      <c r="AO195" s="4" t="str">
        <f>IF(V195="","",IF(AND(ISNUMBER(N195),DK195&lt;8),VLOOKUP(V195,NyLi1E!$A$2:$G$20,DK195),""))</f>
        <v/>
      </c>
      <c r="AP195" s="4" t="str">
        <f>IF(AND(ISNUMBER(N195),ISNUMBER(AN195),ISNUMBER(AO195),DK195&lt;8),VLOOKUP(AN195+AO195,NyLi1T!$A$2:$G$40,DK195),"")</f>
        <v/>
      </c>
      <c r="AQ195" s="4" t="str">
        <f>IF(W195="","",IF(AND(ISNUMBER(N195),DK195&gt;7),VLOOKUP(W195,NyLi2R!$A$2:$K$20,DK195),""))</f>
        <v/>
      </c>
      <c r="AR195" s="4" t="str">
        <f>IF(X195="","",IF(AND(ISNUMBER(N195),DK195&gt;7),VLOOKUP(X195,NyLi2E!$A$2:$K$20,DK195),""))</f>
        <v/>
      </c>
      <c r="AS195" s="4" t="str">
        <f>IF(AND(ISNUMBER(N195),ISNUMBER(AQ195),ISNUMBER(AR195),DK195&gt;7),VLOOKUP(AQ195+AR195,NyLi2T!$A$2:$K$40,DK195),"")</f>
        <v/>
      </c>
      <c r="AT195" s="4" t="str">
        <f>IF(AE195="","",IF(AND(ISNUMBER(N195),DK195&lt;8),VLOOKUP(AE195,NySs!$A$2:$G$28,DK195),""))</f>
        <v/>
      </c>
      <c r="AU195" s="4" t="str">
        <f>IF(AD195="","",IF(AND(ISNUMBER(N195),DK195&lt;9),VLOOKUP(AD195,NyEo!$A$2:$H$22,DK195),""))</f>
        <v/>
      </c>
      <c r="AV195" s="4" t="str">
        <f>IF(Q195="","",IF(AND(ISNUMBER(N195),DK195&gt;7),VLOOKUP(Q195,NyHt!$A$2:$K$17,DK195),""))</f>
        <v/>
      </c>
      <c r="AW195" s="4" t="str">
        <f>IF(R195="","",IF(ISNUMBER(N195),VLOOKUP(R195,NySiF!$A$2:$K$18,DK195),""))</f>
        <v/>
      </c>
      <c r="AX195" s="4" t="str">
        <f>IF(S195="","",IF(ISNUMBER(N195),VLOOKUP(S195,NySiB!$A$2:$K$16,DK195),""))</f>
        <v/>
      </c>
      <c r="AY195" s="4" t="str">
        <f>IF(T195="","",IF(ISNUMBER(N195),VLOOKUP(T195,NySiT!$A$2:$K$32,DK195),""))</f>
        <v/>
      </c>
      <c r="AZ195" s="4" t="str">
        <f>IF(Y195="","",IF(ISNUMBER(N195),VLOOKUP(Y195,NyVs!$A$2:$K$86,DK195),""))</f>
        <v/>
      </c>
      <c r="BA195" s="4" t="str">
        <f>IF(AI195="","",IF(ISNUMBER(N195),VLOOKUP(AI195,NyPp!$A$2:$K$202,DK195),""))</f>
        <v/>
      </c>
      <c r="BB195" s="4" t="str">
        <f>IF(AND(ISNUMBER(AJ195),ISNUMBER(AK195),ISNUMBER(AL195),ISNUMBER(AM195),DK195&lt;8),IF(COUNTIF(O195,0)+COUNTIF(P195,0)+COUNTIF(AA195,0)+COUNTIF(Z195,0)&gt;1,"",VLOOKUP(AJ195+AK195+AL195+AM195,NyIGS!$A$2:$K$78,DK195)),IF(AND(ISNUMBER(AJ195),ISNUMBER(AL195),ISNUMBER(AM195),ISNUMBER(AS195),DK195&gt;7),IF(COUNTIF(O195,0)+COUNTIF(AA195,0)+COUNTIF(Z195,0)+AND(COUNTIF(W195,0),COUNTIF(X195,0))&gt;1,"",VLOOKUP(AJ195+AL195+AM195+AS195,NyIGS!$A$2:$K$78,DK195)),""))</f>
        <v/>
      </c>
      <c r="BC195" s="4" t="str">
        <f>IF(AND(ISNUMBER(AJ195),ISNUMBER(AN195),ISNUMBER(AT195),DK195&lt;8),IF(COUNTIF(O195,0)+COUNTIF(U195,0)+COUNTIF(AE195,0)&gt;1,"",VLOOKUP(AJ195+AN195+AT195,NyIRS!$A$2:$K$59,DK195)),IF(AND(ISNUMBER(AJ195),ISNUMBER(AQ195),DK195&gt;7),IF(COUNTIF(O195,0)+COUNTIF(W195,0)&gt;1,"",VLOOKUP(AJ195+AQ195,NyIRS!$A$2:$K$59,DK195)),""))</f>
        <v/>
      </c>
      <c r="BD195" s="4" t="str">
        <f>IF(AND(ISNUMBER(AK195),ISNUMBER(AL195),ISNUMBER(AM195),DK195&lt;8),IF(COUNTIF(P195,0)+COUNTIF(AA195,0)+COUNTIF(Z195,0)&gt;1,"",VLOOKUP(AK195+AL195+AM195,NyIES!$A$2:$K$59,DK195)),IF(AND(ISNUMBER(AL195),ISNUMBER(AM195),ISNUMBER(AR195),DK195&gt;7),IF(COUNTIF(AA195,0)+COUNTIF(Z195,0)+COUNTIF(X195,0)&gt;1,"",VLOOKUP(AL195+AM195+AR195,NyIES!$A$2:$K$59,DK195)),""))</f>
        <v/>
      </c>
      <c r="BE195" s="4" t="str">
        <f>IF(AND(ISNUMBER(AJ195),ISNUMBER(AP195),ISNUMBER(AU195),DK195&lt;8),IF(COUNTIF(O195,0)+AND(COUNTIF(U195,0),COUNTIF(V195,0))+COUNTIF(AD195,0)&gt;1,"",VLOOKUP(AJ195+AP195+AU195,NyISI!$A$2:$K$59,DK195)),IF(AND(ISNUMBER(AS195),ISNUMBER(AU195),ISNUMBER(AV195),DK195=8),IF(COUNTIF(AD195,0)+COUNTIF(Q195,0)+AND(COUNTIF(W195,0),COUNTIF(X195,0))&gt;1,"",VLOOKUP(AS195+AU195+AV195,NyISI!$A$2:$K$59,DK195)),IF(AND(ISNUMBER(AS195),ISNUMBER(AV195),DK195&gt;8),IF(COUNTIF(Q195,0)+AND(COUNTIF(W195,0),COUNTIF(X195,0))&gt;1,"",VLOOKUP(AS195+AV195,NyISI!$A$2:$K$59,DK195)),"")))</f>
        <v/>
      </c>
      <c r="BF195" s="4" t="str">
        <f>IF(AND(ISNUMBER(AT195),ISNUMBER(AK195),ISNUMBER(AL195),ISNUMBER(AM195),DK195&lt;8),IF(COUNTIF(P195,0)+COUNTIF(AA195,0)+COUNTIF(Z195,0)+COUNTIF(AE195,0)&gt;1,"",VLOOKUP(AT195+AK195+AL195+AM195,NyISS!$A$2:$G$78,DK195)),"")</f>
        <v/>
      </c>
      <c r="BG195" s="4" t="str">
        <f>IF(AND(ISNUMBER(AJ195),ISNUMBER(AL195),ISNUMBER(AM195),DK195&gt;7),IF(COUNTIF(O195,0)+COUNTIF(AA195,0)+COUNTIF(Z195,0)&gt;1,"",VLOOKUP(AJ195+AL195+AM195,NyISM!$A$2:$K$59,DK195)),"")</f>
        <v/>
      </c>
      <c r="BH195" s="4" t="str">
        <f>IF(AND(ISNUMBER(AY195),ISNUMBER(AZ195)),IF(COUNTIF(T195,0)+COUNTIF(Y195,0)&gt;1,"",VLOOKUP(AY195+AZ195,NyIAM!$A$2:$K$40,DK195)),"")</f>
        <v/>
      </c>
      <c r="BJ195" s="4" t="str">
        <f>IF(ISNUMBER(BB195),VLOOKUP(BB195,Percentil!$A$2:$B$122,2,1),"")</f>
        <v/>
      </c>
      <c r="BK195" s="4" t="str">
        <f>IF(ISNUMBER(BC195),VLOOKUP(BC195,Percentil!$A$2:$B$122,2,1),"")</f>
        <v/>
      </c>
      <c r="BL195" s="4" t="str">
        <f>IF(ISNUMBER(BD195),VLOOKUP(BD195,Percentil!$A$2:$B$122,2,1),"")</f>
        <v/>
      </c>
      <c r="BM195" s="4" t="str">
        <f>IF(ISNUMBER(BE195),VLOOKUP(BE195,Percentil!$A$2:$B$122,2,1),"")</f>
        <v/>
      </c>
      <c r="BN195" s="4" t="str">
        <f>IF(ISNUMBER(BF195),VLOOKUP(BF195,Percentil!$A$2:$B$122,2,1),"")</f>
        <v/>
      </c>
      <c r="BO195" s="4" t="str">
        <f>IF(ISNUMBER(BG195),VLOOKUP(BG195,Percentil!$A$2:$B$122,2,1),"")</f>
        <v/>
      </c>
      <c r="BP195" s="4" t="str">
        <f>IF(ISNUMBER(BH195),VLOOKUP(BH195,Percentil!$A$2:$B$122,2,1),"")</f>
        <v/>
      </c>
      <c r="BQ195" s="4" t="str">
        <f>IF(AND(ISNUMBER(AJ195),ISNUMBER(DK195)),IF(AJ195-VLOOKUP(BI195,NyFi!$L$2:$V$4,DK195,1)&lt;1,1 &amp; " - " &amp; AJ195+VLOOKUP(BI195,NyFi!$L$2:$V$4,DK195,1),IF(AJ195+VLOOKUP(BI195,NyFi!$L$2:$V$4,DK195,1)&gt;19,AJ195-VLOOKUP(BI195,NyFi!$L$2:$V$4,DK195,1) &amp; " - " &amp; 19,AJ195-VLOOKUP(BI195,NyFi!$L$2:$V$4,DK195,1) &amp; " - " &amp; AJ195+VLOOKUP(BI195,NyFi!$L$2:$V$4,DK195,1))),"")</f>
        <v/>
      </c>
      <c r="BR195" s="4" t="str">
        <f>IF(AND(ISNUMBER(DK195),DK195&lt;8),IF(AND(ISNUMBER(AK195),ISNUMBER(DK195)),IF(AK195-VLOOKUP(BI195,NyGs!$L$2:$V$4,DK195,1)&lt;1,1 &amp; " - " &amp; AK195+VLOOKUP(BI195,NyGs!$L$2:$V$4,DK195,1),IF(AK195+VLOOKUP(BI195,NyGs!$L$2:$V$4,DK195,1)&gt;19,AK195-VLOOKUP(BI195,NyGs!$L$2:$V$4,DK195,1) &amp; " - " &amp; 19,AK195-VLOOKUP(BI195,NyGs!$L$2:$V$4,DK195,1) &amp; " - " &amp; AK195+VLOOKUP(BI195,NyGs!$L$2:$V$4,DK195,1))),""),"")</f>
        <v/>
      </c>
      <c r="BS195" s="4" t="str">
        <f>IF(AND(ISNUMBER(AL195),ISNUMBER(DK195)),IF(AL195-VLOOKUP(BI195,NyRm!$L$2:$V$4,DK195,1)&lt;1,1 &amp; " - " &amp; AL195+VLOOKUP(BI195,NyRm!$L$2:$V$4,DK195,1),IF(AL195+VLOOKUP(BI195,NyRm!$L$2:$V$4,DK195,1)&gt;19,AL195-VLOOKUP(BI195,NyRm!$L$2:$V$4,DK195,1) &amp; " - " &amp; 19,AL195-VLOOKUP(BI195,NyRm!$L$2:$V$4,DK195,1) &amp; " - " &amp; AL195+VLOOKUP(BI195,NyRm!$L$2:$V$4,DK195,1))),"")</f>
        <v/>
      </c>
      <c r="BT195" s="4" t="str">
        <f>IF(AND(ISNUMBER(AM195),ISNUMBER(DK195)),IF(AM195-VLOOKUP(BI195,NyFm!$L$2:$V$4,DK195,1)&lt;1,1 &amp; " - " &amp; AM195+VLOOKUP(BI195,NyFm!$L$2:$V$4,DK195,1),IF(AM195+VLOOKUP(BI195,NyFm!$L$2:$V$4,DK195,1)&gt;19,AM195-VLOOKUP(BI195,NyFm!$L$2:$V$4,DK195,1) &amp; " - " &amp; 19,AM195-VLOOKUP(BI195,NyFm!$L$2:$V$4,DK195,1) &amp; " - " &amp; AM195+VLOOKUP(BI195,NyFm!$L$2:$V$4,DK195,1))),"")</f>
        <v/>
      </c>
      <c r="BU195" s="4" t="str">
        <f>IF(AND(ISNUMBER(DK195),DK195&lt;8),IF(AND(ISNUMBER(AN195),ISNUMBER(DK195)),IF(AN195-VLOOKUP(BI195,NyLi1R!$L$2:$V$4,DK195,1)&lt;1,1 &amp; " - " &amp; AN195+VLOOKUP(BI195,NyLi1R!$L$2:$V$4,DK195,1),IF(AN195+VLOOKUP(BI195,NyLi1R!$L$2:$V$4,DK195,1)&gt;19,AN195-VLOOKUP(BI195,NyLi1R!$L$2:$V$4,DK195,1) &amp; " - " &amp; 19,AN195-VLOOKUP(BI195,NyLi1R!$L$2:$V$4,DK195,1) &amp; " - " &amp; AN195+VLOOKUP(BI195,NyLi1R!$L$2:$V$4,DK195,1))),""),"")</f>
        <v/>
      </c>
      <c r="BV195" s="4" t="str">
        <f>IF(AND(ISNUMBER(DK195),DK195&lt;8),IF(AND(ISNUMBER(AO195),ISNUMBER(DK195)),IF(AO195-VLOOKUP(BI195,NyLi1E!$L$2:$V$4,DK195,1)&lt;1,1 &amp; " - " &amp; AO195+VLOOKUP(BI195,NyLi1E!$L$2:$V$4,DK195,1),IF(AO195+VLOOKUP(BI195,NyLi1E!$L$2:$V$4,DK195,1)&gt;19,AO195-VLOOKUP(BI195,NyLi1E!$L$2:$V$4,DK195,1) &amp; " - " &amp; 19,AO195-VLOOKUP(BI195,NyLi1E!$L$2:$V$4,DK195,1) &amp; " - " &amp; AO195+VLOOKUP(BI195,NyLi1E!$L$2:$V$4,DK195,1))),""),"")</f>
        <v/>
      </c>
      <c r="BW195" s="4" t="str">
        <f>IF(AND(ISNUMBER(DK195),DK195&lt;8),IF(AND(ISNUMBER(AP195),ISNUMBER(DK195)),IF(AP195-VLOOKUP(BI195,NyLi1T!$L$2:$V$4,DK195,1)&lt;1,1 &amp; " - " &amp; AP195+VLOOKUP(BI195,NyLi1T!$L$2:$V$4,DK195,1),IF(AP195+VLOOKUP(BI195,NyLi1T!$L$2:$V$4,DK195,1)&gt;19,AP195-VLOOKUP(BI195,NyLi1T!$L$2:$V$4,DK195,1) &amp; " - " &amp; 19,AP195-VLOOKUP(BI195,NyLi1T!$L$2:$V$4,DK195,1) &amp; " - " &amp; AP195+VLOOKUP(BI195,NyLi1T!$L$2:$V$4,DK195,1))),""),"")</f>
        <v/>
      </c>
      <c r="BX195" s="4" t="str">
        <f>IF(AND(ISNUMBER(DK195),DK195&gt;7),IF(AND(ISNUMBER(AQ195),ISNUMBER(DK195)),IF(AQ195-VLOOKUP(BI195,NyLi2R!$L$2:$V$4,DK195,1)&lt;1,1 &amp; " - " &amp; AQ195+VLOOKUP(BI195,NyLi2R!$L$2:$V$4,DK195,1),IF(AQ195+VLOOKUP(BI195,NyLi2R!$L$2:$V$4,DK195,1)&gt;19,AQ195-VLOOKUP(BI195,NyLi2R!$L$2:$V$4,DK195,1) &amp; " - " &amp; 19,AQ195-VLOOKUP(BI195,NyLi2R!$L$2:$V$4,DK195,1) &amp; " - " &amp; AQ195+VLOOKUP(BI195,NyLi2R!$L$2:$V$4,DK195,1))),""),"")</f>
        <v/>
      </c>
      <c r="BY195" s="4" t="str">
        <f>IF(AND(ISNUMBER(DK195),DK195&gt;7),IF(AND(ISNUMBER(AR195),ISNUMBER(DK195)),IF(AR195-VLOOKUP(BI195,NyLi2E!$L$2:$V$4,DK195,1)&lt;1,1 &amp; " - " &amp; AR195+VLOOKUP(BI195,NyLi2E!$L$2:$V$4,DK195,1),IF(AR195+VLOOKUP(BI195,NyLi2E!$L$2:$V$4,DK195,1)&gt;19,AR195-VLOOKUP(BI195,NyLi2E!$L$2:$V$4,DK195,1) &amp; " - " &amp; 19,AR195-VLOOKUP(BI195,NyLi2E!$L$2:$V$4,DK195,1) &amp; " - " &amp; AR195+VLOOKUP(BI195,NyLi2E!$L$2:$V$4,DK195,1))),""),"")</f>
        <v/>
      </c>
      <c r="BZ195" s="4" t="str">
        <f>IF(AND(ISNUMBER(DK195),DK195&gt;7),IF(AND(ISNUMBER(AS195),ISNUMBER(DK195)),IF(AS195-VLOOKUP(BI195,NyLi2T!$L$2:$V$4,DK195,1)&lt;1,1 &amp; " - " &amp; AS195+VLOOKUP(BI195,NyLi2T!$L$2:$V$4,DK195,1),IF(AS195+VLOOKUP(BI195,NyLi2T!$L$2:$V$4,DK195,1)&gt;19,AS195-VLOOKUP(BI195,NyLi2T!$L$2:$V$4,DK195,1) &amp; " - " &amp; 19,AS195-VLOOKUP(BI195,NyLi2T!$L$2:$V$4,DK195,1) &amp; " - " &amp; AS195+VLOOKUP(BI195,NyLi2T!$L$2:$V$4,DK195,1))),""),"")</f>
        <v/>
      </c>
      <c r="CA195" s="4" t="str">
        <f>IF(AND(ISNUMBER(DK195),DK195&lt;8),IF(AND(ISNUMBER(AT195),ISNUMBER(DK195)),IF(AT195-VLOOKUP(BI195,NySs!$L$2:$V$4,DK195,1)&lt;1,1 &amp; " - " &amp; AT195+VLOOKUP(BI195,NySs!$L$2:$V$4,DK195,1),IF(AT195+VLOOKUP(BI195,NySs!$L$2:$V$4,DK195,1)&gt;19,AT195-VLOOKUP(BI195,NySs!$L$2:$V$4,DK195,1) &amp; " - " &amp; 19,AT195-VLOOKUP(BI195,NySs!$L$2:$V$4,DK195,1) &amp; " - " &amp; AT195+VLOOKUP(BI195,NySs!$L$2:$V$4,DK195,1))),""),"")</f>
        <v/>
      </c>
      <c r="CB195" s="4" t="str">
        <f>IF(AND(ISNUMBER(DK195),DK195&lt;9),IF(AND(ISNUMBER(AU195),ISNUMBER(DK195)),IF(AU195-VLOOKUP(BI195,NyEo!$L$2:$V$4,DK195,1)&lt;1,1 &amp; " - " &amp; AU195+VLOOKUP(BI195,NyEo!$L$2:$V$4,DK195,1),IF(AU195+VLOOKUP(BI195,NyEo!$L$2:$V$4,DK195,1)&gt;19,AU195-VLOOKUP(BI195,NyEo!$L$2:$V$4,DK195,1) &amp; " - " &amp; 19,AU195-VLOOKUP(BI195,NyEo!$L$2:$V$4,DK195,1) &amp; " - " &amp; AU195+VLOOKUP(BI195,NyEo!$L$2:$V$4,DK195,1))),""),"")</f>
        <v/>
      </c>
      <c r="CC195" s="4" t="str">
        <f>IF(AND(ISNUMBER(DK195),DK195&gt;7),IF(AND(ISNUMBER(AV195),ISNUMBER(DK195)),IF(AV195-VLOOKUP(BI195,NyHt!$L$2:$V$4,DK195,1)&lt;1,1 &amp; " - " &amp; AV195+VLOOKUP(BI195,NyHt!$L$2:$V$4,DK195,1),IF(AV195+VLOOKUP(BI195,NyHt!$L$2:$V$4,DK195,1)&gt;19,AV195-VLOOKUP(BI195,NyHt!$L$2:$V$4,DK195,1) &amp; " - " &amp; 19,AV195-VLOOKUP(BI195,NyHt!$L$2:$V$4,DK195,1) &amp; " - " &amp; AV195+VLOOKUP(BI195,NyHt!$L$2:$V$4,DK195,1))),""),"")</f>
        <v/>
      </c>
      <c r="CD195" s="4" t="str">
        <f>IF(AND(ISNUMBER(AW195),ISNUMBER(DK195)),IF(AW195-VLOOKUP(BI195,NySiF!$L$2:$V$4,DK195,1)&lt;1,1 &amp; " - " &amp; AW195+VLOOKUP(BI195,NySiF!$L$2:$V$4,DK195,1),IF(AW195+VLOOKUP(BI195,NySiF!$L$2:$V$4,DK195,1)&gt;19,AW195-VLOOKUP(BI195,NySiF!$L$2:$V$4,DK195,1) &amp; " - " &amp; 19,AW195-VLOOKUP(BI195,NySiF!$L$2:$V$4,DK195,1) &amp; " - " &amp; AW195+VLOOKUP(BI195,NySiF!$L$2:$V$4,DK195,1))),"")</f>
        <v/>
      </c>
      <c r="CE195" s="4" t="str">
        <f>IF(AND(ISNUMBER(AX195),ISNUMBER(DK195)),IF(AX195-VLOOKUP(BI195,NySiB!$L$2:$V$4,DK195,1)&lt;1,1 &amp; " - " &amp; AX195+VLOOKUP(BI195,NySiB!$L$2:$V$4,DK195,1),IF(AX195+VLOOKUP(BI195,NySiB!$L$2:$V$4,DK195,1)&gt;19,AX195-VLOOKUP(BI195,NySiB!$L$2:$V$4,DK195,1) &amp; " - " &amp; 19,AX195-VLOOKUP(BI195,NySiB!$L$2:$V$4,DK195,1) &amp; " - " &amp; AX195+VLOOKUP(BI195,NySiB!$L$2:$V$4,DK195,1))),"")</f>
        <v/>
      </c>
      <c r="CF195" s="4" t="str">
        <f>IF(AND(ISNUMBER(AY195),ISNUMBER(DK195)),IF(AY195-VLOOKUP(BI195,NySiT!$L$2:$V$4,DK195,1)&lt;1,1 &amp; " - " &amp; AY195+VLOOKUP(BI195,NySiT!$L$2:$V$4,DK195,1),IF(AY195+VLOOKUP(BI195,NySiT!$L$2:$V$4,DK195,1)&gt;19,AY195-VLOOKUP(BI195,NySiT!$L$2:$V$4,DK195,1) &amp; " - " &amp; 19,AY195-VLOOKUP(BI195,NySiT!$L$2:$V$4,DK195,1) &amp; " - " &amp; AY195+VLOOKUP(BI195,NySiT!$L$2:$V$4,DK195,1))),"")</f>
        <v/>
      </c>
      <c r="CG195" s="4" t="str">
        <f>IF(AND(ISNUMBER(AZ195),ISNUMBER(DK195)),IF(AZ195-VLOOKUP(BI195,NyVs!$L$2:$V$4,DK195,1)&lt;1,1 &amp; " - " &amp; AZ195+VLOOKUP(BI195,NyVs!$L$2:$V$4,DK195,1),IF(AZ195+VLOOKUP(BI195,NyVs!$L$2:$V$4,DK195,1)&gt;19,AZ195-VLOOKUP(BI195,NyVs!$L$2:$V$4,DK195,1) &amp; " - " &amp; 19,AZ195-VLOOKUP(BI195,NyVs!$L$2:$V$4,DK195,1) &amp; " - " &amp; AZ195+VLOOKUP(BI195,NyVs!$L$2:$V$4,DK195,1))),"")</f>
        <v/>
      </c>
      <c r="CH195" s="4" t="str">
        <f>IF(AND(ISNUMBER(BA195),ISNUMBER(DK195)),IF(BA195-VLOOKUP(BI195,NyPp!$L$2:$V$4,DK195,1)&lt;1,1 &amp; " - " &amp; BA195+VLOOKUP(BI195,NyPp!$L$2:$V$4,DK195,1),IF(BA195+VLOOKUP(BI195,NyPp!$L$2:$V$4,DK195,1)&gt;19,BA195-VLOOKUP(BI195,NyPp!$L$2:$V$4,DK195,1) &amp; " - " &amp; 19,BA195-VLOOKUP(BI195,NyPp!$L$2:$V$4,DK195,1) &amp; " - " &amp; BA195+VLOOKUP(BI195,NyPp!$L$2:$V$4,DK195,1))),"")</f>
        <v/>
      </c>
      <c r="CI195" s="4" t="str">
        <f>IF(AND(ISNUMBER(BB195),ISNUMBER(DK195)),IF(BB195-VLOOKUP(BI195,NyIGS!$L$2:$V$4,DK195,1)&lt;40,40 &amp; " - " &amp; BB195+VLOOKUP(BI195,NyIGS!$L$2:$V$4,DK195,1),IF(BB195+VLOOKUP(BI195,NyIGS!$L$2:$V$4,DK195,1)&gt;160,BB195-VLOOKUP(BI195,NyIGS!$L$2:$V$4,DK195,1) &amp; " - " &amp; 160,BB195-VLOOKUP(BI195,NyIGS!$L$2:$V$4,DK195,1) &amp; " - " &amp; BB195+VLOOKUP(BI195,NyIGS!$L$2:$V$4,DK195,1))),"")</f>
        <v/>
      </c>
      <c r="CJ195" s="4" t="str">
        <f>IF(AND(ISNUMBER(BC195),ISNUMBER(DK195)),IF(BC195-VLOOKUP(BI195,NyIRS!$L$2:$V$4,DK195,1)&lt;40,40 &amp; " - " &amp; BC195+VLOOKUP(BI195,NyIRS!$L$2:$V$4,DK195,1),IF(BC195+VLOOKUP(BI195,NyIRS!$L$2:$V$4,DK195,1)&gt;160,BC195-VLOOKUP(BI195,NyIRS!$L$2:$V$4,DK195,1) &amp; " - " &amp; 160,BC195-VLOOKUP(BI195,NyIRS!$L$2:$V$4,DK195,1) &amp; " - " &amp; BC195+VLOOKUP(BI195,NyIRS!$L$2:$V$4,DK195,1))),"")</f>
        <v/>
      </c>
      <c r="CK195" s="4" t="str">
        <f>IF(AND(ISNUMBER(BD195),ISNUMBER(DK195)),IF(BD195-VLOOKUP(BI195,NyIES!$L$2:$V$4,DK195,1)&lt;40,40 &amp; " - " &amp; BD195+VLOOKUP(BI195,NyIES!$L$2:$V$4,DK195,1),IF(BD195+VLOOKUP(BI195,NyIES!$L$2:$V$4,DK195,1)&gt;160,BD195-VLOOKUP(BI195,NyIES!$L$2:$V$4,DK195,1) &amp; " - " &amp; 160,BD195-VLOOKUP(BI195,NyIES!$L$2:$V$4,DK195,1) &amp; " - " &amp; BD195+VLOOKUP(BI195,NyIES!$L$2:$V$4,DK195,1))),"")</f>
        <v/>
      </c>
      <c r="CL195" s="4" t="str">
        <f>IF(AND(ISNUMBER(BE195),ISNUMBER(DK195)),IF(BE195-VLOOKUP(BI195,NyISI!$L$2:$V$4,DK195,1)&lt;40,40 &amp; " - " &amp; BE195+VLOOKUP(BI195,NyISI!$L$2:$V$4,DK195,1),IF(BE195+VLOOKUP(BI195,NyISI!$L$2:$V$4,DK195,1)&gt;160,BE195-VLOOKUP(BI195,NyISI!$L$2:$V$4,DK195,1) &amp; " - " &amp; 160,BE195-VLOOKUP(BI195,NyISI!$L$2:$V$4,DK195,1) &amp; " - " &amp; BE195+VLOOKUP(BI195,NyISI!$L$2:$V$4,DK195,1))),"")</f>
        <v/>
      </c>
      <c r="CM195" s="4" t="str">
        <f>IF(AND(ISNUMBER(DK195),DK195&lt;8),IF(AND(ISNUMBER(BF195),ISNUMBER(DK195)),IF(BF195-VLOOKUP(BI195,NyISS!$L$2:$V$4,DK195,1)&lt;40,40 &amp; " - " &amp; BF195+VLOOKUP(BI195,NyISS!$L$2:$V$4,DK195,1),IF(BF195+VLOOKUP(BI195,NyISS!$L$2:$V$4,DK195,1)&gt;160,BF195-VLOOKUP(BI195,NyISS!$L$2:$V$4,DK195,1) &amp; " - " &amp; 160,BF195-VLOOKUP(BI195,NyISS!$L$2:$V$4,DK195,1) &amp; " - " &amp; BF195+VLOOKUP(BI195,NyISS!$L$2:$V$4,DK195,1))),""),"")</f>
        <v/>
      </c>
      <c r="CN195" s="4" t="str">
        <f>IF(AND(ISNUMBER(DK195),DK195&gt;7),IF(AND(ISNUMBER(BG195),ISNUMBER(DK195)),IF(BG195-VLOOKUP(BI195,NyISM!$L$2:$V$4,DK195,1)&lt;40,40 &amp; " - " &amp; BG195+VLOOKUP(BI195,NyISM!$L$2:$V$4,DK195,1),IF(BG195+VLOOKUP(BI195,NyISM!$L$2:$V$4,DK195,1)&gt;160,BG195-VLOOKUP(BI195,NyISM!$L$2:$V$4,DK195,1) &amp; " - " &amp; 160,BG195-VLOOKUP(BI195,NyISM!$L$2:$V$4,DK195,1) &amp; " - " &amp; BG195+VLOOKUP(BI195,NyISM!$L$2:$V$4,DK195,1))),""),"")</f>
        <v/>
      </c>
      <c r="CO195" s="4" t="str">
        <f>IF(AND(ISNUMBER(BH195),ISNUMBER(DK195)),IF(BH195-VLOOKUP(BI195,NyIAM!$L$2:$V$4,DK195,1)&lt;40,40 &amp; " - " &amp; BH195+VLOOKUP(BI195,NyIAM!$L$2:$V$4,DK195,1),IF(BH195+VLOOKUP(BI195,NyIAM!$L$2:$V$4,DK195,1)&gt;160,BH195-VLOOKUP(BI195,NyIAM!$L$2:$V$4,DK195,1) &amp; " - " &amp; 160,BH195-VLOOKUP(BI195,NyIAM!$L$2:$V$4,DK195,1) &amp; " - " &amp; BH195+VLOOKUP(BI195,NyIAM!$L$2:$V$4,DK195,1))),"")</f>
        <v/>
      </c>
      <c r="CP195" s="4" t="str">
        <f>IF(AF195="","",IF(AND(ISNUMBER(AF195),ISNUMBER(DK195)),IF(VLOOKUP(AF195,NyOm!$A$2:$K$30,DK195,1)=1,"Onormalt få ord",IF(VLOOKUP(AF195,NyOm!$A$2:$K$30,DK195,1)=2,"Färre antal ord än normalt",IF(VLOOKUP(AF195,NyOm!$A$2:$K$30,DK195,1)=3,"Normalt antal ord","")))))</f>
        <v/>
      </c>
      <c r="CQ195" s="4" t="str">
        <f>IF(AB195="","",IF(AND(ISNUMBER(AB195),ISNUMBER(DK195)),IF(VLOOKUP(AB195,NyPbTid!$A$2:$K$218,DK195,1)=1,"Onormalt lång tidsåtgång",IF(VLOOKUP(AB195,NyPbTid!$A$2:$K$218,DK195,1)=2,"Långsammare än normalt",IF(VLOOKUP(AB195,NyPbTid!$A$2:$K$218,DK195,1)=3,"Normal tidsåtgång","")))))</f>
        <v/>
      </c>
      <c r="CR195" s="4" t="str">
        <f>IF(AC195="","",IF(AND(ISNUMBER(AC195),ISNUMBER(DK195)),IF(VLOOKUP(AC195,NyPbFel!$A$2:$K$18,DK195,1)=1,"Onormalt antal fel",IF(VLOOKUP(AC195,NyPbFel!$A$2:$K$18,DK195,1)=2,"Fler fel än normalt",IF(VLOOKUP(AC195,NyPbFel!$A$2:$K$18,DK195,1)=3,"Normalt antal fel","")))))</f>
        <v/>
      </c>
      <c r="CS195" s="4" t="str">
        <f t="shared" si="50"/>
        <v/>
      </c>
      <c r="CT195" s="4" t="str">
        <f>IF(OR(ISNUMBER(CS195),CS195="0**"),IF(ISNUMBER(CS195),CS195/ABS(CS195)*VLOOKUP(1,SignDiff!$A$3:$K$4,DK195,1),VLOOKUP(1,SignDiff!$A$3:$K$4,DK195,1)),"")</f>
        <v/>
      </c>
      <c r="CU195" s="4" t="str">
        <f>IF(OR(ISNUMBER(CS195),CS195="0**"),IF(ISNUMBER(CS195),CS195/ABS(CS195)*VLOOKUP(1,SignDiff!$A$7:$K$8,DK195,1),VLOOKUP(1,SignDiff!$A$7:$K$8,DK195,1)),"")</f>
        <v/>
      </c>
      <c r="CV195" s="4" t="str">
        <f t="shared" si="51"/>
        <v/>
      </c>
      <c r="CW195" s="4" t="str">
        <f t="shared" si="52"/>
        <v/>
      </c>
      <c r="CX195" s="4" t="str">
        <f>IF(OR(ISNUMBER(CS195),CS195="0**"),IF(CS195="0**",VLOOKUP(0,'IRS-IES'!$A$2:$C$43,2,1),IF(CS195&lt;0,VLOOKUP(ABS(CS195),'IRS-IES'!$A$2:$C$43,2,1),VLOOKUP(ABS(CS195),'IRS-IES'!$A$2:$C$43,3,1))),"")</f>
        <v/>
      </c>
      <c r="CY195" s="4" t="str">
        <f t="shared" si="53"/>
        <v/>
      </c>
      <c r="CZ195" s="4" t="str">
        <f>IF(OR(ISNUMBER(CY195),CY195="0**"),IF(ISNUMBER(CY195),CY195/ABS(CY195)*VLOOKUP(2,SignDiff!$A$3:$K$4,DK195,1),VLOOKUP(2,SignDiff!$A$3:$K$4,DK195,1)),"")</f>
        <v/>
      </c>
      <c r="DA195" s="4" t="str">
        <f>IF(OR(ISNUMBER(CY195),CY195="0**"),IF(ISNUMBER(CY195),CY195/ABS(CY195)*VLOOKUP(2,SignDiff!$A$7:$K$8,DK195,1),VLOOKUP(2,SignDiff!$A$7:$K$8,DK195,1)),"")</f>
        <v/>
      </c>
      <c r="DB195" s="4" t="str">
        <f t="shared" si="54"/>
        <v/>
      </c>
      <c r="DC195" s="4" t="str">
        <f t="shared" si="55"/>
        <v/>
      </c>
      <c r="DD195" s="4" t="str">
        <f>IF(OR(ISNUMBER(CY195),CY195="0**"),IF(CY195="0**",VLOOKUP(0,'ISI-ISS'!$A$2:$C$43,2,1),IF(CY195&lt;0,VLOOKUP(ABS(CY195),'ISI-ISS'!$A$2:$C$43,2,1),VLOOKUP(ABS(CY195),'ISI-ISS'!$A$2:$C$43,3,1))),"")</f>
        <v/>
      </c>
      <c r="DE195" s="4" t="str">
        <f t="shared" si="56"/>
        <v/>
      </c>
      <c r="DF195" s="4" t="str">
        <f>IF(OR(ISNUMBER(DE195),DE195="0**"),IF(ISNUMBER(DE195),DE195/ABS(DE195)*VLOOKUP(2,SignDiff!$A$3:$K$4,DK195,1),VLOOKUP(2,SignDiff!$A$3:$K$4,DK195,1)),"")</f>
        <v/>
      </c>
      <c r="DG195" s="4" t="str">
        <f>IF(OR(ISNUMBER(DE195),DE195="0**"),IF(ISNUMBER(DE195),DE195/ABS(DE195)*VLOOKUP(2,SignDiff!$A$7:$K$8,DK195,1),VLOOKUP(2,SignDiff!$A$7:$K$8,DK195,1)),"")</f>
        <v/>
      </c>
      <c r="DH195" s="4" t="str">
        <f t="shared" si="57"/>
        <v/>
      </c>
      <c r="DI195" s="4" t="str">
        <f t="shared" si="58"/>
        <v/>
      </c>
      <c r="DJ195" s="4" t="str">
        <f>IF(OR(ISNUMBER(DE195),DE195="0**"),IF(DE195="0**",VLOOKUP(0,'ISI-ISM'!$A$2:$C$43,2,1),IF(DE195&lt;0,VLOOKUP(ABS(DE195),'ISI-ISM'!$A$2:$C$43,2,1),VLOOKUP(ABS(DE195),'ISI-ISM'!$A$2:$C$43,3,1))),"")</f>
        <v/>
      </c>
      <c r="DK195" s="4" t="str">
        <f>IF(ISERROR(VLOOKUP(N195,age!$A$2:$C$11,2,1)),"",VLOOKUP(N195,age!$A$2:$C$11,2,1))</f>
        <v/>
      </c>
      <c r="DL195" s="4" t="str">
        <f>IF(ISERROR(VLOOKUP(N195,age!$A$2:$C$11,3,1)),"",VLOOKUP(N195,age!$A$2:$C$11,3,1))</f>
        <v/>
      </c>
      <c r="DM195" s="4">
        <f t="shared" si="45"/>
        <v>0</v>
      </c>
      <c r="DN195" s="4">
        <f t="shared" si="46"/>
        <v>0</v>
      </c>
      <c r="DO195" s="4">
        <f t="shared" si="47"/>
        <v>0</v>
      </c>
      <c r="DP195" s="4">
        <f t="shared" si="48"/>
        <v>0</v>
      </c>
      <c r="DQ195" s="4">
        <f t="shared" si="49"/>
        <v>0</v>
      </c>
      <c r="DR195" s="9" t="str">
        <f t="shared" si="59"/>
        <v/>
      </c>
      <c r="DS195" s="9" t="str">
        <f t="shared" si="60"/>
        <v/>
      </c>
      <c r="DT195" s="9" t="str">
        <f t="shared" si="61"/>
        <v/>
      </c>
      <c r="DU195" s="9" t="str">
        <f t="shared" si="62"/>
        <v/>
      </c>
      <c r="DV195" s="9" t="str">
        <f t="shared" si="63"/>
        <v/>
      </c>
      <c r="DW195" s="9" t="str">
        <f t="shared" si="64"/>
        <v/>
      </c>
      <c r="DX195" s="9" t="str">
        <f t="shared" si="65"/>
        <v/>
      </c>
      <c r="DY195" s="9" t="str">
        <f>IF(AND(ISNUMBER(AJ195),ISNUMBER(DK195)),IF(AJ195-VLOOKUP(BI195,NyFi!$L$2:$V$4,DK195,1)&lt;1,1,AJ195-VLOOKUP(BI195,NyFi!$L$2:$V$4,DK195,1)),"")</f>
        <v/>
      </c>
      <c r="DZ195" s="9" t="str">
        <f>IF(AND(ISNUMBER(DK195),DK195&lt;8),IF(AND(ISNUMBER(AK195),ISNUMBER(DK195)),IF(AK195-VLOOKUP(BI195,NyGs!$L$2:$V$4,DK195,1)&lt;1,1,AK195-VLOOKUP(BI195,NyGs!$L$2:$V$4,DK195,1)),""),"")</f>
        <v/>
      </c>
      <c r="EA195" s="9" t="str">
        <f>IF(AND(ISNUMBER(AL195),ISNUMBER(DK195)),IF(AL195-VLOOKUP(BI195,NyRm!$L$2:$V$4,DK195,1)&lt;1,1,AL195-VLOOKUP(BI195,NyRm!$L$2:$V$4,DK195,1)),"")</f>
        <v/>
      </c>
      <c r="EB195" s="9" t="str">
        <f>IF(AND(ISNUMBER(AM195),ISNUMBER(DK195)),IF(AM195-VLOOKUP(BI195,NyFm!$L$2:$V$4,DK195,1)&lt;1,1,AM195-VLOOKUP(BI195,NyFm!$L$2:$V$4,DK195,1)),"")</f>
        <v/>
      </c>
      <c r="EC195" s="9" t="str">
        <f>IF(AND(ISNUMBER(DK195),DK195&lt;8),IF(AND(ISNUMBER(AN195),ISNUMBER(DK195)),IF(AN195-VLOOKUP(BI195,NyLi1R!$L$2:$V$4,DK195,1)&lt;1,1,AN195-VLOOKUP(BI195,NyLi1R!$L$2:$V$4,DK195,1)),""),"")</f>
        <v/>
      </c>
      <c r="ED195" s="9" t="str">
        <f>IF(AND(ISNUMBER(DK195),DK195&lt;8),IF(AND(ISNUMBER(AO195),ISNUMBER(DK195)),IF(AO195-VLOOKUP(BI195,NyLi1E!$L$2:$V$4,DK195,1)&lt;1,1,AO195-VLOOKUP(BI195,NyLi1E!$L$2:$V$4,DK195,1)),""),"")</f>
        <v/>
      </c>
      <c r="EE195" s="9" t="str">
        <f>IF(AND(ISNUMBER(DK195),DK195&lt;8),IF(AND(ISNUMBER(AP195),ISNUMBER(DK195)),IF(AP195-VLOOKUP(BI195,NyLi1T!$L$2:$V$4,DK195,1)&lt;1,1,AP195-VLOOKUP(BI195,NyLi1T!$L$2:$V$4,DK195,1)),""),"")</f>
        <v/>
      </c>
      <c r="EF195" s="9" t="str">
        <f>IF(AND(ISNUMBER(DK195),DK195&gt;7),IF(AND(ISNUMBER(AQ195),ISNUMBER(DK195)),IF(AQ195-VLOOKUP(BI195,NyLi2R!$L$2:$V$4,DK195,1)&lt;1,1,AQ195-VLOOKUP(BI195,NyLi2R!$L$2:$V$4,DK195,1)),""),"")</f>
        <v/>
      </c>
      <c r="EG195" s="9" t="str">
        <f>IF(AND(ISNUMBER(DK195),DK195&gt;7),IF(AND(ISNUMBER(AR195),ISNUMBER(DK195)),IF(AR195-VLOOKUP(BI195,NyLi2E!$L$2:$V$4,DK195,1)&lt;1,1,AR195-VLOOKUP(BI195,NyLi2E!$L$2:$V$4,DK195,1)),""),"")</f>
        <v/>
      </c>
      <c r="EH195" s="9" t="str">
        <f>IF(AND(ISNUMBER(DK195),DK195&gt;7),IF(AND(ISNUMBER(AS195),ISNUMBER(DK195)),IF(AS195-VLOOKUP(BI195,NyLi2T!$L$2:$V$4,DK195,1)&lt;1,1,AS195-VLOOKUP(BI195,NyLi2T!$L$2:$V$4,DK195,1)),""),"")</f>
        <v/>
      </c>
      <c r="EI195" s="9" t="str">
        <f>IF(AND(ISNUMBER(DK195),DK195&lt;8),IF(AND(ISNUMBER(AT195),ISNUMBER(DK195)),IF(AT195-VLOOKUP(BI195,NySs!$L$2:$V$4,DK195,1)&lt;1,1,AT195-VLOOKUP(BI195,NySs!$L$2:$V$4,DK195,1)),""),"")</f>
        <v/>
      </c>
      <c r="EJ195" s="9" t="str">
        <f>IF(AND(ISNUMBER(DK195),DK195&lt;9),IF(AND(ISNUMBER(AU195),ISNUMBER(DK195)),IF(AU195-VLOOKUP(BI195,NyEo!$L$2:$V$4,DK195,1)&lt;1,1,AU195-VLOOKUP(BI195,NyEo!$L$2:$V$4,DK195,1)),""),"")</f>
        <v/>
      </c>
      <c r="EK195" s="9" t="str">
        <f>IF(AND(ISNUMBER(DK195),DK195&gt;7),IF(AND(ISNUMBER(AV195),ISNUMBER(DK195)),IF(AV195-VLOOKUP(BI195,NyHt!$L$2:$V$4,DK195,1)&lt;1,1,AV195-VLOOKUP(BI195,NyHt!$L$2:$V$4,DK195,1)),""),"")</f>
        <v/>
      </c>
      <c r="EL195" s="9" t="str">
        <f>IF(AND(ISNUMBER(AW195),ISNUMBER(DK195)),IF(AW195-VLOOKUP(BI195,NySiF!$L$2:$V$4,DK195,1)&lt;1,1,AW195-VLOOKUP(BI195,NySiF!$L$2:$V$4,DK195,1)),"")</f>
        <v/>
      </c>
      <c r="EM195" s="9" t="str">
        <f>IF(AND(ISNUMBER(AX195),ISNUMBER(DK195)),IF(AX195-VLOOKUP(BI195,NySiB!$L$2:$V$4,DK195,1)&lt;1,1,AX195-VLOOKUP(BI195,NySiB!$L$2:$V$4,DK195,1)),"")</f>
        <v/>
      </c>
      <c r="EN195" s="9" t="str">
        <f>IF(AND(ISNUMBER(AY195),ISNUMBER(DK195)),IF(AY195-VLOOKUP(BI195,NySiT!$L$2:$V$4,DK195,1)&lt;1,1,AY195-VLOOKUP(BI195,NySiT!$L$2:$V$4,DK195,1)),"")</f>
        <v/>
      </c>
      <c r="EO195" s="9" t="str">
        <f>IF(AND(ISNUMBER(AZ195),ISNUMBER(DK195)),IF(AZ195-VLOOKUP(BI195,NyVs!$L$2:$V$4,DK195,1)&lt;1,1,AZ195-VLOOKUP(BI195,NyVs!$L$2:$V$4,DK195,1)),"")</f>
        <v/>
      </c>
      <c r="EP195" s="9" t="str">
        <f>IF(AND(ISNUMBER(BA195),ISNUMBER(DK195)),IF(BA195-VLOOKUP(BI195,NyPp!$L$2:$V$4,DK195,1)&lt;1,1,BA195-VLOOKUP(BI195,NyPp!$L$2:$V$4,DK195,1)),"")</f>
        <v/>
      </c>
      <c r="EQ195" s="9" t="str">
        <f>IF(AND(ISNUMBER(BB195),ISNUMBER(DK195)),IF(BB195-VLOOKUP(BI195,NyIGS!$L$2:$V$4,DK195,1)&lt;40,40,BB195-VLOOKUP(BI195,NyIGS!$L$2:$V$4,DK195,1)),"")</f>
        <v/>
      </c>
      <c r="ER195" s="9" t="str">
        <f>IF(AND(ISNUMBER(BC195),ISNUMBER(DK195)),IF(BC195-VLOOKUP(BI195,NyIRS!$L$2:$V$4,DK195,1)&lt;40,40,BC195-VLOOKUP(BI195,NyIRS!$L$2:$V$4,DK195,1)),"")</f>
        <v/>
      </c>
      <c r="ES195" s="9" t="str">
        <f>IF(AND(ISNUMBER(BD195),ISNUMBER(DK195)),IF(BD195-VLOOKUP(BI195,NyIES!$L$2:$V$4,DK195,1)&lt;40,40,BD195-VLOOKUP(BI195,NyIES!$L$2:$V$4,DK195,1)),"")</f>
        <v/>
      </c>
      <c r="ET195" s="9" t="str">
        <f>IF(AND(ISNUMBER(BE195),ISNUMBER(DK195)),IF(BE195-VLOOKUP(BI195,NyISI!$L$2:$V$4,DK195,1)&lt;40,40,BE195-VLOOKUP(BI195,NyISI!$L$2:$V$4,DK195,1)),"")</f>
        <v/>
      </c>
      <c r="EU195" s="9" t="str">
        <f>IF(AND(ISNUMBER(DK195),DK195&lt;8),IF(AND(ISNUMBER(BF195),ISNUMBER(DK195)),IF(BF195-VLOOKUP(BI195,NyISS!$L$2:$V$4,DK195,1)&lt;40,40,BF195-VLOOKUP(BI195,NyISS!$L$2:$V$4,DK195,1)),""),"")</f>
        <v/>
      </c>
      <c r="EV195" s="9" t="str">
        <f>IF(AND(ISNUMBER(DK195),DK195&gt;7),IF(AND(ISNUMBER(BG195),ISNUMBER(DK195)),IF(BG195-VLOOKUP(BI195,NyISM!$L$2:$V$4,DK195,1)&lt;40,40,BG195-VLOOKUP(BI195,NyISM!$L$2:$V$4,DK195,1)),""),"")</f>
        <v/>
      </c>
      <c r="EW195" s="9" t="str">
        <f>IF(AND(ISNUMBER(BH195),ISNUMBER(DK195)),IF(BH195-VLOOKUP(BI195,NyIAM!$L$2:$V$4,DK195,1)&lt;40,40,BH195-VLOOKUP(BI195,NyIAM!$L$2:$V$4,DK195,1)),"")</f>
        <v/>
      </c>
      <c r="EX195" s="9" t="str">
        <f>IF(AND(ISNUMBER(AJ195),ISNUMBER(DK195)),IF(AJ195+VLOOKUP(BI195,NyFi!$L$2:$V$4,DK195,1)&gt;19,19,AJ195+VLOOKUP(BI195,NyFi!$L$2:$V$4,DK195,1)),"")</f>
        <v/>
      </c>
      <c r="EY195" s="9" t="str">
        <f>IF(AND(ISNUMBER(DK195),DK195&lt;8),IF(AND(ISNUMBER(AK195),ISNUMBER(DK195)),IF(AK195+VLOOKUP(BI195,NyGs!$L$2:$V$4,DK195,1)&gt;19,19,AK195+VLOOKUP(BI195,NyGs!$L$2:$V$4,DK195,1)),""),"")</f>
        <v/>
      </c>
      <c r="EZ195" s="9" t="str">
        <f>IF(AND(ISNUMBER(AL195),ISNUMBER(DK195)),IF(AL195+VLOOKUP(BI195,NyRm!$L$2:$V$4,DK195,1)&gt;19,19,AL195+VLOOKUP(BI195,NyRm!$L$2:$V$4,DK195,1)),"")</f>
        <v/>
      </c>
      <c r="FA195" s="9" t="str">
        <f>IF(AND(ISNUMBER(AM195),ISNUMBER(DK195)),IF(AM195+VLOOKUP(BI195,NyFm!$L$2:$V$4,DK195,1)&gt;19,19,AM195+VLOOKUP(BI195,NyFm!$L$2:$V$4,DK195,1)),"")</f>
        <v/>
      </c>
      <c r="FB195" s="9" t="str">
        <f>IF(AND(ISNUMBER(DK195),DK195&lt;8),IF(AND(ISNUMBER(AN195),ISNUMBER(DK195)),IF(AN195+VLOOKUP(BI195,NyLi1R!$L$2:$V$4,DK195,1)&gt;19,19,AN195+VLOOKUP(BI195,NyLi1R!$L$2:$V$4,DK195,1)),""),"")</f>
        <v/>
      </c>
      <c r="FC195" s="9" t="str">
        <f>IF(AND(ISNUMBER(DK195),DK195&lt;8),IF(AND(ISNUMBER(AO195),ISNUMBER(DK195)),IF(AO195+VLOOKUP(BI195,NyLi1E!$L$2:$V$4,DK195,1)&gt;19,19,AO195+VLOOKUP(BI195,NyLi1E!$L$2:$V$4,DK195,1)),""),"")</f>
        <v/>
      </c>
      <c r="FD195" s="9" t="str">
        <f>IF(AND(ISNUMBER(DK195),DK195&lt;8),IF(AND(ISNUMBER(AP195),ISNUMBER(DK195)),IF(AP195+VLOOKUP(BI195,NyLi1T!$L$2:$V$4,DK195,1)&gt;19,19,AP195+VLOOKUP(BI195,NyLi1T!$L$2:$V$4,DK195,1)),""),"")</f>
        <v/>
      </c>
      <c r="FE195" s="9" t="str">
        <f>IF(AND(ISNUMBER(DK195),DK195&gt;7),IF(AND(ISNUMBER(AQ195),ISNUMBER(DK195)),IF(AQ195+VLOOKUP(BI195,NyLi2R!$L$2:$V$4,DK195,1)&gt;19,19,AQ195+VLOOKUP(BI195,NyLi2R!$L$2:$V$4,DK195,1)),""),"")</f>
        <v/>
      </c>
      <c r="FF195" s="9" t="str">
        <f>IF(AND(ISNUMBER(DK195),DK195&gt;7),IF(AND(ISNUMBER(AR195),ISNUMBER(DK195)),IF(AR195+VLOOKUP(BI195,NyLi2E!$L$2:$V$4,DK195,1)&gt;19,19,AR195+VLOOKUP(BI195,NyLi2E!$L$2:$V$4,DK195,1)),""),"")</f>
        <v/>
      </c>
      <c r="FG195" s="9" t="str">
        <f>IF(AND(ISNUMBER(DK195),DK195&gt;7),IF(AND(ISNUMBER(AS195),ISNUMBER(DK195)),IF(AS195+VLOOKUP(BI195,NyLi2T!$L$2:$V$4,DK195,1)&gt;19,19,AS195+VLOOKUP(BI195,NyLi2T!$L$2:$V$4,DK195,1)),""),"")</f>
        <v/>
      </c>
      <c r="FH195" s="9" t="str">
        <f>IF(AND(ISNUMBER(DK195),DK195&lt;8),IF(AND(ISNUMBER(AT195),ISNUMBER(DK195)),IF(AT195+VLOOKUP(BI195,NySs!$L$2:$V$4,DK195,1)&gt;19,19,AT195+VLOOKUP(BI195,NySs!$L$2:$V$4,DK195,1)),""),"")</f>
        <v/>
      </c>
      <c r="FI195" s="9" t="str">
        <f>IF(AND(ISNUMBER(DK195),DK195&lt;9),IF(AND(ISNUMBER(AU195),ISNUMBER(DK195)),IF(AU195+VLOOKUP(BI195,NyEo!$L$2:$V$4,DK195,1)&gt;19,19,AU195+VLOOKUP(BI195,NyEo!$L$2:$V$4,DK195,1)),""),"")</f>
        <v/>
      </c>
      <c r="FJ195" s="9" t="str">
        <f>IF(AND(ISNUMBER(DK195),DK195&gt;7),IF(AND(ISNUMBER(AV195),ISNUMBER(DK195)),IF(AV195+VLOOKUP(BI195,NyHt!$L$2:$V$4,DK195,1)&gt;19,19,AV195+VLOOKUP(BI195,NyHt!$L$2:$V$4,DK195,1)),""),"")</f>
        <v/>
      </c>
      <c r="FK195" s="9" t="str">
        <f>IF(AND(ISNUMBER(AW195),ISNUMBER(DK195)),IF(AW195+VLOOKUP(BI195,NySiF!$L$2:$V$4,DK195,1)&gt;19,19,AW195+VLOOKUP(BI195,NySiF!$L$2:$V$4,DK195,1)),"")</f>
        <v/>
      </c>
      <c r="FL195" s="9" t="str">
        <f>IF(AND(ISNUMBER(AX195),ISNUMBER(DK195)),IF(AX195+VLOOKUP(BI195,NySiB!$L$2:$V$4,DK195,1)&gt;19,19,AX195+VLOOKUP(BI195,NySiB!$L$2:$V$4,DK195,1)),"")</f>
        <v/>
      </c>
      <c r="FM195" s="9" t="str">
        <f>IF(AND(ISNUMBER(AY195),ISNUMBER(DK195)),IF(AY195+VLOOKUP(BI195,NySiT!$L$2:$V$4,DK195,1)&gt;19,19,AY195+VLOOKUP(BI195,NySiT!$L$2:$V$4,DK195,1)),"")</f>
        <v/>
      </c>
      <c r="FN195" s="9" t="str">
        <f>IF(AND(ISNUMBER(AZ195),ISNUMBER(DK195)),IF(AZ195+VLOOKUP(BI195,NyVs!$L$2:$V$4,DK195,1)&gt;19,19,AZ195+VLOOKUP(BI195,NyVs!$L$2:$V$4,DK195,1)),"")</f>
        <v/>
      </c>
      <c r="FO195" s="9" t="str">
        <f>IF(AND(ISNUMBER(BA195),ISNUMBER(DK195)),IF(BA195+VLOOKUP(BI195,NyPp!$L$2:$V$4,DK195,1)&gt;19,19,BA195+VLOOKUP(BI195,NyPp!$L$2:$V$4,DK195,1)),"")</f>
        <v/>
      </c>
      <c r="FP195" s="9" t="str">
        <f>IF(AND(ISNUMBER(BB195),ISNUMBER(DK195)),IF(BB195+VLOOKUP(BI195,NyIGS!$L$2:$V$4,DK195,1)&gt;160,160,BB195+VLOOKUP(BI195,NyIGS!$L$2:$V$4,DK195,1)),"")</f>
        <v/>
      </c>
      <c r="FQ195" s="9" t="str">
        <f>IF(AND(ISNUMBER(BC195),ISNUMBER(DK195)),IF(BC195+VLOOKUP(BI195,NyIRS!$L$2:$V$4,DK195,1)&gt;160,160,BC195+VLOOKUP(BI195,NyIRS!$L$2:$V$4,DK195,1)),"")</f>
        <v/>
      </c>
      <c r="FR195" s="9" t="str">
        <f>IF(AND(ISNUMBER(BD195),ISNUMBER(DK195)),IF(BD195+VLOOKUP(BI195,NyIES!$L$2:$V$4,DK195,1)&gt;160,160, BD195+VLOOKUP(BI195,NyIES!$L$2:$V$4,DK195,1)),"")</f>
        <v/>
      </c>
      <c r="FS195" s="9" t="str">
        <f>IF(AND(ISNUMBER(BE195),ISNUMBER(DK195)),IF(BE195+VLOOKUP(BI195,NyISI!$L$2:$V$4,DK195,1)&gt;160,160,BE195+VLOOKUP(BI195,NyISI!$L$2:$V$4,DK195,1)),"")</f>
        <v/>
      </c>
      <c r="FT195" s="9" t="str">
        <f>IF(AND(ISNUMBER(DK195),DK195&lt;8),IF(AND(ISNUMBER(BF195),ISNUMBER(DK195)),IF(BF195+VLOOKUP(BI195,NyISS!$L$2:$V$4,DK195,1)&gt;160,160,BF195+VLOOKUP(BI195,NyISS!$L$2:$V$4,DK195,1)),""),"")</f>
        <v/>
      </c>
      <c r="FU195" s="9" t="str">
        <f>IF(AND(ISNUMBER(DK195),DK195&gt;7),IF(AND(ISNUMBER(BG195),ISNUMBER(DK195)),IF(BG195+VLOOKUP(BI195,NyISM!$L$2:$V$4,DK195,1)&gt;160,160,BG195+VLOOKUP(BI195,NyISM!$L$2:$V$4,DK195,1)),""),"")</f>
        <v/>
      </c>
      <c r="FV195" s="9" t="str">
        <f>IF(AND(ISNUMBER(BH195),ISNUMBER(DK195)),IF(BH195+VLOOKUP(BI195,NyIAM!$L$2:$V$4,DK195,1)&gt;160,160,BH195+VLOOKUP(BI195,NyIAM!$L$2:$V$4,DK195,1)),"")</f>
        <v/>
      </c>
    </row>
    <row r="196" spans="1:178" x14ac:dyDescent="0.2">
      <c r="A196" s="51"/>
      <c r="B196" s="51"/>
      <c r="C196" s="51"/>
      <c r="D196" s="51"/>
      <c r="E196" s="51"/>
      <c r="F196" s="51"/>
      <c r="G196" s="51"/>
      <c r="H196" s="51"/>
      <c r="I196" s="51"/>
      <c r="J196" s="52"/>
      <c r="K196" s="52"/>
      <c r="L196" s="53"/>
      <c r="M196" s="53"/>
      <c r="N196" s="58" t="str">
        <f t="shared" si="44"/>
        <v/>
      </c>
      <c r="O196" s="53"/>
      <c r="P196" s="53"/>
      <c r="Q196" s="53"/>
      <c r="R196" s="53"/>
      <c r="S196" s="53"/>
      <c r="T196" s="53"/>
      <c r="U196" s="53"/>
      <c r="V196" s="53"/>
      <c r="W196" s="53"/>
      <c r="X196" s="53"/>
      <c r="Y196" s="53"/>
      <c r="Z196" s="53"/>
      <c r="AA196" s="53"/>
      <c r="AB196" s="53"/>
      <c r="AC196" s="53"/>
      <c r="AD196" s="53"/>
      <c r="AE196" s="53"/>
      <c r="AF196" s="53"/>
      <c r="AG196" s="53"/>
      <c r="AH196" s="53"/>
      <c r="AI196" s="53"/>
      <c r="AJ196" s="4" t="str">
        <f>IF(O196="","",IF(ISNUMBER(N196),VLOOKUP(O196,NyFi!$A$2:$K$40,DK196),""))</f>
        <v/>
      </c>
      <c r="AK196" s="4" t="str">
        <f>IF(P196="","",IF(AND(ISNUMBER(N196),DK196&lt;8),VLOOKUP(P196,NyGs!$A$2:$G$41,DK196),""))</f>
        <v/>
      </c>
      <c r="AL196" s="4" t="str">
        <f>IF(AA196="","",IF(ISNUMBER(N196),VLOOKUP(AA196,NyRm!$A$2:$K$56,DK196),""))</f>
        <v/>
      </c>
      <c r="AM196" s="4" t="str">
        <f>IF(Z196="","",IF(ISNUMBER(N196),VLOOKUP(Z196,NyFm!$A$2:$K$46,DK196),""))</f>
        <v/>
      </c>
      <c r="AN196" s="4" t="str">
        <f>IF(U196="","",IF(AND(ISNUMBER(N196),DK196&lt;8),VLOOKUP(U196,NyLi1R!$A$2:$G$20,DK196),""))</f>
        <v/>
      </c>
      <c r="AO196" s="4" t="str">
        <f>IF(V196="","",IF(AND(ISNUMBER(N196),DK196&lt;8),VLOOKUP(V196,NyLi1E!$A$2:$G$20,DK196),""))</f>
        <v/>
      </c>
      <c r="AP196" s="4" t="str">
        <f>IF(AND(ISNUMBER(N196),ISNUMBER(AN196),ISNUMBER(AO196),DK196&lt;8),VLOOKUP(AN196+AO196,NyLi1T!$A$2:$G$40,DK196),"")</f>
        <v/>
      </c>
      <c r="AQ196" s="4" t="str">
        <f>IF(W196="","",IF(AND(ISNUMBER(N196),DK196&gt;7),VLOOKUP(W196,NyLi2R!$A$2:$K$20,DK196),""))</f>
        <v/>
      </c>
      <c r="AR196" s="4" t="str">
        <f>IF(X196="","",IF(AND(ISNUMBER(N196),DK196&gt;7),VLOOKUP(X196,NyLi2E!$A$2:$K$20,DK196),""))</f>
        <v/>
      </c>
      <c r="AS196" s="4" t="str">
        <f>IF(AND(ISNUMBER(N196),ISNUMBER(AQ196),ISNUMBER(AR196),DK196&gt;7),VLOOKUP(AQ196+AR196,NyLi2T!$A$2:$K$40,DK196),"")</f>
        <v/>
      </c>
      <c r="AT196" s="4" t="str">
        <f>IF(AE196="","",IF(AND(ISNUMBER(N196),DK196&lt;8),VLOOKUP(AE196,NySs!$A$2:$G$28,DK196),""))</f>
        <v/>
      </c>
      <c r="AU196" s="4" t="str">
        <f>IF(AD196="","",IF(AND(ISNUMBER(N196),DK196&lt;9),VLOOKUP(AD196,NyEo!$A$2:$H$22,DK196),""))</f>
        <v/>
      </c>
      <c r="AV196" s="4" t="str">
        <f>IF(Q196="","",IF(AND(ISNUMBER(N196),DK196&gt;7),VLOOKUP(Q196,NyHt!$A$2:$K$17,DK196),""))</f>
        <v/>
      </c>
      <c r="AW196" s="4" t="str">
        <f>IF(R196="","",IF(ISNUMBER(N196),VLOOKUP(R196,NySiF!$A$2:$K$18,DK196),""))</f>
        <v/>
      </c>
      <c r="AX196" s="4" t="str">
        <f>IF(S196="","",IF(ISNUMBER(N196),VLOOKUP(S196,NySiB!$A$2:$K$16,DK196),""))</f>
        <v/>
      </c>
      <c r="AY196" s="4" t="str">
        <f>IF(T196="","",IF(ISNUMBER(N196),VLOOKUP(T196,NySiT!$A$2:$K$32,DK196),""))</f>
        <v/>
      </c>
      <c r="AZ196" s="4" t="str">
        <f>IF(Y196="","",IF(ISNUMBER(N196),VLOOKUP(Y196,NyVs!$A$2:$K$86,DK196),""))</f>
        <v/>
      </c>
      <c r="BA196" s="4" t="str">
        <f>IF(AI196="","",IF(ISNUMBER(N196),VLOOKUP(AI196,NyPp!$A$2:$K$202,DK196),""))</f>
        <v/>
      </c>
      <c r="BB196" s="4" t="str">
        <f>IF(AND(ISNUMBER(AJ196),ISNUMBER(AK196),ISNUMBER(AL196),ISNUMBER(AM196),DK196&lt;8),IF(COUNTIF(O196,0)+COUNTIF(P196,0)+COUNTIF(AA196,0)+COUNTIF(Z196,0)&gt;1,"",VLOOKUP(AJ196+AK196+AL196+AM196,NyIGS!$A$2:$K$78,DK196)),IF(AND(ISNUMBER(AJ196),ISNUMBER(AL196),ISNUMBER(AM196),ISNUMBER(AS196),DK196&gt;7),IF(COUNTIF(O196,0)+COUNTIF(AA196,0)+COUNTIF(Z196,0)+AND(COUNTIF(W196,0),COUNTIF(X196,0))&gt;1,"",VLOOKUP(AJ196+AL196+AM196+AS196,NyIGS!$A$2:$K$78,DK196)),""))</f>
        <v/>
      </c>
      <c r="BC196" s="4" t="str">
        <f>IF(AND(ISNUMBER(AJ196),ISNUMBER(AN196),ISNUMBER(AT196),DK196&lt;8),IF(COUNTIF(O196,0)+COUNTIF(U196,0)+COUNTIF(AE196,0)&gt;1,"",VLOOKUP(AJ196+AN196+AT196,NyIRS!$A$2:$K$59,DK196)),IF(AND(ISNUMBER(AJ196),ISNUMBER(AQ196),DK196&gt;7),IF(COUNTIF(O196,0)+COUNTIF(W196,0)&gt;1,"",VLOOKUP(AJ196+AQ196,NyIRS!$A$2:$K$59,DK196)),""))</f>
        <v/>
      </c>
      <c r="BD196" s="4" t="str">
        <f>IF(AND(ISNUMBER(AK196),ISNUMBER(AL196),ISNUMBER(AM196),DK196&lt;8),IF(COUNTIF(P196,0)+COUNTIF(AA196,0)+COUNTIF(Z196,0)&gt;1,"",VLOOKUP(AK196+AL196+AM196,NyIES!$A$2:$K$59,DK196)),IF(AND(ISNUMBER(AL196),ISNUMBER(AM196),ISNUMBER(AR196),DK196&gt;7),IF(COUNTIF(AA196,0)+COUNTIF(Z196,0)+COUNTIF(X196,0)&gt;1,"",VLOOKUP(AL196+AM196+AR196,NyIES!$A$2:$K$59,DK196)),""))</f>
        <v/>
      </c>
      <c r="BE196" s="4" t="str">
        <f>IF(AND(ISNUMBER(AJ196),ISNUMBER(AP196),ISNUMBER(AU196),DK196&lt;8),IF(COUNTIF(O196,0)+AND(COUNTIF(U196,0),COUNTIF(V196,0))+COUNTIF(AD196,0)&gt;1,"",VLOOKUP(AJ196+AP196+AU196,NyISI!$A$2:$K$59,DK196)),IF(AND(ISNUMBER(AS196),ISNUMBER(AU196),ISNUMBER(AV196),DK196=8),IF(COUNTIF(AD196,0)+COUNTIF(Q196,0)+AND(COUNTIF(W196,0),COUNTIF(X196,0))&gt;1,"",VLOOKUP(AS196+AU196+AV196,NyISI!$A$2:$K$59,DK196)),IF(AND(ISNUMBER(AS196),ISNUMBER(AV196),DK196&gt;8),IF(COUNTIF(Q196,0)+AND(COUNTIF(W196,0),COUNTIF(X196,0))&gt;1,"",VLOOKUP(AS196+AV196,NyISI!$A$2:$K$59,DK196)),"")))</f>
        <v/>
      </c>
      <c r="BF196" s="4" t="str">
        <f>IF(AND(ISNUMBER(AT196),ISNUMBER(AK196),ISNUMBER(AL196),ISNUMBER(AM196),DK196&lt;8),IF(COUNTIF(P196,0)+COUNTIF(AA196,0)+COUNTIF(Z196,0)+COUNTIF(AE196,0)&gt;1,"",VLOOKUP(AT196+AK196+AL196+AM196,NyISS!$A$2:$G$78,DK196)),"")</f>
        <v/>
      </c>
      <c r="BG196" s="4" t="str">
        <f>IF(AND(ISNUMBER(AJ196),ISNUMBER(AL196),ISNUMBER(AM196),DK196&gt;7),IF(COUNTIF(O196,0)+COUNTIF(AA196,0)+COUNTIF(Z196,0)&gt;1,"",VLOOKUP(AJ196+AL196+AM196,NyISM!$A$2:$K$59,DK196)),"")</f>
        <v/>
      </c>
      <c r="BH196" s="4" t="str">
        <f>IF(AND(ISNUMBER(AY196),ISNUMBER(AZ196)),IF(COUNTIF(T196,0)+COUNTIF(Y196,0)&gt;1,"",VLOOKUP(AY196+AZ196,NyIAM!$A$2:$K$40,DK196)),"")</f>
        <v/>
      </c>
      <c r="BJ196" s="4" t="str">
        <f>IF(ISNUMBER(BB196),VLOOKUP(BB196,Percentil!$A$2:$B$122,2,1),"")</f>
        <v/>
      </c>
      <c r="BK196" s="4" t="str">
        <f>IF(ISNUMBER(BC196),VLOOKUP(BC196,Percentil!$A$2:$B$122,2,1),"")</f>
        <v/>
      </c>
      <c r="BL196" s="4" t="str">
        <f>IF(ISNUMBER(BD196),VLOOKUP(BD196,Percentil!$A$2:$B$122,2,1),"")</f>
        <v/>
      </c>
      <c r="BM196" s="4" t="str">
        <f>IF(ISNUMBER(BE196),VLOOKUP(BE196,Percentil!$A$2:$B$122,2,1),"")</f>
        <v/>
      </c>
      <c r="BN196" s="4" t="str">
        <f>IF(ISNUMBER(BF196),VLOOKUP(BF196,Percentil!$A$2:$B$122,2,1),"")</f>
        <v/>
      </c>
      <c r="BO196" s="4" t="str">
        <f>IF(ISNUMBER(BG196),VLOOKUP(BG196,Percentil!$A$2:$B$122,2,1),"")</f>
        <v/>
      </c>
      <c r="BP196" s="4" t="str">
        <f>IF(ISNUMBER(BH196),VLOOKUP(BH196,Percentil!$A$2:$B$122,2,1),"")</f>
        <v/>
      </c>
      <c r="BQ196" s="4" t="str">
        <f>IF(AND(ISNUMBER(AJ196),ISNUMBER(DK196)),IF(AJ196-VLOOKUP(BI196,NyFi!$L$2:$V$4,DK196,1)&lt;1,1 &amp; " - " &amp; AJ196+VLOOKUP(BI196,NyFi!$L$2:$V$4,DK196,1),IF(AJ196+VLOOKUP(BI196,NyFi!$L$2:$V$4,DK196,1)&gt;19,AJ196-VLOOKUP(BI196,NyFi!$L$2:$V$4,DK196,1) &amp; " - " &amp; 19,AJ196-VLOOKUP(BI196,NyFi!$L$2:$V$4,DK196,1) &amp; " - " &amp; AJ196+VLOOKUP(BI196,NyFi!$L$2:$V$4,DK196,1))),"")</f>
        <v/>
      </c>
      <c r="BR196" s="4" t="str">
        <f>IF(AND(ISNUMBER(DK196),DK196&lt;8),IF(AND(ISNUMBER(AK196),ISNUMBER(DK196)),IF(AK196-VLOOKUP(BI196,NyGs!$L$2:$V$4,DK196,1)&lt;1,1 &amp; " - " &amp; AK196+VLOOKUP(BI196,NyGs!$L$2:$V$4,DK196,1),IF(AK196+VLOOKUP(BI196,NyGs!$L$2:$V$4,DK196,1)&gt;19,AK196-VLOOKUP(BI196,NyGs!$L$2:$V$4,DK196,1) &amp; " - " &amp; 19,AK196-VLOOKUP(BI196,NyGs!$L$2:$V$4,DK196,1) &amp; " - " &amp; AK196+VLOOKUP(BI196,NyGs!$L$2:$V$4,DK196,1))),""),"")</f>
        <v/>
      </c>
      <c r="BS196" s="4" t="str">
        <f>IF(AND(ISNUMBER(AL196),ISNUMBER(DK196)),IF(AL196-VLOOKUP(BI196,NyRm!$L$2:$V$4,DK196,1)&lt;1,1 &amp; " - " &amp; AL196+VLOOKUP(BI196,NyRm!$L$2:$V$4,DK196,1),IF(AL196+VLOOKUP(BI196,NyRm!$L$2:$V$4,DK196,1)&gt;19,AL196-VLOOKUP(BI196,NyRm!$L$2:$V$4,DK196,1) &amp; " - " &amp; 19,AL196-VLOOKUP(BI196,NyRm!$L$2:$V$4,DK196,1) &amp; " - " &amp; AL196+VLOOKUP(BI196,NyRm!$L$2:$V$4,DK196,1))),"")</f>
        <v/>
      </c>
      <c r="BT196" s="4" t="str">
        <f>IF(AND(ISNUMBER(AM196),ISNUMBER(DK196)),IF(AM196-VLOOKUP(BI196,NyFm!$L$2:$V$4,DK196,1)&lt;1,1 &amp; " - " &amp; AM196+VLOOKUP(BI196,NyFm!$L$2:$V$4,DK196,1),IF(AM196+VLOOKUP(BI196,NyFm!$L$2:$V$4,DK196,1)&gt;19,AM196-VLOOKUP(BI196,NyFm!$L$2:$V$4,DK196,1) &amp; " - " &amp; 19,AM196-VLOOKUP(BI196,NyFm!$L$2:$V$4,DK196,1) &amp; " - " &amp; AM196+VLOOKUP(BI196,NyFm!$L$2:$V$4,DK196,1))),"")</f>
        <v/>
      </c>
      <c r="BU196" s="4" t="str">
        <f>IF(AND(ISNUMBER(DK196),DK196&lt;8),IF(AND(ISNUMBER(AN196),ISNUMBER(DK196)),IF(AN196-VLOOKUP(BI196,NyLi1R!$L$2:$V$4,DK196,1)&lt;1,1 &amp; " - " &amp; AN196+VLOOKUP(BI196,NyLi1R!$L$2:$V$4,DK196,1),IF(AN196+VLOOKUP(BI196,NyLi1R!$L$2:$V$4,DK196,1)&gt;19,AN196-VLOOKUP(BI196,NyLi1R!$L$2:$V$4,DK196,1) &amp; " - " &amp; 19,AN196-VLOOKUP(BI196,NyLi1R!$L$2:$V$4,DK196,1) &amp; " - " &amp; AN196+VLOOKUP(BI196,NyLi1R!$L$2:$V$4,DK196,1))),""),"")</f>
        <v/>
      </c>
      <c r="BV196" s="4" t="str">
        <f>IF(AND(ISNUMBER(DK196),DK196&lt;8),IF(AND(ISNUMBER(AO196),ISNUMBER(DK196)),IF(AO196-VLOOKUP(BI196,NyLi1E!$L$2:$V$4,DK196,1)&lt;1,1 &amp; " - " &amp; AO196+VLOOKUP(BI196,NyLi1E!$L$2:$V$4,DK196,1),IF(AO196+VLOOKUP(BI196,NyLi1E!$L$2:$V$4,DK196,1)&gt;19,AO196-VLOOKUP(BI196,NyLi1E!$L$2:$V$4,DK196,1) &amp; " - " &amp; 19,AO196-VLOOKUP(BI196,NyLi1E!$L$2:$V$4,DK196,1) &amp; " - " &amp; AO196+VLOOKUP(BI196,NyLi1E!$L$2:$V$4,DK196,1))),""),"")</f>
        <v/>
      </c>
      <c r="BW196" s="4" t="str">
        <f>IF(AND(ISNUMBER(DK196),DK196&lt;8),IF(AND(ISNUMBER(AP196),ISNUMBER(DK196)),IF(AP196-VLOOKUP(BI196,NyLi1T!$L$2:$V$4,DK196,1)&lt;1,1 &amp; " - " &amp; AP196+VLOOKUP(BI196,NyLi1T!$L$2:$V$4,DK196,1),IF(AP196+VLOOKUP(BI196,NyLi1T!$L$2:$V$4,DK196,1)&gt;19,AP196-VLOOKUP(BI196,NyLi1T!$L$2:$V$4,DK196,1) &amp; " - " &amp; 19,AP196-VLOOKUP(BI196,NyLi1T!$L$2:$V$4,DK196,1) &amp; " - " &amp; AP196+VLOOKUP(BI196,NyLi1T!$L$2:$V$4,DK196,1))),""),"")</f>
        <v/>
      </c>
      <c r="BX196" s="4" t="str">
        <f>IF(AND(ISNUMBER(DK196),DK196&gt;7),IF(AND(ISNUMBER(AQ196),ISNUMBER(DK196)),IF(AQ196-VLOOKUP(BI196,NyLi2R!$L$2:$V$4,DK196,1)&lt;1,1 &amp; " - " &amp; AQ196+VLOOKUP(BI196,NyLi2R!$L$2:$V$4,DK196,1),IF(AQ196+VLOOKUP(BI196,NyLi2R!$L$2:$V$4,DK196,1)&gt;19,AQ196-VLOOKUP(BI196,NyLi2R!$L$2:$V$4,DK196,1) &amp; " - " &amp; 19,AQ196-VLOOKUP(BI196,NyLi2R!$L$2:$V$4,DK196,1) &amp; " - " &amp; AQ196+VLOOKUP(BI196,NyLi2R!$L$2:$V$4,DK196,1))),""),"")</f>
        <v/>
      </c>
      <c r="BY196" s="4" t="str">
        <f>IF(AND(ISNUMBER(DK196),DK196&gt;7),IF(AND(ISNUMBER(AR196),ISNUMBER(DK196)),IF(AR196-VLOOKUP(BI196,NyLi2E!$L$2:$V$4,DK196,1)&lt;1,1 &amp; " - " &amp; AR196+VLOOKUP(BI196,NyLi2E!$L$2:$V$4,DK196,1),IF(AR196+VLOOKUP(BI196,NyLi2E!$L$2:$V$4,DK196,1)&gt;19,AR196-VLOOKUP(BI196,NyLi2E!$L$2:$V$4,DK196,1) &amp; " - " &amp; 19,AR196-VLOOKUP(BI196,NyLi2E!$L$2:$V$4,DK196,1) &amp; " - " &amp; AR196+VLOOKUP(BI196,NyLi2E!$L$2:$V$4,DK196,1))),""),"")</f>
        <v/>
      </c>
      <c r="BZ196" s="4" t="str">
        <f>IF(AND(ISNUMBER(DK196),DK196&gt;7),IF(AND(ISNUMBER(AS196),ISNUMBER(DK196)),IF(AS196-VLOOKUP(BI196,NyLi2T!$L$2:$V$4,DK196,1)&lt;1,1 &amp; " - " &amp; AS196+VLOOKUP(BI196,NyLi2T!$L$2:$V$4,DK196,1),IF(AS196+VLOOKUP(BI196,NyLi2T!$L$2:$V$4,DK196,1)&gt;19,AS196-VLOOKUP(BI196,NyLi2T!$L$2:$V$4,DK196,1) &amp; " - " &amp; 19,AS196-VLOOKUP(BI196,NyLi2T!$L$2:$V$4,DK196,1) &amp; " - " &amp; AS196+VLOOKUP(BI196,NyLi2T!$L$2:$V$4,DK196,1))),""),"")</f>
        <v/>
      </c>
      <c r="CA196" s="4" t="str">
        <f>IF(AND(ISNUMBER(DK196),DK196&lt;8),IF(AND(ISNUMBER(AT196),ISNUMBER(DK196)),IF(AT196-VLOOKUP(BI196,NySs!$L$2:$V$4,DK196,1)&lt;1,1 &amp; " - " &amp; AT196+VLOOKUP(BI196,NySs!$L$2:$V$4,DK196,1),IF(AT196+VLOOKUP(BI196,NySs!$L$2:$V$4,DK196,1)&gt;19,AT196-VLOOKUP(BI196,NySs!$L$2:$V$4,DK196,1) &amp; " - " &amp; 19,AT196-VLOOKUP(BI196,NySs!$L$2:$V$4,DK196,1) &amp; " - " &amp; AT196+VLOOKUP(BI196,NySs!$L$2:$V$4,DK196,1))),""),"")</f>
        <v/>
      </c>
      <c r="CB196" s="4" t="str">
        <f>IF(AND(ISNUMBER(DK196),DK196&lt;9),IF(AND(ISNUMBER(AU196),ISNUMBER(DK196)),IF(AU196-VLOOKUP(BI196,NyEo!$L$2:$V$4,DK196,1)&lt;1,1 &amp; " - " &amp; AU196+VLOOKUP(BI196,NyEo!$L$2:$V$4,DK196,1),IF(AU196+VLOOKUP(BI196,NyEo!$L$2:$V$4,DK196,1)&gt;19,AU196-VLOOKUP(BI196,NyEo!$L$2:$V$4,DK196,1) &amp; " - " &amp; 19,AU196-VLOOKUP(BI196,NyEo!$L$2:$V$4,DK196,1) &amp; " - " &amp; AU196+VLOOKUP(BI196,NyEo!$L$2:$V$4,DK196,1))),""),"")</f>
        <v/>
      </c>
      <c r="CC196" s="4" t="str">
        <f>IF(AND(ISNUMBER(DK196),DK196&gt;7),IF(AND(ISNUMBER(AV196),ISNUMBER(DK196)),IF(AV196-VLOOKUP(BI196,NyHt!$L$2:$V$4,DK196,1)&lt;1,1 &amp; " - " &amp; AV196+VLOOKUP(BI196,NyHt!$L$2:$V$4,DK196,1),IF(AV196+VLOOKUP(BI196,NyHt!$L$2:$V$4,DK196,1)&gt;19,AV196-VLOOKUP(BI196,NyHt!$L$2:$V$4,DK196,1) &amp; " - " &amp; 19,AV196-VLOOKUP(BI196,NyHt!$L$2:$V$4,DK196,1) &amp; " - " &amp; AV196+VLOOKUP(BI196,NyHt!$L$2:$V$4,DK196,1))),""),"")</f>
        <v/>
      </c>
      <c r="CD196" s="4" t="str">
        <f>IF(AND(ISNUMBER(AW196),ISNUMBER(DK196)),IF(AW196-VLOOKUP(BI196,NySiF!$L$2:$V$4,DK196,1)&lt;1,1 &amp; " - " &amp; AW196+VLOOKUP(BI196,NySiF!$L$2:$V$4,DK196,1),IF(AW196+VLOOKUP(BI196,NySiF!$L$2:$V$4,DK196,1)&gt;19,AW196-VLOOKUP(BI196,NySiF!$L$2:$V$4,DK196,1) &amp; " - " &amp; 19,AW196-VLOOKUP(BI196,NySiF!$L$2:$V$4,DK196,1) &amp; " - " &amp; AW196+VLOOKUP(BI196,NySiF!$L$2:$V$4,DK196,1))),"")</f>
        <v/>
      </c>
      <c r="CE196" s="4" t="str">
        <f>IF(AND(ISNUMBER(AX196),ISNUMBER(DK196)),IF(AX196-VLOOKUP(BI196,NySiB!$L$2:$V$4,DK196,1)&lt;1,1 &amp; " - " &amp; AX196+VLOOKUP(BI196,NySiB!$L$2:$V$4,DK196,1),IF(AX196+VLOOKUP(BI196,NySiB!$L$2:$V$4,DK196,1)&gt;19,AX196-VLOOKUP(BI196,NySiB!$L$2:$V$4,DK196,1) &amp; " - " &amp; 19,AX196-VLOOKUP(BI196,NySiB!$L$2:$V$4,DK196,1) &amp; " - " &amp; AX196+VLOOKUP(BI196,NySiB!$L$2:$V$4,DK196,1))),"")</f>
        <v/>
      </c>
      <c r="CF196" s="4" t="str">
        <f>IF(AND(ISNUMBER(AY196),ISNUMBER(DK196)),IF(AY196-VLOOKUP(BI196,NySiT!$L$2:$V$4,DK196,1)&lt;1,1 &amp; " - " &amp; AY196+VLOOKUP(BI196,NySiT!$L$2:$V$4,DK196,1),IF(AY196+VLOOKUP(BI196,NySiT!$L$2:$V$4,DK196,1)&gt;19,AY196-VLOOKUP(BI196,NySiT!$L$2:$V$4,DK196,1) &amp; " - " &amp; 19,AY196-VLOOKUP(BI196,NySiT!$L$2:$V$4,DK196,1) &amp; " - " &amp; AY196+VLOOKUP(BI196,NySiT!$L$2:$V$4,DK196,1))),"")</f>
        <v/>
      </c>
      <c r="CG196" s="4" t="str">
        <f>IF(AND(ISNUMBER(AZ196),ISNUMBER(DK196)),IF(AZ196-VLOOKUP(BI196,NyVs!$L$2:$V$4,DK196,1)&lt;1,1 &amp; " - " &amp; AZ196+VLOOKUP(BI196,NyVs!$L$2:$V$4,DK196,1),IF(AZ196+VLOOKUP(BI196,NyVs!$L$2:$V$4,DK196,1)&gt;19,AZ196-VLOOKUP(BI196,NyVs!$L$2:$V$4,DK196,1) &amp; " - " &amp; 19,AZ196-VLOOKUP(BI196,NyVs!$L$2:$V$4,DK196,1) &amp; " - " &amp; AZ196+VLOOKUP(BI196,NyVs!$L$2:$V$4,DK196,1))),"")</f>
        <v/>
      </c>
      <c r="CH196" s="4" t="str">
        <f>IF(AND(ISNUMBER(BA196),ISNUMBER(DK196)),IF(BA196-VLOOKUP(BI196,NyPp!$L$2:$V$4,DK196,1)&lt;1,1 &amp; " - " &amp; BA196+VLOOKUP(BI196,NyPp!$L$2:$V$4,DK196,1),IF(BA196+VLOOKUP(BI196,NyPp!$L$2:$V$4,DK196,1)&gt;19,BA196-VLOOKUP(BI196,NyPp!$L$2:$V$4,DK196,1) &amp; " - " &amp; 19,BA196-VLOOKUP(BI196,NyPp!$L$2:$V$4,DK196,1) &amp; " - " &amp; BA196+VLOOKUP(BI196,NyPp!$L$2:$V$4,DK196,1))),"")</f>
        <v/>
      </c>
      <c r="CI196" s="4" t="str">
        <f>IF(AND(ISNUMBER(BB196),ISNUMBER(DK196)),IF(BB196-VLOOKUP(BI196,NyIGS!$L$2:$V$4,DK196,1)&lt;40,40 &amp; " - " &amp; BB196+VLOOKUP(BI196,NyIGS!$L$2:$V$4,DK196,1),IF(BB196+VLOOKUP(BI196,NyIGS!$L$2:$V$4,DK196,1)&gt;160,BB196-VLOOKUP(BI196,NyIGS!$L$2:$V$4,DK196,1) &amp; " - " &amp; 160,BB196-VLOOKUP(BI196,NyIGS!$L$2:$V$4,DK196,1) &amp; " - " &amp; BB196+VLOOKUP(BI196,NyIGS!$L$2:$V$4,DK196,1))),"")</f>
        <v/>
      </c>
      <c r="CJ196" s="4" t="str">
        <f>IF(AND(ISNUMBER(BC196),ISNUMBER(DK196)),IF(BC196-VLOOKUP(BI196,NyIRS!$L$2:$V$4,DK196,1)&lt;40,40 &amp; " - " &amp; BC196+VLOOKUP(BI196,NyIRS!$L$2:$V$4,DK196,1),IF(BC196+VLOOKUP(BI196,NyIRS!$L$2:$V$4,DK196,1)&gt;160,BC196-VLOOKUP(BI196,NyIRS!$L$2:$V$4,DK196,1) &amp; " - " &amp; 160,BC196-VLOOKUP(BI196,NyIRS!$L$2:$V$4,DK196,1) &amp; " - " &amp; BC196+VLOOKUP(BI196,NyIRS!$L$2:$V$4,DK196,1))),"")</f>
        <v/>
      </c>
      <c r="CK196" s="4" t="str">
        <f>IF(AND(ISNUMBER(BD196),ISNUMBER(DK196)),IF(BD196-VLOOKUP(BI196,NyIES!$L$2:$V$4,DK196,1)&lt;40,40 &amp; " - " &amp; BD196+VLOOKUP(BI196,NyIES!$L$2:$V$4,DK196,1),IF(BD196+VLOOKUP(BI196,NyIES!$L$2:$V$4,DK196,1)&gt;160,BD196-VLOOKUP(BI196,NyIES!$L$2:$V$4,DK196,1) &amp; " - " &amp; 160,BD196-VLOOKUP(BI196,NyIES!$L$2:$V$4,DK196,1) &amp; " - " &amp; BD196+VLOOKUP(BI196,NyIES!$L$2:$V$4,DK196,1))),"")</f>
        <v/>
      </c>
      <c r="CL196" s="4" t="str">
        <f>IF(AND(ISNUMBER(BE196),ISNUMBER(DK196)),IF(BE196-VLOOKUP(BI196,NyISI!$L$2:$V$4,DK196,1)&lt;40,40 &amp; " - " &amp; BE196+VLOOKUP(BI196,NyISI!$L$2:$V$4,DK196,1),IF(BE196+VLOOKUP(BI196,NyISI!$L$2:$V$4,DK196,1)&gt;160,BE196-VLOOKUP(BI196,NyISI!$L$2:$V$4,DK196,1) &amp; " - " &amp; 160,BE196-VLOOKUP(BI196,NyISI!$L$2:$V$4,DK196,1) &amp; " - " &amp; BE196+VLOOKUP(BI196,NyISI!$L$2:$V$4,DK196,1))),"")</f>
        <v/>
      </c>
      <c r="CM196" s="4" t="str">
        <f>IF(AND(ISNUMBER(DK196),DK196&lt;8),IF(AND(ISNUMBER(BF196),ISNUMBER(DK196)),IF(BF196-VLOOKUP(BI196,NyISS!$L$2:$V$4,DK196,1)&lt;40,40 &amp; " - " &amp; BF196+VLOOKUP(BI196,NyISS!$L$2:$V$4,DK196,1),IF(BF196+VLOOKUP(BI196,NyISS!$L$2:$V$4,DK196,1)&gt;160,BF196-VLOOKUP(BI196,NyISS!$L$2:$V$4,DK196,1) &amp; " - " &amp; 160,BF196-VLOOKUP(BI196,NyISS!$L$2:$V$4,DK196,1) &amp; " - " &amp; BF196+VLOOKUP(BI196,NyISS!$L$2:$V$4,DK196,1))),""),"")</f>
        <v/>
      </c>
      <c r="CN196" s="4" t="str">
        <f>IF(AND(ISNUMBER(DK196),DK196&gt;7),IF(AND(ISNUMBER(BG196),ISNUMBER(DK196)),IF(BG196-VLOOKUP(BI196,NyISM!$L$2:$V$4,DK196,1)&lt;40,40 &amp; " - " &amp; BG196+VLOOKUP(BI196,NyISM!$L$2:$V$4,DK196,1),IF(BG196+VLOOKUP(BI196,NyISM!$L$2:$V$4,DK196,1)&gt;160,BG196-VLOOKUP(BI196,NyISM!$L$2:$V$4,DK196,1) &amp; " - " &amp; 160,BG196-VLOOKUP(BI196,NyISM!$L$2:$V$4,DK196,1) &amp; " - " &amp; BG196+VLOOKUP(BI196,NyISM!$L$2:$V$4,DK196,1))),""),"")</f>
        <v/>
      </c>
      <c r="CO196" s="4" t="str">
        <f>IF(AND(ISNUMBER(BH196),ISNUMBER(DK196)),IF(BH196-VLOOKUP(BI196,NyIAM!$L$2:$V$4,DK196,1)&lt;40,40 &amp; " - " &amp; BH196+VLOOKUP(BI196,NyIAM!$L$2:$V$4,DK196,1),IF(BH196+VLOOKUP(BI196,NyIAM!$L$2:$V$4,DK196,1)&gt;160,BH196-VLOOKUP(BI196,NyIAM!$L$2:$V$4,DK196,1) &amp; " - " &amp; 160,BH196-VLOOKUP(BI196,NyIAM!$L$2:$V$4,DK196,1) &amp; " - " &amp; BH196+VLOOKUP(BI196,NyIAM!$L$2:$V$4,DK196,1))),"")</f>
        <v/>
      </c>
      <c r="CP196" s="4" t="str">
        <f>IF(AF196="","",IF(AND(ISNUMBER(AF196),ISNUMBER(DK196)),IF(VLOOKUP(AF196,NyOm!$A$2:$K$30,DK196,1)=1,"Onormalt få ord",IF(VLOOKUP(AF196,NyOm!$A$2:$K$30,DK196,1)=2,"Färre antal ord än normalt",IF(VLOOKUP(AF196,NyOm!$A$2:$K$30,DK196,1)=3,"Normalt antal ord","")))))</f>
        <v/>
      </c>
      <c r="CQ196" s="4" t="str">
        <f>IF(AB196="","",IF(AND(ISNUMBER(AB196),ISNUMBER(DK196)),IF(VLOOKUP(AB196,NyPbTid!$A$2:$K$218,DK196,1)=1,"Onormalt lång tidsåtgång",IF(VLOOKUP(AB196,NyPbTid!$A$2:$K$218,DK196,1)=2,"Långsammare än normalt",IF(VLOOKUP(AB196,NyPbTid!$A$2:$K$218,DK196,1)=3,"Normal tidsåtgång","")))))</f>
        <v/>
      </c>
      <c r="CR196" s="4" t="str">
        <f>IF(AC196="","",IF(AND(ISNUMBER(AC196),ISNUMBER(DK196)),IF(VLOOKUP(AC196,NyPbFel!$A$2:$K$18,DK196,1)=1,"Onormalt antal fel",IF(VLOOKUP(AC196,NyPbFel!$A$2:$K$18,DK196,1)=2,"Fler fel än normalt",IF(VLOOKUP(AC196,NyPbFel!$A$2:$K$18,DK196,1)=3,"Normalt antal fel","")))))</f>
        <v/>
      </c>
      <c r="CS196" s="4" t="str">
        <f t="shared" si="50"/>
        <v/>
      </c>
      <c r="CT196" s="4" t="str">
        <f>IF(OR(ISNUMBER(CS196),CS196="0**"),IF(ISNUMBER(CS196),CS196/ABS(CS196)*VLOOKUP(1,SignDiff!$A$3:$K$4,DK196,1),VLOOKUP(1,SignDiff!$A$3:$K$4,DK196,1)),"")</f>
        <v/>
      </c>
      <c r="CU196" s="4" t="str">
        <f>IF(OR(ISNUMBER(CS196),CS196="0**"),IF(ISNUMBER(CS196),CS196/ABS(CS196)*VLOOKUP(1,SignDiff!$A$7:$K$8,DK196,1),VLOOKUP(1,SignDiff!$A$7:$K$8,DK196,1)),"")</f>
        <v/>
      </c>
      <c r="CV196" s="4" t="str">
        <f t="shared" si="51"/>
        <v/>
      </c>
      <c r="CW196" s="4" t="str">
        <f t="shared" si="52"/>
        <v/>
      </c>
      <c r="CX196" s="4" t="str">
        <f>IF(OR(ISNUMBER(CS196),CS196="0**"),IF(CS196="0**",VLOOKUP(0,'IRS-IES'!$A$2:$C$43,2,1),IF(CS196&lt;0,VLOOKUP(ABS(CS196),'IRS-IES'!$A$2:$C$43,2,1),VLOOKUP(ABS(CS196),'IRS-IES'!$A$2:$C$43,3,1))),"")</f>
        <v/>
      </c>
      <c r="CY196" s="4" t="str">
        <f t="shared" si="53"/>
        <v/>
      </c>
      <c r="CZ196" s="4" t="str">
        <f>IF(OR(ISNUMBER(CY196),CY196="0**"),IF(ISNUMBER(CY196),CY196/ABS(CY196)*VLOOKUP(2,SignDiff!$A$3:$K$4,DK196,1),VLOOKUP(2,SignDiff!$A$3:$K$4,DK196,1)),"")</f>
        <v/>
      </c>
      <c r="DA196" s="4" t="str">
        <f>IF(OR(ISNUMBER(CY196),CY196="0**"),IF(ISNUMBER(CY196),CY196/ABS(CY196)*VLOOKUP(2,SignDiff!$A$7:$K$8,DK196,1),VLOOKUP(2,SignDiff!$A$7:$K$8,DK196,1)),"")</f>
        <v/>
      </c>
      <c r="DB196" s="4" t="str">
        <f t="shared" si="54"/>
        <v/>
      </c>
      <c r="DC196" s="4" t="str">
        <f t="shared" si="55"/>
        <v/>
      </c>
      <c r="DD196" s="4" t="str">
        <f>IF(OR(ISNUMBER(CY196),CY196="0**"),IF(CY196="0**",VLOOKUP(0,'ISI-ISS'!$A$2:$C$43,2,1),IF(CY196&lt;0,VLOOKUP(ABS(CY196),'ISI-ISS'!$A$2:$C$43,2,1),VLOOKUP(ABS(CY196),'ISI-ISS'!$A$2:$C$43,3,1))),"")</f>
        <v/>
      </c>
      <c r="DE196" s="4" t="str">
        <f t="shared" si="56"/>
        <v/>
      </c>
      <c r="DF196" s="4" t="str">
        <f>IF(OR(ISNUMBER(DE196),DE196="0**"),IF(ISNUMBER(DE196),DE196/ABS(DE196)*VLOOKUP(2,SignDiff!$A$3:$K$4,DK196,1),VLOOKUP(2,SignDiff!$A$3:$K$4,DK196,1)),"")</f>
        <v/>
      </c>
      <c r="DG196" s="4" t="str">
        <f>IF(OR(ISNUMBER(DE196),DE196="0**"),IF(ISNUMBER(DE196),DE196/ABS(DE196)*VLOOKUP(2,SignDiff!$A$7:$K$8,DK196,1),VLOOKUP(2,SignDiff!$A$7:$K$8,DK196,1)),"")</f>
        <v/>
      </c>
      <c r="DH196" s="4" t="str">
        <f t="shared" si="57"/>
        <v/>
      </c>
      <c r="DI196" s="4" t="str">
        <f t="shared" si="58"/>
        <v/>
      </c>
      <c r="DJ196" s="4" t="str">
        <f>IF(OR(ISNUMBER(DE196),DE196="0**"),IF(DE196="0**",VLOOKUP(0,'ISI-ISM'!$A$2:$C$43,2,1),IF(DE196&lt;0,VLOOKUP(ABS(DE196),'ISI-ISM'!$A$2:$C$43,2,1),VLOOKUP(ABS(DE196),'ISI-ISM'!$A$2:$C$43,3,1))),"")</f>
        <v/>
      </c>
      <c r="DK196" s="4" t="str">
        <f>IF(ISERROR(VLOOKUP(N196,age!$A$2:$C$11,2,1)),"",VLOOKUP(N196,age!$A$2:$C$11,2,1))</f>
        <v/>
      </c>
      <c r="DL196" s="4" t="str">
        <f>IF(ISERROR(VLOOKUP(N196,age!$A$2:$C$11,3,1)),"",VLOOKUP(N196,age!$A$2:$C$11,3,1))</f>
        <v/>
      </c>
      <c r="DM196" s="4">
        <f t="shared" si="45"/>
        <v>0</v>
      </c>
      <c r="DN196" s="4">
        <f t="shared" si="46"/>
        <v>0</v>
      </c>
      <c r="DO196" s="4">
        <f t="shared" si="47"/>
        <v>0</v>
      </c>
      <c r="DP196" s="4">
        <f t="shared" si="48"/>
        <v>0</v>
      </c>
      <c r="DQ196" s="4">
        <f t="shared" si="49"/>
        <v>0</v>
      </c>
      <c r="DR196" s="9" t="str">
        <f t="shared" si="59"/>
        <v/>
      </c>
      <c r="DS196" s="9" t="str">
        <f t="shared" si="60"/>
        <v/>
      </c>
      <c r="DT196" s="9" t="str">
        <f t="shared" si="61"/>
        <v/>
      </c>
      <c r="DU196" s="9" t="str">
        <f t="shared" si="62"/>
        <v/>
      </c>
      <c r="DV196" s="9" t="str">
        <f t="shared" si="63"/>
        <v/>
      </c>
      <c r="DW196" s="9" t="str">
        <f t="shared" si="64"/>
        <v/>
      </c>
      <c r="DX196" s="9" t="str">
        <f t="shared" si="65"/>
        <v/>
      </c>
      <c r="DY196" s="9" t="str">
        <f>IF(AND(ISNUMBER(AJ196),ISNUMBER(DK196)),IF(AJ196-VLOOKUP(BI196,NyFi!$L$2:$V$4,DK196,1)&lt;1,1,AJ196-VLOOKUP(BI196,NyFi!$L$2:$V$4,DK196,1)),"")</f>
        <v/>
      </c>
      <c r="DZ196" s="9" t="str">
        <f>IF(AND(ISNUMBER(DK196),DK196&lt;8),IF(AND(ISNUMBER(AK196),ISNUMBER(DK196)),IF(AK196-VLOOKUP(BI196,NyGs!$L$2:$V$4,DK196,1)&lt;1,1,AK196-VLOOKUP(BI196,NyGs!$L$2:$V$4,DK196,1)),""),"")</f>
        <v/>
      </c>
      <c r="EA196" s="9" t="str">
        <f>IF(AND(ISNUMBER(AL196),ISNUMBER(DK196)),IF(AL196-VLOOKUP(BI196,NyRm!$L$2:$V$4,DK196,1)&lt;1,1,AL196-VLOOKUP(BI196,NyRm!$L$2:$V$4,DK196,1)),"")</f>
        <v/>
      </c>
      <c r="EB196" s="9" t="str">
        <f>IF(AND(ISNUMBER(AM196),ISNUMBER(DK196)),IF(AM196-VLOOKUP(BI196,NyFm!$L$2:$V$4,DK196,1)&lt;1,1,AM196-VLOOKUP(BI196,NyFm!$L$2:$V$4,DK196,1)),"")</f>
        <v/>
      </c>
      <c r="EC196" s="9" t="str">
        <f>IF(AND(ISNUMBER(DK196),DK196&lt;8),IF(AND(ISNUMBER(AN196),ISNUMBER(DK196)),IF(AN196-VLOOKUP(BI196,NyLi1R!$L$2:$V$4,DK196,1)&lt;1,1,AN196-VLOOKUP(BI196,NyLi1R!$L$2:$V$4,DK196,1)),""),"")</f>
        <v/>
      </c>
      <c r="ED196" s="9" t="str">
        <f>IF(AND(ISNUMBER(DK196),DK196&lt;8),IF(AND(ISNUMBER(AO196),ISNUMBER(DK196)),IF(AO196-VLOOKUP(BI196,NyLi1E!$L$2:$V$4,DK196,1)&lt;1,1,AO196-VLOOKUP(BI196,NyLi1E!$L$2:$V$4,DK196,1)),""),"")</f>
        <v/>
      </c>
      <c r="EE196" s="9" t="str">
        <f>IF(AND(ISNUMBER(DK196),DK196&lt;8),IF(AND(ISNUMBER(AP196),ISNUMBER(DK196)),IF(AP196-VLOOKUP(BI196,NyLi1T!$L$2:$V$4,DK196,1)&lt;1,1,AP196-VLOOKUP(BI196,NyLi1T!$L$2:$V$4,DK196,1)),""),"")</f>
        <v/>
      </c>
      <c r="EF196" s="9" t="str">
        <f>IF(AND(ISNUMBER(DK196),DK196&gt;7),IF(AND(ISNUMBER(AQ196),ISNUMBER(DK196)),IF(AQ196-VLOOKUP(BI196,NyLi2R!$L$2:$V$4,DK196,1)&lt;1,1,AQ196-VLOOKUP(BI196,NyLi2R!$L$2:$V$4,DK196,1)),""),"")</f>
        <v/>
      </c>
      <c r="EG196" s="9" t="str">
        <f>IF(AND(ISNUMBER(DK196),DK196&gt;7),IF(AND(ISNUMBER(AR196),ISNUMBER(DK196)),IF(AR196-VLOOKUP(BI196,NyLi2E!$L$2:$V$4,DK196,1)&lt;1,1,AR196-VLOOKUP(BI196,NyLi2E!$L$2:$V$4,DK196,1)),""),"")</f>
        <v/>
      </c>
      <c r="EH196" s="9" t="str">
        <f>IF(AND(ISNUMBER(DK196),DK196&gt;7),IF(AND(ISNUMBER(AS196),ISNUMBER(DK196)),IF(AS196-VLOOKUP(BI196,NyLi2T!$L$2:$V$4,DK196,1)&lt;1,1,AS196-VLOOKUP(BI196,NyLi2T!$L$2:$V$4,DK196,1)),""),"")</f>
        <v/>
      </c>
      <c r="EI196" s="9" t="str">
        <f>IF(AND(ISNUMBER(DK196),DK196&lt;8),IF(AND(ISNUMBER(AT196),ISNUMBER(DK196)),IF(AT196-VLOOKUP(BI196,NySs!$L$2:$V$4,DK196,1)&lt;1,1,AT196-VLOOKUP(BI196,NySs!$L$2:$V$4,DK196,1)),""),"")</f>
        <v/>
      </c>
      <c r="EJ196" s="9" t="str">
        <f>IF(AND(ISNUMBER(DK196),DK196&lt;9),IF(AND(ISNUMBER(AU196),ISNUMBER(DK196)),IF(AU196-VLOOKUP(BI196,NyEo!$L$2:$V$4,DK196,1)&lt;1,1,AU196-VLOOKUP(BI196,NyEo!$L$2:$V$4,DK196,1)),""),"")</f>
        <v/>
      </c>
      <c r="EK196" s="9" t="str">
        <f>IF(AND(ISNUMBER(DK196),DK196&gt;7),IF(AND(ISNUMBER(AV196),ISNUMBER(DK196)),IF(AV196-VLOOKUP(BI196,NyHt!$L$2:$V$4,DK196,1)&lt;1,1,AV196-VLOOKUP(BI196,NyHt!$L$2:$V$4,DK196,1)),""),"")</f>
        <v/>
      </c>
      <c r="EL196" s="9" t="str">
        <f>IF(AND(ISNUMBER(AW196),ISNUMBER(DK196)),IF(AW196-VLOOKUP(BI196,NySiF!$L$2:$V$4,DK196,1)&lt;1,1,AW196-VLOOKUP(BI196,NySiF!$L$2:$V$4,DK196,1)),"")</f>
        <v/>
      </c>
      <c r="EM196" s="9" t="str">
        <f>IF(AND(ISNUMBER(AX196),ISNUMBER(DK196)),IF(AX196-VLOOKUP(BI196,NySiB!$L$2:$V$4,DK196,1)&lt;1,1,AX196-VLOOKUP(BI196,NySiB!$L$2:$V$4,DK196,1)),"")</f>
        <v/>
      </c>
      <c r="EN196" s="9" t="str">
        <f>IF(AND(ISNUMBER(AY196),ISNUMBER(DK196)),IF(AY196-VLOOKUP(BI196,NySiT!$L$2:$V$4,DK196,1)&lt;1,1,AY196-VLOOKUP(BI196,NySiT!$L$2:$V$4,DK196,1)),"")</f>
        <v/>
      </c>
      <c r="EO196" s="9" t="str">
        <f>IF(AND(ISNUMBER(AZ196),ISNUMBER(DK196)),IF(AZ196-VLOOKUP(BI196,NyVs!$L$2:$V$4,DK196,1)&lt;1,1,AZ196-VLOOKUP(BI196,NyVs!$L$2:$V$4,DK196,1)),"")</f>
        <v/>
      </c>
      <c r="EP196" s="9" t="str">
        <f>IF(AND(ISNUMBER(BA196),ISNUMBER(DK196)),IF(BA196-VLOOKUP(BI196,NyPp!$L$2:$V$4,DK196,1)&lt;1,1,BA196-VLOOKUP(BI196,NyPp!$L$2:$V$4,DK196,1)),"")</f>
        <v/>
      </c>
      <c r="EQ196" s="9" t="str">
        <f>IF(AND(ISNUMBER(BB196),ISNUMBER(DK196)),IF(BB196-VLOOKUP(BI196,NyIGS!$L$2:$V$4,DK196,1)&lt;40,40,BB196-VLOOKUP(BI196,NyIGS!$L$2:$V$4,DK196,1)),"")</f>
        <v/>
      </c>
      <c r="ER196" s="9" t="str">
        <f>IF(AND(ISNUMBER(BC196),ISNUMBER(DK196)),IF(BC196-VLOOKUP(BI196,NyIRS!$L$2:$V$4,DK196,1)&lt;40,40,BC196-VLOOKUP(BI196,NyIRS!$L$2:$V$4,DK196,1)),"")</f>
        <v/>
      </c>
      <c r="ES196" s="9" t="str">
        <f>IF(AND(ISNUMBER(BD196),ISNUMBER(DK196)),IF(BD196-VLOOKUP(BI196,NyIES!$L$2:$V$4,DK196,1)&lt;40,40,BD196-VLOOKUP(BI196,NyIES!$L$2:$V$4,DK196,1)),"")</f>
        <v/>
      </c>
      <c r="ET196" s="9" t="str">
        <f>IF(AND(ISNUMBER(BE196),ISNUMBER(DK196)),IF(BE196-VLOOKUP(BI196,NyISI!$L$2:$V$4,DK196,1)&lt;40,40,BE196-VLOOKUP(BI196,NyISI!$L$2:$V$4,DK196,1)),"")</f>
        <v/>
      </c>
      <c r="EU196" s="9" t="str">
        <f>IF(AND(ISNUMBER(DK196),DK196&lt;8),IF(AND(ISNUMBER(BF196),ISNUMBER(DK196)),IF(BF196-VLOOKUP(BI196,NyISS!$L$2:$V$4,DK196,1)&lt;40,40,BF196-VLOOKUP(BI196,NyISS!$L$2:$V$4,DK196,1)),""),"")</f>
        <v/>
      </c>
      <c r="EV196" s="9" t="str">
        <f>IF(AND(ISNUMBER(DK196),DK196&gt;7),IF(AND(ISNUMBER(BG196),ISNUMBER(DK196)),IF(BG196-VLOOKUP(BI196,NyISM!$L$2:$V$4,DK196,1)&lt;40,40,BG196-VLOOKUP(BI196,NyISM!$L$2:$V$4,DK196,1)),""),"")</f>
        <v/>
      </c>
      <c r="EW196" s="9" t="str">
        <f>IF(AND(ISNUMBER(BH196),ISNUMBER(DK196)),IF(BH196-VLOOKUP(BI196,NyIAM!$L$2:$V$4,DK196,1)&lt;40,40,BH196-VLOOKUP(BI196,NyIAM!$L$2:$V$4,DK196,1)),"")</f>
        <v/>
      </c>
      <c r="EX196" s="9" t="str">
        <f>IF(AND(ISNUMBER(AJ196),ISNUMBER(DK196)),IF(AJ196+VLOOKUP(BI196,NyFi!$L$2:$V$4,DK196,1)&gt;19,19,AJ196+VLOOKUP(BI196,NyFi!$L$2:$V$4,DK196,1)),"")</f>
        <v/>
      </c>
      <c r="EY196" s="9" t="str">
        <f>IF(AND(ISNUMBER(DK196),DK196&lt;8),IF(AND(ISNUMBER(AK196),ISNUMBER(DK196)),IF(AK196+VLOOKUP(BI196,NyGs!$L$2:$V$4,DK196,1)&gt;19,19,AK196+VLOOKUP(BI196,NyGs!$L$2:$V$4,DK196,1)),""),"")</f>
        <v/>
      </c>
      <c r="EZ196" s="9" t="str">
        <f>IF(AND(ISNUMBER(AL196),ISNUMBER(DK196)),IF(AL196+VLOOKUP(BI196,NyRm!$L$2:$V$4,DK196,1)&gt;19,19,AL196+VLOOKUP(BI196,NyRm!$L$2:$V$4,DK196,1)),"")</f>
        <v/>
      </c>
      <c r="FA196" s="9" t="str">
        <f>IF(AND(ISNUMBER(AM196),ISNUMBER(DK196)),IF(AM196+VLOOKUP(BI196,NyFm!$L$2:$V$4,DK196,1)&gt;19,19,AM196+VLOOKUP(BI196,NyFm!$L$2:$V$4,DK196,1)),"")</f>
        <v/>
      </c>
      <c r="FB196" s="9" t="str">
        <f>IF(AND(ISNUMBER(DK196),DK196&lt;8),IF(AND(ISNUMBER(AN196),ISNUMBER(DK196)),IF(AN196+VLOOKUP(BI196,NyLi1R!$L$2:$V$4,DK196,1)&gt;19,19,AN196+VLOOKUP(BI196,NyLi1R!$L$2:$V$4,DK196,1)),""),"")</f>
        <v/>
      </c>
      <c r="FC196" s="9" t="str">
        <f>IF(AND(ISNUMBER(DK196),DK196&lt;8),IF(AND(ISNUMBER(AO196),ISNUMBER(DK196)),IF(AO196+VLOOKUP(BI196,NyLi1E!$L$2:$V$4,DK196,1)&gt;19,19,AO196+VLOOKUP(BI196,NyLi1E!$L$2:$V$4,DK196,1)),""),"")</f>
        <v/>
      </c>
      <c r="FD196" s="9" t="str">
        <f>IF(AND(ISNUMBER(DK196),DK196&lt;8),IF(AND(ISNUMBER(AP196),ISNUMBER(DK196)),IF(AP196+VLOOKUP(BI196,NyLi1T!$L$2:$V$4,DK196,1)&gt;19,19,AP196+VLOOKUP(BI196,NyLi1T!$L$2:$V$4,DK196,1)),""),"")</f>
        <v/>
      </c>
      <c r="FE196" s="9" t="str">
        <f>IF(AND(ISNUMBER(DK196),DK196&gt;7),IF(AND(ISNUMBER(AQ196),ISNUMBER(DK196)),IF(AQ196+VLOOKUP(BI196,NyLi2R!$L$2:$V$4,DK196,1)&gt;19,19,AQ196+VLOOKUP(BI196,NyLi2R!$L$2:$V$4,DK196,1)),""),"")</f>
        <v/>
      </c>
      <c r="FF196" s="9" t="str">
        <f>IF(AND(ISNUMBER(DK196),DK196&gt;7),IF(AND(ISNUMBER(AR196),ISNUMBER(DK196)),IF(AR196+VLOOKUP(BI196,NyLi2E!$L$2:$V$4,DK196,1)&gt;19,19,AR196+VLOOKUP(BI196,NyLi2E!$L$2:$V$4,DK196,1)),""),"")</f>
        <v/>
      </c>
      <c r="FG196" s="9" t="str">
        <f>IF(AND(ISNUMBER(DK196),DK196&gt;7),IF(AND(ISNUMBER(AS196),ISNUMBER(DK196)),IF(AS196+VLOOKUP(BI196,NyLi2T!$L$2:$V$4,DK196,1)&gt;19,19,AS196+VLOOKUP(BI196,NyLi2T!$L$2:$V$4,DK196,1)),""),"")</f>
        <v/>
      </c>
      <c r="FH196" s="9" t="str">
        <f>IF(AND(ISNUMBER(DK196),DK196&lt;8),IF(AND(ISNUMBER(AT196),ISNUMBER(DK196)),IF(AT196+VLOOKUP(BI196,NySs!$L$2:$V$4,DK196,1)&gt;19,19,AT196+VLOOKUP(BI196,NySs!$L$2:$V$4,DK196,1)),""),"")</f>
        <v/>
      </c>
      <c r="FI196" s="9" t="str">
        <f>IF(AND(ISNUMBER(DK196),DK196&lt;9),IF(AND(ISNUMBER(AU196),ISNUMBER(DK196)),IF(AU196+VLOOKUP(BI196,NyEo!$L$2:$V$4,DK196,1)&gt;19,19,AU196+VLOOKUP(BI196,NyEo!$L$2:$V$4,DK196,1)),""),"")</f>
        <v/>
      </c>
      <c r="FJ196" s="9" t="str">
        <f>IF(AND(ISNUMBER(DK196),DK196&gt;7),IF(AND(ISNUMBER(AV196),ISNUMBER(DK196)),IF(AV196+VLOOKUP(BI196,NyHt!$L$2:$V$4,DK196,1)&gt;19,19,AV196+VLOOKUP(BI196,NyHt!$L$2:$V$4,DK196,1)),""),"")</f>
        <v/>
      </c>
      <c r="FK196" s="9" t="str">
        <f>IF(AND(ISNUMBER(AW196),ISNUMBER(DK196)),IF(AW196+VLOOKUP(BI196,NySiF!$L$2:$V$4,DK196,1)&gt;19,19,AW196+VLOOKUP(BI196,NySiF!$L$2:$V$4,DK196,1)),"")</f>
        <v/>
      </c>
      <c r="FL196" s="9" t="str">
        <f>IF(AND(ISNUMBER(AX196),ISNUMBER(DK196)),IF(AX196+VLOOKUP(BI196,NySiB!$L$2:$V$4,DK196,1)&gt;19,19,AX196+VLOOKUP(BI196,NySiB!$L$2:$V$4,DK196,1)),"")</f>
        <v/>
      </c>
      <c r="FM196" s="9" t="str">
        <f>IF(AND(ISNUMBER(AY196),ISNUMBER(DK196)),IF(AY196+VLOOKUP(BI196,NySiT!$L$2:$V$4,DK196,1)&gt;19,19,AY196+VLOOKUP(BI196,NySiT!$L$2:$V$4,DK196,1)),"")</f>
        <v/>
      </c>
      <c r="FN196" s="9" t="str">
        <f>IF(AND(ISNUMBER(AZ196),ISNUMBER(DK196)),IF(AZ196+VLOOKUP(BI196,NyVs!$L$2:$V$4,DK196,1)&gt;19,19,AZ196+VLOOKUP(BI196,NyVs!$L$2:$V$4,DK196,1)),"")</f>
        <v/>
      </c>
      <c r="FO196" s="9" t="str">
        <f>IF(AND(ISNUMBER(BA196),ISNUMBER(DK196)),IF(BA196+VLOOKUP(BI196,NyPp!$L$2:$V$4,DK196,1)&gt;19,19,BA196+VLOOKUP(BI196,NyPp!$L$2:$V$4,DK196,1)),"")</f>
        <v/>
      </c>
      <c r="FP196" s="9" t="str">
        <f>IF(AND(ISNUMBER(BB196),ISNUMBER(DK196)),IF(BB196+VLOOKUP(BI196,NyIGS!$L$2:$V$4,DK196,1)&gt;160,160,BB196+VLOOKUP(BI196,NyIGS!$L$2:$V$4,DK196,1)),"")</f>
        <v/>
      </c>
      <c r="FQ196" s="9" t="str">
        <f>IF(AND(ISNUMBER(BC196),ISNUMBER(DK196)),IF(BC196+VLOOKUP(BI196,NyIRS!$L$2:$V$4,DK196,1)&gt;160,160,BC196+VLOOKUP(BI196,NyIRS!$L$2:$V$4,DK196,1)),"")</f>
        <v/>
      </c>
      <c r="FR196" s="9" t="str">
        <f>IF(AND(ISNUMBER(BD196),ISNUMBER(DK196)),IF(BD196+VLOOKUP(BI196,NyIES!$L$2:$V$4,DK196,1)&gt;160,160, BD196+VLOOKUP(BI196,NyIES!$L$2:$V$4,DK196,1)),"")</f>
        <v/>
      </c>
      <c r="FS196" s="9" t="str">
        <f>IF(AND(ISNUMBER(BE196),ISNUMBER(DK196)),IF(BE196+VLOOKUP(BI196,NyISI!$L$2:$V$4,DK196,1)&gt;160,160,BE196+VLOOKUP(BI196,NyISI!$L$2:$V$4,DK196,1)),"")</f>
        <v/>
      </c>
      <c r="FT196" s="9" t="str">
        <f>IF(AND(ISNUMBER(DK196),DK196&lt;8),IF(AND(ISNUMBER(BF196),ISNUMBER(DK196)),IF(BF196+VLOOKUP(BI196,NyISS!$L$2:$V$4,DK196,1)&gt;160,160,BF196+VLOOKUP(BI196,NyISS!$L$2:$V$4,DK196,1)),""),"")</f>
        <v/>
      </c>
      <c r="FU196" s="9" t="str">
        <f>IF(AND(ISNUMBER(DK196),DK196&gt;7),IF(AND(ISNUMBER(BG196),ISNUMBER(DK196)),IF(BG196+VLOOKUP(BI196,NyISM!$L$2:$V$4,DK196,1)&gt;160,160,BG196+VLOOKUP(BI196,NyISM!$L$2:$V$4,DK196,1)),""),"")</f>
        <v/>
      </c>
      <c r="FV196" s="9" t="str">
        <f>IF(AND(ISNUMBER(BH196),ISNUMBER(DK196)),IF(BH196+VLOOKUP(BI196,NyIAM!$L$2:$V$4,DK196,1)&gt;160,160,BH196+VLOOKUP(BI196,NyIAM!$L$2:$V$4,DK196,1)),"")</f>
        <v/>
      </c>
    </row>
    <row r="197" spans="1:178" x14ac:dyDescent="0.2">
      <c r="A197" s="51"/>
      <c r="B197" s="51"/>
      <c r="C197" s="51"/>
      <c r="D197" s="51"/>
      <c r="E197" s="51"/>
      <c r="F197" s="51"/>
      <c r="G197" s="51"/>
      <c r="H197" s="51"/>
      <c r="I197" s="51"/>
      <c r="J197" s="52"/>
      <c r="K197" s="52"/>
      <c r="L197" s="53"/>
      <c r="M197" s="53"/>
      <c r="N197" s="58" t="str">
        <f t="shared" si="44"/>
        <v/>
      </c>
      <c r="O197" s="53"/>
      <c r="P197" s="53"/>
      <c r="Q197" s="53"/>
      <c r="R197" s="53"/>
      <c r="S197" s="53"/>
      <c r="T197" s="53"/>
      <c r="U197" s="53"/>
      <c r="V197" s="53"/>
      <c r="W197" s="53"/>
      <c r="X197" s="53"/>
      <c r="Y197" s="53"/>
      <c r="Z197" s="53"/>
      <c r="AA197" s="53"/>
      <c r="AB197" s="53"/>
      <c r="AC197" s="53"/>
      <c r="AD197" s="53"/>
      <c r="AE197" s="53"/>
      <c r="AF197" s="53"/>
      <c r="AG197" s="53"/>
      <c r="AH197" s="53"/>
      <c r="AI197" s="53"/>
      <c r="AJ197" s="4" t="str">
        <f>IF(O197="","",IF(ISNUMBER(N197),VLOOKUP(O197,NyFi!$A$2:$K$40,DK197),""))</f>
        <v/>
      </c>
      <c r="AK197" s="4" t="str">
        <f>IF(P197="","",IF(AND(ISNUMBER(N197),DK197&lt;8),VLOOKUP(P197,NyGs!$A$2:$G$41,DK197),""))</f>
        <v/>
      </c>
      <c r="AL197" s="4" t="str">
        <f>IF(AA197="","",IF(ISNUMBER(N197),VLOOKUP(AA197,NyRm!$A$2:$K$56,DK197),""))</f>
        <v/>
      </c>
      <c r="AM197" s="4" t="str">
        <f>IF(Z197="","",IF(ISNUMBER(N197),VLOOKUP(Z197,NyFm!$A$2:$K$46,DK197),""))</f>
        <v/>
      </c>
      <c r="AN197" s="4" t="str">
        <f>IF(U197="","",IF(AND(ISNUMBER(N197),DK197&lt;8),VLOOKUP(U197,NyLi1R!$A$2:$G$20,DK197),""))</f>
        <v/>
      </c>
      <c r="AO197" s="4" t="str">
        <f>IF(V197="","",IF(AND(ISNUMBER(N197),DK197&lt;8),VLOOKUP(V197,NyLi1E!$A$2:$G$20,DK197),""))</f>
        <v/>
      </c>
      <c r="AP197" s="4" t="str">
        <f>IF(AND(ISNUMBER(N197),ISNUMBER(AN197),ISNUMBER(AO197),DK197&lt;8),VLOOKUP(AN197+AO197,NyLi1T!$A$2:$G$40,DK197),"")</f>
        <v/>
      </c>
      <c r="AQ197" s="4" t="str">
        <f>IF(W197="","",IF(AND(ISNUMBER(N197),DK197&gt;7),VLOOKUP(W197,NyLi2R!$A$2:$K$20,DK197),""))</f>
        <v/>
      </c>
      <c r="AR197" s="4" t="str">
        <f>IF(X197="","",IF(AND(ISNUMBER(N197),DK197&gt;7),VLOOKUP(X197,NyLi2E!$A$2:$K$20,DK197),""))</f>
        <v/>
      </c>
      <c r="AS197" s="4" t="str">
        <f>IF(AND(ISNUMBER(N197),ISNUMBER(AQ197),ISNUMBER(AR197),DK197&gt;7),VLOOKUP(AQ197+AR197,NyLi2T!$A$2:$K$40,DK197),"")</f>
        <v/>
      </c>
      <c r="AT197" s="4" t="str">
        <f>IF(AE197="","",IF(AND(ISNUMBER(N197),DK197&lt;8),VLOOKUP(AE197,NySs!$A$2:$G$28,DK197),""))</f>
        <v/>
      </c>
      <c r="AU197" s="4" t="str">
        <f>IF(AD197="","",IF(AND(ISNUMBER(N197),DK197&lt;9),VLOOKUP(AD197,NyEo!$A$2:$H$22,DK197),""))</f>
        <v/>
      </c>
      <c r="AV197" s="4" t="str">
        <f>IF(Q197="","",IF(AND(ISNUMBER(N197),DK197&gt;7),VLOOKUP(Q197,NyHt!$A$2:$K$17,DK197),""))</f>
        <v/>
      </c>
      <c r="AW197" s="4" t="str">
        <f>IF(R197="","",IF(ISNUMBER(N197),VLOOKUP(R197,NySiF!$A$2:$K$18,DK197),""))</f>
        <v/>
      </c>
      <c r="AX197" s="4" t="str">
        <f>IF(S197="","",IF(ISNUMBER(N197),VLOOKUP(S197,NySiB!$A$2:$K$16,DK197),""))</f>
        <v/>
      </c>
      <c r="AY197" s="4" t="str">
        <f>IF(T197="","",IF(ISNUMBER(N197),VLOOKUP(T197,NySiT!$A$2:$K$32,DK197),""))</f>
        <v/>
      </c>
      <c r="AZ197" s="4" t="str">
        <f>IF(Y197="","",IF(ISNUMBER(N197),VLOOKUP(Y197,NyVs!$A$2:$K$86,DK197),""))</f>
        <v/>
      </c>
      <c r="BA197" s="4" t="str">
        <f>IF(AI197="","",IF(ISNUMBER(N197),VLOOKUP(AI197,NyPp!$A$2:$K$202,DK197),""))</f>
        <v/>
      </c>
      <c r="BB197" s="4" t="str">
        <f>IF(AND(ISNUMBER(AJ197),ISNUMBER(AK197),ISNUMBER(AL197),ISNUMBER(AM197),DK197&lt;8),IF(COUNTIF(O197,0)+COUNTIF(P197,0)+COUNTIF(AA197,0)+COUNTIF(Z197,0)&gt;1,"",VLOOKUP(AJ197+AK197+AL197+AM197,NyIGS!$A$2:$K$78,DK197)),IF(AND(ISNUMBER(AJ197),ISNUMBER(AL197),ISNUMBER(AM197),ISNUMBER(AS197),DK197&gt;7),IF(COUNTIF(O197,0)+COUNTIF(AA197,0)+COUNTIF(Z197,0)+AND(COUNTIF(W197,0),COUNTIF(X197,0))&gt;1,"",VLOOKUP(AJ197+AL197+AM197+AS197,NyIGS!$A$2:$K$78,DK197)),""))</f>
        <v/>
      </c>
      <c r="BC197" s="4" t="str">
        <f>IF(AND(ISNUMBER(AJ197),ISNUMBER(AN197),ISNUMBER(AT197),DK197&lt;8),IF(COUNTIF(O197,0)+COUNTIF(U197,0)+COUNTIF(AE197,0)&gt;1,"",VLOOKUP(AJ197+AN197+AT197,NyIRS!$A$2:$K$59,DK197)),IF(AND(ISNUMBER(AJ197),ISNUMBER(AQ197),DK197&gt;7),IF(COUNTIF(O197,0)+COUNTIF(W197,0)&gt;1,"",VLOOKUP(AJ197+AQ197,NyIRS!$A$2:$K$59,DK197)),""))</f>
        <v/>
      </c>
      <c r="BD197" s="4" t="str">
        <f>IF(AND(ISNUMBER(AK197),ISNUMBER(AL197),ISNUMBER(AM197),DK197&lt;8),IF(COUNTIF(P197,0)+COUNTIF(AA197,0)+COUNTIF(Z197,0)&gt;1,"",VLOOKUP(AK197+AL197+AM197,NyIES!$A$2:$K$59,DK197)),IF(AND(ISNUMBER(AL197),ISNUMBER(AM197),ISNUMBER(AR197),DK197&gt;7),IF(COUNTIF(AA197,0)+COUNTIF(Z197,0)+COUNTIF(X197,0)&gt;1,"",VLOOKUP(AL197+AM197+AR197,NyIES!$A$2:$K$59,DK197)),""))</f>
        <v/>
      </c>
      <c r="BE197" s="4" t="str">
        <f>IF(AND(ISNUMBER(AJ197),ISNUMBER(AP197),ISNUMBER(AU197),DK197&lt;8),IF(COUNTIF(O197,0)+AND(COUNTIF(U197,0),COUNTIF(V197,0))+COUNTIF(AD197,0)&gt;1,"",VLOOKUP(AJ197+AP197+AU197,NyISI!$A$2:$K$59,DK197)),IF(AND(ISNUMBER(AS197),ISNUMBER(AU197),ISNUMBER(AV197),DK197=8),IF(COUNTIF(AD197,0)+COUNTIF(Q197,0)+AND(COUNTIF(W197,0),COUNTIF(X197,0))&gt;1,"",VLOOKUP(AS197+AU197+AV197,NyISI!$A$2:$K$59,DK197)),IF(AND(ISNUMBER(AS197),ISNUMBER(AV197),DK197&gt;8),IF(COUNTIF(Q197,0)+AND(COUNTIF(W197,0),COUNTIF(X197,0))&gt;1,"",VLOOKUP(AS197+AV197,NyISI!$A$2:$K$59,DK197)),"")))</f>
        <v/>
      </c>
      <c r="BF197" s="4" t="str">
        <f>IF(AND(ISNUMBER(AT197),ISNUMBER(AK197),ISNUMBER(AL197),ISNUMBER(AM197),DK197&lt;8),IF(COUNTIF(P197,0)+COUNTIF(AA197,0)+COUNTIF(Z197,0)+COUNTIF(AE197,0)&gt;1,"",VLOOKUP(AT197+AK197+AL197+AM197,NyISS!$A$2:$G$78,DK197)),"")</f>
        <v/>
      </c>
      <c r="BG197" s="4" t="str">
        <f>IF(AND(ISNUMBER(AJ197),ISNUMBER(AL197),ISNUMBER(AM197),DK197&gt;7),IF(COUNTIF(O197,0)+COUNTIF(AA197,0)+COUNTIF(Z197,0)&gt;1,"",VLOOKUP(AJ197+AL197+AM197,NyISM!$A$2:$K$59,DK197)),"")</f>
        <v/>
      </c>
      <c r="BH197" s="4" t="str">
        <f>IF(AND(ISNUMBER(AY197),ISNUMBER(AZ197)),IF(COUNTIF(T197,0)+COUNTIF(Y197,0)&gt;1,"",VLOOKUP(AY197+AZ197,NyIAM!$A$2:$K$40,DK197)),"")</f>
        <v/>
      </c>
      <c r="BJ197" s="4" t="str">
        <f>IF(ISNUMBER(BB197),VLOOKUP(BB197,Percentil!$A$2:$B$122,2,1),"")</f>
        <v/>
      </c>
      <c r="BK197" s="4" t="str">
        <f>IF(ISNUMBER(BC197),VLOOKUP(BC197,Percentil!$A$2:$B$122,2,1),"")</f>
        <v/>
      </c>
      <c r="BL197" s="4" t="str">
        <f>IF(ISNUMBER(BD197),VLOOKUP(BD197,Percentil!$A$2:$B$122,2,1),"")</f>
        <v/>
      </c>
      <c r="BM197" s="4" t="str">
        <f>IF(ISNUMBER(BE197),VLOOKUP(BE197,Percentil!$A$2:$B$122,2,1),"")</f>
        <v/>
      </c>
      <c r="BN197" s="4" t="str">
        <f>IF(ISNUMBER(BF197),VLOOKUP(BF197,Percentil!$A$2:$B$122,2,1),"")</f>
        <v/>
      </c>
      <c r="BO197" s="4" t="str">
        <f>IF(ISNUMBER(BG197),VLOOKUP(BG197,Percentil!$A$2:$B$122,2,1),"")</f>
        <v/>
      </c>
      <c r="BP197" s="4" t="str">
        <f>IF(ISNUMBER(BH197),VLOOKUP(BH197,Percentil!$A$2:$B$122,2,1),"")</f>
        <v/>
      </c>
      <c r="BQ197" s="4" t="str">
        <f>IF(AND(ISNUMBER(AJ197),ISNUMBER(DK197)),IF(AJ197-VLOOKUP(BI197,NyFi!$L$2:$V$4,DK197,1)&lt;1,1 &amp; " - " &amp; AJ197+VLOOKUP(BI197,NyFi!$L$2:$V$4,DK197,1),IF(AJ197+VLOOKUP(BI197,NyFi!$L$2:$V$4,DK197,1)&gt;19,AJ197-VLOOKUP(BI197,NyFi!$L$2:$V$4,DK197,1) &amp; " - " &amp; 19,AJ197-VLOOKUP(BI197,NyFi!$L$2:$V$4,DK197,1) &amp; " - " &amp; AJ197+VLOOKUP(BI197,NyFi!$L$2:$V$4,DK197,1))),"")</f>
        <v/>
      </c>
      <c r="BR197" s="4" t="str">
        <f>IF(AND(ISNUMBER(DK197),DK197&lt;8),IF(AND(ISNUMBER(AK197),ISNUMBER(DK197)),IF(AK197-VLOOKUP(BI197,NyGs!$L$2:$V$4,DK197,1)&lt;1,1 &amp; " - " &amp; AK197+VLOOKUP(BI197,NyGs!$L$2:$V$4,DK197,1),IF(AK197+VLOOKUP(BI197,NyGs!$L$2:$V$4,DK197,1)&gt;19,AK197-VLOOKUP(BI197,NyGs!$L$2:$V$4,DK197,1) &amp; " - " &amp; 19,AK197-VLOOKUP(BI197,NyGs!$L$2:$V$4,DK197,1) &amp; " - " &amp; AK197+VLOOKUP(BI197,NyGs!$L$2:$V$4,DK197,1))),""),"")</f>
        <v/>
      </c>
      <c r="BS197" s="4" t="str">
        <f>IF(AND(ISNUMBER(AL197),ISNUMBER(DK197)),IF(AL197-VLOOKUP(BI197,NyRm!$L$2:$V$4,DK197,1)&lt;1,1 &amp; " - " &amp; AL197+VLOOKUP(BI197,NyRm!$L$2:$V$4,DK197,1),IF(AL197+VLOOKUP(BI197,NyRm!$L$2:$V$4,DK197,1)&gt;19,AL197-VLOOKUP(BI197,NyRm!$L$2:$V$4,DK197,1) &amp; " - " &amp; 19,AL197-VLOOKUP(BI197,NyRm!$L$2:$V$4,DK197,1) &amp; " - " &amp; AL197+VLOOKUP(BI197,NyRm!$L$2:$V$4,DK197,1))),"")</f>
        <v/>
      </c>
      <c r="BT197" s="4" t="str">
        <f>IF(AND(ISNUMBER(AM197),ISNUMBER(DK197)),IF(AM197-VLOOKUP(BI197,NyFm!$L$2:$V$4,DK197,1)&lt;1,1 &amp; " - " &amp; AM197+VLOOKUP(BI197,NyFm!$L$2:$V$4,DK197,1),IF(AM197+VLOOKUP(BI197,NyFm!$L$2:$V$4,DK197,1)&gt;19,AM197-VLOOKUP(BI197,NyFm!$L$2:$V$4,DK197,1) &amp; " - " &amp; 19,AM197-VLOOKUP(BI197,NyFm!$L$2:$V$4,DK197,1) &amp; " - " &amp; AM197+VLOOKUP(BI197,NyFm!$L$2:$V$4,DK197,1))),"")</f>
        <v/>
      </c>
      <c r="BU197" s="4" t="str">
        <f>IF(AND(ISNUMBER(DK197),DK197&lt;8),IF(AND(ISNUMBER(AN197),ISNUMBER(DK197)),IF(AN197-VLOOKUP(BI197,NyLi1R!$L$2:$V$4,DK197,1)&lt;1,1 &amp; " - " &amp; AN197+VLOOKUP(BI197,NyLi1R!$L$2:$V$4,DK197,1),IF(AN197+VLOOKUP(BI197,NyLi1R!$L$2:$V$4,DK197,1)&gt;19,AN197-VLOOKUP(BI197,NyLi1R!$L$2:$V$4,DK197,1) &amp; " - " &amp; 19,AN197-VLOOKUP(BI197,NyLi1R!$L$2:$V$4,DK197,1) &amp; " - " &amp; AN197+VLOOKUP(BI197,NyLi1R!$L$2:$V$4,DK197,1))),""),"")</f>
        <v/>
      </c>
      <c r="BV197" s="4" t="str">
        <f>IF(AND(ISNUMBER(DK197),DK197&lt;8),IF(AND(ISNUMBER(AO197),ISNUMBER(DK197)),IF(AO197-VLOOKUP(BI197,NyLi1E!$L$2:$V$4,DK197,1)&lt;1,1 &amp; " - " &amp; AO197+VLOOKUP(BI197,NyLi1E!$L$2:$V$4,DK197,1),IF(AO197+VLOOKUP(BI197,NyLi1E!$L$2:$V$4,DK197,1)&gt;19,AO197-VLOOKUP(BI197,NyLi1E!$L$2:$V$4,DK197,1) &amp; " - " &amp; 19,AO197-VLOOKUP(BI197,NyLi1E!$L$2:$V$4,DK197,1) &amp; " - " &amp; AO197+VLOOKUP(BI197,NyLi1E!$L$2:$V$4,DK197,1))),""),"")</f>
        <v/>
      </c>
      <c r="BW197" s="4" t="str">
        <f>IF(AND(ISNUMBER(DK197),DK197&lt;8),IF(AND(ISNUMBER(AP197),ISNUMBER(DK197)),IF(AP197-VLOOKUP(BI197,NyLi1T!$L$2:$V$4,DK197,1)&lt;1,1 &amp; " - " &amp; AP197+VLOOKUP(BI197,NyLi1T!$L$2:$V$4,DK197,1),IF(AP197+VLOOKUP(BI197,NyLi1T!$L$2:$V$4,DK197,1)&gt;19,AP197-VLOOKUP(BI197,NyLi1T!$L$2:$V$4,DK197,1) &amp; " - " &amp; 19,AP197-VLOOKUP(BI197,NyLi1T!$L$2:$V$4,DK197,1) &amp; " - " &amp; AP197+VLOOKUP(BI197,NyLi1T!$L$2:$V$4,DK197,1))),""),"")</f>
        <v/>
      </c>
      <c r="BX197" s="4" t="str">
        <f>IF(AND(ISNUMBER(DK197),DK197&gt;7),IF(AND(ISNUMBER(AQ197),ISNUMBER(DK197)),IF(AQ197-VLOOKUP(BI197,NyLi2R!$L$2:$V$4,DK197,1)&lt;1,1 &amp; " - " &amp; AQ197+VLOOKUP(BI197,NyLi2R!$L$2:$V$4,DK197,1),IF(AQ197+VLOOKUP(BI197,NyLi2R!$L$2:$V$4,DK197,1)&gt;19,AQ197-VLOOKUP(BI197,NyLi2R!$L$2:$V$4,DK197,1) &amp; " - " &amp; 19,AQ197-VLOOKUP(BI197,NyLi2R!$L$2:$V$4,DK197,1) &amp; " - " &amp; AQ197+VLOOKUP(BI197,NyLi2R!$L$2:$V$4,DK197,1))),""),"")</f>
        <v/>
      </c>
      <c r="BY197" s="4" t="str">
        <f>IF(AND(ISNUMBER(DK197),DK197&gt;7),IF(AND(ISNUMBER(AR197),ISNUMBER(DK197)),IF(AR197-VLOOKUP(BI197,NyLi2E!$L$2:$V$4,DK197,1)&lt;1,1 &amp; " - " &amp; AR197+VLOOKUP(BI197,NyLi2E!$L$2:$V$4,DK197,1),IF(AR197+VLOOKUP(BI197,NyLi2E!$L$2:$V$4,DK197,1)&gt;19,AR197-VLOOKUP(BI197,NyLi2E!$L$2:$V$4,DK197,1) &amp; " - " &amp; 19,AR197-VLOOKUP(BI197,NyLi2E!$L$2:$V$4,DK197,1) &amp; " - " &amp; AR197+VLOOKUP(BI197,NyLi2E!$L$2:$V$4,DK197,1))),""),"")</f>
        <v/>
      </c>
      <c r="BZ197" s="4" t="str">
        <f>IF(AND(ISNUMBER(DK197),DK197&gt;7),IF(AND(ISNUMBER(AS197),ISNUMBER(DK197)),IF(AS197-VLOOKUP(BI197,NyLi2T!$L$2:$V$4,DK197,1)&lt;1,1 &amp; " - " &amp; AS197+VLOOKUP(BI197,NyLi2T!$L$2:$V$4,DK197,1),IF(AS197+VLOOKUP(BI197,NyLi2T!$L$2:$V$4,DK197,1)&gt;19,AS197-VLOOKUP(BI197,NyLi2T!$L$2:$V$4,DK197,1) &amp; " - " &amp; 19,AS197-VLOOKUP(BI197,NyLi2T!$L$2:$V$4,DK197,1) &amp; " - " &amp; AS197+VLOOKUP(BI197,NyLi2T!$L$2:$V$4,DK197,1))),""),"")</f>
        <v/>
      </c>
      <c r="CA197" s="4" t="str">
        <f>IF(AND(ISNUMBER(DK197),DK197&lt;8),IF(AND(ISNUMBER(AT197),ISNUMBER(DK197)),IF(AT197-VLOOKUP(BI197,NySs!$L$2:$V$4,DK197,1)&lt;1,1 &amp; " - " &amp; AT197+VLOOKUP(BI197,NySs!$L$2:$V$4,DK197,1),IF(AT197+VLOOKUP(BI197,NySs!$L$2:$V$4,DK197,1)&gt;19,AT197-VLOOKUP(BI197,NySs!$L$2:$V$4,DK197,1) &amp; " - " &amp; 19,AT197-VLOOKUP(BI197,NySs!$L$2:$V$4,DK197,1) &amp; " - " &amp; AT197+VLOOKUP(BI197,NySs!$L$2:$V$4,DK197,1))),""),"")</f>
        <v/>
      </c>
      <c r="CB197" s="4" t="str">
        <f>IF(AND(ISNUMBER(DK197),DK197&lt;9),IF(AND(ISNUMBER(AU197),ISNUMBER(DK197)),IF(AU197-VLOOKUP(BI197,NyEo!$L$2:$V$4,DK197,1)&lt;1,1 &amp; " - " &amp; AU197+VLOOKUP(BI197,NyEo!$L$2:$V$4,DK197,1),IF(AU197+VLOOKUP(BI197,NyEo!$L$2:$V$4,DK197,1)&gt;19,AU197-VLOOKUP(BI197,NyEo!$L$2:$V$4,DK197,1) &amp; " - " &amp; 19,AU197-VLOOKUP(BI197,NyEo!$L$2:$V$4,DK197,1) &amp; " - " &amp; AU197+VLOOKUP(BI197,NyEo!$L$2:$V$4,DK197,1))),""),"")</f>
        <v/>
      </c>
      <c r="CC197" s="4" t="str">
        <f>IF(AND(ISNUMBER(DK197),DK197&gt;7),IF(AND(ISNUMBER(AV197),ISNUMBER(DK197)),IF(AV197-VLOOKUP(BI197,NyHt!$L$2:$V$4,DK197,1)&lt;1,1 &amp; " - " &amp; AV197+VLOOKUP(BI197,NyHt!$L$2:$V$4,DK197,1),IF(AV197+VLOOKUP(BI197,NyHt!$L$2:$V$4,DK197,1)&gt;19,AV197-VLOOKUP(BI197,NyHt!$L$2:$V$4,DK197,1) &amp; " - " &amp; 19,AV197-VLOOKUP(BI197,NyHt!$L$2:$V$4,DK197,1) &amp; " - " &amp; AV197+VLOOKUP(BI197,NyHt!$L$2:$V$4,DK197,1))),""),"")</f>
        <v/>
      </c>
      <c r="CD197" s="4" t="str">
        <f>IF(AND(ISNUMBER(AW197),ISNUMBER(DK197)),IF(AW197-VLOOKUP(BI197,NySiF!$L$2:$V$4,DK197,1)&lt;1,1 &amp; " - " &amp; AW197+VLOOKUP(BI197,NySiF!$L$2:$V$4,DK197,1),IF(AW197+VLOOKUP(BI197,NySiF!$L$2:$V$4,DK197,1)&gt;19,AW197-VLOOKUP(BI197,NySiF!$L$2:$V$4,DK197,1) &amp; " - " &amp; 19,AW197-VLOOKUP(BI197,NySiF!$L$2:$V$4,DK197,1) &amp; " - " &amp; AW197+VLOOKUP(BI197,NySiF!$L$2:$V$4,DK197,1))),"")</f>
        <v/>
      </c>
      <c r="CE197" s="4" t="str">
        <f>IF(AND(ISNUMBER(AX197),ISNUMBER(DK197)),IF(AX197-VLOOKUP(BI197,NySiB!$L$2:$V$4,DK197,1)&lt;1,1 &amp; " - " &amp; AX197+VLOOKUP(BI197,NySiB!$L$2:$V$4,DK197,1),IF(AX197+VLOOKUP(BI197,NySiB!$L$2:$V$4,DK197,1)&gt;19,AX197-VLOOKUP(BI197,NySiB!$L$2:$V$4,DK197,1) &amp; " - " &amp; 19,AX197-VLOOKUP(BI197,NySiB!$L$2:$V$4,DK197,1) &amp; " - " &amp; AX197+VLOOKUP(BI197,NySiB!$L$2:$V$4,DK197,1))),"")</f>
        <v/>
      </c>
      <c r="CF197" s="4" t="str">
        <f>IF(AND(ISNUMBER(AY197),ISNUMBER(DK197)),IF(AY197-VLOOKUP(BI197,NySiT!$L$2:$V$4,DK197,1)&lt;1,1 &amp; " - " &amp; AY197+VLOOKUP(BI197,NySiT!$L$2:$V$4,DK197,1),IF(AY197+VLOOKUP(BI197,NySiT!$L$2:$V$4,DK197,1)&gt;19,AY197-VLOOKUP(BI197,NySiT!$L$2:$V$4,DK197,1) &amp; " - " &amp; 19,AY197-VLOOKUP(BI197,NySiT!$L$2:$V$4,DK197,1) &amp; " - " &amp; AY197+VLOOKUP(BI197,NySiT!$L$2:$V$4,DK197,1))),"")</f>
        <v/>
      </c>
      <c r="CG197" s="4" t="str">
        <f>IF(AND(ISNUMBER(AZ197),ISNUMBER(DK197)),IF(AZ197-VLOOKUP(BI197,NyVs!$L$2:$V$4,DK197,1)&lt;1,1 &amp; " - " &amp; AZ197+VLOOKUP(BI197,NyVs!$L$2:$V$4,DK197,1),IF(AZ197+VLOOKUP(BI197,NyVs!$L$2:$V$4,DK197,1)&gt;19,AZ197-VLOOKUP(BI197,NyVs!$L$2:$V$4,DK197,1) &amp; " - " &amp; 19,AZ197-VLOOKUP(BI197,NyVs!$L$2:$V$4,DK197,1) &amp; " - " &amp; AZ197+VLOOKUP(BI197,NyVs!$L$2:$V$4,DK197,1))),"")</f>
        <v/>
      </c>
      <c r="CH197" s="4" t="str">
        <f>IF(AND(ISNUMBER(BA197),ISNUMBER(DK197)),IF(BA197-VLOOKUP(BI197,NyPp!$L$2:$V$4,DK197,1)&lt;1,1 &amp; " - " &amp; BA197+VLOOKUP(BI197,NyPp!$L$2:$V$4,DK197,1),IF(BA197+VLOOKUP(BI197,NyPp!$L$2:$V$4,DK197,1)&gt;19,BA197-VLOOKUP(BI197,NyPp!$L$2:$V$4,DK197,1) &amp; " - " &amp; 19,BA197-VLOOKUP(BI197,NyPp!$L$2:$V$4,DK197,1) &amp; " - " &amp; BA197+VLOOKUP(BI197,NyPp!$L$2:$V$4,DK197,1))),"")</f>
        <v/>
      </c>
      <c r="CI197" s="4" t="str">
        <f>IF(AND(ISNUMBER(BB197),ISNUMBER(DK197)),IF(BB197-VLOOKUP(BI197,NyIGS!$L$2:$V$4,DK197,1)&lt;40,40 &amp; " - " &amp; BB197+VLOOKUP(BI197,NyIGS!$L$2:$V$4,DK197,1),IF(BB197+VLOOKUP(BI197,NyIGS!$L$2:$V$4,DK197,1)&gt;160,BB197-VLOOKUP(BI197,NyIGS!$L$2:$V$4,DK197,1) &amp; " - " &amp; 160,BB197-VLOOKUP(BI197,NyIGS!$L$2:$V$4,DK197,1) &amp; " - " &amp; BB197+VLOOKUP(BI197,NyIGS!$L$2:$V$4,DK197,1))),"")</f>
        <v/>
      </c>
      <c r="CJ197" s="4" t="str">
        <f>IF(AND(ISNUMBER(BC197),ISNUMBER(DK197)),IF(BC197-VLOOKUP(BI197,NyIRS!$L$2:$V$4,DK197,1)&lt;40,40 &amp; " - " &amp; BC197+VLOOKUP(BI197,NyIRS!$L$2:$V$4,DK197,1),IF(BC197+VLOOKUP(BI197,NyIRS!$L$2:$V$4,DK197,1)&gt;160,BC197-VLOOKUP(BI197,NyIRS!$L$2:$V$4,DK197,1) &amp; " - " &amp; 160,BC197-VLOOKUP(BI197,NyIRS!$L$2:$V$4,DK197,1) &amp; " - " &amp; BC197+VLOOKUP(BI197,NyIRS!$L$2:$V$4,DK197,1))),"")</f>
        <v/>
      </c>
      <c r="CK197" s="4" t="str">
        <f>IF(AND(ISNUMBER(BD197),ISNUMBER(DK197)),IF(BD197-VLOOKUP(BI197,NyIES!$L$2:$V$4,DK197,1)&lt;40,40 &amp; " - " &amp; BD197+VLOOKUP(BI197,NyIES!$L$2:$V$4,DK197,1),IF(BD197+VLOOKUP(BI197,NyIES!$L$2:$V$4,DK197,1)&gt;160,BD197-VLOOKUP(BI197,NyIES!$L$2:$V$4,DK197,1) &amp; " - " &amp; 160,BD197-VLOOKUP(BI197,NyIES!$L$2:$V$4,DK197,1) &amp; " - " &amp; BD197+VLOOKUP(BI197,NyIES!$L$2:$V$4,DK197,1))),"")</f>
        <v/>
      </c>
      <c r="CL197" s="4" t="str">
        <f>IF(AND(ISNUMBER(BE197),ISNUMBER(DK197)),IF(BE197-VLOOKUP(BI197,NyISI!$L$2:$V$4,DK197,1)&lt;40,40 &amp; " - " &amp; BE197+VLOOKUP(BI197,NyISI!$L$2:$V$4,DK197,1),IF(BE197+VLOOKUP(BI197,NyISI!$L$2:$V$4,DK197,1)&gt;160,BE197-VLOOKUP(BI197,NyISI!$L$2:$V$4,DK197,1) &amp; " - " &amp; 160,BE197-VLOOKUP(BI197,NyISI!$L$2:$V$4,DK197,1) &amp; " - " &amp; BE197+VLOOKUP(BI197,NyISI!$L$2:$V$4,DK197,1))),"")</f>
        <v/>
      </c>
      <c r="CM197" s="4" t="str">
        <f>IF(AND(ISNUMBER(DK197),DK197&lt;8),IF(AND(ISNUMBER(BF197),ISNUMBER(DK197)),IF(BF197-VLOOKUP(BI197,NyISS!$L$2:$V$4,DK197,1)&lt;40,40 &amp; " - " &amp; BF197+VLOOKUP(BI197,NyISS!$L$2:$V$4,DK197,1),IF(BF197+VLOOKUP(BI197,NyISS!$L$2:$V$4,DK197,1)&gt;160,BF197-VLOOKUP(BI197,NyISS!$L$2:$V$4,DK197,1) &amp; " - " &amp; 160,BF197-VLOOKUP(BI197,NyISS!$L$2:$V$4,DK197,1) &amp; " - " &amp; BF197+VLOOKUP(BI197,NyISS!$L$2:$V$4,DK197,1))),""),"")</f>
        <v/>
      </c>
      <c r="CN197" s="4" t="str">
        <f>IF(AND(ISNUMBER(DK197),DK197&gt;7),IF(AND(ISNUMBER(BG197),ISNUMBER(DK197)),IF(BG197-VLOOKUP(BI197,NyISM!$L$2:$V$4,DK197,1)&lt;40,40 &amp; " - " &amp; BG197+VLOOKUP(BI197,NyISM!$L$2:$V$4,DK197,1),IF(BG197+VLOOKUP(BI197,NyISM!$L$2:$V$4,DK197,1)&gt;160,BG197-VLOOKUP(BI197,NyISM!$L$2:$V$4,DK197,1) &amp; " - " &amp; 160,BG197-VLOOKUP(BI197,NyISM!$L$2:$V$4,DK197,1) &amp; " - " &amp; BG197+VLOOKUP(BI197,NyISM!$L$2:$V$4,DK197,1))),""),"")</f>
        <v/>
      </c>
      <c r="CO197" s="4" t="str">
        <f>IF(AND(ISNUMBER(BH197),ISNUMBER(DK197)),IF(BH197-VLOOKUP(BI197,NyIAM!$L$2:$V$4,DK197,1)&lt;40,40 &amp; " - " &amp; BH197+VLOOKUP(BI197,NyIAM!$L$2:$V$4,DK197,1),IF(BH197+VLOOKUP(BI197,NyIAM!$L$2:$V$4,DK197,1)&gt;160,BH197-VLOOKUP(BI197,NyIAM!$L$2:$V$4,DK197,1) &amp; " - " &amp; 160,BH197-VLOOKUP(BI197,NyIAM!$L$2:$V$4,DK197,1) &amp; " - " &amp; BH197+VLOOKUP(BI197,NyIAM!$L$2:$V$4,DK197,1))),"")</f>
        <v/>
      </c>
      <c r="CP197" s="4" t="str">
        <f>IF(AF197="","",IF(AND(ISNUMBER(AF197),ISNUMBER(DK197)),IF(VLOOKUP(AF197,NyOm!$A$2:$K$30,DK197,1)=1,"Onormalt få ord",IF(VLOOKUP(AF197,NyOm!$A$2:$K$30,DK197,1)=2,"Färre antal ord än normalt",IF(VLOOKUP(AF197,NyOm!$A$2:$K$30,DK197,1)=3,"Normalt antal ord","")))))</f>
        <v/>
      </c>
      <c r="CQ197" s="4" t="str">
        <f>IF(AB197="","",IF(AND(ISNUMBER(AB197),ISNUMBER(DK197)),IF(VLOOKUP(AB197,NyPbTid!$A$2:$K$218,DK197,1)=1,"Onormalt lång tidsåtgång",IF(VLOOKUP(AB197,NyPbTid!$A$2:$K$218,DK197,1)=2,"Långsammare än normalt",IF(VLOOKUP(AB197,NyPbTid!$A$2:$K$218,DK197,1)=3,"Normal tidsåtgång","")))))</f>
        <v/>
      </c>
      <c r="CR197" s="4" t="str">
        <f>IF(AC197="","",IF(AND(ISNUMBER(AC197),ISNUMBER(DK197)),IF(VLOOKUP(AC197,NyPbFel!$A$2:$K$18,DK197,1)=1,"Onormalt antal fel",IF(VLOOKUP(AC197,NyPbFel!$A$2:$K$18,DK197,1)=2,"Fler fel än normalt",IF(VLOOKUP(AC197,NyPbFel!$A$2:$K$18,DK197,1)=3,"Normalt antal fel","")))))</f>
        <v/>
      </c>
      <c r="CS197" s="4" t="str">
        <f t="shared" si="50"/>
        <v/>
      </c>
      <c r="CT197" s="4" t="str">
        <f>IF(OR(ISNUMBER(CS197),CS197="0**"),IF(ISNUMBER(CS197),CS197/ABS(CS197)*VLOOKUP(1,SignDiff!$A$3:$K$4,DK197,1),VLOOKUP(1,SignDiff!$A$3:$K$4,DK197,1)),"")</f>
        <v/>
      </c>
      <c r="CU197" s="4" t="str">
        <f>IF(OR(ISNUMBER(CS197),CS197="0**"),IF(ISNUMBER(CS197),CS197/ABS(CS197)*VLOOKUP(1,SignDiff!$A$7:$K$8,DK197,1),VLOOKUP(1,SignDiff!$A$7:$K$8,DK197,1)),"")</f>
        <v/>
      </c>
      <c r="CV197" s="4" t="str">
        <f t="shared" si="51"/>
        <v/>
      </c>
      <c r="CW197" s="4" t="str">
        <f t="shared" si="52"/>
        <v/>
      </c>
      <c r="CX197" s="4" t="str">
        <f>IF(OR(ISNUMBER(CS197),CS197="0**"),IF(CS197="0**",VLOOKUP(0,'IRS-IES'!$A$2:$C$43,2,1),IF(CS197&lt;0,VLOOKUP(ABS(CS197),'IRS-IES'!$A$2:$C$43,2,1),VLOOKUP(ABS(CS197),'IRS-IES'!$A$2:$C$43,3,1))),"")</f>
        <v/>
      </c>
      <c r="CY197" s="4" t="str">
        <f t="shared" si="53"/>
        <v/>
      </c>
      <c r="CZ197" s="4" t="str">
        <f>IF(OR(ISNUMBER(CY197),CY197="0**"),IF(ISNUMBER(CY197),CY197/ABS(CY197)*VLOOKUP(2,SignDiff!$A$3:$K$4,DK197,1),VLOOKUP(2,SignDiff!$A$3:$K$4,DK197,1)),"")</f>
        <v/>
      </c>
      <c r="DA197" s="4" t="str">
        <f>IF(OR(ISNUMBER(CY197),CY197="0**"),IF(ISNUMBER(CY197),CY197/ABS(CY197)*VLOOKUP(2,SignDiff!$A$7:$K$8,DK197,1),VLOOKUP(2,SignDiff!$A$7:$K$8,DK197,1)),"")</f>
        <v/>
      </c>
      <c r="DB197" s="4" t="str">
        <f t="shared" si="54"/>
        <v/>
      </c>
      <c r="DC197" s="4" t="str">
        <f t="shared" si="55"/>
        <v/>
      </c>
      <c r="DD197" s="4" t="str">
        <f>IF(OR(ISNUMBER(CY197),CY197="0**"),IF(CY197="0**",VLOOKUP(0,'ISI-ISS'!$A$2:$C$43,2,1),IF(CY197&lt;0,VLOOKUP(ABS(CY197),'ISI-ISS'!$A$2:$C$43,2,1),VLOOKUP(ABS(CY197),'ISI-ISS'!$A$2:$C$43,3,1))),"")</f>
        <v/>
      </c>
      <c r="DE197" s="4" t="str">
        <f t="shared" si="56"/>
        <v/>
      </c>
      <c r="DF197" s="4" t="str">
        <f>IF(OR(ISNUMBER(DE197),DE197="0**"),IF(ISNUMBER(DE197),DE197/ABS(DE197)*VLOOKUP(2,SignDiff!$A$3:$K$4,DK197,1),VLOOKUP(2,SignDiff!$A$3:$K$4,DK197,1)),"")</f>
        <v/>
      </c>
      <c r="DG197" s="4" t="str">
        <f>IF(OR(ISNUMBER(DE197),DE197="0**"),IF(ISNUMBER(DE197),DE197/ABS(DE197)*VLOOKUP(2,SignDiff!$A$7:$K$8,DK197,1),VLOOKUP(2,SignDiff!$A$7:$K$8,DK197,1)),"")</f>
        <v/>
      </c>
      <c r="DH197" s="4" t="str">
        <f t="shared" si="57"/>
        <v/>
      </c>
      <c r="DI197" s="4" t="str">
        <f t="shared" si="58"/>
        <v/>
      </c>
      <c r="DJ197" s="4" t="str">
        <f>IF(OR(ISNUMBER(DE197),DE197="0**"),IF(DE197="0**",VLOOKUP(0,'ISI-ISM'!$A$2:$C$43,2,1),IF(DE197&lt;0,VLOOKUP(ABS(DE197),'ISI-ISM'!$A$2:$C$43,2,1),VLOOKUP(ABS(DE197),'ISI-ISM'!$A$2:$C$43,3,1))),"")</f>
        <v/>
      </c>
      <c r="DK197" s="4" t="str">
        <f>IF(ISERROR(VLOOKUP(N197,age!$A$2:$C$11,2,1)),"",VLOOKUP(N197,age!$A$2:$C$11,2,1))</f>
        <v/>
      </c>
      <c r="DL197" s="4" t="str">
        <f>IF(ISERROR(VLOOKUP(N197,age!$A$2:$C$11,3,1)),"",VLOOKUP(N197,age!$A$2:$C$11,3,1))</f>
        <v/>
      </c>
      <c r="DM197" s="4">
        <f t="shared" si="45"/>
        <v>0</v>
      </c>
      <c r="DN197" s="4">
        <f t="shared" si="46"/>
        <v>0</v>
      </c>
      <c r="DO197" s="4">
        <f t="shared" si="47"/>
        <v>0</v>
      </c>
      <c r="DP197" s="4">
        <f t="shared" si="48"/>
        <v>0</v>
      </c>
      <c r="DQ197" s="4">
        <f t="shared" si="49"/>
        <v>0</v>
      </c>
      <c r="DR197" s="9" t="str">
        <f t="shared" si="59"/>
        <v/>
      </c>
      <c r="DS197" s="9" t="str">
        <f t="shared" si="60"/>
        <v/>
      </c>
      <c r="DT197" s="9" t="str">
        <f t="shared" si="61"/>
        <v/>
      </c>
      <c r="DU197" s="9" t="str">
        <f t="shared" si="62"/>
        <v/>
      </c>
      <c r="DV197" s="9" t="str">
        <f t="shared" si="63"/>
        <v/>
      </c>
      <c r="DW197" s="9" t="str">
        <f t="shared" si="64"/>
        <v/>
      </c>
      <c r="DX197" s="9" t="str">
        <f t="shared" si="65"/>
        <v/>
      </c>
      <c r="DY197" s="9" t="str">
        <f>IF(AND(ISNUMBER(AJ197),ISNUMBER(DK197)),IF(AJ197-VLOOKUP(BI197,NyFi!$L$2:$V$4,DK197,1)&lt;1,1,AJ197-VLOOKUP(BI197,NyFi!$L$2:$V$4,DK197,1)),"")</f>
        <v/>
      </c>
      <c r="DZ197" s="9" t="str">
        <f>IF(AND(ISNUMBER(DK197),DK197&lt;8),IF(AND(ISNUMBER(AK197),ISNUMBER(DK197)),IF(AK197-VLOOKUP(BI197,NyGs!$L$2:$V$4,DK197,1)&lt;1,1,AK197-VLOOKUP(BI197,NyGs!$L$2:$V$4,DK197,1)),""),"")</f>
        <v/>
      </c>
      <c r="EA197" s="9" t="str">
        <f>IF(AND(ISNUMBER(AL197),ISNUMBER(DK197)),IF(AL197-VLOOKUP(BI197,NyRm!$L$2:$V$4,DK197,1)&lt;1,1,AL197-VLOOKUP(BI197,NyRm!$L$2:$V$4,DK197,1)),"")</f>
        <v/>
      </c>
      <c r="EB197" s="9" t="str">
        <f>IF(AND(ISNUMBER(AM197),ISNUMBER(DK197)),IF(AM197-VLOOKUP(BI197,NyFm!$L$2:$V$4,DK197,1)&lt;1,1,AM197-VLOOKUP(BI197,NyFm!$L$2:$V$4,DK197,1)),"")</f>
        <v/>
      </c>
      <c r="EC197" s="9" t="str">
        <f>IF(AND(ISNUMBER(DK197),DK197&lt;8),IF(AND(ISNUMBER(AN197),ISNUMBER(DK197)),IF(AN197-VLOOKUP(BI197,NyLi1R!$L$2:$V$4,DK197,1)&lt;1,1,AN197-VLOOKUP(BI197,NyLi1R!$L$2:$V$4,DK197,1)),""),"")</f>
        <v/>
      </c>
      <c r="ED197" s="9" t="str">
        <f>IF(AND(ISNUMBER(DK197),DK197&lt;8),IF(AND(ISNUMBER(AO197),ISNUMBER(DK197)),IF(AO197-VLOOKUP(BI197,NyLi1E!$L$2:$V$4,DK197,1)&lt;1,1,AO197-VLOOKUP(BI197,NyLi1E!$L$2:$V$4,DK197,1)),""),"")</f>
        <v/>
      </c>
      <c r="EE197" s="9" t="str">
        <f>IF(AND(ISNUMBER(DK197),DK197&lt;8),IF(AND(ISNUMBER(AP197),ISNUMBER(DK197)),IF(AP197-VLOOKUP(BI197,NyLi1T!$L$2:$V$4,DK197,1)&lt;1,1,AP197-VLOOKUP(BI197,NyLi1T!$L$2:$V$4,DK197,1)),""),"")</f>
        <v/>
      </c>
      <c r="EF197" s="9" t="str">
        <f>IF(AND(ISNUMBER(DK197),DK197&gt;7),IF(AND(ISNUMBER(AQ197),ISNUMBER(DK197)),IF(AQ197-VLOOKUP(BI197,NyLi2R!$L$2:$V$4,DK197,1)&lt;1,1,AQ197-VLOOKUP(BI197,NyLi2R!$L$2:$V$4,DK197,1)),""),"")</f>
        <v/>
      </c>
      <c r="EG197" s="9" t="str">
        <f>IF(AND(ISNUMBER(DK197),DK197&gt;7),IF(AND(ISNUMBER(AR197),ISNUMBER(DK197)),IF(AR197-VLOOKUP(BI197,NyLi2E!$L$2:$V$4,DK197,1)&lt;1,1,AR197-VLOOKUP(BI197,NyLi2E!$L$2:$V$4,DK197,1)),""),"")</f>
        <v/>
      </c>
      <c r="EH197" s="9" t="str">
        <f>IF(AND(ISNUMBER(DK197),DK197&gt;7),IF(AND(ISNUMBER(AS197),ISNUMBER(DK197)),IF(AS197-VLOOKUP(BI197,NyLi2T!$L$2:$V$4,DK197,1)&lt;1,1,AS197-VLOOKUP(BI197,NyLi2T!$L$2:$V$4,DK197,1)),""),"")</f>
        <v/>
      </c>
      <c r="EI197" s="9" t="str">
        <f>IF(AND(ISNUMBER(DK197),DK197&lt;8),IF(AND(ISNUMBER(AT197),ISNUMBER(DK197)),IF(AT197-VLOOKUP(BI197,NySs!$L$2:$V$4,DK197,1)&lt;1,1,AT197-VLOOKUP(BI197,NySs!$L$2:$V$4,DK197,1)),""),"")</f>
        <v/>
      </c>
      <c r="EJ197" s="9" t="str">
        <f>IF(AND(ISNUMBER(DK197),DK197&lt;9),IF(AND(ISNUMBER(AU197),ISNUMBER(DK197)),IF(AU197-VLOOKUP(BI197,NyEo!$L$2:$V$4,DK197,1)&lt;1,1,AU197-VLOOKUP(BI197,NyEo!$L$2:$V$4,DK197,1)),""),"")</f>
        <v/>
      </c>
      <c r="EK197" s="9" t="str">
        <f>IF(AND(ISNUMBER(DK197),DK197&gt;7),IF(AND(ISNUMBER(AV197),ISNUMBER(DK197)),IF(AV197-VLOOKUP(BI197,NyHt!$L$2:$V$4,DK197,1)&lt;1,1,AV197-VLOOKUP(BI197,NyHt!$L$2:$V$4,DK197,1)),""),"")</f>
        <v/>
      </c>
      <c r="EL197" s="9" t="str">
        <f>IF(AND(ISNUMBER(AW197),ISNUMBER(DK197)),IF(AW197-VLOOKUP(BI197,NySiF!$L$2:$V$4,DK197,1)&lt;1,1,AW197-VLOOKUP(BI197,NySiF!$L$2:$V$4,DK197,1)),"")</f>
        <v/>
      </c>
      <c r="EM197" s="9" t="str">
        <f>IF(AND(ISNUMBER(AX197),ISNUMBER(DK197)),IF(AX197-VLOOKUP(BI197,NySiB!$L$2:$V$4,DK197,1)&lt;1,1,AX197-VLOOKUP(BI197,NySiB!$L$2:$V$4,DK197,1)),"")</f>
        <v/>
      </c>
      <c r="EN197" s="9" t="str">
        <f>IF(AND(ISNUMBER(AY197),ISNUMBER(DK197)),IF(AY197-VLOOKUP(BI197,NySiT!$L$2:$V$4,DK197,1)&lt;1,1,AY197-VLOOKUP(BI197,NySiT!$L$2:$V$4,DK197,1)),"")</f>
        <v/>
      </c>
      <c r="EO197" s="9" t="str">
        <f>IF(AND(ISNUMBER(AZ197),ISNUMBER(DK197)),IF(AZ197-VLOOKUP(BI197,NyVs!$L$2:$V$4,DK197,1)&lt;1,1,AZ197-VLOOKUP(BI197,NyVs!$L$2:$V$4,DK197,1)),"")</f>
        <v/>
      </c>
      <c r="EP197" s="9" t="str">
        <f>IF(AND(ISNUMBER(BA197),ISNUMBER(DK197)),IF(BA197-VLOOKUP(BI197,NyPp!$L$2:$V$4,DK197,1)&lt;1,1,BA197-VLOOKUP(BI197,NyPp!$L$2:$V$4,DK197,1)),"")</f>
        <v/>
      </c>
      <c r="EQ197" s="9" t="str">
        <f>IF(AND(ISNUMBER(BB197),ISNUMBER(DK197)),IF(BB197-VLOOKUP(BI197,NyIGS!$L$2:$V$4,DK197,1)&lt;40,40,BB197-VLOOKUP(BI197,NyIGS!$L$2:$V$4,DK197,1)),"")</f>
        <v/>
      </c>
      <c r="ER197" s="9" t="str">
        <f>IF(AND(ISNUMBER(BC197),ISNUMBER(DK197)),IF(BC197-VLOOKUP(BI197,NyIRS!$L$2:$V$4,DK197,1)&lt;40,40,BC197-VLOOKUP(BI197,NyIRS!$L$2:$V$4,DK197,1)),"")</f>
        <v/>
      </c>
      <c r="ES197" s="9" t="str">
        <f>IF(AND(ISNUMBER(BD197),ISNUMBER(DK197)),IF(BD197-VLOOKUP(BI197,NyIES!$L$2:$V$4,DK197,1)&lt;40,40,BD197-VLOOKUP(BI197,NyIES!$L$2:$V$4,DK197,1)),"")</f>
        <v/>
      </c>
      <c r="ET197" s="9" t="str">
        <f>IF(AND(ISNUMBER(BE197),ISNUMBER(DK197)),IF(BE197-VLOOKUP(BI197,NyISI!$L$2:$V$4,DK197,1)&lt;40,40,BE197-VLOOKUP(BI197,NyISI!$L$2:$V$4,DK197,1)),"")</f>
        <v/>
      </c>
      <c r="EU197" s="9" t="str">
        <f>IF(AND(ISNUMBER(DK197),DK197&lt;8),IF(AND(ISNUMBER(BF197),ISNUMBER(DK197)),IF(BF197-VLOOKUP(BI197,NyISS!$L$2:$V$4,DK197,1)&lt;40,40,BF197-VLOOKUP(BI197,NyISS!$L$2:$V$4,DK197,1)),""),"")</f>
        <v/>
      </c>
      <c r="EV197" s="9" t="str">
        <f>IF(AND(ISNUMBER(DK197),DK197&gt;7),IF(AND(ISNUMBER(BG197),ISNUMBER(DK197)),IF(BG197-VLOOKUP(BI197,NyISM!$L$2:$V$4,DK197,1)&lt;40,40,BG197-VLOOKUP(BI197,NyISM!$L$2:$V$4,DK197,1)),""),"")</f>
        <v/>
      </c>
      <c r="EW197" s="9" t="str">
        <f>IF(AND(ISNUMBER(BH197),ISNUMBER(DK197)),IF(BH197-VLOOKUP(BI197,NyIAM!$L$2:$V$4,DK197,1)&lt;40,40,BH197-VLOOKUP(BI197,NyIAM!$L$2:$V$4,DK197,1)),"")</f>
        <v/>
      </c>
      <c r="EX197" s="9" t="str">
        <f>IF(AND(ISNUMBER(AJ197),ISNUMBER(DK197)),IF(AJ197+VLOOKUP(BI197,NyFi!$L$2:$V$4,DK197,1)&gt;19,19,AJ197+VLOOKUP(BI197,NyFi!$L$2:$V$4,DK197,1)),"")</f>
        <v/>
      </c>
      <c r="EY197" s="9" t="str">
        <f>IF(AND(ISNUMBER(DK197),DK197&lt;8),IF(AND(ISNUMBER(AK197),ISNUMBER(DK197)),IF(AK197+VLOOKUP(BI197,NyGs!$L$2:$V$4,DK197,1)&gt;19,19,AK197+VLOOKUP(BI197,NyGs!$L$2:$V$4,DK197,1)),""),"")</f>
        <v/>
      </c>
      <c r="EZ197" s="9" t="str">
        <f>IF(AND(ISNUMBER(AL197),ISNUMBER(DK197)),IF(AL197+VLOOKUP(BI197,NyRm!$L$2:$V$4,DK197,1)&gt;19,19,AL197+VLOOKUP(BI197,NyRm!$L$2:$V$4,DK197,1)),"")</f>
        <v/>
      </c>
      <c r="FA197" s="9" t="str">
        <f>IF(AND(ISNUMBER(AM197),ISNUMBER(DK197)),IF(AM197+VLOOKUP(BI197,NyFm!$L$2:$V$4,DK197,1)&gt;19,19,AM197+VLOOKUP(BI197,NyFm!$L$2:$V$4,DK197,1)),"")</f>
        <v/>
      </c>
      <c r="FB197" s="9" t="str">
        <f>IF(AND(ISNUMBER(DK197),DK197&lt;8),IF(AND(ISNUMBER(AN197),ISNUMBER(DK197)),IF(AN197+VLOOKUP(BI197,NyLi1R!$L$2:$V$4,DK197,1)&gt;19,19,AN197+VLOOKUP(BI197,NyLi1R!$L$2:$V$4,DK197,1)),""),"")</f>
        <v/>
      </c>
      <c r="FC197" s="9" t="str">
        <f>IF(AND(ISNUMBER(DK197),DK197&lt;8),IF(AND(ISNUMBER(AO197),ISNUMBER(DK197)),IF(AO197+VLOOKUP(BI197,NyLi1E!$L$2:$V$4,DK197,1)&gt;19,19,AO197+VLOOKUP(BI197,NyLi1E!$L$2:$V$4,DK197,1)),""),"")</f>
        <v/>
      </c>
      <c r="FD197" s="9" t="str">
        <f>IF(AND(ISNUMBER(DK197),DK197&lt;8),IF(AND(ISNUMBER(AP197),ISNUMBER(DK197)),IF(AP197+VLOOKUP(BI197,NyLi1T!$L$2:$V$4,DK197,1)&gt;19,19,AP197+VLOOKUP(BI197,NyLi1T!$L$2:$V$4,DK197,1)),""),"")</f>
        <v/>
      </c>
      <c r="FE197" s="9" t="str">
        <f>IF(AND(ISNUMBER(DK197),DK197&gt;7),IF(AND(ISNUMBER(AQ197),ISNUMBER(DK197)),IF(AQ197+VLOOKUP(BI197,NyLi2R!$L$2:$V$4,DK197,1)&gt;19,19,AQ197+VLOOKUP(BI197,NyLi2R!$L$2:$V$4,DK197,1)),""),"")</f>
        <v/>
      </c>
      <c r="FF197" s="9" t="str">
        <f>IF(AND(ISNUMBER(DK197),DK197&gt;7),IF(AND(ISNUMBER(AR197),ISNUMBER(DK197)),IF(AR197+VLOOKUP(BI197,NyLi2E!$L$2:$V$4,DK197,1)&gt;19,19,AR197+VLOOKUP(BI197,NyLi2E!$L$2:$V$4,DK197,1)),""),"")</f>
        <v/>
      </c>
      <c r="FG197" s="9" t="str">
        <f>IF(AND(ISNUMBER(DK197),DK197&gt;7),IF(AND(ISNUMBER(AS197),ISNUMBER(DK197)),IF(AS197+VLOOKUP(BI197,NyLi2T!$L$2:$V$4,DK197,1)&gt;19,19,AS197+VLOOKUP(BI197,NyLi2T!$L$2:$V$4,DK197,1)),""),"")</f>
        <v/>
      </c>
      <c r="FH197" s="9" t="str">
        <f>IF(AND(ISNUMBER(DK197),DK197&lt;8),IF(AND(ISNUMBER(AT197),ISNUMBER(DK197)),IF(AT197+VLOOKUP(BI197,NySs!$L$2:$V$4,DK197,1)&gt;19,19,AT197+VLOOKUP(BI197,NySs!$L$2:$V$4,DK197,1)),""),"")</f>
        <v/>
      </c>
      <c r="FI197" s="9" t="str">
        <f>IF(AND(ISNUMBER(DK197),DK197&lt;9),IF(AND(ISNUMBER(AU197),ISNUMBER(DK197)),IF(AU197+VLOOKUP(BI197,NyEo!$L$2:$V$4,DK197,1)&gt;19,19,AU197+VLOOKUP(BI197,NyEo!$L$2:$V$4,DK197,1)),""),"")</f>
        <v/>
      </c>
      <c r="FJ197" s="9" t="str">
        <f>IF(AND(ISNUMBER(DK197),DK197&gt;7),IF(AND(ISNUMBER(AV197),ISNUMBER(DK197)),IF(AV197+VLOOKUP(BI197,NyHt!$L$2:$V$4,DK197,1)&gt;19,19,AV197+VLOOKUP(BI197,NyHt!$L$2:$V$4,DK197,1)),""),"")</f>
        <v/>
      </c>
      <c r="FK197" s="9" t="str">
        <f>IF(AND(ISNUMBER(AW197),ISNUMBER(DK197)),IF(AW197+VLOOKUP(BI197,NySiF!$L$2:$V$4,DK197,1)&gt;19,19,AW197+VLOOKUP(BI197,NySiF!$L$2:$V$4,DK197,1)),"")</f>
        <v/>
      </c>
      <c r="FL197" s="9" t="str">
        <f>IF(AND(ISNUMBER(AX197),ISNUMBER(DK197)),IF(AX197+VLOOKUP(BI197,NySiB!$L$2:$V$4,DK197,1)&gt;19,19,AX197+VLOOKUP(BI197,NySiB!$L$2:$V$4,DK197,1)),"")</f>
        <v/>
      </c>
      <c r="FM197" s="9" t="str">
        <f>IF(AND(ISNUMBER(AY197),ISNUMBER(DK197)),IF(AY197+VLOOKUP(BI197,NySiT!$L$2:$V$4,DK197,1)&gt;19,19,AY197+VLOOKUP(BI197,NySiT!$L$2:$V$4,DK197,1)),"")</f>
        <v/>
      </c>
      <c r="FN197" s="9" t="str">
        <f>IF(AND(ISNUMBER(AZ197),ISNUMBER(DK197)),IF(AZ197+VLOOKUP(BI197,NyVs!$L$2:$V$4,DK197,1)&gt;19,19,AZ197+VLOOKUP(BI197,NyVs!$L$2:$V$4,DK197,1)),"")</f>
        <v/>
      </c>
      <c r="FO197" s="9" t="str">
        <f>IF(AND(ISNUMBER(BA197),ISNUMBER(DK197)),IF(BA197+VLOOKUP(BI197,NyPp!$L$2:$V$4,DK197,1)&gt;19,19,BA197+VLOOKUP(BI197,NyPp!$L$2:$V$4,DK197,1)),"")</f>
        <v/>
      </c>
      <c r="FP197" s="9" t="str">
        <f>IF(AND(ISNUMBER(BB197),ISNUMBER(DK197)),IF(BB197+VLOOKUP(BI197,NyIGS!$L$2:$V$4,DK197,1)&gt;160,160,BB197+VLOOKUP(BI197,NyIGS!$L$2:$V$4,DK197,1)),"")</f>
        <v/>
      </c>
      <c r="FQ197" s="9" t="str">
        <f>IF(AND(ISNUMBER(BC197),ISNUMBER(DK197)),IF(BC197+VLOOKUP(BI197,NyIRS!$L$2:$V$4,DK197,1)&gt;160,160,BC197+VLOOKUP(BI197,NyIRS!$L$2:$V$4,DK197,1)),"")</f>
        <v/>
      </c>
      <c r="FR197" s="9" t="str">
        <f>IF(AND(ISNUMBER(BD197),ISNUMBER(DK197)),IF(BD197+VLOOKUP(BI197,NyIES!$L$2:$V$4,DK197,1)&gt;160,160, BD197+VLOOKUP(BI197,NyIES!$L$2:$V$4,DK197,1)),"")</f>
        <v/>
      </c>
      <c r="FS197" s="9" t="str">
        <f>IF(AND(ISNUMBER(BE197),ISNUMBER(DK197)),IF(BE197+VLOOKUP(BI197,NyISI!$L$2:$V$4,DK197,1)&gt;160,160,BE197+VLOOKUP(BI197,NyISI!$L$2:$V$4,DK197,1)),"")</f>
        <v/>
      </c>
      <c r="FT197" s="9" t="str">
        <f>IF(AND(ISNUMBER(DK197),DK197&lt;8),IF(AND(ISNUMBER(BF197),ISNUMBER(DK197)),IF(BF197+VLOOKUP(BI197,NyISS!$L$2:$V$4,DK197,1)&gt;160,160,BF197+VLOOKUP(BI197,NyISS!$L$2:$V$4,DK197,1)),""),"")</f>
        <v/>
      </c>
      <c r="FU197" s="9" t="str">
        <f>IF(AND(ISNUMBER(DK197),DK197&gt;7),IF(AND(ISNUMBER(BG197),ISNUMBER(DK197)),IF(BG197+VLOOKUP(BI197,NyISM!$L$2:$V$4,DK197,1)&gt;160,160,BG197+VLOOKUP(BI197,NyISM!$L$2:$V$4,DK197,1)),""),"")</f>
        <v/>
      </c>
      <c r="FV197" s="9" t="str">
        <f>IF(AND(ISNUMBER(BH197),ISNUMBER(DK197)),IF(BH197+VLOOKUP(BI197,NyIAM!$L$2:$V$4,DK197,1)&gt;160,160,BH197+VLOOKUP(BI197,NyIAM!$L$2:$V$4,DK197,1)),"")</f>
        <v/>
      </c>
    </row>
    <row r="198" spans="1:178" x14ac:dyDescent="0.2">
      <c r="A198" s="51"/>
      <c r="B198" s="51"/>
      <c r="C198" s="51"/>
      <c r="D198" s="51"/>
      <c r="E198" s="51"/>
      <c r="F198" s="51"/>
      <c r="G198" s="51"/>
      <c r="H198" s="51"/>
      <c r="I198" s="51"/>
      <c r="J198" s="52"/>
      <c r="K198" s="52"/>
      <c r="L198" s="53"/>
      <c r="M198" s="53"/>
      <c r="N198" s="58" t="str">
        <f t="shared" ref="N198:N255" si="66">IF(OR(J198="",K198=""),"",IF((DM198*12+DN198)&lt;60,"Ald&lt;5:0",IF((DM198*12+DN198)&gt;155,"Ald&gt;12:11",DM198*12+DN198)))</f>
        <v/>
      </c>
      <c r="O198" s="53"/>
      <c r="P198" s="53"/>
      <c r="Q198" s="53"/>
      <c r="R198" s="53"/>
      <c r="S198" s="53"/>
      <c r="T198" s="53"/>
      <c r="U198" s="53"/>
      <c r="V198" s="53"/>
      <c r="W198" s="53"/>
      <c r="X198" s="53"/>
      <c r="Y198" s="53"/>
      <c r="Z198" s="53"/>
      <c r="AA198" s="53"/>
      <c r="AB198" s="53"/>
      <c r="AC198" s="53"/>
      <c r="AD198" s="53"/>
      <c r="AE198" s="53"/>
      <c r="AF198" s="53"/>
      <c r="AG198" s="53"/>
      <c r="AH198" s="53"/>
      <c r="AI198" s="53"/>
      <c r="AJ198" s="4" t="str">
        <f>IF(O198="","",IF(ISNUMBER(N198),VLOOKUP(O198,NyFi!$A$2:$K$40,DK198),""))</f>
        <v/>
      </c>
      <c r="AK198" s="4" t="str">
        <f>IF(P198="","",IF(AND(ISNUMBER(N198),DK198&lt;8),VLOOKUP(P198,NyGs!$A$2:$G$41,DK198),""))</f>
        <v/>
      </c>
      <c r="AL198" s="4" t="str">
        <f>IF(AA198="","",IF(ISNUMBER(N198),VLOOKUP(AA198,NyRm!$A$2:$K$56,DK198),""))</f>
        <v/>
      </c>
      <c r="AM198" s="4" t="str">
        <f>IF(Z198="","",IF(ISNUMBER(N198),VLOOKUP(Z198,NyFm!$A$2:$K$46,DK198),""))</f>
        <v/>
      </c>
      <c r="AN198" s="4" t="str">
        <f>IF(U198="","",IF(AND(ISNUMBER(N198),DK198&lt;8),VLOOKUP(U198,NyLi1R!$A$2:$G$20,DK198),""))</f>
        <v/>
      </c>
      <c r="AO198" s="4" t="str">
        <f>IF(V198="","",IF(AND(ISNUMBER(N198),DK198&lt;8),VLOOKUP(V198,NyLi1E!$A$2:$G$20,DK198),""))</f>
        <v/>
      </c>
      <c r="AP198" s="4" t="str">
        <f>IF(AND(ISNUMBER(N198),ISNUMBER(AN198),ISNUMBER(AO198),DK198&lt;8),VLOOKUP(AN198+AO198,NyLi1T!$A$2:$G$40,DK198),"")</f>
        <v/>
      </c>
      <c r="AQ198" s="4" t="str">
        <f>IF(W198="","",IF(AND(ISNUMBER(N198),DK198&gt;7),VLOOKUP(W198,NyLi2R!$A$2:$K$20,DK198),""))</f>
        <v/>
      </c>
      <c r="AR198" s="4" t="str">
        <f>IF(X198="","",IF(AND(ISNUMBER(N198),DK198&gt;7),VLOOKUP(X198,NyLi2E!$A$2:$K$20,DK198),""))</f>
        <v/>
      </c>
      <c r="AS198" s="4" t="str">
        <f>IF(AND(ISNUMBER(N198),ISNUMBER(AQ198),ISNUMBER(AR198),DK198&gt;7),VLOOKUP(AQ198+AR198,NyLi2T!$A$2:$K$40,DK198),"")</f>
        <v/>
      </c>
      <c r="AT198" s="4" t="str">
        <f>IF(AE198="","",IF(AND(ISNUMBER(N198),DK198&lt;8),VLOOKUP(AE198,NySs!$A$2:$G$28,DK198),""))</f>
        <v/>
      </c>
      <c r="AU198" s="4" t="str">
        <f>IF(AD198="","",IF(AND(ISNUMBER(N198),DK198&lt;9),VLOOKUP(AD198,NyEo!$A$2:$H$22,DK198),""))</f>
        <v/>
      </c>
      <c r="AV198" s="4" t="str">
        <f>IF(Q198="","",IF(AND(ISNUMBER(N198),DK198&gt;7),VLOOKUP(Q198,NyHt!$A$2:$K$17,DK198),""))</f>
        <v/>
      </c>
      <c r="AW198" s="4" t="str">
        <f>IF(R198="","",IF(ISNUMBER(N198),VLOOKUP(R198,NySiF!$A$2:$K$18,DK198),""))</f>
        <v/>
      </c>
      <c r="AX198" s="4" t="str">
        <f>IF(S198="","",IF(ISNUMBER(N198),VLOOKUP(S198,NySiB!$A$2:$K$16,DK198),""))</f>
        <v/>
      </c>
      <c r="AY198" s="4" t="str">
        <f>IF(T198="","",IF(ISNUMBER(N198),VLOOKUP(T198,NySiT!$A$2:$K$32,DK198),""))</f>
        <v/>
      </c>
      <c r="AZ198" s="4" t="str">
        <f>IF(Y198="","",IF(ISNUMBER(N198),VLOOKUP(Y198,NyVs!$A$2:$K$86,DK198),""))</f>
        <v/>
      </c>
      <c r="BA198" s="4" t="str">
        <f>IF(AI198="","",IF(ISNUMBER(N198),VLOOKUP(AI198,NyPp!$A$2:$K$202,DK198),""))</f>
        <v/>
      </c>
      <c r="BB198" s="4" t="str">
        <f>IF(AND(ISNUMBER(AJ198),ISNUMBER(AK198),ISNUMBER(AL198),ISNUMBER(AM198),DK198&lt;8),IF(COUNTIF(O198,0)+COUNTIF(P198,0)+COUNTIF(AA198,0)+COUNTIF(Z198,0)&gt;1,"",VLOOKUP(AJ198+AK198+AL198+AM198,NyIGS!$A$2:$K$78,DK198)),IF(AND(ISNUMBER(AJ198),ISNUMBER(AL198),ISNUMBER(AM198),ISNUMBER(AS198),DK198&gt;7),IF(COUNTIF(O198,0)+COUNTIF(AA198,0)+COUNTIF(Z198,0)+AND(COUNTIF(W198,0),COUNTIF(X198,0))&gt;1,"",VLOOKUP(AJ198+AL198+AM198+AS198,NyIGS!$A$2:$K$78,DK198)),""))</f>
        <v/>
      </c>
      <c r="BC198" s="4" t="str">
        <f>IF(AND(ISNUMBER(AJ198),ISNUMBER(AN198),ISNUMBER(AT198),DK198&lt;8),IF(COUNTIF(O198,0)+COUNTIF(U198,0)+COUNTIF(AE198,0)&gt;1,"",VLOOKUP(AJ198+AN198+AT198,NyIRS!$A$2:$K$59,DK198)),IF(AND(ISNUMBER(AJ198),ISNUMBER(AQ198),DK198&gt;7),IF(COUNTIF(O198,0)+COUNTIF(W198,0)&gt;1,"",VLOOKUP(AJ198+AQ198,NyIRS!$A$2:$K$59,DK198)),""))</f>
        <v/>
      </c>
      <c r="BD198" s="4" t="str">
        <f>IF(AND(ISNUMBER(AK198),ISNUMBER(AL198),ISNUMBER(AM198),DK198&lt;8),IF(COUNTIF(P198,0)+COUNTIF(AA198,0)+COUNTIF(Z198,0)&gt;1,"",VLOOKUP(AK198+AL198+AM198,NyIES!$A$2:$K$59,DK198)),IF(AND(ISNUMBER(AL198),ISNUMBER(AM198),ISNUMBER(AR198),DK198&gt;7),IF(COUNTIF(AA198,0)+COUNTIF(Z198,0)+COUNTIF(X198,0)&gt;1,"",VLOOKUP(AL198+AM198+AR198,NyIES!$A$2:$K$59,DK198)),""))</f>
        <v/>
      </c>
      <c r="BE198" s="4" t="str">
        <f>IF(AND(ISNUMBER(AJ198),ISNUMBER(AP198),ISNUMBER(AU198),DK198&lt;8),IF(COUNTIF(O198,0)+AND(COUNTIF(U198,0),COUNTIF(V198,0))+COUNTIF(AD198,0)&gt;1,"",VLOOKUP(AJ198+AP198+AU198,NyISI!$A$2:$K$59,DK198)),IF(AND(ISNUMBER(AS198),ISNUMBER(AU198),ISNUMBER(AV198),DK198=8),IF(COUNTIF(AD198,0)+COUNTIF(Q198,0)+AND(COUNTIF(W198,0),COUNTIF(X198,0))&gt;1,"",VLOOKUP(AS198+AU198+AV198,NyISI!$A$2:$K$59,DK198)),IF(AND(ISNUMBER(AS198),ISNUMBER(AV198),DK198&gt;8),IF(COUNTIF(Q198,0)+AND(COUNTIF(W198,0),COUNTIF(X198,0))&gt;1,"",VLOOKUP(AS198+AV198,NyISI!$A$2:$K$59,DK198)),"")))</f>
        <v/>
      </c>
      <c r="BF198" s="4" t="str">
        <f>IF(AND(ISNUMBER(AT198),ISNUMBER(AK198),ISNUMBER(AL198),ISNUMBER(AM198),DK198&lt;8),IF(COUNTIF(P198,0)+COUNTIF(AA198,0)+COUNTIF(Z198,0)+COUNTIF(AE198,0)&gt;1,"",VLOOKUP(AT198+AK198+AL198+AM198,NyISS!$A$2:$G$78,DK198)),"")</f>
        <v/>
      </c>
      <c r="BG198" s="4" t="str">
        <f>IF(AND(ISNUMBER(AJ198),ISNUMBER(AL198),ISNUMBER(AM198),DK198&gt;7),IF(COUNTIF(O198,0)+COUNTIF(AA198,0)+COUNTIF(Z198,0)&gt;1,"",VLOOKUP(AJ198+AL198+AM198,NyISM!$A$2:$K$59,DK198)),"")</f>
        <v/>
      </c>
      <c r="BH198" s="4" t="str">
        <f>IF(AND(ISNUMBER(AY198),ISNUMBER(AZ198)),IF(COUNTIF(T198,0)+COUNTIF(Y198,0)&gt;1,"",VLOOKUP(AY198+AZ198,NyIAM!$A$2:$K$40,DK198)),"")</f>
        <v/>
      </c>
      <c r="BJ198" s="4" t="str">
        <f>IF(ISNUMBER(BB198),VLOOKUP(BB198,Percentil!$A$2:$B$122,2,1),"")</f>
        <v/>
      </c>
      <c r="BK198" s="4" t="str">
        <f>IF(ISNUMBER(BC198),VLOOKUP(BC198,Percentil!$A$2:$B$122,2,1),"")</f>
        <v/>
      </c>
      <c r="BL198" s="4" t="str">
        <f>IF(ISNUMBER(BD198),VLOOKUP(BD198,Percentil!$A$2:$B$122,2,1),"")</f>
        <v/>
      </c>
      <c r="BM198" s="4" t="str">
        <f>IF(ISNUMBER(BE198),VLOOKUP(BE198,Percentil!$A$2:$B$122,2,1),"")</f>
        <v/>
      </c>
      <c r="BN198" s="4" t="str">
        <f>IF(ISNUMBER(BF198),VLOOKUP(BF198,Percentil!$A$2:$B$122,2,1),"")</f>
        <v/>
      </c>
      <c r="BO198" s="4" t="str">
        <f>IF(ISNUMBER(BG198),VLOOKUP(BG198,Percentil!$A$2:$B$122,2,1),"")</f>
        <v/>
      </c>
      <c r="BP198" s="4" t="str">
        <f>IF(ISNUMBER(BH198),VLOOKUP(BH198,Percentil!$A$2:$B$122,2,1),"")</f>
        <v/>
      </c>
      <c r="BQ198" s="4" t="str">
        <f>IF(AND(ISNUMBER(AJ198),ISNUMBER(DK198)),IF(AJ198-VLOOKUP(BI198,NyFi!$L$2:$V$4,DK198,1)&lt;1,1 &amp; " - " &amp; AJ198+VLOOKUP(BI198,NyFi!$L$2:$V$4,DK198,1),IF(AJ198+VLOOKUP(BI198,NyFi!$L$2:$V$4,DK198,1)&gt;19,AJ198-VLOOKUP(BI198,NyFi!$L$2:$V$4,DK198,1) &amp; " - " &amp; 19,AJ198-VLOOKUP(BI198,NyFi!$L$2:$V$4,DK198,1) &amp; " - " &amp; AJ198+VLOOKUP(BI198,NyFi!$L$2:$V$4,DK198,1))),"")</f>
        <v/>
      </c>
      <c r="BR198" s="4" t="str">
        <f>IF(AND(ISNUMBER(DK198),DK198&lt;8),IF(AND(ISNUMBER(AK198),ISNUMBER(DK198)),IF(AK198-VLOOKUP(BI198,NyGs!$L$2:$V$4,DK198,1)&lt;1,1 &amp; " - " &amp; AK198+VLOOKUP(BI198,NyGs!$L$2:$V$4,DK198,1),IF(AK198+VLOOKUP(BI198,NyGs!$L$2:$V$4,DK198,1)&gt;19,AK198-VLOOKUP(BI198,NyGs!$L$2:$V$4,DK198,1) &amp; " - " &amp; 19,AK198-VLOOKUP(BI198,NyGs!$L$2:$V$4,DK198,1) &amp; " - " &amp; AK198+VLOOKUP(BI198,NyGs!$L$2:$V$4,DK198,1))),""),"")</f>
        <v/>
      </c>
      <c r="BS198" s="4" t="str">
        <f>IF(AND(ISNUMBER(AL198),ISNUMBER(DK198)),IF(AL198-VLOOKUP(BI198,NyRm!$L$2:$V$4,DK198,1)&lt;1,1 &amp; " - " &amp; AL198+VLOOKUP(BI198,NyRm!$L$2:$V$4,DK198,1),IF(AL198+VLOOKUP(BI198,NyRm!$L$2:$V$4,DK198,1)&gt;19,AL198-VLOOKUP(BI198,NyRm!$L$2:$V$4,DK198,1) &amp; " - " &amp; 19,AL198-VLOOKUP(BI198,NyRm!$L$2:$V$4,DK198,1) &amp; " - " &amp; AL198+VLOOKUP(BI198,NyRm!$L$2:$V$4,DK198,1))),"")</f>
        <v/>
      </c>
      <c r="BT198" s="4" t="str">
        <f>IF(AND(ISNUMBER(AM198),ISNUMBER(DK198)),IF(AM198-VLOOKUP(BI198,NyFm!$L$2:$V$4,DK198,1)&lt;1,1 &amp; " - " &amp; AM198+VLOOKUP(BI198,NyFm!$L$2:$V$4,DK198,1),IF(AM198+VLOOKUP(BI198,NyFm!$L$2:$V$4,DK198,1)&gt;19,AM198-VLOOKUP(BI198,NyFm!$L$2:$V$4,DK198,1) &amp; " - " &amp; 19,AM198-VLOOKUP(BI198,NyFm!$L$2:$V$4,DK198,1) &amp; " - " &amp; AM198+VLOOKUP(BI198,NyFm!$L$2:$V$4,DK198,1))),"")</f>
        <v/>
      </c>
      <c r="BU198" s="4" t="str">
        <f>IF(AND(ISNUMBER(DK198),DK198&lt;8),IF(AND(ISNUMBER(AN198),ISNUMBER(DK198)),IF(AN198-VLOOKUP(BI198,NyLi1R!$L$2:$V$4,DK198,1)&lt;1,1 &amp; " - " &amp; AN198+VLOOKUP(BI198,NyLi1R!$L$2:$V$4,DK198,1),IF(AN198+VLOOKUP(BI198,NyLi1R!$L$2:$V$4,DK198,1)&gt;19,AN198-VLOOKUP(BI198,NyLi1R!$L$2:$V$4,DK198,1) &amp; " - " &amp; 19,AN198-VLOOKUP(BI198,NyLi1R!$L$2:$V$4,DK198,1) &amp; " - " &amp; AN198+VLOOKUP(BI198,NyLi1R!$L$2:$V$4,DK198,1))),""),"")</f>
        <v/>
      </c>
      <c r="BV198" s="4" t="str">
        <f>IF(AND(ISNUMBER(DK198),DK198&lt;8),IF(AND(ISNUMBER(AO198),ISNUMBER(DK198)),IF(AO198-VLOOKUP(BI198,NyLi1E!$L$2:$V$4,DK198,1)&lt;1,1 &amp; " - " &amp; AO198+VLOOKUP(BI198,NyLi1E!$L$2:$V$4,DK198,1),IF(AO198+VLOOKUP(BI198,NyLi1E!$L$2:$V$4,DK198,1)&gt;19,AO198-VLOOKUP(BI198,NyLi1E!$L$2:$V$4,DK198,1) &amp; " - " &amp; 19,AO198-VLOOKUP(BI198,NyLi1E!$L$2:$V$4,DK198,1) &amp; " - " &amp; AO198+VLOOKUP(BI198,NyLi1E!$L$2:$V$4,DK198,1))),""),"")</f>
        <v/>
      </c>
      <c r="BW198" s="4" t="str">
        <f>IF(AND(ISNUMBER(DK198),DK198&lt;8),IF(AND(ISNUMBER(AP198),ISNUMBER(DK198)),IF(AP198-VLOOKUP(BI198,NyLi1T!$L$2:$V$4,DK198,1)&lt;1,1 &amp; " - " &amp; AP198+VLOOKUP(BI198,NyLi1T!$L$2:$V$4,DK198,1),IF(AP198+VLOOKUP(BI198,NyLi1T!$L$2:$V$4,DK198,1)&gt;19,AP198-VLOOKUP(BI198,NyLi1T!$L$2:$V$4,DK198,1) &amp; " - " &amp; 19,AP198-VLOOKUP(BI198,NyLi1T!$L$2:$V$4,DK198,1) &amp; " - " &amp; AP198+VLOOKUP(BI198,NyLi1T!$L$2:$V$4,DK198,1))),""),"")</f>
        <v/>
      </c>
      <c r="BX198" s="4" t="str">
        <f>IF(AND(ISNUMBER(DK198),DK198&gt;7),IF(AND(ISNUMBER(AQ198),ISNUMBER(DK198)),IF(AQ198-VLOOKUP(BI198,NyLi2R!$L$2:$V$4,DK198,1)&lt;1,1 &amp; " - " &amp; AQ198+VLOOKUP(BI198,NyLi2R!$L$2:$V$4,DK198,1),IF(AQ198+VLOOKUP(BI198,NyLi2R!$L$2:$V$4,DK198,1)&gt;19,AQ198-VLOOKUP(BI198,NyLi2R!$L$2:$V$4,DK198,1) &amp; " - " &amp; 19,AQ198-VLOOKUP(BI198,NyLi2R!$L$2:$V$4,DK198,1) &amp; " - " &amp; AQ198+VLOOKUP(BI198,NyLi2R!$L$2:$V$4,DK198,1))),""),"")</f>
        <v/>
      </c>
      <c r="BY198" s="4" t="str">
        <f>IF(AND(ISNUMBER(DK198),DK198&gt;7),IF(AND(ISNUMBER(AR198),ISNUMBER(DK198)),IF(AR198-VLOOKUP(BI198,NyLi2E!$L$2:$V$4,DK198,1)&lt;1,1 &amp; " - " &amp; AR198+VLOOKUP(BI198,NyLi2E!$L$2:$V$4,DK198,1),IF(AR198+VLOOKUP(BI198,NyLi2E!$L$2:$V$4,DK198,1)&gt;19,AR198-VLOOKUP(BI198,NyLi2E!$L$2:$V$4,DK198,1) &amp; " - " &amp; 19,AR198-VLOOKUP(BI198,NyLi2E!$L$2:$V$4,DK198,1) &amp; " - " &amp; AR198+VLOOKUP(BI198,NyLi2E!$L$2:$V$4,DK198,1))),""),"")</f>
        <v/>
      </c>
      <c r="BZ198" s="4" t="str">
        <f>IF(AND(ISNUMBER(DK198),DK198&gt;7),IF(AND(ISNUMBER(AS198),ISNUMBER(DK198)),IF(AS198-VLOOKUP(BI198,NyLi2T!$L$2:$V$4,DK198,1)&lt;1,1 &amp; " - " &amp; AS198+VLOOKUP(BI198,NyLi2T!$L$2:$V$4,DK198,1),IF(AS198+VLOOKUP(BI198,NyLi2T!$L$2:$V$4,DK198,1)&gt;19,AS198-VLOOKUP(BI198,NyLi2T!$L$2:$V$4,DK198,1) &amp; " - " &amp; 19,AS198-VLOOKUP(BI198,NyLi2T!$L$2:$V$4,DK198,1) &amp; " - " &amp; AS198+VLOOKUP(BI198,NyLi2T!$L$2:$V$4,DK198,1))),""),"")</f>
        <v/>
      </c>
      <c r="CA198" s="4" t="str">
        <f>IF(AND(ISNUMBER(DK198),DK198&lt;8),IF(AND(ISNUMBER(AT198),ISNUMBER(DK198)),IF(AT198-VLOOKUP(BI198,NySs!$L$2:$V$4,DK198,1)&lt;1,1 &amp; " - " &amp; AT198+VLOOKUP(BI198,NySs!$L$2:$V$4,DK198,1),IF(AT198+VLOOKUP(BI198,NySs!$L$2:$V$4,DK198,1)&gt;19,AT198-VLOOKUP(BI198,NySs!$L$2:$V$4,DK198,1) &amp; " - " &amp; 19,AT198-VLOOKUP(BI198,NySs!$L$2:$V$4,DK198,1) &amp; " - " &amp; AT198+VLOOKUP(BI198,NySs!$L$2:$V$4,DK198,1))),""),"")</f>
        <v/>
      </c>
      <c r="CB198" s="4" t="str">
        <f>IF(AND(ISNUMBER(DK198),DK198&lt;9),IF(AND(ISNUMBER(AU198),ISNUMBER(DK198)),IF(AU198-VLOOKUP(BI198,NyEo!$L$2:$V$4,DK198,1)&lt;1,1 &amp; " - " &amp; AU198+VLOOKUP(BI198,NyEo!$L$2:$V$4,DK198,1),IF(AU198+VLOOKUP(BI198,NyEo!$L$2:$V$4,DK198,1)&gt;19,AU198-VLOOKUP(BI198,NyEo!$L$2:$V$4,DK198,1) &amp; " - " &amp; 19,AU198-VLOOKUP(BI198,NyEo!$L$2:$V$4,DK198,1) &amp; " - " &amp; AU198+VLOOKUP(BI198,NyEo!$L$2:$V$4,DK198,1))),""),"")</f>
        <v/>
      </c>
      <c r="CC198" s="4" t="str">
        <f>IF(AND(ISNUMBER(DK198),DK198&gt;7),IF(AND(ISNUMBER(AV198),ISNUMBER(DK198)),IF(AV198-VLOOKUP(BI198,NyHt!$L$2:$V$4,DK198,1)&lt;1,1 &amp; " - " &amp; AV198+VLOOKUP(BI198,NyHt!$L$2:$V$4,DK198,1),IF(AV198+VLOOKUP(BI198,NyHt!$L$2:$V$4,DK198,1)&gt;19,AV198-VLOOKUP(BI198,NyHt!$L$2:$V$4,DK198,1) &amp; " - " &amp; 19,AV198-VLOOKUP(BI198,NyHt!$L$2:$V$4,DK198,1) &amp; " - " &amp; AV198+VLOOKUP(BI198,NyHt!$L$2:$V$4,DK198,1))),""),"")</f>
        <v/>
      </c>
      <c r="CD198" s="4" t="str">
        <f>IF(AND(ISNUMBER(AW198),ISNUMBER(DK198)),IF(AW198-VLOOKUP(BI198,NySiF!$L$2:$V$4,DK198,1)&lt;1,1 &amp; " - " &amp; AW198+VLOOKUP(BI198,NySiF!$L$2:$V$4,DK198,1),IF(AW198+VLOOKUP(BI198,NySiF!$L$2:$V$4,DK198,1)&gt;19,AW198-VLOOKUP(BI198,NySiF!$L$2:$V$4,DK198,1) &amp; " - " &amp; 19,AW198-VLOOKUP(BI198,NySiF!$L$2:$V$4,DK198,1) &amp; " - " &amp; AW198+VLOOKUP(BI198,NySiF!$L$2:$V$4,DK198,1))),"")</f>
        <v/>
      </c>
      <c r="CE198" s="4" t="str">
        <f>IF(AND(ISNUMBER(AX198),ISNUMBER(DK198)),IF(AX198-VLOOKUP(BI198,NySiB!$L$2:$V$4,DK198,1)&lt;1,1 &amp; " - " &amp; AX198+VLOOKUP(BI198,NySiB!$L$2:$V$4,DK198,1),IF(AX198+VLOOKUP(BI198,NySiB!$L$2:$V$4,DK198,1)&gt;19,AX198-VLOOKUP(BI198,NySiB!$L$2:$V$4,DK198,1) &amp; " - " &amp; 19,AX198-VLOOKUP(BI198,NySiB!$L$2:$V$4,DK198,1) &amp; " - " &amp; AX198+VLOOKUP(BI198,NySiB!$L$2:$V$4,DK198,1))),"")</f>
        <v/>
      </c>
      <c r="CF198" s="4" t="str">
        <f>IF(AND(ISNUMBER(AY198),ISNUMBER(DK198)),IF(AY198-VLOOKUP(BI198,NySiT!$L$2:$V$4,DK198,1)&lt;1,1 &amp; " - " &amp; AY198+VLOOKUP(BI198,NySiT!$L$2:$V$4,DK198,1),IF(AY198+VLOOKUP(BI198,NySiT!$L$2:$V$4,DK198,1)&gt;19,AY198-VLOOKUP(BI198,NySiT!$L$2:$V$4,DK198,1) &amp; " - " &amp; 19,AY198-VLOOKUP(BI198,NySiT!$L$2:$V$4,DK198,1) &amp; " - " &amp; AY198+VLOOKUP(BI198,NySiT!$L$2:$V$4,DK198,1))),"")</f>
        <v/>
      </c>
      <c r="CG198" s="4" t="str">
        <f>IF(AND(ISNUMBER(AZ198),ISNUMBER(DK198)),IF(AZ198-VLOOKUP(BI198,NyVs!$L$2:$V$4,DK198,1)&lt;1,1 &amp; " - " &amp; AZ198+VLOOKUP(BI198,NyVs!$L$2:$V$4,DK198,1),IF(AZ198+VLOOKUP(BI198,NyVs!$L$2:$V$4,DK198,1)&gt;19,AZ198-VLOOKUP(BI198,NyVs!$L$2:$V$4,DK198,1) &amp; " - " &amp; 19,AZ198-VLOOKUP(BI198,NyVs!$L$2:$V$4,DK198,1) &amp; " - " &amp; AZ198+VLOOKUP(BI198,NyVs!$L$2:$V$4,DK198,1))),"")</f>
        <v/>
      </c>
      <c r="CH198" s="4" t="str">
        <f>IF(AND(ISNUMBER(BA198),ISNUMBER(DK198)),IF(BA198-VLOOKUP(BI198,NyPp!$L$2:$V$4,DK198,1)&lt;1,1 &amp; " - " &amp; BA198+VLOOKUP(BI198,NyPp!$L$2:$V$4,DK198,1),IF(BA198+VLOOKUP(BI198,NyPp!$L$2:$V$4,DK198,1)&gt;19,BA198-VLOOKUP(BI198,NyPp!$L$2:$V$4,DK198,1) &amp; " - " &amp; 19,BA198-VLOOKUP(BI198,NyPp!$L$2:$V$4,DK198,1) &amp; " - " &amp; BA198+VLOOKUP(BI198,NyPp!$L$2:$V$4,DK198,1))),"")</f>
        <v/>
      </c>
      <c r="CI198" s="4" t="str">
        <f>IF(AND(ISNUMBER(BB198),ISNUMBER(DK198)),IF(BB198-VLOOKUP(BI198,NyIGS!$L$2:$V$4,DK198,1)&lt;40,40 &amp; " - " &amp; BB198+VLOOKUP(BI198,NyIGS!$L$2:$V$4,DK198,1),IF(BB198+VLOOKUP(BI198,NyIGS!$L$2:$V$4,DK198,1)&gt;160,BB198-VLOOKUP(BI198,NyIGS!$L$2:$V$4,DK198,1) &amp; " - " &amp; 160,BB198-VLOOKUP(BI198,NyIGS!$L$2:$V$4,DK198,1) &amp; " - " &amp; BB198+VLOOKUP(BI198,NyIGS!$L$2:$V$4,DK198,1))),"")</f>
        <v/>
      </c>
      <c r="CJ198" s="4" t="str">
        <f>IF(AND(ISNUMBER(BC198),ISNUMBER(DK198)),IF(BC198-VLOOKUP(BI198,NyIRS!$L$2:$V$4,DK198,1)&lt;40,40 &amp; " - " &amp; BC198+VLOOKUP(BI198,NyIRS!$L$2:$V$4,DK198,1),IF(BC198+VLOOKUP(BI198,NyIRS!$L$2:$V$4,DK198,1)&gt;160,BC198-VLOOKUP(BI198,NyIRS!$L$2:$V$4,DK198,1) &amp; " - " &amp; 160,BC198-VLOOKUP(BI198,NyIRS!$L$2:$V$4,DK198,1) &amp; " - " &amp; BC198+VLOOKUP(BI198,NyIRS!$L$2:$V$4,DK198,1))),"")</f>
        <v/>
      </c>
      <c r="CK198" s="4" t="str">
        <f>IF(AND(ISNUMBER(BD198),ISNUMBER(DK198)),IF(BD198-VLOOKUP(BI198,NyIES!$L$2:$V$4,DK198,1)&lt;40,40 &amp; " - " &amp; BD198+VLOOKUP(BI198,NyIES!$L$2:$V$4,DK198,1),IF(BD198+VLOOKUP(BI198,NyIES!$L$2:$V$4,DK198,1)&gt;160,BD198-VLOOKUP(BI198,NyIES!$L$2:$V$4,DK198,1) &amp; " - " &amp; 160,BD198-VLOOKUP(BI198,NyIES!$L$2:$V$4,DK198,1) &amp; " - " &amp; BD198+VLOOKUP(BI198,NyIES!$L$2:$V$4,DK198,1))),"")</f>
        <v/>
      </c>
      <c r="CL198" s="4" t="str">
        <f>IF(AND(ISNUMBER(BE198),ISNUMBER(DK198)),IF(BE198-VLOOKUP(BI198,NyISI!$L$2:$V$4,DK198,1)&lt;40,40 &amp; " - " &amp; BE198+VLOOKUP(BI198,NyISI!$L$2:$V$4,DK198,1),IF(BE198+VLOOKUP(BI198,NyISI!$L$2:$V$4,DK198,1)&gt;160,BE198-VLOOKUP(BI198,NyISI!$L$2:$V$4,DK198,1) &amp; " - " &amp; 160,BE198-VLOOKUP(BI198,NyISI!$L$2:$V$4,DK198,1) &amp; " - " &amp; BE198+VLOOKUP(BI198,NyISI!$L$2:$V$4,DK198,1))),"")</f>
        <v/>
      </c>
      <c r="CM198" s="4" t="str">
        <f>IF(AND(ISNUMBER(DK198),DK198&lt;8),IF(AND(ISNUMBER(BF198),ISNUMBER(DK198)),IF(BF198-VLOOKUP(BI198,NyISS!$L$2:$V$4,DK198,1)&lt;40,40 &amp; " - " &amp; BF198+VLOOKUP(BI198,NyISS!$L$2:$V$4,DK198,1),IF(BF198+VLOOKUP(BI198,NyISS!$L$2:$V$4,DK198,1)&gt;160,BF198-VLOOKUP(BI198,NyISS!$L$2:$V$4,DK198,1) &amp; " - " &amp; 160,BF198-VLOOKUP(BI198,NyISS!$L$2:$V$4,DK198,1) &amp; " - " &amp; BF198+VLOOKUP(BI198,NyISS!$L$2:$V$4,DK198,1))),""),"")</f>
        <v/>
      </c>
      <c r="CN198" s="4" t="str">
        <f>IF(AND(ISNUMBER(DK198),DK198&gt;7),IF(AND(ISNUMBER(BG198),ISNUMBER(DK198)),IF(BG198-VLOOKUP(BI198,NyISM!$L$2:$V$4,DK198,1)&lt;40,40 &amp; " - " &amp; BG198+VLOOKUP(BI198,NyISM!$L$2:$V$4,DK198,1),IF(BG198+VLOOKUP(BI198,NyISM!$L$2:$V$4,DK198,1)&gt;160,BG198-VLOOKUP(BI198,NyISM!$L$2:$V$4,DK198,1) &amp; " - " &amp; 160,BG198-VLOOKUP(BI198,NyISM!$L$2:$V$4,DK198,1) &amp; " - " &amp; BG198+VLOOKUP(BI198,NyISM!$L$2:$V$4,DK198,1))),""),"")</f>
        <v/>
      </c>
      <c r="CO198" s="4" t="str">
        <f>IF(AND(ISNUMBER(BH198),ISNUMBER(DK198)),IF(BH198-VLOOKUP(BI198,NyIAM!$L$2:$V$4,DK198,1)&lt;40,40 &amp; " - " &amp; BH198+VLOOKUP(BI198,NyIAM!$L$2:$V$4,DK198,1),IF(BH198+VLOOKUP(BI198,NyIAM!$L$2:$V$4,DK198,1)&gt;160,BH198-VLOOKUP(BI198,NyIAM!$L$2:$V$4,DK198,1) &amp; " - " &amp; 160,BH198-VLOOKUP(BI198,NyIAM!$L$2:$V$4,DK198,1) &amp; " - " &amp; BH198+VLOOKUP(BI198,NyIAM!$L$2:$V$4,DK198,1))),"")</f>
        <v/>
      </c>
      <c r="CP198" s="4" t="str">
        <f>IF(AF198="","",IF(AND(ISNUMBER(AF198),ISNUMBER(DK198)),IF(VLOOKUP(AF198,NyOm!$A$2:$K$30,DK198,1)=1,"Onormalt få ord",IF(VLOOKUP(AF198,NyOm!$A$2:$K$30,DK198,1)=2,"Färre antal ord än normalt",IF(VLOOKUP(AF198,NyOm!$A$2:$K$30,DK198,1)=3,"Normalt antal ord","")))))</f>
        <v/>
      </c>
      <c r="CQ198" s="4" t="str">
        <f>IF(AB198="","",IF(AND(ISNUMBER(AB198),ISNUMBER(DK198)),IF(VLOOKUP(AB198,NyPbTid!$A$2:$K$218,DK198,1)=1,"Onormalt lång tidsåtgång",IF(VLOOKUP(AB198,NyPbTid!$A$2:$K$218,DK198,1)=2,"Långsammare än normalt",IF(VLOOKUP(AB198,NyPbTid!$A$2:$K$218,DK198,1)=3,"Normal tidsåtgång","")))))</f>
        <v/>
      </c>
      <c r="CR198" s="4" t="str">
        <f>IF(AC198="","",IF(AND(ISNUMBER(AC198),ISNUMBER(DK198)),IF(VLOOKUP(AC198,NyPbFel!$A$2:$K$18,DK198,1)=1,"Onormalt antal fel",IF(VLOOKUP(AC198,NyPbFel!$A$2:$K$18,DK198,1)=2,"Fler fel än normalt",IF(VLOOKUP(AC198,NyPbFel!$A$2:$K$18,DK198,1)=3,"Normalt antal fel","")))))</f>
        <v/>
      </c>
      <c r="CS198" s="4" t="str">
        <f t="shared" si="50"/>
        <v/>
      </c>
      <c r="CT198" s="4" t="str">
        <f>IF(OR(ISNUMBER(CS198),CS198="0**"),IF(ISNUMBER(CS198),CS198/ABS(CS198)*VLOOKUP(1,SignDiff!$A$3:$K$4,DK198,1),VLOOKUP(1,SignDiff!$A$3:$K$4,DK198,1)),"")</f>
        <v/>
      </c>
      <c r="CU198" s="4" t="str">
        <f>IF(OR(ISNUMBER(CS198),CS198="0**"),IF(ISNUMBER(CS198),CS198/ABS(CS198)*VLOOKUP(1,SignDiff!$A$7:$K$8,DK198,1),VLOOKUP(1,SignDiff!$A$7:$K$8,DK198,1)),"")</f>
        <v/>
      </c>
      <c r="CV198" s="4" t="str">
        <f t="shared" si="51"/>
        <v/>
      </c>
      <c r="CW198" s="4" t="str">
        <f t="shared" si="52"/>
        <v/>
      </c>
      <c r="CX198" s="4" t="str">
        <f>IF(OR(ISNUMBER(CS198),CS198="0**"),IF(CS198="0**",VLOOKUP(0,'IRS-IES'!$A$2:$C$43,2,1),IF(CS198&lt;0,VLOOKUP(ABS(CS198),'IRS-IES'!$A$2:$C$43,2,1),VLOOKUP(ABS(CS198),'IRS-IES'!$A$2:$C$43,3,1))),"")</f>
        <v/>
      </c>
      <c r="CY198" s="4" t="str">
        <f t="shared" si="53"/>
        <v/>
      </c>
      <c r="CZ198" s="4" t="str">
        <f>IF(OR(ISNUMBER(CY198),CY198="0**"),IF(ISNUMBER(CY198),CY198/ABS(CY198)*VLOOKUP(2,SignDiff!$A$3:$K$4,DK198,1),VLOOKUP(2,SignDiff!$A$3:$K$4,DK198,1)),"")</f>
        <v/>
      </c>
      <c r="DA198" s="4" t="str">
        <f>IF(OR(ISNUMBER(CY198),CY198="0**"),IF(ISNUMBER(CY198),CY198/ABS(CY198)*VLOOKUP(2,SignDiff!$A$7:$K$8,DK198,1),VLOOKUP(2,SignDiff!$A$7:$K$8,DK198,1)),"")</f>
        <v/>
      </c>
      <c r="DB198" s="4" t="str">
        <f t="shared" si="54"/>
        <v/>
      </c>
      <c r="DC198" s="4" t="str">
        <f t="shared" si="55"/>
        <v/>
      </c>
      <c r="DD198" s="4" t="str">
        <f>IF(OR(ISNUMBER(CY198),CY198="0**"),IF(CY198="0**",VLOOKUP(0,'ISI-ISS'!$A$2:$C$43,2,1),IF(CY198&lt;0,VLOOKUP(ABS(CY198),'ISI-ISS'!$A$2:$C$43,2,1),VLOOKUP(ABS(CY198),'ISI-ISS'!$A$2:$C$43,3,1))),"")</f>
        <v/>
      </c>
      <c r="DE198" s="4" t="str">
        <f t="shared" si="56"/>
        <v/>
      </c>
      <c r="DF198" s="4" t="str">
        <f>IF(OR(ISNUMBER(DE198),DE198="0**"),IF(ISNUMBER(DE198),DE198/ABS(DE198)*VLOOKUP(2,SignDiff!$A$3:$K$4,DK198,1),VLOOKUP(2,SignDiff!$A$3:$K$4,DK198,1)),"")</f>
        <v/>
      </c>
      <c r="DG198" s="4" t="str">
        <f>IF(OR(ISNUMBER(DE198),DE198="0**"),IF(ISNUMBER(DE198),DE198/ABS(DE198)*VLOOKUP(2,SignDiff!$A$7:$K$8,DK198,1),VLOOKUP(2,SignDiff!$A$7:$K$8,DK198,1)),"")</f>
        <v/>
      </c>
      <c r="DH198" s="4" t="str">
        <f t="shared" si="57"/>
        <v/>
      </c>
      <c r="DI198" s="4" t="str">
        <f t="shared" si="58"/>
        <v/>
      </c>
      <c r="DJ198" s="4" t="str">
        <f>IF(OR(ISNUMBER(DE198),DE198="0**"),IF(DE198="0**",VLOOKUP(0,'ISI-ISM'!$A$2:$C$43,2,1),IF(DE198&lt;0,VLOOKUP(ABS(DE198),'ISI-ISM'!$A$2:$C$43,2,1),VLOOKUP(ABS(DE198),'ISI-ISM'!$A$2:$C$43,3,1))),"")</f>
        <v/>
      </c>
      <c r="DK198" s="4" t="str">
        <f>IF(ISERROR(VLOOKUP(N198,age!$A$2:$C$11,2,1)),"",VLOOKUP(N198,age!$A$2:$C$11,2,1))</f>
        <v/>
      </c>
      <c r="DL198" s="4" t="str">
        <f>IF(ISERROR(VLOOKUP(N198,age!$A$2:$C$11,3,1)),"",VLOOKUP(N198,age!$A$2:$C$11,3,1))</f>
        <v/>
      </c>
      <c r="DM198" s="4">
        <f t="shared" ref="DM198:DM255" si="67">YEAR(J198)-YEAR(K198)-DP198</f>
        <v>0</v>
      </c>
      <c r="DN198" s="4">
        <f t="shared" ref="DN198:DN255" si="68">IF(MONTH(J198)-MONTH(K198)-DQ198&lt;0,12+MONTH(J198)-MONTH(K198)-DQ198,MONTH(J198)-MONTH(K198)-DQ198)</f>
        <v>0</v>
      </c>
      <c r="DO198" s="4">
        <f t="shared" ref="DO198:DO255" si="69">IF(DAY(J198)-DAY(K198)&lt;0,30+DAY(J198)-DAY(K198),DAY(J198)-DAY(K198))</f>
        <v>0</v>
      </c>
      <c r="DP198" s="4">
        <f t="shared" ref="DP198:DP255" si="70">IF(MONTH(J198)-MONTH(K198)-DQ198&lt;0,1,0)</f>
        <v>0</v>
      </c>
      <c r="DQ198" s="4">
        <f t="shared" ref="DQ198:DQ255" si="71">IF(DAY(J198)-DAY(K198)&lt;0,1,0)</f>
        <v>0</v>
      </c>
      <c r="DR198" s="9" t="str">
        <f t="shared" si="59"/>
        <v/>
      </c>
      <c r="DS198" s="9" t="str">
        <f t="shared" si="60"/>
        <v/>
      </c>
      <c r="DT198" s="9" t="str">
        <f t="shared" si="61"/>
        <v/>
      </c>
      <c r="DU198" s="9" t="str">
        <f t="shared" si="62"/>
        <v/>
      </c>
      <c r="DV198" s="9" t="str">
        <f t="shared" si="63"/>
        <v/>
      </c>
      <c r="DW198" s="9" t="str">
        <f t="shared" si="64"/>
        <v/>
      </c>
      <c r="DX198" s="9" t="str">
        <f t="shared" si="65"/>
        <v/>
      </c>
      <c r="DY198" s="9" t="str">
        <f>IF(AND(ISNUMBER(AJ198),ISNUMBER(DK198)),IF(AJ198-VLOOKUP(BI198,NyFi!$L$2:$V$4,DK198,1)&lt;1,1,AJ198-VLOOKUP(BI198,NyFi!$L$2:$V$4,DK198,1)),"")</f>
        <v/>
      </c>
      <c r="DZ198" s="9" t="str">
        <f>IF(AND(ISNUMBER(DK198),DK198&lt;8),IF(AND(ISNUMBER(AK198),ISNUMBER(DK198)),IF(AK198-VLOOKUP(BI198,NyGs!$L$2:$V$4,DK198,1)&lt;1,1,AK198-VLOOKUP(BI198,NyGs!$L$2:$V$4,DK198,1)),""),"")</f>
        <v/>
      </c>
      <c r="EA198" s="9" t="str">
        <f>IF(AND(ISNUMBER(AL198),ISNUMBER(DK198)),IF(AL198-VLOOKUP(BI198,NyRm!$L$2:$V$4,DK198,1)&lt;1,1,AL198-VLOOKUP(BI198,NyRm!$L$2:$V$4,DK198,1)),"")</f>
        <v/>
      </c>
      <c r="EB198" s="9" t="str">
        <f>IF(AND(ISNUMBER(AM198),ISNUMBER(DK198)),IF(AM198-VLOOKUP(BI198,NyFm!$L$2:$V$4,DK198,1)&lt;1,1,AM198-VLOOKUP(BI198,NyFm!$L$2:$V$4,DK198,1)),"")</f>
        <v/>
      </c>
      <c r="EC198" s="9" t="str">
        <f>IF(AND(ISNUMBER(DK198),DK198&lt;8),IF(AND(ISNUMBER(AN198),ISNUMBER(DK198)),IF(AN198-VLOOKUP(BI198,NyLi1R!$L$2:$V$4,DK198,1)&lt;1,1,AN198-VLOOKUP(BI198,NyLi1R!$L$2:$V$4,DK198,1)),""),"")</f>
        <v/>
      </c>
      <c r="ED198" s="9" t="str">
        <f>IF(AND(ISNUMBER(DK198),DK198&lt;8),IF(AND(ISNUMBER(AO198),ISNUMBER(DK198)),IF(AO198-VLOOKUP(BI198,NyLi1E!$L$2:$V$4,DK198,1)&lt;1,1,AO198-VLOOKUP(BI198,NyLi1E!$L$2:$V$4,DK198,1)),""),"")</f>
        <v/>
      </c>
      <c r="EE198" s="9" t="str">
        <f>IF(AND(ISNUMBER(DK198),DK198&lt;8),IF(AND(ISNUMBER(AP198),ISNUMBER(DK198)),IF(AP198-VLOOKUP(BI198,NyLi1T!$L$2:$V$4,DK198,1)&lt;1,1,AP198-VLOOKUP(BI198,NyLi1T!$L$2:$V$4,DK198,1)),""),"")</f>
        <v/>
      </c>
      <c r="EF198" s="9" t="str">
        <f>IF(AND(ISNUMBER(DK198),DK198&gt;7),IF(AND(ISNUMBER(AQ198),ISNUMBER(DK198)),IF(AQ198-VLOOKUP(BI198,NyLi2R!$L$2:$V$4,DK198,1)&lt;1,1,AQ198-VLOOKUP(BI198,NyLi2R!$L$2:$V$4,DK198,1)),""),"")</f>
        <v/>
      </c>
      <c r="EG198" s="9" t="str">
        <f>IF(AND(ISNUMBER(DK198),DK198&gt;7),IF(AND(ISNUMBER(AR198),ISNUMBER(DK198)),IF(AR198-VLOOKUP(BI198,NyLi2E!$L$2:$V$4,DK198,1)&lt;1,1,AR198-VLOOKUP(BI198,NyLi2E!$L$2:$V$4,DK198,1)),""),"")</f>
        <v/>
      </c>
      <c r="EH198" s="9" t="str">
        <f>IF(AND(ISNUMBER(DK198),DK198&gt;7),IF(AND(ISNUMBER(AS198),ISNUMBER(DK198)),IF(AS198-VLOOKUP(BI198,NyLi2T!$L$2:$V$4,DK198,1)&lt;1,1,AS198-VLOOKUP(BI198,NyLi2T!$L$2:$V$4,DK198,1)),""),"")</f>
        <v/>
      </c>
      <c r="EI198" s="9" t="str">
        <f>IF(AND(ISNUMBER(DK198),DK198&lt;8),IF(AND(ISNUMBER(AT198),ISNUMBER(DK198)),IF(AT198-VLOOKUP(BI198,NySs!$L$2:$V$4,DK198,1)&lt;1,1,AT198-VLOOKUP(BI198,NySs!$L$2:$V$4,DK198,1)),""),"")</f>
        <v/>
      </c>
      <c r="EJ198" s="9" t="str">
        <f>IF(AND(ISNUMBER(DK198),DK198&lt;9),IF(AND(ISNUMBER(AU198),ISNUMBER(DK198)),IF(AU198-VLOOKUP(BI198,NyEo!$L$2:$V$4,DK198,1)&lt;1,1,AU198-VLOOKUP(BI198,NyEo!$L$2:$V$4,DK198,1)),""),"")</f>
        <v/>
      </c>
      <c r="EK198" s="9" t="str">
        <f>IF(AND(ISNUMBER(DK198),DK198&gt;7),IF(AND(ISNUMBER(AV198),ISNUMBER(DK198)),IF(AV198-VLOOKUP(BI198,NyHt!$L$2:$V$4,DK198,1)&lt;1,1,AV198-VLOOKUP(BI198,NyHt!$L$2:$V$4,DK198,1)),""),"")</f>
        <v/>
      </c>
      <c r="EL198" s="9" t="str">
        <f>IF(AND(ISNUMBER(AW198),ISNUMBER(DK198)),IF(AW198-VLOOKUP(BI198,NySiF!$L$2:$V$4,DK198,1)&lt;1,1,AW198-VLOOKUP(BI198,NySiF!$L$2:$V$4,DK198,1)),"")</f>
        <v/>
      </c>
      <c r="EM198" s="9" t="str">
        <f>IF(AND(ISNUMBER(AX198),ISNUMBER(DK198)),IF(AX198-VLOOKUP(BI198,NySiB!$L$2:$V$4,DK198,1)&lt;1,1,AX198-VLOOKUP(BI198,NySiB!$L$2:$V$4,DK198,1)),"")</f>
        <v/>
      </c>
      <c r="EN198" s="9" t="str">
        <f>IF(AND(ISNUMBER(AY198),ISNUMBER(DK198)),IF(AY198-VLOOKUP(BI198,NySiT!$L$2:$V$4,DK198,1)&lt;1,1,AY198-VLOOKUP(BI198,NySiT!$L$2:$V$4,DK198,1)),"")</f>
        <v/>
      </c>
      <c r="EO198" s="9" t="str">
        <f>IF(AND(ISNUMBER(AZ198),ISNUMBER(DK198)),IF(AZ198-VLOOKUP(BI198,NyVs!$L$2:$V$4,DK198,1)&lt;1,1,AZ198-VLOOKUP(BI198,NyVs!$L$2:$V$4,DK198,1)),"")</f>
        <v/>
      </c>
      <c r="EP198" s="9" t="str">
        <f>IF(AND(ISNUMBER(BA198),ISNUMBER(DK198)),IF(BA198-VLOOKUP(BI198,NyPp!$L$2:$V$4,DK198,1)&lt;1,1,BA198-VLOOKUP(BI198,NyPp!$L$2:$V$4,DK198,1)),"")</f>
        <v/>
      </c>
      <c r="EQ198" s="9" t="str">
        <f>IF(AND(ISNUMBER(BB198),ISNUMBER(DK198)),IF(BB198-VLOOKUP(BI198,NyIGS!$L$2:$V$4,DK198,1)&lt;40,40,BB198-VLOOKUP(BI198,NyIGS!$L$2:$V$4,DK198,1)),"")</f>
        <v/>
      </c>
      <c r="ER198" s="9" t="str">
        <f>IF(AND(ISNUMBER(BC198),ISNUMBER(DK198)),IF(BC198-VLOOKUP(BI198,NyIRS!$L$2:$V$4,DK198,1)&lt;40,40,BC198-VLOOKUP(BI198,NyIRS!$L$2:$V$4,DK198,1)),"")</f>
        <v/>
      </c>
      <c r="ES198" s="9" t="str">
        <f>IF(AND(ISNUMBER(BD198),ISNUMBER(DK198)),IF(BD198-VLOOKUP(BI198,NyIES!$L$2:$V$4,DK198,1)&lt;40,40,BD198-VLOOKUP(BI198,NyIES!$L$2:$V$4,DK198,1)),"")</f>
        <v/>
      </c>
      <c r="ET198" s="9" t="str">
        <f>IF(AND(ISNUMBER(BE198),ISNUMBER(DK198)),IF(BE198-VLOOKUP(BI198,NyISI!$L$2:$V$4,DK198,1)&lt;40,40,BE198-VLOOKUP(BI198,NyISI!$L$2:$V$4,DK198,1)),"")</f>
        <v/>
      </c>
      <c r="EU198" s="9" t="str">
        <f>IF(AND(ISNUMBER(DK198),DK198&lt;8),IF(AND(ISNUMBER(BF198),ISNUMBER(DK198)),IF(BF198-VLOOKUP(BI198,NyISS!$L$2:$V$4,DK198,1)&lt;40,40,BF198-VLOOKUP(BI198,NyISS!$L$2:$V$4,DK198,1)),""),"")</f>
        <v/>
      </c>
      <c r="EV198" s="9" t="str">
        <f>IF(AND(ISNUMBER(DK198),DK198&gt;7),IF(AND(ISNUMBER(BG198),ISNUMBER(DK198)),IF(BG198-VLOOKUP(BI198,NyISM!$L$2:$V$4,DK198,1)&lt;40,40,BG198-VLOOKUP(BI198,NyISM!$L$2:$V$4,DK198,1)),""),"")</f>
        <v/>
      </c>
      <c r="EW198" s="9" t="str">
        <f>IF(AND(ISNUMBER(BH198),ISNUMBER(DK198)),IF(BH198-VLOOKUP(BI198,NyIAM!$L$2:$V$4,DK198,1)&lt;40,40,BH198-VLOOKUP(BI198,NyIAM!$L$2:$V$4,DK198,1)),"")</f>
        <v/>
      </c>
      <c r="EX198" s="9" t="str">
        <f>IF(AND(ISNUMBER(AJ198),ISNUMBER(DK198)),IF(AJ198+VLOOKUP(BI198,NyFi!$L$2:$V$4,DK198,1)&gt;19,19,AJ198+VLOOKUP(BI198,NyFi!$L$2:$V$4,DK198,1)),"")</f>
        <v/>
      </c>
      <c r="EY198" s="9" t="str">
        <f>IF(AND(ISNUMBER(DK198),DK198&lt;8),IF(AND(ISNUMBER(AK198),ISNUMBER(DK198)),IF(AK198+VLOOKUP(BI198,NyGs!$L$2:$V$4,DK198,1)&gt;19,19,AK198+VLOOKUP(BI198,NyGs!$L$2:$V$4,DK198,1)),""),"")</f>
        <v/>
      </c>
      <c r="EZ198" s="9" t="str">
        <f>IF(AND(ISNUMBER(AL198),ISNUMBER(DK198)),IF(AL198+VLOOKUP(BI198,NyRm!$L$2:$V$4,DK198,1)&gt;19,19,AL198+VLOOKUP(BI198,NyRm!$L$2:$V$4,DK198,1)),"")</f>
        <v/>
      </c>
      <c r="FA198" s="9" t="str">
        <f>IF(AND(ISNUMBER(AM198),ISNUMBER(DK198)),IF(AM198+VLOOKUP(BI198,NyFm!$L$2:$V$4,DK198,1)&gt;19,19,AM198+VLOOKUP(BI198,NyFm!$L$2:$V$4,DK198,1)),"")</f>
        <v/>
      </c>
      <c r="FB198" s="9" t="str">
        <f>IF(AND(ISNUMBER(DK198),DK198&lt;8),IF(AND(ISNUMBER(AN198),ISNUMBER(DK198)),IF(AN198+VLOOKUP(BI198,NyLi1R!$L$2:$V$4,DK198,1)&gt;19,19,AN198+VLOOKUP(BI198,NyLi1R!$L$2:$V$4,DK198,1)),""),"")</f>
        <v/>
      </c>
      <c r="FC198" s="9" t="str">
        <f>IF(AND(ISNUMBER(DK198),DK198&lt;8),IF(AND(ISNUMBER(AO198),ISNUMBER(DK198)),IF(AO198+VLOOKUP(BI198,NyLi1E!$L$2:$V$4,DK198,1)&gt;19,19,AO198+VLOOKUP(BI198,NyLi1E!$L$2:$V$4,DK198,1)),""),"")</f>
        <v/>
      </c>
      <c r="FD198" s="9" t="str">
        <f>IF(AND(ISNUMBER(DK198),DK198&lt;8),IF(AND(ISNUMBER(AP198),ISNUMBER(DK198)),IF(AP198+VLOOKUP(BI198,NyLi1T!$L$2:$V$4,DK198,1)&gt;19,19,AP198+VLOOKUP(BI198,NyLi1T!$L$2:$V$4,DK198,1)),""),"")</f>
        <v/>
      </c>
      <c r="FE198" s="9" t="str">
        <f>IF(AND(ISNUMBER(DK198),DK198&gt;7),IF(AND(ISNUMBER(AQ198),ISNUMBER(DK198)),IF(AQ198+VLOOKUP(BI198,NyLi2R!$L$2:$V$4,DK198,1)&gt;19,19,AQ198+VLOOKUP(BI198,NyLi2R!$L$2:$V$4,DK198,1)),""),"")</f>
        <v/>
      </c>
      <c r="FF198" s="9" t="str">
        <f>IF(AND(ISNUMBER(DK198),DK198&gt;7),IF(AND(ISNUMBER(AR198),ISNUMBER(DK198)),IF(AR198+VLOOKUP(BI198,NyLi2E!$L$2:$V$4,DK198,1)&gt;19,19,AR198+VLOOKUP(BI198,NyLi2E!$L$2:$V$4,DK198,1)),""),"")</f>
        <v/>
      </c>
      <c r="FG198" s="9" t="str">
        <f>IF(AND(ISNUMBER(DK198),DK198&gt;7),IF(AND(ISNUMBER(AS198),ISNUMBER(DK198)),IF(AS198+VLOOKUP(BI198,NyLi2T!$L$2:$V$4,DK198,1)&gt;19,19,AS198+VLOOKUP(BI198,NyLi2T!$L$2:$V$4,DK198,1)),""),"")</f>
        <v/>
      </c>
      <c r="FH198" s="9" t="str">
        <f>IF(AND(ISNUMBER(DK198),DK198&lt;8),IF(AND(ISNUMBER(AT198),ISNUMBER(DK198)),IF(AT198+VLOOKUP(BI198,NySs!$L$2:$V$4,DK198,1)&gt;19,19,AT198+VLOOKUP(BI198,NySs!$L$2:$V$4,DK198,1)),""),"")</f>
        <v/>
      </c>
      <c r="FI198" s="9" t="str">
        <f>IF(AND(ISNUMBER(DK198),DK198&lt;9),IF(AND(ISNUMBER(AU198),ISNUMBER(DK198)),IF(AU198+VLOOKUP(BI198,NyEo!$L$2:$V$4,DK198,1)&gt;19,19,AU198+VLOOKUP(BI198,NyEo!$L$2:$V$4,DK198,1)),""),"")</f>
        <v/>
      </c>
      <c r="FJ198" s="9" t="str">
        <f>IF(AND(ISNUMBER(DK198),DK198&gt;7),IF(AND(ISNUMBER(AV198),ISNUMBER(DK198)),IF(AV198+VLOOKUP(BI198,NyHt!$L$2:$V$4,DK198,1)&gt;19,19,AV198+VLOOKUP(BI198,NyHt!$L$2:$V$4,DK198,1)),""),"")</f>
        <v/>
      </c>
      <c r="FK198" s="9" t="str">
        <f>IF(AND(ISNUMBER(AW198),ISNUMBER(DK198)),IF(AW198+VLOOKUP(BI198,NySiF!$L$2:$V$4,DK198,1)&gt;19,19,AW198+VLOOKUP(BI198,NySiF!$L$2:$V$4,DK198,1)),"")</f>
        <v/>
      </c>
      <c r="FL198" s="9" t="str">
        <f>IF(AND(ISNUMBER(AX198),ISNUMBER(DK198)),IF(AX198+VLOOKUP(BI198,NySiB!$L$2:$V$4,DK198,1)&gt;19,19,AX198+VLOOKUP(BI198,NySiB!$L$2:$V$4,DK198,1)),"")</f>
        <v/>
      </c>
      <c r="FM198" s="9" t="str">
        <f>IF(AND(ISNUMBER(AY198),ISNUMBER(DK198)),IF(AY198+VLOOKUP(BI198,NySiT!$L$2:$V$4,DK198,1)&gt;19,19,AY198+VLOOKUP(BI198,NySiT!$L$2:$V$4,DK198,1)),"")</f>
        <v/>
      </c>
      <c r="FN198" s="9" t="str">
        <f>IF(AND(ISNUMBER(AZ198),ISNUMBER(DK198)),IF(AZ198+VLOOKUP(BI198,NyVs!$L$2:$V$4,DK198,1)&gt;19,19,AZ198+VLOOKUP(BI198,NyVs!$L$2:$V$4,DK198,1)),"")</f>
        <v/>
      </c>
      <c r="FO198" s="9" t="str">
        <f>IF(AND(ISNUMBER(BA198),ISNUMBER(DK198)),IF(BA198+VLOOKUP(BI198,NyPp!$L$2:$V$4,DK198,1)&gt;19,19,BA198+VLOOKUP(BI198,NyPp!$L$2:$V$4,DK198,1)),"")</f>
        <v/>
      </c>
      <c r="FP198" s="9" t="str">
        <f>IF(AND(ISNUMBER(BB198),ISNUMBER(DK198)),IF(BB198+VLOOKUP(BI198,NyIGS!$L$2:$V$4,DK198,1)&gt;160,160,BB198+VLOOKUP(BI198,NyIGS!$L$2:$V$4,DK198,1)),"")</f>
        <v/>
      </c>
      <c r="FQ198" s="9" t="str">
        <f>IF(AND(ISNUMBER(BC198),ISNUMBER(DK198)),IF(BC198+VLOOKUP(BI198,NyIRS!$L$2:$V$4,DK198,1)&gt;160,160,BC198+VLOOKUP(BI198,NyIRS!$L$2:$V$4,DK198,1)),"")</f>
        <v/>
      </c>
      <c r="FR198" s="9" t="str">
        <f>IF(AND(ISNUMBER(BD198),ISNUMBER(DK198)),IF(BD198+VLOOKUP(BI198,NyIES!$L$2:$V$4,DK198,1)&gt;160,160, BD198+VLOOKUP(BI198,NyIES!$L$2:$V$4,DK198,1)),"")</f>
        <v/>
      </c>
      <c r="FS198" s="9" t="str">
        <f>IF(AND(ISNUMBER(BE198),ISNUMBER(DK198)),IF(BE198+VLOOKUP(BI198,NyISI!$L$2:$V$4,DK198,1)&gt;160,160,BE198+VLOOKUP(BI198,NyISI!$L$2:$V$4,DK198,1)),"")</f>
        <v/>
      </c>
      <c r="FT198" s="9" t="str">
        <f>IF(AND(ISNUMBER(DK198),DK198&lt;8),IF(AND(ISNUMBER(BF198),ISNUMBER(DK198)),IF(BF198+VLOOKUP(BI198,NyISS!$L$2:$V$4,DK198,1)&gt;160,160,BF198+VLOOKUP(BI198,NyISS!$L$2:$V$4,DK198,1)),""),"")</f>
        <v/>
      </c>
      <c r="FU198" s="9" t="str">
        <f>IF(AND(ISNUMBER(DK198),DK198&gt;7),IF(AND(ISNUMBER(BG198),ISNUMBER(DK198)),IF(BG198+VLOOKUP(BI198,NyISM!$L$2:$V$4,DK198,1)&gt;160,160,BG198+VLOOKUP(BI198,NyISM!$L$2:$V$4,DK198,1)),""),"")</f>
        <v/>
      </c>
      <c r="FV198" s="9" t="str">
        <f>IF(AND(ISNUMBER(BH198),ISNUMBER(DK198)),IF(BH198+VLOOKUP(BI198,NyIAM!$L$2:$V$4,DK198,1)&gt;160,160,BH198+VLOOKUP(BI198,NyIAM!$L$2:$V$4,DK198,1)),"")</f>
        <v/>
      </c>
    </row>
    <row r="199" spans="1:178" x14ac:dyDescent="0.2">
      <c r="A199" s="51"/>
      <c r="B199" s="51"/>
      <c r="C199" s="51"/>
      <c r="D199" s="51"/>
      <c r="E199" s="51"/>
      <c r="F199" s="51"/>
      <c r="G199" s="51"/>
      <c r="H199" s="51"/>
      <c r="I199" s="51"/>
      <c r="J199" s="52"/>
      <c r="K199" s="52"/>
      <c r="L199" s="53"/>
      <c r="M199" s="53"/>
      <c r="N199" s="58" t="str">
        <f t="shared" si="66"/>
        <v/>
      </c>
      <c r="O199" s="53"/>
      <c r="P199" s="53"/>
      <c r="Q199" s="53"/>
      <c r="R199" s="53"/>
      <c r="S199" s="53"/>
      <c r="T199" s="53"/>
      <c r="U199" s="53"/>
      <c r="V199" s="53"/>
      <c r="W199" s="53"/>
      <c r="X199" s="53"/>
      <c r="Y199" s="53"/>
      <c r="Z199" s="53"/>
      <c r="AA199" s="53"/>
      <c r="AB199" s="53"/>
      <c r="AC199" s="53"/>
      <c r="AD199" s="53"/>
      <c r="AE199" s="53"/>
      <c r="AF199" s="53"/>
      <c r="AG199" s="53"/>
      <c r="AH199" s="53"/>
      <c r="AI199" s="53"/>
      <c r="AJ199" s="4" t="str">
        <f>IF(O199="","",IF(ISNUMBER(N199),VLOOKUP(O199,NyFi!$A$2:$K$40,DK199),""))</f>
        <v/>
      </c>
      <c r="AK199" s="4" t="str">
        <f>IF(P199="","",IF(AND(ISNUMBER(N199),DK199&lt;8),VLOOKUP(P199,NyGs!$A$2:$G$41,DK199),""))</f>
        <v/>
      </c>
      <c r="AL199" s="4" t="str">
        <f>IF(AA199="","",IF(ISNUMBER(N199),VLOOKUP(AA199,NyRm!$A$2:$K$56,DK199),""))</f>
        <v/>
      </c>
      <c r="AM199" s="4" t="str">
        <f>IF(Z199="","",IF(ISNUMBER(N199),VLOOKUP(Z199,NyFm!$A$2:$K$46,DK199),""))</f>
        <v/>
      </c>
      <c r="AN199" s="4" t="str">
        <f>IF(U199="","",IF(AND(ISNUMBER(N199),DK199&lt;8),VLOOKUP(U199,NyLi1R!$A$2:$G$20,DK199),""))</f>
        <v/>
      </c>
      <c r="AO199" s="4" t="str">
        <f>IF(V199="","",IF(AND(ISNUMBER(N199),DK199&lt;8),VLOOKUP(V199,NyLi1E!$A$2:$G$20,DK199),""))</f>
        <v/>
      </c>
      <c r="AP199" s="4" t="str">
        <f>IF(AND(ISNUMBER(N199),ISNUMBER(AN199),ISNUMBER(AO199),DK199&lt;8),VLOOKUP(AN199+AO199,NyLi1T!$A$2:$G$40,DK199),"")</f>
        <v/>
      </c>
      <c r="AQ199" s="4" t="str">
        <f>IF(W199="","",IF(AND(ISNUMBER(N199),DK199&gt;7),VLOOKUP(W199,NyLi2R!$A$2:$K$20,DK199),""))</f>
        <v/>
      </c>
      <c r="AR199" s="4" t="str">
        <f>IF(X199="","",IF(AND(ISNUMBER(N199),DK199&gt;7),VLOOKUP(X199,NyLi2E!$A$2:$K$20,DK199),""))</f>
        <v/>
      </c>
      <c r="AS199" s="4" t="str">
        <f>IF(AND(ISNUMBER(N199),ISNUMBER(AQ199),ISNUMBER(AR199),DK199&gt;7),VLOOKUP(AQ199+AR199,NyLi2T!$A$2:$K$40,DK199),"")</f>
        <v/>
      </c>
      <c r="AT199" s="4" t="str">
        <f>IF(AE199="","",IF(AND(ISNUMBER(N199),DK199&lt;8),VLOOKUP(AE199,NySs!$A$2:$G$28,DK199),""))</f>
        <v/>
      </c>
      <c r="AU199" s="4" t="str">
        <f>IF(AD199="","",IF(AND(ISNUMBER(N199),DK199&lt;9),VLOOKUP(AD199,NyEo!$A$2:$H$22,DK199),""))</f>
        <v/>
      </c>
      <c r="AV199" s="4" t="str">
        <f>IF(Q199="","",IF(AND(ISNUMBER(N199),DK199&gt;7),VLOOKUP(Q199,NyHt!$A$2:$K$17,DK199),""))</f>
        <v/>
      </c>
      <c r="AW199" s="4" t="str">
        <f>IF(R199="","",IF(ISNUMBER(N199),VLOOKUP(R199,NySiF!$A$2:$K$18,DK199),""))</f>
        <v/>
      </c>
      <c r="AX199" s="4" t="str">
        <f>IF(S199="","",IF(ISNUMBER(N199),VLOOKUP(S199,NySiB!$A$2:$K$16,DK199),""))</f>
        <v/>
      </c>
      <c r="AY199" s="4" t="str">
        <f>IF(T199="","",IF(ISNUMBER(N199),VLOOKUP(T199,NySiT!$A$2:$K$32,DK199),""))</f>
        <v/>
      </c>
      <c r="AZ199" s="4" t="str">
        <f>IF(Y199="","",IF(ISNUMBER(N199),VLOOKUP(Y199,NyVs!$A$2:$K$86,DK199),""))</f>
        <v/>
      </c>
      <c r="BA199" s="4" t="str">
        <f>IF(AI199="","",IF(ISNUMBER(N199),VLOOKUP(AI199,NyPp!$A$2:$K$202,DK199),""))</f>
        <v/>
      </c>
      <c r="BB199" s="4" t="str">
        <f>IF(AND(ISNUMBER(AJ199),ISNUMBER(AK199),ISNUMBER(AL199),ISNUMBER(AM199),DK199&lt;8),IF(COUNTIF(O199,0)+COUNTIF(P199,0)+COUNTIF(AA199,0)+COUNTIF(Z199,0)&gt;1,"",VLOOKUP(AJ199+AK199+AL199+AM199,NyIGS!$A$2:$K$78,DK199)),IF(AND(ISNUMBER(AJ199),ISNUMBER(AL199),ISNUMBER(AM199),ISNUMBER(AS199),DK199&gt;7),IF(COUNTIF(O199,0)+COUNTIF(AA199,0)+COUNTIF(Z199,0)+AND(COUNTIF(W199,0),COUNTIF(X199,0))&gt;1,"",VLOOKUP(AJ199+AL199+AM199+AS199,NyIGS!$A$2:$K$78,DK199)),""))</f>
        <v/>
      </c>
      <c r="BC199" s="4" t="str">
        <f>IF(AND(ISNUMBER(AJ199),ISNUMBER(AN199),ISNUMBER(AT199),DK199&lt;8),IF(COUNTIF(O199,0)+COUNTIF(U199,0)+COUNTIF(AE199,0)&gt;1,"",VLOOKUP(AJ199+AN199+AT199,NyIRS!$A$2:$K$59,DK199)),IF(AND(ISNUMBER(AJ199),ISNUMBER(AQ199),DK199&gt;7),IF(COUNTIF(O199,0)+COUNTIF(W199,0)&gt;1,"",VLOOKUP(AJ199+AQ199,NyIRS!$A$2:$K$59,DK199)),""))</f>
        <v/>
      </c>
      <c r="BD199" s="4" t="str">
        <f>IF(AND(ISNUMBER(AK199),ISNUMBER(AL199),ISNUMBER(AM199),DK199&lt;8),IF(COUNTIF(P199,0)+COUNTIF(AA199,0)+COUNTIF(Z199,0)&gt;1,"",VLOOKUP(AK199+AL199+AM199,NyIES!$A$2:$K$59,DK199)),IF(AND(ISNUMBER(AL199),ISNUMBER(AM199),ISNUMBER(AR199),DK199&gt;7),IF(COUNTIF(AA199,0)+COUNTIF(Z199,0)+COUNTIF(X199,0)&gt;1,"",VLOOKUP(AL199+AM199+AR199,NyIES!$A$2:$K$59,DK199)),""))</f>
        <v/>
      </c>
      <c r="BE199" s="4" t="str">
        <f>IF(AND(ISNUMBER(AJ199),ISNUMBER(AP199),ISNUMBER(AU199),DK199&lt;8),IF(COUNTIF(O199,0)+AND(COUNTIF(U199,0),COUNTIF(V199,0))+COUNTIF(AD199,0)&gt;1,"",VLOOKUP(AJ199+AP199+AU199,NyISI!$A$2:$K$59,DK199)),IF(AND(ISNUMBER(AS199),ISNUMBER(AU199),ISNUMBER(AV199),DK199=8),IF(COUNTIF(AD199,0)+COUNTIF(Q199,0)+AND(COUNTIF(W199,0),COUNTIF(X199,0))&gt;1,"",VLOOKUP(AS199+AU199+AV199,NyISI!$A$2:$K$59,DK199)),IF(AND(ISNUMBER(AS199),ISNUMBER(AV199),DK199&gt;8),IF(COUNTIF(Q199,0)+AND(COUNTIF(W199,0),COUNTIF(X199,0))&gt;1,"",VLOOKUP(AS199+AV199,NyISI!$A$2:$K$59,DK199)),"")))</f>
        <v/>
      </c>
      <c r="BF199" s="4" t="str">
        <f>IF(AND(ISNUMBER(AT199),ISNUMBER(AK199),ISNUMBER(AL199),ISNUMBER(AM199),DK199&lt;8),IF(COUNTIF(P199,0)+COUNTIF(AA199,0)+COUNTIF(Z199,0)+COUNTIF(AE199,0)&gt;1,"",VLOOKUP(AT199+AK199+AL199+AM199,NyISS!$A$2:$G$78,DK199)),"")</f>
        <v/>
      </c>
      <c r="BG199" s="4" t="str">
        <f>IF(AND(ISNUMBER(AJ199),ISNUMBER(AL199),ISNUMBER(AM199),DK199&gt;7),IF(COUNTIF(O199,0)+COUNTIF(AA199,0)+COUNTIF(Z199,0)&gt;1,"",VLOOKUP(AJ199+AL199+AM199,NyISM!$A$2:$K$59,DK199)),"")</f>
        <v/>
      </c>
      <c r="BH199" s="4" t="str">
        <f>IF(AND(ISNUMBER(AY199),ISNUMBER(AZ199)),IF(COUNTIF(T199,0)+COUNTIF(Y199,0)&gt;1,"",VLOOKUP(AY199+AZ199,NyIAM!$A$2:$K$40,DK199)),"")</f>
        <v/>
      </c>
      <c r="BJ199" s="4" t="str">
        <f>IF(ISNUMBER(BB199),VLOOKUP(BB199,Percentil!$A$2:$B$122,2,1),"")</f>
        <v/>
      </c>
      <c r="BK199" s="4" t="str">
        <f>IF(ISNUMBER(BC199),VLOOKUP(BC199,Percentil!$A$2:$B$122,2,1),"")</f>
        <v/>
      </c>
      <c r="BL199" s="4" t="str">
        <f>IF(ISNUMBER(BD199),VLOOKUP(BD199,Percentil!$A$2:$B$122,2,1),"")</f>
        <v/>
      </c>
      <c r="BM199" s="4" t="str">
        <f>IF(ISNUMBER(BE199),VLOOKUP(BE199,Percentil!$A$2:$B$122,2,1),"")</f>
        <v/>
      </c>
      <c r="BN199" s="4" t="str">
        <f>IF(ISNUMBER(BF199),VLOOKUP(BF199,Percentil!$A$2:$B$122,2,1),"")</f>
        <v/>
      </c>
      <c r="BO199" s="4" t="str">
        <f>IF(ISNUMBER(BG199),VLOOKUP(BG199,Percentil!$A$2:$B$122,2,1),"")</f>
        <v/>
      </c>
      <c r="BP199" s="4" t="str">
        <f>IF(ISNUMBER(BH199),VLOOKUP(BH199,Percentil!$A$2:$B$122,2,1),"")</f>
        <v/>
      </c>
      <c r="BQ199" s="4" t="str">
        <f>IF(AND(ISNUMBER(AJ199),ISNUMBER(DK199)),IF(AJ199-VLOOKUP(BI199,NyFi!$L$2:$V$4,DK199,1)&lt;1,1 &amp; " - " &amp; AJ199+VLOOKUP(BI199,NyFi!$L$2:$V$4,DK199,1),IF(AJ199+VLOOKUP(BI199,NyFi!$L$2:$V$4,DK199,1)&gt;19,AJ199-VLOOKUP(BI199,NyFi!$L$2:$V$4,DK199,1) &amp; " - " &amp; 19,AJ199-VLOOKUP(BI199,NyFi!$L$2:$V$4,DK199,1) &amp; " - " &amp; AJ199+VLOOKUP(BI199,NyFi!$L$2:$V$4,DK199,1))),"")</f>
        <v/>
      </c>
      <c r="BR199" s="4" t="str">
        <f>IF(AND(ISNUMBER(DK199),DK199&lt;8),IF(AND(ISNUMBER(AK199),ISNUMBER(DK199)),IF(AK199-VLOOKUP(BI199,NyGs!$L$2:$V$4,DK199,1)&lt;1,1 &amp; " - " &amp; AK199+VLOOKUP(BI199,NyGs!$L$2:$V$4,DK199,1),IF(AK199+VLOOKUP(BI199,NyGs!$L$2:$V$4,DK199,1)&gt;19,AK199-VLOOKUP(BI199,NyGs!$L$2:$V$4,DK199,1) &amp; " - " &amp; 19,AK199-VLOOKUP(BI199,NyGs!$L$2:$V$4,DK199,1) &amp; " - " &amp; AK199+VLOOKUP(BI199,NyGs!$L$2:$V$4,DK199,1))),""),"")</f>
        <v/>
      </c>
      <c r="BS199" s="4" t="str">
        <f>IF(AND(ISNUMBER(AL199),ISNUMBER(DK199)),IF(AL199-VLOOKUP(BI199,NyRm!$L$2:$V$4,DK199,1)&lt;1,1 &amp; " - " &amp; AL199+VLOOKUP(BI199,NyRm!$L$2:$V$4,DK199,1),IF(AL199+VLOOKUP(BI199,NyRm!$L$2:$V$4,DK199,1)&gt;19,AL199-VLOOKUP(BI199,NyRm!$L$2:$V$4,DK199,1) &amp; " - " &amp; 19,AL199-VLOOKUP(BI199,NyRm!$L$2:$V$4,DK199,1) &amp; " - " &amp; AL199+VLOOKUP(BI199,NyRm!$L$2:$V$4,DK199,1))),"")</f>
        <v/>
      </c>
      <c r="BT199" s="4" t="str">
        <f>IF(AND(ISNUMBER(AM199),ISNUMBER(DK199)),IF(AM199-VLOOKUP(BI199,NyFm!$L$2:$V$4,DK199,1)&lt;1,1 &amp; " - " &amp; AM199+VLOOKUP(BI199,NyFm!$L$2:$V$4,DK199,1),IF(AM199+VLOOKUP(BI199,NyFm!$L$2:$V$4,DK199,1)&gt;19,AM199-VLOOKUP(BI199,NyFm!$L$2:$V$4,DK199,1) &amp; " - " &amp; 19,AM199-VLOOKUP(BI199,NyFm!$L$2:$V$4,DK199,1) &amp; " - " &amp; AM199+VLOOKUP(BI199,NyFm!$L$2:$V$4,DK199,1))),"")</f>
        <v/>
      </c>
      <c r="BU199" s="4" t="str">
        <f>IF(AND(ISNUMBER(DK199),DK199&lt;8),IF(AND(ISNUMBER(AN199),ISNUMBER(DK199)),IF(AN199-VLOOKUP(BI199,NyLi1R!$L$2:$V$4,DK199,1)&lt;1,1 &amp; " - " &amp; AN199+VLOOKUP(BI199,NyLi1R!$L$2:$V$4,DK199,1),IF(AN199+VLOOKUP(BI199,NyLi1R!$L$2:$V$4,DK199,1)&gt;19,AN199-VLOOKUP(BI199,NyLi1R!$L$2:$V$4,DK199,1) &amp; " - " &amp; 19,AN199-VLOOKUP(BI199,NyLi1R!$L$2:$V$4,DK199,1) &amp; " - " &amp; AN199+VLOOKUP(BI199,NyLi1R!$L$2:$V$4,DK199,1))),""),"")</f>
        <v/>
      </c>
      <c r="BV199" s="4" t="str">
        <f>IF(AND(ISNUMBER(DK199),DK199&lt;8),IF(AND(ISNUMBER(AO199),ISNUMBER(DK199)),IF(AO199-VLOOKUP(BI199,NyLi1E!$L$2:$V$4,DK199,1)&lt;1,1 &amp; " - " &amp; AO199+VLOOKUP(BI199,NyLi1E!$L$2:$V$4,DK199,1),IF(AO199+VLOOKUP(BI199,NyLi1E!$L$2:$V$4,DK199,1)&gt;19,AO199-VLOOKUP(BI199,NyLi1E!$L$2:$V$4,DK199,1) &amp; " - " &amp; 19,AO199-VLOOKUP(BI199,NyLi1E!$L$2:$V$4,DK199,1) &amp; " - " &amp; AO199+VLOOKUP(BI199,NyLi1E!$L$2:$V$4,DK199,1))),""),"")</f>
        <v/>
      </c>
      <c r="BW199" s="4" t="str">
        <f>IF(AND(ISNUMBER(DK199),DK199&lt;8),IF(AND(ISNUMBER(AP199),ISNUMBER(DK199)),IF(AP199-VLOOKUP(BI199,NyLi1T!$L$2:$V$4,DK199,1)&lt;1,1 &amp; " - " &amp; AP199+VLOOKUP(BI199,NyLi1T!$L$2:$V$4,DK199,1),IF(AP199+VLOOKUP(BI199,NyLi1T!$L$2:$V$4,DK199,1)&gt;19,AP199-VLOOKUP(BI199,NyLi1T!$L$2:$V$4,DK199,1) &amp; " - " &amp; 19,AP199-VLOOKUP(BI199,NyLi1T!$L$2:$V$4,DK199,1) &amp; " - " &amp; AP199+VLOOKUP(BI199,NyLi1T!$L$2:$V$4,DK199,1))),""),"")</f>
        <v/>
      </c>
      <c r="BX199" s="4" t="str">
        <f>IF(AND(ISNUMBER(DK199),DK199&gt;7),IF(AND(ISNUMBER(AQ199),ISNUMBER(DK199)),IF(AQ199-VLOOKUP(BI199,NyLi2R!$L$2:$V$4,DK199,1)&lt;1,1 &amp; " - " &amp; AQ199+VLOOKUP(BI199,NyLi2R!$L$2:$V$4,DK199,1),IF(AQ199+VLOOKUP(BI199,NyLi2R!$L$2:$V$4,DK199,1)&gt;19,AQ199-VLOOKUP(BI199,NyLi2R!$L$2:$V$4,DK199,1) &amp; " - " &amp; 19,AQ199-VLOOKUP(BI199,NyLi2R!$L$2:$V$4,DK199,1) &amp; " - " &amp; AQ199+VLOOKUP(BI199,NyLi2R!$L$2:$V$4,DK199,1))),""),"")</f>
        <v/>
      </c>
      <c r="BY199" s="4" t="str">
        <f>IF(AND(ISNUMBER(DK199),DK199&gt;7),IF(AND(ISNUMBER(AR199),ISNUMBER(DK199)),IF(AR199-VLOOKUP(BI199,NyLi2E!$L$2:$V$4,DK199,1)&lt;1,1 &amp; " - " &amp; AR199+VLOOKUP(BI199,NyLi2E!$L$2:$V$4,DK199,1),IF(AR199+VLOOKUP(BI199,NyLi2E!$L$2:$V$4,DK199,1)&gt;19,AR199-VLOOKUP(BI199,NyLi2E!$L$2:$V$4,DK199,1) &amp; " - " &amp; 19,AR199-VLOOKUP(BI199,NyLi2E!$L$2:$V$4,DK199,1) &amp; " - " &amp; AR199+VLOOKUP(BI199,NyLi2E!$L$2:$V$4,DK199,1))),""),"")</f>
        <v/>
      </c>
      <c r="BZ199" s="4" t="str">
        <f>IF(AND(ISNUMBER(DK199),DK199&gt;7),IF(AND(ISNUMBER(AS199),ISNUMBER(DK199)),IF(AS199-VLOOKUP(BI199,NyLi2T!$L$2:$V$4,DK199,1)&lt;1,1 &amp; " - " &amp; AS199+VLOOKUP(BI199,NyLi2T!$L$2:$V$4,DK199,1),IF(AS199+VLOOKUP(BI199,NyLi2T!$L$2:$V$4,DK199,1)&gt;19,AS199-VLOOKUP(BI199,NyLi2T!$L$2:$V$4,DK199,1) &amp; " - " &amp; 19,AS199-VLOOKUP(BI199,NyLi2T!$L$2:$V$4,DK199,1) &amp; " - " &amp; AS199+VLOOKUP(BI199,NyLi2T!$L$2:$V$4,DK199,1))),""),"")</f>
        <v/>
      </c>
      <c r="CA199" s="4" t="str">
        <f>IF(AND(ISNUMBER(DK199),DK199&lt;8),IF(AND(ISNUMBER(AT199),ISNUMBER(DK199)),IF(AT199-VLOOKUP(BI199,NySs!$L$2:$V$4,DK199,1)&lt;1,1 &amp; " - " &amp; AT199+VLOOKUP(BI199,NySs!$L$2:$V$4,DK199,1),IF(AT199+VLOOKUP(BI199,NySs!$L$2:$V$4,DK199,1)&gt;19,AT199-VLOOKUP(BI199,NySs!$L$2:$V$4,DK199,1) &amp; " - " &amp; 19,AT199-VLOOKUP(BI199,NySs!$L$2:$V$4,DK199,1) &amp; " - " &amp; AT199+VLOOKUP(BI199,NySs!$L$2:$V$4,DK199,1))),""),"")</f>
        <v/>
      </c>
      <c r="CB199" s="4" t="str">
        <f>IF(AND(ISNUMBER(DK199),DK199&lt;9),IF(AND(ISNUMBER(AU199),ISNUMBER(DK199)),IF(AU199-VLOOKUP(BI199,NyEo!$L$2:$V$4,DK199,1)&lt;1,1 &amp; " - " &amp; AU199+VLOOKUP(BI199,NyEo!$L$2:$V$4,DK199,1),IF(AU199+VLOOKUP(BI199,NyEo!$L$2:$V$4,DK199,1)&gt;19,AU199-VLOOKUP(BI199,NyEo!$L$2:$V$4,DK199,1) &amp; " - " &amp; 19,AU199-VLOOKUP(BI199,NyEo!$L$2:$V$4,DK199,1) &amp; " - " &amp; AU199+VLOOKUP(BI199,NyEo!$L$2:$V$4,DK199,1))),""),"")</f>
        <v/>
      </c>
      <c r="CC199" s="4" t="str">
        <f>IF(AND(ISNUMBER(DK199),DK199&gt;7),IF(AND(ISNUMBER(AV199),ISNUMBER(DK199)),IF(AV199-VLOOKUP(BI199,NyHt!$L$2:$V$4,DK199,1)&lt;1,1 &amp; " - " &amp; AV199+VLOOKUP(BI199,NyHt!$L$2:$V$4,DK199,1),IF(AV199+VLOOKUP(BI199,NyHt!$L$2:$V$4,DK199,1)&gt;19,AV199-VLOOKUP(BI199,NyHt!$L$2:$V$4,DK199,1) &amp; " - " &amp; 19,AV199-VLOOKUP(BI199,NyHt!$L$2:$V$4,DK199,1) &amp; " - " &amp; AV199+VLOOKUP(BI199,NyHt!$L$2:$V$4,DK199,1))),""),"")</f>
        <v/>
      </c>
      <c r="CD199" s="4" t="str">
        <f>IF(AND(ISNUMBER(AW199),ISNUMBER(DK199)),IF(AW199-VLOOKUP(BI199,NySiF!$L$2:$V$4,DK199,1)&lt;1,1 &amp; " - " &amp; AW199+VLOOKUP(BI199,NySiF!$L$2:$V$4,DK199,1),IF(AW199+VLOOKUP(BI199,NySiF!$L$2:$V$4,DK199,1)&gt;19,AW199-VLOOKUP(BI199,NySiF!$L$2:$V$4,DK199,1) &amp; " - " &amp; 19,AW199-VLOOKUP(BI199,NySiF!$L$2:$V$4,DK199,1) &amp; " - " &amp; AW199+VLOOKUP(BI199,NySiF!$L$2:$V$4,DK199,1))),"")</f>
        <v/>
      </c>
      <c r="CE199" s="4" t="str">
        <f>IF(AND(ISNUMBER(AX199),ISNUMBER(DK199)),IF(AX199-VLOOKUP(BI199,NySiB!$L$2:$V$4,DK199,1)&lt;1,1 &amp; " - " &amp; AX199+VLOOKUP(BI199,NySiB!$L$2:$V$4,DK199,1),IF(AX199+VLOOKUP(BI199,NySiB!$L$2:$V$4,DK199,1)&gt;19,AX199-VLOOKUP(BI199,NySiB!$L$2:$V$4,DK199,1) &amp; " - " &amp; 19,AX199-VLOOKUP(BI199,NySiB!$L$2:$V$4,DK199,1) &amp; " - " &amp; AX199+VLOOKUP(BI199,NySiB!$L$2:$V$4,DK199,1))),"")</f>
        <v/>
      </c>
      <c r="CF199" s="4" t="str">
        <f>IF(AND(ISNUMBER(AY199),ISNUMBER(DK199)),IF(AY199-VLOOKUP(BI199,NySiT!$L$2:$V$4,DK199,1)&lt;1,1 &amp; " - " &amp; AY199+VLOOKUP(BI199,NySiT!$L$2:$V$4,DK199,1),IF(AY199+VLOOKUP(BI199,NySiT!$L$2:$V$4,DK199,1)&gt;19,AY199-VLOOKUP(BI199,NySiT!$L$2:$V$4,DK199,1) &amp; " - " &amp; 19,AY199-VLOOKUP(BI199,NySiT!$L$2:$V$4,DK199,1) &amp; " - " &amp; AY199+VLOOKUP(BI199,NySiT!$L$2:$V$4,DK199,1))),"")</f>
        <v/>
      </c>
      <c r="CG199" s="4" t="str">
        <f>IF(AND(ISNUMBER(AZ199),ISNUMBER(DK199)),IF(AZ199-VLOOKUP(BI199,NyVs!$L$2:$V$4,DK199,1)&lt;1,1 &amp; " - " &amp; AZ199+VLOOKUP(BI199,NyVs!$L$2:$V$4,DK199,1),IF(AZ199+VLOOKUP(BI199,NyVs!$L$2:$V$4,DK199,1)&gt;19,AZ199-VLOOKUP(BI199,NyVs!$L$2:$V$4,DK199,1) &amp; " - " &amp; 19,AZ199-VLOOKUP(BI199,NyVs!$L$2:$V$4,DK199,1) &amp; " - " &amp; AZ199+VLOOKUP(BI199,NyVs!$L$2:$V$4,DK199,1))),"")</f>
        <v/>
      </c>
      <c r="CH199" s="4" t="str">
        <f>IF(AND(ISNUMBER(BA199),ISNUMBER(DK199)),IF(BA199-VLOOKUP(BI199,NyPp!$L$2:$V$4,DK199,1)&lt;1,1 &amp; " - " &amp; BA199+VLOOKUP(BI199,NyPp!$L$2:$V$4,DK199,1),IF(BA199+VLOOKUP(BI199,NyPp!$L$2:$V$4,DK199,1)&gt;19,BA199-VLOOKUP(BI199,NyPp!$L$2:$V$4,DK199,1) &amp; " - " &amp; 19,BA199-VLOOKUP(BI199,NyPp!$L$2:$V$4,DK199,1) &amp; " - " &amp; BA199+VLOOKUP(BI199,NyPp!$L$2:$V$4,DK199,1))),"")</f>
        <v/>
      </c>
      <c r="CI199" s="4" t="str">
        <f>IF(AND(ISNUMBER(BB199),ISNUMBER(DK199)),IF(BB199-VLOOKUP(BI199,NyIGS!$L$2:$V$4,DK199,1)&lt;40,40 &amp; " - " &amp; BB199+VLOOKUP(BI199,NyIGS!$L$2:$V$4,DK199,1),IF(BB199+VLOOKUP(BI199,NyIGS!$L$2:$V$4,DK199,1)&gt;160,BB199-VLOOKUP(BI199,NyIGS!$L$2:$V$4,DK199,1) &amp; " - " &amp; 160,BB199-VLOOKUP(BI199,NyIGS!$L$2:$V$4,DK199,1) &amp; " - " &amp; BB199+VLOOKUP(BI199,NyIGS!$L$2:$V$4,DK199,1))),"")</f>
        <v/>
      </c>
      <c r="CJ199" s="4" t="str">
        <f>IF(AND(ISNUMBER(BC199),ISNUMBER(DK199)),IF(BC199-VLOOKUP(BI199,NyIRS!$L$2:$V$4,DK199,1)&lt;40,40 &amp; " - " &amp; BC199+VLOOKUP(BI199,NyIRS!$L$2:$V$4,DK199,1),IF(BC199+VLOOKUP(BI199,NyIRS!$L$2:$V$4,DK199,1)&gt;160,BC199-VLOOKUP(BI199,NyIRS!$L$2:$V$4,DK199,1) &amp; " - " &amp; 160,BC199-VLOOKUP(BI199,NyIRS!$L$2:$V$4,DK199,1) &amp; " - " &amp; BC199+VLOOKUP(BI199,NyIRS!$L$2:$V$4,DK199,1))),"")</f>
        <v/>
      </c>
      <c r="CK199" s="4" t="str">
        <f>IF(AND(ISNUMBER(BD199),ISNUMBER(DK199)),IF(BD199-VLOOKUP(BI199,NyIES!$L$2:$V$4,DK199,1)&lt;40,40 &amp; " - " &amp; BD199+VLOOKUP(BI199,NyIES!$L$2:$V$4,DK199,1),IF(BD199+VLOOKUP(BI199,NyIES!$L$2:$V$4,DK199,1)&gt;160,BD199-VLOOKUP(BI199,NyIES!$L$2:$V$4,DK199,1) &amp; " - " &amp; 160,BD199-VLOOKUP(BI199,NyIES!$L$2:$V$4,DK199,1) &amp; " - " &amp; BD199+VLOOKUP(BI199,NyIES!$L$2:$V$4,DK199,1))),"")</f>
        <v/>
      </c>
      <c r="CL199" s="4" t="str">
        <f>IF(AND(ISNUMBER(BE199),ISNUMBER(DK199)),IF(BE199-VLOOKUP(BI199,NyISI!$L$2:$V$4,DK199,1)&lt;40,40 &amp; " - " &amp; BE199+VLOOKUP(BI199,NyISI!$L$2:$V$4,DK199,1),IF(BE199+VLOOKUP(BI199,NyISI!$L$2:$V$4,DK199,1)&gt;160,BE199-VLOOKUP(BI199,NyISI!$L$2:$V$4,DK199,1) &amp; " - " &amp; 160,BE199-VLOOKUP(BI199,NyISI!$L$2:$V$4,DK199,1) &amp; " - " &amp; BE199+VLOOKUP(BI199,NyISI!$L$2:$V$4,DK199,1))),"")</f>
        <v/>
      </c>
      <c r="CM199" s="4" t="str">
        <f>IF(AND(ISNUMBER(DK199),DK199&lt;8),IF(AND(ISNUMBER(BF199),ISNUMBER(DK199)),IF(BF199-VLOOKUP(BI199,NyISS!$L$2:$V$4,DK199,1)&lt;40,40 &amp; " - " &amp; BF199+VLOOKUP(BI199,NyISS!$L$2:$V$4,DK199,1),IF(BF199+VLOOKUP(BI199,NyISS!$L$2:$V$4,DK199,1)&gt;160,BF199-VLOOKUP(BI199,NyISS!$L$2:$V$4,DK199,1) &amp; " - " &amp; 160,BF199-VLOOKUP(BI199,NyISS!$L$2:$V$4,DK199,1) &amp; " - " &amp; BF199+VLOOKUP(BI199,NyISS!$L$2:$V$4,DK199,1))),""),"")</f>
        <v/>
      </c>
      <c r="CN199" s="4" t="str">
        <f>IF(AND(ISNUMBER(DK199),DK199&gt;7),IF(AND(ISNUMBER(BG199),ISNUMBER(DK199)),IF(BG199-VLOOKUP(BI199,NyISM!$L$2:$V$4,DK199,1)&lt;40,40 &amp; " - " &amp; BG199+VLOOKUP(BI199,NyISM!$L$2:$V$4,DK199,1),IF(BG199+VLOOKUP(BI199,NyISM!$L$2:$V$4,DK199,1)&gt;160,BG199-VLOOKUP(BI199,NyISM!$L$2:$V$4,DK199,1) &amp; " - " &amp; 160,BG199-VLOOKUP(BI199,NyISM!$L$2:$V$4,DK199,1) &amp; " - " &amp; BG199+VLOOKUP(BI199,NyISM!$L$2:$V$4,DK199,1))),""),"")</f>
        <v/>
      </c>
      <c r="CO199" s="4" t="str">
        <f>IF(AND(ISNUMBER(BH199),ISNUMBER(DK199)),IF(BH199-VLOOKUP(BI199,NyIAM!$L$2:$V$4,DK199,1)&lt;40,40 &amp; " - " &amp; BH199+VLOOKUP(BI199,NyIAM!$L$2:$V$4,DK199,1),IF(BH199+VLOOKUP(BI199,NyIAM!$L$2:$V$4,DK199,1)&gt;160,BH199-VLOOKUP(BI199,NyIAM!$L$2:$V$4,DK199,1) &amp; " - " &amp; 160,BH199-VLOOKUP(BI199,NyIAM!$L$2:$V$4,DK199,1) &amp; " - " &amp; BH199+VLOOKUP(BI199,NyIAM!$L$2:$V$4,DK199,1))),"")</f>
        <v/>
      </c>
      <c r="CP199" s="4" t="str">
        <f>IF(AF199="","",IF(AND(ISNUMBER(AF199),ISNUMBER(DK199)),IF(VLOOKUP(AF199,NyOm!$A$2:$K$30,DK199,1)=1,"Onormalt få ord",IF(VLOOKUP(AF199,NyOm!$A$2:$K$30,DK199,1)=2,"Färre antal ord än normalt",IF(VLOOKUP(AF199,NyOm!$A$2:$K$30,DK199,1)=3,"Normalt antal ord","")))))</f>
        <v/>
      </c>
      <c r="CQ199" s="4" t="str">
        <f>IF(AB199="","",IF(AND(ISNUMBER(AB199),ISNUMBER(DK199)),IF(VLOOKUP(AB199,NyPbTid!$A$2:$K$218,DK199,1)=1,"Onormalt lång tidsåtgång",IF(VLOOKUP(AB199,NyPbTid!$A$2:$K$218,DK199,1)=2,"Långsammare än normalt",IF(VLOOKUP(AB199,NyPbTid!$A$2:$K$218,DK199,1)=3,"Normal tidsåtgång","")))))</f>
        <v/>
      </c>
      <c r="CR199" s="4" t="str">
        <f>IF(AC199="","",IF(AND(ISNUMBER(AC199),ISNUMBER(DK199)),IF(VLOOKUP(AC199,NyPbFel!$A$2:$K$18,DK199,1)=1,"Onormalt antal fel",IF(VLOOKUP(AC199,NyPbFel!$A$2:$K$18,DK199,1)=2,"Fler fel än normalt",IF(VLOOKUP(AC199,NyPbFel!$A$2:$K$18,DK199,1)=3,"Normalt antal fel","")))))</f>
        <v/>
      </c>
      <c r="CS199" s="4" t="str">
        <f t="shared" ref="CS199:CS255" si="72">IF(AND(ISNUMBER(BC199),ISNUMBER(BD199),ISNUMBER(DK199)),IF(BC199-BD199=0,BC199-BD199 &amp; "**",BC199-BD199),"")</f>
        <v/>
      </c>
      <c r="CT199" s="4" t="str">
        <f>IF(OR(ISNUMBER(CS199),CS199="0**"),IF(ISNUMBER(CS199),CS199/ABS(CS199)*VLOOKUP(1,SignDiff!$A$3:$K$4,DK199,1),VLOOKUP(1,SignDiff!$A$3:$K$4,DK199,1)),"")</f>
        <v/>
      </c>
      <c r="CU199" s="4" t="str">
        <f>IF(OR(ISNUMBER(CS199),CS199="0**"),IF(ISNUMBER(CS199),CS199/ABS(CS199)*VLOOKUP(1,SignDiff!$A$7:$K$8,DK199,1),VLOOKUP(1,SignDiff!$A$7:$K$8,DK199,1)),"")</f>
        <v/>
      </c>
      <c r="CV199" s="4" t="str">
        <f t="shared" ref="CV199:CV255" si="73">IF(AND(OR(ISNUMBER(CS199),CS199="0**"),ISNUMBER(CT199)),IF(CS199="0**","N",IF(ABS(CS199)&lt;ABS(CT199),"N","J")),"")</f>
        <v/>
      </c>
      <c r="CW199" s="4" t="str">
        <f t="shared" ref="CW199:CW255" si="74">IF(AND(OR(ISNUMBER(CS199),CS199="0**"),ISNUMBER(CU199)),IF(CS199="0**","N",IF(ABS(CS199)&lt;ABS(CU199),"N","J")),"")</f>
        <v/>
      </c>
      <c r="CX199" s="4" t="str">
        <f>IF(OR(ISNUMBER(CS199),CS199="0**"),IF(CS199="0**",VLOOKUP(0,'IRS-IES'!$A$2:$C$43,2,1),IF(CS199&lt;0,VLOOKUP(ABS(CS199),'IRS-IES'!$A$2:$C$43,2,1),VLOOKUP(ABS(CS199),'IRS-IES'!$A$2:$C$43,3,1))),"")</f>
        <v/>
      </c>
      <c r="CY199" s="4" t="str">
        <f t="shared" ref="CY199:CY255" si="75">IF(AND(ISNUMBER(BE199),ISNUMBER(BF199),ISNUMBER(DK199),DK199&lt;8),IF(BE199-BF199=0,BE199-BF199 &amp; "**",BE199-BF199),"")</f>
        <v/>
      </c>
      <c r="CZ199" s="4" t="str">
        <f>IF(OR(ISNUMBER(CY199),CY199="0**"),IF(ISNUMBER(CY199),CY199/ABS(CY199)*VLOOKUP(2,SignDiff!$A$3:$K$4,DK199,1),VLOOKUP(2,SignDiff!$A$3:$K$4,DK199,1)),"")</f>
        <v/>
      </c>
      <c r="DA199" s="4" t="str">
        <f>IF(OR(ISNUMBER(CY199),CY199="0**"),IF(ISNUMBER(CY199),CY199/ABS(CY199)*VLOOKUP(2,SignDiff!$A$7:$K$8,DK199,1),VLOOKUP(2,SignDiff!$A$7:$K$8,DK199,1)),"")</f>
        <v/>
      </c>
      <c r="DB199" s="4" t="str">
        <f t="shared" ref="DB199:DB255" si="76">IF(AND(OR(ISNUMBER(CY199),CY199="0**"),ISNUMBER(CZ199)),IF(CY199="0**","N",IF(ABS(CY199)&lt;ABS(CZ199),"N","J")),"")</f>
        <v/>
      </c>
      <c r="DC199" s="4" t="str">
        <f t="shared" ref="DC199:DC255" si="77">IF(AND(OR(ISNUMBER(CY199),CY199="0**"),ISNUMBER(DA199)),IF(CY199="0**","N",IF(ABS(CY199)&lt;ABS(DA199),"N","J")),"")</f>
        <v/>
      </c>
      <c r="DD199" s="4" t="str">
        <f>IF(OR(ISNUMBER(CY199),CY199="0**"),IF(CY199="0**",VLOOKUP(0,'ISI-ISS'!$A$2:$C$43,2,1),IF(CY199&lt;0,VLOOKUP(ABS(CY199),'ISI-ISS'!$A$2:$C$43,2,1),VLOOKUP(ABS(CY199),'ISI-ISS'!$A$2:$C$43,3,1))),"")</f>
        <v/>
      </c>
      <c r="DE199" s="4" t="str">
        <f t="shared" ref="DE199:DE255" si="78">IF(AND(ISNUMBER(BE199),ISNUMBER(BG199),ISNUMBER(DK199),DK199&gt;7),IF(BE199-BG199=0,BE199-BG199 &amp; "**",BE199-BG199),"")</f>
        <v/>
      </c>
      <c r="DF199" s="4" t="str">
        <f>IF(OR(ISNUMBER(DE199),DE199="0**"),IF(ISNUMBER(DE199),DE199/ABS(DE199)*VLOOKUP(2,SignDiff!$A$3:$K$4,DK199,1),VLOOKUP(2,SignDiff!$A$3:$K$4,DK199,1)),"")</f>
        <v/>
      </c>
      <c r="DG199" s="4" t="str">
        <f>IF(OR(ISNUMBER(DE199),DE199="0**"),IF(ISNUMBER(DE199),DE199/ABS(DE199)*VLOOKUP(2,SignDiff!$A$7:$K$8,DK199,1),VLOOKUP(2,SignDiff!$A$7:$K$8,DK199,1)),"")</f>
        <v/>
      </c>
      <c r="DH199" s="4" t="str">
        <f t="shared" ref="DH199:DH255" si="79">IF(AND(OR(ISNUMBER(DE199),DE199="0**"),ISNUMBER(DF199)),IF(DE199="0**","N",IF(ABS(DE199)&lt;ABS(DF199),"N","J")),"")</f>
        <v/>
      </c>
      <c r="DI199" s="4" t="str">
        <f t="shared" ref="DI199:DI255" si="80">IF(AND(OR(ISNUMBER(DE199),DE199="0**"),ISNUMBER(DG199)),IF(DE199="0**","N",IF(ABS(DE199)&lt;ABS(DG199),"N","J")),"")</f>
        <v/>
      </c>
      <c r="DJ199" s="4" t="str">
        <f>IF(OR(ISNUMBER(DE199),DE199="0**"),IF(DE199="0**",VLOOKUP(0,'ISI-ISM'!$A$2:$C$43,2,1),IF(DE199&lt;0,VLOOKUP(ABS(DE199),'ISI-ISM'!$A$2:$C$43,2,1),VLOOKUP(ABS(DE199),'ISI-ISM'!$A$2:$C$43,3,1))),"")</f>
        <v/>
      </c>
      <c r="DK199" s="4" t="str">
        <f>IF(ISERROR(VLOOKUP(N199,age!$A$2:$C$11,2,1)),"",VLOOKUP(N199,age!$A$2:$C$11,2,1))</f>
        <v/>
      </c>
      <c r="DL199" s="4" t="str">
        <f>IF(ISERROR(VLOOKUP(N199,age!$A$2:$C$11,3,1)),"",VLOOKUP(N199,age!$A$2:$C$11,3,1))</f>
        <v/>
      </c>
      <c r="DM199" s="4">
        <f t="shared" si="67"/>
        <v>0</v>
      </c>
      <c r="DN199" s="4">
        <f t="shared" si="68"/>
        <v>0</v>
      </c>
      <c r="DO199" s="4">
        <f t="shared" si="69"/>
        <v>0</v>
      </c>
      <c r="DP199" s="4">
        <f t="shared" si="70"/>
        <v>0</v>
      </c>
      <c r="DQ199" s="4">
        <f t="shared" si="71"/>
        <v>0</v>
      </c>
      <c r="DR199" s="9" t="str">
        <f t="shared" ref="DR199:DR255" si="81">IF(AND(ISNUMBER(AJ199),ISNUMBER(AK199),ISNUMBER(AL199),ISNUMBER(AM199),DK199&lt;8),AJ199+AK199+AL199+AM199,IF(AND(ISNUMBER(AJ199),ISNUMBER(AL199),ISNUMBER(AM199),ISNUMBER(AS199),DK199&gt;7),AJ199+AL199+AM199+AS199,""))</f>
        <v/>
      </c>
      <c r="DS199" s="9" t="str">
        <f t="shared" ref="DS199:DS255" si="82">IF(AND(ISNUMBER(AJ199),ISNUMBER(AN199),ISNUMBER(AT199),DK199&lt;8),AJ199+AN199+AT199,IF(AND(ISNUMBER(AJ199),ISNUMBER(AQ199),DK199&gt;7),AJ199+AQ199,""))</f>
        <v/>
      </c>
      <c r="DT199" s="9" t="str">
        <f t="shared" ref="DT199:DT255" si="83">IF(AND(ISNUMBER(AK199),ISNUMBER(AL199),ISNUMBER(AM199),DK199&lt;8),AK199+AL199+AM199,IF(AND(ISNUMBER(AL199),ISNUMBER(AM199),ISNUMBER(AR199),DK199&gt;7),AL199+AM199+AR199,""))</f>
        <v/>
      </c>
      <c r="DU199" s="9" t="str">
        <f t="shared" ref="DU199:DU255" si="84">IF(AND(ISNUMBER(AJ199),ISNUMBER(AP199),ISNUMBER(AU199),DK199&lt;8),AJ199+AP199+AU199,IF(AND(ISNUMBER(AS199),ISNUMBER(AU199),ISNUMBER(AV199),DK199=8),AS199+AU199+AV199,IF(AND(ISNUMBER(AS199),ISNUMBER(AV199),DK199&gt;8),AS199+AV199,"")))</f>
        <v/>
      </c>
      <c r="DV199" s="9" t="str">
        <f t="shared" ref="DV199:DV255" si="85">IF(AND(ISNUMBER(AT199),ISNUMBER(AK199),ISNUMBER(AL199),ISNUMBER(AM199),DK199&lt;8),AT199+AK199+AL199+AM199,"")</f>
        <v/>
      </c>
      <c r="DW199" s="9" t="str">
        <f t="shared" ref="DW199:DW255" si="86">IF(AND(ISNUMBER(AJ199),ISNUMBER(AL199),ISNUMBER(AM199),DK199&gt;7),AJ199+AL199+AM199,"")</f>
        <v/>
      </c>
      <c r="DX199" s="9" t="str">
        <f t="shared" ref="DX199:DX255" si="87">IF(AND(ISNUMBER(AY199),ISNUMBER(AZ199)),AY199+AZ199,"")</f>
        <v/>
      </c>
      <c r="DY199" s="9" t="str">
        <f>IF(AND(ISNUMBER(AJ199),ISNUMBER(DK199)),IF(AJ199-VLOOKUP(BI199,NyFi!$L$2:$V$4,DK199,1)&lt;1,1,AJ199-VLOOKUP(BI199,NyFi!$L$2:$V$4,DK199,1)),"")</f>
        <v/>
      </c>
      <c r="DZ199" s="9" t="str">
        <f>IF(AND(ISNUMBER(DK199),DK199&lt;8),IF(AND(ISNUMBER(AK199),ISNUMBER(DK199)),IF(AK199-VLOOKUP(BI199,NyGs!$L$2:$V$4,DK199,1)&lt;1,1,AK199-VLOOKUP(BI199,NyGs!$L$2:$V$4,DK199,1)),""),"")</f>
        <v/>
      </c>
      <c r="EA199" s="9" t="str">
        <f>IF(AND(ISNUMBER(AL199),ISNUMBER(DK199)),IF(AL199-VLOOKUP(BI199,NyRm!$L$2:$V$4,DK199,1)&lt;1,1,AL199-VLOOKUP(BI199,NyRm!$L$2:$V$4,DK199,1)),"")</f>
        <v/>
      </c>
      <c r="EB199" s="9" t="str">
        <f>IF(AND(ISNUMBER(AM199),ISNUMBER(DK199)),IF(AM199-VLOOKUP(BI199,NyFm!$L$2:$V$4,DK199,1)&lt;1,1,AM199-VLOOKUP(BI199,NyFm!$L$2:$V$4,DK199,1)),"")</f>
        <v/>
      </c>
      <c r="EC199" s="9" t="str">
        <f>IF(AND(ISNUMBER(DK199),DK199&lt;8),IF(AND(ISNUMBER(AN199),ISNUMBER(DK199)),IF(AN199-VLOOKUP(BI199,NyLi1R!$L$2:$V$4,DK199,1)&lt;1,1,AN199-VLOOKUP(BI199,NyLi1R!$L$2:$V$4,DK199,1)),""),"")</f>
        <v/>
      </c>
      <c r="ED199" s="9" t="str">
        <f>IF(AND(ISNUMBER(DK199),DK199&lt;8),IF(AND(ISNUMBER(AO199),ISNUMBER(DK199)),IF(AO199-VLOOKUP(BI199,NyLi1E!$L$2:$V$4,DK199,1)&lt;1,1,AO199-VLOOKUP(BI199,NyLi1E!$L$2:$V$4,DK199,1)),""),"")</f>
        <v/>
      </c>
      <c r="EE199" s="9" t="str">
        <f>IF(AND(ISNUMBER(DK199),DK199&lt;8),IF(AND(ISNUMBER(AP199),ISNUMBER(DK199)),IF(AP199-VLOOKUP(BI199,NyLi1T!$L$2:$V$4,DK199,1)&lt;1,1,AP199-VLOOKUP(BI199,NyLi1T!$L$2:$V$4,DK199,1)),""),"")</f>
        <v/>
      </c>
      <c r="EF199" s="9" t="str">
        <f>IF(AND(ISNUMBER(DK199),DK199&gt;7),IF(AND(ISNUMBER(AQ199),ISNUMBER(DK199)),IF(AQ199-VLOOKUP(BI199,NyLi2R!$L$2:$V$4,DK199,1)&lt;1,1,AQ199-VLOOKUP(BI199,NyLi2R!$L$2:$V$4,DK199,1)),""),"")</f>
        <v/>
      </c>
      <c r="EG199" s="9" t="str">
        <f>IF(AND(ISNUMBER(DK199),DK199&gt;7),IF(AND(ISNUMBER(AR199),ISNUMBER(DK199)),IF(AR199-VLOOKUP(BI199,NyLi2E!$L$2:$V$4,DK199,1)&lt;1,1,AR199-VLOOKUP(BI199,NyLi2E!$L$2:$V$4,DK199,1)),""),"")</f>
        <v/>
      </c>
      <c r="EH199" s="9" t="str">
        <f>IF(AND(ISNUMBER(DK199),DK199&gt;7),IF(AND(ISNUMBER(AS199),ISNUMBER(DK199)),IF(AS199-VLOOKUP(BI199,NyLi2T!$L$2:$V$4,DK199,1)&lt;1,1,AS199-VLOOKUP(BI199,NyLi2T!$L$2:$V$4,DK199,1)),""),"")</f>
        <v/>
      </c>
      <c r="EI199" s="9" t="str">
        <f>IF(AND(ISNUMBER(DK199),DK199&lt;8),IF(AND(ISNUMBER(AT199),ISNUMBER(DK199)),IF(AT199-VLOOKUP(BI199,NySs!$L$2:$V$4,DK199,1)&lt;1,1,AT199-VLOOKUP(BI199,NySs!$L$2:$V$4,DK199,1)),""),"")</f>
        <v/>
      </c>
      <c r="EJ199" s="9" t="str">
        <f>IF(AND(ISNUMBER(DK199),DK199&lt;9),IF(AND(ISNUMBER(AU199),ISNUMBER(DK199)),IF(AU199-VLOOKUP(BI199,NyEo!$L$2:$V$4,DK199,1)&lt;1,1,AU199-VLOOKUP(BI199,NyEo!$L$2:$V$4,DK199,1)),""),"")</f>
        <v/>
      </c>
      <c r="EK199" s="9" t="str">
        <f>IF(AND(ISNUMBER(DK199),DK199&gt;7),IF(AND(ISNUMBER(AV199),ISNUMBER(DK199)),IF(AV199-VLOOKUP(BI199,NyHt!$L$2:$V$4,DK199,1)&lt;1,1,AV199-VLOOKUP(BI199,NyHt!$L$2:$V$4,DK199,1)),""),"")</f>
        <v/>
      </c>
      <c r="EL199" s="9" t="str">
        <f>IF(AND(ISNUMBER(AW199),ISNUMBER(DK199)),IF(AW199-VLOOKUP(BI199,NySiF!$L$2:$V$4,DK199,1)&lt;1,1,AW199-VLOOKUP(BI199,NySiF!$L$2:$V$4,DK199,1)),"")</f>
        <v/>
      </c>
      <c r="EM199" s="9" t="str">
        <f>IF(AND(ISNUMBER(AX199),ISNUMBER(DK199)),IF(AX199-VLOOKUP(BI199,NySiB!$L$2:$V$4,DK199,1)&lt;1,1,AX199-VLOOKUP(BI199,NySiB!$L$2:$V$4,DK199,1)),"")</f>
        <v/>
      </c>
      <c r="EN199" s="9" t="str">
        <f>IF(AND(ISNUMBER(AY199),ISNUMBER(DK199)),IF(AY199-VLOOKUP(BI199,NySiT!$L$2:$V$4,DK199,1)&lt;1,1,AY199-VLOOKUP(BI199,NySiT!$L$2:$V$4,DK199,1)),"")</f>
        <v/>
      </c>
      <c r="EO199" s="9" t="str">
        <f>IF(AND(ISNUMBER(AZ199),ISNUMBER(DK199)),IF(AZ199-VLOOKUP(BI199,NyVs!$L$2:$V$4,DK199,1)&lt;1,1,AZ199-VLOOKUP(BI199,NyVs!$L$2:$V$4,DK199,1)),"")</f>
        <v/>
      </c>
      <c r="EP199" s="9" t="str">
        <f>IF(AND(ISNUMBER(BA199),ISNUMBER(DK199)),IF(BA199-VLOOKUP(BI199,NyPp!$L$2:$V$4,DK199,1)&lt;1,1,BA199-VLOOKUP(BI199,NyPp!$L$2:$V$4,DK199,1)),"")</f>
        <v/>
      </c>
      <c r="EQ199" s="9" t="str">
        <f>IF(AND(ISNUMBER(BB199),ISNUMBER(DK199)),IF(BB199-VLOOKUP(BI199,NyIGS!$L$2:$V$4,DK199,1)&lt;40,40,BB199-VLOOKUP(BI199,NyIGS!$L$2:$V$4,DK199,1)),"")</f>
        <v/>
      </c>
      <c r="ER199" s="9" t="str">
        <f>IF(AND(ISNUMBER(BC199),ISNUMBER(DK199)),IF(BC199-VLOOKUP(BI199,NyIRS!$L$2:$V$4,DK199,1)&lt;40,40,BC199-VLOOKUP(BI199,NyIRS!$L$2:$V$4,DK199,1)),"")</f>
        <v/>
      </c>
      <c r="ES199" s="9" t="str">
        <f>IF(AND(ISNUMBER(BD199),ISNUMBER(DK199)),IF(BD199-VLOOKUP(BI199,NyIES!$L$2:$V$4,DK199,1)&lt;40,40,BD199-VLOOKUP(BI199,NyIES!$L$2:$V$4,DK199,1)),"")</f>
        <v/>
      </c>
      <c r="ET199" s="9" t="str">
        <f>IF(AND(ISNUMBER(BE199),ISNUMBER(DK199)),IF(BE199-VLOOKUP(BI199,NyISI!$L$2:$V$4,DK199,1)&lt;40,40,BE199-VLOOKUP(BI199,NyISI!$L$2:$V$4,DK199,1)),"")</f>
        <v/>
      </c>
      <c r="EU199" s="9" t="str">
        <f>IF(AND(ISNUMBER(DK199),DK199&lt;8),IF(AND(ISNUMBER(BF199),ISNUMBER(DK199)),IF(BF199-VLOOKUP(BI199,NyISS!$L$2:$V$4,DK199,1)&lt;40,40,BF199-VLOOKUP(BI199,NyISS!$L$2:$V$4,DK199,1)),""),"")</f>
        <v/>
      </c>
      <c r="EV199" s="9" t="str">
        <f>IF(AND(ISNUMBER(DK199),DK199&gt;7),IF(AND(ISNUMBER(BG199),ISNUMBER(DK199)),IF(BG199-VLOOKUP(BI199,NyISM!$L$2:$V$4,DK199,1)&lt;40,40,BG199-VLOOKUP(BI199,NyISM!$L$2:$V$4,DK199,1)),""),"")</f>
        <v/>
      </c>
      <c r="EW199" s="9" t="str">
        <f>IF(AND(ISNUMBER(BH199),ISNUMBER(DK199)),IF(BH199-VLOOKUP(BI199,NyIAM!$L$2:$V$4,DK199,1)&lt;40,40,BH199-VLOOKUP(BI199,NyIAM!$L$2:$V$4,DK199,1)),"")</f>
        <v/>
      </c>
      <c r="EX199" s="9" t="str">
        <f>IF(AND(ISNUMBER(AJ199),ISNUMBER(DK199)),IF(AJ199+VLOOKUP(BI199,NyFi!$L$2:$V$4,DK199,1)&gt;19,19,AJ199+VLOOKUP(BI199,NyFi!$L$2:$V$4,DK199,1)),"")</f>
        <v/>
      </c>
      <c r="EY199" s="9" t="str">
        <f>IF(AND(ISNUMBER(DK199),DK199&lt;8),IF(AND(ISNUMBER(AK199),ISNUMBER(DK199)),IF(AK199+VLOOKUP(BI199,NyGs!$L$2:$V$4,DK199,1)&gt;19,19,AK199+VLOOKUP(BI199,NyGs!$L$2:$V$4,DK199,1)),""),"")</f>
        <v/>
      </c>
      <c r="EZ199" s="9" t="str">
        <f>IF(AND(ISNUMBER(AL199),ISNUMBER(DK199)),IF(AL199+VLOOKUP(BI199,NyRm!$L$2:$V$4,DK199,1)&gt;19,19,AL199+VLOOKUP(BI199,NyRm!$L$2:$V$4,DK199,1)),"")</f>
        <v/>
      </c>
      <c r="FA199" s="9" t="str">
        <f>IF(AND(ISNUMBER(AM199),ISNUMBER(DK199)),IF(AM199+VLOOKUP(BI199,NyFm!$L$2:$V$4,DK199,1)&gt;19,19,AM199+VLOOKUP(BI199,NyFm!$L$2:$V$4,DK199,1)),"")</f>
        <v/>
      </c>
      <c r="FB199" s="9" t="str">
        <f>IF(AND(ISNUMBER(DK199),DK199&lt;8),IF(AND(ISNUMBER(AN199),ISNUMBER(DK199)),IF(AN199+VLOOKUP(BI199,NyLi1R!$L$2:$V$4,DK199,1)&gt;19,19,AN199+VLOOKUP(BI199,NyLi1R!$L$2:$V$4,DK199,1)),""),"")</f>
        <v/>
      </c>
      <c r="FC199" s="9" t="str">
        <f>IF(AND(ISNUMBER(DK199),DK199&lt;8),IF(AND(ISNUMBER(AO199),ISNUMBER(DK199)),IF(AO199+VLOOKUP(BI199,NyLi1E!$L$2:$V$4,DK199,1)&gt;19,19,AO199+VLOOKUP(BI199,NyLi1E!$L$2:$V$4,DK199,1)),""),"")</f>
        <v/>
      </c>
      <c r="FD199" s="9" t="str">
        <f>IF(AND(ISNUMBER(DK199),DK199&lt;8),IF(AND(ISNUMBER(AP199),ISNUMBER(DK199)),IF(AP199+VLOOKUP(BI199,NyLi1T!$L$2:$V$4,DK199,1)&gt;19,19,AP199+VLOOKUP(BI199,NyLi1T!$L$2:$V$4,DK199,1)),""),"")</f>
        <v/>
      </c>
      <c r="FE199" s="9" t="str">
        <f>IF(AND(ISNUMBER(DK199),DK199&gt;7),IF(AND(ISNUMBER(AQ199),ISNUMBER(DK199)),IF(AQ199+VLOOKUP(BI199,NyLi2R!$L$2:$V$4,DK199,1)&gt;19,19,AQ199+VLOOKUP(BI199,NyLi2R!$L$2:$V$4,DK199,1)),""),"")</f>
        <v/>
      </c>
      <c r="FF199" s="9" t="str">
        <f>IF(AND(ISNUMBER(DK199),DK199&gt;7),IF(AND(ISNUMBER(AR199),ISNUMBER(DK199)),IF(AR199+VLOOKUP(BI199,NyLi2E!$L$2:$V$4,DK199,1)&gt;19,19,AR199+VLOOKUP(BI199,NyLi2E!$L$2:$V$4,DK199,1)),""),"")</f>
        <v/>
      </c>
      <c r="FG199" s="9" t="str">
        <f>IF(AND(ISNUMBER(DK199),DK199&gt;7),IF(AND(ISNUMBER(AS199),ISNUMBER(DK199)),IF(AS199+VLOOKUP(BI199,NyLi2T!$L$2:$V$4,DK199,1)&gt;19,19,AS199+VLOOKUP(BI199,NyLi2T!$L$2:$V$4,DK199,1)),""),"")</f>
        <v/>
      </c>
      <c r="FH199" s="9" t="str">
        <f>IF(AND(ISNUMBER(DK199),DK199&lt;8),IF(AND(ISNUMBER(AT199),ISNUMBER(DK199)),IF(AT199+VLOOKUP(BI199,NySs!$L$2:$V$4,DK199,1)&gt;19,19,AT199+VLOOKUP(BI199,NySs!$L$2:$V$4,DK199,1)),""),"")</f>
        <v/>
      </c>
      <c r="FI199" s="9" t="str">
        <f>IF(AND(ISNUMBER(DK199),DK199&lt;9),IF(AND(ISNUMBER(AU199),ISNUMBER(DK199)),IF(AU199+VLOOKUP(BI199,NyEo!$L$2:$V$4,DK199,1)&gt;19,19,AU199+VLOOKUP(BI199,NyEo!$L$2:$V$4,DK199,1)),""),"")</f>
        <v/>
      </c>
      <c r="FJ199" s="9" t="str">
        <f>IF(AND(ISNUMBER(DK199),DK199&gt;7),IF(AND(ISNUMBER(AV199),ISNUMBER(DK199)),IF(AV199+VLOOKUP(BI199,NyHt!$L$2:$V$4,DK199,1)&gt;19,19,AV199+VLOOKUP(BI199,NyHt!$L$2:$V$4,DK199,1)),""),"")</f>
        <v/>
      </c>
      <c r="FK199" s="9" t="str">
        <f>IF(AND(ISNUMBER(AW199),ISNUMBER(DK199)),IF(AW199+VLOOKUP(BI199,NySiF!$L$2:$V$4,DK199,1)&gt;19,19,AW199+VLOOKUP(BI199,NySiF!$L$2:$V$4,DK199,1)),"")</f>
        <v/>
      </c>
      <c r="FL199" s="9" t="str">
        <f>IF(AND(ISNUMBER(AX199),ISNUMBER(DK199)),IF(AX199+VLOOKUP(BI199,NySiB!$L$2:$V$4,DK199,1)&gt;19,19,AX199+VLOOKUP(BI199,NySiB!$L$2:$V$4,DK199,1)),"")</f>
        <v/>
      </c>
      <c r="FM199" s="9" t="str">
        <f>IF(AND(ISNUMBER(AY199),ISNUMBER(DK199)),IF(AY199+VLOOKUP(BI199,NySiT!$L$2:$V$4,DK199,1)&gt;19,19,AY199+VLOOKUP(BI199,NySiT!$L$2:$V$4,DK199,1)),"")</f>
        <v/>
      </c>
      <c r="FN199" s="9" t="str">
        <f>IF(AND(ISNUMBER(AZ199),ISNUMBER(DK199)),IF(AZ199+VLOOKUP(BI199,NyVs!$L$2:$V$4,DK199,1)&gt;19,19,AZ199+VLOOKUP(BI199,NyVs!$L$2:$V$4,DK199,1)),"")</f>
        <v/>
      </c>
      <c r="FO199" s="9" t="str">
        <f>IF(AND(ISNUMBER(BA199),ISNUMBER(DK199)),IF(BA199+VLOOKUP(BI199,NyPp!$L$2:$V$4,DK199,1)&gt;19,19,BA199+VLOOKUP(BI199,NyPp!$L$2:$V$4,DK199,1)),"")</f>
        <v/>
      </c>
      <c r="FP199" s="9" t="str">
        <f>IF(AND(ISNUMBER(BB199),ISNUMBER(DK199)),IF(BB199+VLOOKUP(BI199,NyIGS!$L$2:$V$4,DK199,1)&gt;160,160,BB199+VLOOKUP(BI199,NyIGS!$L$2:$V$4,DK199,1)),"")</f>
        <v/>
      </c>
      <c r="FQ199" s="9" t="str">
        <f>IF(AND(ISNUMBER(BC199),ISNUMBER(DK199)),IF(BC199+VLOOKUP(BI199,NyIRS!$L$2:$V$4,DK199,1)&gt;160,160,BC199+VLOOKUP(BI199,NyIRS!$L$2:$V$4,DK199,1)),"")</f>
        <v/>
      </c>
      <c r="FR199" s="9" t="str">
        <f>IF(AND(ISNUMBER(BD199),ISNUMBER(DK199)),IF(BD199+VLOOKUP(BI199,NyIES!$L$2:$V$4,DK199,1)&gt;160,160, BD199+VLOOKUP(BI199,NyIES!$L$2:$V$4,DK199,1)),"")</f>
        <v/>
      </c>
      <c r="FS199" s="9" t="str">
        <f>IF(AND(ISNUMBER(BE199),ISNUMBER(DK199)),IF(BE199+VLOOKUP(BI199,NyISI!$L$2:$V$4,DK199,1)&gt;160,160,BE199+VLOOKUP(BI199,NyISI!$L$2:$V$4,DK199,1)),"")</f>
        <v/>
      </c>
      <c r="FT199" s="9" t="str">
        <f>IF(AND(ISNUMBER(DK199),DK199&lt;8),IF(AND(ISNUMBER(BF199),ISNUMBER(DK199)),IF(BF199+VLOOKUP(BI199,NyISS!$L$2:$V$4,DK199,1)&gt;160,160,BF199+VLOOKUP(BI199,NyISS!$L$2:$V$4,DK199,1)),""),"")</f>
        <v/>
      </c>
      <c r="FU199" s="9" t="str">
        <f>IF(AND(ISNUMBER(DK199),DK199&gt;7),IF(AND(ISNUMBER(BG199),ISNUMBER(DK199)),IF(BG199+VLOOKUP(BI199,NyISM!$L$2:$V$4,DK199,1)&gt;160,160,BG199+VLOOKUP(BI199,NyISM!$L$2:$V$4,DK199,1)),""),"")</f>
        <v/>
      </c>
      <c r="FV199" s="9" t="str">
        <f>IF(AND(ISNUMBER(BH199),ISNUMBER(DK199)),IF(BH199+VLOOKUP(BI199,NyIAM!$L$2:$V$4,DK199,1)&gt;160,160,BH199+VLOOKUP(BI199,NyIAM!$L$2:$V$4,DK199,1)),"")</f>
        <v/>
      </c>
    </row>
    <row r="200" spans="1:178" x14ac:dyDescent="0.2">
      <c r="A200" s="51"/>
      <c r="B200" s="51"/>
      <c r="C200" s="51"/>
      <c r="D200" s="51"/>
      <c r="E200" s="51"/>
      <c r="F200" s="51"/>
      <c r="G200" s="51"/>
      <c r="H200" s="51"/>
      <c r="I200" s="51"/>
      <c r="J200" s="52"/>
      <c r="K200" s="52"/>
      <c r="L200" s="53"/>
      <c r="M200" s="53"/>
      <c r="N200" s="58" t="str">
        <f t="shared" si="66"/>
        <v/>
      </c>
      <c r="O200" s="53"/>
      <c r="P200" s="53"/>
      <c r="Q200" s="53"/>
      <c r="R200" s="53"/>
      <c r="S200" s="53"/>
      <c r="T200" s="53"/>
      <c r="U200" s="53"/>
      <c r="V200" s="53"/>
      <c r="W200" s="53"/>
      <c r="X200" s="53"/>
      <c r="Y200" s="53"/>
      <c r="Z200" s="53"/>
      <c r="AA200" s="53"/>
      <c r="AB200" s="53"/>
      <c r="AC200" s="53"/>
      <c r="AD200" s="53"/>
      <c r="AE200" s="53"/>
      <c r="AF200" s="53"/>
      <c r="AG200" s="53"/>
      <c r="AH200" s="53"/>
      <c r="AI200" s="53"/>
      <c r="AJ200" s="4" t="str">
        <f>IF(O200="","",IF(ISNUMBER(N200),VLOOKUP(O200,NyFi!$A$2:$K$40,DK200),""))</f>
        <v/>
      </c>
      <c r="AK200" s="4" t="str">
        <f>IF(P200="","",IF(AND(ISNUMBER(N200),DK200&lt;8),VLOOKUP(P200,NyGs!$A$2:$G$41,DK200),""))</f>
        <v/>
      </c>
      <c r="AL200" s="4" t="str">
        <f>IF(AA200="","",IF(ISNUMBER(N200),VLOOKUP(AA200,NyRm!$A$2:$K$56,DK200),""))</f>
        <v/>
      </c>
      <c r="AM200" s="4" t="str">
        <f>IF(Z200="","",IF(ISNUMBER(N200),VLOOKUP(Z200,NyFm!$A$2:$K$46,DK200),""))</f>
        <v/>
      </c>
      <c r="AN200" s="4" t="str">
        <f>IF(U200="","",IF(AND(ISNUMBER(N200),DK200&lt;8),VLOOKUP(U200,NyLi1R!$A$2:$G$20,DK200),""))</f>
        <v/>
      </c>
      <c r="AO200" s="4" t="str">
        <f>IF(V200="","",IF(AND(ISNUMBER(N200),DK200&lt;8),VLOOKUP(V200,NyLi1E!$A$2:$G$20,DK200),""))</f>
        <v/>
      </c>
      <c r="AP200" s="4" t="str">
        <f>IF(AND(ISNUMBER(N200),ISNUMBER(AN200),ISNUMBER(AO200),DK200&lt;8),VLOOKUP(AN200+AO200,NyLi1T!$A$2:$G$40,DK200),"")</f>
        <v/>
      </c>
      <c r="AQ200" s="4" t="str">
        <f>IF(W200="","",IF(AND(ISNUMBER(N200),DK200&gt;7),VLOOKUP(W200,NyLi2R!$A$2:$K$20,DK200),""))</f>
        <v/>
      </c>
      <c r="AR200" s="4" t="str">
        <f>IF(X200="","",IF(AND(ISNUMBER(N200),DK200&gt;7),VLOOKUP(X200,NyLi2E!$A$2:$K$20,DK200),""))</f>
        <v/>
      </c>
      <c r="AS200" s="4" t="str">
        <f>IF(AND(ISNUMBER(N200),ISNUMBER(AQ200),ISNUMBER(AR200),DK200&gt;7),VLOOKUP(AQ200+AR200,NyLi2T!$A$2:$K$40,DK200),"")</f>
        <v/>
      </c>
      <c r="AT200" s="4" t="str">
        <f>IF(AE200="","",IF(AND(ISNUMBER(N200),DK200&lt;8),VLOOKUP(AE200,NySs!$A$2:$G$28,DK200),""))</f>
        <v/>
      </c>
      <c r="AU200" s="4" t="str">
        <f>IF(AD200="","",IF(AND(ISNUMBER(N200),DK200&lt;9),VLOOKUP(AD200,NyEo!$A$2:$H$22,DK200),""))</f>
        <v/>
      </c>
      <c r="AV200" s="4" t="str">
        <f>IF(Q200="","",IF(AND(ISNUMBER(N200),DK200&gt;7),VLOOKUP(Q200,NyHt!$A$2:$K$17,DK200),""))</f>
        <v/>
      </c>
      <c r="AW200" s="4" t="str">
        <f>IF(R200="","",IF(ISNUMBER(N200),VLOOKUP(R200,NySiF!$A$2:$K$18,DK200),""))</f>
        <v/>
      </c>
      <c r="AX200" s="4" t="str">
        <f>IF(S200="","",IF(ISNUMBER(N200),VLOOKUP(S200,NySiB!$A$2:$K$16,DK200),""))</f>
        <v/>
      </c>
      <c r="AY200" s="4" t="str">
        <f>IF(T200="","",IF(ISNUMBER(N200),VLOOKUP(T200,NySiT!$A$2:$K$32,DK200),""))</f>
        <v/>
      </c>
      <c r="AZ200" s="4" t="str">
        <f>IF(Y200="","",IF(ISNUMBER(N200),VLOOKUP(Y200,NyVs!$A$2:$K$86,DK200),""))</f>
        <v/>
      </c>
      <c r="BA200" s="4" t="str">
        <f>IF(AI200="","",IF(ISNUMBER(N200),VLOOKUP(AI200,NyPp!$A$2:$K$202,DK200),""))</f>
        <v/>
      </c>
      <c r="BB200" s="4" t="str">
        <f>IF(AND(ISNUMBER(AJ200),ISNUMBER(AK200),ISNUMBER(AL200),ISNUMBER(AM200),DK200&lt;8),IF(COUNTIF(O200,0)+COUNTIF(P200,0)+COUNTIF(AA200,0)+COUNTIF(Z200,0)&gt;1,"",VLOOKUP(AJ200+AK200+AL200+AM200,NyIGS!$A$2:$K$78,DK200)),IF(AND(ISNUMBER(AJ200),ISNUMBER(AL200),ISNUMBER(AM200),ISNUMBER(AS200),DK200&gt;7),IF(COUNTIF(O200,0)+COUNTIF(AA200,0)+COUNTIF(Z200,0)+AND(COUNTIF(W200,0),COUNTIF(X200,0))&gt;1,"",VLOOKUP(AJ200+AL200+AM200+AS200,NyIGS!$A$2:$K$78,DK200)),""))</f>
        <v/>
      </c>
      <c r="BC200" s="4" t="str">
        <f>IF(AND(ISNUMBER(AJ200),ISNUMBER(AN200),ISNUMBER(AT200),DK200&lt;8),IF(COUNTIF(O200,0)+COUNTIF(U200,0)+COUNTIF(AE200,0)&gt;1,"",VLOOKUP(AJ200+AN200+AT200,NyIRS!$A$2:$K$59,DK200)),IF(AND(ISNUMBER(AJ200),ISNUMBER(AQ200),DK200&gt;7),IF(COUNTIF(O200,0)+COUNTIF(W200,0)&gt;1,"",VLOOKUP(AJ200+AQ200,NyIRS!$A$2:$K$59,DK200)),""))</f>
        <v/>
      </c>
      <c r="BD200" s="4" t="str">
        <f>IF(AND(ISNUMBER(AK200),ISNUMBER(AL200),ISNUMBER(AM200),DK200&lt;8),IF(COUNTIF(P200,0)+COUNTIF(AA200,0)+COUNTIF(Z200,0)&gt;1,"",VLOOKUP(AK200+AL200+AM200,NyIES!$A$2:$K$59,DK200)),IF(AND(ISNUMBER(AL200),ISNUMBER(AM200),ISNUMBER(AR200),DK200&gt;7),IF(COUNTIF(AA200,0)+COUNTIF(Z200,0)+COUNTIF(X200,0)&gt;1,"",VLOOKUP(AL200+AM200+AR200,NyIES!$A$2:$K$59,DK200)),""))</f>
        <v/>
      </c>
      <c r="BE200" s="4" t="str">
        <f>IF(AND(ISNUMBER(AJ200),ISNUMBER(AP200),ISNUMBER(AU200),DK200&lt;8),IF(COUNTIF(O200,0)+AND(COUNTIF(U200,0),COUNTIF(V200,0))+COUNTIF(AD200,0)&gt;1,"",VLOOKUP(AJ200+AP200+AU200,NyISI!$A$2:$K$59,DK200)),IF(AND(ISNUMBER(AS200),ISNUMBER(AU200),ISNUMBER(AV200),DK200=8),IF(COUNTIF(AD200,0)+COUNTIF(Q200,0)+AND(COUNTIF(W200,0),COUNTIF(X200,0))&gt;1,"",VLOOKUP(AS200+AU200+AV200,NyISI!$A$2:$K$59,DK200)),IF(AND(ISNUMBER(AS200),ISNUMBER(AV200),DK200&gt;8),IF(COUNTIF(Q200,0)+AND(COUNTIF(W200,0),COUNTIF(X200,0))&gt;1,"",VLOOKUP(AS200+AV200,NyISI!$A$2:$K$59,DK200)),"")))</f>
        <v/>
      </c>
      <c r="BF200" s="4" t="str">
        <f>IF(AND(ISNUMBER(AT200),ISNUMBER(AK200),ISNUMBER(AL200),ISNUMBER(AM200),DK200&lt;8),IF(COUNTIF(P200,0)+COUNTIF(AA200,0)+COUNTIF(Z200,0)+COUNTIF(AE200,0)&gt;1,"",VLOOKUP(AT200+AK200+AL200+AM200,NyISS!$A$2:$G$78,DK200)),"")</f>
        <v/>
      </c>
      <c r="BG200" s="4" t="str">
        <f>IF(AND(ISNUMBER(AJ200),ISNUMBER(AL200),ISNUMBER(AM200),DK200&gt;7),IF(COUNTIF(O200,0)+COUNTIF(AA200,0)+COUNTIF(Z200,0)&gt;1,"",VLOOKUP(AJ200+AL200+AM200,NyISM!$A$2:$K$59,DK200)),"")</f>
        <v/>
      </c>
      <c r="BH200" s="4" t="str">
        <f>IF(AND(ISNUMBER(AY200),ISNUMBER(AZ200)),IF(COUNTIF(T200,0)+COUNTIF(Y200,0)&gt;1,"",VLOOKUP(AY200+AZ200,NyIAM!$A$2:$K$40,DK200)),"")</f>
        <v/>
      </c>
      <c r="BJ200" s="4" t="str">
        <f>IF(ISNUMBER(BB200),VLOOKUP(BB200,Percentil!$A$2:$B$122,2,1),"")</f>
        <v/>
      </c>
      <c r="BK200" s="4" t="str">
        <f>IF(ISNUMBER(BC200),VLOOKUP(BC200,Percentil!$A$2:$B$122,2,1),"")</f>
        <v/>
      </c>
      <c r="BL200" s="4" t="str">
        <f>IF(ISNUMBER(BD200),VLOOKUP(BD200,Percentil!$A$2:$B$122,2,1),"")</f>
        <v/>
      </c>
      <c r="BM200" s="4" t="str">
        <f>IF(ISNUMBER(BE200),VLOOKUP(BE200,Percentil!$A$2:$B$122,2,1),"")</f>
        <v/>
      </c>
      <c r="BN200" s="4" t="str">
        <f>IF(ISNUMBER(BF200),VLOOKUP(BF200,Percentil!$A$2:$B$122,2,1),"")</f>
        <v/>
      </c>
      <c r="BO200" s="4" t="str">
        <f>IF(ISNUMBER(BG200),VLOOKUP(BG200,Percentil!$A$2:$B$122,2,1),"")</f>
        <v/>
      </c>
      <c r="BP200" s="4" t="str">
        <f>IF(ISNUMBER(BH200),VLOOKUP(BH200,Percentil!$A$2:$B$122,2,1),"")</f>
        <v/>
      </c>
      <c r="BQ200" s="4" t="str">
        <f>IF(AND(ISNUMBER(AJ200),ISNUMBER(DK200)),IF(AJ200-VLOOKUP(BI200,NyFi!$L$2:$V$4,DK200,1)&lt;1,1 &amp; " - " &amp; AJ200+VLOOKUP(BI200,NyFi!$L$2:$V$4,DK200,1),IF(AJ200+VLOOKUP(BI200,NyFi!$L$2:$V$4,DK200,1)&gt;19,AJ200-VLOOKUP(BI200,NyFi!$L$2:$V$4,DK200,1) &amp; " - " &amp; 19,AJ200-VLOOKUP(BI200,NyFi!$L$2:$V$4,DK200,1) &amp; " - " &amp; AJ200+VLOOKUP(BI200,NyFi!$L$2:$V$4,DK200,1))),"")</f>
        <v/>
      </c>
      <c r="BR200" s="4" t="str">
        <f>IF(AND(ISNUMBER(DK200),DK200&lt;8),IF(AND(ISNUMBER(AK200),ISNUMBER(DK200)),IF(AK200-VLOOKUP(BI200,NyGs!$L$2:$V$4,DK200,1)&lt;1,1 &amp; " - " &amp; AK200+VLOOKUP(BI200,NyGs!$L$2:$V$4,DK200,1),IF(AK200+VLOOKUP(BI200,NyGs!$L$2:$V$4,DK200,1)&gt;19,AK200-VLOOKUP(BI200,NyGs!$L$2:$V$4,DK200,1) &amp; " - " &amp; 19,AK200-VLOOKUP(BI200,NyGs!$L$2:$V$4,DK200,1) &amp; " - " &amp; AK200+VLOOKUP(BI200,NyGs!$L$2:$V$4,DK200,1))),""),"")</f>
        <v/>
      </c>
      <c r="BS200" s="4" t="str">
        <f>IF(AND(ISNUMBER(AL200),ISNUMBER(DK200)),IF(AL200-VLOOKUP(BI200,NyRm!$L$2:$V$4,DK200,1)&lt;1,1 &amp; " - " &amp; AL200+VLOOKUP(BI200,NyRm!$L$2:$V$4,DK200,1),IF(AL200+VLOOKUP(BI200,NyRm!$L$2:$V$4,DK200,1)&gt;19,AL200-VLOOKUP(BI200,NyRm!$L$2:$V$4,DK200,1) &amp; " - " &amp; 19,AL200-VLOOKUP(BI200,NyRm!$L$2:$V$4,DK200,1) &amp; " - " &amp; AL200+VLOOKUP(BI200,NyRm!$L$2:$V$4,DK200,1))),"")</f>
        <v/>
      </c>
      <c r="BT200" s="4" t="str">
        <f>IF(AND(ISNUMBER(AM200),ISNUMBER(DK200)),IF(AM200-VLOOKUP(BI200,NyFm!$L$2:$V$4,DK200,1)&lt;1,1 &amp; " - " &amp; AM200+VLOOKUP(BI200,NyFm!$L$2:$V$4,DK200,1),IF(AM200+VLOOKUP(BI200,NyFm!$L$2:$V$4,DK200,1)&gt;19,AM200-VLOOKUP(BI200,NyFm!$L$2:$V$4,DK200,1) &amp; " - " &amp; 19,AM200-VLOOKUP(BI200,NyFm!$L$2:$V$4,DK200,1) &amp; " - " &amp; AM200+VLOOKUP(BI200,NyFm!$L$2:$V$4,DK200,1))),"")</f>
        <v/>
      </c>
      <c r="BU200" s="4" t="str">
        <f>IF(AND(ISNUMBER(DK200),DK200&lt;8),IF(AND(ISNUMBER(AN200),ISNUMBER(DK200)),IF(AN200-VLOOKUP(BI200,NyLi1R!$L$2:$V$4,DK200,1)&lt;1,1 &amp; " - " &amp; AN200+VLOOKUP(BI200,NyLi1R!$L$2:$V$4,DK200,1),IF(AN200+VLOOKUP(BI200,NyLi1R!$L$2:$V$4,DK200,1)&gt;19,AN200-VLOOKUP(BI200,NyLi1R!$L$2:$V$4,DK200,1) &amp; " - " &amp; 19,AN200-VLOOKUP(BI200,NyLi1R!$L$2:$V$4,DK200,1) &amp; " - " &amp; AN200+VLOOKUP(BI200,NyLi1R!$L$2:$V$4,DK200,1))),""),"")</f>
        <v/>
      </c>
      <c r="BV200" s="4" t="str">
        <f>IF(AND(ISNUMBER(DK200),DK200&lt;8),IF(AND(ISNUMBER(AO200),ISNUMBER(DK200)),IF(AO200-VLOOKUP(BI200,NyLi1E!$L$2:$V$4,DK200,1)&lt;1,1 &amp; " - " &amp; AO200+VLOOKUP(BI200,NyLi1E!$L$2:$V$4,DK200,1),IF(AO200+VLOOKUP(BI200,NyLi1E!$L$2:$V$4,DK200,1)&gt;19,AO200-VLOOKUP(BI200,NyLi1E!$L$2:$V$4,DK200,1) &amp; " - " &amp; 19,AO200-VLOOKUP(BI200,NyLi1E!$L$2:$V$4,DK200,1) &amp; " - " &amp; AO200+VLOOKUP(BI200,NyLi1E!$L$2:$V$4,DK200,1))),""),"")</f>
        <v/>
      </c>
      <c r="BW200" s="4" t="str">
        <f>IF(AND(ISNUMBER(DK200),DK200&lt;8),IF(AND(ISNUMBER(AP200),ISNUMBER(DK200)),IF(AP200-VLOOKUP(BI200,NyLi1T!$L$2:$V$4,DK200,1)&lt;1,1 &amp; " - " &amp; AP200+VLOOKUP(BI200,NyLi1T!$L$2:$V$4,DK200,1),IF(AP200+VLOOKUP(BI200,NyLi1T!$L$2:$V$4,DK200,1)&gt;19,AP200-VLOOKUP(BI200,NyLi1T!$L$2:$V$4,DK200,1) &amp; " - " &amp; 19,AP200-VLOOKUP(BI200,NyLi1T!$L$2:$V$4,DK200,1) &amp; " - " &amp; AP200+VLOOKUP(BI200,NyLi1T!$L$2:$V$4,DK200,1))),""),"")</f>
        <v/>
      </c>
      <c r="BX200" s="4" t="str">
        <f>IF(AND(ISNUMBER(DK200),DK200&gt;7),IF(AND(ISNUMBER(AQ200),ISNUMBER(DK200)),IF(AQ200-VLOOKUP(BI200,NyLi2R!$L$2:$V$4,DK200,1)&lt;1,1 &amp; " - " &amp; AQ200+VLOOKUP(BI200,NyLi2R!$L$2:$V$4,DK200,1),IF(AQ200+VLOOKUP(BI200,NyLi2R!$L$2:$V$4,DK200,1)&gt;19,AQ200-VLOOKUP(BI200,NyLi2R!$L$2:$V$4,DK200,1) &amp; " - " &amp; 19,AQ200-VLOOKUP(BI200,NyLi2R!$L$2:$V$4,DK200,1) &amp; " - " &amp; AQ200+VLOOKUP(BI200,NyLi2R!$L$2:$V$4,DK200,1))),""),"")</f>
        <v/>
      </c>
      <c r="BY200" s="4" t="str">
        <f>IF(AND(ISNUMBER(DK200),DK200&gt;7),IF(AND(ISNUMBER(AR200),ISNUMBER(DK200)),IF(AR200-VLOOKUP(BI200,NyLi2E!$L$2:$V$4,DK200,1)&lt;1,1 &amp; " - " &amp; AR200+VLOOKUP(BI200,NyLi2E!$L$2:$V$4,DK200,1),IF(AR200+VLOOKUP(BI200,NyLi2E!$L$2:$V$4,DK200,1)&gt;19,AR200-VLOOKUP(BI200,NyLi2E!$L$2:$V$4,DK200,1) &amp; " - " &amp; 19,AR200-VLOOKUP(BI200,NyLi2E!$L$2:$V$4,DK200,1) &amp; " - " &amp; AR200+VLOOKUP(BI200,NyLi2E!$L$2:$V$4,DK200,1))),""),"")</f>
        <v/>
      </c>
      <c r="BZ200" s="4" t="str">
        <f>IF(AND(ISNUMBER(DK200),DK200&gt;7),IF(AND(ISNUMBER(AS200),ISNUMBER(DK200)),IF(AS200-VLOOKUP(BI200,NyLi2T!$L$2:$V$4,DK200,1)&lt;1,1 &amp; " - " &amp; AS200+VLOOKUP(BI200,NyLi2T!$L$2:$V$4,DK200,1),IF(AS200+VLOOKUP(BI200,NyLi2T!$L$2:$V$4,DK200,1)&gt;19,AS200-VLOOKUP(BI200,NyLi2T!$L$2:$V$4,DK200,1) &amp; " - " &amp; 19,AS200-VLOOKUP(BI200,NyLi2T!$L$2:$V$4,DK200,1) &amp; " - " &amp; AS200+VLOOKUP(BI200,NyLi2T!$L$2:$V$4,DK200,1))),""),"")</f>
        <v/>
      </c>
      <c r="CA200" s="4" t="str">
        <f>IF(AND(ISNUMBER(DK200),DK200&lt;8),IF(AND(ISNUMBER(AT200),ISNUMBER(DK200)),IF(AT200-VLOOKUP(BI200,NySs!$L$2:$V$4,DK200,1)&lt;1,1 &amp; " - " &amp; AT200+VLOOKUP(BI200,NySs!$L$2:$V$4,DK200,1),IF(AT200+VLOOKUP(BI200,NySs!$L$2:$V$4,DK200,1)&gt;19,AT200-VLOOKUP(BI200,NySs!$L$2:$V$4,DK200,1) &amp; " - " &amp; 19,AT200-VLOOKUP(BI200,NySs!$L$2:$V$4,DK200,1) &amp; " - " &amp; AT200+VLOOKUP(BI200,NySs!$L$2:$V$4,DK200,1))),""),"")</f>
        <v/>
      </c>
      <c r="CB200" s="4" t="str">
        <f>IF(AND(ISNUMBER(DK200),DK200&lt;9),IF(AND(ISNUMBER(AU200),ISNUMBER(DK200)),IF(AU200-VLOOKUP(BI200,NyEo!$L$2:$V$4,DK200,1)&lt;1,1 &amp; " - " &amp; AU200+VLOOKUP(BI200,NyEo!$L$2:$V$4,DK200,1),IF(AU200+VLOOKUP(BI200,NyEo!$L$2:$V$4,DK200,1)&gt;19,AU200-VLOOKUP(BI200,NyEo!$L$2:$V$4,DK200,1) &amp; " - " &amp; 19,AU200-VLOOKUP(BI200,NyEo!$L$2:$V$4,DK200,1) &amp; " - " &amp; AU200+VLOOKUP(BI200,NyEo!$L$2:$V$4,DK200,1))),""),"")</f>
        <v/>
      </c>
      <c r="CC200" s="4" t="str">
        <f>IF(AND(ISNUMBER(DK200),DK200&gt;7),IF(AND(ISNUMBER(AV200),ISNUMBER(DK200)),IF(AV200-VLOOKUP(BI200,NyHt!$L$2:$V$4,DK200,1)&lt;1,1 &amp; " - " &amp; AV200+VLOOKUP(BI200,NyHt!$L$2:$V$4,DK200,1),IF(AV200+VLOOKUP(BI200,NyHt!$L$2:$V$4,DK200,1)&gt;19,AV200-VLOOKUP(BI200,NyHt!$L$2:$V$4,DK200,1) &amp; " - " &amp; 19,AV200-VLOOKUP(BI200,NyHt!$L$2:$V$4,DK200,1) &amp; " - " &amp; AV200+VLOOKUP(BI200,NyHt!$L$2:$V$4,DK200,1))),""),"")</f>
        <v/>
      </c>
      <c r="CD200" s="4" t="str">
        <f>IF(AND(ISNUMBER(AW200),ISNUMBER(DK200)),IF(AW200-VLOOKUP(BI200,NySiF!$L$2:$V$4,DK200,1)&lt;1,1 &amp; " - " &amp; AW200+VLOOKUP(BI200,NySiF!$L$2:$V$4,DK200,1),IF(AW200+VLOOKUP(BI200,NySiF!$L$2:$V$4,DK200,1)&gt;19,AW200-VLOOKUP(BI200,NySiF!$L$2:$V$4,DK200,1) &amp; " - " &amp; 19,AW200-VLOOKUP(BI200,NySiF!$L$2:$V$4,DK200,1) &amp; " - " &amp; AW200+VLOOKUP(BI200,NySiF!$L$2:$V$4,DK200,1))),"")</f>
        <v/>
      </c>
      <c r="CE200" s="4" t="str">
        <f>IF(AND(ISNUMBER(AX200),ISNUMBER(DK200)),IF(AX200-VLOOKUP(BI200,NySiB!$L$2:$V$4,DK200,1)&lt;1,1 &amp; " - " &amp; AX200+VLOOKUP(BI200,NySiB!$L$2:$V$4,DK200,1),IF(AX200+VLOOKUP(BI200,NySiB!$L$2:$V$4,DK200,1)&gt;19,AX200-VLOOKUP(BI200,NySiB!$L$2:$V$4,DK200,1) &amp; " - " &amp; 19,AX200-VLOOKUP(BI200,NySiB!$L$2:$V$4,DK200,1) &amp; " - " &amp; AX200+VLOOKUP(BI200,NySiB!$L$2:$V$4,DK200,1))),"")</f>
        <v/>
      </c>
      <c r="CF200" s="4" t="str">
        <f>IF(AND(ISNUMBER(AY200),ISNUMBER(DK200)),IF(AY200-VLOOKUP(BI200,NySiT!$L$2:$V$4,DK200,1)&lt;1,1 &amp; " - " &amp; AY200+VLOOKUP(BI200,NySiT!$L$2:$V$4,DK200,1),IF(AY200+VLOOKUP(BI200,NySiT!$L$2:$V$4,DK200,1)&gt;19,AY200-VLOOKUP(BI200,NySiT!$L$2:$V$4,DK200,1) &amp; " - " &amp; 19,AY200-VLOOKUP(BI200,NySiT!$L$2:$V$4,DK200,1) &amp; " - " &amp; AY200+VLOOKUP(BI200,NySiT!$L$2:$V$4,DK200,1))),"")</f>
        <v/>
      </c>
      <c r="CG200" s="4" t="str">
        <f>IF(AND(ISNUMBER(AZ200),ISNUMBER(DK200)),IF(AZ200-VLOOKUP(BI200,NyVs!$L$2:$V$4,DK200,1)&lt;1,1 &amp; " - " &amp; AZ200+VLOOKUP(BI200,NyVs!$L$2:$V$4,DK200,1),IF(AZ200+VLOOKUP(BI200,NyVs!$L$2:$V$4,DK200,1)&gt;19,AZ200-VLOOKUP(BI200,NyVs!$L$2:$V$4,DK200,1) &amp; " - " &amp; 19,AZ200-VLOOKUP(BI200,NyVs!$L$2:$V$4,DK200,1) &amp; " - " &amp; AZ200+VLOOKUP(BI200,NyVs!$L$2:$V$4,DK200,1))),"")</f>
        <v/>
      </c>
      <c r="CH200" s="4" t="str">
        <f>IF(AND(ISNUMBER(BA200),ISNUMBER(DK200)),IF(BA200-VLOOKUP(BI200,NyPp!$L$2:$V$4,DK200,1)&lt;1,1 &amp; " - " &amp; BA200+VLOOKUP(BI200,NyPp!$L$2:$V$4,DK200,1),IF(BA200+VLOOKUP(BI200,NyPp!$L$2:$V$4,DK200,1)&gt;19,BA200-VLOOKUP(BI200,NyPp!$L$2:$V$4,DK200,1) &amp; " - " &amp; 19,BA200-VLOOKUP(BI200,NyPp!$L$2:$V$4,DK200,1) &amp; " - " &amp; BA200+VLOOKUP(BI200,NyPp!$L$2:$V$4,DK200,1))),"")</f>
        <v/>
      </c>
      <c r="CI200" s="4" t="str">
        <f>IF(AND(ISNUMBER(BB200),ISNUMBER(DK200)),IF(BB200-VLOOKUP(BI200,NyIGS!$L$2:$V$4,DK200,1)&lt;40,40 &amp; " - " &amp; BB200+VLOOKUP(BI200,NyIGS!$L$2:$V$4,DK200,1),IF(BB200+VLOOKUP(BI200,NyIGS!$L$2:$V$4,DK200,1)&gt;160,BB200-VLOOKUP(BI200,NyIGS!$L$2:$V$4,DK200,1) &amp; " - " &amp; 160,BB200-VLOOKUP(BI200,NyIGS!$L$2:$V$4,DK200,1) &amp; " - " &amp; BB200+VLOOKUP(BI200,NyIGS!$L$2:$V$4,DK200,1))),"")</f>
        <v/>
      </c>
      <c r="CJ200" s="4" t="str">
        <f>IF(AND(ISNUMBER(BC200),ISNUMBER(DK200)),IF(BC200-VLOOKUP(BI200,NyIRS!$L$2:$V$4,DK200,1)&lt;40,40 &amp; " - " &amp; BC200+VLOOKUP(BI200,NyIRS!$L$2:$V$4,DK200,1),IF(BC200+VLOOKUP(BI200,NyIRS!$L$2:$V$4,DK200,1)&gt;160,BC200-VLOOKUP(BI200,NyIRS!$L$2:$V$4,DK200,1) &amp; " - " &amp; 160,BC200-VLOOKUP(BI200,NyIRS!$L$2:$V$4,DK200,1) &amp; " - " &amp; BC200+VLOOKUP(BI200,NyIRS!$L$2:$V$4,DK200,1))),"")</f>
        <v/>
      </c>
      <c r="CK200" s="4" t="str">
        <f>IF(AND(ISNUMBER(BD200),ISNUMBER(DK200)),IF(BD200-VLOOKUP(BI200,NyIES!$L$2:$V$4,DK200,1)&lt;40,40 &amp; " - " &amp; BD200+VLOOKUP(BI200,NyIES!$L$2:$V$4,DK200,1),IF(BD200+VLOOKUP(BI200,NyIES!$L$2:$V$4,DK200,1)&gt;160,BD200-VLOOKUP(BI200,NyIES!$L$2:$V$4,DK200,1) &amp; " - " &amp; 160,BD200-VLOOKUP(BI200,NyIES!$L$2:$V$4,DK200,1) &amp; " - " &amp; BD200+VLOOKUP(BI200,NyIES!$L$2:$V$4,DK200,1))),"")</f>
        <v/>
      </c>
      <c r="CL200" s="4" t="str">
        <f>IF(AND(ISNUMBER(BE200),ISNUMBER(DK200)),IF(BE200-VLOOKUP(BI200,NyISI!$L$2:$V$4,DK200,1)&lt;40,40 &amp; " - " &amp; BE200+VLOOKUP(BI200,NyISI!$L$2:$V$4,DK200,1),IF(BE200+VLOOKUP(BI200,NyISI!$L$2:$V$4,DK200,1)&gt;160,BE200-VLOOKUP(BI200,NyISI!$L$2:$V$4,DK200,1) &amp; " - " &amp; 160,BE200-VLOOKUP(BI200,NyISI!$L$2:$V$4,DK200,1) &amp; " - " &amp; BE200+VLOOKUP(BI200,NyISI!$L$2:$V$4,DK200,1))),"")</f>
        <v/>
      </c>
      <c r="CM200" s="4" t="str">
        <f>IF(AND(ISNUMBER(DK200),DK200&lt;8),IF(AND(ISNUMBER(BF200),ISNUMBER(DK200)),IF(BF200-VLOOKUP(BI200,NyISS!$L$2:$V$4,DK200,1)&lt;40,40 &amp; " - " &amp; BF200+VLOOKUP(BI200,NyISS!$L$2:$V$4,DK200,1),IF(BF200+VLOOKUP(BI200,NyISS!$L$2:$V$4,DK200,1)&gt;160,BF200-VLOOKUP(BI200,NyISS!$L$2:$V$4,DK200,1) &amp; " - " &amp; 160,BF200-VLOOKUP(BI200,NyISS!$L$2:$V$4,DK200,1) &amp; " - " &amp; BF200+VLOOKUP(BI200,NyISS!$L$2:$V$4,DK200,1))),""),"")</f>
        <v/>
      </c>
      <c r="CN200" s="4" t="str">
        <f>IF(AND(ISNUMBER(DK200),DK200&gt;7),IF(AND(ISNUMBER(BG200),ISNUMBER(DK200)),IF(BG200-VLOOKUP(BI200,NyISM!$L$2:$V$4,DK200,1)&lt;40,40 &amp; " - " &amp; BG200+VLOOKUP(BI200,NyISM!$L$2:$V$4,DK200,1),IF(BG200+VLOOKUP(BI200,NyISM!$L$2:$V$4,DK200,1)&gt;160,BG200-VLOOKUP(BI200,NyISM!$L$2:$V$4,DK200,1) &amp; " - " &amp; 160,BG200-VLOOKUP(BI200,NyISM!$L$2:$V$4,DK200,1) &amp; " - " &amp; BG200+VLOOKUP(BI200,NyISM!$L$2:$V$4,DK200,1))),""),"")</f>
        <v/>
      </c>
      <c r="CO200" s="4" t="str">
        <f>IF(AND(ISNUMBER(BH200),ISNUMBER(DK200)),IF(BH200-VLOOKUP(BI200,NyIAM!$L$2:$V$4,DK200,1)&lt;40,40 &amp; " - " &amp; BH200+VLOOKUP(BI200,NyIAM!$L$2:$V$4,DK200,1),IF(BH200+VLOOKUP(BI200,NyIAM!$L$2:$V$4,DK200,1)&gt;160,BH200-VLOOKUP(BI200,NyIAM!$L$2:$V$4,DK200,1) &amp; " - " &amp; 160,BH200-VLOOKUP(BI200,NyIAM!$L$2:$V$4,DK200,1) &amp; " - " &amp; BH200+VLOOKUP(BI200,NyIAM!$L$2:$V$4,DK200,1))),"")</f>
        <v/>
      </c>
      <c r="CP200" s="4" t="str">
        <f>IF(AF200="","",IF(AND(ISNUMBER(AF200),ISNUMBER(DK200)),IF(VLOOKUP(AF200,NyOm!$A$2:$K$30,DK200,1)=1,"Onormalt få ord",IF(VLOOKUP(AF200,NyOm!$A$2:$K$30,DK200,1)=2,"Färre antal ord än normalt",IF(VLOOKUP(AF200,NyOm!$A$2:$K$30,DK200,1)=3,"Normalt antal ord","")))))</f>
        <v/>
      </c>
      <c r="CQ200" s="4" t="str">
        <f>IF(AB200="","",IF(AND(ISNUMBER(AB200),ISNUMBER(DK200)),IF(VLOOKUP(AB200,NyPbTid!$A$2:$K$218,DK200,1)=1,"Onormalt lång tidsåtgång",IF(VLOOKUP(AB200,NyPbTid!$A$2:$K$218,DK200,1)=2,"Långsammare än normalt",IF(VLOOKUP(AB200,NyPbTid!$A$2:$K$218,DK200,1)=3,"Normal tidsåtgång","")))))</f>
        <v/>
      </c>
      <c r="CR200" s="4" t="str">
        <f>IF(AC200="","",IF(AND(ISNUMBER(AC200),ISNUMBER(DK200)),IF(VLOOKUP(AC200,NyPbFel!$A$2:$K$18,DK200,1)=1,"Onormalt antal fel",IF(VLOOKUP(AC200,NyPbFel!$A$2:$K$18,DK200,1)=2,"Fler fel än normalt",IF(VLOOKUP(AC200,NyPbFel!$A$2:$K$18,DK200,1)=3,"Normalt antal fel","")))))</f>
        <v/>
      </c>
      <c r="CS200" s="4" t="str">
        <f t="shared" si="72"/>
        <v/>
      </c>
      <c r="CT200" s="4" t="str">
        <f>IF(OR(ISNUMBER(CS200),CS200="0**"),IF(ISNUMBER(CS200),CS200/ABS(CS200)*VLOOKUP(1,SignDiff!$A$3:$K$4,DK200,1),VLOOKUP(1,SignDiff!$A$3:$K$4,DK200,1)),"")</f>
        <v/>
      </c>
      <c r="CU200" s="4" t="str">
        <f>IF(OR(ISNUMBER(CS200),CS200="0**"),IF(ISNUMBER(CS200),CS200/ABS(CS200)*VLOOKUP(1,SignDiff!$A$7:$K$8,DK200,1),VLOOKUP(1,SignDiff!$A$7:$K$8,DK200,1)),"")</f>
        <v/>
      </c>
      <c r="CV200" s="4" t="str">
        <f t="shared" si="73"/>
        <v/>
      </c>
      <c r="CW200" s="4" t="str">
        <f t="shared" si="74"/>
        <v/>
      </c>
      <c r="CX200" s="4" t="str">
        <f>IF(OR(ISNUMBER(CS200),CS200="0**"),IF(CS200="0**",VLOOKUP(0,'IRS-IES'!$A$2:$C$43,2,1),IF(CS200&lt;0,VLOOKUP(ABS(CS200),'IRS-IES'!$A$2:$C$43,2,1),VLOOKUP(ABS(CS200),'IRS-IES'!$A$2:$C$43,3,1))),"")</f>
        <v/>
      </c>
      <c r="CY200" s="4" t="str">
        <f t="shared" si="75"/>
        <v/>
      </c>
      <c r="CZ200" s="4" t="str">
        <f>IF(OR(ISNUMBER(CY200),CY200="0**"),IF(ISNUMBER(CY200),CY200/ABS(CY200)*VLOOKUP(2,SignDiff!$A$3:$K$4,DK200,1),VLOOKUP(2,SignDiff!$A$3:$K$4,DK200,1)),"")</f>
        <v/>
      </c>
      <c r="DA200" s="4" t="str">
        <f>IF(OR(ISNUMBER(CY200),CY200="0**"),IF(ISNUMBER(CY200),CY200/ABS(CY200)*VLOOKUP(2,SignDiff!$A$7:$K$8,DK200,1),VLOOKUP(2,SignDiff!$A$7:$K$8,DK200,1)),"")</f>
        <v/>
      </c>
      <c r="DB200" s="4" t="str">
        <f t="shared" si="76"/>
        <v/>
      </c>
      <c r="DC200" s="4" t="str">
        <f t="shared" si="77"/>
        <v/>
      </c>
      <c r="DD200" s="4" t="str">
        <f>IF(OR(ISNUMBER(CY200),CY200="0**"),IF(CY200="0**",VLOOKUP(0,'ISI-ISS'!$A$2:$C$43,2,1),IF(CY200&lt;0,VLOOKUP(ABS(CY200),'ISI-ISS'!$A$2:$C$43,2,1),VLOOKUP(ABS(CY200),'ISI-ISS'!$A$2:$C$43,3,1))),"")</f>
        <v/>
      </c>
      <c r="DE200" s="4" t="str">
        <f t="shared" si="78"/>
        <v/>
      </c>
      <c r="DF200" s="4" t="str">
        <f>IF(OR(ISNUMBER(DE200),DE200="0**"),IF(ISNUMBER(DE200),DE200/ABS(DE200)*VLOOKUP(2,SignDiff!$A$3:$K$4,DK200,1),VLOOKUP(2,SignDiff!$A$3:$K$4,DK200,1)),"")</f>
        <v/>
      </c>
      <c r="DG200" s="4" t="str">
        <f>IF(OR(ISNUMBER(DE200),DE200="0**"),IF(ISNUMBER(DE200),DE200/ABS(DE200)*VLOOKUP(2,SignDiff!$A$7:$K$8,DK200,1),VLOOKUP(2,SignDiff!$A$7:$K$8,DK200,1)),"")</f>
        <v/>
      </c>
      <c r="DH200" s="4" t="str">
        <f t="shared" si="79"/>
        <v/>
      </c>
      <c r="DI200" s="4" t="str">
        <f t="shared" si="80"/>
        <v/>
      </c>
      <c r="DJ200" s="4" t="str">
        <f>IF(OR(ISNUMBER(DE200),DE200="0**"),IF(DE200="0**",VLOOKUP(0,'ISI-ISM'!$A$2:$C$43,2,1),IF(DE200&lt;0,VLOOKUP(ABS(DE200),'ISI-ISM'!$A$2:$C$43,2,1),VLOOKUP(ABS(DE200),'ISI-ISM'!$A$2:$C$43,3,1))),"")</f>
        <v/>
      </c>
      <c r="DK200" s="4" t="str">
        <f>IF(ISERROR(VLOOKUP(N200,age!$A$2:$C$11,2,1)),"",VLOOKUP(N200,age!$A$2:$C$11,2,1))</f>
        <v/>
      </c>
      <c r="DL200" s="4" t="str">
        <f>IF(ISERROR(VLOOKUP(N200,age!$A$2:$C$11,3,1)),"",VLOOKUP(N200,age!$A$2:$C$11,3,1))</f>
        <v/>
      </c>
      <c r="DM200" s="4">
        <f t="shared" si="67"/>
        <v>0</v>
      </c>
      <c r="DN200" s="4">
        <f t="shared" si="68"/>
        <v>0</v>
      </c>
      <c r="DO200" s="4">
        <f t="shared" si="69"/>
        <v>0</v>
      </c>
      <c r="DP200" s="4">
        <f t="shared" si="70"/>
        <v>0</v>
      </c>
      <c r="DQ200" s="4">
        <f t="shared" si="71"/>
        <v>0</v>
      </c>
      <c r="DR200" s="9" t="str">
        <f t="shared" si="81"/>
        <v/>
      </c>
      <c r="DS200" s="9" t="str">
        <f t="shared" si="82"/>
        <v/>
      </c>
      <c r="DT200" s="9" t="str">
        <f t="shared" si="83"/>
        <v/>
      </c>
      <c r="DU200" s="9" t="str">
        <f t="shared" si="84"/>
        <v/>
      </c>
      <c r="DV200" s="9" t="str">
        <f t="shared" si="85"/>
        <v/>
      </c>
      <c r="DW200" s="9" t="str">
        <f t="shared" si="86"/>
        <v/>
      </c>
      <c r="DX200" s="9" t="str">
        <f t="shared" si="87"/>
        <v/>
      </c>
      <c r="DY200" s="9" t="str">
        <f>IF(AND(ISNUMBER(AJ200),ISNUMBER(DK200)),IF(AJ200-VLOOKUP(BI200,NyFi!$L$2:$V$4,DK200,1)&lt;1,1,AJ200-VLOOKUP(BI200,NyFi!$L$2:$V$4,DK200,1)),"")</f>
        <v/>
      </c>
      <c r="DZ200" s="9" t="str">
        <f>IF(AND(ISNUMBER(DK200),DK200&lt;8),IF(AND(ISNUMBER(AK200),ISNUMBER(DK200)),IF(AK200-VLOOKUP(BI200,NyGs!$L$2:$V$4,DK200,1)&lt;1,1,AK200-VLOOKUP(BI200,NyGs!$L$2:$V$4,DK200,1)),""),"")</f>
        <v/>
      </c>
      <c r="EA200" s="9" t="str">
        <f>IF(AND(ISNUMBER(AL200),ISNUMBER(DK200)),IF(AL200-VLOOKUP(BI200,NyRm!$L$2:$V$4,DK200,1)&lt;1,1,AL200-VLOOKUP(BI200,NyRm!$L$2:$V$4,DK200,1)),"")</f>
        <v/>
      </c>
      <c r="EB200" s="9" t="str">
        <f>IF(AND(ISNUMBER(AM200),ISNUMBER(DK200)),IF(AM200-VLOOKUP(BI200,NyFm!$L$2:$V$4,DK200,1)&lt;1,1,AM200-VLOOKUP(BI200,NyFm!$L$2:$V$4,DK200,1)),"")</f>
        <v/>
      </c>
      <c r="EC200" s="9" t="str">
        <f>IF(AND(ISNUMBER(DK200),DK200&lt;8),IF(AND(ISNUMBER(AN200),ISNUMBER(DK200)),IF(AN200-VLOOKUP(BI200,NyLi1R!$L$2:$V$4,DK200,1)&lt;1,1,AN200-VLOOKUP(BI200,NyLi1R!$L$2:$V$4,DK200,1)),""),"")</f>
        <v/>
      </c>
      <c r="ED200" s="9" t="str">
        <f>IF(AND(ISNUMBER(DK200),DK200&lt;8),IF(AND(ISNUMBER(AO200),ISNUMBER(DK200)),IF(AO200-VLOOKUP(BI200,NyLi1E!$L$2:$V$4,DK200,1)&lt;1,1,AO200-VLOOKUP(BI200,NyLi1E!$L$2:$V$4,DK200,1)),""),"")</f>
        <v/>
      </c>
      <c r="EE200" s="9" t="str">
        <f>IF(AND(ISNUMBER(DK200),DK200&lt;8),IF(AND(ISNUMBER(AP200),ISNUMBER(DK200)),IF(AP200-VLOOKUP(BI200,NyLi1T!$L$2:$V$4,DK200,1)&lt;1,1,AP200-VLOOKUP(BI200,NyLi1T!$L$2:$V$4,DK200,1)),""),"")</f>
        <v/>
      </c>
      <c r="EF200" s="9" t="str">
        <f>IF(AND(ISNUMBER(DK200),DK200&gt;7),IF(AND(ISNUMBER(AQ200),ISNUMBER(DK200)),IF(AQ200-VLOOKUP(BI200,NyLi2R!$L$2:$V$4,DK200,1)&lt;1,1,AQ200-VLOOKUP(BI200,NyLi2R!$L$2:$V$4,DK200,1)),""),"")</f>
        <v/>
      </c>
      <c r="EG200" s="9" t="str">
        <f>IF(AND(ISNUMBER(DK200),DK200&gt;7),IF(AND(ISNUMBER(AR200),ISNUMBER(DK200)),IF(AR200-VLOOKUP(BI200,NyLi2E!$L$2:$V$4,DK200,1)&lt;1,1,AR200-VLOOKUP(BI200,NyLi2E!$L$2:$V$4,DK200,1)),""),"")</f>
        <v/>
      </c>
      <c r="EH200" s="9" t="str">
        <f>IF(AND(ISNUMBER(DK200),DK200&gt;7),IF(AND(ISNUMBER(AS200),ISNUMBER(DK200)),IF(AS200-VLOOKUP(BI200,NyLi2T!$L$2:$V$4,DK200,1)&lt;1,1,AS200-VLOOKUP(BI200,NyLi2T!$L$2:$V$4,DK200,1)),""),"")</f>
        <v/>
      </c>
      <c r="EI200" s="9" t="str">
        <f>IF(AND(ISNUMBER(DK200),DK200&lt;8),IF(AND(ISNUMBER(AT200),ISNUMBER(DK200)),IF(AT200-VLOOKUP(BI200,NySs!$L$2:$V$4,DK200,1)&lt;1,1,AT200-VLOOKUP(BI200,NySs!$L$2:$V$4,DK200,1)),""),"")</f>
        <v/>
      </c>
      <c r="EJ200" s="9" t="str">
        <f>IF(AND(ISNUMBER(DK200),DK200&lt;9),IF(AND(ISNUMBER(AU200),ISNUMBER(DK200)),IF(AU200-VLOOKUP(BI200,NyEo!$L$2:$V$4,DK200,1)&lt;1,1,AU200-VLOOKUP(BI200,NyEo!$L$2:$V$4,DK200,1)),""),"")</f>
        <v/>
      </c>
      <c r="EK200" s="9" t="str">
        <f>IF(AND(ISNUMBER(DK200),DK200&gt;7),IF(AND(ISNUMBER(AV200),ISNUMBER(DK200)),IF(AV200-VLOOKUP(BI200,NyHt!$L$2:$V$4,DK200,1)&lt;1,1,AV200-VLOOKUP(BI200,NyHt!$L$2:$V$4,DK200,1)),""),"")</f>
        <v/>
      </c>
      <c r="EL200" s="9" t="str">
        <f>IF(AND(ISNUMBER(AW200),ISNUMBER(DK200)),IF(AW200-VLOOKUP(BI200,NySiF!$L$2:$V$4,DK200,1)&lt;1,1,AW200-VLOOKUP(BI200,NySiF!$L$2:$V$4,DK200,1)),"")</f>
        <v/>
      </c>
      <c r="EM200" s="9" t="str">
        <f>IF(AND(ISNUMBER(AX200),ISNUMBER(DK200)),IF(AX200-VLOOKUP(BI200,NySiB!$L$2:$V$4,DK200,1)&lt;1,1,AX200-VLOOKUP(BI200,NySiB!$L$2:$V$4,DK200,1)),"")</f>
        <v/>
      </c>
      <c r="EN200" s="9" t="str">
        <f>IF(AND(ISNUMBER(AY200),ISNUMBER(DK200)),IF(AY200-VLOOKUP(BI200,NySiT!$L$2:$V$4,DK200,1)&lt;1,1,AY200-VLOOKUP(BI200,NySiT!$L$2:$V$4,DK200,1)),"")</f>
        <v/>
      </c>
      <c r="EO200" s="9" t="str">
        <f>IF(AND(ISNUMBER(AZ200),ISNUMBER(DK200)),IF(AZ200-VLOOKUP(BI200,NyVs!$L$2:$V$4,DK200,1)&lt;1,1,AZ200-VLOOKUP(BI200,NyVs!$L$2:$V$4,DK200,1)),"")</f>
        <v/>
      </c>
      <c r="EP200" s="9" t="str">
        <f>IF(AND(ISNUMBER(BA200),ISNUMBER(DK200)),IF(BA200-VLOOKUP(BI200,NyPp!$L$2:$V$4,DK200,1)&lt;1,1,BA200-VLOOKUP(BI200,NyPp!$L$2:$V$4,DK200,1)),"")</f>
        <v/>
      </c>
      <c r="EQ200" s="9" t="str">
        <f>IF(AND(ISNUMBER(BB200),ISNUMBER(DK200)),IF(BB200-VLOOKUP(BI200,NyIGS!$L$2:$V$4,DK200,1)&lt;40,40,BB200-VLOOKUP(BI200,NyIGS!$L$2:$V$4,DK200,1)),"")</f>
        <v/>
      </c>
      <c r="ER200" s="9" t="str">
        <f>IF(AND(ISNUMBER(BC200),ISNUMBER(DK200)),IF(BC200-VLOOKUP(BI200,NyIRS!$L$2:$V$4,DK200,1)&lt;40,40,BC200-VLOOKUP(BI200,NyIRS!$L$2:$V$4,DK200,1)),"")</f>
        <v/>
      </c>
      <c r="ES200" s="9" t="str">
        <f>IF(AND(ISNUMBER(BD200),ISNUMBER(DK200)),IF(BD200-VLOOKUP(BI200,NyIES!$L$2:$V$4,DK200,1)&lt;40,40,BD200-VLOOKUP(BI200,NyIES!$L$2:$V$4,DK200,1)),"")</f>
        <v/>
      </c>
      <c r="ET200" s="9" t="str">
        <f>IF(AND(ISNUMBER(BE200),ISNUMBER(DK200)),IF(BE200-VLOOKUP(BI200,NyISI!$L$2:$V$4,DK200,1)&lt;40,40,BE200-VLOOKUP(BI200,NyISI!$L$2:$V$4,DK200,1)),"")</f>
        <v/>
      </c>
      <c r="EU200" s="9" t="str">
        <f>IF(AND(ISNUMBER(DK200),DK200&lt;8),IF(AND(ISNUMBER(BF200),ISNUMBER(DK200)),IF(BF200-VLOOKUP(BI200,NyISS!$L$2:$V$4,DK200,1)&lt;40,40,BF200-VLOOKUP(BI200,NyISS!$L$2:$V$4,DK200,1)),""),"")</f>
        <v/>
      </c>
      <c r="EV200" s="9" t="str">
        <f>IF(AND(ISNUMBER(DK200),DK200&gt;7),IF(AND(ISNUMBER(BG200),ISNUMBER(DK200)),IF(BG200-VLOOKUP(BI200,NyISM!$L$2:$V$4,DK200,1)&lt;40,40,BG200-VLOOKUP(BI200,NyISM!$L$2:$V$4,DK200,1)),""),"")</f>
        <v/>
      </c>
      <c r="EW200" s="9" t="str">
        <f>IF(AND(ISNUMBER(BH200),ISNUMBER(DK200)),IF(BH200-VLOOKUP(BI200,NyIAM!$L$2:$V$4,DK200,1)&lt;40,40,BH200-VLOOKUP(BI200,NyIAM!$L$2:$V$4,DK200,1)),"")</f>
        <v/>
      </c>
      <c r="EX200" s="9" t="str">
        <f>IF(AND(ISNUMBER(AJ200),ISNUMBER(DK200)),IF(AJ200+VLOOKUP(BI200,NyFi!$L$2:$V$4,DK200,1)&gt;19,19,AJ200+VLOOKUP(BI200,NyFi!$L$2:$V$4,DK200,1)),"")</f>
        <v/>
      </c>
      <c r="EY200" s="9" t="str">
        <f>IF(AND(ISNUMBER(DK200),DK200&lt;8),IF(AND(ISNUMBER(AK200),ISNUMBER(DK200)),IF(AK200+VLOOKUP(BI200,NyGs!$L$2:$V$4,DK200,1)&gt;19,19,AK200+VLOOKUP(BI200,NyGs!$L$2:$V$4,DK200,1)),""),"")</f>
        <v/>
      </c>
      <c r="EZ200" s="9" t="str">
        <f>IF(AND(ISNUMBER(AL200),ISNUMBER(DK200)),IF(AL200+VLOOKUP(BI200,NyRm!$L$2:$V$4,DK200,1)&gt;19,19,AL200+VLOOKUP(BI200,NyRm!$L$2:$V$4,DK200,1)),"")</f>
        <v/>
      </c>
      <c r="FA200" s="9" t="str">
        <f>IF(AND(ISNUMBER(AM200),ISNUMBER(DK200)),IF(AM200+VLOOKUP(BI200,NyFm!$L$2:$V$4,DK200,1)&gt;19,19,AM200+VLOOKUP(BI200,NyFm!$L$2:$V$4,DK200,1)),"")</f>
        <v/>
      </c>
      <c r="FB200" s="9" t="str">
        <f>IF(AND(ISNUMBER(DK200),DK200&lt;8),IF(AND(ISNUMBER(AN200),ISNUMBER(DK200)),IF(AN200+VLOOKUP(BI200,NyLi1R!$L$2:$V$4,DK200,1)&gt;19,19,AN200+VLOOKUP(BI200,NyLi1R!$L$2:$V$4,DK200,1)),""),"")</f>
        <v/>
      </c>
      <c r="FC200" s="9" t="str">
        <f>IF(AND(ISNUMBER(DK200),DK200&lt;8),IF(AND(ISNUMBER(AO200),ISNUMBER(DK200)),IF(AO200+VLOOKUP(BI200,NyLi1E!$L$2:$V$4,DK200,1)&gt;19,19,AO200+VLOOKUP(BI200,NyLi1E!$L$2:$V$4,DK200,1)),""),"")</f>
        <v/>
      </c>
      <c r="FD200" s="9" t="str">
        <f>IF(AND(ISNUMBER(DK200),DK200&lt;8),IF(AND(ISNUMBER(AP200),ISNUMBER(DK200)),IF(AP200+VLOOKUP(BI200,NyLi1T!$L$2:$V$4,DK200,1)&gt;19,19,AP200+VLOOKUP(BI200,NyLi1T!$L$2:$V$4,DK200,1)),""),"")</f>
        <v/>
      </c>
      <c r="FE200" s="9" t="str">
        <f>IF(AND(ISNUMBER(DK200),DK200&gt;7),IF(AND(ISNUMBER(AQ200),ISNUMBER(DK200)),IF(AQ200+VLOOKUP(BI200,NyLi2R!$L$2:$V$4,DK200,1)&gt;19,19,AQ200+VLOOKUP(BI200,NyLi2R!$L$2:$V$4,DK200,1)),""),"")</f>
        <v/>
      </c>
      <c r="FF200" s="9" t="str">
        <f>IF(AND(ISNUMBER(DK200),DK200&gt;7),IF(AND(ISNUMBER(AR200),ISNUMBER(DK200)),IF(AR200+VLOOKUP(BI200,NyLi2E!$L$2:$V$4,DK200,1)&gt;19,19,AR200+VLOOKUP(BI200,NyLi2E!$L$2:$V$4,DK200,1)),""),"")</f>
        <v/>
      </c>
      <c r="FG200" s="9" t="str">
        <f>IF(AND(ISNUMBER(DK200),DK200&gt;7),IF(AND(ISNUMBER(AS200),ISNUMBER(DK200)),IF(AS200+VLOOKUP(BI200,NyLi2T!$L$2:$V$4,DK200,1)&gt;19,19,AS200+VLOOKUP(BI200,NyLi2T!$L$2:$V$4,DK200,1)),""),"")</f>
        <v/>
      </c>
      <c r="FH200" s="9" t="str">
        <f>IF(AND(ISNUMBER(DK200),DK200&lt;8),IF(AND(ISNUMBER(AT200),ISNUMBER(DK200)),IF(AT200+VLOOKUP(BI200,NySs!$L$2:$V$4,DK200,1)&gt;19,19,AT200+VLOOKUP(BI200,NySs!$L$2:$V$4,DK200,1)),""),"")</f>
        <v/>
      </c>
      <c r="FI200" s="9" t="str">
        <f>IF(AND(ISNUMBER(DK200),DK200&lt;9),IF(AND(ISNUMBER(AU200),ISNUMBER(DK200)),IF(AU200+VLOOKUP(BI200,NyEo!$L$2:$V$4,DK200,1)&gt;19,19,AU200+VLOOKUP(BI200,NyEo!$L$2:$V$4,DK200,1)),""),"")</f>
        <v/>
      </c>
      <c r="FJ200" s="9" t="str">
        <f>IF(AND(ISNUMBER(DK200),DK200&gt;7),IF(AND(ISNUMBER(AV200),ISNUMBER(DK200)),IF(AV200+VLOOKUP(BI200,NyHt!$L$2:$V$4,DK200,1)&gt;19,19,AV200+VLOOKUP(BI200,NyHt!$L$2:$V$4,DK200,1)),""),"")</f>
        <v/>
      </c>
      <c r="FK200" s="9" t="str">
        <f>IF(AND(ISNUMBER(AW200),ISNUMBER(DK200)),IF(AW200+VLOOKUP(BI200,NySiF!$L$2:$V$4,DK200,1)&gt;19,19,AW200+VLOOKUP(BI200,NySiF!$L$2:$V$4,DK200,1)),"")</f>
        <v/>
      </c>
      <c r="FL200" s="9" t="str">
        <f>IF(AND(ISNUMBER(AX200),ISNUMBER(DK200)),IF(AX200+VLOOKUP(BI200,NySiB!$L$2:$V$4,DK200,1)&gt;19,19,AX200+VLOOKUP(BI200,NySiB!$L$2:$V$4,DK200,1)),"")</f>
        <v/>
      </c>
      <c r="FM200" s="9" t="str">
        <f>IF(AND(ISNUMBER(AY200),ISNUMBER(DK200)),IF(AY200+VLOOKUP(BI200,NySiT!$L$2:$V$4,DK200,1)&gt;19,19,AY200+VLOOKUP(BI200,NySiT!$L$2:$V$4,DK200,1)),"")</f>
        <v/>
      </c>
      <c r="FN200" s="9" t="str">
        <f>IF(AND(ISNUMBER(AZ200),ISNUMBER(DK200)),IF(AZ200+VLOOKUP(BI200,NyVs!$L$2:$V$4,DK200,1)&gt;19,19,AZ200+VLOOKUP(BI200,NyVs!$L$2:$V$4,DK200,1)),"")</f>
        <v/>
      </c>
      <c r="FO200" s="9" t="str">
        <f>IF(AND(ISNUMBER(BA200),ISNUMBER(DK200)),IF(BA200+VLOOKUP(BI200,NyPp!$L$2:$V$4,DK200,1)&gt;19,19,BA200+VLOOKUP(BI200,NyPp!$L$2:$V$4,DK200,1)),"")</f>
        <v/>
      </c>
      <c r="FP200" s="9" t="str">
        <f>IF(AND(ISNUMBER(BB200),ISNUMBER(DK200)),IF(BB200+VLOOKUP(BI200,NyIGS!$L$2:$V$4,DK200,1)&gt;160,160,BB200+VLOOKUP(BI200,NyIGS!$L$2:$V$4,DK200,1)),"")</f>
        <v/>
      </c>
      <c r="FQ200" s="9" t="str">
        <f>IF(AND(ISNUMBER(BC200),ISNUMBER(DK200)),IF(BC200+VLOOKUP(BI200,NyIRS!$L$2:$V$4,DK200,1)&gt;160,160,BC200+VLOOKUP(BI200,NyIRS!$L$2:$V$4,DK200,1)),"")</f>
        <v/>
      </c>
      <c r="FR200" s="9" t="str">
        <f>IF(AND(ISNUMBER(BD200),ISNUMBER(DK200)),IF(BD200+VLOOKUP(BI200,NyIES!$L$2:$V$4,DK200,1)&gt;160,160, BD200+VLOOKUP(BI200,NyIES!$L$2:$V$4,DK200,1)),"")</f>
        <v/>
      </c>
      <c r="FS200" s="9" t="str">
        <f>IF(AND(ISNUMBER(BE200),ISNUMBER(DK200)),IF(BE200+VLOOKUP(BI200,NyISI!$L$2:$V$4,DK200,1)&gt;160,160,BE200+VLOOKUP(BI200,NyISI!$L$2:$V$4,DK200,1)),"")</f>
        <v/>
      </c>
      <c r="FT200" s="9" t="str">
        <f>IF(AND(ISNUMBER(DK200),DK200&lt;8),IF(AND(ISNUMBER(BF200),ISNUMBER(DK200)),IF(BF200+VLOOKUP(BI200,NyISS!$L$2:$V$4,DK200,1)&gt;160,160,BF200+VLOOKUP(BI200,NyISS!$L$2:$V$4,DK200,1)),""),"")</f>
        <v/>
      </c>
      <c r="FU200" s="9" t="str">
        <f>IF(AND(ISNUMBER(DK200),DK200&gt;7),IF(AND(ISNUMBER(BG200),ISNUMBER(DK200)),IF(BG200+VLOOKUP(BI200,NyISM!$L$2:$V$4,DK200,1)&gt;160,160,BG200+VLOOKUP(BI200,NyISM!$L$2:$V$4,DK200,1)),""),"")</f>
        <v/>
      </c>
      <c r="FV200" s="9" t="str">
        <f>IF(AND(ISNUMBER(BH200),ISNUMBER(DK200)),IF(BH200+VLOOKUP(BI200,NyIAM!$L$2:$V$4,DK200,1)&gt;160,160,BH200+VLOOKUP(BI200,NyIAM!$L$2:$V$4,DK200,1)),"")</f>
        <v/>
      </c>
    </row>
    <row r="201" spans="1:178" x14ac:dyDescent="0.2">
      <c r="A201" s="51"/>
      <c r="B201" s="51"/>
      <c r="C201" s="51"/>
      <c r="D201" s="51"/>
      <c r="E201" s="51"/>
      <c r="F201" s="51"/>
      <c r="G201" s="51"/>
      <c r="H201" s="51"/>
      <c r="I201" s="51"/>
      <c r="J201" s="52"/>
      <c r="K201" s="52"/>
      <c r="L201" s="53"/>
      <c r="M201" s="53"/>
      <c r="N201" s="58" t="str">
        <f t="shared" si="66"/>
        <v/>
      </c>
      <c r="O201" s="53"/>
      <c r="P201" s="53"/>
      <c r="Q201" s="53"/>
      <c r="R201" s="53"/>
      <c r="S201" s="53"/>
      <c r="T201" s="53"/>
      <c r="U201" s="53"/>
      <c r="V201" s="53"/>
      <c r="W201" s="53"/>
      <c r="X201" s="53"/>
      <c r="Y201" s="53"/>
      <c r="Z201" s="53"/>
      <c r="AA201" s="53"/>
      <c r="AB201" s="53"/>
      <c r="AC201" s="53"/>
      <c r="AD201" s="53"/>
      <c r="AE201" s="53"/>
      <c r="AF201" s="53"/>
      <c r="AG201" s="53"/>
      <c r="AH201" s="53"/>
      <c r="AI201" s="53"/>
      <c r="AJ201" s="4" t="str">
        <f>IF(O201="","",IF(ISNUMBER(N201),VLOOKUP(O201,NyFi!$A$2:$K$40,DK201),""))</f>
        <v/>
      </c>
      <c r="AK201" s="4" t="str">
        <f>IF(P201="","",IF(AND(ISNUMBER(N201),DK201&lt;8),VLOOKUP(P201,NyGs!$A$2:$G$41,DK201),""))</f>
        <v/>
      </c>
      <c r="AL201" s="4" t="str">
        <f>IF(AA201="","",IF(ISNUMBER(N201),VLOOKUP(AA201,NyRm!$A$2:$K$56,DK201),""))</f>
        <v/>
      </c>
      <c r="AM201" s="4" t="str">
        <f>IF(Z201="","",IF(ISNUMBER(N201),VLOOKUP(Z201,NyFm!$A$2:$K$46,DK201),""))</f>
        <v/>
      </c>
      <c r="AN201" s="4" t="str">
        <f>IF(U201="","",IF(AND(ISNUMBER(N201),DK201&lt;8),VLOOKUP(U201,NyLi1R!$A$2:$G$20,DK201),""))</f>
        <v/>
      </c>
      <c r="AO201" s="4" t="str">
        <f>IF(V201="","",IF(AND(ISNUMBER(N201),DK201&lt;8),VLOOKUP(V201,NyLi1E!$A$2:$G$20,DK201),""))</f>
        <v/>
      </c>
      <c r="AP201" s="4" t="str">
        <f>IF(AND(ISNUMBER(N201),ISNUMBER(AN201),ISNUMBER(AO201),DK201&lt;8),VLOOKUP(AN201+AO201,NyLi1T!$A$2:$G$40,DK201),"")</f>
        <v/>
      </c>
      <c r="AQ201" s="4" t="str">
        <f>IF(W201="","",IF(AND(ISNUMBER(N201),DK201&gt;7),VLOOKUP(W201,NyLi2R!$A$2:$K$20,DK201),""))</f>
        <v/>
      </c>
      <c r="AR201" s="4" t="str">
        <f>IF(X201="","",IF(AND(ISNUMBER(N201),DK201&gt;7),VLOOKUP(X201,NyLi2E!$A$2:$K$20,DK201),""))</f>
        <v/>
      </c>
      <c r="AS201" s="4" t="str">
        <f>IF(AND(ISNUMBER(N201),ISNUMBER(AQ201),ISNUMBER(AR201),DK201&gt;7),VLOOKUP(AQ201+AR201,NyLi2T!$A$2:$K$40,DK201),"")</f>
        <v/>
      </c>
      <c r="AT201" s="4" t="str">
        <f>IF(AE201="","",IF(AND(ISNUMBER(N201),DK201&lt;8),VLOOKUP(AE201,NySs!$A$2:$G$28,DK201),""))</f>
        <v/>
      </c>
      <c r="AU201" s="4" t="str">
        <f>IF(AD201="","",IF(AND(ISNUMBER(N201),DK201&lt;9),VLOOKUP(AD201,NyEo!$A$2:$H$22,DK201),""))</f>
        <v/>
      </c>
      <c r="AV201" s="4" t="str">
        <f>IF(Q201="","",IF(AND(ISNUMBER(N201),DK201&gt;7),VLOOKUP(Q201,NyHt!$A$2:$K$17,DK201),""))</f>
        <v/>
      </c>
      <c r="AW201" s="4" t="str">
        <f>IF(R201="","",IF(ISNUMBER(N201),VLOOKUP(R201,NySiF!$A$2:$K$18,DK201),""))</f>
        <v/>
      </c>
      <c r="AX201" s="4" t="str">
        <f>IF(S201="","",IF(ISNUMBER(N201),VLOOKUP(S201,NySiB!$A$2:$K$16,DK201),""))</f>
        <v/>
      </c>
      <c r="AY201" s="4" t="str">
        <f>IF(T201="","",IF(ISNUMBER(N201),VLOOKUP(T201,NySiT!$A$2:$K$32,DK201),""))</f>
        <v/>
      </c>
      <c r="AZ201" s="4" t="str">
        <f>IF(Y201="","",IF(ISNUMBER(N201),VLOOKUP(Y201,NyVs!$A$2:$K$86,DK201),""))</f>
        <v/>
      </c>
      <c r="BA201" s="4" t="str">
        <f>IF(AI201="","",IF(ISNUMBER(N201),VLOOKUP(AI201,NyPp!$A$2:$K$202,DK201),""))</f>
        <v/>
      </c>
      <c r="BB201" s="4" t="str">
        <f>IF(AND(ISNUMBER(AJ201),ISNUMBER(AK201),ISNUMBER(AL201),ISNUMBER(AM201),DK201&lt;8),IF(COUNTIF(O201,0)+COUNTIF(P201,0)+COUNTIF(AA201,0)+COUNTIF(Z201,0)&gt;1,"",VLOOKUP(AJ201+AK201+AL201+AM201,NyIGS!$A$2:$K$78,DK201)),IF(AND(ISNUMBER(AJ201),ISNUMBER(AL201),ISNUMBER(AM201),ISNUMBER(AS201),DK201&gt;7),IF(COUNTIF(O201,0)+COUNTIF(AA201,0)+COUNTIF(Z201,0)+AND(COUNTIF(W201,0),COUNTIF(X201,0))&gt;1,"",VLOOKUP(AJ201+AL201+AM201+AS201,NyIGS!$A$2:$K$78,DK201)),""))</f>
        <v/>
      </c>
      <c r="BC201" s="4" t="str">
        <f>IF(AND(ISNUMBER(AJ201),ISNUMBER(AN201),ISNUMBER(AT201),DK201&lt;8),IF(COUNTIF(O201,0)+COUNTIF(U201,0)+COUNTIF(AE201,0)&gt;1,"",VLOOKUP(AJ201+AN201+AT201,NyIRS!$A$2:$K$59,DK201)),IF(AND(ISNUMBER(AJ201),ISNUMBER(AQ201),DK201&gt;7),IF(COUNTIF(O201,0)+COUNTIF(W201,0)&gt;1,"",VLOOKUP(AJ201+AQ201,NyIRS!$A$2:$K$59,DK201)),""))</f>
        <v/>
      </c>
      <c r="BD201" s="4" t="str">
        <f>IF(AND(ISNUMBER(AK201),ISNUMBER(AL201),ISNUMBER(AM201),DK201&lt;8),IF(COUNTIF(P201,0)+COUNTIF(AA201,0)+COUNTIF(Z201,0)&gt;1,"",VLOOKUP(AK201+AL201+AM201,NyIES!$A$2:$K$59,DK201)),IF(AND(ISNUMBER(AL201),ISNUMBER(AM201),ISNUMBER(AR201),DK201&gt;7),IF(COUNTIF(AA201,0)+COUNTIF(Z201,0)+COUNTIF(X201,0)&gt;1,"",VLOOKUP(AL201+AM201+AR201,NyIES!$A$2:$K$59,DK201)),""))</f>
        <v/>
      </c>
      <c r="BE201" s="4" t="str">
        <f>IF(AND(ISNUMBER(AJ201),ISNUMBER(AP201),ISNUMBER(AU201),DK201&lt;8),IF(COUNTIF(O201,0)+AND(COUNTIF(U201,0),COUNTIF(V201,0))+COUNTIF(AD201,0)&gt;1,"",VLOOKUP(AJ201+AP201+AU201,NyISI!$A$2:$K$59,DK201)),IF(AND(ISNUMBER(AS201),ISNUMBER(AU201),ISNUMBER(AV201),DK201=8),IF(COUNTIF(AD201,0)+COUNTIF(Q201,0)+AND(COUNTIF(W201,0),COUNTIF(X201,0))&gt;1,"",VLOOKUP(AS201+AU201+AV201,NyISI!$A$2:$K$59,DK201)),IF(AND(ISNUMBER(AS201),ISNUMBER(AV201),DK201&gt;8),IF(COUNTIF(Q201,0)+AND(COUNTIF(W201,0),COUNTIF(X201,0))&gt;1,"",VLOOKUP(AS201+AV201,NyISI!$A$2:$K$59,DK201)),"")))</f>
        <v/>
      </c>
      <c r="BF201" s="4" t="str">
        <f>IF(AND(ISNUMBER(AT201),ISNUMBER(AK201),ISNUMBER(AL201),ISNUMBER(AM201),DK201&lt;8),IF(COUNTIF(P201,0)+COUNTIF(AA201,0)+COUNTIF(Z201,0)+COUNTIF(AE201,0)&gt;1,"",VLOOKUP(AT201+AK201+AL201+AM201,NyISS!$A$2:$G$78,DK201)),"")</f>
        <v/>
      </c>
      <c r="BG201" s="4" t="str">
        <f>IF(AND(ISNUMBER(AJ201),ISNUMBER(AL201),ISNUMBER(AM201),DK201&gt;7),IF(COUNTIF(O201,0)+COUNTIF(AA201,0)+COUNTIF(Z201,0)&gt;1,"",VLOOKUP(AJ201+AL201+AM201,NyISM!$A$2:$K$59,DK201)),"")</f>
        <v/>
      </c>
      <c r="BH201" s="4" t="str">
        <f>IF(AND(ISNUMBER(AY201),ISNUMBER(AZ201)),IF(COUNTIF(T201,0)+COUNTIF(Y201,0)&gt;1,"",VLOOKUP(AY201+AZ201,NyIAM!$A$2:$K$40,DK201)),"")</f>
        <v/>
      </c>
      <c r="BJ201" s="4" t="str">
        <f>IF(ISNUMBER(BB201),VLOOKUP(BB201,Percentil!$A$2:$B$122,2,1),"")</f>
        <v/>
      </c>
      <c r="BK201" s="4" t="str">
        <f>IF(ISNUMBER(BC201),VLOOKUP(BC201,Percentil!$A$2:$B$122,2,1),"")</f>
        <v/>
      </c>
      <c r="BL201" s="4" t="str">
        <f>IF(ISNUMBER(BD201),VLOOKUP(BD201,Percentil!$A$2:$B$122,2,1),"")</f>
        <v/>
      </c>
      <c r="BM201" s="4" t="str">
        <f>IF(ISNUMBER(BE201),VLOOKUP(BE201,Percentil!$A$2:$B$122,2,1),"")</f>
        <v/>
      </c>
      <c r="BN201" s="4" t="str">
        <f>IF(ISNUMBER(BF201),VLOOKUP(BF201,Percentil!$A$2:$B$122,2,1),"")</f>
        <v/>
      </c>
      <c r="BO201" s="4" t="str">
        <f>IF(ISNUMBER(BG201),VLOOKUP(BG201,Percentil!$A$2:$B$122,2,1),"")</f>
        <v/>
      </c>
      <c r="BP201" s="4" t="str">
        <f>IF(ISNUMBER(BH201),VLOOKUP(BH201,Percentil!$A$2:$B$122,2,1),"")</f>
        <v/>
      </c>
      <c r="BQ201" s="4" t="str">
        <f>IF(AND(ISNUMBER(AJ201),ISNUMBER(DK201)),IF(AJ201-VLOOKUP(BI201,NyFi!$L$2:$V$4,DK201,1)&lt;1,1 &amp; " - " &amp; AJ201+VLOOKUP(BI201,NyFi!$L$2:$V$4,DK201,1),IF(AJ201+VLOOKUP(BI201,NyFi!$L$2:$V$4,DK201,1)&gt;19,AJ201-VLOOKUP(BI201,NyFi!$L$2:$V$4,DK201,1) &amp; " - " &amp; 19,AJ201-VLOOKUP(BI201,NyFi!$L$2:$V$4,DK201,1) &amp; " - " &amp; AJ201+VLOOKUP(BI201,NyFi!$L$2:$V$4,DK201,1))),"")</f>
        <v/>
      </c>
      <c r="BR201" s="4" t="str">
        <f>IF(AND(ISNUMBER(DK201),DK201&lt;8),IF(AND(ISNUMBER(AK201),ISNUMBER(DK201)),IF(AK201-VLOOKUP(BI201,NyGs!$L$2:$V$4,DK201,1)&lt;1,1 &amp; " - " &amp; AK201+VLOOKUP(BI201,NyGs!$L$2:$V$4,DK201,1),IF(AK201+VLOOKUP(BI201,NyGs!$L$2:$V$4,DK201,1)&gt;19,AK201-VLOOKUP(BI201,NyGs!$L$2:$V$4,DK201,1) &amp; " - " &amp; 19,AK201-VLOOKUP(BI201,NyGs!$L$2:$V$4,DK201,1) &amp; " - " &amp; AK201+VLOOKUP(BI201,NyGs!$L$2:$V$4,DK201,1))),""),"")</f>
        <v/>
      </c>
      <c r="BS201" s="4" t="str">
        <f>IF(AND(ISNUMBER(AL201),ISNUMBER(DK201)),IF(AL201-VLOOKUP(BI201,NyRm!$L$2:$V$4,DK201,1)&lt;1,1 &amp; " - " &amp; AL201+VLOOKUP(BI201,NyRm!$L$2:$V$4,DK201,1),IF(AL201+VLOOKUP(BI201,NyRm!$L$2:$V$4,DK201,1)&gt;19,AL201-VLOOKUP(BI201,NyRm!$L$2:$V$4,DK201,1) &amp; " - " &amp; 19,AL201-VLOOKUP(BI201,NyRm!$L$2:$V$4,DK201,1) &amp; " - " &amp; AL201+VLOOKUP(BI201,NyRm!$L$2:$V$4,DK201,1))),"")</f>
        <v/>
      </c>
      <c r="BT201" s="4" t="str">
        <f>IF(AND(ISNUMBER(AM201),ISNUMBER(DK201)),IF(AM201-VLOOKUP(BI201,NyFm!$L$2:$V$4,DK201,1)&lt;1,1 &amp; " - " &amp; AM201+VLOOKUP(BI201,NyFm!$L$2:$V$4,DK201,1),IF(AM201+VLOOKUP(BI201,NyFm!$L$2:$V$4,DK201,1)&gt;19,AM201-VLOOKUP(BI201,NyFm!$L$2:$V$4,DK201,1) &amp; " - " &amp; 19,AM201-VLOOKUP(BI201,NyFm!$L$2:$V$4,DK201,1) &amp; " - " &amp; AM201+VLOOKUP(BI201,NyFm!$L$2:$V$4,DK201,1))),"")</f>
        <v/>
      </c>
      <c r="BU201" s="4" t="str">
        <f>IF(AND(ISNUMBER(DK201),DK201&lt;8),IF(AND(ISNUMBER(AN201),ISNUMBER(DK201)),IF(AN201-VLOOKUP(BI201,NyLi1R!$L$2:$V$4,DK201,1)&lt;1,1 &amp; " - " &amp; AN201+VLOOKUP(BI201,NyLi1R!$L$2:$V$4,DK201,1),IF(AN201+VLOOKUP(BI201,NyLi1R!$L$2:$V$4,DK201,1)&gt;19,AN201-VLOOKUP(BI201,NyLi1R!$L$2:$V$4,DK201,1) &amp; " - " &amp; 19,AN201-VLOOKUP(BI201,NyLi1R!$L$2:$V$4,DK201,1) &amp; " - " &amp; AN201+VLOOKUP(BI201,NyLi1R!$L$2:$V$4,DK201,1))),""),"")</f>
        <v/>
      </c>
      <c r="BV201" s="4" t="str">
        <f>IF(AND(ISNUMBER(DK201),DK201&lt;8),IF(AND(ISNUMBER(AO201),ISNUMBER(DK201)),IF(AO201-VLOOKUP(BI201,NyLi1E!$L$2:$V$4,DK201,1)&lt;1,1 &amp; " - " &amp; AO201+VLOOKUP(BI201,NyLi1E!$L$2:$V$4,DK201,1),IF(AO201+VLOOKUP(BI201,NyLi1E!$L$2:$V$4,DK201,1)&gt;19,AO201-VLOOKUP(BI201,NyLi1E!$L$2:$V$4,DK201,1) &amp; " - " &amp; 19,AO201-VLOOKUP(BI201,NyLi1E!$L$2:$V$4,DK201,1) &amp; " - " &amp; AO201+VLOOKUP(BI201,NyLi1E!$L$2:$V$4,DK201,1))),""),"")</f>
        <v/>
      </c>
      <c r="BW201" s="4" t="str">
        <f>IF(AND(ISNUMBER(DK201),DK201&lt;8),IF(AND(ISNUMBER(AP201),ISNUMBER(DK201)),IF(AP201-VLOOKUP(BI201,NyLi1T!$L$2:$V$4,DK201,1)&lt;1,1 &amp; " - " &amp; AP201+VLOOKUP(BI201,NyLi1T!$L$2:$V$4,DK201,1),IF(AP201+VLOOKUP(BI201,NyLi1T!$L$2:$V$4,DK201,1)&gt;19,AP201-VLOOKUP(BI201,NyLi1T!$L$2:$V$4,DK201,1) &amp; " - " &amp; 19,AP201-VLOOKUP(BI201,NyLi1T!$L$2:$V$4,DK201,1) &amp; " - " &amp; AP201+VLOOKUP(BI201,NyLi1T!$L$2:$V$4,DK201,1))),""),"")</f>
        <v/>
      </c>
      <c r="BX201" s="4" t="str">
        <f>IF(AND(ISNUMBER(DK201),DK201&gt;7),IF(AND(ISNUMBER(AQ201),ISNUMBER(DK201)),IF(AQ201-VLOOKUP(BI201,NyLi2R!$L$2:$V$4,DK201,1)&lt;1,1 &amp; " - " &amp; AQ201+VLOOKUP(BI201,NyLi2R!$L$2:$V$4,DK201,1),IF(AQ201+VLOOKUP(BI201,NyLi2R!$L$2:$V$4,DK201,1)&gt;19,AQ201-VLOOKUP(BI201,NyLi2R!$L$2:$V$4,DK201,1) &amp; " - " &amp; 19,AQ201-VLOOKUP(BI201,NyLi2R!$L$2:$V$4,DK201,1) &amp; " - " &amp; AQ201+VLOOKUP(BI201,NyLi2R!$L$2:$V$4,DK201,1))),""),"")</f>
        <v/>
      </c>
      <c r="BY201" s="4" t="str">
        <f>IF(AND(ISNUMBER(DK201),DK201&gt;7),IF(AND(ISNUMBER(AR201),ISNUMBER(DK201)),IF(AR201-VLOOKUP(BI201,NyLi2E!$L$2:$V$4,DK201,1)&lt;1,1 &amp; " - " &amp; AR201+VLOOKUP(BI201,NyLi2E!$L$2:$V$4,DK201,1),IF(AR201+VLOOKUP(BI201,NyLi2E!$L$2:$V$4,DK201,1)&gt;19,AR201-VLOOKUP(BI201,NyLi2E!$L$2:$V$4,DK201,1) &amp; " - " &amp; 19,AR201-VLOOKUP(BI201,NyLi2E!$L$2:$V$4,DK201,1) &amp; " - " &amp; AR201+VLOOKUP(BI201,NyLi2E!$L$2:$V$4,DK201,1))),""),"")</f>
        <v/>
      </c>
      <c r="BZ201" s="4" t="str">
        <f>IF(AND(ISNUMBER(DK201),DK201&gt;7),IF(AND(ISNUMBER(AS201),ISNUMBER(DK201)),IF(AS201-VLOOKUP(BI201,NyLi2T!$L$2:$V$4,DK201,1)&lt;1,1 &amp; " - " &amp; AS201+VLOOKUP(BI201,NyLi2T!$L$2:$V$4,DK201,1),IF(AS201+VLOOKUP(BI201,NyLi2T!$L$2:$V$4,DK201,1)&gt;19,AS201-VLOOKUP(BI201,NyLi2T!$L$2:$V$4,DK201,1) &amp; " - " &amp; 19,AS201-VLOOKUP(BI201,NyLi2T!$L$2:$V$4,DK201,1) &amp; " - " &amp; AS201+VLOOKUP(BI201,NyLi2T!$L$2:$V$4,DK201,1))),""),"")</f>
        <v/>
      </c>
      <c r="CA201" s="4" t="str">
        <f>IF(AND(ISNUMBER(DK201),DK201&lt;8),IF(AND(ISNUMBER(AT201),ISNUMBER(DK201)),IF(AT201-VLOOKUP(BI201,NySs!$L$2:$V$4,DK201,1)&lt;1,1 &amp; " - " &amp; AT201+VLOOKUP(BI201,NySs!$L$2:$V$4,DK201,1),IF(AT201+VLOOKUP(BI201,NySs!$L$2:$V$4,DK201,1)&gt;19,AT201-VLOOKUP(BI201,NySs!$L$2:$V$4,DK201,1) &amp; " - " &amp; 19,AT201-VLOOKUP(BI201,NySs!$L$2:$V$4,DK201,1) &amp; " - " &amp; AT201+VLOOKUP(BI201,NySs!$L$2:$V$4,DK201,1))),""),"")</f>
        <v/>
      </c>
      <c r="CB201" s="4" t="str">
        <f>IF(AND(ISNUMBER(DK201),DK201&lt;9),IF(AND(ISNUMBER(AU201),ISNUMBER(DK201)),IF(AU201-VLOOKUP(BI201,NyEo!$L$2:$V$4,DK201,1)&lt;1,1 &amp; " - " &amp; AU201+VLOOKUP(BI201,NyEo!$L$2:$V$4,DK201,1),IF(AU201+VLOOKUP(BI201,NyEo!$L$2:$V$4,DK201,1)&gt;19,AU201-VLOOKUP(BI201,NyEo!$L$2:$V$4,DK201,1) &amp; " - " &amp; 19,AU201-VLOOKUP(BI201,NyEo!$L$2:$V$4,DK201,1) &amp; " - " &amp; AU201+VLOOKUP(BI201,NyEo!$L$2:$V$4,DK201,1))),""),"")</f>
        <v/>
      </c>
      <c r="CC201" s="4" t="str">
        <f>IF(AND(ISNUMBER(DK201),DK201&gt;7),IF(AND(ISNUMBER(AV201),ISNUMBER(DK201)),IF(AV201-VLOOKUP(BI201,NyHt!$L$2:$V$4,DK201,1)&lt;1,1 &amp; " - " &amp; AV201+VLOOKUP(BI201,NyHt!$L$2:$V$4,DK201,1),IF(AV201+VLOOKUP(BI201,NyHt!$L$2:$V$4,DK201,1)&gt;19,AV201-VLOOKUP(BI201,NyHt!$L$2:$V$4,DK201,1) &amp; " - " &amp; 19,AV201-VLOOKUP(BI201,NyHt!$L$2:$V$4,DK201,1) &amp; " - " &amp; AV201+VLOOKUP(BI201,NyHt!$L$2:$V$4,DK201,1))),""),"")</f>
        <v/>
      </c>
      <c r="CD201" s="4" t="str">
        <f>IF(AND(ISNUMBER(AW201),ISNUMBER(DK201)),IF(AW201-VLOOKUP(BI201,NySiF!$L$2:$V$4,DK201,1)&lt;1,1 &amp; " - " &amp; AW201+VLOOKUP(BI201,NySiF!$L$2:$V$4,DK201,1),IF(AW201+VLOOKUP(BI201,NySiF!$L$2:$V$4,DK201,1)&gt;19,AW201-VLOOKUP(BI201,NySiF!$L$2:$V$4,DK201,1) &amp; " - " &amp; 19,AW201-VLOOKUP(BI201,NySiF!$L$2:$V$4,DK201,1) &amp; " - " &amp; AW201+VLOOKUP(BI201,NySiF!$L$2:$V$4,DK201,1))),"")</f>
        <v/>
      </c>
      <c r="CE201" s="4" t="str">
        <f>IF(AND(ISNUMBER(AX201),ISNUMBER(DK201)),IF(AX201-VLOOKUP(BI201,NySiB!$L$2:$V$4,DK201,1)&lt;1,1 &amp; " - " &amp; AX201+VLOOKUP(BI201,NySiB!$L$2:$V$4,DK201,1),IF(AX201+VLOOKUP(BI201,NySiB!$L$2:$V$4,DK201,1)&gt;19,AX201-VLOOKUP(BI201,NySiB!$L$2:$V$4,DK201,1) &amp; " - " &amp; 19,AX201-VLOOKUP(BI201,NySiB!$L$2:$V$4,DK201,1) &amp; " - " &amp; AX201+VLOOKUP(BI201,NySiB!$L$2:$V$4,DK201,1))),"")</f>
        <v/>
      </c>
      <c r="CF201" s="4" t="str">
        <f>IF(AND(ISNUMBER(AY201),ISNUMBER(DK201)),IF(AY201-VLOOKUP(BI201,NySiT!$L$2:$V$4,DK201,1)&lt;1,1 &amp; " - " &amp; AY201+VLOOKUP(BI201,NySiT!$L$2:$V$4,DK201,1),IF(AY201+VLOOKUP(BI201,NySiT!$L$2:$V$4,DK201,1)&gt;19,AY201-VLOOKUP(BI201,NySiT!$L$2:$V$4,DK201,1) &amp; " - " &amp; 19,AY201-VLOOKUP(BI201,NySiT!$L$2:$V$4,DK201,1) &amp; " - " &amp; AY201+VLOOKUP(BI201,NySiT!$L$2:$V$4,DK201,1))),"")</f>
        <v/>
      </c>
      <c r="CG201" s="4" t="str">
        <f>IF(AND(ISNUMBER(AZ201),ISNUMBER(DK201)),IF(AZ201-VLOOKUP(BI201,NyVs!$L$2:$V$4,DK201,1)&lt;1,1 &amp; " - " &amp; AZ201+VLOOKUP(BI201,NyVs!$L$2:$V$4,DK201,1),IF(AZ201+VLOOKUP(BI201,NyVs!$L$2:$V$4,DK201,1)&gt;19,AZ201-VLOOKUP(BI201,NyVs!$L$2:$V$4,DK201,1) &amp; " - " &amp; 19,AZ201-VLOOKUP(BI201,NyVs!$L$2:$V$4,DK201,1) &amp; " - " &amp; AZ201+VLOOKUP(BI201,NyVs!$L$2:$V$4,DK201,1))),"")</f>
        <v/>
      </c>
      <c r="CH201" s="4" t="str">
        <f>IF(AND(ISNUMBER(BA201),ISNUMBER(DK201)),IF(BA201-VLOOKUP(BI201,NyPp!$L$2:$V$4,DK201,1)&lt;1,1 &amp; " - " &amp; BA201+VLOOKUP(BI201,NyPp!$L$2:$V$4,DK201,1),IF(BA201+VLOOKUP(BI201,NyPp!$L$2:$V$4,DK201,1)&gt;19,BA201-VLOOKUP(BI201,NyPp!$L$2:$V$4,DK201,1) &amp; " - " &amp; 19,BA201-VLOOKUP(BI201,NyPp!$L$2:$V$4,DK201,1) &amp; " - " &amp; BA201+VLOOKUP(BI201,NyPp!$L$2:$V$4,DK201,1))),"")</f>
        <v/>
      </c>
      <c r="CI201" s="4" t="str">
        <f>IF(AND(ISNUMBER(BB201),ISNUMBER(DK201)),IF(BB201-VLOOKUP(BI201,NyIGS!$L$2:$V$4,DK201,1)&lt;40,40 &amp; " - " &amp; BB201+VLOOKUP(BI201,NyIGS!$L$2:$V$4,DK201,1),IF(BB201+VLOOKUP(BI201,NyIGS!$L$2:$V$4,DK201,1)&gt;160,BB201-VLOOKUP(BI201,NyIGS!$L$2:$V$4,DK201,1) &amp; " - " &amp; 160,BB201-VLOOKUP(BI201,NyIGS!$L$2:$V$4,DK201,1) &amp; " - " &amp; BB201+VLOOKUP(BI201,NyIGS!$L$2:$V$4,DK201,1))),"")</f>
        <v/>
      </c>
      <c r="CJ201" s="4" t="str">
        <f>IF(AND(ISNUMBER(BC201),ISNUMBER(DK201)),IF(BC201-VLOOKUP(BI201,NyIRS!$L$2:$V$4,DK201,1)&lt;40,40 &amp; " - " &amp; BC201+VLOOKUP(BI201,NyIRS!$L$2:$V$4,DK201,1),IF(BC201+VLOOKUP(BI201,NyIRS!$L$2:$V$4,DK201,1)&gt;160,BC201-VLOOKUP(BI201,NyIRS!$L$2:$V$4,DK201,1) &amp; " - " &amp; 160,BC201-VLOOKUP(BI201,NyIRS!$L$2:$V$4,DK201,1) &amp; " - " &amp; BC201+VLOOKUP(BI201,NyIRS!$L$2:$V$4,DK201,1))),"")</f>
        <v/>
      </c>
      <c r="CK201" s="4" t="str">
        <f>IF(AND(ISNUMBER(BD201),ISNUMBER(DK201)),IF(BD201-VLOOKUP(BI201,NyIES!$L$2:$V$4,DK201,1)&lt;40,40 &amp; " - " &amp; BD201+VLOOKUP(BI201,NyIES!$L$2:$V$4,DK201,1),IF(BD201+VLOOKUP(BI201,NyIES!$L$2:$V$4,DK201,1)&gt;160,BD201-VLOOKUP(BI201,NyIES!$L$2:$V$4,DK201,1) &amp; " - " &amp; 160,BD201-VLOOKUP(BI201,NyIES!$L$2:$V$4,DK201,1) &amp; " - " &amp; BD201+VLOOKUP(BI201,NyIES!$L$2:$V$4,DK201,1))),"")</f>
        <v/>
      </c>
      <c r="CL201" s="4" t="str">
        <f>IF(AND(ISNUMBER(BE201),ISNUMBER(DK201)),IF(BE201-VLOOKUP(BI201,NyISI!$L$2:$V$4,DK201,1)&lt;40,40 &amp; " - " &amp; BE201+VLOOKUP(BI201,NyISI!$L$2:$V$4,DK201,1),IF(BE201+VLOOKUP(BI201,NyISI!$L$2:$V$4,DK201,1)&gt;160,BE201-VLOOKUP(BI201,NyISI!$L$2:$V$4,DK201,1) &amp; " - " &amp; 160,BE201-VLOOKUP(BI201,NyISI!$L$2:$V$4,DK201,1) &amp; " - " &amp; BE201+VLOOKUP(BI201,NyISI!$L$2:$V$4,DK201,1))),"")</f>
        <v/>
      </c>
      <c r="CM201" s="4" t="str">
        <f>IF(AND(ISNUMBER(DK201),DK201&lt;8),IF(AND(ISNUMBER(BF201),ISNUMBER(DK201)),IF(BF201-VLOOKUP(BI201,NyISS!$L$2:$V$4,DK201,1)&lt;40,40 &amp; " - " &amp; BF201+VLOOKUP(BI201,NyISS!$L$2:$V$4,DK201,1),IF(BF201+VLOOKUP(BI201,NyISS!$L$2:$V$4,DK201,1)&gt;160,BF201-VLOOKUP(BI201,NyISS!$L$2:$V$4,DK201,1) &amp; " - " &amp; 160,BF201-VLOOKUP(BI201,NyISS!$L$2:$V$4,DK201,1) &amp; " - " &amp; BF201+VLOOKUP(BI201,NyISS!$L$2:$V$4,DK201,1))),""),"")</f>
        <v/>
      </c>
      <c r="CN201" s="4" t="str">
        <f>IF(AND(ISNUMBER(DK201),DK201&gt;7),IF(AND(ISNUMBER(BG201),ISNUMBER(DK201)),IF(BG201-VLOOKUP(BI201,NyISM!$L$2:$V$4,DK201,1)&lt;40,40 &amp; " - " &amp; BG201+VLOOKUP(BI201,NyISM!$L$2:$V$4,DK201,1),IF(BG201+VLOOKUP(BI201,NyISM!$L$2:$V$4,DK201,1)&gt;160,BG201-VLOOKUP(BI201,NyISM!$L$2:$V$4,DK201,1) &amp; " - " &amp; 160,BG201-VLOOKUP(BI201,NyISM!$L$2:$V$4,DK201,1) &amp; " - " &amp; BG201+VLOOKUP(BI201,NyISM!$L$2:$V$4,DK201,1))),""),"")</f>
        <v/>
      </c>
      <c r="CO201" s="4" t="str">
        <f>IF(AND(ISNUMBER(BH201),ISNUMBER(DK201)),IF(BH201-VLOOKUP(BI201,NyIAM!$L$2:$V$4,DK201,1)&lt;40,40 &amp; " - " &amp; BH201+VLOOKUP(BI201,NyIAM!$L$2:$V$4,DK201,1),IF(BH201+VLOOKUP(BI201,NyIAM!$L$2:$V$4,DK201,1)&gt;160,BH201-VLOOKUP(BI201,NyIAM!$L$2:$V$4,DK201,1) &amp; " - " &amp; 160,BH201-VLOOKUP(BI201,NyIAM!$L$2:$V$4,DK201,1) &amp; " - " &amp; BH201+VLOOKUP(BI201,NyIAM!$L$2:$V$4,DK201,1))),"")</f>
        <v/>
      </c>
      <c r="CP201" s="4" t="str">
        <f>IF(AF201="","",IF(AND(ISNUMBER(AF201),ISNUMBER(DK201)),IF(VLOOKUP(AF201,NyOm!$A$2:$K$30,DK201,1)=1,"Onormalt få ord",IF(VLOOKUP(AF201,NyOm!$A$2:$K$30,DK201,1)=2,"Färre antal ord än normalt",IF(VLOOKUP(AF201,NyOm!$A$2:$K$30,DK201,1)=3,"Normalt antal ord","")))))</f>
        <v/>
      </c>
      <c r="CQ201" s="4" t="str">
        <f>IF(AB201="","",IF(AND(ISNUMBER(AB201),ISNUMBER(DK201)),IF(VLOOKUP(AB201,NyPbTid!$A$2:$K$218,DK201,1)=1,"Onormalt lång tidsåtgång",IF(VLOOKUP(AB201,NyPbTid!$A$2:$K$218,DK201,1)=2,"Långsammare än normalt",IF(VLOOKUP(AB201,NyPbTid!$A$2:$K$218,DK201,1)=3,"Normal tidsåtgång","")))))</f>
        <v/>
      </c>
      <c r="CR201" s="4" t="str">
        <f>IF(AC201="","",IF(AND(ISNUMBER(AC201),ISNUMBER(DK201)),IF(VLOOKUP(AC201,NyPbFel!$A$2:$K$18,DK201,1)=1,"Onormalt antal fel",IF(VLOOKUP(AC201,NyPbFel!$A$2:$K$18,DK201,1)=2,"Fler fel än normalt",IF(VLOOKUP(AC201,NyPbFel!$A$2:$K$18,DK201,1)=3,"Normalt antal fel","")))))</f>
        <v/>
      </c>
      <c r="CS201" s="4" t="str">
        <f t="shared" si="72"/>
        <v/>
      </c>
      <c r="CT201" s="4" t="str">
        <f>IF(OR(ISNUMBER(CS201),CS201="0**"),IF(ISNUMBER(CS201),CS201/ABS(CS201)*VLOOKUP(1,SignDiff!$A$3:$K$4,DK201,1),VLOOKUP(1,SignDiff!$A$3:$K$4,DK201,1)),"")</f>
        <v/>
      </c>
      <c r="CU201" s="4" t="str">
        <f>IF(OR(ISNUMBER(CS201),CS201="0**"),IF(ISNUMBER(CS201),CS201/ABS(CS201)*VLOOKUP(1,SignDiff!$A$7:$K$8,DK201,1),VLOOKUP(1,SignDiff!$A$7:$K$8,DK201,1)),"")</f>
        <v/>
      </c>
      <c r="CV201" s="4" t="str">
        <f t="shared" si="73"/>
        <v/>
      </c>
      <c r="CW201" s="4" t="str">
        <f t="shared" si="74"/>
        <v/>
      </c>
      <c r="CX201" s="4" t="str">
        <f>IF(OR(ISNUMBER(CS201),CS201="0**"),IF(CS201="0**",VLOOKUP(0,'IRS-IES'!$A$2:$C$43,2,1),IF(CS201&lt;0,VLOOKUP(ABS(CS201),'IRS-IES'!$A$2:$C$43,2,1),VLOOKUP(ABS(CS201),'IRS-IES'!$A$2:$C$43,3,1))),"")</f>
        <v/>
      </c>
      <c r="CY201" s="4" t="str">
        <f t="shared" si="75"/>
        <v/>
      </c>
      <c r="CZ201" s="4" t="str">
        <f>IF(OR(ISNUMBER(CY201),CY201="0**"),IF(ISNUMBER(CY201),CY201/ABS(CY201)*VLOOKUP(2,SignDiff!$A$3:$K$4,DK201,1),VLOOKUP(2,SignDiff!$A$3:$K$4,DK201,1)),"")</f>
        <v/>
      </c>
      <c r="DA201" s="4" t="str">
        <f>IF(OR(ISNUMBER(CY201),CY201="0**"),IF(ISNUMBER(CY201),CY201/ABS(CY201)*VLOOKUP(2,SignDiff!$A$7:$K$8,DK201,1),VLOOKUP(2,SignDiff!$A$7:$K$8,DK201,1)),"")</f>
        <v/>
      </c>
      <c r="DB201" s="4" t="str">
        <f t="shared" si="76"/>
        <v/>
      </c>
      <c r="DC201" s="4" t="str">
        <f t="shared" si="77"/>
        <v/>
      </c>
      <c r="DD201" s="4" t="str">
        <f>IF(OR(ISNUMBER(CY201),CY201="0**"),IF(CY201="0**",VLOOKUP(0,'ISI-ISS'!$A$2:$C$43,2,1),IF(CY201&lt;0,VLOOKUP(ABS(CY201),'ISI-ISS'!$A$2:$C$43,2,1),VLOOKUP(ABS(CY201),'ISI-ISS'!$A$2:$C$43,3,1))),"")</f>
        <v/>
      </c>
      <c r="DE201" s="4" t="str">
        <f t="shared" si="78"/>
        <v/>
      </c>
      <c r="DF201" s="4" t="str">
        <f>IF(OR(ISNUMBER(DE201),DE201="0**"),IF(ISNUMBER(DE201),DE201/ABS(DE201)*VLOOKUP(2,SignDiff!$A$3:$K$4,DK201,1),VLOOKUP(2,SignDiff!$A$3:$K$4,DK201,1)),"")</f>
        <v/>
      </c>
      <c r="DG201" s="4" t="str">
        <f>IF(OR(ISNUMBER(DE201),DE201="0**"),IF(ISNUMBER(DE201),DE201/ABS(DE201)*VLOOKUP(2,SignDiff!$A$7:$K$8,DK201,1),VLOOKUP(2,SignDiff!$A$7:$K$8,DK201,1)),"")</f>
        <v/>
      </c>
      <c r="DH201" s="4" t="str">
        <f t="shared" si="79"/>
        <v/>
      </c>
      <c r="DI201" s="4" t="str">
        <f t="shared" si="80"/>
        <v/>
      </c>
      <c r="DJ201" s="4" t="str">
        <f>IF(OR(ISNUMBER(DE201),DE201="0**"),IF(DE201="0**",VLOOKUP(0,'ISI-ISM'!$A$2:$C$43,2,1),IF(DE201&lt;0,VLOOKUP(ABS(DE201),'ISI-ISM'!$A$2:$C$43,2,1),VLOOKUP(ABS(DE201),'ISI-ISM'!$A$2:$C$43,3,1))),"")</f>
        <v/>
      </c>
      <c r="DK201" s="4" t="str">
        <f>IF(ISERROR(VLOOKUP(N201,age!$A$2:$C$11,2,1)),"",VLOOKUP(N201,age!$A$2:$C$11,2,1))</f>
        <v/>
      </c>
      <c r="DL201" s="4" t="str">
        <f>IF(ISERROR(VLOOKUP(N201,age!$A$2:$C$11,3,1)),"",VLOOKUP(N201,age!$A$2:$C$11,3,1))</f>
        <v/>
      </c>
      <c r="DM201" s="4">
        <f t="shared" si="67"/>
        <v>0</v>
      </c>
      <c r="DN201" s="4">
        <f t="shared" si="68"/>
        <v>0</v>
      </c>
      <c r="DO201" s="4">
        <f t="shared" si="69"/>
        <v>0</v>
      </c>
      <c r="DP201" s="4">
        <f t="shared" si="70"/>
        <v>0</v>
      </c>
      <c r="DQ201" s="4">
        <f t="shared" si="71"/>
        <v>0</v>
      </c>
      <c r="DR201" s="9" t="str">
        <f t="shared" si="81"/>
        <v/>
      </c>
      <c r="DS201" s="9" t="str">
        <f t="shared" si="82"/>
        <v/>
      </c>
      <c r="DT201" s="9" t="str">
        <f t="shared" si="83"/>
        <v/>
      </c>
      <c r="DU201" s="9" t="str">
        <f t="shared" si="84"/>
        <v/>
      </c>
      <c r="DV201" s="9" t="str">
        <f t="shared" si="85"/>
        <v/>
      </c>
      <c r="DW201" s="9" t="str">
        <f t="shared" si="86"/>
        <v/>
      </c>
      <c r="DX201" s="9" t="str">
        <f t="shared" si="87"/>
        <v/>
      </c>
      <c r="DY201" s="9" t="str">
        <f>IF(AND(ISNUMBER(AJ201),ISNUMBER(DK201)),IF(AJ201-VLOOKUP(BI201,NyFi!$L$2:$V$4,DK201,1)&lt;1,1,AJ201-VLOOKUP(BI201,NyFi!$L$2:$V$4,DK201,1)),"")</f>
        <v/>
      </c>
      <c r="DZ201" s="9" t="str">
        <f>IF(AND(ISNUMBER(DK201),DK201&lt;8),IF(AND(ISNUMBER(AK201),ISNUMBER(DK201)),IF(AK201-VLOOKUP(BI201,NyGs!$L$2:$V$4,DK201,1)&lt;1,1,AK201-VLOOKUP(BI201,NyGs!$L$2:$V$4,DK201,1)),""),"")</f>
        <v/>
      </c>
      <c r="EA201" s="9" t="str">
        <f>IF(AND(ISNUMBER(AL201),ISNUMBER(DK201)),IF(AL201-VLOOKUP(BI201,NyRm!$L$2:$V$4,DK201,1)&lt;1,1,AL201-VLOOKUP(BI201,NyRm!$L$2:$V$4,DK201,1)),"")</f>
        <v/>
      </c>
      <c r="EB201" s="9" t="str">
        <f>IF(AND(ISNUMBER(AM201),ISNUMBER(DK201)),IF(AM201-VLOOKUP(BI201,NyFm!$L$2:$V$4,DK201,1)&lt;1,1,AM201-VLOOKUP(BI201,NyFm!$L$2:$V$4,DK201,1)),"")</f>
        <v/>
      </c>
      <c r="EC201" s="9" t="str">
        <f>IF(AND(ISNUMBER(DK201),DK201&lt;8),IF(AND(ISNUMBER(AN201),ISNUMBER(DK201)),IF(AN201-VLOOKUP(BI201,NyLi1R!$L$2:$V$4,DK201,1)&lt;1,1,AN201-VLOOKUP(BI201,NyLi1R!$L$2:$V$4,DK201,1)),""),"")</f>
        <v/>
      </c>
      <c r="ED201" s="9" t="str">
        <f>IF(AND(ISNUMBER(DK201),DK201&lt;8),IF(AND(ISNUMBER(AO201),ISNUMBER(DK201)),IF(AO201-VLOOKUP(BI201,NyLi1E!$L$2:$V$4,DK201,1)&lt;1,1,AO201-VLOOKUP(BI201,NyLi1E!$L$2:$V$4,DK201,1)),""),"")</f>
        <v/>
      </c>
      <c r="EE201" s="9" t="str">
        <f>IF(AND(ISNUMBER(DK201),DK201&lt;8),IF(AND(ISNUMBER(AP201),ISNUMBER(DK201)),IF(AP201-VLOOKUP(BI201,NyLi1T!$L$2:$V$4,DK201,1)&lt;1,1,AP201-VLOOKUP(BI201,NyLi1T!$L$2:$V$4,DK201,1)),""),"")</f>
        <v/>
      </c>
      <c r="EF201" s="9" t="str">
        <f>IF(AND(ISNUMBER(DK201),DK201&gt;7),IF(AND(ISNUMBER(AQ201),ISNUMBER(DK201)),IF(AQ201-VLOOKUP(BI201,NyLi2R!$L$2:$V$4,DK201,1)&lt;1,1,AQ201-VLOOKUP(BI201,NyLi2R!$L$2:$V$4,DK201,1)),""),"")</f>
        <v/>
      </c>
      <c r="EG201" s="9" t="str">
        <f>IF(AND(ISNUMBER(DK201),DK201&gt;7),IF(AND(ISNUMBER(AR201),ISNUMBER(DK201)),IF(AR201-VLOOKUP(BI201,NyLi2E!$L$2:$V$4,DK201,1)&lt;1,1,AR201-VLOOKUP(BI201,NyLi2E!$L$2:$V$4,DK201,1)),""),"")</f>
        <v/>
      </c>
      <c r="EH201" s="9" t="str">
        <f>IF(AND(ISNUMBER(DK201),DK201&gt;7),IF(AND(ISNUMBER(AS201),ISNUMBER(DK201)),IF(AS201-VLOOKUP(BI201,NyLi2T!$L$2:$V$4,DK201,1)&lt;1,1,AS201-VLOOKUP(BI201,NyLi2T!$L$2:$V$4,DK201,1)),""),"")</f>
        <v/>
      </c>
      <c r="EI201" s="9" t="str">
        <f>IF(AND(ISNUMBER(DK201),DK201&lt;8),IF(AND(ISNUMBER(AT201),ISNUMBER(DK201)),IF(AT201-VLOOKUP(BI201,NySs!$L$2:$V$4,DK201,1)&lt;1,1,AT201-VLOOKUP(BI201,NySs!$L$2:$V$4,DK201,1)),""),"")</f>
        <v/>
      </c>
      <c r="EJ201" s="9" t="str">
        <f>IF(AND(ISNUMBER(DK201),DK201&lt;9),IF(AND(ISNUMBER(AU201),ISNUMBER(DK201)),IF(AU201-VLOOKUP(BI201,NyEo!$L$2:$V$4,DK201,1)&lt;1,1,AU201-VLOOKUP(BI201,NyEo!$L$2:$V$4,DK201,1)),""),"")</f>
        <v/>
      </c>
      <c r="EK201" s="9" t="str">
        <f>IF(AND(ISNUMBER(DK201),DK201&gt;7),IF(AND(ISNUMBER(AV201),ISNUMBER(DK201)),IF(AV201-VLOOKUP(BI201,NyHt!$L$2:$V$4,DK201,1)&lt;1,1,AV201-VLOOKUP(BI201,NyHt!$L$2:$V$4,DK201,1)),""),"")</f>
        <v/>
      </c>
      <c r="EL201" s="9" t="str">
        <f>IF(AND(ISNUMBER(AW201),ISNUMBER(DK201)),IF(AW201-VLOOKUP(BI201,NySiF!$L$2:$V$4,DK201,1)&lt;1,1,AW201-VLOOKUP(BI201,NySiF!$L$2:$V$4,DK201,1)),"")</f>
        <v/>
      </c>
      <c r="EM201" s="9" t="str">
        <f>IF(AND(ISNUMBER(AX201),ISNUMBER(DK201)),IF(AX201-VLOOKUP(BI201,NySiB!$L$2:$V$4,DK201,1)&lt;1,1,AX201-VLOOKUP(BI201,NySiB!$L$2:$V$4,DK201,1)),"")</f>
        <v/>
      </c>
      <c r="EN201" s="9" t="str">
        <f>IF(AND(ISNUMBER(AY201),ISNUMBER(DK201)),IF(AY201-VLOOKUP(BI201,NySiT!$L$2:$V$4,DK201,1)&lt;1,1,AY201-VLOOKUP(BI201,NySiT!$L$2:$V$4,DK201,1)),"")</f>
        <v/>
      </c>
      <c r="EO201" s="9" t="str">
        <f>IF(AND(ISNUMBER(AZ201),ISNUMBER(DK201)),IF(AZ201-VLOOKUP(BI201,NyVs!$L$2:$V$4,DK201,1)&lt;1,1,AZ201-VLOOKUP(BI201,NyVs!$L$2:$V$4,DK201,1)),"")</f>
        <v/>
      </c>
      <c r="EP201" s="9" t="str">
        <f>IF(AND(ISNUMBER(BA201),ISNUMBER(DK201)),IF(BA201-VLOOKUP(BI201,NyPp!$L$2:$V$4,DK201,1)&lt;1,1,BA201-VLOOKUP(BI201,NyPp!$L$2:$V$4,DK201,1)),"")</f>
        <v/>
      </c>
      <c r="EQ201" s="9" t="str">
        <f>IF(AND(ISNUMBER(BB201),ISNUMBER(DK201)),IF(BB201-VLOOKUP(BI201,NyIGS!$L$2:$V$4,DK201,1)&lt;40,40,BB201-VLOOKUP(BI201,NyIGS!$L$2:$V$4,DK201,1)),"")</f>
        <v/>
      </c>
      <c r="ER201" s="9" t="str">
        <f>IF(AND(ISNUMBER(BC201),ISNUMBER(DK201)),IF(BC201-VLOOKUP(BI201,NyIRS!$L$2:$V$4,DK201,1)&lt;40,40,BC201-VLOOKUP(BI201,NyIRS!$L$2:$V$4,DK201,1)),"")</f>
        <v/>
      </c>
      <c r="ES201" s="9" t="str">
        <f>IF(AND(ISNUMBER(BD201),ISNUMBER(DK201)),IF(BD201-VLOOKUP(BI201,NyIES!$L$2:$V$4,DK201,1)&lt;40,40,BD201-VLOOKUP(BI201,NyIES!$L$2:$V$4,DK201,1)),"")</f>
        <v/>
      </c>
      <c r="ET201" s="9" t="str">
        <f>IF(AND(ISNUMBER(BE201),ISNUMBER(DK201)),IF(BE201-VLOOKUP(BI201,NyISI!$L$2:$V$4,DK201,1)&lt;40,40,BE201-VLOOKUP(BI201,NyISI!$L$2:$V$4,DK201,1)),"")</f>
        <v/>
      </c>
      <c r="EU201" s="9" t="str">
        <f>IF(AND(ISNUMBER(DK201),DK201&lt;8),IF(AND(ISNUMBER(BF201),ISNUMBER(DK201)),IF(BF201-VLOOKUP(BI201,NyISS!$L$2:$V$4,DK201,1)&lt;40,40,BF201-VLOOKUP(BI201,NyISS!$L$2:$V$4,DK201,1)),""),"")</f>
        <v/>
      </c>
      <c r="EV201" s="9" t="str">
        <f>IF(AND(ISNUMBER(DK201),DK201&gt;7),IF(AND(ISNUMBER(BG201),ISNUMBER(DK201)),IF(BG201-VLOOKUP(BI201,NyISM!$L$2:$V$4,DK201,1)&lt;40,40,BG201-VLOOKUP(BI201,NyISM!$L$2:$V$4,DK201,1)),""),"")</f>
        <v/>
      </c>
      <c r="EW201" s="9" t="str">
        <f>IF(AND(ISNUMBER(BH201),ISNUMBER(DK201)),IF(BH201-VLOOKUP(BI201,NyIAM!$L$2:$V$4,DK201,1)&lt;40,40,BH201-VLOOKUP(BI201,NyIAM!$L$2:$V$4,DK201,1)),"")</f>
        <v/>
      </c>
      <c r="EX201" s="9" t="str">
        <f>IF(AND(ISNUMBER(AJ201),ISNUMBER(DK201)),IF(AJ201+VLOOKUP(BI201,NyFi!$L$2:$V$4,DK201,1)&gt;19,19,AJ201+VLOOKUP(BI201,NyFi!$L$2:$V$4,DK201,1)),"")</f>
        <v/>
      </c>
      <c r="EY201" s="9" t="str">
        <f>IF(AND(ISNUMBER(DK201),DK201&lt;8),IF(AND(ISNUMBER(AK201),ISNUMBER(DK201)),IF(AK201+VLOOKUP(BI201,NyGs!$L$2:$V$4,DK201,1)&gt;19,19,AK201+VLOOKUP(BI201,NyGs!$L$2:$V$4,DK201,1)),""),"")</f>
        <v/>
      </c>
      <c r="EZ201" s="9" t="str">
        <f>IF(AND(ISNUMBER(AL201),ISNUMBER(DK201)),IF(AL201+VLOOKUP(BI201,NyRm!$L$2:$V$4,DK201,1)&gt;19,19,AL201+VLOOKUP(BI201,NyRm!$L$2:$V$4,DK201,1)),"")</f>
        <v/>
      </c>
      <c r="FA201" s="9" t="str">
        <f>IF(AND(ISNUMBER(AM201),ISNUMBER(DK201)),IF(AM201+VLOOKUP(BI201,NyFm!$L$2:$V$4,DK201,1)&gt;19,19,AM201+VLOOKUP(BI201,NyFm!$L$2:$V$4,DK201,1)),"")</f>
        <v/>
      </c>
      <c r="FB201" s="9" t="str">
        <f>IF(AND(ISNUMBER(DK201),DK201&lt;8),IF(AND(ISNUMBER(AN201),ISNUMBER(DK201)),IF(AN201+VLOOKUP(BI201,NyLi1R!$L$2:$V$4,DK201,1)&gt;19,19,AN201+VLOOKUP(BI201,NyLi1R!$L$2:$V$4,DK201,1)),""),"")</f>
        <v/>
      </c>
      <c r="FC201" s="9" t="str">
        <f>IF(AND(ISNUMBER(DK201),DK201&lt;8),IF(AND(ISNUMBER(AO201),ISNUMBER(DK201)),IF(AO201+VLOOKUP(BI201,NyLi1E!$L$2:$V$4,DK201,1)&gt;19,19,AO201+VLOOKUP(BI201,NyLi1E!$L$2:$V$4,DK201,1)),""),"")</f>
        <v/>
      </c>
      <c r="FD201" s="9" t="str">
        <f>IF(AND(ISNUMBER(DK201),DK201&lt;8),IF(AND(ISNUMBER(AP201),ISNUMBER(DK201)),IF(AP201+VLOOKUP(BI201,NyLi1T!$L$2:$V$4,DK201,1)&gt;19,19,AP201+VLOOKUP(BI201,NyLi1T!$L$2:$V$4,DK201,1)),""),"")</f>
        <v/>
      </c>
      <c r="FE201" s="9" t="str">
        <f>IF(AND(ISNUMBER(DK201),DK201&gt;7),IF(AND(ISNUMBER(AQ201),ISNUMBER(DK201)),IF(AQ201+VLOOKUP(BI201,NyLi2R!$L$2:$V$4,DK201,1)&gt;19,19,AQ201+VLOOKUP(BI201,NyLi2R!$L$2:$V$4,DK201,1)),""),"")</f>
        <v/>
      </c>
      <c r="FF201" s="9" t="str">
        <f>IF(AND(ISNUMBER(DK201),DK201&gt;7),IF(AND(ISNUMBER(AR201),ISNUMBER(DK201)),IF(AR201+VLOOKUP(BI201,NyLi2E!$L$2:$V$4,DK201,1)&gt;19,19,AR201+VLOOKUP(BI201,NyLi2E!$L$2:$V$4,DK201,1)),""),"")</f>
        <v/>
      </c>
      <c r="FG201" s="9" t="str">
        <f>IF(AND(ISNUMBER(DK201),DK201&gt;7),IF(AND(ISNUMBER(AS201),ISNUMBER(DK201)),IF(AS201+VLOOKUP(BI201,NyLi2T!$L$2:$V$4,DK201,1)&gt;19,19,AS201+VLOOKUP(BI201,NyLi2T!$L$2:$V$4,DK201,1)),""),"")</f>
        <v/>
      </c>
      <c r="FH201" s="9" t="str">
        <f>IF(AND(ISNUMBER(DK201),DK201&lt;8),IF(AND(ISNUMBER(AT201),ISNUMBER(DK201)),IF(AT201+VLOOKUP(BI201,NySs!$L$2:$V$4,DK201,1)&gt;19,19,AT201+VLOOKUP(BI201,NySs!$L$2:$V$4,DK201,1)),""),"")</f>
        <v/>
      </c>
      <c r="FI201" s="9" t="str">
        <f>IF(AND(ISNUMBER(DK201),DK201&lt;9),IF(AND(ISNUMBER(AU201),ISNUMBER(DK201)),IF(AU201+VLOOKUP(BI201,NyEo!$L$2:$V$4,DK201,1)&gt;19,19,AU201+VLOOKUP(BI201,NyEo!$L$2:$V$4,DK201,1)),""),"")</f>
        <v/>
      </c>
      <c r="FJ201" s="9" t="str">
        <f>IF(AND(ISNUMBER(DK201),DK201&gt;7),IF(AND(ISNUMBER(AV201),ISNUMBER(DK201)),IF(AV201+VLOOKUP(BI201,NyHt!$L$2:$V$4,DK201,1)&gt;19,19,AV201+VLOOKUP(BI201,NyHt!$L$2:$V$4,DK201,1)),""),"")</f>
        <v/>
      </c>
      <c r="FK201" s="9" t="str">
        <f>IF(AND(ISNUMBER(AW201),ISNUMBER(DK201)),IF(AW201+VLOOKUP(BI201,NySiF!$L$2:$V$4,DK201,1)&gt;19,19,AW201+VLOOKUP(BI201,NySiF!$L$2:$V$4,DK201,1)),"")</f>
        <v/>
      </c>
      <c r="FL201" s="9" t="str">
        <f>IF(AND(ISNUMBER(AX201),ISNUMBER(DK201)),IF(AX201+VLOOKUP(BI201,NySiB!$L$2:$V$4,DK201,1)&gt;19,19,AX201+VLOOKUP(BI201,NySiB!$L$2:$V$4,DK201,1)),"")</f>
        <v/>
      </c>
      <c r="FM201" s="9" t="str">
        <f>IF(AND(ISNUMBER(AY201),ISNUMBER(DK201)),IF(AY201+VLOOKUP(BI201,NySiT!$L$2:$V$4,DK201,1)&gt;19,19,AY201+VLOOKUP(BI201,NySiT!$L$2:$V$4,DK201,1)),"")</f>
        <v/>
      </c>
      <c r="FN201" s="9" t="str">
        <f>IF(AND(ISNUMBER(AZ201),ISNUMBER(DK201)),IF(AZ201+VLOOKUP(BI201,NyVs!$L$2:$V$4,DK201,1)&gt;19,19,AZ201+VLOOKUP(BI201,NyVs!$L$2:$V$4,DK201,1)),"")</f>
        <v/>
      </c>
      <c r="FO201" s="9" t="str">
        <f>IF(AND(ISNUMBER(BA201),ISNUMBER(DK201)),IF(BA201+VLOOKUP(BI201,NyPp!$L$2:$V$4,DK201,1)&gt;19,19,BA201+VLOOKUP(BI201,NyPp!$L$2:$V$4,DK201,1)),"")</f>
        <v/>
      </c>
      <c r="FP201" s="9" t="str">
        <f>IF(AND(ISNUMBER(BB201),ISNUMBER(DK201)),IF(BB201+VLOOKUP(BI201,NyIGS!$L$2:$V$4,DK201,1)&gt;160,160,BB201+VLOOKUP(BI201,NyIGS!$L$2:$V$4,DK201,1)),"")</f>
        <v/>
      </c>
      <c r="FQ201" s="9" t="str">
        <f>IF(AND(ISNUMBER(BC201),ISNUMBER(DK201)),IF(BC201+VLOOKUP(BI201,NyIRS!$L$2:$V$4,DK201,1)&gt;160,160,BC201+VLOOKUP(BI201,NyIRS!$L$2:$V$4,DK201,1)),"")</f>
        <v/>
      </c>
      <c r="FR201" s="9" t="str">
        <f>IF(AND(ISNUMBER(BD201),ISNUMBER(DK201)),IF(BD201+VLOOKUP(BI201,NyIES!$L$2:$V$4,DK201,1)&gt;160,160, BD201+VLOOKUP(BI201,NyIES!$L$2:$V$4,DK201,1)),"")</f>
        <v/>
      </c>
      <c r="FS201" s="9" t="str">
        <f>IF(AND(ISNUMBER(BE201),ISNUMBER(DK201)),IF(BE201+VLOOKUP(BI201,NyISI!$L$2:$V$4,DK201,1)&gt;160,160,BE201+VLOOKUP(BI201,NyISI!$L$2:$V$4,DK201,1)),"")</f>
        <v/>
      </c>
      <c r="FT201" s="9" t="str">
        <f>IF(AND(ISNUMBER(DK201),DK201&lt;8),IF(AND(ISNUMBER(BF201),ISNUMBER(DK201)),IF(BF201+VLOOKUP(BI201,NyISS!$L$2:$V$4,DK201,1)&gt;160,160,BF201+VLOOKUP(BI201,NyISS!$L$2:$V$4,DK201,1)),""),"")</f>
        <v/>
      </c>
      <c r="FU201" s="9" t="str">
        <f>IF(AND(ISNUMBER(DK201),DK201&gt;7),IF(AND(ISNUMBER(BG201),ISNUMBER(DK201)),IF(BG201+VLOOKUP(BI201,NyISM!$L$2:$V$4,DK201,1)&gt;160,160,BG201+VLOOKUP(BI201,NyISM!$L$2:$V$4,DK201,1)),""),"")</f>
        <v/>
      </c>
      <c r="FV201" s="9" t="str">
        <f>IF(AND(ISNUMBER(BH201),ISNUMBER(DK201)),IF(BH201+VLOOKUP(BI201,NyIAM!$L$2:$V$4,DK201,1)&gt;160,160,BH201+VLOOKUP(BI201,NyIAM!$L$2:$V$4,DK201,1)),"")</f>
        <v/>
      </c>
    </row>
    <row r="202" spans="1:178" x14ac:dyDescent="0.2">
      <c r="A202" s="51"/>
      <c r="B202" s="51"/>
      <c r="C202" s="51"/>
      <c r="D202" s="51"/>
      <c r="E202" s="51"/>
      <c r="F202" s="51"/>
      <c r="G202" s="51"/>
      <c r="H202" s="51"/>
      <c r="I202" s="51"/>
      <c r="J202" s="52"/>
      <c r="K202" s="52"/>
      <c r="L202" s="53"/>
      <c r="M202" s="53"/>
      <c r="N202" s="58" t="str">
        <f t="shared" si="66"/>
        <v/>
      </c>
      <c r="O202" s="53"/>
      <c r="P202" s="53"/>
      <c r="Q202" s="53"/>
      <c r="R202" s="53"/>
      <c r="S202" s="53"/>
      <c r="T202" s="53"/>
      <c r="U202" s="53"/>
      <c r="V202" s="53"/>
      <c r="W202" s="53"/>
      <c r="X202" s="53"/>
      <c r="Y202" s="53"/>
      <c r="Z202" s="53"/>
      <c r="AA202" s="53"/>
      <c r="AB202" s="53"/>
      <c r="AC202" s="53"/>
      <c r="AD202" s="53"/>
      <c r="AE202" s="53"/>
      <c r="AF202" s="53"/>
      <c r="AG202" s="53"/>
      <c r="AH202" s="53"/>
      <c r="AI202" s="53"/>
      <c r="AJ202" s="4" t="str">
        <f>IF(O202="","",IF(ISNUMBER(N202),VLOOKUP(O202,NyFi!$A$2:$K$40,DK202),""))</f>
        <v/>
      </c>
      <c r="AK202" s="4" t="str">
        <f>IF(P202="","",IF(AND(ISNUMBER(N202),DK202&lt;8),VLOOKUP(P202,NyGs!$A$2:$G$41,DK202),""))</f>
        <v/>
      </c>
      <c r="AL202" s="4" t="str">
        <f>IF(AA202="","",IF(ISNUMBER(N202),VLOOKUP(AA202,NyRm!$A$2:$K$56,DK202),""))</f>
        <v/>
      </c>
      <c r="AM202" s="4" t="str">
        <f>IF(Z202="","",IF(ISNUMBER(N202),VLOOKUP(Z202,NyFm!$A$2:$K$46,DK202),""))</f>
        <v/>
      </c>
      <c r="AN202" s="4" t="str">
        <f>IF(U202="","",IF(AND(ISNUMBER(N202),DK202&lt;8),VLOOKUP(U202,NyLi1R!$A$2:$G$20,DK202),""))</f>
        <v/>
      </c>
      <c r="AO202" s="4" t="str">
        <f>IF(V202="","",IF(AND(ISNUMBER(N202),DK202&lt;8),VLOOKUP(V202,NyLi1E!$A$2:$G$20,DK202),""))</f>
        <v/>
      </c>
      <c r="AP202" s="4" t="str">
        <f>IF(AND(ISNUMBER(N202),ISNUMBER(AN202),ISNUMBER(AO202),DK202&lt;8),VLOOKUP(AN202+AO202,NyLi1T!$A$2:$G$40,DK202),"")</f>
        <v/>
      </c>
      <c r="AQ202" s="4" t="str">
        <f>IF(W202="","",IF(AND(ISNUMBER(N202),DK202&gt;7),VLOOKUP(W202,NyLi2R!$A$2:$K$20,DK202),""))</f>
        <v/>
      </c>
      <c r="AR202" s="4" t="str">
        <f>IF(X202="","",IF(AND(ISNUMBER(N202),DK202&gt;7),VLOOKUP(X202,NyLi2E!$A$2:$K$20,DK202),""))</f>
        <v/>
      </c>
      <c r="AS202" s="4" t="str">
        <f>IF(AND(ISNUMBER(N202),ISNUMBER(AQ202),ISNUMBER(AR202),DK202&gt;7),VLOOKUP(AQ202+AR202,NyLi2T!$A$2:$K$40,DK202),"")</f>
        <v/>
      </c>
      <c r="AT202" s="4" t="str">
        <f>IF(AE202="","",IF(AND(ISNUMBER(N202),DK202&lt;8),VLOOKUP(AE202,NySs!$A$2:$G$28,DK202),""))</f>
        <v/>
      </c>
      <c r="AU202" s="4" t="str">
        <f>IF(AD202="","",IF(AND(ISNUMBER(N202),DK202&lt;9),VLOOKUP(AD202,NyEo!$A$2:$H$22,DK202),""))</f>
        <v/>
      </c>
      <c r="AV202" s="4" t="str">
        <f>IF(Q202="","",IF(AND(ISNUMBER(N202),DK202&gt;7),VLOOKUP(Q202,NyHt!$A$2:$K$17,DK202),""))</f>
        <v/>
      </c>
      <c r="AW202" s="4" t="str">
        <f>IF(R202="","",IF(ISNUMBER(N202),VLOOKUP(R202,NySiF!$A$2:$K$18,DK202),""))</f>
        <v/>
      </c>
      <c r="AX202" s="4" t="str">
        <f>IF(S202="","",IF(ISNUMBER(N202),VLOOKUP(S202,NySiB!$A$2:$K$16,DK202),""))</f>
        <v/>
      </c>
      <c r="AY202" s="4" t="str">
        <f>IF(T202="","",IF(ISNUMBER(N202),VLOOKUP(T202,NySiT!$A$2:$K$32,DK202),""))</f>
        <v/>
      </c>
      <c r="AZ202" s="4" t="str">
        <f>IF(Y202="","",IF(ISNUMBER(N202),VLOOKUP(Y202,NyVs!$A$2:$K$86,DK202),""))</f>
        <v/>
      </c>
      <c r="BA202" s="4" t="str">
        <f>IF(AI202="","",IF(ISNUMBER(N202),VLOOKUP(AI202,NyPp!$A$2:$K$202,DK202),""))</f>
        <v/>
      </c>
      <c r="BB202" s="4" t="str">
        <f>IF(AND(ISNUMBER(AJ202),ISNUMBER(AK202),ISNUMBER(AL202),ISNUMBER(AM202),DK202&lt;8),IF(COUNTIF(O202,0)+COUNTIF(P202,0)+COUNTIF(AA202,0)+COUNTIF(Z202,0)&gt;1,"",VLOOKUP(AJ202+AK202+AL202+AM202,NyIGS!$A$2:$K$78,DK202)),IF(AND(ISNUMBER(AJ202),ISNUMBER(AL202),ISNUMBER(AM202),ISNUMBER(AS202),DK202&gt;7),IF(COUNTIF(O202,0)+COUNTIF(AA202,0)+COUNTIF(Z202,0)+AND(COUNTIF(W202,0),COUNTIF(X202,0))&gt;1,"",VLOOKUP(AJ202+AL202+AM202+AS202,NyIGS!$A$2:$K$78,DK202)),""))</f>
        <v/>
      </c>
      <c r="BC202" s="4" t="str">
        <f>IF(AND(ISNUMBER(AJ202),ISNUMBER(AN202),ISNUMBER(AT202),DK202&lt;8),IF(COUNTIF(O202,0)+COUNTIF(U202,0)+COUNTIF(AE202,0)&gt;1,"",VLOOKUP(AJ202+AN202+AT202,NyIRS!$A$2:$K$59,DK202)),IF(AND(ISNUMBER(AJ202),ISNUMBER(AQ202),DK202&gt;7),IF(COUNTIF(O202,0)+COUNTIF(W202,0)&gt;1,"",VLOOKUP(AJ202+AQ202,NyIRS!$A$2:$K$59,DK202)),""))</f>
        <v/>
      </c>
      <c r="BD202" s="4" t="str">
        <f>IF(AND(ISNUMBER(AK202),ISNUMBER(AL202),ISNUMBER(AM202),DK202&lt;8),IF(COUNTIF(P202,0)+COUNTIF(AA202,0)+COUNTIF(Z202,0)&gt;1,"",VLOOKUP(AK202+AL202+AM202,NyIES!$A$2:$K$59,DK202)),IF(AND(ISNUMBER(AL202),ISNUMBER(AM202),ISNUMBER(AR202),DK202&gt;7),IF(COUNTIF(AA202,0)+COUNTIF(Z202,0)+COUNTIF(X202,0)&gt;1,"",VLOOKUP(AL202+AM202+AR202,NyIES!$A$2:$K$59,DK202)),""))</f>
        <v/>
      </c>
      <c r="BE202" s="4" t="str">
        <f>IF(AND(ISNUMBER(AJ202),ISNUMBER(AP202),ISNUMBER(AU202),DK202&lt;8),IF(COUNTIF(O202,0)+AND(COUNTIF(U202,0),COUNTIF(V202,0))+COUNTIF(AD202,0)&gt;1,"",VLOOKUP(AJ202+AP202+AU202,NyISI!$A$2:$K$59,DK202)),IF(AND(ISNUMBER(AS202),ISNUMBER(AU202),ISNUMBER(AV202),DK202=8),IF(COUNTIF(AD202,0)+COUNTIF(Q202,0)+AND(COUNTIF(W202,0),COUNTIF(X202,0))&gt;1,"",VLOOKUP(AS202+AU202+AV202,NyISI!$A$2:$K$59,DK202)),IF(AND(ISNUMBER(AS202),ISNUMBER(AV202),DK202&gt;8),IF(COUNTIF(Q202,0)+AND(COUNTIF(W202,0),COUNTIF(X202,0))&gt;1,"",VLOOKUP(AS202+AV202,NyISI!$A$2:$K$59,DK202)),"")))</f>
        <v/>
      </c>
      <c r="BF202" s="4" t="str">
        <f>IF(AND(ISNUMBER(AT202),ISNUMBER(AK202),ISNUMBER(AL202),ISNUMBER(AM202),DK202&lt;8),IF(COUNTIF(P202,0)+COUNTIF(AA202,0)+COUNTIF(Z202,0)+COUNTIF(AE202,0)&gt;1,"",VLOOKUP(AT202+AK202+AL202+AM202,NyISS!$A$2:$G$78,DK202)),"")</f>
        <v/>
      </c>
      <c r="BG202" s="4" t="str">
        <f>IF(AND(ISNUMBER(AJ202),ISNUMBER(AL202),ISNUMBER(AM202),DK202&gt;7),IF(COUNTIF(O202,0)+COUNTIF(AA202,0)+COUNTIF(Z202,0)&gt;1,"",VLOOKUP(AJ202+AL202+AM202,NyISM!$A$2:$K$59,DK202)),"")</f>
        <v/>
      </c>
      <c r="BH202" s="4" t="str">
        <f>IF(AND(ISNUMBER(AY202),ISNUMBER(AZ202)),IF(COUNTIF(T202,0)+COUNTIF(Y202,0)&gt;1,"",VLOOKUP(AY202+AZ202,NyIAM!$A$2:$K$40,DK202)),"")</f>
        <v/>
      </c>
      <c r="BJ202" s="4" t="str">
        <f>IF(ISNUMBER(BB202),VLOOKUP(BB202,Percentil!$A$2:$B$122,2,1),"")</f>
        <v/>
      </c>
      <c r="BK202" s="4" t="str">
        <f>IF(ISNUMBER(BC202),VLOOKUP(BC202,Percentil!$A$2:$B$122,2,1),"")</f>
        <v/>
      </c>
      <c r="BL202" s="4" t="str">
        <f>IF(ISNUMBER(BD202),VLOOKUP(BD202,Percentil!$A$2:$B$122,2,1),"")</f>
        <v/>
      </c>
      <c r="BM202" s="4" t="str">
        <f>IF(ISNUMBER(BE202),VLOOKUP(BE202,Percentil!$A$2:$B$122,2,1),"")</f>
        <v/>
      </c>
      <c r="BN202" s="4" t="str">
        <f>IF(ISNUMBER(BF202),VLOOKUP(BF202,Percentil!$A$2:$B$122,2,1),"")</f>
        <v/>
      </c>
      <c r="BO202" s="4" t="str">
        <f>IF(ISNUMBER(BG202),VLOOKUP(BG202,Percentil!$A$2:$B$122,2,1),"")</f>
        <v/>
      </c>
      <c r="BP202" s="4" t="str">
        <f>IF(ISNUMBER(BH202),VLOOKUP(BH202,Percentil!$A$2:$B$122,2,1),"")</f>
        <v/>
      </c>
      <c r="BQ202" s="4" t="str">
        <f>IF(AND(ISNUMBER(AJ202),ISNUMBER(DK202)),IF(AJ202-VLOOKUP(BI202,NyFi!$L$2:$V$4,DK202,1)&lt;1,1 &amp; " - " &amp; AJ202+VLOOKUP(BI202,NyFi!$L$2:$V$4,DK202,1),IF(AJ202+VLOOKUP(BI202,NyFi!$L$2:$V$4,DK202,1)&gt;19,AJ202-VLOOKUP(BI202,NyFi!$L$2:$V$4,DK202,1) &amp; " - " &amp; 19,AJ202-VLOOKUP(BI202,NyFi!$L$2:$V$4,DK202,1) &amp; " - " &amp; AJ202+VLOOKUP(BI202,NyFi!$L$2:$V$4,DK202,1))),"")</f>
        <v/>
      </c>
      <c r="BR202" s="4" t="str">
        <f>IF(AND(ISNUMBER(DK202),DK202&lt;8),IF(AND(ISNUMBER(AK202),ISNUMBER(DK202)),IF(AK202-VLOOKUP(BI202,NyGs!$L$2:$V$4,DK202,1)&lt;1,1 &amp; " - " &amp; AK202+VLOOKUP(BI202,NyGs!$L$2:$V$4,DK202,1),IF(AK202+VLOOKUP(BI202,NyGs!$L$2:$V$4,DK202,1)&gt;19,AK202-VLOOKUP(BI202,NyGs!$L$2:$V$4,DK202,1) &amp; " - " &amp; 19,AK202-VLOOKUP(BI202,NyGs!$L$2:$V$4,DK202,1) &amp; " - " &amp; AK202+VLOOKUP(BI202,NyGs!$L$2:$V$4,DK202,1))),""),"")</f>
        <v/>
      </c>
      <c r="BS202" s="4" t="str">
        <f>IF(AND(ISNUMBER(AL202),ISNUMBER(DK202)),IF(AL202-VLOOKUP(BI202,NyRm!$L$2:$V$4,DK202,1)&lt;1,1 &amp; " - " &amp; AL202+VLOOKUP(BI202,NyRm!$L$2:$V$4,DK202,1),IF(AL202+VLOOKUP(BI202,NyRm!$L$2:$V$4,DK202,1)&gt;19,AL202-VLOOKUP(BI202,NyRm!$L$2:$V$4,DK202,1) &amp; " - " &amp; 19,AL202-VLOOKUP(BI202,NyRm!$L$2:$V$4,DK202,1) &amp; " - " &amp; AL202+VLOOKUP(BI202,NyRm!$L$2:$V$4,DK202,1))),"")</f>
        <v/>
      </c>
      <c r="BT202" s="4" t="str">
        <f>IF(AND(ISNUMBER(AM202),ISNUMBER(DK202)),IF(AM202-VLOOKUP(BI202,NyFm!$L$2:$V$4,DK202,1)&lt;1,1 &amp; " - " &amp; AM202+VLOOKUP(BI202,NyFm!$L$2:$V$4,DK202,1),IF(AM202+VLOOKUP(BI202,NyFm!$L$2:$V$4,DK202,1)&gt;19,AM202-VLOOKUP(BI202,NyFm!$L$2:$V$4,DK202,1) &amp; " - " &amp; 19,AM202-VLOOKUP(BI202,NyFm!$L$2:$V$4,DK202,1) &amp; " - " &amp; AM202+VLOOKUP(BI202,NyFm!$L$2:$V$4,DK202,1))),"")</f>
        <v/>
      </c>
      <c r="BU202" s="4" t="str">
        <f>IF(AND(ISNUMBER(DK202),DK202&lt;8),IF(AND(ISNUMBER(AN202),ISNUMBER(DK202)),IF(AN202-VLOOKUP(BI202,NyLi1R!$L$2:$V$4,DK202,1)&lt;1,1 &amp; " - " &amp; AN202+VLOOKUP(BI202,NyLi1R!$L$2:$V$4,DK202,1),IF(AN202+VLOOKUP(BI202,NyLi1R!$L$2:$V$4,DK202,1)&gt;19,AN202-VLOOKUP(BI202,NyLi1R!$L$2:$V$4,DK202,1) &amp; " - " &amp; 19,AN202-VLOOKUP(BI202,NyLi1R!$L$2:$V$4,DK202,1) &amp; " - " &amp; AN202+VLOOKUP(BI202,NyLi1R!$L$2:$V$4,DK202,1))),""),"")</f>
        <v/>
      </c>
      <c r="BV202" s="4" t="str">
        <f>IF(AND(ISNUMBER(DK202),DK202&lt;8),IF(AND(ISNUMBER(AO202),ISNUMBER(DK202)),IF(AO202-VLOOKUP(BI202,NyLi1E!$L$2:$V$4,DK202,1)&lt;1,1 &amp; " - " &amp; AO202+VLOOKUP(BI202,NyLi1E!$L$2:$V$4,DK202,1),IF(AO202+VLOOKUP(BI202,NyLi1E!$L$2:$V$4,DK202,1)&gt;19,AO202-VLOOKUP(BI202,NyLi1E!$L$2:$V$4,DK202,1) &amp; " - " &amp; 19,AO202-VLOOKUP(BI202,NyLi1E!$L$2:$V$4,DK202,1) &amp; " - " &amp; AO202+VLOOKUP(BI202,NyLi1E!$L$2:$V$4,DK202,1))),""),"")</f>
        <v/>
      </c>
      <c r="BW202" s="4" t="str">
        <f>IF(AND(ISNUMBER(DK202),DK202&lt;8),IF(AND(ISNUMBER(AP202),ISNUMBER(DK202)),IF(AP202-VLOOKUP(BI202,NyLi1T!$L$2:$V$4,DK202,1)&lt;1,1 &amp; " - " &amp; AP202+VLOOKUP(BI202,NyLi1T!$L$2:$V$4,DK202,1),IF(AP202+VLOOKUP(BI202,NyLi1T!$L$2:$V$4,DK202,1)&gt;19,AP202-VLOOKUP(BI202,NyLi1T!$L$2:$V$4,DK202,1) &amp; " - " &amp; 19,AP202-VLOOKUP(BI202,NyLi1T!$L$2:$V$4,DK202,1) &amp; " - " &amp; AP202+VLOOKUP(BI202,NyLi1T!$L$2:$V$4,DK202,1))),""),"")</f>
        <v/>
      </c>
      <c r="BX202" s="4" t="str">
        <f>IF(AND(ISNUMBER(DK202),DK202&gt;7),IF(AND(ISNUMBER(AQ202),ISNUMBER(DK202)),IF(AQ202-VLOOKUP(BI202,NyLi2R!$L$2:$V$4,DK202,1)&lt;1,1 &amp; " - " &amp; AQ202+VLOOKUP(BI202,NyLi2R!$L$2:$V$4,DK202,1),IF(AQ202+VLOOKUP(BI202,NyLi2R!$L$2:$V$4,DK202,1)&gt;19,AQ202-VLOOKUP(BI202,NyLi2R!$L$2:$V$4,DK202,1) &amp; " - " &amp; 19,AQ202-VLOOKUP(BI202,NyLi2R!$L$2:$V$4,DK202,1) &amp; " - " &amp; AQ202+VLOOKUP(BI202,NyLi2R!$L$2:$V$4,DK202,1))),""),"")</f>
        <v/>
      </c>
      <c r="BY202" s="4" t="str">
        <f>IF(AND(ISNUMBER(DK202),DK202&gt;7),IF(AND(ISNUMBER(AR202),ISNUMBER(DK202)),IF(AR202-VLOOKUP(BI202,NyLi2E!$L$2:$V$4,DK202,1)&lt;1,1 &amp; " - " &amp; AR202+VLOOKUP(BI202,NyLi2E!$L$2:$V$4,DK202,1),IF(AR202+VLOOKUP(BI202,NyLi2E!$L$2:$V$4,DK202,1)&gt;19,AR202-VLOOKUP(BI202,NyLi2E!$L$2:$V$4,DK202,1) &amp; " - " &amp; 19,AR202-VLOOKUP(BI202,NyLi2E!$L$2:$V$4,DK202,1) &amp; " - " &amp; AR202+VLOOKUP(BI202,NyLi2E!$L$2:$V$4,DK202,1))),""),"")</f>
        <v/>
      </c>
      <c r="BZ202" s="4" t="str">
        <f>IF(AND(ISNUMBER(DK202),DK202&gt;7),IF(AND(ISNUMBER(AS202),ISNUMBER(DK202)),IF(AS202-VLOOKUP(BI202,NyLi2T!$L$2:$V$4,DK202,1)&lt;1,1 &amp; " - " &amp; AS202+VLOOKUP(BI202,NyLi2T!$L$2:$V$4,DK202,1),IF(AS202+VLOOKUP(BI202,NyLi2T!$L$2:$V$4,DK202,1)&gt;19,AS202-VLOOKUP(BI202,NyLi2T!$L$2:$V$4,DK202,1) &amp; " - " &amp; 19,AS202-VLOOKUP(BI202,NyLi2T!$L$2:$V$4,DK202,1) &amp; " - " &amp; AS202+VLOOKUP(BI202,NyLi2T!$L$2:$V$4,DK202,1))),""),"")</f>
        <v/>
      </c>
      <c r="CA202" s="4" t="str">
        <f>IF(AND(ISNUMBER(DK202),DK202&lt;8),IF(AND(ISNUMBER(AT202),ISNUMBER(DK202)),IF(AT202-VLOOKUP(BI202,NySs!$L$2:$V$4,DK202,1)&lt;1,1 &amp; " - " &amp; AT202+VLOOKUP(BI202,NySs!$L$2:$V$4,DK202,1),IF(AT202+VLOOKUP(BI202,NySs!$L$2:$V$4,DK202,1)&gt;19,AT202-VLOOKUP(BI202,NySs!$L$2:$V$4,DK202,1) &amp; " - " &amp; 19,AT202-VLOOKUP(BI202,NySs!$L$2:$V$4,DK202,1) &amp; " - " &amp; AT202+VLOOKUP(BI202,NySs!$L$2:$V$4,DK202,1))),""),"")</f>
        <v/>
      </c>
      <c r="CB202" s="4" t="str">
        <f>IF(AND(ISNUMBER(DK202),DK202&lt;9),IF(AND(ISNUMBER(AU202),ISNUMBER(DK202)),IF(AU202-VLOOKUP(BI202,NyEo!$L$2:$V$4,DK202,1)&lt;1,1 &amp; " - " &amp; AU202+VLOOKUP(BI202,NyEo!$L$2:$V$4,DK202,1),IF(AU202+VLOOKUP(BI202,NyEo!$L$2:$V$4,DK202,1)&gt;19,AU202-VLOOKUP(BI202,NyEo!$L$2:$V$4,DK202,1) &amp; " - " &amp; 19,AU202-VLOOKUP(BI202,NyEo!$L$2:$V$4,DK202,1) &amp; " - " &amp; AU202+VLOOKUP(BI202,NyEo!$L$2:$V$4,DK202,1))),""),"")</f>
        <v/>
      </c>
      <c r="CC202" s="4" t="str">
        <f>IF(AND(ISNUMBER(DK202),DK202&gt;7),IF(AND(ISNUMBER(AV202),ISNUMBER(DK202)),IF(AV202-VLOOKUP(BI202,NyHt!$L$2:$V$4,DK202,1)&lt;1,1 &amp; " - " &amp; AV202+VLOOKUP(BI202,NyHt!$L$2:$V$4,DK202,1),IF(AV202+VLOOKUP(BI202,NyHt!$L$2:$V$4,DK202,1)&gt;19,AV202-VLOOKUP(BI202,NyHt!$L$2:$V$4,DK202,1) &amp; " - " &amp; 19,AV202-VLOOKUP(BI202,NyHt!$L$2:$V$4,DK202,1) &amp; " - " &amp; AV202+VLOOKUP(BI202,NyHt!$L$2:$V$4,DK202,1))),""),"")</f>
        <v/>
      </c>
      <c r="CD202" s="4" t="str">
        <f>IF(AND(ISNUMBER(AW202),ISNUMBER(DK202)),IF(AW202-VLOOKUP(BI202,NySiF!$L$2:$V$4,DK202,1)&lt;1,1 &amp; " - " &amp; AW202+VLOOKUP(BI202,NySiF!$L$2:$V$4,DK202,1),IF(AW202+VLOOKUP(BI202,NySiF!$L$2:$V$4,DK202,1)&gt;19,AW202-VLOOKUP(BI202,NySiF!$L$2:$V$4,DK202,1) &amp; " - " &amp; 19,AW202-VLOOKUP(BI202,NySiF!$L$2:$V$4,DK202,1) &amp; " - " &amp; AW202+VLOOKUP(BI202,NySiF!$L$2:$V$4,DK202,1))),"")</f>
        <v/>
      </c>
      <c r="CE202" s="4" t="str">
        <f>IF(AND(ISNUMBER(AX202),ISNUMBER(DK202)),IF(AX202-VLOOKUP(BI202,NySiB!$L$2:$V$4,DK202,1)&lt;1,1 &amp; " - " &amp; AX202+VLOOKUP(BI202,NySiB!$L$2:$V$4,DK202,1),IF(AX202+VLOOKUP(BI202,NySiB!$L$2:$V$4,DK202,1)&gt;19,AX202-VLOOKUP(BI202,NySiB!$L$2:$V$4,DK202,1) &amp; " - " &amp; 19,AX202-VLOOKUP(BI202,NySiB!$L$2:$V$4,DK202,1) &amp; " - " &amp; AX202+VLOOKUP(BI202,NySiB!$L$2:$V$4,DK202,1))),"")</f>
        <v/>
      </c>
      <c r="CF202" s="4" t="str">
        <f>IF(AND(ISNUMBER(AY202),ISNUMBER(DK202)),IF(AY202-VLOOKUP(BI202,NySiT!$L$2:$V$4,DK202,1)&lt;1,1 &amp; " - " &amp; AY202+VLOOKUP(BI202,NySiT!$L$2:$V$4,DK202,1),IF(AY202+VLOOKUP(BI202,NySiT!$L$2:$V$4,DK202,1)&gt;19,AY202-VLOOKUP(BI202,NySiT!$L$2:$V$4,DK202,1) &amp; " - " &amp; 19,AY202-VLOOKUP(BI202,NySiT!$L$2:$V$4,DK202,1) &amp; " - " &amp; AY202+VLOOKUP(BI202,NySiT!$L$2:$V$4,DK202,1))),"")</f>
        <v/>
      </c>
      <c r="CG202" s="4" t="str">
        <f>IF(AND(ISNUMBER(AZ202),ISNUMBER(DK202)),IF(AZ202-VLOOKUP(BI202,NyVs!$L$2:$V$4,DK202,1)&lt;1,1 &amp; " - " &amp; AZ202+VLOOKUP(BI202,NyVs!$L$2:$V$4,DK202,1),IF(AZ202+VLOOKUP(BI202,NyVs!$L$2:$V$4,DK202,1)&gt;19,AZ202-VLOOKUP(BI202,NyVs!$L$2:$V$4,DK202,1) &amp; " - " &amp; 19,AZ202-VLOOKUP(BI202,NyVs!$L$2:$V$4,DK202,1) &amp; " - " &amp; AZ202+VLOOKUP(BI202,NyVs!$L$2:$V$4,DK202,1))),"")</f>
        <v/>
      </c>
      <c r="CH202" s="4" t="str">
        <f>IF(AND(ISNUMBER(BA202),ISNUMBER(DK202)),IF(BA202-VLOOKUP(BI202,NyPp!$L$2:$V$4,DK202,1)&lt;1,1 &amp; " - " &amp; BA202+VLOOKUP(BI202,NyPp!$L$2:$V$4,DK202,1),IF(BA202+VLOOKUP(BI202,NyPp!$L$2:$V$4,DK202,1)&gt;19,BA202-VLOOKUP(BI202,NyPp!$L$2:$V$4,DK202,1) &amp; " - " &amp; 19,BA202-VLOOKUP(BI202,NyPp!$L$2:$V$4,DK202,1) &amp; " - " &amp; BA202+VLOOKUP(BI202,NyPp!$L$2:$V$4,DK202,1))),"")</f>
        <v/>
      </c>
      <c r="CI202" s="4" t="str">
        <f>IF(AND(ISNUMBER(BB202),ISNUMBER(DK202)),IF(BB202-VLOOKUP(BI202,NyIGS!$L$2:$V$4,DK202,1)&lt;40,40 &amp; " - " &amp; BB202+VLOOKUP(BI202,NyIGS!$L$2:$V$4,DK202,1),IF(BB202+VLOOKUP(BI202,NyIGS!$L$2:$V$4,DK202,1)&gt;160,BB202-VLOOKUP(BI202,NyIGS!$L$2:$V$4,DK202,1) &amp; " - " &amp; 160,BB202-VLOOKUP(BI202,NyIGS!$L$2:$V$4,DK202,1) &amp; " - " &amp; BB202+VLOOKUP(BI202,NyIGS!$L$2:$V$4,DK202,1))),"")</f>
        <v/>
      </c>
      <c r="CJ202" s="4" t="str">
        <f>IF(AND(ISNUMBER(BC202),ISNUMBER(DK202)),IF(BC202-VLOOKUP(BI202,NyIRS!$L$2:$V$4,DK202,1)&lt;40,40 &amp; " - " &amp; BC202+VLOOKUP(BI202,NyIRS!$L$2:$V$4,DK202,1),IF(BC202+VLOOKUP(BI202,NyIRS!$L$2:$V$4,DK202,1)&gt;160,BC202-VLOOKUP(BI202,NyIRS!$L$2:$V$4,DK202,1) &amp; " - " &amp; 160,BC202-VLOOKUP(BI202,NyIRS!$L$2:$V$4,DK202,1) &amp; " - " &amp; BC202+VLOOKUP(BI202,NyIRS!$L$2:$V$4,DK202,1))),"")</f>
        <v/>
      </c>
      <c r="CK202" s="4" t="str">
        <f>IF(AND(ISNUMBER(BD202),ISNUMBER(DK202)),IF(BD202-VLOOKUP(BI202,NyIES!$L$2:$V$4,DK202,1)&lt;40,40 &amp; " - " &amp; BD202+VLOOKUP(BI202,NyIES!$L$2:$V$4,DK202,1),IF(BD202+VLOOKUP(BI202,NyIES!$L$2:$V$4,DK202,1)&gt;160,BD202-VLOOKUP(BI202,NyIES!$L$2:$V$4,DK202,1) &amp; " - " &amp; 160,BD202-VLOOKUP(BI202,NyIES!$L$2:$V$4,DK202,1) &amp; " - " &amp; BD202+VLOOKUP(BI202,NyIES!$L$2:$V$4,DK202,1))),"")</f>
        <v/>
      </c>
      <c r="CL202" s="4" t="str">
        <f>IF(AND(ISNUMBER(BE202),ISNUMBER(DK202)),IF(BE202-VLOOKUP(BI202,NyISI!$L$2:$V$4,DK202,1)&lt;40,40 &amp; " - " &amp; BE202+VLOOKUP(BI202,NyISI!$L$2:$V$4,DK202,1),IF(BE202+VLOOKUP(BI202,NyISI!$L$2:$V$4,DK202,1)&gt;160,BE202-VLOOKUP(BI202,NyISI!$L$2:$V$4,DK202,1) &amp; " - " &amp; 160,BE202-VLOOKUP(BI202,NyISI!$L$2:$V$4,DK202,1) &amp; " - " &amp; BE202+VLOOKUP(BI202,NyISI!$L$2:$V$4,DK202,1))),"")</f>
        <v/>
      </c>
      <c r="CM202" s="4" t="str">
        <f>IF(AND(ISNUMBER(DK202),DK202&lt;8),IF(AND(ISNUMBER(BF202),ISNUMBER(DK202)),IF(BF202-VLOOKUP(BI202,NyISS!$L$2:$V$4,DK202,1)&lt;40,40 &amp; " - " &amp; BF202+VLOOKUP(BI202,NyISS!$L$2:$V$4,DK202,1),IF(BF202+VLOOKUP(BI202,NyISS!$L$2:$V$4,DK202,1)&gt;160,BF202-VLOOKUP(BI202,NyISS!$L$2:$V$4,DK202,1) &amp; " - " &amp; 160,BF202-VLOOKUP(BI202,NyISS!$L$2:$V$4,DK202,1) &amp; " - " &amp; BF202+VLOOKUP(BI202,NyISS!$L$2:$V$4,DK202,1))),""),"")</f>
        <v/>
      </c>
      <c r="CN202" s="4" t="str">
        <f>IF(AND(ISNUMBER(DK202),DK202&gt;7),IF(AND(ISNUMBER(BG202),ISNUMBER(DK202)),IF(BG202-VLOOKUP(BI202,NyISM!$L$2:$V$4,DK202,1)&lt;40,40 &amp; " - " &amp; BG202+VLOOKUP(BI202,NyISM!$L$2:$V$4,DK202,1),IF(BG202+VLOOKUP(BI202,NyISM!$L$2:$V$4,DK202,1)&gt;160,BG202-VLOOKUP(BI202,NyISM!$L$2:$V$4,DK202,1) &amp; " - " &amp; 160,BG202-VLOOKUP(BI202,NyISM!$L$2:$V$4,DK202,1) &amp; " - " &amp; BG202+VLOOKUP(BI202,NyISM!$L$2:$V$4,DK202,1))),""),"")</f>
        <v/>
      </c>
      <c r="CO202" s="4" t="str">
        <f>IF(AND(ISNUMBER(BH202),ISNUMBER(DK202)),IF(BH202-VLOOKUP(BI202,NyIAM!$L$2:$V$4,DK202,1)&lt;40,40 &amp; " - " &amp; BH202+VLOOKUP(BI202,NyIAM!$L$2:$V$4,DK202,1),IF(BH202+VLOOKUP(BI202,NyIAM!$L$2:$V$4,DK202,1)&gt;160,BH202-VLOOKUP(BI202,NyIAM!$L$2:$V$4,DK202,1) &amp; " - " &amp; 160,BH202-VLOOKUP(BI202,NyIAM!$L$2:$V$4,DK202,1) &amp; " - " &amp; BH202+VLOOKUP(BI202,NyIAM!$L$2:$V$4,DK202,1))),"")</f>
        <v/>
      </c>
      <c r="CP202" s="4" t="str">
        <f>IF(AF202="","",IF(AND(ISNUMBER(AF202),ISNUMBER(DK202)),IF(VLOOKUP(AF202,NyOm!$A$2:$K$30,DK202,1)=1,"Onormalt få ord",IF(VLOOKUP(AF202,NyOm!$A$2:$K$30,DK202,1)=2,"Färre antal ord än normalt",IF(VLOOKUP(AF202,NyOm!$A$2:$K$30,DK202,1)=3,"Normalt antal ord","")))))</f>
        <v/>
      </c>
      <c r="CQ202" s="4" t="str">
        <f>IF(AB202="","",IF(AND(ISNUMBER(AB202),ISNUMBER(DK202)),IF(VLOOKUP(AB202,NyPbTid!$A$2:$K$218,DK202,1)=1,"Onormalt lång tidsåtgång",IF(VLOOKUP(AB202,NyPbTid!$A$2:$K$218,DK202,1)=2,"Långsammare än normalt",IF(VLOOKUP(AB202,NyPbTid!$A$2:$K$218,DK202,1)=3,"Normal tidsåtgång","")))))</f>
        <v/>
      </c>
      <c r="CR202" s="4" t="str">
        <f>IF(AC202="","",IF(AND(ISNUMBER(AC202),ISNUMBER(DK202)),IF(VLOOKUP(AC202,NyPbFel!$A$2:$K$18,DK202,1)=1,"Onormalt antal fel",IF(VLOOKUP(AC202,NyPbFel!$A$2:$K$18,DK202,1)=2,"Fler fel än normalt",IF(VLOOKUP(AC202,NyPbFel!$A$2:$K$18,DK202,1)=3,"Normalt antal fel","")))))</f>
        <v/>
      </c>
      <c r="CS202" s="4" t="str">
        <f t="shared" si="72"/>
        <v/>
      </c>
      <c r="CT202" s="4" t="str">
        <f>IF(OR(ISNUMBER(CS202),CS202="0**"),IF(ISNUMBER(CS202),CS202/ABS(CS202)*VLOOKUP(1,SignDiff!$A$3:$K$4,DK202,1),VLOOKUP(1,SignDiff!$A$3:$K$4,DK202,1)),"")</f>
        <v/>
      </c>
      <c r="CU202" s="4" t="str">
        <f>IF(OR(ISNUMBER(CS202),CS202="0**"),IF(ISNUMBER(CS202),CS202/ABS(CS202)*VLOOKUP(1,SignDiff!$A$7:$K$8,DK202,1),VLOOKUP(1,SignDiff!$A$7:$K$8,DK202,1)),"")</f>
        <v/>
      </c>
      <c r="CV202" s="4" t="str">
        <f t="shared" si="73"/>
        <v/>
      </c>
      <c r="CW202" s="4" t="str">
        <f t="shared" si="74"/>
        <v/>
      </c>
      <c r="CX202" s="4" t="str">
        <f>IF(OR(ISNUMBER(CS202),CS202="0**"),IF(CS202="0**",VLOOKUP(0,'IRS-IES'!$A$2:$C$43,2,1),IF(CS202&lt;0,VLOOKUP(ABS(CS202),'IRS-IES'!$A$2:$C$43,2,1),VLOOKUP(ABS(CS202),'IRS-IES'!$A$2:$C$43,3,1))),"")</f>
        <v/>
      </c>
      <c r="CY202" s="4" t="str">
        <f t="shared" si="75"/>
        <v/>
      </c>
      <c r="CZ202" s="4" t="str">
        <f>IF(OR(ISNUMBER(CY202),CY202="0**"),IF(ISNUMBER(CY202),CY202/ABS(CY202)*VLOOKUP(2,SignDiff!$A$3:$K$4,DK202,1),VLOOKUP(2,SignDiff!$A$3:$K$4,DK202,1)),"")</f>
        <v/>
      </c>
      <c r="DA202" s="4" t="str">
        <f>IF(OR(ISNUMBER(CY202),CY202="0**"),IF(ISNUMBER(CY202),CY202/ABS(CY202)*VLOOKUP(2,SignDiff!$A$7:$K$8,DK202,1),VLOOKUP(2,SignDiff!$A$7:$K$8,DK202,1)),"")</f>
        <v/>
      </c>
      <c r="DB202" s="4" t="str">
        <f t="shared" si="76"/>
        <v/>
      </c>
      <c r="DC202" s="4" t="str">
        <f t="shared" si="77"/>
        <v/>
      </c>
      <c r="DD202" s="4" t="str">
        <f>IF(OR(ISNUMBER(CY202),CY202="0**"),IF(CY202="0**",VLOOKUP(0,'ISI-ISS'!$A$2:$C$43,2,1),IF(CY202&lt;0,VLOOKUP(ABS(CY202),'ISI-ISS'!$A$2:$C$43,2,1),VLOOKUP(ABS(CY202),'ISI-ISS'!$A$2:$C$43,3,1))),"")</f>
        <v/>
      </c>
      <c r="DE202" s="4" t="str">
        <f t="shared" si="78"/>
        <v/>
      </c>
      <c r="DF202" s="4" t="str">
        <f>IF(OR(ISNUMBER(DE202),DE202="0**"),IF(ISNUMBER(DE202),DE202/ABS(DE202)*VLOOKUP(2,SignDiff!$A$3:$K$4,DK202,1),VLOOKUP(2,SignDiff!$A$3:$K$4,DK202,1)),"")</f>
        <v/>
      </c>
      <c r="DG202" s="4" t="str">
        <f>IF(OR(ISNUMBER(DE202),DE202="0**"),IF(ISNUMBER(DE202),DE202/ABS(DE202)*VLOOKUP(2,SignDiff!$A$7:$K$8,DK202,1),VLOOKUP(2,SignDiff!$A$7:$K$8,DK202,1)),"")</f>
        <v/>
      </c>
      <c r="DH202" s="4" t="str">
        <f t="shared" si="79"/>
        <v/>
      </c>
      <c r="DI202" s="4" t="str">
        <f t="shared" si="80"/>
        <v/>
      </c>
      <c r="DJ202" s="4" t="str">
        <f>IF(OR(ISNUMBER(DE202),DE202="0**"),IF(DE202="0**",VLOOKUP(0,'ISI-ISM'!$A$2:$C$43,2,1),IF(DE202&lt;0,VLOOKUP(ABS(DE202),'ISI-ISM'!$A$2:$C$43,2,1),VLOOKUP(ABS(DE202),'ISI-ISM'!$A$2:$C$43,3,1))),"")</f>
        <v/>
      </c>
      <c r="DK202" s="4" t="str">
        <f>IF(ISERROR(VLOOKUP(N202,age!$A$2:$C$11,2,1)),"",VLOOKUP(N202,age!$A$2:$C$11,2,1))</f>
        <v/>
      </c>
      <c r="DL202" s="4" t="str">
        <f>IF(ISERROR(VLOOKUP(N202,age!$A$2:$C$11,3,1)),"",VLOOKUP(N202,age!$A$2:$C$11,3,1))</f>
        <v/>
      </c>
      <c r="DM202" s="4">
        <f t="shared" si="67"/>
        <v>0</v>
      </c>
      <c r="DN202" s="4">
        <f t="shared" si="68"/>
        <v>0</v>
      </c>
      <c r="DO202" s="4">
        <f t="shared" si="69"/>
        <v>0</v>
      </c>
      <c r="DP202" s="4">
        <f t="shared" si="70"/>
        <v>0</v>
      </c>
      <c r="DQ202" s="4">
        <f t="shared" si="71"/>
        <v>0</v>
      </c>
      <c r="DR202" s="9" t="str">
        <f t="shared" si="81"/>
        <v/>
      </c>
      <c r="DS202" s="9" t="str">
        <f t="shared" si="82"/>
        <v/>
      </c>
      <c r="DT202" s="9" t="str">
        <f t="shared" si="83"/>
        <v/>
      </c>
      <c r="DU202" s="9" t="str">
        <f t="shared" si="84"/>
        <v/>
      </c>
      <c r="DV202" s="9" t="str">
        <f t="shared" si="85"/>
        <v/>
      </c>
      <c r="DW202" s="9" t="str">
        <f t="shared" si="86"/>
        <v/>
      </c>
      <c r="DX202" s="9" t="str">
        <f t="shared" si="87"/>
        <v/>
      </c>
      <c r="DY202" s="9" t="str">
        <f>IF(AND(ISNUMBER(AJ202),ISNUMBER(DK202)),IF(AJ202-VLOOKUP(BI202,NyFi!$L$2:$V$4,DK202,1)&lt;1,1,AJ202-VLOOKUP(BI202,NyFi!$L$2:$V$4,DK202,1)),"")</f>
        <v/>
      </c>
      <c r="DZ202" s="9" t="str">
        <f>IF(AND(ISNUMBER(DK202),DK202&lt;8),IF(AND(ISNUMBER(AK202),ISNUMBER(DK202)),IF(AK202-VLOOKUP(BI202,NyGs!$L$2:$V$4,DK202,1)&lt;1,1,AK202-VLOOKUP(BI202,NyGs!$L$2:$V$4,DK202,1)),""),"")</f>
        <v/>
      </c>
      <c r="EA202" s="9" t="str">
        <f>IF(AND(ISNUMBER(AL202),ISNUMBER(DK202)),IF(AL202-VLOOKUP(BI202,NyRm!$L$2:$V$4,DK202,1)&lt;1,1,AL202-VLOOKUP(BI202,NyRm!$L$2:$V$4,DK202,1)),"")</f>
        <v/>
      </c>
      <c r="EB202" s="9" t="str">
        <f>IF(AND(ISNUMBER(AM202),ISNUMBER(DK202)),IF(AM202-VLOOKUP(BI202,NyFm!$L$2:$V$4,DK202,1)&lt;1,1,AM202-VLOOKUP(BI202,NyFm!$L$2:$V$4,DK202,1)),"")</f>
        <v/>
      </c>
      <c r="EC202" s="9" t="str">
        <f>IF(AND(ISNUMBER(DK202),DK202&lt;8),IF(AND(ISNUMBER(AN202),ISNUMBER(DK202)),IF(AN202-VLOOKUP(BI202,NyLi1R!$L$2:$V$4,DK202,1)&lt;1,1,AN202-VLOOKUP(BI202,NyLi1R!$L$2:$V$4,DK202,1)),""),"")</f>
        <v/>
      </c>
      <c r="ED202" s="9" t="str">
        <f>IF(AND(ISNUMBER(DK202),DK202&lt;8),IF(AND(ISNUMBER(AO202),ISNUMBER(DK202)),IF(AO202-VLOOKUP(BI202,NyLi1E!$L$2:$V$4,DK202,1)&lt;1,1,AO202-VLOOKUP(BI202,NyLi1E!$L$2:$V$4,DK202,1)),""),"")</f>
        <v/>
      </c>
      <c r="EE202" s="9" t="str">
        <f>IF(AND(ISNUMBER(DK202),DK202&lt;8),IF(AND(ISNUMBER(AP202),ISNUMBER(DK202)),IF(AP202-VLOOKUP(BI202,NyLi1T!$L$2:$V$4,DK202,1)&lt;1,1,AP202-VLOOKUP(BI202,NyLi1T!$L$2:$V$4,DK202,1)),""),"")</f>
        <v/>
      </c>
      <c r="EF202" s="9" t="str">
        <f>IF(AND(ISNUMBER(DK202),DK202&gt;7),IF(AND(ISNUMBER(AQ202),ISNUMBER(DK202)),IF(AQ202-VLOOKUP(BI202,NyLi2R!$L$2:$V$4,DK202,1)&lt;1,1,AQ202-VLOOKUP(BI202,NyLi2R!$L$2:$V$4,DK202,1)),""),"")</f>
        <v/>
      </c>
      <c r="EG202" s="9" t="str">
        <f>IF(AND(ISNUMBER(DK202),DK202&gt;7),IF(AND(ISNUMBER(AR202),ISNUMBER(DK202)),IF(AR202-VLOOKUP(BI202,NyLi2E!$L$2:$V$4,DK202,1)&lt;1,1,AR202-VLOOKUP(BI202,NyLi2E!$L$2:$V$4,DK202,1)),""),"")</f>
        <v/>
      </c>
      <c r="EH202" s="9" t="str">
        <f>IF(AND(ISNUMBER(DK202),DK202&gt;7),IF(AND(ISNUMBER(AS202),ISNUMBER(DK202)),IF(AS202-VLOOKUP(BI202,NyLi2T!$L$2:$V$4,DK202,1)&lt;1,1,AS202-VLOOKUP(BI202,NyLi2T!$L$2:$V$4,DK202,1)),""),"")</f>
        <v/>
      </c>
      <c r="EI202" s="9" t="str">
        <f>IF(AND(ISNUMBER(DK202),DK202&lt;8),IF(AND(ISNUMBER(AT202),ISNUMBER(DK202)),IF(AT202-VLOOKUP(BI202,NySs!$L$2:$V$4,DK202,1)&lt;1,1,AT202-VLOOKUP(BI202,NySs!$L$2:$V$4,DK202,1)),""),"")</f>
        <v/>
      </c>
      <c r="EJ202" s="9" t="str">
        <f>IF(AND(ISNUMBER(DK202),DK202&lt;9),IF(AND(ISNUMBER(AU202),ISNUMBER(DK202)),IF(AU202-VLOOKUP(BI202,NyEo!$L$2:$V$4,DK202,1)&lt;1,1,AU202-VLOOKUP(BI202,NyEo!$L$2:$V$4,DK202,1)),""),"")</f>
        <v/>
      </c>
      <c r="EK202" s="9" t="str">
        <f>IF(AND(ISNUMBER(DK202),DK202&gt;7),IF(AND(ISNUMBER(AV202),ISNUMBER(DK202)),IF(AV202-VLOOKUP(BI202,NyHt!$L$2:$V$4,DK202,1)&lt;1,1,AV202-VLOOKUP(BI202,NyHt!$L$2:$V$4,DK202,1)),""),"")</f>
        <v/>
      </c>
      <c r="EL202" s="9" t="str">
        <f>IF(AND(ISNUMBER(AW202),ISNUMBER(DK202)),IF(AW202-VLOOKUP(BI202,NySiF!$L$2:$V$4,DK202,1)&lt;1,1,AW202-VLOOKUP(BI202,NySiF!$L$2:$V$4,DK202,1)),"")</f>
        <v/>
      </c>
      <c r="EM202" s="9" t="str">
        <f>IF(AND(ISNUMBER(AX202),ISNUMBER(DK202)),IF(AX202-VLOOKUP(BI202,NySiB!$L$2:$V$4,DK202,1)&lt;1,1,AX202-VLOOKUP(BI202,NySiB!$L$2:$V$4,DK202,1)),"")</f>
        <v/>
      </c>
      <c r="EN202" s="9" t="str">
        <f>IF(AND(ISNUMBER(AY202),ISNUMBER(DK202)),IF(AY202-VLOOKUP(BI202,NySiT!$L$2:$V$4,DK202,1)&lt;1,1,AY202-VLOOKUP(BI202,NySiT!$L$2:$V$4,DK202,1)),"")</f>
        <v/>
      </c>
      <c r="EO202" s="9" t="str">
        <f>IF(AND(ISNUMBER(AZ202),ISNUMBER(DK202)),IF(AZ202-VLOOKUP(BI202,NyVs!$L$2:$V$4,DK202,1)&lt;1,1,AZ202-VLOOKUP(BI202,NyVs!$L$2:$V$4,DK202,1)),"")</f>
        <v/>
      </c>
      <c r="EP202" s="9" t="str">
        <f>IF(AND(ISNUMBER(BA202),ISNUMBER(DK202)),IF(BA202-VLOOKUP(BI202,NyPp!$L$2:$V$4,DK202,1)&lt;1,1,BA202-VLOOKUP(BI202,NyPp!$L$2:$V$4,DK202,1)),"")</f>
        <v/>
      </c>
      <c r="EQ202" s="9" t="str">
        <f>IF(AND(ISNUMBER(BB202),ISNUMBER(DK202)),IF(BB202-VLOOKUP(BI202,NyIGS!$L$2:$V$4,DK202,1)&lt;40,40,BB202-VLOOKUP(BI202,NyIGS!$L$2:$V$4,DK202,1)),"")</f>
        <v/>
      </c>
      <c r="ER202" s="9" t="str">
        <f>IF(AND(ISNUMBER(BC202),ISNUMBER(DK202)),IF(BC202-VLOOKUP(BI202,NyIRS!$L$2:$V$4,DK202,1)&lt;40,40,BC202-VLOOKUP(BI202,NyIRS!$L$2:$V$4,DK202,1)),"")</f>
        <v/>
      </c>
      <c r="ES202" s="9" t="str">
        <f>IF(AND(ISNUMBER(BD202),ISNUMBER(DK202)),IF(BD202-VLOOKUP(BI202,NyIES!$L$2:$V$4,DK202,1)&lt;40,40,BD202-VLOOKUP(BI202,NyIES!$L$2:$V$4,DK202,1)),"")</f>
        <v/>
      </c>
      <c r="ET202" s="9" t="str">
        <f>IF(AND(ISNUMBER(BE202),ISNUMBER(DK202)),IF(BE202-VLOOKUP(BI202,NyISI!$L$2:$V$4,DK202,1)&lt;40,40,BE202-VLOOKUP(BI202,NyISI!$L$2:$V$4,DK202,1)),"")</f>
        <v/>
      </c>
      <c r="EU202" s="9" t="str">
        <f>IF(AND(ISNUMBER(DK202),DK202&lt;8),IF(AND(ISNUMBER(BF202),ISNUMBER(DK202)),IF(BF202-VLOOKUP(BI202,NyISS!$L$2:$V$4,DK202,1)&lt;40,40,BF202-VLOOKUP(BI202,NyISS!$L$2:$V$4,DK202,1)),""),"")</f>
        <v/>
      </c>
      <c r="EV202" s="9" t="str">
        <f>IF(AND(ISNUMBER(DK202),DK202&gt;7),IF(AND(ISNUMBER(BG202),ISNUMBER(DK202)),IF(BG202-VLOOKUP(BI202,NyISM!$L$2:$V$4,DK202,1)&lt;40,40,BG202-VLOOKUP(BI202,NyISM!$L$2:$V$4,DK202,1)),""),"")</f>
        <v/>
      </c>
      <c r="EW202" s="9" t="str">
        <f>IF(AND(ISNUMBER(BH202),ISNUMBER(DK202)),IF(BH202-VLOOKUP(BI202,NyIAM!$L$2:$V$4,DK202,1)&lt;40,40,BH202-VLOOKUP(BI202,NyIAM!$L$2:$V$4,DK202,1)),"")</f>
        <v/>
      </c>
      <c r="EX202" s="9" t="str">
        <f>IF(AND(ISNUMBER(AJ202),ISNUMBER(DK202)),IF(AJ202+VLOOKUP(BI202,NyFi!$L$2:$V$4,DK202,1)&gt;19,19,AJ202+VLOOKUP(BI202,NyFi!$L$2:$V$4,DK202,1)),"")</f>
        <v/>
      </c>
      <c r="EY202" s="9" t="str">
        <f>IF(AND(ISNUMBER(DK202),DK202&lt;8),IF(AND(ISNUMBER(AK202),ISNUMBER(DK202)),IF(AK202+VLOOKUP(BI202,NyGs!$L$2:$V$4,DK202,1)&gt;19,19,AK202+VLOOKUP(BI202,NyGs!$L$2:$V$4,DK202,1)),""),"")</f>
        <v/>
      </c>
      <c r="EZ202" s="9" t="str">
        <f>IF(AND(ISNUMBER(AL202),ISNUMBER(DK202)),IF(AL202+VLOOKUP(BI202,NyRm!$L$2:$V$4,DK202,1)&gt;19,19,AL202+VLOOKUP(BI202,NyRm!$L$2:$V$4,DK202,1)),"")</f>
        <v/>
      </c>
      <c r="FA202" s="9" t="str">
        <f>IF(AND(ISNUMBER(AM202),ISNUMBER(DK202)),IF(AM202+VLOOKUP(BI202,NyFm!$L$2:$V$4,DK202,1)&gt;19,19,AM202+VLOOKUP(BI202,NyFm!$L$2:$V$4,DK202,1)),"")</f>
        <v/>
      </c>
      <c r="FB202" s="9" t="str">
        <f>IF(AND(ISNUMBER(DK202),DK202&lt;8),IF(AND(ISNUMBER(AN202),ISNUMBER(DK202)),IF(AN202+VLOOKUP(BI202,NyLi1R!$L$2:$V$4,DK202,1)&gt;19,19,AN202+VLOOKUP(BI202,NyLi1R!$L$2:$V$4,DK202,1)),""),"")</f>
        <v/>
      </c>
      <c r="FC202" s="9" t="str">
        <f>IF(AND(ISNUMBER(DK202),DK202&lt;8),IF(AND(ISNUMBER(AO202),ISNUMBER(DK202)),IF(AO202+VLOOKUP(BI202,NyLi1E!$L$2:$V$4,DK202,1)&gt;19,19,AO202+VLOOKUP(BI202,NyLi1E!$L$2:$V$4,DK202,1)),""),"")</f>
        <v/>
      </c>
      <c r="FD202" s="9" t="str">
        <f>IF(AND(ISNUMBER(DK202),DK202&lt;8),IF(AND(ISNUMBER(AP202),ISNUMBER(DK202)),IF(AP202+VLOOKUP(BI202,NyLi1T!$L$2:$V$4,DK202,1)&gt;19,19,AP202+VLOOKUP(BI202,NyLi1T!$L$2:$V$4,DK202,1)),""),"")</f>
        <v/>
      </c>
      <c r="FE202" s="9" t="str">
        <f>IF(AND(ISNUMBER(DK202),DK202&gt;7),IF(AND(ISNUMBER(AQ202),ISNUMBER(DK202)),IF(AQ202+VLOOKUP(BI202,NyLi2R!$L$2:$V$4,DK202,1)&gt;19,19,AQ202+VLOOKUP(BI202,NyLi2R!$L$2:$V$4,DK202,1)),""),"")</f>
        <v/>
      </c>
      <c r="FF202" s="9" t="str">
        <f>IF(AND(ISNUMBER(DK202),DK202&gt;7),IF(AND(ISNUMBER(AR202),ISNUMBER(DK202)),IF(AR202+VLOOKUP(BI202,NyLi2E!$L$2:$V$4,DK202,1)&gt;19,19,AR202+VLOOKUP(BI202,NyLi2E!$L$2:$V$4,DK202,1)),""),"")</f>
        <v/>
      </c>
      <c r="FG202" s="9" t="str">
        <f>IF(AND(ISNUMBER(DK202),DK202&gt;7),IF(AND(ISNUMBER(AS202),ISNUMBER(DK202)),IF(AS202+VLOOKUP(BI202,NyLi2T!$L$2:$V$4,DK202,1)&gt;19,19,AS202+VLOOKUP(BI202,NyLi2T!$L$2:$V$4,DK202,1)),""),"")</f>
        <v/>
      </c>
      <c r="FH202" s="9" t="str">
        <f>IF(AND(ISNUMBER(DK202),DK202&lt;8),IF(AND(ISNUMBER(AT202),ISNUMBER(DK202)),IF(AT202+VLOOKUP(BI202,NySs!$L$2:$V$4,DK202,1)&gt;19,19,AT202+VLOOKUP(BI202,NySs!$L$2:$V$4,DK202,1)),""),"")</f>
        <v/>
      </c>
      <c r="FI202" s="9" t="str">
        <f>IF(AND(ISNUMBER(DK202),DK202&lt;9),IF(AND(ISNUMBER(AU202),ISNUMBER(DK202)),IF(AU202+VLOOKUP(BI202,NyEo!$L$2:$V$4,DK202,1)&gt;19,19,AU202+VLOOKUP(BI202,NyEo!$L$2:$V$4,DK202,1)),""),"")</f>
        <v/>
      </c>
      <c r="FJ202" s="9" t="str">
        <f>IF(AND(ISNUMBER(DK202),DK202&gt;7),IF(AND(ISNUMBER(AV202),ISNUMBER(DK202)),IF(AV202+VLOOKUP(BI202,NyHt!$L$2:$V$4,DK202,1)&gt;19,19,AV202+VLOOKUP(BI202,NyHt!$L$2:$V$4,DK202,1)),""),"")</f>
        <v/>
      </c>
      <c r="FK202" s="9" t="str">
        <f>IF(AND(ISNUMBER(AW202),ISNUMBER(DK202)),IF(AW202+VLOOKUP(BI202,NySiF!$L$2:$V$4,DK202,1)&gt;19,19,AW202+VLOOKUP(BI202,NySiF!$L$2:$V$4,DK202,1)),"")</f>
        <v/>
      </c>
      <c r="FL202" s="9" t="str">
        <f>IF(AND(ISNUMBER(AX202),ISNUMBER(DK202)),IF(AX202+VLOOKUP(BI202,NySiB!$L$2:$V$4,DK202,1)&gt;19,19,AX202+VLOOKUP(BI202,NySiB!$L$2:$V$4,DK202,1)),"")</f>
        <v/>
      </c>
      <c r="FM202" s="9" t="str">
        <f>IF(AND(ISNUMBER(AY202),ISNUMBER(DK202)),IF(AY202+VLOOKUP(BI202,NySiT!$L$2:$V$4,DK202,1)&gt;19,19,AY202+VLOOKUP(BI202,NySiT!$L$2:$V$4,DK202,1)),"")</f>
        <v/>
      </c>
      <c r="FN202" s="9" t="str">
        <f>IF(AND(ISNUMBER(AZ202),ISNUMBER(DK202)),IF(AZ202+VLOOKUP(BI202,NyVs!$L$2:$V$4,DK202,1)&gt;19,19,AZ202+VLOOKUP(BI202,NyVs!$L$2:$V$4,DK202,1)),"")</f>
        <v/>
      </c>
      <c r="FO202" s="9" t="str">
        <f>IF(AND(ISNUMBER(BA202),ISNUMBER(DK202)),IF(BA202+VLOOKUP(BI202,NyPp!$L$2:$V$4,DK202,1)&gt;19,19,BA202+VLOOKUP(BI202,NyPp!$L$2:$V$4,DK202,1)),"")</f>
        <v/>
      </c>
      <c r="FP202" s="9" t="str">
        <f>IF(AND(ISNUMBER(BB202),ISNUMBER(DK202)),IF(BB202+VLOOKUP(BI202,NyIGS!$L$2:$V$4,DK202,1)&gt;160,160,BB202+VLOOKUP(BI202,NyIGS!$L$2:$V$4,DK202,1)),"")</f>
        <v/>
      </c>
      <c r="FQ202" s="9" t="str">
        <f>IF(AND(ISNUMBER(BC202),ISNUMBER(DK202)),IF(BC202+VLOOKUP(BI202,NyIRS!$L$2:$V$4,DK202,1)&gt;160,160,BC202+VLOOKUP(BI202,NyIRS!$L$2:$V$4,DK202,1)),"")</f>
        <v/>
      </c>
      <c r="FR202" s="9" t="str">
        <f>IF(AND(ISNUMBER(BD202),ISNUMBER(DK202)),IF(BD202+VLOOKUP(BI202,NyIES!$L$2:$V$4,DK202,1)&gt;160,160, BD202+VLOOKUP(BI202,NyIES!$L$2:$V$4,DK202,1)),"")</f>
        <v/>
      </c>
      <c r="FS202" s="9" t="str">
        <f>IF(AND(ISNUMBER(BE202),ISNUMBER(DK202)),IF(BE202+VLOOKUP(BI202,NyISI!$L$2:$V$4,DK202,1)&gt;160,160,BE202+VLOOKUP(BI202,NyISI!$L$2:$V$4,DK202,1)),"")</f>
        <v/>
      </c>
      <c r="FT202" s="9" t="str">
        <f>IF(AND(ISNUMBER(DK202),DK202&lt;8),IF(AND(ISNUMBER(BF202),ISNUMBER(DK202)),IF(BF202+VLOOKUP(BI202,NyISS!$L$2:$V$4,DK202,1)&gt;160,160,BF202+VLOOKUP(BI202,NyISS!$L$2:$V$4,DK202,1)),""),"")</f>
        <v/>
      </c>
      <c r="FU202" s="9" t="str">
        <f>IF(AND(ISNUMBER(DK202),DK202&gt;7),IF(AND(ISNUMBER(BG202),ISNUMBER(DK202)),IF(BG202+VLOOKUP(BI202,NyISM!$L$2:$V$4,DK202,1)&gt;160,160,BG202+VLOOKUP(BI202,NyISM!$L$2:$V$4,DK202,1)),""),"")</f>
        <v/>
      </c>
      <c r="FV202" s="9" t="str">
        <f>IF(AND(ISNUMBER(BH202),ISNUMBER(DK202)),IF(BH202+VLOOKUP(BI202,NyIAM!$L$2:$V$4,DK202,1)&gt;160,160,BH202+VLOOKUP(BI202,NyIAM!$L$2:$V$4,DK202,1)),"")</f>
        <v/>
      </c>
    </row>
    <row r="203" spans="1:178" x14ac:dyDescent="0.2">
      <c r="A203" s="51"/>
      <c r="B203" s="51"/>
      <c r="C203" s="51"/>
      <c r="D203" s="51"/>
      <c r="E203" s="51"/>
      <c r="F203" s="51"/>
      <c r="G203" s="51"/>
      <c r="H203" s="51"/>
      <c r="I203" s="51"/>
      <c r="J203" s="52"/>
      <c r="K203" s="52"/>
      <c r="L203" s="53"/>
      <c r="M203" s="53"/>
      <c r="N203" s="58" t="str">
        <f t="shared" si="66"/>
        <v/>
      </c>
      <c r="O203" s="53"/>
      <c r="P203" s="53"/>
      <c r="Q203" s="53"/>
      <c r="R203" s="53"/>
      <c r="S203" s="53"/>
      <c r="T203" s="53"/>
      <c r="U203" s="53"/>
      <c r="V203" s="53"/>
      <c r="W203" s="53"/>
      <c r="X203" s="53"/>
      <c r="Y203" s="53"/>
      <c r="Z203" s="53"/>
      <c r="AA203" s="53"/>
      <c r="AB203" s="53"/>
      <c r="AC203" s="53"/>
      <c r="AD203" s="53"/>
      <c r="AE203" s="53"/>
      <c r="AF203" s="53"/>
      <c r="AG203" s="53"/>
      <c r="AH203" s="53"/>
      <c r="AI203" s="53"/>
      <c r="AJ203" s="4" t="str">
        <f>IF(O203="","",IF(ISNUMBER(N203),VLOOKUP(O203,NyFi!$A$2:$K$40,DK203),""))</f>
        <v/>
      </c>
      <c r="AK203" s="4" t="str">
        <f>IF(P203="","",IF(AND(ISNUMBER(N203),DK203&lt;8),VLOOKUP(P203,NyGs!$A$2:$G$41,DK203),""))</f>
        <v/>
      </c>
      <c r="AL203" s="4" t="str">
        <f>IF(AA203="","",IF(ISNUMBER(N203),VLOOKUP(AA203,NyRm!$A$2:$K$56,DK203),""))</f>
        <v/>
      </c>
      <c r="AM203" s="4" t="str">
        <f>IF(Z203="","",IF(ISNUMBER(N203),VLOOKUP(Z203,NyFm!$A$2:$K$46,DK203),""))</f>
        <v/>
      </c>
      <c r="AN203" s="4" t="str">
        <f>IF(U203="","",IF(AND(ISNUMBER(N203),DK203&lt;8),VLOOKUP(U203,NyLi1R!$A$2:$G$20,DK203),""))</f>
        <v/>
      </c>
      <c r="AO203" s="4" t="str">
        <f>IF(V203="","",IF(AND(ISNUMBER(N203),DK203&lt;8),VLOOKUP(V203,NyLi1E!$A$2:$G$20,DK203),""))</f>
        <v/>
      </c>
      <c r="AP203" s="4" t="str">
        <f>IF(AND(ISNUMBER(N203),ISNUMBER(AN203),ISNUMBER(AO203),DK203&lt;8),VLOOKUP(AN203+AO203,NyLi1T!$A$2:$G$40,DK203),"")</f>
        <v/>
      </c>
      <c r="AQ203" s="4" t="str">
        <f>IF(W203="","",IF(AND(ISNUMBER(N203),DK203&gt;7),VLOOKUP(W203,NyLi2R!$A$2:$K$20,DK203),""))</f>
        <v/>
      </c>
      <c r="AR203" s="4" t="str">
        <f>IF(X203="","",IF(AND(ISNUMBER(N203),DK203&gt;7),VLOOKUP(X203,NyLi2E!$A$2:$K$20,DK203),""))</f>
        <v/>
      </c>
      <c r="AS203" s="4" t="str">
        <f>IF(AND(ISNUMBER(N203),ISNUMBER(AQ203),ISNUMBER(AR203),DK203&gt;7),VLOOKUP(AQ203+AR203,NyLi2T!$A$2:$K$40,DK203),"")</f>
        <v/>
      </c>
      <c r="AT203" s="4" t="str">
        <f>IF(AE203="","",IF(AND(ISNUMBER(N203),DK203&lt;8),VLOOKUP(AE203,NySs!$A$2:$G$28,DK203),""))</f>
        <v/>
      </c>
      <c r="AU203" s="4" t="str">
        <f>IF(AD203="","",IF(AND(ISNUMBER(N203),DK203&lt;9),VLOOKUP(AD203,NyEo!$A$2:$H$22,DK203),""))</f>
        <v/>
      </c>
      <c r="AV203" s="4" t="str">
        <f>IF(Q203="","",IF(AND(ISNUMBER(N203),DK203&gt;7),VLOOKUP(Q203,NyHt!$A$2:$K$17,DK203),""))</f>
        <v/>
      </c>
      <c r="AW203" s="4" t="str">
        <f>IF(R203="","",IF(ISNUMBER(N203),VLOOKUP(R203,NySiF!$A$2:$K$18,DK203),""))</f>
        <v/>
      </c>
      <c r="AX203" s="4" t="str">
        <f>IF(S203="","",IF(ISNUMBER(N203),VLOOKUP(S203,NySiB!$A$2:$K$16,DK203),""))</f>
        <v/>
      </c>
      <c r="AY203" s="4" t="str">
        <f>IF(T203="","",IF(ISNUMBER(N203),VLOOKUP(T203,NySiT!$A$2:$K$32,DK203),""))</f>
        <v/>
      </c>
      <c r="AZ203" s="4" t="str">
        <f>IF(Y203="","",IF(ISNUMBER(N203),VLOOKUP(Y203,NyVs!$A$2:$K$86,DK203),""))</f>
        <v/>
      </c>
      <c r="BA203" s="4" t="str">
        <f>IF(AI203="","",IF(ISNUMBER(N203),VLOOKUP(AI203,NyPp!$A$2:$K$202,DK203),""))</f>
        <v/>
      </c>
      <c r="BB203" s="4" t="str">
        <f>IF(AND(ISNUMBER(AJ203),ISNUMBER(AK203),ISNUMBER(AL203),ISNUMBER(AM203),DK203&lt;8),IF(COUNTIF(O203,0)+COUNTIF(P203,0)+COUNTIF(AA203,0)+COUNTIF(Z203,0)&gt;1,"",VLOOKUP(AJ203+AK203+AL203+AM203,NyIGS!$A$2:$K$78,DK203)),IF(AND(ISNUMBER(AJ203),ISNUMBER(AL203),ISNUMBER(AM203),ISNUMBER(AS203),DK203&gt;7),IF(COUNTIF(O203,0)+COUNTIF(AA203,0)+COUNTIF(Z203,0)+AND(COUNTIF(W203,0),COUNTIF(X203,0))&gt;1,"",VLOOKUP(AJ203+AL203+AM203+AS203,NyIGS!$A$2:$K$78,DK203)),""))</f>
        <v/>
      </c>
      <c r="BC203" s="4" t="str">
        <f>IF(AND(ISNUMBER(AJ203),ISNUMBER(AN203),ISNUMBER(AT203),DK203&lt;8),IF(COUNTIF(O203,0)+COUNTIF(U203,0)+COUNTIF(AE203,0)&gt;1,"",VLOOKUP(AJ203+AN203+AT203,NyIRS!$A$2:$K$59,DK203)),IF(AND(ISNUMBER(AJ203),ISNUMBER(AQ203),DK203&gt;7),IF(COUNTIF(O203,0)+COUNTIF(W203,0)&gt;1,"",VLOOKUP(AJ203+AQ203,NyIRS!$A$2:$K$59,DK203)),""))</f>
        <v/>
      </c>
      <c r="BD203" s="4" t="str">
        <f>IF(AND(ISNUMBER(AK203),ISNUMBER(AL203),ISNUMBER(AM203),DK203&lt;8),IF(COUNTIF(P203,0)+COUNTIF(AA203,0)+COUNTIF(Z203,0)&gt;1,"",VLOOKUP(AK203+AL203+AM203,NyIES!$A$2:$K$59,DK203)),IF(AND(ISNUMBER(AL203),ISNUMBER(AM203),ISNUMBER(AR203),DK203&gt;7),IF(COUNTIF(AA203,0)+COUNTIF(Z203,0)+COUNTIF(X203,0)&gt;1,"",VLOOKUP(AL203+AM203+AR203,NyIES!$A$2:$K$59,DK203)),""))</f>
        <v/>
      </c>
      <c r="BE203" s="4" t="str">
        <f>IF(AND(ISNUMBER(AJ203),ISNUMBER(AP203),ISNUMBER(AU203),DK203&lt;8),IF(COUNTIF(O203,0)+AND(COUNTIF(U203,0),COUNTIF(V203,0))+COUNTIF(AD203,0)&gt;1,"",VLOOKUP(AJ203+AP203+AU203,NyISI!$A$2:$K$59,DK203)),IF(AND(ISNUMBER(AS203),ISNUMBER(AU203),ISNUMBER(AV203),DK203=8),IF(COUNTIF(AD203,0)+COUNTIF(Q203,0)+AND(COUNTIF(W203,0),COUNTIF(X203,0))&gt;1,"",VLOOKUP(AS203+AU203+AV203,NyISI!$A$2:$K$59,DK203)),IF(AND(ISNUMBER(AS203),ISNUMBER(AV203),DK203&gt;8),IF(COUNTIF(Q203,0)+AND(COUNTIF(W203,0),COUNTIF(X203,0))&gt;1,"",VLOOKUP(AS203+AV203,NyISI!$A$2:$K$59,DK203)),"")))</f>
        <v/>
      </c>
      <c r="BF203" s="4" t="str">
        <f>IF(AND(ISNUMBER(AT203),ISNUMBER(AK203),ISNUMBER(AL203),ISNUMBER(AM203),DK203&lt;8),IF(COUNTIF(P203,0)+COUNTIF(AA203,0)+COUNTIF(Z203,0)+COUNTIF(AE203,0)&gt;1,"",VLOOKUP(AT203+AK203+AL203+AM203,NyISS!$A$2:$G$78,DK203)),"")</f>
        <v/>
      </c>
      <c r="BG203" s="4" t="str">
        <f>IF(AND(ISNUMBER(AJ203),ISNUMBER(AL203),ISNUMBER(AM203),DK203&gt;7),IF(COUNTIF(O203,0)+COUNTIF(AA203,0)+COUNTIF(Z203,0)&gt;1,"",VLOOKUP(AJ203+AL203+AM203,NyISM!$A$2:$K$59,DK203)),"")</f>
        <v/>
      </c>
      <c r="BH203" s="4" t="str">
        <f>IF(AND(ISNUMBER(AY203),ISNUMBER(AZ203)),IF(COUNTIF(T203,0)+COUNTIF(Y203,0)&gt;1,"",VLOOKUP(AY203+AZ203,NyIAM!$A$2:$K$40,DK203)),"")</f>
        <v/>
      </c>
      <c r="BJ203" s="4" t="str">
        <f>IF(ISNUMBER(BB203),VLOOKUP(BB203,Percentil!$A$2:$B$122,2,1),"")</f>
        <v/>
      </c>
      <c r="BK203" s="4" t="str">
        <f>IF(ISNUMBER(BC203),VLOOKUP(BC203,Percentil!$A$2:$B$122,2,1),"")</f>
        <v/>
      </c>
      <c r="BL203" s="4" t="str">
        <f>IF(ISNUMBER(BD203),VLOOKUP(BD203,Percentil!$A$2:$B$122,2,1),"")</f>
        <v/>
      </c>
      <c r="BM203" s="4" t="str">
        <f>IF(ISNUMBER(BE203),VLOOKUP(BE203,Percentil!$A$2:$B$122,2,1),"")</f>
        <v/>
      </c>
      <c r="BN203" s="4" t="str">
        <f>IF(ISNUMBER(BF203),VLOOKUP(BF203,Percentil!$A$2:$B$122,2,1),"")</f>
        <v/>
      </c>
      <c r="BO203" s="4" t="str">
        <f>IF(ISNUMBER(BG203),VLOOKUP(BG203,Percentil!$A$2:$B$122,2,1),"")</f>
        <v/>
      </c>
      <c r="BP203" s="4" t="str">
        <f>IF(ISNUMBER(BH203),VLOOKUP(BH203,Percentil!$A$2:$B$122,2,1),"")</f>
        <v/>
      </c>
      <c r="BQ203" s="4" t="str">
        <f>IF(AND(ISNUMBER(AJ203),ISNUMBER(DK203)),IF(AJ203-VLOOKUP(BI203,NyFi!$L$2:$V$4,DK203,1)&lt;1,1 &amp; " - " &amp; AJ203+VLOOKUP(BI203,NyFi!$L$2:$V$4,DK203,1),IF(AJ203+VLOOKUP(BI203,NyFi!$L$2:$V$4,DK203,1)&gt;19,AJ203-VLOOKUP(BI203,NyFi!$L$2:$V$4,DK203,1) &amp; " - " &amp; 19,AJ203-VLOOKUP(BI203,NyFi!$L$2:$V$4,DK203,1) &amp; " - " &amp; AJ203+VLOOKUP(BI203,NyFi!$L$2:$V$4,DK203,1))),"")</f>
        <v/>
      </c>
      <c r="BR203" s="4" t="str">
        <f>IF(AND(ISNUMBER(DK203),DK203&lt;8),IF(AND(ISNUMBER(AK203),ISNUMBER(DK203)),IF(AK203-VLOOKUP(BI203,NyGs!$L$2:$V$4,DK203,1)&lt;1,1 &amp; " - " &amp; AK203+VLOOKUP(BI203,NyGs!$L$2:$V$4,DK203,1),IF(AK203+VLOOKUP(BI203,NyGs!$L$2:$V$4,DK203,1)&gt;19,AK203-VLOOKUP(BI203,NyGs!$L$2:$V$4,DK203,1) &amp; " - " &amp; 19,AK203-VLOOKUP(BI203,NyGs!$L$2:$V$4,DK203,1) &amp; " - " &amp; AK203+VLOOKUP(BI203,NyGs!$L$2:$V$4,DK203,1))),""),"")</f>
        <v/>
      </c>
      <c r="BS203" s="4" t="str">
        <f>IF(AND(ISNUMBER(AL203),ISNUMBER(DK203)),IF(AL203-VLOOKUP(BI203,NyRm!$L$2:$V$4,DK203,1)&lt;1,1 &amp; " - " &amp; AL203+VLOOKUP(BI203,NyRm!$L$2:$V$4,DK203,1),IF(AL203+VLOOKUP(BI203,NyRm!$L$2:$V$4,DK203,1)&gt;19,AL203-VLOOKUP(BI203,NyRm!$L$2:$V$4,DK203,1) &amp; " - " &amp; 19,AL203-VLOOKUP(BI203,NyRm!$L$2:$V$4,DK203,1) &amp; " - " &amp; AL203+VLOOKUP(BI203,NyRm!$L$2:$V$4,DK203,1))),"")</f>
        <v/>
      </c>
      <c r="BT203" s="4" t="str">
        <f>IF(AND(ISNUMBER(AM203),ISNUMBER(DK203)),IF(AM203-VLOOKUP(BI203,NyFm!$L$2:$V$4,DK203,1)&lt;1,1 &amp; " - " &amp; AM203+VLOOKUP(BI203,NyFm!$L$2:$V$4,DK203,1),IF(AM203+VLOOKUP(BI203,NyFm!$L$2:$V$4,DK203,1)&gt;19,AM203-VLOOKUP(BI203,NyFm!$L$2:$V$4,DK203,1) &amp; " - " &amp; 19,AM203-VLOOKUP(BI203,NyFm!$L$2:$V$4,DK203,1) &amp; " - " &amp; AM203+VLOOKUP(BI203,NyFm!$L$2:$V$4,DK203,1))),"")</f>
        <v/>
      </c>
      <c r="BU203" s="4" t="str">
        <f>IF(AND(ISNUMBER(DK203),DK203&lt;8),IF(AND(ISNUMBER(AN203),ISNUMBER(DK203)),IF(AN203-VLOOKUP(BI203,NyLi1R!$L$2:$V$4,DK203,1)&lt;1,1 &amp; " - " &amp; AN203+VLOOKUP(BI203,NyLi1R!$L$2:$V$4,DK203,1),IF(AN203+VLOOKUP(BI203,NyLi1R!$L$2:$V$4,DK203,1)&gt;19,AN203-VLOOKUP(BI203,NyLi1R!$L$2:$V$4,DK203,1) &amp; " - " &amp; 19,AN203-VLOOKUP(BI203,NyLi1R!$L$2:$V$4,DK203,1) &amp; " - " &amp; AN203+VLOOKUP(BI203,NyLi1R!$L$2:$V$4,DK203,1))),""),"")</f>
        <v/>
      </c>
      <c r="BV203" s="4" t="str">
        <f>IF(AND(ISNUMBER(DK203),DK203&lt;8),IF(AND(ISNUMBER(AO203),ISNUMBER(DK203)),IF(AO203-VLOOKUP(BI203,NyLi1E!$L$2:$V$4,DK203,1)&lt;1,1 &amp; " - " &amp; AO203+VLOOKUP(BI203,NyLi1E!$L$2:$V$4,DK203,1),IF(AO203+VLOOKUP(BI203,NyLi1E!$L$2:$V$4,DK203,1)&gt;19,AO203-VLOOKUP(BI203,NyLi1E!$L$2:$V$4,DK203,1) &amp; " - " &amp; 19,AO203-VLOOKUP(BI203,NyLi1E!$L$2:$V$4,DK203,1) &amp; " - " &amp; AO203+VLOOKUP(BI203,NyLi1E!$L$2:$V$4,DK203,1))),""),"")</f>
        <v/>
      </c>
      <c r="BW203" s="4" t="str">
        <f>IF(AND(ISNUMBER(DK203),DK203&lt;8),IF(AND(ISNUMBER(AP203),ISNUMBER(DK203)),IF(AP203-VLOOKUP(BI203,NyLi1T!$L$2:$V$4,DK203,1)&lt;1,1 &amp; " - " &amp; AP203+VLOOKUP(BI203,NyLi1T!$L$2:$V$4,DK203,1),IF(AP203+VLOOKUP(BI203,NyLi1T!$L$2:$V$4,DK203,1)&gt;19,AP203-VLOOKUP(BI203,NyLi1T!$L$2:$V$4,DK203,1) &amp; " - " &amp; 19,AP203-VLOOKUP(BI203,NyLi1T!$L$2:$V$4,DK203,1) &amp; " - " &amp; AP203+VLOOKUP(BI203,NyLi1T!$L$2:$V$4,DK203,1))),""),"")</f>
        <v/>
      </c>
      <c r="BX203" s="4" t="str">
        <f>IF(AND(ISNUMBER(DK203),DK203&gt;7),IF(AND(ISNUMBER(AQ203),ISNUMBER(DK203)),IF(AQ203-VLOOKUP(BI203,NyLi2R!$L$2:$V$4,DK203,1)&lt;1,1 &amp; " - " &amp; AQ203+VLOOKUP(BI203,NyLi2R!$L$2:$V$4,DK203,1),IF(AQ203+VLOOKUP(BI203,NyLi2R!$L$2:$V$4,DK203,1)&gt;19,AQ203-VLOOKUP(BI203,NyLi2R!$L$2:$V$4,DK203,1) &amp; " - " &amp; 19,AQ203-VLOOKUP(BI203,NyLi2R!$L$2:$V$4,DK203,1) &amp; " - " &amp; AQ203+VLOOKUP(BI203,NyLi2R!$L$2:$V$4,DK203,1))),""),"")</f>
        <v/>
      </c>
      <c r="BY203" s="4" t="str">
        <f>IF(AND(ISNUMBER(DK203),DK203&gt;7),IF(AND(ISNUMBER(AR203),ISNUMBER(DK203)),IF(AR203-VLOOKUP(BI203,NyLi2E!$L$2:$V$4,DK203,1)&lt;1,1 &amp; " - " &amp; AR203+VLOOKUP(BI203,NyLi2E!$L$2:$V$4,DK203,1),IF(AR203+VLOOKUP(BI203,NyLi2E!$L$2:$V$4,DK203,1)&gt;19,AR203-VLOOKUP(BI203,NyLi2E!$L$2:$V$4,DK203,1) &amp; " - " &amp; 19,AR203-VLOOKUP(BI203,NyLi2E!$L$2:$V$4,DK203,1) &amp; " - " &amp; AR203+VLOOKUP(BI203,NyLi2E!$L$2:$V$4,DK203,1))),""),"")</f>
        <v/>
      </c>
      <c r="BZ203" s="4" t="str">
        <f>IF(AND(ISNUMBER(DK203),DK203&gt;7),IF(AND(ISNUMBER(AS203),ISNUMBER(DK203)),IF(AS203-VLOOKUP(BI203,NyLi2T!$L$2:$V$4,DK203,1)&lt;1,1 &amp; " - " &amp; AS203+VLOOKUP(BI203,NyLi2T!$L$2:$V$4,DK203,1),IF(AS203+VLOOKUP(BI203,NyLi2T!$L$2:$V$4,DK203,1)&gt;19,AS203-VLOOKUP(BI203,NyLi2T!$L$2:$V$4,DK203,1) &amp; " - " &amp; 19,AS203-VLOOKUP(BI203,NyLi2T!$L$2:$V$4,DK203,1) &amp; " - " &amp; AS203+VLOOKUP(BI203,NyLi2T!$L$2:$V$4,DK203,1))),""),"")</f>
        <v/>
      </c>
      <c r="CA203" s="4" t="str">
        <f>IF(AND(ISNUMBER(DK203),DK203&lt;8),IF(AND(ISNUMBER(AT203),ISNUMBER(DK203)),IF(AT203-VLOOKUP(BI203,NySs!$L$2:$V$4,DK203,1)&lt;1,1 &amp; " - " &amp; AT203+VLOOKUP(BI203,NySs!$L$2:$V$4,DK203,1),IF(AT203+VLOOKUP(BI203,NySs!$L$2:$V$4,DK203,1)&gt;19,AT203-VLOOKUP(BI203,NySs!$L$2:$V$4,DK203,1) &amp; " - " &amp; 19,AT203-VLOOKUP(BI203,NySs!$L$2:$V$4,DK203,1) &amp; " - " &amp; AT203+VLOOKUP(BI203,NySs!$L$2:$V$4,DK203,1))),""),"")</f>
        <v/>
      </c>
      <c r="CB203" s="4" t="str">
        <f>IF(AND(ISNUMBER(DK203),DK203&lt;9),IF(AND(ISNUMBER(AU203),ISNUMBER(DK203)),IF(AU203-VLOOKUP(BI203,NyEo!$L$2:$V$4,DK203,1)&lt;1,1 &amp; " - " &amp; AU203+VLOOKUP(BI203,NyEo!$L$2:$V$4,DK203,1),IF(AU203+VLOOKUP(BI203,NyEo!$L$2:$V$4,DK203,1)&gt;19,AU203-VLOOKUP(BI203,NyEo!$L$2:$V$4,DK203,1) &amp; " - " &amp; 19,AU203-VLOOKUP(BI203,NyEo!$L$2:$V$4,DK203,1) &amp; " - " &amp; AU203+VLOOKUP(BI203,NyEo!$L$2:$V$4,DK203,1))),""),"")</f>
        <v/>
      </c>
      <c r="CC203" s="4" t="str">
        <f>IF(AND(ISNUMBER(DK203),DK203&gt;7),IF(AND(ISNUMBER(AV203),ISNUMBER(DK203)),IF(AV203-VLOOKUP(BI203,NyHt!$L$2:$V$4,DK203,1)&lt;1,1 &amp; " - " &amp; AV203+VLOOKUP(BI203,NyHt!$L$2:$V$4,DK203,1),IF(AV203+VLOOKUP(BI203,NyHt!$L$2:$V$4,DK203,1)&gt;19,AV203-VLOOKUP(BI203,NyHt!$L$2:$V$4,DK203,1) &amp; " - " &amp; 19,AV203-VLOOKUP(BI203,NyHt!$L$2:$V$4,DK203,1) &amp; " - " &amp; AV203+VLOOKUP(BI203,NyHt!$L$2:$V$4,DK203,1))),""),"")</f>
        <v/>
      </c>
      <c r="CD203" s="4" t="str">
        <f>IF(AND(ISNUMBER(AW203),ISNUMBER(DK203)),IF(AW203-VLOOKUP(BI203,NySiF!$L$2:$V$4,DK203,1)&lt;1,1 &amp; " - " &amp; AW203+VLOOKUP(BI203,NySiF!$L$2:$V$4,DK203,1),IF(AW203+VLOOKUP(BI203,NySiF!$L$2:$V$4,DK203,1)&gt;19,AW203-VLOOKUP(BI203,NySiF!$L$2:$V$4,DK203,1) &amp; " - " &amp; 19,AW203-VLOOKUP(BI203,NySiF!$L$2:$V$4,DK203,1) &amp; " - " &amp; AW203+VLOOKUP(BI203,NySiF!$L$2:$V$4,DK203,1))),"")</f>
        <v/>
      </c>
      <c r="CE203" s="4" t="str">
        <f>IF(AND(ISNUMBER(AX203),ISNUMBER(DK203)),IF(AX203-VLOOKUP(BI203,NySiB!$L$2:$V$4,DK203,1)&lt;1,1 &amp; " - " &amp; AX203+VLOOKUP(BI203,NySiB!$L$2:$V$4,DK203,1),IF(AX203+VLOOKUP(BI203,NySiB!$L$2:$V$4,DK203,1)&gt;19,AX203-VLOOKUP(BI203,NySiB!$L$2:$V$4,DK203,1) &amp; " - " &amp; 19,AX203-VLOOKUP(BI203,NySiB!$L$2:$V$4,DK203,1) &amp; " - " &amp; AX203+VLOOKUP(BI203,NySiB!$L$2:$V$4,DK203,1))),"")</f>
        <v/>
      </c>
      <c r="CF203" s="4" t="str">
        <f>IF(AND(ISNUMBER(AY203),ISNUMBER(DK203)),IF(AY203-VLOOKUP(BI203,NySiT!$L$2:$V$4,DK203,1)&lt;1,1 &amp; " - " &amp; AY203+VLOOKUP(BI203,NySiT!$L$2:$V$4,DK203,1),IF(AY203+VLOOKUP(BI203,NySiT!$L$2:$V$4,DK203,1)&gt;19,AY203-VLOOKUP(BI203,NySiT!$L$2:$V$4,DK203,1) &amp; " - " &amp; 19,AY203-VLOOKUP(BI203,NySiT!$L$2:$V$4,DK203,1) &amp; " - " &amp; AY203+VLOOKUP(BI203,NySiT!$L$2:$V$4,DK203,1))),"")</f>
        <v/>
      </c>
      <c r="CG203" s="4" t="str">
        <f>IF(AND(ISNUMBER(AZ203),ISNUMBER(DK203)),IF(AZ203-VLOOKUP(BI203,NyVs!$L$2:$V$4,DK203,1)&lt;1,1 &amp; " - " &amp; AZ203+VLOOKUP(BI203,NyVs!$L$2:$V$4,DK203,1),IF(AZ203+VLOOKUP(BI203,NyVs!$L$2:$V$4,DK203,1)&gt;19,AZ203-VLOOKUP(BI203,NyVs!$L$2:$V$4,DK203,1) &amp; " - " &amp; 19,AZ203-VLOOKUP(BI203,NyVs!$L$2:$V$4,DK203,1) &amp; " - " &amp; AZ203+VLOOKUP(BI203,NyVs!$L$2:$V$4,DK203,1))),"")</f>
        <v/>
      </c>
      <c r="CH203" s="4" t="str">
        <f>IF(AND(ISNUMBER(BA203),ISNUMBER(DK203)),IF(BA203-VLOOKUP(BI203,NyPp!$L$2:$V$4,DK203,1)&lt;1,1 &amp; " - " &amp; BA203+VLOOKUP(BI203,NyPp!$L$2:$V$4,DK203,1),IF(BA203+VLOOKUP(BI203,NyPp!$L$2:$V$4,DK203,1)&gt;19,BA203-VLOOKUP(BI203,NyPp!$L$2:$V$4,DK203,1) &amp; " - " &amp; 19,BA203-VLOOKUP(BI203,NyPp!$L$2:$V$4,DK203,1) &amp; " - " &amp; BA203+VLOOKUP(BI203,NyPp!$L$2:$V$4,DK203,1))),"")</f>
        <v/>
      </c>
      <c r="CI203" s="4" t="str">
        <f>IF(AND(ISNUMBER(BB203),ISNUMBER(DK203)),IF(BB203-VLOOKUP(BI203,NyIGS!$L$2:$V$4,DK203,1)&lt;40,40 &amp; " - " &amp; BB203+VLOOKUP(BI203,NyIGS!$L$2:$V$4,DK203,1),IF(BB203+VLOOKUP(BI203,NyIGS!$L$2:$V$4,DK203,1)&gt;160,BB203-VLOOKUP(BI203,NyIGS!$L$2:$V$4,DK203,1) &amp; " - " &amp; 160,BB203-VLOOKUP(BI203,NyIGS!$L$2:$V$4,DK203,1) &amp; " - " &amp; BB203+VLOOKUP(BI203,NyIGS!$L$2:$V$4,DK203,1))),"")</f>
        <v/>
      </c>
      <c r="CJ203" s="4" t="str">
        <f>IF(AND(ISNUMBER(BC203),ISNUMBER(DK203)),IF(BC203-VLOOKUP(BI203,NyIRS!$L$2:$V$4,DK203,1)&lt;40,40 &amp; " - " &amp; BC203+VLOOKUP(BI203,NyIRS!$L$2:$V$4,DK203,1),IF(BC203+VLOOKUP(BI203,NyIRS!$L$2:$V$4,DK203,1)&gt;160,BC203-VLOOKUP(BI203,NyIRS!$L$2:$V$4,DK203,1) &amp; " - " &amp; 160,BC203-VLOOKUP(BI203,NyIRS!$L$2:$V$4,DK203,1) &amp; " - " &amp; BC203+VLOOKUP(BI203,NyIRS!$L$2:$V$4,DK203,1))),"")</f>
        <v/>
      </c>
      <c r="CK203" s="4" t="str">
        <f>IF(AND(ISNUMBER(BD203),ISNUMBER(DK203)),IF(BD203-VLOOKUP(BI203,NyIES!$L$2:$V$4,DK203,1)&lt;40,40 &amp; " - " &amp; BD203+VLOOKUP(BI203,NyIES!$L$2:$V$4,DK203,1),IF(BD203+VLOOKUP(BI203,NyIES!$L$2:$V$4,DK203,1)&gt;160,BD203-VLOOKUP(BI203,NyIES!$L$2:$V$4,DK203,1) &amp; " - " &amp; 160,BD203-VLOOKUP(BI203,NyIES!$L$2:$V$4,DK203,1) &amp; " - " &amp; BD203+VLOOKUP(BI203,NyIES!$L$2:$V$4,DK203,1))),"")</f>
        <v/>
      </c>
      <c r="CL203" s="4" t="str">
        <f>IF(AND(ISNUMBER(BE203),ISNUMBER(DK203)),IF(BE203-VLOOKUP(BI203,NyISI!$L$2:$V$4,DK203,1)&lt;40,40 &amp; " - " &amp; BE203+VLOOKUP(BI203,NyISI!$L$2:$V$4,DK203,1),IF(BE203+VLOOKUP(BI203,NyISI!$L$2:$V$4,DK203,1)&gt;160,BE203-VLOOKUP(BI203,NyISI!$L$2:$V$4,DK203,1) &amp; " - " &amp; 160,BE203-VLOOKUP(BI203,NyISI!$L$2:$V$4,DK203,1) &amp; " - " &amp; BE203+VLOOKUP(BI203,NyISI!$L$2:$V$4,DK203,1))),"")</f>
        <v/>
      </c>
      <c r="CM203" s="4" t="str">
        <f>IF(AND(ISNUMBER(DK203),DK203&lt;8),IF(AND(ISNUMBER(BF203),ISNUMBER(DK203)),IF(BF203-VLOOKUP(BI203,NyISS!$L$2:$V$4,DK203,1)&lt;40,40 &amp; " - " &amp; BF203+VLOOKUP(BI203,NyISS!$L$2:$V$4,DK203,1),IF(BF203+VLOOKUP(BI203,NyISS!$L$2:$V$4,DK203,1)&gt;160,BF203-VLOOKUP(BI203,NyISS!$L$2:$V$4,DK203,1) &amp; " - " &amp; 160,BF203-VLOOKUP(BI203,NyISS!$L$2:$V$4,DK203,1) &amp; " - " &amp; BF203+VLOOKUP(BI203,NyISS!$L$2:$V$4,DK203,1))),""),"")</f>
        <v/>
      </c>
      <c r="CN203" s="4" t="str">
        <f>IF(AND(ISNUMBER(DK203),DK203&gt;7),IF(AND(ISNUMBER(BG203),ISNUMBER(DK203)),IF(BG203-VLOOKUP(BI203,NyISM!$L$2:$V$4,DK203,1)&lt;40,40 &amp; " - " &amp; BG203+VLOOKUP(BI203,NyISM!$L$2:$V$4,DK203,1),IF(BG203+VLOOKUP(BI203,NyISM!$L$2:$V$4,DK203,1)&gt;160,BG203-VLOOKUP(BI203,NyISM!$L$2:$V$4,DK203,1) &amp; " - " &amp; 160,BG203-VLOOKUP(BI203,NyISM!$L$2:$V$4,DK203,1) &amp; " - " &amp; BG203+VLOOKUP(BI203,NyISM!$L$2:$V$4,DK203,1))),""),"")</f>
        <v/>
      </c>
      <c r="CO203" s="4" t="str">
        <f>IF(AND(ISNUMBER(BH203),ISNUMBER(DK203)),IF(BH203-VLOOKUP(BI203,NyIAM!$L$2:$V$4,DK203,1)&lt;40,40 &amp; " - " &amp; BH203+VLOOKUP(BI203,NyIAM!$L$2:$V$4,DK203,1),IF(BH203+VLOOKUP(BI203,NyIAM!$L$2:$V$4,DK203,1)&gt;160,BH203-VLOOKUP(BI203,NyIAM!$L$2:$V$4,DK203,1) &amp; " - " &amp; 160,BH203-VLOOKUP(BI203,NyIAM!$L$2:$V$4,DK203,1) &amp; " - " &amp; BH203+VLOOKUP(BI203,NyIAM!$L$2:$V$4,DK203,1))),"")</f>
        <v/>
      </c>
      <c r="CP203" s="4" t="str">
        <f>IF(AF203="","",IF(AND(ISNUMBER(AF203),ISNUMBER(DK203)),IF(VLOOKUP(AF203,NyOm!$A$2:$K$30,DK203,1)=1,"Onormalt få ord",IF(VLOOKUP(AF203,NyOm!$A$2:$K$30,DK203,1)=2,"Färre antal ord än normalt",IF(VLOOKUP(AF203,NyOm!$A$2:$K$30,DK203,1)=3,"Normalt antal ord","")))))</f>
        <v/>
      </c>
      <c r="CQ203" s="4" t="str">
        <f>IF(AB203="","",IF(AND(ISNUMBER(AB203),ISNUMBER(DK203)),IF(VLOOKUP(AB203,NyPbTid!$A$2:$K$218,DK203,1)=1,"Onormalt lång tidsåtgång",IF(VLOOKUP(AB203,NyPbTid!$A$2:$K$218,DK203,1)=2,"Långsammare än normalt",IF(VLOOKUP(AB203,NyPbTid!$A$2:$K$218,DK203,1)=3,"Normal tidsåtgång","")))))</f>
        <v/>
      </c>
      <c r="CR203" s="4" t="str">
        <f>IF(AC203="","",IF(AND(ISNUMBER(AC203),ISNUMBER(DK203)),IF(VLOOKUP(AC203,NyPbFel!$A$2:$K$18,DK203,1)=1,"Onormalt antal fel",IF(VLOOKUP(AC203,NyPbFel!$A$2:$K$18,DK203,1)=2,"Fler fel än normalt",IF(VLOOKUP(AC203,NyPbFel!$A$2:$K$18,DK203,1)=3,"Normalt antal fel","")))))</f>
        <v/>
      </c>
      <c r="CS203" s="4" t="str">
        <f t="shared" si="72"/>
        <v/>
      </c>
      <c r="CT203" s="4" t="str">
        <f>IF(OR(ISNUMBER(CS203),CS203="0**"),IF(ISNUMBER(CS203),CS203/ABS(CS203)*VLOOKUP(1,SignDiff!$A$3:$K$4,DK203,1),VLOOKUP(1,SignDiff!$A$3:$K$4,DK203,1)),"")</f>
        <v/>
      </c>
      <c r="CU203" s="4" t="str">
        <f>IF(OR(ISNUMBER(CS203),CS203="0**"),IF(ISNUMBER(CS203),CS203/ABS(CS203)*VLOOKUP(1,SignDiff!$A$7:$K$8,DK203,1),VLOOKUP(1,SignDiff!$A$7:$K$8,DK203,1)),"")</f>
        <v/>
      </c>
      <c r="CV203" s="4" t="str">
        <f t="shared" si="73"/>
        <v/>
      </c>
      <c r="CW203" s="4" t="str">
        <f t="shared" si="74"/>
        <v/>
      </c>
      <c r="CX203" s="4" t="str">
        <f>IF(OR(ISNUMBER(CS203),CS203="0**"),IF(CS203="0**",VLOOKUP(0,'IRS-IES'!$A$2:$C$43,2,1),IF(CS203&lt;0,VLOOKUP(ABS(CS203),'IRS-IES'!$A$2:$C$43,2,1),VLOOKUP(ABS(CS203),'IRS-IES'!$A$2:$C$43,3,1))),"")</f>
        <v/>
      </c>
      <c r="CY203" s="4" t="str">
        <f t="shared" si="75"/>
        <v/>
      </c>
      <c r="CZ203" s="4" t="str">
        <f>IF(OR(ISNUMBER(CY203),CY203="0**"),IF(ISNUMBER(CY203),CY203/ABS(CY203)*VLOOKUP(2,SignDiff!$A$3:$K$4,DK203,1),VLOOKUP(2,SignDiff!$A$3:$K$4,DK203,1)),"")</f>
        <v/>
      </c>
      <c r="DA203" s="4" t="str">
        <f>IF(OR(ISNUMBER(CY203),CY203="0**"),IF(ISNUMBER(CY203),CY203/ABS(CY203)*VLOOKUP(2,SignDiff!$A$7:$K$8,DK203,1),VLOOKUP(2,SignDiff!$A$7:$K$8,DK203,1)),"")</f>
        <v/>
      </c>
      <c r="DB203" s="4" t="str">
        <f t="shared" si="76"/>
        <v/>
      </c>
      <c r="DC203" s="4" t="str">
        <f t="shared" si="77"/>
        <v/>
      </c>
      <c r="DD203" s="4" t="str">
        <f>IF(OR(ISNUMBER(CY203),CY203="0**"),IF(CY203="0**",VLOOKUP(0,'ISI-ISS'!$A$2:$C$43,2,1),IF(CY203&lt;0,VLOOKUP(ABS(CY203),'ISI-ISS'!$A$2:$C$43,2,1),VLOOKUP(ABS(CY203),'ISI-ISS'!$A$2:$C$43,3,1))),"")</f>
        <v/>
      </c>
      <c r="DE203" s="4" t="str">
        <f t="shared" si="78"/>
        <v/>
      </c>
      <c r="DF203" s="4" t="str">
        <f>IF(OR(ISNUMBER(DE203),DE203="0**"),IF(ISNUMBER(DE203),DE203/ABS(DE203)*VLOOKUP(2,SignDiff!$A$3:$K$4,DK203,1),VLOOKUP(2,SignDiff!$A$3:$K$4,DK203,1)),"")</f>
        <v/>
      </c>
      <c r="DG203" s="4" t="str">
        <f>IF(OR(ISNUMBER(DE203),DE203="0**"),IF(ISNUMBER(DE203),DE203/ABS(DE203)*VLOOKUP(2,SignDiff!$A$7:$K$8,DK203,1),VLOOKUP(2,SignDiff!$A$7:$K$8,DK203,1)),"")</f>
        <v/>
      </c>
      <c r="DH203" s="4" t="str">
        <f t="shared" si="79"/>
        <v/>
      </c>
      <c r="DI203" s="4" t="str">
        <f t="shared" si="80"/>
        <v/>
      </c>
      <c r="DJ203" s="4" t="str">
        <f>IF(OR(ISNUMBER(DE203),DE203="0**"),IF(DE203="0**",VLOOKUP(0,'ISI-ISM'!$A$2:$C$43,2,1),IF(DE203&lt;0,VLOOKUP(ABS(DE203),'ISI-ISM'!$A$2:$C$43,2,1),VLOOKUP(ABS(DE203),'ISI-ISM'!$A$2:$C$43,3,1))),"")</f>
        <v/>
      </c>
      <c r="DK203" s="4" t="str">
        <f>IF(ISERROR(VLOOKUP(N203,age!$A$2:$C$11,2,1)),"",VLOOKUP(N203,age!$A$2:$C$11,2,1))</f>
        <v/>
      </c>
      <c r="DL203" s="4" t="str">
        <f>IF(ISERROR(VLOOKUP(N203,age!$A$2:$C$11,3,1)),"",VLOOKUP(N203,age!$A$2:$C$11,3,1))</f>
        <v/>
      </c>
      <c r="DM203" s="4">
        <f t="shared" si="67"/>
        <v>0</v>
      </c>
      <c r="DN203" s="4">
        <f t="shared" si="68"/>
        <v>0</v>
      </c>
      <c r="DO203" s="4">
        <f t="shared" si="69"/>
        <v>0</v>
      </c>
      <c r="DP203" s="4">
        <f t="shared" si="70"/>
        <v>0</v>
      </c>
      <c r="DQ203" s="4">
        <f t="shared" si="71"/>
        <v>0</v>
      </c>
      <c r="DR203" s="9" t="str">
        <f t="shared" si="81"/>
        <v/>
      </c>
      <c r="DS203" s="9" t="str">
        <f t="shared" si="82"/>
        <v/>
      </c>
      <c r="DT203" s="9" t="str">
        <f t="shared" si="83"/>
        <v/>
      </c>
      <c r="DU203" s="9" t="str">
        <f t="shared" si="84"/>
        <v/>
      </c>
      <c r="DV203" s="9" t="str">
        <f t="shared" si="85"/>
        <v/>
      </c>
      <c r="DW203" s="9" t="str">
        <f t="shared" si="86"/>
        <v/>
      </c>
      <c r="DX203" s="9" t="str">
        <f t="shared" si="87"/>
        <v/>
      </c>
      <c r="DY203" s="9" t="str">
        <f>IF(AND(ISNUMBER(AJ203),ISNUMBER(DK203)),IF(AJ203-VLOOKUP(BI203,NyFi!$L$2:$V$4,DK203,1)&lt;1,1,AJ203-VLOOKUP(BI203,NyFi!$L$2:$V$4,DK203,1)),"")</f>
        <v/>
      </c>
      <c r="DZ203" s="9" t="str">
        <f>IF(AND(ISNUMBER(DK203),DK203&lt;8),IF(AND(ISNUMBER(AK203),ISNUMBER(DK203)),IF(AK203-VLOOKUP(BI203,NyGs!$L$2:$V$4,DK203,1)&lt;1,1,AK203-VLOOKUP(BI203,NyGs!$L$2:$V$4,DK203,1)),""),"")</f>
        <v/>
      </c>
      <c r="EA203" s="9" t="str">
        <f>IF(AND(ISNUMBER(AL203),ISNUMBER(DK203)),IF(AL203-VLOOKUP(BI203,NyRm!$L$2:$V$4,DK203,1)&lt;1,1,AL203-VLOOKUP(BI203,NyRm!$L$2:$V$4,DK203,1)),"")</f>
        <v/>
      </c>
      <c r="EB203" s="9" t="str">
        <f>IF(AND(ISNUMBER(AM203),ISNUMBER(DK203)),IF(AM203-VLOOKUP(BI203,NyFm!$L$2:$V$4,DK203,1)&lt;1,1,AM203-VLOOKUP(BI203,NyFm!$L$2:$V$4,DK203,1)),"")</f>
        <v/>
      </c>
      <c r="EC203" s="9" t="str">
        <f>IF(AND(ISNUMBER(DK203),DK203&lt;8),IF(AND(ISNUMBER(AN203),ISNUMBER(DK203)),IF(AN203-VLOOKUP(BI203,NyLi1R!$L$2:$V$4,DK203,1)&lt;1,1,AN203-VLOOKUP(BI203,NyLi1R!$L$2:$V$4,DK203,1)),""),"")</f>
        <v/>
      </c>
      <c r="ED203" s="9" t="str">
        <f>IF(AND(ISNUMBER(DK203),DK203&lt;8),IF(AND(ISNUMBER(AO203),ISNUMBER(DK203)),IF(AO203-VLOOKUP(BI203,NyLi1E!$L$2:$V$4,DK203,1)&lt;1,1,AO203-VLOOKUP(BI203,NyLi1E!$L$2:$V$4,DK203,1)),""),"")</f>
        <v/>
      </c>
      <c r="EE203" s="9" t="str">
        <f>IF(AND(ISNUMBER(DK203),DK203&lt;8),IF(AND(ISNUMBER(AP203),ISNUMBER(DK203)),IF(AP203-VLOOKUP(BI203,NyLi1T!$L$2:$V$4,DK203,1)&lt;1,1,AP203-VLOOKUP(BI203,NyLi1T!$L$2:$V$4,DK203,1)),""),"")</f>
        <v/>
      </c>
      <c r="EF203" s="9" t="str">
        <f>IF(AND(ISNUMBER(DK203),DK203&gt;7),IF(AND(ISNUMBER(AQ203),ISNUMBER(DK203)),IF(AQ203-VLOOKUP(BI203,NyLi2R!$L$2:$V$4,DK203,1)&lt;1,1,AQ203-VLOOKUP(BI203,NyLi2R!$L$2:$V$4,DK203,1)),""),"")</f>
        <v/>
      </c>
      <c r="EG203" s="9" t="str">
        <f>IF(AND(ISNUMBER(DK203),DK203&gt;7),IF(AND(ISNUMBER(AR203),ISNUMBER(DK203)),IF(AR203-VLOOKUP(BI203,NyLi2E!$L$2:$V$4,DK203,1)&lt;1,1,AR203-VLOOKUP(BI203,NyLi2E!$L$2:$V$4,DK203,1)),""),"")</f>
        <v/>
      </c>
      <c r="EH203" s="9" t="str">
        <f>IF(AND(ISNUMBER(DK203),DK203&gt;7),IF(AND(ISNUMBER(AS203),ISNUMBER(DK203)),IF(AS203-VLOOKUP(BI203,NyLi2T!$L$2:$V$4,DK203,1)&lt;1,1,AS203-VLOOKUP(BI203,NyLi2T!$L$2:$V$4,DK203,1)),""),"")</f>
        <v/>
      </c>
      <c r="EI203" s="9" t="str">
        <f>IF(AND(ISNUMBER(DK203),DK203&lt;8),IF(AND(ISNUMBER(AT203),ISNUMBER(DK203)),IF(AT203-VLOOKUP(BI203,NySs!$L$2:$V$4,DK203,1)&lt;1,1,AT203-VLOOKUP(BI203,NySs!$L$2:$V$4,DK203,1)),""),"")</f>
        <v/>
      </c>
      <c r="EJ203" s="9" t="str">
        <f>IF(AND(ISNUMBER(DK203),DK203&lt;9),IF(AND(ISNUMBER(AU203),ISNUMBER(DK203)),IF(AU203-VLOOKUP(BI203,NyEo!$L$2:$V$4,DK203,1)&lt;1,1,AU203-VLOOKUP(BI203,NyEo!$L$2:$V$4,DK203,1)),""),"")</f>
        <v/>
      </c>
      <c r="EK203" s="9" t="str">
        <f>IF(AND(ISNUMBER(DK203),DK203&gt;7),IF(AND(ISNUMBER(AV203),ISNUMBER(DK203)),IF(AV203-VLOOKUP(BI203,NyHt!$L$2:$V$4,DK203,1)&lt;1,1,AV203-VLOOKUP(BI203,NyHt!$L$2:$V$4,DK203,1)),""),"")</f>
        <v/>
      </c>
      <c r="EL203" s="9" t="str">
        <f>IF(AND(ISNUMBER(AW203),ISNUMBER(DK203)),IF(AW203-VLOOKUP(BI203,NySiF!$L$2:$V$4,DK203,1)&lt;1,1,AW203-VLOOKUP(BI203,NySiF!$L$2:$V$4,DK203,1)),"")</f>
        <v/>
      </c>
      <c r="EM203" s="9" t="str">
        <f>IF(AND(ISNUMBER(AX203),ISNUMBER(DK203)),IF(AX203-VLOOKUP(BI203,NySiB!$L$2:$V$4,DK203,1)&lt;1,1,AX203-VLOOKUP(BI203,NySiB!$L$2:$V$4,DK203,1)),"")</f>
        <v/>
      </c>
      <c r="EN203" s="9" t="str">
        <f>IF(AND(ISNUMBER(AY203),ISNUMBER(DK203)),IF(AY203-VLOOKUP(BI203,NySiT!$L$2:$V$4,DK203,1)&lt;1,1,AY203-VLOOKUP(BI203,NySiT!$L$2:$V$4,DK203,1)),"")</f>
        <v/>
      </c>
      <c r="EO203" s="9" t="str">
        <f>IF(AND(ISNUMBER(AZ203),ISNUMBER(DK203)),IF(AZ203-VLOOKUP(BI203,NyVs!$L$2:$V$4,DK203,1)&lt;1,1,AZ203-VLOOKUP(BI203,NyVs!$L$2:$V$4,DK203,1)),"")</f>
        <v/>
      </c>
      <c r="EP203" s="9" t="str">
        <f>IF(AND(ISNUMBER(BA203),ISNUMBER(DK203)),IF(BA203-VLOOKUP(BI203,NyPp!$L$2:$V$4,DK203,1)&lt;1,1,BA203-VLOOKUP(BI203,NyPp!$L$2:$V$4,DK203,1)),"")</f>
        <v/>
      </c>
      <c r="EQ203" s="9" t="str">
        <f>IF(AND(ISNUMBER(BB203),ISNUMBER(DK203)),IF(BB203-VLOOKUP(BI203,NyIGS!$L$2:$V$4,DK203,1)&lt;40,40,BB203-VLOOKUP(BI203,NyIGS!$L$2:$V$4,DK203,1)),"")</f>
        <v/>
      </c>
      <c r="ER203" s="9" t="str">
        <f>IF(AND(ISNUMBER(BC203),ISNUMBER(DK203)),IF(BC203-VLOOKUP(BI203,NyIRS!$L$2:$V$4,DK203,1)&lt;40,40,BC203-VLOOKUP(BI203,NyIRS!$L$2:$V$4,DK203,1)),"")</f>
        <v/>
      </c>
      <c r="ES203" s="9" t="str">
        <f>IF(AND(ISNUMBER(BD203),ISNUMBER(DK203)),IF(BD203-VLOOKUP(BI203,NyIES!$L$2:$V$4,DK203,1)&lt;40,40,BD203-VLOOKUP(BI203,NyIES!$L$2:$V$4,DK203,1)),"")</f>
        <v/>
      </c>
      <c r="ET203" s="9" t="str">
        <f>IF(AND(ISNUMBER(BE203),ISNUMBER(DK203)),IF(BE203-VLOOKUP(BI203,NyISI!$L$2:$V$4,DK203,1)&lt;40,40,BE203-VLOOKUP(BI203,NyISI!$L$2:$V$4,DK203,1)),"")</f>
        <v/>
      </c>
      <c r="EU203" s="9" t="str">
        <f>IF(AND(ISNUMBER(DK203),DK203&lt;8),IF(AND(ISNUMBER(BF203),ISNUMBER(DK203)),IF(BF203-VLOOKUP(BI203,NyISS!$L$2:$V$4,DK203,1)&lt;40,40,BF203-VLOOKUP(BI203,NyISS!$L$2:$V$4,DK203,1)),""),"")</f>
        <v/>
      </c>
      <c r="EV203" s="9" t="str">
        <f>IF(AND(ISNUMBER(DK203),DK203&gt;7),IF(AND(ISNUMBER(BG203),ISNUMBER(DK203)),IF(BG203-VLOOKUP(BI203,NyISM!$L$2:$V$4,DK203,1)&lt;40,40,BG203-VLOOKUP(BI203,NyISM!$L$2:$V$4,DK203,1)),""),"")</f>
        <v/>
      </c>
      <c r="EW203" s="9" t="str">
        <f>IF(AND(ISNUMBER(BH203),ISNUMBER(DK203)),IF(BH203-VLOOKUP(BI203,NyIAM!$L$2:$V$4,DK203,1)&lt;40,40,BH203-VLOOKUP(BI203,NyIAM!$L$2:$V$4,DK203,1)),"")</f>
        <v/>
      </c>
      <c r="EX203" s="9" t="str">
        <f>IF(AND(ISNUMBER(AJ203),ISNUMBER(DK203)),IF(AJ203+VLOOKUP(BI203,NyFi!$L$2:$V$4,DK203,1)&gt;19,19,AJ203+VLOOKUP(BI203,NyFi!$L$2:$V$4,DK203,1)),"")</f>
        <v/>
      </c>
      <c r="EY203" s="9" t="str">
        <f>IF(AND(ISNUMBER(DK203),DK203&lt;8),IF(AND(ISNUMBER(AK203),ISNUMBER(DK203)),IF(AK203+VLOOKUP(BI203,NyGs!$L$2:$V$4,DK203,1)&gt;19,19,AK203+VLOOKUP(BI203,NyGs!$L$2:$V$4,DK203,1)),""),"")</f>
        <v/>
      </c>
      <c r="EZ203" s="9" t="str">
        <f>IF(AND(ISNUMBER(AL203),ISNUMBER(DK203)),IF(AL203+VLOOKUP(BI203,NyRm!$L$2:$V$4,DK203,1)&gt;19,19,AL203+VLOOKUP(BI203,NyRm!$L$2:$V$4,DK203,1)),"")</f>
        <v/>
      </c>
      <c r="FA203" s="9" t="str">
        <f>IF(AND(ISNUMBER(AM203),ISNUMBER(DK203)),IF(AM203+VLOOKUP(BI203,NyFm!$L$2:$V$4,DK203,1)&gt;19,19,AM203+VLOOKUP(BI203,NyFm!$L$2:$V$4,DK203,1)),"")</f>
        <v/>
      </c>
      <c r="FB203" s="9" t="str">
        <f>IF(AND(ISNUMBER(DK203),DK203&lt;8),IF(AND(ISNUMBER(AN203),ISNUMBER(DK203)),IF(AN203+VLOOKUP(BI203,NyLi1R!$L$2:$V$4,DK203,1)&gt;19,19,AN203+VLOOKUP(BI203,NyLi1R!$L$2:$V$4,DK203,1)),""),"")</f>
        <v/>
      </c>
      <c r="FC203" s="9" t="str">
        <f>IF(AND(ISNUMBER(DK203),DK203&lt;8),IF(AND(ISNUMBER(AO203),ISNUMBER(DK203)),IF(AO203+VLOOKUP(BI203,NyLi1E!$L$2:$V$4,DK203,1)&gt;19,19,AO203+VLOOKUP(BI203,NyLi1E!$L$2:$V$4,DK203,1)),""),"")</f>
        <v/>
      </c>
      <c r="FD203" s="9" t="str">
        <f>IF(AND(ISNUMBER(DK203),DK203&lt;8),IF(AND(ISNUMBER(AP203),ISNUMBER(DK203)),IF(AP203+VLOOKUP(BI203,NyLi1T!$L$2:$V$4,DK203,1)&gt;19,19,AP203+VLOOKUP(BI203,NyLi1T!$L$2:$V$4,DK203,1)),""),"")</f>
        <v/>
      </c>
      <c r="FE203" s="9" t="str">
        <f>IF(AND(ISNUMBER(DK203),DK203&gt;7),IF(AND(ISNUMBER(AQ203),ISNUMBER(DK203)),IF(AQ203+VLOOKUP(BI203,NyLi2R!$L$2:$V$4,DK203,1)&gt;19,19,AQ203+VLOOKUP(BI203,NyLi2R!$L$2:$V$4,DK203,1)),""),"")</f>
        <v/>
      </c>
      <c r="FF203" s="9" t="str">
        <f>IF(AND(ISNUMBER(DK203),DK203&gt;7),IF(AND(ISNUMBER(AR203),ISNUMBER(DK203)),IF(AR203+VLOOKUP(BI203,NyLi2E!$L$2:$V$4,DK203,1)&gt;19,19,AR203+VLOOKUP(BI203,NyLi2E!$L$2:$V$4,DK203,1)),""),"")</f>
        <v/>
      </c>
      <c r="FG203" s="9" t="str">
        <f>IF(AND(ISNUMBER(DK203),DK203&gt;7),IF(AND(ISNUMBER(AS203),ISNUMBER(DK203)),IF(AS203+VLOOKUP(BI203,NyLi2T!$L$2:$V$4,DK203,1)&gt;19,19,AS203+VLOOKUP(BI203,NyLi2T!$L$2:$V$4,DK203,1)),""),"")</f>
        <v/>
      </c>
      <c r="FH203" s="9" t="str">
        <f>IF(AND(ISNUMBER(DK203),DK203&lt;8),IF(AND(ISNUMBER(AT203),ISNUMBER(DK203)),IF(AT203+VLOOKUP(BI203,NySs!$L$2:$V$4,DK203,1)&gt;19,19,AT203+VLOOKUP(BI203,NySs!$L$2:$V$4,DK203,1)),""),"")</f>
        <v/>
      </c>
      <c r="FI203" s="9" t="str">
        <f>IF(AND(ISNUMBER(DK203),DK203&lt;9),IF(AND(ISNUMBER(AU203),ISNUMBER(DK203)),IF(AU203+VLOOKUP(BI203,NyEo!$L$2:$V$4,DK203,1)&gt;19,19,AU203+VLOOKUP(BI203,NyEo!$L$2:$V$4,DK203,1)),""),"")</f>
        <v/>
      </c>
      <c r="FJ203" s="9" t="str">
        <f>IF(AND(ISNUMBER(DK203),DK203&gt;7),IF(AND(ISNUMBER(AV203),ISNUMBER(DK203)),IF(AV203+VLOOKUP(BI203,NyHt!$L$2:$V$4,DK203,1)&gt;19,19,AV203+VLOOKUP(BI203,NyHt!$L$2:$V$4,DK203,1)),""),"")</f>
        <v/>
      </c>
      <c r="FK203" s="9" t="str">
        <f>IF(AND(ISNUMBER(AW203),ISNUMBER(DK203)),IF(AW203+VLOOKUP(BI203,NySiF!$L$2:$V$4,DK203,1)&gt;19,19,AW203+VLOOKUP(BI203,NySiF!$L$2:$V$4,DK203,1)),"")</f>
        <v/>
      </c>
      <c r="FL203" s="9" t="str">
        <f>IF(AND(ISNUMBER(AX203),ISNUMBER(DK203)),IF(AX203+VLOOKUP(BI203,NySiB!$L$2:$V$4,DK203,1)&gt;19,19,AX203+VLOOKUP(BI203,NySiB!$L$2:$V$4,DK203,1)),"")</f>
        <v/>
      </c>
      <c r="FM203" s="9" t="str">
        <f>IF(AND(ISNUMBER(AY203),ISNUMBER(DK203)),IF(AY203+VLOOKUP(BI203,NySiT!$L$2:$V$4,DK203,1)&gt;19,19,AY203+VLOOKUP(BI203,NySiT!$L$2:$V$4,DK203,1)),"")</f>
        <v/>
      </c>
      <c r="FN203" s="9" t="str">
        <f>IF(AND(ISNUMBER(AZ203),ISNUMBER(DK203)),IF(AZ203+VLOOKUP(BI203,NyVs!$L$2:$V$4,DK203,1)&gt;19,19,AZ203+VLOOKUP(BI203,NyVs!$L$2:$V$4,DK203,1)),"")</f>
        <v/>
      </c>
      <c r="FO203" s="9" t="str">
        <f>IF(AND(ISNUMBER(BA203),ISNUMBER(DK203)),IF(BA203+VLOOKUP(BI203,NyPp!$L$2:$V$4,DK203,1)&gt;19,19,BA203+VLOOKUP(BI203,NyPp!$L$2:$V$4,DK203,1)),"")</f>
        <v/>
      </c>
      <c r="FP203" s="9" t="str">
        <f>IF(AND(ISNUMBER(BB203),ISNUMBER(DK203)),IF(BB203+VLOOKUP(BI203,NyIGS!$L$2:$V$4,DK203,1)&gt;160,160,BB203+VLOOKUP(BI203,NyIGS!$L$2:$V$4,DK203,1)),"")</f>
        <v/>
      </c>
      <c r="FQ203" s="9" t="str">
        <f>IF(AND(ISNUMBER(BC203),ISNUMBER(DK203)),IF(BC203+VLOOKUP(BI203,NyIRS!$L$2:$V$4,DK203,1)&gt;160,160,BC203+VLOOKUP(BI203,NyIRS!$L$2:$V$4,DK203,1)),"")</f>
        <v/>
      </c>
      <c r="FR203" s="9" t="str">
        <f>IF(AND(ISNUMBER(BD203),ISNUMBER(DK203)),IF(BD203+VLOOKUP(BI203,NyIES!$L$2:$V$4,DK203,1)&gt;160,160, BD203+VLOOKUP(BI203,NyIES!$L$2:$V$4,DK203,1)),"")</f>
        <v/>
      </c>
      <c r="FS203" s="9" t="str">
        <f>IF(AND(ISNUMBER(BE203),ISNUMBER(DK203)),IF(BE203+VLOOKUP(BI203,NyISI!$L$2:$V$4,DK203,1)&gt;160,160,BE203+VLOOKUP(BI203,NyISI!$L$2:$V$4,DK203,1)),"")</f>
        <v/>
      </c>
      <c r="FT203" s="9" t="str">
        <f>IF(AND(ISNUMBER(DK203),DK203&lt;8),IF(AND(ISNUMBER(BF203),ISNUMBER(DK203)),IF(BF203+VLOOKUP(BI203,NyISS!$L$2:$V$4,DK203,1)&gt;160,160,BF203+VLOOKUP(BI203,NyISS!$L$2:$V$4,DK203,1)),""),"")</f>
        <v/>
      </c>
      <c r="FU203" s="9" t="str">
        <f>IF(AND(ISNUMBER(DK203),DK203&gt;7),IF(AND(ISNUMBER(BG203),ISNUMBER(DK203)),IF(BG203+VLOOKUP(BI203,NyISM!$L$2:$V$4,DK203,1)&gt;160,160,BG203+VLOOKUP(BI203,NyISM!$L$2:$V$4,DK203,1)),""),"")</f>
        <v/>
      </c>
      <c r="FV203" s="9" t="str">
        <f>IF(AND(ISNUMBER(BH203),ISNUMBER(DK203)),IF(BH203+VLOOKUP(BI203,NyIAM!$L$2:$V$4,DK203,1)&gt;160,160,BH203+VLOOKUP(BI203,NyIAM!$L$2:$V$4,DK203,1)),"")</f>
        <v/>
      </c>
    </row>
    <row r="204" spans="1:178" x14ac:dyDescent="0.2">
      <c r="A204" s="51"/>
      <c r="B204" s="51"/>
      <c r="C204" s="51"/>
      <c r="D204" s="51"/>
      <c r="E204" s="51"/>
      <c r="F204" s="51"/>
      <c r="G204" s="51"/>
      <c r="H204" s="51"/>
      <c r="I204" s="51"/>
      <c r="J204" s="52"/>
      <c r="K204" s="52"/>
      <c r="L204" s="53"/>
      <c r="M204" s="53"/>
      <c r="N204" s="58" t="str">
        <f t="shared" si="66"/>
        <v/>
      </c>
      <c r="O204" s="53"/>
      <c r="P204" s="53"/>
      <c r="Q204" s="53"/>
      <c r="R204" s="53"/>
      <c r="S204" s="53"/>
      <c r="T204" s="53"/>
      <c r="U204" s="53"/>
      <c r="V204" s="53"/>
      <c r="W204" s="53"/>
      <c r="X204" s="53"/>
      <c r="Y204" s="53"/>
      <c r="Z204" s="53"/>
      <c r="AA204" s="53"/>
      <c r="AB204" s="53"/>
      <c r="AC204" s="53"/>
      <c r="AD204" s="53"/>
      <c r="AE204" s="53"/>
      <c r="AF204" s="53"/>
      <c r="AG204" s="53"/>
      <c r="AH204" s="53"/>
      <c r="AI204" s="53"/>
      <c r="AJ204" s="4" t="str">
        <f>IF(O204="","",IF(ISNUMBER(N204),VLOOKUP(O204,NyFi!$A$2:$K$40,DK204),""))</f>
        <v/>
      </c>
      <c r="AK204" s="4" t="str">
        <f>IF(P204="","",IF(AND(ISNUMBER(N204),DK204&lt;8),VLOOKUP(P204,NyGs!$A$2:$G$41,DK204),""))</f>
        <v/>
      </c>
      <c r="AL204" s="4" t="str">
        <f>IF(AA204="","",IF(ISNUMBER(N204),VLOOKUP(AA204,NyRm!$A$2:$K$56,DK204),""))</f>
        <v/>
      </c>
      <c r="AM204" s="4" t="str">
        <f>IF(Z204="","",IF(ISNUMBER(N204),VLOOKUP(Z204,NyFm!$A$2:$K$46,DK204),""))</f>
        <v/>
      </c>
      <c r="AN204" s="4" t="str">
        <f>IF(U204="","",IF(AND(ISNUMBER(N204),DK204&lt;8),VLOOKUP(U204,NyLi1R!$A$2:$G$20,DK204),""))</f>
        <v/>
      </c>
      <c r="AO204" s="4" t="str">
        <f>IF(V204="","",IF(AND(ISNUMBER(N204),DK204&lt;8),VLOOKUP(V204,NyLi1E!$A$2:$G$20,DK204),""))</f>
        <v/>
      </c>
      <c r="AP204" s="4" t="str">
        <f>IF(AND(ISNUMBER(N204),ISNUMBER(AN204),ISNUMBER(AO204),DK204&lt;8),VLOOKUP(AN204+AO204,NyLi1T!$A$2:$G$40,DK204),"")</f>
        <v/>
      </c>
      <c r="AQ204" s="4" t="str">
        <f>IF(W204="","",IF(AND(ISNUMBER(N204),DK204&gt;7),VLOOKUP(W204,NyLi2R!$A$2:$K$20,DK204),""))</f>
        <v/>
      </c>
      <c r="AR204" s="4" t="str">
        <f>IF(X204="","",IF(AND(ISNUMBER(N204),DK204&gt;7),VLOOKUP(X204,NyLi2E!$A$2:$K$20,DK204),""))</f>
        <v/>
      </c>
      <c r="AS204" s="4" t="str">
        <f>IF(AND(ISNUMBER(N204),ISNUMBER(AQ204),ISNUMBER(AR204),DK204&gt;7),VLOOKUP(AQ204+AR204,NyLi2T!$A$2:$K$40,DK204),"")</f>
        <v/>
      </c>
      <c r="AT204" s="4" t="str">
        <f>IF(AE204="","",IF(AND(ISNUMBER(N204),DK204&lt;8),VLOOKUP(AE204,NySs!$A$2:$G$28,DK204),""))</f>
        <v/>
      </c>
      <c r="AU204" s="4" t="str">
        <f>IF(AD204="","",IF(AND(ISNUMBER(N204),DK204&lt;9),VLOOKUP(AD204,NyEo!$A$2:$H$22,DK204),""))</f>
        <v/>
      </c>
      <c r="AV204" s="4" t="str">
        <f>IF(Q204="","",IF(AND(ISNUMBER(N204),DK204&gt;7),VLOOKUP(Q204,NyHt!$A$2:$K$17,DK204),""))</f>
        <v/>
      </c>
      <c r="AW204" s="4" t="str">
        <f>IF(R204="","",IF(ISNUMBER(N204),VLOOKUP(R204,NySiF!$A$2:$K$18,DK204),""))</f>
        <v/>
      </c>
      <c r="AX204" s="4" t="str">
        <f>IF(S204="","",IF(ISNUMBER(N204),VLOOKUP(S204,NySiB!$A$2:$K$16,DK204),""))</f>
        <v/>
      </c>
      <c r="AY204" s="4" t="str">
        <f>IF(T204="","",IF(ISNUMBER(N204),VLOOKUP(T204,NySiT!$A$2:$K$32,DK204),""))</f>
        <v/>
      </c>
      <c r="AZ204" s="4" t="str">
        <f>IF(Y204="","",IF(ISNUMBER(N204),VLOOKUP(Y204,NyVs!$A$2:$K$86,DK204),""))</f>
        <v/>
      </c>
      <c r="BA204" s="4" t="str">
        <f>IF(AI204="","",IF(ISNUMBER(N204),VLOOKUP(AI204,NyPp!$A$2:$K$202,DK204),""))</f>
        <v/>
      </c>
      <c r="BB204" s="4" t="str">
        <f>IF(AND(ISNUMBER(AJ204),ISNUMBER(AK204),ISNUMBER(AL204),ISNUMBER(AM204),DK204&lt;8),IF(COUNTIF(O204,0)+COUNTIF(P204,0)+COUNTIF(AA204,0)+COUNTIF(Z204,0)&gt;1,"",VLOOKUP(AJ204+AK204+AL204+AM204,NyIGS!$A$2:$K$78,DK204)),IF(AND(ISNUMBER(AJ204),ISNUMBER(AL204),ISNUMBER(AM204),ISNUMBER(AS204),DK204&gt;7),IF(COUNTIF(O204,0)+COUNTIF(AA204,0)+COUNTIF(Z204,0)+AND(COUNTIF(W204,0),COUNTIF(X204,0))&gt;1,"",VLOOKUP(AJ204+AL204+AM204+AS204,NyIGS!$A$2:$K$78,DK204)),""))</f>
        <v/>
      </c>
      <c r="BC204" s="4" t="str">
        <f>IF(AND(ISNUMBER(AJ204),ISNUMBER(AN204),ISNUMBER(AT204),DK204&lt;8),IF(COUNTIF(O204,0)+COUNTIF(U204,0)+COUNTIF(AE204,0)&gt;1,"",VLOOKUP(AJ204+AN204+AT204,NyIRS!$A$2:$K$59,DK204)),IF(AND(ISNUMBER(AJ204),ISNUMBER(AQ204),DK204&gt;7),IF(COUNTIF(O204,0)+COUNTIF(W204,0)&gt;1,"",VLOOKUP(AJ204+AQ204,NyIRS!$A$2:$K$59,DK204)),""))</f>
        <v/>
      </c>
      <c r="BD204" s="4" t="str">
        <f>IF(AND(ISNUMBER(AK204),ISNUMBER(AL204),ISNUMBER(AM204),DK204&lt;8),IF(COUNTIF(P204,0)+COUNTIF(AA204,0)+COUNTIF(Z204,0)&gt;1,"",VLOOKUP(AK204+AL204+AM204,NyIES!$A$2:$K$59,DK204)),IF(AND(ISNUMBER(AL204),ISNUMBER(AM204),ISNUMBER(AR204),DK204&gt;7),IF(COUNTIF(AA204,0)+COUNTIF(Z204,0)+COUNTIF(X204,0)&gt;1,"",VLOOKUP(AL204+AM204+AR204,NyIES!$A$2:$K$59,DK204)),""))</f>
        <v/>
      </c>
      <c r="BE204" s="4" t="str">
        <f>IF(AND(ISNUMBER(AJ204),ISNUMBER(AP204),ISNUMBER(AU204),DK204&lt;8),IF(COUNTIF(O204,0)+AND(COUNTIF(U204,0),COUNTIF(V204,0))+COUNTIF(AD204,0)&gt;1,"",VLOOKUP(AJ204+AP204+AU204,NyISI!$A$2:$K$59,DK204)),IF(AND(ISNUMBER(AS204),ISNUMBER(AU204),ISNUMBER(AV204),DK204=8),IF(COUNTIF(AD204,0)+COUNTIF(Q204,0)+AND(COUNTIF(W204,0),COUNTIF(X204,0))&gt;1,"",VLOOKUP(AS204+AU204+AV204,NyISI!$A$2:$K$59,DK204)),IF(AND(ISNUMBER(AS204),ISNUMBER(AV204),DK204&gt;8),IF(COUNTIF(Q204,0)+AND(COUNTIF(W204,0),COUNTIF(X204,0))&gt;1,"",VLOOKUP(AS204+AV204,NyISI!$A$2:$K$59,DK204)),"")))</f>
        <v/>
      </c>
      <c r="BF204" s="4" t="str">
        <f>IF(AND(ISNUMBER(AT204),ISNUMBER(AK204),ISNUMBER(AL204),ISNUMBER(AM204),DK204&lt;8),IF(COUNTIF(P204,0)+COUNTIF(AA204,0)+COUNTIF(Z204,0)+COUNTIF(AE204,0)&gt;1,"",VLOOKUP(AT204+AK204+AL204+AM204,NyISS!$A$2:$G$78,DK204)),"")</f>
        <v/>
      </c>
      <c r="BG204" s="4" t="str">
        <f>IF(AND(ISNUMBER(AJ204),ISNUMBER(AL204),ISNUMBER(AM204),DK204&gt;7),IF(COUNTIF(O204,0)+COUNTIF(AA204,0)+COUNTIF(Z204,0)&gt;1,"",VLOOKUP(AJ204+AL204+AM204,NyISM!$A$2:$K$59,DK204)),"")</f>
        <v/>
      </c>
      <c r="BH204" s="4" t="str">
        <f>IF(AND(ISNUMBER(AY204),ISNUMBER(AZ204)),IF(COUNTIF(T204,0)+COUNTIF(Y204,0)&gt;1,"",VLOOKUP(AY204+AZ204,NyIAM!$A$2:$K$40,DK204)),"")</f>
        <v/>
      </c>
      <c r="BJ204" s="4" t="str">
        <f>IF(ISNUMBER(BB204),VLOOKUP(BB204,Percentil!$A$2:$B$122,2,1),"")</f>
        <v/>
      </c>
      <c r="BK204" s="4" t="str">
        <f>IF(ISNUMBER(BC204),VLOOKUP(BC204,Percentil!$A$2:$B$122,2,1),"")</f>
        <v/>
      </c>
      <c r="BL204" s="4" t="str">
        <f>IF(ISNUMBER(BD204),VLOOKUP(BD204,Percentil!$A$2:$B$122,2,1),"")</f>
        <v/>
      </c>
      <c r="BM204" s="4" t="str">
        <f>IF(ISNUMBER(BE204),VLOOKUP(BE204,Percentil!$A$2:$B$122,2,1),"")</f>
        <v/>
      </c>
      <c r="BN204" s="4" t="str">
        <f>IF(ISNUMBER(BF204),VLOOKUP(BF204,Percentil!$A$2:$B$122,2,1),"")</f>
        <v/>
      </c>
      <c r="BO204" s="4" t="str">
        <f>IF(ISNUMBER(BG204),VLOOKUP(BG204,Percentil!$A$2:$B$122,2,1),"")</f>
        <v/>
      </c>
      <c r="BP204" s="4" t="str">
        <f>IF(ISNUMBER(BH204),VLOOKUP(BH204,Percentil!$A$2:$B$122,2,1),"")</f>
        <v/>
      </c>
      <c r="BQ204" s="4" t="str">
        <f>IF(AND(ISNUMBER(AJ204),ISNUMBER(DK204)),IF(AJ204-VLOOKUP(BI204,NyFi!$L$2:$V$4,DK204,1)&lt;1,1 &amp; " - " &amp; AJ204+VLOOKUP(BI204,NyFi!$L$2:$V$4,DK204,1),IF(AJ204+VLOOKUP(BI204,NyFi!$L$2:$V$4,DK204,1)&gt;19,AJ204-VLOOKUP(BI204,NyFi!$L$2:$V$4,DK204,1) &amp; " - " &amp; 19,AJ204-VLOOKUP(BI204,NyFi!$L$2:$V$4,DK204,1) &amp; " - " &amp; AJ204+VLOOKUP(BI204,NyFi!$L$2:$V$4,DK204,1))),"")</f>
        <v/>
      </c>
      <c r="BR204" s="4" t="str">
        <f>IF(AND(ISNUMBER(DK204),DK204&lt;8),IF(AND(ISNUMBER(AK204),ISNUMBER(DK204)),IF(AK204-VLOOKUP(BI204,NyGs!$L$2:$V$4,DK204,1)&lt;1,1 &amp; " - " &amp; AK204+VLOOKUP(BI204,NyGs!$L$2:$V$4,DK204,1),IF(AK204+VLOOKUP(BI204,NyGs!$L$2:$V$4,DK204,1)&gt;19,AK204-VLOOKUP(BI204,NyGs!$L$2:$V$4,DK204,1) &amp; " - " &amp; 19,AK204-VLOOKUP(BI204,NyGs!$L$2:$V$4,DK204,1) &amp; " - " &amp; AK204+VLOOKUP(BI204,NyGs!$L$2:$V$4,DK204,1))),""),"")</f>
        <v/>
      </c>
      <c r="BS204" s="4" t="str">
        <f>IF(AND(ISNUMBER(AL204),ISNUMBER(DK204)),IF(AL204-VLOOKUP(BI204,NyRm!$L$2:$V$4,DK204,1)&lt;1,1 &amp; " - " &amp; AL204+VLOOKUP(BI204,NyRm!$L$2:$V$4,DK204,1),IF(AL204+VLOOKUP(BI204,NyRm!$L$2:$V$4,DK204,1)&gt;19,AL204-VLOOKUP(BI204,NyRm!$L$2:$V$4,DK204,1) &amp; " - " &amp; 19,AL204-VLOOKUP(BI204,NyRm!$L$2:$V$4,DK204,1) &amp; " - " &amp; AL204+VLOOKUP(BI204,NyRm!$L$2:$V$4,DK204,1))),"")</f>
        <v/>
      </c>
      <c r="BT204" s="4" t="str">
        <f>IF(AND(ISNUMBER(AM204),ISNUMBER(DK204)),IF(AM204-VLOOKUP(BI204,NyFm!$L$2:$V$4,DK204,1)&lt;1,1 &amp; " - " &amp; AM204+VLOOKUP(BI204,NyFm!$L$2:$V$4,DK204,1),IF(AM204+VLOOKUP(BI204,NyFm!$L$2:$V$4,DK204,1)&gt;19,AM204-VLOOKUP(BI204,NyFm!$L$2:$V$4,DK204,1) &amp; " - " &amp; 19,AM204-VLOOKUP(BI204,NyFm!$L$2:$V$4,DK204,1) &amp; " - " &amp; AM204+VLOOKUP(BI204,NyFm!$L$2:$V$4,DK204,1))),"")</f>
        <v/>
      </c>
      <c r="BU204" s="4" t="str">
        <f>IF(AND(ISNUMBER(DK204),DK204&lt;8),IF(AND(ISNUMBER(AN204),ISNUMBER(DK204)),IF(AN204-VLOOKUP(BI204,NyLi1R!$L$2:$V$4,DK204,1)&lt;1,1 &amp; " - " &amp; AN204+VLOOKUP(BI204,NyLi1R!$L$2:$V$4,DK204,1),IF(AN204+VLOOKUP(BI204,NyLi1R!$L$2:$V$4,DK204,1)&gt;19,AN204-VLOOKUP(BI204,NyLi1R!$L$2:$V$4,DK204,1) &amp; " - " &amp; 19,AN204-VLOOKUP(BI204,NyLi1R!$L$2:$V$4,DK204,1) &amp; " - " &amp; AN204+VLOOKUP(BI204,NyLi1R!$L$2:$V$4,DK204,1))),""),"")</f>
        <v/>
      </c>
      <c r="BV204" s="4" t="str">
        <f>IF(AND(ISNUMBER(DK204),DK204&lt;8),IF(AND(ISNUMBER(AO204),ISNUMBER(DK204)),IF(AO204-VLOOKUP(BI204,NyLi1E!$L$2:$V$4,DK204,1)&lt;1,1 &amp; " - " &amp; AO204+VLOOKUP(BI204,NyLi1E!$L$2:$V$4,DK204,1),IF(AO204+VLOOKUP(BI204,NyLi1E!$L$2:$V$4,DK204,1)&gt;19,AO204-VLOOKUP(BI204,NyLi1E!$L$2:$V$4,DK204,1) &amp; " - " &amp; 19,AO204-VLOOKUP(BI204,NyLi1E!$L$2:$V$4,DK204,1) &amp; " - " &amp; AO204+VLOOKUP(BI204,NyLi1E!$L$2:$V$4,DK204,1))),""),"")</f>
        <v/>
      </c>
      <c r="BW204" s="4" t="str">
        <f>IF(AND(ISNUMBER(DK204),DK204&lt;8),IF(AND(ISNUMBER(AP204),ISNUMBER(DK204)),IF(AP204-VLOOKUP(BI204,NyLi1T!$L$2:$V$4,DK204,1)&lt;1,1 &amp; " - " &amp; AP204+VLOOKUP(BI204,NyLi1T!$L$2:$V$4,DK204,1),IF(AP204+VLOOKUP(BI204,NyLi1T!$L$2:$V$4,DK204,1)&gt;19,AP204-VLOOKUP(BI204,NyLi1T!$L$2:$V$4,DK204,1) &amp; " - " &amp; 19,AP204-VLOOKUP(BI204,NyLi1T!$L$2:$V$4,DK204,1) &amp; " - " &amp; AP204+VLOOKUP(BI204,NyLi1T!$L$2:$V$4,DK204,1))),""),"")</f>
        <v/>
      </c>
      <c r="BX204" s="4" t="str">
        <f>IF(AND(ISNUMBER(DK204),DK204&gt;7),IF(AND(ISNUMBER(AQ204),ISNUMBER(DK204)),IF(AQ204-VLOOKUP(BI204,NyLi2R!$L$2:$V$4,DK204,1)&lt;1,1 &amp; " - " &amp; AQ204+VLOOKUP(BI204,NyLi2R!$L$2:$V$4,DK204,1),IF(AQ204+VLOOKUP(BI204,NyLi2R!$L$2:$V$4,DK204,1)&gt;19,AQ204-VLOOKUP(BI204,NyLi2R!$L$2:$V$4,DK204,1) &amp; " - " &amp; 19,AQ204-VLOOKUP(BI204,NyLi2R!$L$2:$V$4,DK204,1) &amp; " - " &amp; AQ204+VLOOKUP(BI204,NyLi2R!$L$2:$V$4,DK204,1))),""),"")</f>
        <v/>
      </c>
      <c r="BY204" s="4" t="str">
        <f>IF(AND(ISNUMBER(DK204),DK204&gt;7),IF(AND(ISNUMBER(AR204),ISNUMBER(DK204)),IF(AR204-VLOOKUP(BI204,NyLi2E!$L$2:$V$4,DK204,1)&lt;1,1 &amp; " - " &amp; AR204+VLOOKUP(BI204,NyLi2E!$L$2:$V$4,DK204,1),IF(AR204+VLOOKUP(BI204,NyLi2E!$L$2:$V$4,DK204,1)&gt;19,AR204-VLOOKUP(BI204,NyLi2E!$L$2:$V$4,DK204,1) &amp; " - " &amp; 19,AR204-VLOOKUP(BI204,NyLi2E!$L$2:$V$4,DK204,1) &amp; " - " &amp; AR204+VLOOKUP(BI204,NyLi2E!$L$2:$V$4,DK204,1))),""),"")</f>
        <v/>
      </c>
      <c r="BZ204" s="4" t="str">
        <f>IF(AND(ISNUMBER(DK204),DK204&gt;7),IF(AND(ISNUMBER(AS204),ISNUMBER(DK204)),IF(AS204-VLOOKUP(BI204,NyLi2T!$L$2:$V$4,DK204,1)&lt;1,1 &amp; " - " &amp; AS204+VLOOKUP(BI204,NyLi2T!$L$2:$V$4,DK204,1),IF(AS204+VLOOKUP(BI204,NyLi2T!$L$2:$V$4,DK204,1)&gt;19,AS204-VLOOKUP(BI204,NyLi2T!$L$2:$V$4,DK204,1) &amp; " - " &amp; 19,AS204-VLOOKUP(BI204,NyLi2T!$L$2:$V$4,DK204,1) &amp; " - " &amp; AS204+VLOOKUP(BI204,NyLi2T!$L$2:$V$4,DK204,1))),""),"")</f>
        <v/>
      </c>
      <c r="CA204" s="4" t="str">
        <f>IF(AND(ISNUMBER(DK204),DK204&lt;8),IF(AND(ISNUMBER(AT204),ISNUMBER(DK204)),IF(AT204-VLOOKUP(BI204,NySs!$L$2:$V$4,DK204,1)&lt;1,1 &amp; " - " &amp; AT204+VLOOKUP(BI204,NySs!$L$2:$V$4,DK204,1),IF(AT204+VLOOKUP(BI204,NySs!$L$2:$V$4,DK204,1)&gt;19,AT204-VLOOKUP(BI204,NySs!$L$2:$V$4,DK204,1) &amp; " - " &amp; 19,AT204-VLOOKUP(BI204,NySs!$L$2:$V$4,DK204,1) &amp; " - " &amp; AT204+VLOOKUP(BI204,NySs!$L$2:$V$4,DK204,1))),""),"")</f>
        <v/>
      </c>
      <c r="CB204" s="4" t="str">
        <f>IF(AND(ISNUMBER(DK204),DK204&lt;9),IF(AND(ISNUMBER(AU204),ISNUMBER(DK204)),IF(AU204-VLOOKUP(BI204,NyEo!$L$2:$V$4,DK204,1)&lt;1,1 &amp; " - " &amp; AU204+VLOOKUP(BI204,NyEo!$L$2:$V$4,DK204,1),IF(AU204+VLOOKUP(BI204,NyEo!$L$2:$V$4,DK204,1)&gt;19,AU204-VLOOKUP(BI204,NyEo!$L$2:$V$4,DK204,1) &amp; " - " &amp; 19,AU204-VLOOKUP(BI204,NyEo!$L$2:$V$4,DK204,1) &amp; " - " &amp; AU204+VLOOKUP(BI204,NyEo!$L$2:$V$4,DK204,1))),""),"")</f>
        <v/>
      </c>
      <c r="CC204" s="4" t="str">
        <f>IF(AND(ISNUMBER(DK204),DK204&gt;7),IF(AND(ISNUMBER(AV204),ISNUMBER(DK204)),IF(AV204-VLOOKUP(BI204,NyHt!$L$2:$V$4,DK204,1)&lt;1,1 &amp; " - " &amp; AV204+VLOOKUP(BI204,NyHt!$L$2:$V$4,DK204,1),IF(AV204+VLOOKUP(BI204,NyHt!$L$2:$V$4,DK204,1)&gt;19,AV204-VLOOKUP(BI204,NyHt!$L$2:$V$4,DK204,1) &amp; " - " &amp; 19,AV204-VLOOKUP(BI204,NyHt!$L$2:$V$4,DK204,1) &amp; " - " &amp; AV204+VLOOKUP(BI204,NyHt!$L$2:$V$4,DK204,1))),""),"")</f>
        <v/>
      </c>
      <c r="CD204" s="4" t="str">
        <f>IF(AND(ISNUMBER(AW204),ISNUMBER(DK204)),IF(AW204-VLOOKUP(BI204,NySiF!$L$2:$V$4,DK204,1)&lt;1,1 &amp; " - " &amp; AW204+VLOOKUP(BI204,NySiF!$L$2:$V$4,DK204,1),IF(AW204+VLOOKUP(BI204,NySiF!$L$2:$V$4,DK204,1)&gt;19,AW204-VLOOKUP(BI204,NySiF!$L$2:$V$4,DK204,1) &amp; " - " &amp; 19,AW204-VLOOKUP(BI204,NySiF!$L$2:$V$4,DK204,1) &amp; " - " &amp; AW204+VLOOKUP(BI204,NySiF!$L$2:$V$4,DK204,1))),"")</f>
        <v/>
      </c>
      <c r="CE204" s="4" t="str">
        <f>IF(AND(ISNUMBER(AX204),ISNUMBER(DK204)),IF(AX204-VLOOKUP(BI204,NySiB!$L$2:$V$4,DK204,1)&lt;1,1 &amp; " - " &amp; AX204+VLOOKUP(BI204,NySiB!$L$2:$V$4,DK204,1),IF(AX204+VLOOKUP(BI204,NySiB!$L$2:$V$4,DK204,1)&gt;19,AX204-VLOOKUP(BI204,NySiB!$L$2:$V$4,DK204,1) &amp; " - " &amp; 19,AX204-VLOOKUP(BI204,NySiB!$L$2:$V$4,DK204,1) &amp; " - " &amp; AX204+VLOOKUP(BI204,NySiB!$L$2:$V$4,DK204,1))),"")</f>
        <v/>
      </c>
      <c r="CF204" s="4" t="str">
        <f>IF(AND(ISNUMBER(AY204),ISNUMBER(DK204)),IF(AY204-VLOOKUP(BI204,NySiT!$L$2:$V$4,DK204,1)&lt;1,1 &amp; " - " &amp; AY204+VLOOKUP(BI204,NySiT!$L$2:$V$4,DK204,1),IF(AY204+VLOOKUP(BI204,NySiT!$L$2:$V$4,DK204,1)&gt;19,AY204-VLOOKUP(BI204,NySiT!$L$2:$V$4,DK204,1) &amp; " - " &amp; 19,AY204-VLOOKUP(BI204,NySiT!$L$2:$V$4,DK204,1) &amp; " - " &amp; AY204+VLOOKUP(BI204,NySiT!$L$2:$V$4,DK204,1))),"")</f>
        <v/>
      </c>
      <c r="CG204" s="4" t="str">
        <f>IF(AND(ISNUMBER(AZ204),ISNUMBER(DK204)),IF(AZ204-VLOOKUP(BI204,NyVs!$L$2:$V$4,DK204,1)&lt;1,1 &amp; " - " &amp; AZ204+VLOOKUP(BI204,NyVs!$L$2:$V$4,DK204,1),IF(AZ204+VLOOKUP(BI204,NyVs!$L$2:$V$4,DK204,1)&gt;19,AZ204-VLOOKUP(BI204,NyVs!$L$2:$V$4,DK204,1) &amp; " - " &amp; 19,AZ204-VLOOKUP(BI204,NyVs!$L$2:$V$4,DK204,1) &amp; " - " &amp; AZ204+VLOOKUP(BI204,NyVs!$L$2:$V$4,DK204,1))),"")</f>
        <v/>
      </c>
      <c r="CH204" s="4" t="str">
        <f>IF(AND(ISNUMBER(BA204),ISNUMBER(DK204)),IF(BA204-VLOOKUP(BI204,NyPp!$L$2:$V$4,DK204,1)&lt;1,1 &amp; " - " &amp; BA204+VLOOKUP(BI204,NyPp!$L$2:$V$4,DK204,1),IF(BA204+VLOOKUP(BI204,NyPp!$L$2:$V$4,DK204,1)&gt;19,BA204-VLOOKUP(BI204,NyPp!$L$2:$V$4,DK204,1) &amp; " - " &amp; 19,BA204-VLOOKUP(BI204,NyPp!$L$2:$V$4,DK204,1) &amp; " - " &amp; BA204+VLOOKUP(BI204,NyPp!$L$2:$V$4,DK204,1))),"")</f>
        <v/>
      </c>
      <c r="CI204" s="4" t="str">
        <f>IF(AND(ISNUMBER(BB204),ISNUMBER(DK204)),IF(BB204-VLOOKUP(BI204,NyIGS!$L$2:$V$4,DK204,1)&lt;40,40 &amp; " - " &amp; BB204+VLOOKUP(BI204,NyIGS!$L$2:$V$4,DK204,1),IF(BB204+VLOOKUP(BI204,NyIGS!$L$2:$V$4,DK204,1)&gt;160,BB204-VLOOKUP(BI204,NyIGS!$L$2:$V$4,DK204,1) &amp; " - " &amp; 160,BB204-VLOOKUP(BI204,NyIGS!$L$2:$V$4,DK204,1) &amp; " - " &amp; BB204+VLOOKUP(BI204,NyIGS!$L$2:$V$4,DK204,1))),"")</f>
        <v/>
      </c>
      <c r="CJ204" s="4" t="str">
        <f>IF(AND(ISNUMBER(BC204),ISNUMBER(DK204)),IF(BC204-VLOOKUP(BI204,NyIRS!$L$2:$V$4,DK204,1)&lt;40,40 &amp; " - " &amp; BC204+VLOOKUP(BI204,NyIRS!$L$2:$V$4,DK204,1),IF(BC204+VLOOKUP(BI204,NyIRS!$L$2:$V$4,DK204,1)&gt;160,BC204-VLOOKUP(BI204,NyIRS!$L$2:$V$4,DK204,1) &amp; " - " &amp; 160,BC204-VLOOKUP(BI204,NyIRS!$L$2:$V$4,DK204,1) &amp; " - " &amp; BC204+VLOOKUP(BI204,NyIRS!$L$2:$V$4,DK204,1))),"")</f>
        <v/>
      </c>
      <c r="CK204" s="4" t="str">
        <f>IF(AND(ISNUMBER(BD204),ISNUMBER(DK204)),IF(BD204-VLOOKUP(BI204,NyIES!$L$2:$V$4,DK204,1)&lt;40,40 &amp; " - " &amp; BD204+VLOOKUP(BI204,NyIES!$L$2:$V$4,DK204,1),IF(BD204+VLOOKUP(BI204,NyIES!$L$2:$V$4,DK204,1)&gt;160,BD204-VLOOKUP(BI204,NyIES!$L$2:$V$4,DK204,1) &amp; " - " &amp; 160,BD204-VLOOKUP(BI204,NyIES!$L$2:$V$4,DK204,1) &amp; " - " &amp; BD204+VLOOKUP(BI204,NyIES!$L$2:$V$4,DK204,1))),"")</f>
        <v/>
      </c>
      <c r="CL204" s="4" t="str">
        <f>IF(AND(ISNUMBER(BE204),ISNUMBER(DK204)),IF(BE204-VLOOKUP(BI204,NyISI!$L$2:$V$4,DK204,1)&lt;40,40 &amp; " - " &amp; BE204+VLOOKUP(BI204,NyISI!$L$2:$V$4,DK204,1),IF(BE204+VLOOKUP(BI204,NyISI!$L$2:$V$4,DK204,1)&gt;160,BE204-VLOOKUP(BI204,NyISI!$L$2:$V$4,DK204,1) &amp; " - " &amp; 160,BE204-VLOOKUP(BI204,NyISI!$L$2:$V$4,DK204,1) &amp; " - " &amp; BE204+VLOOKUP(BI204,NyISI!$L$2:$V$4,DK204,1))),"")</f>
        <v/>
      </c>
      <c r="CM204" s="4" t="str">
        <f>IF(AND(ISNUMBER(DK204),DK204&lt;8),IF(AND(ISNUMBER(BF204),ISNUMBER(DK204)),IF(BF204-VLOOKUP(BI204,NyISS!$L$2:$V$4,DK204,1)&lt;40,40 &amp; " - " &amp; BF204+VLOOKUP(BI204,NyISS!$L$2:$V$4,DK204,1),IF(BF204+VLOOKUP(BI204,NyISS!$L$2:$V$4,DK204,1)&gt;160,BF204-VLOOKUP(BI204,NyISS!$L$2:$V$4,DK204,1) &amp; " - " &amp; 160,BF204-VLOOKUP(BI204,NyISS!$L$2:$V$4,DK204,1) &amp; " - " &amp; BF204+VLOOKUP(BI204,NyISS!$L$2:$V$4,DK204,1))),""),"")</f>
        <v/>
      </c>
      <c r="CN204" s="4" t="str">
        <f>IF(AND(ISNUMBER(DK204),DK204&gt;7),IF(AND(ISNUMBER(BG204),ISNUMBER(DK204)),IF(BG204-VLOOKUP(BI204,NyISM!$L$2:$V$4,DK204,1)&lt;40,40 &amp; " - " &amp; BG204+VLOOKUP(BI204,NyISM!$L$2:$V$4,DK204,1),IF(BG204+VLOOKUP(BI204,NyISM!$L$2:$V$4,DK204,1)&gt;160,BG204-VLOOKUP(BI204,NyISM!$L$2:$V$4,DK204,1) &amp; " - " &amp; 160,BG204-VLOOKUP(BI204,NyISM!$L$2:$V$4,DK204,1) &amp; " - " &amp; BG204+VLOOKUP(BI204,NyISM!$L$2:$V$4,DK204,1))),""),"")</f>
        <v/>
      </c>
      <c r="CO204" s="4" t="str">
        <f>IF(AND(ISNUMBER(BH204),ISNUMBER(DK204)),IF(BH204-VLOOKUP(BI204,NyIAM!$L$2:$V$4,DK204,1)&lt;40,40 &amp; " - " &amp; BH204+VLOOKUP(BI204,NyIAM!$L$2:$V$4,DK204,1),IF(BH204+VLOOKUP(BI204,NyIAM!$L$2:$V$4,DK204,1)&gt;160,BH204-VLOOKUP(BI204,NyIAM!$L$2:$V$4,DK204,1) &amp; " - " &amp; 160,BH204-VLOOKUP(BI204,NyIAM!$L$2:$V$4,DK204,1) &amp; " - " &amp; BH204+VLOOKUP(BI204,NyIAM!$L$2:$V$4,DK204,1))),"")</f>
        <v/>
      </c>
      <c r="CP204" s="4" t="str">
        <f>IF(AF204="","",IF(AND(ISNUMBER(AF204),ISNUMBER(DK204)),IF(VLOOKUP(AF204,NyOm!$A$2:$K$30,DK204,1)=1,"Onormalt få ord",IF(VLOOKUP(AF204,NyOm!$A$2:$K$30,DK204,1)=2,"Färre antal ord än normalt",IF(VLOOKUP(AF204,NyOm!$A$2:$K$30,DK204,1)=3,"Normalt antal ord","")))))</f>
        <v/>
      </c>
      <c r="CQ204" s="4" t="str">
        <f>IF(AB204="","",IF(AND(ISNUMBER(AB204),ISNUMBER(DK204)),IF(VLOOKUP(AB204,NyPbTid!$A$2:$K$218,DK204,1)=1,"Onormalt lång tidsåtgång",IF(VLOOKUP(AB204,NyPbTid!$A$2:$K$218,DK204,1)=2,"Långsammare än normalt",IF(VLOOKUP(AB204,NyPbTid!$A$2:$K$218,DK204,1)=3,"Normal tidsåtgång","")))))</f>
        <v/>
      </c>
      <c r="CR204" s="4" t="str">
        <f>IF(AC204="","",IF(AND(ISNUMBER(AC204),ISNUMBER(DK204)),IF(VLOOKUP(AC204,NyPbFel!$A$2:$K$18,DK204,1)=1,"Onormalt antal fel",IF(VLOOKUP(AC204,NyPbFel!$A$2:$K$18,DK204,1)=2,"Fler fel än normalt",IF(VLOOKUP(AC204,NyPbFel!$A$2:$K$18,DK204,1)=3,"Normalt antal fel","")))))</f>
        <v/>
      </c>
      <c r="CS204" s="4" t="str">
        <f t="shared" si="72"/>
        <v/>
      </c>
      <c r="CT204" s="4" t="str">
        <f>IF(OR(ISNUMBER(CS204),CS204="0**"),IF(ISNUMBER(CS204),CS204/ABS(CS204)*VLOOKUP(1,SignDiff!$A$3:$K$4,DK204,1),VLOOKUP(1,SignDiff!$A$3:$K$4,DK204,1)),"")</f>
        <v/>
      </c>
      <c r="CU204" s="4" t="str">
        <f>IF(OR(ISNUMBER(CS204),CS204="0**"),IF(ISNUMBER(CS204),CS204/ABS(CS204)*VLOOKUP(1,SignDiff!$A$7:$K$8,DK204,1),VLOOKUP(1,SignDiff!$A$7:$K$8,DK204,1)),"")</f>
        <v/>
      </c>
      <c r="CV204" s="4" t="str">
        <f t="shared" si="73"/>
        <v/>
      </c>
      <c r="CW204" s="4" t="str">
        <f t="shared" si="74"/>
        <v/>
      </c>
      <c r="CX204" s="4" t="str">
        <f>IF(OR(ISNUMBER(CS204),CS204="0**"),IF(CS204="0**",VLOOKUP(0,'IRS-IES'!$A$2:$C$43,2,1),IF(CS204&lt;0,VLOOKUP(ABS(CS204),'IRS-IES'!$A$2:$C$43,2,1),VLOOKUP(ABS(CS204),'IRS-IES'!$A$2:$C$43,3,1))),"")</f>
        <v/>
      </c>
      <c r="CY204" s="4" t="str">
        <f t="shared" si="75"/>
        <v/>
      </c>
      <c r="CZ204" s="4" t="str">
        <f>IF(OR(ISNUMBER(CY204),CY204="0**"),IF(ISNUMBER(CY204),CY204/ABS(CY204)*VLOOKUP(2,SignDiff!$A$3:$K$4,DK204,1),VLOOKUP(2,SignDiff!$A$3:$K$4,DK204,1)),"")</f>
        <v/>
      </c>
      <c r="DA204" s="4" t="str">
        <f>IF(OR(ISNUMBER(CY204),CY204="0**"),IF(ISNUMBER(CY204),CY204/ABS(CY204)*VLOOKUP(2,SignDiff!$A$7:$K$8,DK204,1),VLOOKUP(2,SignDiff!$A$7:$K$8,DK204,1)),"")</f>
        <v/>
      </c>
      <c r="DB204" s="4" t="str">
        <f t="shared" si="76"/>
        <v/>
      </c>
      <c r="DC204" s="4" t="str">
        <f t="shared" si="77"/>
        <v/>
      </c>
      <c r="DD204" s="4" t="str">
        <f>IF(OR(ISNUMBER(CY204),CY204="0**"),IF(CY204="0**",VLOOKUP(0,'ISI-ISS'!$A$2:$C$43,2,1),IF(CY204&lt;0,VLOOKUP(ABS(CY204),'ISI-ISS'!$A$2:$C$43,2,1),VLOOKUP(ABS(CY204),'ISI-ISS'!$A$2:$C$43,3,1))),"")</f>
        <v/>
      </c>
      <c r="DE204" s="4" t="str">
        <f t="shared" si="78"/>
        <v/>
      </c>
      <c r="DF204" s="4" t="str">
        <f>IF(OR(ISNUMBER(DE204),DE204="0**"),IF(ISNUMBER(DE204),DE204/ABS(DE204)*VLOOKUP(2,SignDiff!$A$3:$K$4,DK204,1),VLOOKUP(2,SignDiff!$A$3:$K$4,DK204,1)),"")</f>
        <v/>
      </c>
      <c r="DG204" s="4" t="str">
        <f>IF(OR(ISNUMBER(DE204),DE204="0**"),IF(ISNUMBER(DE204),DE204/ABS(DE204)*VLOOKUP(2,SignDiff!$A$7:$K$8,DK204,1),VLOOKUP(2,SignDiff!$A$7:$K$8,DK204,1)),"")</f>
        <v/>
      </c>
      <c r="DH204" s="4" t="str">
        <f t="shared" si="79"/>
        <v/>
      </c>
      <c r="DI204" s="4" t="str">
        <f t="shared" si="80"/>
        <v/>
      </c>
      <c r="DJ204" s="4" t="str">
        <f>IF(OR(ISNUMBER(DE204),DE204="0**"),IF(DE204="0**",VLOOKUP(0,'ISI-ISM'!$A$2:$C$43,2,1),IF(DE204&lt;0,VLOOKUP(ABS(DE204),'ISI-ISM'!$A$2:$C$43,2,1),VLOOKUP(ABS(DE204),'ISI-ISM'!$A$2:$C$43,3,1))),"")</f>
        <v/>
      </c>
      <c r="DK204" s="4" t="str">
        <f>IF(ISERROR(VLOOKUP(N204,age!$A$2:$C$11,2,1)),"",VLOOKUP(N204,age!$A$2:$C$11,2,1))</f>
        <v/>
      </c>
      <c r="DL204" s="4" t="str">
        <f>IF(ISERROR(VLOOKUP(N204,age!$A$2:$C$11,3,1)),"",VLOOKUP(N204,age!$A$2:$C$11,3,1))</f>
        <v/>
      </c>
      <c r="DM204" s="4">
        <f t="shared" si="67"/>
        <v>0</v>
      </c>
      <c r="DN204" s="4">
        <f t="shared" si="68"/>
        <v>0</v>
      </c>
      <c r="DO204" s="4">
        <f t="shared" si="69"/>
        <v>0</v>
      </c>
      <c r="DP204" s="4">
        <f t="shared" si="70"/>
        <v>0</v>
      </c>
      <c r="DQ204" s="4">
        <f t="shared" si="71"/>
        <v>0</v>
      </c>
      <c r="DR204" s="9" t="str">
        <f t="shared" si="81"/>
        <v/>
      </c>
      <c r="DS204" s="9" t="str">
        <f t="shared" si="82"/>
        <v/>
      </c>
      <c r="DT204" s="9" t="str">
        <f t="shared" si="83"/>
        <v/>
      </c>
      <c r="DU204" s="9" t="str">
        <f t="shared" si="84"/>
        <v/>
      </c>
      <c r="DV204" s="9" t="str">
        <f t="shared" si="85"/>
        <v/>
      </c>
      <c r="DW204" s="9" t="str">
        <f t="shared" si="86"/>
        <v/>
      </c>
      <c r="DX204" s="9" t="str">
        <f t="shared" si="87"/>
        <v/>
      </c>
      <c r="DY204" s="9" t="str">
        <f>IF(AND(ISNUMBER(AJ204),ISNUMBER(DK204)),IF(AJ204-VLOOKUP(BI204,NyFi!$L$2:$V$4,DK204,1)&lt;1,1,AJ204-VLOOKUP(BI204,NyFi!$L$2:$V$4,DK204,1)),"")</f>
        <v/>
      </c>
      <c r="DZ204" s="9" t="str">
        <f>IF(AND(ISNUMBER(DK204),DK204&lt;8),IF(AND(ISNUMBER(AK204),ISNUMBER(DK204)),IF(AK204-VLOOKUP(BI204,NyGs!$L$2:$V$4,DK204,1)&lt;1,1,AK204-VLOOKUP(BI204,NyGs!$L$2:$V$4,DK204,1)),""),"")</f>
        <v/>
      </c>
      <c r="EA204" s="9" t="str">
        <f>IF(AND(ISNUMBER(AL204),ISNUMBER(DK204)),IF(AL204-VLOOKUP(BI204,NyRm!$L$2:$V$4,DK204,1)&lt;1,1,AL204-VLOOKUP(BI204,NyRm!$L$2:$V$4,DK204,1)),"")</f>
        <v/>
      </c>
      <c r="EB204" s="9" t="str">
        <f>IF(AND(ISNUMBER(AM204),ISNUMBER(DK204)),IF(AM204-VLOOKUP(BI204,NyFm!$L$2:$V$4,DK204,1)&lt;1,1,AM204-VLOOKUP(BI204,NyFm!$L$2:$V$4,DK204,1)),"")</f>
        <v/>
      </c>
      <c r="EC204" s="9" t="str">
        <f>IF(AND(ISNUMBER(DK204),DK204&lt;8),IF(AND(ISNUMBER(AN204),ISNUMBER(DK204)),IF(AN204-VLOOKUP(BI204,NyLi1R!$L$2:$V$4,DK204,1)&lt;1,1,AN204-VLOOKUP(BI204,NyLi1R!$L$2:$V$4,DK204,1)),""),"")</f>
        <v/>
      </c>
      <c r="ED204" s="9" t="str">
        <f>IF(AND(ISNUMBER(DK204),DK204&lt;8),IF(AND(ISNUMBER(AO204),ISNUMBER(DK204)),IF(AO204-VLOOKUP(BI204,NyLi1E!$L$2:$V$4,DK204,1)&lt;1,1,AO204-VLOOKUP(BI204,NyLi1E!$L$2:$V$4,DK204,1)),""),"")</f>
        <v/>
      </c>
      <c r="EE204" s="9" t="str">
        <f>IF(AND(ISNUMBER(DK204),DK204&lt;8),IF(AND(ISNUMBER(AP204),ISNUMBER(DK204)),IF(AP204-VLOOKUP(BI204,NyLi1T!$L$2:$V$4,DK204,1)&lt;1,1,AP204-VLOOKUP(BI204,NyLi1T!$L$2:$V$4,DK204,1)),""),"")</f>
        <v/>
      </c>
      <c r="EF204" s="9" t="str">
        <f>IF(AND(ISNUMBER(DK204),DK204&gt;7),IF(AND(ISNUMBER(AQ204),ISNUMBER(DK204)),IF(AQ204-VLOOKUP(BI204,NyLi2R!$L$2:$V$4,DK204,1)&lt;1,1,AQ204-VLOOKUP(BI204,NyLi2R!$L$2:$V$4,DK204,1)),""),"")</f>
        <v/>
      </c>
      <c r="EG204" s="9" t="str">
        <f>IF(AND(ISNUMBER(DK204),DK204&gt;7),IF(AND(ISNUMBER(AR204),ISNUMBER(DK204)),IF(AR204-VLOOKUP(BI204,NyLi2E!$L$2:$V$4,DK204,1)&lt;1,1,AR204-VLOOKUP(BI204,NyLi2E!$L$2:$V$4,DK204,1)),""),"")</f>
        <v/>
      </c>
      <c r="EH204" s="9" t="str">
        <f>IF(AND(ISNUMBER(DK204),DK204&gt;7),IF(AND(ISNUMBER(AS204),ISNUMBER(DK204)),IF(AS204-VLOOKUP(BI204,NyLi2T!$L$2:$V$4,DK204,1)&lt;1,1,AS204-VLOOKUP(BI204,NyLi2T!$L$2:$V$4,DK204,1)),""),"")</f>
        <v/>
      </c>
      <c r="EI204" s="9" t="str">
        <f>IF(AND(ISNUMBER(DK204),DK204&lt;8),IF(AND(ISNUMBER(AT204),ISNUMBER(DK204)),IF(AT204-VLOOKUP(BI204,NySs!$L$2:$V$4,DK204,1)&lt;1,1,AT204-VLOOKUP(BI204,NySs!$L$2:$V$4,DK204,1)),""),"")</f>
        <v/>
      </c>
      <c r="EJ204" s="9" t="str">
        <f>IF(AND(ISNUMBER(DK204),DK204&lt;9),IF(AND(ISNUMBER(AU204),ISNUMBER(DK204)),IF(AU204-VLOOKUP(BI204,NyEo!$L$2:$V$4,DK204,1)&lt;1,1,AU204-VLOOKUP(BI204,NyEo!$L$2:$V$4,DK204,1)),""),"")</f>
        <v/>
      </c>
      <c r="EK204" s="9" t="str">
        <f>IF(AND(ISNUMBER(DK204),DK204&gt;7),IF(AND(ISNUMBER(AV204),ISNUMBER(DK204)),IF(AV204-VLOOKUP(BI204,NyHt!$L$2:$V$4,DK204,1)&lt;1,1,AV204-VLOOKUP(BI204,NyHt!$L$2:$V$4,DK204,1)),""),"")</f>
        <v/>
      </c>
      <c r="EL204" s="9" t="str">
        <f>IF(AND(ISNUMBER(AW204),ISNUMBER(DK204)),IF(AW204-VLOOKUP(BI204,NySiF!$L$2:$V$4,DK204,1)&lt;1,1,AW204-VLOOKUP(BI204,NySiF!$L$2:$V$4,DK204,1)),"")</f>
        <v/>
      </c>
      <c r="EM204" s="9" t="str">
        <f>IF(AND(ISNUMBER(AX204),ISNUMBER(DK204)),IF(AX204-VLOOKUP(BI204,NySiB!$L$2:$V$4,DK204,1)&lt;1,1,AX204-VLOOKUP(BI204,NySiB!$L$2:$V$4,DK204,1)),"")</f>
        <v/>
      </c>
      <c r="EN204" s="9" t="str">
        <f>IF(AND(ISNUMBER(AY204),ISNUMBER(DK204)),IF(AY204-VLOOKUP(BI204,NySiT!$L$2:$V$4,DK204,1)&lt;1,1,AY204-VLOOKUP(BI204,NySiT!$L$2:$V$4,DK204,1)),"")</f>
        <v/>
      </c>
      <c r="EO204" s="9" t="str">
        <f>IF(AND(ISNUMBER(AZ204),ISNUMBER(DK204)),IF(AZ204-VLOOKUP(BI204,NyVs!$L$2:$V$4,DK204,1)&lt;1,1,AZ204-VLOOKUP(BI204,NyVs!$L$2:$V$4,DK204,1)),"")</f>
        <v/>
      </c>
      <c r="EP204" s="9" t="str">
        <f>IF(AND(ISNUMBER(BA204),ISNUMBER(DK204)),IF(BA204-VLOOKUP(BI204,NyPp!$L$2:$V$4,DK204,1)&lt;1,1,BA204-VLOOKUP(BI204,NyPp!$L$2:$V$4,DK204,1)),"")</f>
        <v/>
      </c>
      <c r="EQ204" s="9" t="str">
        <f>IF(AND(ISNUMBER(BB204),ISNUMBER(DK204)),IF(BB204-VLOOKUP(BI204,NyIGS!$L$2:$V$4,DK204,1)&lt;40,40,BB204-VLOOKUP(BI204,NyIGS!$L$2:$V$4,DK204,1)),"")</f>
        <v/>
      </c>
      <c r="ER204" s="9" t="str">
        <f>IF(AND(ISNUMBER(BC204),ISNUMBER(DK204)),IF(BC204-VLOOKUP(BI204,NyIRS!$L$2:$V$4,DK204,1)&lt;40,40,BC204-VLOOKUP(BI204,NyIRS!$L$2:$V$4,DK204,1)),"")</f>
        <v/>
      </c>
      <c r="ES204" s="9" t="str">
        <f>IF(AND(ISNUMBER(BD204),ISNUMBER(DK204)),IF(BD204-VLOOKUP(BI204,NyIES!$L$2:$V$4,DK204,1)&lt;40,40,BD204-VLOOKUP(BI204,NyIES!$L$2:$V$4,DK204,1)),"")</f>
        <v/>
      </c>
      <c r="ET204" s="9" t="str">
        <f>IF(AND(ISNUMBER(BE204),ISNUMBER(DK204)),IF(BE204-VLOOKUP(BI204,NyISI!$L$2:$V$4,DK204,1)&lt;40,40,BE204-VLOOKUP(BI204,NyISI!$L$2:$V$4,DK204,1)),"")</f>
        <v/>
      </c>
      <c r="EU204" s="9" t="str">
        <f>IF(AND(ISNUMBER(DK204),DK204&lt;8),IF(AND(ISNUMBER(BF204),ISNUMBER(DK204)),IF(BF204-VLOOKUP(BI204,NyISS!$L$2:$V$4,DK204,1)&lt;40,40,BF204-VLOOKUP(BI204,NyISS!$L$2:$V$4,DK204,1)),""),"")</f>
        <v/>
      </c>
      <c r="EV204" s="9" t="str">
        <f>IF(AND(ISNUMBER(DK204),DK204&gt;7),IF(AND(ISNUMBER(BG204),ISNUMBER(DK204)),IF(BG204-VLOOKUP(BI204,NyISM!$L$2:$V$4,DK204,1)&lt;40,40,BG204-VLOOKUP(BI204,NyISM!$L$2:$V$4,DK204,1)),""),"")</f>
        <v/>
      </c>
      <c r="EW204" s="9" t="str">
        <f>IF(AND(ISNUMBER(BH204),ISNUMBER(DK204)),IF(BH204-VLOOKUP(BI204,NyIAM!$L$2:$V$4,DK204,1)&lt;40,40,BH204-VLOOKUP(BI204,NyIAM!$L$2:$V$4,DK204,1)),"")</f>
        <v/>
      </c>
      <c r="EX204" s="9" t="str">
        <f>IF(AND(ISNUMBER(AJ204),ISNUMBER(DK204)),IF(AJ204+VLOOKUP(BI204,NyFi!$L$2:$V$4,DK204,1)&gt;19,19,AJ204+VLOOKUP(BI204,NyFi!$L$2:$V$4,DK204,1)),"")</f>
        <v/>
      </c>
      <c r="EY204" s="9" t="str">
        <f>IF(AND(ISNUMBER(DK204),DK204&lt;8),IF(AND(ISNUMBER(AK204),ISNUMBER(DK204)),IF(AK204+VLOOKUP(BI204,NyGs!$L$2:$V$4,DK204,1)&gt;19,19,AK204+VLOOKUP(BI204,NyGs!$L$2:$V$4,DK204,1)),""),"")</f>
        <v/>
      </c>
      <c r="EZ204" s="9" t="str">
        <f>IF(AND(ISNUMBER(AL204),ISNUMBER(DK204)),IF(AL204+VLOOKUP(BI204,NyRm!$L$2:$V$4,DK204,1)&gt;19,19,AL204+VLOOKUP(BI204,NyRm!$L$2:$V$4,DK204,1)),"")</f>
        <v/>
      </c>
      <c r="FA204" s="9" t="str">
        <f>IF(AND(ISNUMBER(AM204),ISNUMBER(DK204)),IF(AM204+VLOOKUP(BI204,NyFm!$L$2:$V$4,DK204,1)&gt;19,19,AM204+VLOOKUP(BI204,NyFm!$L$2:$V$4,DK204,1)),"")</f>
        <v/>
      </c>
      <c r="FB204" s="9" t="str">
        <f>IF(AND(ISNUMBER(DK204),DK204&lt;8),IF(AND(ISNUMBER(AN204),ISNUMBER(DK204)),IF(AN204+VLOOKUP(BI204,NyLi1R!$L$2:$V$4,DK204,1)&gt;19,19,AN204+VLOOKUP(BI204,NyLi1R!$L$2:$V$4,DK204,1)),""),"")</f>
        <v/>
      </c>
      <c r="FC204" s="9" t="str">
        <f>IF(AND(ISNUMBER(DK204),DK204&lt;8),IF(AND(ISNUMBER(AO204),ISNUMBER(DK204)),IF(AO204+VLOOKUP(BI204,NyLi1E!$L$2:$V$4,DK204,1)&gt;19,19,AO204+VLOOKUP(BI204,NyLi1E!$L$2:$V$4,DK204,1)),""),"")</f>
        <v/>
      </c>
      <c r="FD204" s="9" t="str">
        <f>IF(AND(ISNUMBER(DK204),DK204&lt;8),IF(AND(ISNUMBER(AP204),ISNUMBER(DK204)),IF(AP204+VLOOKUP(BI204,NyLi1T!$L$2:$V$4,DK204,1)&gt;19,19,AP204+VLOOKUP(BI204,NyLi1T!$L$2:$V$4,DK204,1)),""),"")</f>
        <v/>
      </c>
      <c r="FE204" s="9" t="str">
        <f>IF(AND(ISNUMBER(DK204),DK204&gt;7),IF(AND(ISNUMBER(AQ204),ISNUMBER(DK204)),IF(AQ204+VLOOKUP(BI204,NyLi2R!$L$2:$V$4,DK204,1)&gt;19,19,AQ204+VLOOKUP(BI204,NyLi2R!$L$2:$V$4,DK204,1)),""),"")</f>
        <v/>
      </c>
      <c r="FF204" s="9" t="str">
        <f>IF(AND(ISNUMBER(DK204),DK204&gt;7),IF(AND(ISNUMBER(AR204),ISNUMBER(DK204)),IF(AR204+VLOOKUP(BI204,NyLi2E!$L$2:$V$4,DK204,1)&gt;19,19,AR204+VLOOKUP(BI204,NyLi2E!$L$2:$V$4,DK204,1)),""),"")</f>
        <v/>
      </c>
      <c r="FG204" s="9" t="str">
        <f>IF(AND(ISNUMBER(DK204),DK204&gt;7),IF(AND(ISNUMBER(AS204),ISNUMBER(DK204)),IF(AS204+VLOOKUP(BI204,NyLi2T!$L$2:$V$4,DK204,1)&gt;19,19,AS204+VLOOKUP(BI204,NyLi2T!$L$2:$V$4,DK204,1)),""),"")</f>
        <v/>
      </c>
      <c r="FH204" s="9" t="str">
        <f>IF(AND(ISNUMBER(DK204),DK204&lt;8),IF(AND(ISNUMBER(AT204),ISNUMBER(DK204)),IF(AT204+VLOOKUP(BI204,NySs!$L$2:$V$4,DK204,1)&gt;19,19,AT204+VLOOKUP(BI204,NySs!$L$2:$V$4,DK204,1)),""),"")</f>
        <v/>
      </c>
      <c r="FI204" s="9" t="str">
        <f>IF(AND(ISNUMBER(DK204),DK204&lt;9),IF(AND(ISNUMBER(AU204),ISNUMBER(DK204)),IF(AU204+VLOOKUP(BI204,NyEo!$L$2:$V$4,DK204,1)&gt;19,19,AU204+VLOOKUP(BI204,NyEo!$L$2:$V$4,DK204,1)),""),"")</f>
        <v/>
      </c>
      <c r="FJ204" s="9" t="str">
        <f>IF(AND(ISNUMBER(DK204),DK204&gt;7),IF(AND(ISNUMBER(AV204),ISNUMBER(DK204)),IF(AV204+VLOOKUP(BI204,NyHt!$L$2:$V$4,DK204,1)&gt;19,19,AV204+VLOOKUP(BI204,NyHt!$L$2:$V$4,DK204,1)),""),"")</f>
        <v/>
      </c>
      <c r="FK204" s="9" t="str">
        <f>IF(AND(ISNUMBER(AW204),ISNUMBER(DK204)),IF(AW204+VLOOKUP(BI204,NySiF!$L$2:$V$4,DK204,1)&gt;19,19,AW204+VLOOKUP(BI204,NySiF!$L$2:$V$4,DK204,1)),"")</f>
        <v/>
      </c>
      <c r="FL204" s="9" t="str">
        <f>IF(AND(ISNUMBER(AX204),ISNUMBER(DK204)),IF(AX204+VLOOKUP(BI204,NySiB!$L$2:$V$4,DK204,1)&gt;19,19,AX204+VLOOKUP(BI204,NySiB!$L$2:$V$4,DK204,1)),"")</f>
        <v/>
      </c>
      <c r="FM204" s="9" t="str">
        <f>IF(AND(ISNUMBER(AY204),ISNUMBER(DK204)),IF(AY204+VLOOKUP(BI204,NySiT!$L$2:$V$4,DK204,1)&gt;19,19,AY204+VLOOKUP(BI204,NySiT!$L$2:$V$4,DK204,1)),"")</f>
        <v/>
      </c>
      <c r="FN204" s="9" t="str">
        <f>IF(AND(ISNUMBER(AZ204),ISNUMBER(DK204)),IF(AZ204+VLOOKUP(BI204,NyVs!$L$2:$V$4,DK204,1)&gt;19,19,AZ204+VLOOKUP(BI204,NyVs!$L$2:$V$4,DK204,1)),"")</f>
        <v/>
      </c>
      <c r="FO204" s="9" t="str">
        <f>IF(AND(ISNUMBER(BA204),ISNUMBER(DK204)),IF(BA204+VLOOKUP(BI204,NyPp!$L$2:$V$4,DK204,1)&gt;19,19,BA204+VLOOKUP(BI204,NyPp!$L$2:$V$4,DK204,1)),"")</f>
        <v/>
      </c>
      <c r="FP204" s="9" t="str">
        <f>IF(AND(ISNUMBER(BB204),ISNUMBER(DK204)),IF(BB204+VLOOKUP(BI204,NyIGS!$L$2:$V$4,DK204,1)&gt;160,160,BB204+VLOOKUP(BI204,NyIGS!$L$2:$V$4,DK204,1)),"")</f>
        <v/>
      </c>
      <c r="FQ204" s="9" t="str">
        <f>IF(AND(ISNUMBER(BC204),ISNUMBER(DK204)),IF(BC204+VLOOKUP(BI204,NyIRS!$L$2:$V$4,DK204,1)&gt;160,160,BC204+VLOOKUP(BI204,NyIRS!$L$2:$V$4,DK204,1)),"")</f>
        <v/>
      </c>
      <c r="FR204" s="9" t="str">
        <f>IF(AND(ISNUMBER(BD204),ISNUMBER(DK204)),IF(BD204+VLOOKUP(BI204,NyIES!$L$2:$V$4,DK204,1)&gt;160,160, BD204+VLOOKUP(BI204,NyIES!$L$2:$V$4,DK204,1)),"")</f>
        <v/>
      </c>
      <c r="FS204" s="9" t="str">
        <f>IF(AND(ISNUMBER(BE204),ISNUMBER(DK204)),IF(BE204+VLOOKUP(BI204,NyISI!$L$2:$V$4,DK204,1)&gt;160,160,BE204+VLOOKUP(BI204,NyISI!$L$2:$V$4,DK204,1)),"")</f>
        <v/>
      </c>
      <c r="FT204" s="9" t="str">
        <f>IF(AND(ISNUMBER(DK204),DK204&lt;8),IF(AND(ISNUMBER(BF204),ISNUMBER(DK204)),IF(BF204+VLOOKUP(BI204,NyISS!$L$2:$V$4,DK204,1)&gt;160,160,BF204+VLOOKUP(BI204,NyISS!$L$2:$V$4,DK204,1)),""),"")</f>
        <v/>
      </c>
      <c r="FU204" s="9" t="str">
        <f>IF(AND(ISNUMBER(DK204),DK204&gt;7),IF(AND(ISNUMBER(BG204),ISNUMBER(DK204)),IF(BG204+VLOOKUP(BI204,NyISM!$L$2:$V$4,DK204,1)&gt;160,160,BG204+VLOOKUP(BI204,NyISM!$L$2:$V$4,DK204,1)),""),"")</f>
        <v/>
      </c>
      <c r="FV204" s="9" t="str">
        <f>IF(AND(ISNUMBER(BH204),ISNUMBER(DK204)),IF(BH204+VLOOKUP(BI204,NyIAM!$L$2:$V$4,DK204,1)&gt;160,160,BH204+VLOOKUP(BI204,NyIAM!$L$2:$V$4,DK204,1)),"")</f>
        <v/>
      </c>
    </row>
    <row r="205" spans="1:178" x14ac:dyDescent="0.2">
      <c r="A205" s="51"/>
      <c r="B205" s="51"/>
      <c r="C205" s="51"/>
      <c r="D205" s="51"/>
      <c r="E205" s="51"/>
      <c r="F205" s="51"/>
      <c r="G205" s="51"/>
      <c r="H205" s="51"/>
      <c r="I205" s="51"/>
      <c r="J205" s="52"/>
      <c r="K205" s="52"/>
      <c r="L205" s="53"/>
      <c r="M205" s="53"/>
      <c r="N205" s="58" t="str">
        <f t="shared" si="66"/>
        <v/>
      </c>
      <c r="O205" s="53"/>
      <c r="P205" s="53"/>
      <c r="Q205" s="53"/>
      <c r="R205" s="53"/>
      <c r="S205" s="53"/>
      <c r="T205" s="53"/>
      <c r="U205" s="53"/>
      <c r="V205" s="53"/>
      <c r="W205" s="53"/>
      <c r="X205" s="53"/>
      <c r="Y205" s="53"/>
      <c r="Z205" s="53"/>
      <c r="AA205" s="53"/>
      <c r="AB205" s="53"/>
      <c r="AC205" s="53"/>
      <c r="AD205" s="53"/>
      <c r="AE205" s="53"/>
      <c r="AF205" s="53"/>
      <c r="AG205" s="53"/>
      <c r="AH205" s="53"/>
      <c r="AI205" s="53"/>
      <c r="AJ205" s="4" t="str">
        <f>IF(O205="","",IF(ISNUMBER(N205),VLOOKUP(O205,NyFi!$A$2:$K$40,DK205),""))</f>
        <v/>
      </c>
      <c r="AK205" s="4" t="str">
        <f>IF(P205="","",IF(AND(ISNUMBER(N205),DK205&lt;8),VLOOKUP(P205,NyGs!$A$2:$G$41,DK205),""))</f>
        <v/>
      </c>
      <c r="AL205" s="4" t="str">
        <f>IF(AA205="","",IF(ISNUMBER(N205),VLOOKUP(AA205,NyRm!$A$2:$K$56,DK205),""))</f>
        <v/>
      </c>
      <c r="AM205" s="4" t="str">
        <f>IF(Z205="","",IF(ISNUMBER(N205),VLOOKUP(Z205,NyFm!$A$2:$K$46,DK205),""))</f>
        <v/>
      </c>
      <c r="AN205" s="4" t="str">
        <f>IF(U205="","",IF(AND(ISNUMBER(N205),DK205&lt;8),VLOOKUP(U205,NyLi1R!$A$2:$G$20,DK205),""))</f>
        <v/>
      </c>
      <c r="AO205" s="4" t="str">
        <f>IF(V205="","",IF(AND(ISNUMBER(N205),DK205&lt;8),VLOOKUP(V205,NyLi1E!$A$2:$G$20,DK205),""))</f>
        <v/>
      </c>
      <c r="AP205" s="4" t="str">
        <f>IF(AND(ISNUMBER(N205),ISNUMBER(AN205),ISNUMBER(AO205),DK205&lt;8),VLOOKUP(AN205+AO205,NyLi1T!$A$2:$G$40,DK205),"")</f>
        <v/>
      </c>
      <c r="AQ205" s="4" t="str">
        <f>IF(W205="","",IF(AND(ISNUMBER(N205),DK205&gt;7),VLOOKUP(W205,NyLi2R!$A$2:$K$20,DK205),""))</f>
        <v/>
      </c>
      <c r="AR205" s="4" t="str">
        <f>IF(X205="","",IF(AND(ISNUMBER(N205),DK205&gt;7),VLOOKUP(X205,NyLi2E!$A$2:$K$20,DK205),""))</f>
        <v/>
      </c>
      <c r="AS205" s="4" t="str">
        <f>IF(AND(ISNUMBER(N205),ISNUMBER(AQ205),ISNUMBER(AR205),DK205&gt;7),VLOOKUP(AQ205+AR205,NyLi2T!$A$2:$K$40,DK205),"")</f>
        <v/>
      </c>
      <c r="AT205" s="4" t="str">
        <f>IF(AE205="","",IF(AND(ISNUMBER(N205),DK205&lt;8),VLOOKUP(AE205,NySs!$A$2:$G$28,DK205),""))</f>
        <v/>
      </c>
      <c r="AU205" s="4" t="str">
        <f>IF(AD205="","",IF(AND(ISNUMBER(N205),DK205&lt;9),VLOOKUP(AD205,NyEo!$A$2:$H$22,DK205),""))</f>
        <v/>
      </c>
      <c r="AV205" s="4" t="str">
        <f>IF(Q205="","",IF(AND(ISNUMBER(N205),DK205&gt;7),VLOOKUP(Q205,NyHt!$A$2:$K$17,DK205),""))</f>
        <v/>
      </c>
      <c r="AW205" s="4" t="str">
        <f>IF(R205="","",IF(ISNUMBER(N205),VLOOKUP(R205,NySiF!$A$2:$K$18,DK205),""))</f>
        <v/>
      </c>
      <c r="AX205" s="4" t="str">
        <f>IF(S205="","",IF(ISNUMBER(N205),VLOOKUP(S205,NySiB!$A$2:$K$16,DK205),""))</f>
        <v/>
      </c>
      <c r="AY205" s="4" t="str">
        <f>IF(T205="","",IF(ISNUMBER(N205),VLOOKUP(T205,NySiT!$A$2:$K$32,DK205),""))</f>
        <v/>
      </c>
      <c r="AZ205" s="4" t="str">
        <f>IF(Y205="","",IF(ISNUMBER(N205),VLOOKUP(Y205,NyVs!$A$2:$K$86,DK205),""))</f>
        <v/>
      </c>
      <c r="BA205" s="4" t="str">
        <f>IF(AI205="","",IF(ISNUMBER(N205),VLOOKUP(AI205,NyPp!$A$2:$K$202,DK205),""))</f>
        <v/>
      </c>
      <c r="BB205" s="4" t="str">
        <f>IF(AND(ISNUMBER(AJ205),ISNUMBER(AK205),ISNUMBER(AL205),ISNUMBER(AM205),DK205&lt;8),IF(COUNTIF(O205,0)+COUNTIF(P205,0)+COUNTIF(AA205,0)+COUNTIF(Z205,0)&gt;1,"",VLOOKUP(AJ205+AK205+AL205+AM205,NyIGS!$A$2:$K$78,DK205)),IF(AND(ISNUMBER(AJ205),ISNUMBER(AL205),ISNUMBER(AM205),ISNUMBER(AS205),DK205&gt;7),IF(COUNTIF(O205,0)+COUNTIF(AA205,0)+COUNTIF(Z205,0)+AND(COUNTIF(W205,0),COUNTIF(X205,0))&gt;1,"",VLOOKUP(AJ205+AL205+AM205+AS205,NyIGS!$A$2:$K$78,DK205)),""))</f>
        <v/>
      </c>
      <c r="BC205" s="4" t="str">
        <f>IF(AND(ISNUMBER(AJ205),ISNUMBER(AN205),ISNUMBER(AT205),DK205&lt;8),IF(COUNTIF(O205,0)+COUNTIF(U205,0)+COUNTIF(AE205,0)&gt;1,"",VLOOKUP(AJ205+AN205+AT205,NyIRS!$A$2:$K$59,DK205)),IF(AND(ISNUMBER(AJ205),ISNUMBER(AQ205),DK205&gt;7),IF(COUNTIF(O205,0)+COUNTIF(W205,0)&gt;1,"",VLOOKUP(AJ205+AQ205,NyIRS!$A$2:$K$59,DK205)),""))</f>
        <v/>
      </c>
      <c r="BD205" s="4" t="str">
        <f>IF(AND(ISNUMBER(AK205),ISNUMBER(AL205),ISNUMBER(AM205),DK205&lt;8),IF(COUNTIF(P205,0)+COUNTIF(AA205,0)+COUNTIF(Z205,0)&gt;1,"",VLOOKUP(AK205+AL205+AM205,NyIES!$A$2:$K$59,DK205)),IF(AND(ISNUMBER(AL205),ISNUMBER(AM205),ISNUMBER(AR205),DK205&gt;7),IF(COUNTIF(AA205,0)+COUNTIF(Z205,0)+COUNTIF(X205,0)&gt;1,"",VLOOKUP(AL205+AM205+AR205,NyIES!$A$2:$K$59,DK205)),""))</f>
        <v/>
      </c>
      <c r="BE205" s="4" t="str">
        <f>IF(AND(ISNUMBER(AJ205),ISNUMBER(AP205),ISNUMBER(AU205),DK205&lt;8),IF(COUNTIF(O205,0)+AND(COUNTIF(U205,0),COUNTIF(V205,0))+COUNTIF(AD205,0)&gt;1,"",VLOOKUP(AJ205+AP205+AU205,NyISI!$A$2:$K$59,DK205)),IF(AND(ISNUMBER(AS205),ISNUMBER(AU205),ISNUMBER(AV205),DK205=8),IF(COUNTIF(AD205,0)+COUNTIF(Q205,0)+AND(COUNTIF(W205,0),COUNTIF(X205,0))&gt;1,"",VLOOKUP(AS205+AU205+AV205,NyISI!$A$2:$K$59,DK205)),IF(AND(ISNUMBER(AS205),ISNUMBER(AV205),DK205&gt;8),IF(COUNTIF(Q205,0)+AND(COUNTIF(W205,0),COUNTIF(X205,0))&gt;1,"",VLOOKUP(AS205+AV205,NyISI!$A$2:$K$59,DK205)),"")))</f>
        <v/>
      </c>
      <c r="BF205" s="4" t="str">
        <f>IF(AND(ISNUMBER(AT205),ISNUMBER(AK205),ISNUMBER(AL205),ISNUMBER(AM205),DK205&lt;8),IF(COUNTIF(P205,0)+COUNTIF(AA205,0)+COUNTIF(Z205,0)+COUNTIF(AE205,0)&gt;1,"",VLOOKUP(AT205+AK205+AL205+AM205,NyISS!$A$2:$G$78,DK205)),"")</f>
        <v/>
      </c>
      <c r="BG205" s="4" t="str">
        <f>IF(AND(ISNUMBER(AJ205),ISNUMBER(AL205),ISNUMBER(AM205),DK205&gt;7),IF(COUNTIF(O205,0)+COUNTIF(AA205,0)+COUNTIF(Z205,0)&gt;1,"",VLOOKUP(AJ205+AL205+AM205,NyISM!$A$2:$K$59,DK205)),"")</f>
        <v/>
      </c>
      <c r="BH205" s="4" t="str">
        <f>IF(AND(ISNUMBER(AY205),ISNUMBER(AZ205)),IF(COUNTIF(T205,0)+COUNTIF(Y205,0)&gt;1,"",VLOOKUP(AY205+AZ205,NyIAM!$A$2:$K$40,DK205)),"")</f>
        <v/>
      </c>
      <c r="BJ205" s="4" t="str">
        <f>IF(ISNUMBER(BB205),VLOOKUP(BB205,Percentil!$A$2:$B$122,2,1),"")</f>
        <v/>
      </c>
      <c r="BK205" s="4" t="str">
        <f>IF(ISNUMBER(BC205),VLOOKUP(BC205,Percentil!$A$2:$B$122,2,1),"")</f>
        <v/>
      </c>
      <c r="BL205" s="4" t="str">
        <f>IF(ISNUMBER(BD205),VLOOKUP(BD205,Percentil!$A$2:$B$122,2,1),"")</f>
        <v/>
      </c>
      <c r="BM205" s="4" t="str">
        <f>IF(ISNUMBER(BE205),VLOOKUP(BE205,Percentil!$A$2:$B$122,2,1),"")</f>
        <v/>
      </c>
      <c r="BN205" s="4" t="str">
        <f>IF(ISNUMBER(BF205),VLOOKUP(BF205,Percentil!$A$2:$B$122,2,1),"")</f>
        <v/>
      </c>
      <c r="BO205" s="4" t="str">
        <f>IF(ISNUMBER(BG205),VLOOKUP(BG205,Percentil!$A$2:$B$122,2,1),"")</f>
        <v/>
      </c>
      <c r="BP205" s="4" t="str">
        <f>IF(ISNUMBER(BH205),VLOOKUP(BH205,Percentil!$A$2:$B$122,2,1),"")</f>
        <v/>
      </c>
      <c r="BQ205" s="4" t="str">
        <f>IF(AND(ISNUMBER(AJ205),ISNUMBER(DK205)),IF(AJ205-VLOOKUP(BI205,NyFi!$L$2:$V$4,DK205,1)&lt;1,1 &amp; " - " &amp; AJ205+VLOOKUP(BI205,NyFi!$L$2:$V$4,DK205,1),IF(AJ205+VLOOKUP(BI205,NyFi!$L$2:$V$4,DK205,1)&gt;19,AJ205-VLOOKUP(BI205,NyFi!$L$2:$V$4,DK205,1) &amp; " - " &amp; 19,AJ205-VLOOKUP(BI205,NyFi!$L$2:$V$4,DK205,1) &amp; " - " &amp; AJ205+VLOOKUP(BI205,NyFi!$L$2:$V$4,DK205,1))),"")</f>
        <v/>
      </c>
      <c r="BR205" s="4" t="str">
        <f>IF(AND(ISNUMBER(DK205),DK205&lt;8),IF(AND(ISNUMBER(AK205),ISNUMBER(DK205)),IF(AK205-VLOOKUP(BI205,NyGs!$L$2:$V$4,DK205,1)&lt;1,1 &amp; " - " &amp; AK205+VLOOKUP(BI205,NyGs!$L$2:$V$4,DK205,1),IF(AK205+VLOOKUP(BI205,NyGs!$L$2:$V$4,DK205,1)&gt;19,AK205-VLOOKUP(BI205,NyGs!$L$2:$V$4,DK205,1) &amp; " - " &amp; 19,AK205-VLOOKUP(BI205,NyGs!$L$2:$V$4,DK205,1) &amp; " - " &amp; AK205+VLOOKUP(BI205,NyGs!$L$2:$V$4,DK205,1))),""),"")</f>
        <v/>
      </c>
      <c r="BS205" s="4" t="str">
        <f>IF(AND(ISNUMBER(AL205),ISNUMBER(DK205)),IF(AL205-VLOOKUP(BI205,NyRm!$L$2:$V$4,DK205,1)&lt;1,1 &amp; " - " &amp; AL205+VLOOKUP(BI205,NyRm!$L$2:$V$4,DK205,1),IF(AL205+VLOOKUP(BI205,NyRm!$L$2:$V$4,DK205,1)&gt;19,AL205-VLOOKUP(BI205,NyRm!$L$2:$V$4,DK205,1) &amp; " - " &amp; 19,AL205-VLOOKUP(BI205,NyRm!$L$2:$V$4,DK205,1) &amp; " - " &amp; AL205+VLOOKUP(BI205,NyRm!$L$2:$V$4,DK205,1))),"")</f>
        <v/>
      </c>
      <c r="BT205" s="4" t="str">
        <f>IF(AND(ISNUMBER(AM205),ISNUMBER(DK205)),IF(AM205-VLOOKUP(BI205,NyFm!$L$2:$V$4,DK205,1)&lt;1,1 &amp; " - " &amp; AM205+VLOOKUP(BI205,NyFm!$L$2:$V$4,DK205,1),IF(AM205+VLOOKUP(BI205,NyFm!$L$2:$V$4,DK205,1)&gt;19,AM205-VLOOKUP(BI205,NyFm!$L$2:$V$4,DK205,1) &amp; " - " &amp; 19,AM205-VLOOKUP(BI205,NyFm!$L$2:$V$4,DK205,1) &amp; " - " &amp; AM205+VLOOKUP(BI205,NyFm!$L$2:$V$4,DK205,1))),"")</f>
        <v/>
      </c>
      <c r="BU205" s="4" t="str">
        <f>IF(AND(ISNUMBER(DK205),DK205&lt;8),IF(AND(ISNUMBER(AN205),ISNUMBER(DK205)),IF(AN205-VLOOKUP(BI205,NyLi1R!$L$2:$V$4,DK205,1)&lt;1,1 &amp; " - " &amp; AN205+VLOOKUP(BI205,NyLi1R!$L$2:$V$4,DK205,1),IF(AN205+VLOOKUP(BI205,NyLi1R!$L$2:$V$4,DK205,1)&gt;19,AN205-VLOOKUP(BI205,NyLi1R!$L$2:$V$4,DK205,1) &amp; " - " &amp; 19,AN205-VLOOKUP(BI205,NyLi1R!$L$2:$V$4,DK205,1) &amp; " - " &amp; AN205+VLOOKUP(BI205,NyLi1R!$L$2:$V$4,DK205,1))),""),"")</f>
        <v/>
      </c>
      <c r="BV205" s="4" t="str">
        <f>IF(AND(ISNUMBER(DK205),DK205&lt;8),IF(AND(ISNUMBER(AO205),ISNUMBER(DK205)),IF(AO205-VLOOKUP(BI205,NyLi1E!$L$2:$V$4,DK205,1)&lt;1,1 &amp; " - " &amp; AO205+VLOOKUP(BI205,NyLi1E!$L$2:$V$4,DK205,1),IF(AO205+VLOOKUP(BI205,NyLi1E!$L$2:$V$4,DK205,1)&gt;19,AO205-VLOOKUP(BI205,NyLi1E!$L$2:$V$4,DK205,1) &amp; " - " &amp; 19,AO205-VLOOKUP(BI205,NyLi1E!$L$2:$V$4,DK205,1) &amp; " - " &amp; AO205+VLOOKUP(BI205,NyLi1E!$L$2:$V$4,DK205,1))),""),"")</f>
        <v/>
      </c>
      <c r="BW205" s="4" t="str">
        <f>IF(AND(ISNUMBER(DK205),DK205&lt;8),IF(AND(ISNUMBER(AP205),ISNUMBER(DK205)),IF(AP205-VLOOKUP(BI205,NyLi1T!$L$2:$V$4,DK205,1)&lt;1,1 &amp; " - " &amp; AP205+VLOOKUP(BI205,NyLi1T!$L$2:$V$4,DK205,1),IF(AP205+VLOOKUP(BI205,NyLi1T!$L$2:$V$4,DK205,1)&gt;19,AP205-VLOOKUP(BI205,NyLi1T!$L$2:$V$4,DK205,1) &amp; " - " &amp; 19,AP205-VLOOKUP(BI205,NyLi1T!$L$2:$V$4,DK205,1) &amp; " - " &amp; AP205+VLOOKUP(BI205,NyLi1T!$L$2:$V$4,DK205,1))),""),"")</f>
        <v/>
      </c>
      <c r="BX205" s="4" t="str">
        <f>IF(AND(ISNUMBER(DK205),DK205&gt;7),IF(AND(ISNUMBER(AQ205),ISNUMBER(DK205)),IF(AQ205-VLOOKUP(BI205,NyLi2R!$L$2:$V$4,DK205,1)&lt;1,1 &amp; " - " &amp; AQ205+VLOOKUP(BI205,NyLi2R!$L$2:$V$4,DK205,1),IF(AQ205+VLOOKUP(BI205,NyLi2R!$L$2:$V$4,DK205,1)&gt;19,AQ205-VLOOKUP(BI205,NyLi2R!$L$2:$V$4,DK205,1) &amp; " - " &amp; 19,AQ205-VLOOKUP(BI205,NyLi2R!$L$2:$V$4,DK205,1) &amp; " - " &amp; AQ205+VLOOKUP(BI205,NyLi2R!$L$2:$V$4,DK205,1))),""),"")</f>
        <v/>
      </c>
      <c r="BY205" s="4" t="str">
        <f>IF(AND(ISNUMBER(DK205),DK205&gt;7),IF(AND(ISNUMBER(AR205),ISNUMBER(DK205)),IF(AR205-VLOOKUP(BI205,NyLi2E!$L$2:$V$4,DK205,1)&lt;1,1 &amp; " - " &amp; AR205+VLOOKUP(BI205,NyLi2E!$L$2:$V$4,DK205,1),IF(AR205+VLOOKUP(BI205,NyLi2E!$L$2:$V$4,DK205,1)&gt;19,AR205-VLOOKUP(BI205,NyLi2E!$L$2:$V$4,DK205,1) &amp; " - " &amp; 19,AR205-VLOOKUP(BI205,NyLi2E!$L$2:$V$4,DK205,1) &amp; " - " &amp; AR205+VLOOKUP(BI205,NyLi2E!$L$2:$V$4,DK205,1))),""),"")</f>
        <v/>
      </c>
      <c r="BZ205" s="4" t="str">
        <f>IF(AND(ISNUMBER(DK205),DK205&gt;7),IF(AND(ISNUMBER(AS205),ISNUMBER(DK205)),IF(AS205-VLOOKUP(BI205,NyLi2T!$L$2:$V$4,DK205,1)&lt;1,1 &amp; " - " &amp; AS205+VLOOKUP(BI205,NyLi2T!$L$2:$V$4,DK205,1),IF(AS205+VLOOKUP(BI205,NyLi2T!$L$2:$V$4,DK205,1)&gt;19,AS205-VLOOKUP(BI205,NyLi2T!$L$2:$V$4,DK205,1) &amp; " - " &amp; 19,AS205-VLOOKUP(BI205,NyLi2T!$L$2:$V$4,DK205,1) &amp; " - " &amp; AS205+VLOOKUP(BI205,NyLi2T!$L$2:$V$4,DK205,1))),""),"")</f>
        <v/>
      </c>
      <c r="CA205" s="4" t="str">
        <f>IF(AND(ISNUMBER(DK205),DK205&lt;8),IF(AND(ISNUMBER(AT205),ISNUMBER(DK205)),IF(AT205-VLOOKUP(BI205,NySs!$L$2:$V$4,DK205,1)&lt;1,1 &amp; " - " &amp; AT205+VLOOKUP(BI205,NySs!$L$2:$V$4,DK205,1),IF(AT205+VLOOKUP(BI205,NySs!$L$2:$V$4,DK205,1)&gt;19,AT205-VLOOKUP(BI205,NySs!$L$2:$V$4,DK205,1) &amp; " - " &amp; 19,AT205-VLOOKUP(BI205,NySs!$L$2:$V$4,DK205,1) &amp; " - " &amp; AT205+VLOOKUP(BI205,NySs!$L$2:$V$4,DK205,1))),""),"")</f>
        <v/>
      </c>
      <c r="CB205" s="4" t="str">
        <f>IF(AND(ISNUMBER(DK205),DK205&lt;9),IF(AND(ISNUMBER(AU205),ISNUMBER(DK205)),IF(AU205-VLOOKUP(BI205,NyEo!$L$2:$V$4,DK205,1)&lt;1,1 &amp; " - " &amp; AU205+VLOOKUP(BI205,NyEo!$L$2:$V$4,DK205,1),IF(AU205+VLOOKUP(BI205,NyEo!$L$2:$V$4,DK205,1)&gt;19,AU205-VLOOKUP(BI205,NyEo!$L$2:$V$4,DK205,1) &amp; " - " &amp; 19,AU205-VLOOKUP(BI205,NyEo!$L$2:$V$4,DK205,1) &amp; " - " &amp; AU205+VLOOKUP(BI205,NyEo!$L$2:$V$4,DK205,1))),""),"")</f>
        <v/>
      </c>
      <c r="CC205" s="4" t="str">
        <f>IF(AND(ISNUMBER(DK205),DK205&gt;7),IF(AND(ISNUMBER(AV205),ISNUMBER(DK205)),IF(AV205-VLOOKUP(BI205,NyHt!$L$2:$V$4,DK205,1)&lt;1,1 &amp; " - " &amp; AV205+VLOOKUP(BI205,NyHt!$L$2:$V$4,DK205,1),IF(AV205+VLOOKUP(BI205,NyHt!$L$2:$V$4,DK205,1)&gt;19,AV205-VLOOKUP(BI205,NyHt!$L$2:$V$4,DK205,1) &amp; " - " &amp; 19,AV205-VLOOKUP(BI205,NyHt!$L$2:$V$4,DK205,1) &amp; " - " &amp; AV205+VLOOKUP(BI205,NyHt!$L$2:$V$4,DK205,1))),""),"")</f>
        <v/>
      </c>
      <c r="CD205" s="4" t="str">
        <f>IF(AND(ISNUMBER(AW205),ISNUMBER(DK205)),IF(AW205-VLOOKUP(BI205,NySiF!$L$2:$V$4,DK205,1)&lt;1,1 &amp; " - " &amp; AW205+VLOOKUP(BI205,NySiF!$L$2:$V$4,DK205,1),IF(AW205+VLOOKUP(BI205,NySiF!$L$2:$V$4,DK205,1)&gt;19,AW205-VLOOKUP(BI205,NySiF!$L$2:$V$4,DK205,1) &amp; " - " &amp; 19,AW205-VLOOKUP(BI205,NySiF!$L$2:$V$4,DK205,1) &amp; " - " &amp; AW205+VLOOKUP(BI205,NySiF!$L$2:$V$4,DK205,1))),"")</f>
        <v/>
      </c>
      <c r="CE205" s="4" t="str">
        <f>IF(AND(ISNUMBER(AX205),ISNUMBER(DK205)),IF(AX205-VLOOKUP(BI205,NySiB!$L$2:$V$4,DK205,1)&lt;1,1 &amp; " - " &amp; AX205+VLOOKUP(BI205,NySiB!$L$2:$V$4,DK205,1),IF(AX205+VLOOKUP(BI205,NySiB!$L$2:$V$4,DK205,1)&gt;19,AX205-VLOOKUP(BI205,NySiB!$L$2:$V$4,DK205,1) &amp; " - " &amp; 19,AX205-VLOOKUP(BI205,NySiB!$L$2:$V$4,DK205,1) &amp; " - " &amp; AX205+VLOOKUP(BI205,NySiB!$L$2:$V$4,DK205,1))),"")</f>
        <v/>
      </c>
      <c r="CF205" s="4" t="str">
        <f>IF(AND(ISNUMBER(AY205),ISNUMBER(DK205)),IF(AY205-VLOOKUP(BI205,NySiT!$L$2:$V$4,DK205,1)&lt;1,1 &amp; " - " &amp; AY205+VLOOKUP(BI205,NySiT!$L$2:$V$4,DK205,1),IF(AY205+VLOOKUP(BI205,NySiT!$L$2:$V$4,DK205,1)&gt;19,AY205-VLOOKUP(BI205,NySiT!$L$2:$V$4,DK205,1) &amp; " - " &amp; 19,AY205-VLOOKUP(BI205,NySiT!$L$2:$V$4,DK205,1) &amp; " - " &amp; AY205+VLOOKUP(BI205,NySiT!$L$2:$V$4,DK205,1))),"")</f>
        <v/>
      </c>
      <c r="CG205" s="4" t="str">
        <f>IF(AND(ISNUMBER(AZ205),ISNUMBER(DK205)),IF(AZ205-VLOOKUP(BI205,NyVs!$L$2:$V$4,DK205,1)&lt;1,1 &amp; " - " &amp; AZ205+VLOOKUP(BI205,NyVs!$L$2:$V$4,DK205,1),IF(AZ205+VLOOKUP(BI205,NyVs!$L$2:$V$4,DK205,1)&gt;19,AZ205-VLOOKUP(BI205,NyVs!$L$2:$V$4,DK205,1) &amp; " - " &amp; 19,AZ205-VLOOKUP(BI205,NyVs!$L$2:$V$4,DK205,1) &amp; " - " &amp; AZ205+VLOOKUP(BI205,NyVs!$L$2:$V$4,DK205,1))),"")</f>
        <v/>
      </c>
      <c r="CH205" s="4" t="str">
        <f>IF(AND(ISNUMBER(BA205),ISNUMBER(DK205)),IF(BA205-VLOOKUP(BI205,NyPp!$L$2:$V$4,DK205,1)&lt;1,1 &amp; " - " &amp; BA205+VLOOKUP(BI205,NyPp!$L$2:$V$4,DK205,1),IF(BA205+VLOOKUP(BI205,NyPp!$L$2:$V$4,DK205,1)&gt;19,BA205-VLOOKUP(BI205,NyPp!$L$2:$V$4,DK205,1) &amp; " - " &amp; 19,BA205-VLOOKUP(BI205,NyPp!$L$2:$V$4,DK205,1) &amp; " - " &amp; BA205+VLOOKUP(BI205,NyPp!$L$2:$V$4,DK205,1))),"")</f>
        <v/>
      </c>
      <c r="CI205" s="4" t="str">
        <f>IF(AND(ISNUMBER(BB205),ISNUMBER(DK205)),IF(BB205-VLOOKUP(BI205,NyIGS!$L$2:$V$4,DK205,1)&lt;40,40 &amp; " - " &amp; BB205+VLOOKUP(BI205,NyIGS!$L$2:$V$4,DK205,1),IF(BB205+VLOOKUP(BI205,NyIGS!$L$2:$V$4,DK205,1)&gt;160,BB205-VLOOKUP(BI205,NyIGS!$L$2:$V$4,DK205,1) &amp; " - " &amp; 160,BB205-VLOOKUP(BI205,NyIGS!$L$2:$V$4,DK205,1) &amp; " - " &amp; BB205+VLOOKUP(BI205,NyIGS!$L$2:$V$4,DK205,1))),"")</f>
        <v/>
      </c>
      <c r="CJ205" s="4" t="str">
        <f>IF(AND(ISNUMBER(BC205),ISNUMBER(DK205)),IF(BC205-VLOOKUP(BI205,NyIRS!$L$2:$V$4,DK205,1)&lt;40,40 &amp; " - " &amp; BC205+VLOOKUP(BI205,NyIRS!$L$2:$V$4,DK205,1),IF(BC205+VLOOKUP(BI205,NyIRS!$L$2:$V$4,DK205,1)&gt;160,BC205-VLOOKUP(BI205,NyIRS!$L$2:$V$4,DK205,1) &amp; " - " &amp; 160,BC205-VLOOKUP(BI205,NyIRS!$L$2:$V$4,DK205,1) &amp; " - " &amp; BC205+VLOOKUP(BI205,NyIRS!$L$2:$V$4,DK205,1))),"")</f>
        <v/>
      </c>
      <c r="CK205" s="4" t="str">
        <f>IF(AND(ISNUMBER(BD205),ISNUMBER(DK205)),IF(BD205-VLOOKUP(BI205,NyIES!$L$2:$V$4,DK205,1)&lt;40,40 &amp; " - " &amp; BD205+VLOOKUP(BI205,NyIES!$L$2:$V$4,DK205,1),IF(BD205+VLOOKUP(BI205,NyIES!$L$2:$V$4,DK205,1)&gt;160,BD205-VLOOKUP(BI205,NyIES!$L$2:$V$4,DK205,1) &amp; " - " &amp; 160,BD205-VLOOKUP(BI205,NyIES!$L$2:$V$4,DK205,1) &amp; " - " &amp; BD205+VLOOKUP(BI205,NyIES!$L$2:$V$4,DK205,1))),"")</f>
        <v/>
      </c>
      <c r="CL205" s="4" t="str">
        <f>IF(AND(ISNUMBER(BE205),ISNUMBER(DK205)),IF(BE205-VLOOKUP(BI205,NyISI!$L$2:$V$4,DK205,1)&lt;40,40 &amp; " - " &amp; BE205+VLOOKUP(BI205,NyISI!$L$2:$V$4,DK205,1),IF(BE205+VLOOKUP(BI205,NyISI!$L$2:$V$4,DK205,1)&gt;160,BE205-VLOOKUP(BI205,NyISI!$L$2:$V$4,DK205,1) &amp; " - " &amp; 160,BE205-VLOOKUP(BI205,NyISI!$L$2:$V$4,DK205,1) &amp; " - " &amp; BE205+VLOOKUP(BI205,NyISI!$L$2:$V$4,DK205,1))),"")</f>
        <v/>
      </c>
      <c r="CM205" s="4" t="str">
        <f>IF(AND(ISNUMBER(DK205),DK205&lt;8),IF(AND(ISNUMBER(BF205),ISNUMBER(DK205)),IF(BF205-VLOOKUP(BI205,NyISS!$L$2:$V$4,DK205,1)&lt;40,40 &amp; " - " &amp; BF205+VLOOKUP(BI205,NyISS!$L$2:$V$4,DK205,1),IF(BF205+VLOOKUP(BI205,NyISS!$L$2:$V$4,DK205,1)&gt;160,BF205-VLOOKUP(BI205,NyISS!$L$2:$V$4,DK205,1) &amp; " - " &amp; 160,BF205-VLOOKUP(BI205,NyISS!$L$2:$V$4,DK205,1) &amp; " - " &amp; BF205+VLOOKUP(BI205,NyISS!$L$2:$V$4,DK205,1))),""),"")</f>
        <v/>
      </c>
      <c r="CN205" s="4" t="str">
        <f>IF(AND(ISNUMBER(DK205),DK205&gt;7),IF(AND(ISNUMBER(BG205),ISNUMBER(DK205)),IF(BG205-VLOOKUP(BI205,NyISM!$L$2:$V$4,DK205,1)&lt;40,40 &amp; " - " &amp; BG205+VLOOKUP(BI205,NyISM!$L$2:$V$4,DK205,1),IF(BG205+VLOOKUP(BI205,NyISM!$L$2:$V$4,DK205,1)&gt;160,BG205-VLOOKUP(BI205,NyISM!$L$2:$V$4,DK205,1) &amp; " - " &amp; 160,BG205-VLOOKUP(BI205,NyISM!$L$2:$V$4,DK205,1) &amp; " - " &amp; BG205+VLOOKUP(BI205,NyISM!$L$2:$V$4,DK205,1))),""),"")</f>
        <v/>
      </c>
      <c r="CO205" s="4" t="str">
        <f>IF(AND(ISNUMBER(BH205),ISNUMBER(DK205)),IF(BH205-VLOOKUP(BI205,NyIAM!$L$2:$V$4,DK205,1)&lt;40,40 &amp; " - " &amp; BH205+VLOOKUP(BI205,NyIAM!$L$2:$V$4,DK205,1),IF(BH205+VLOOKUP(BI205,NyIAM!$L$2:$V$4,DK205,1)&gt;160,BH205-VLOOKUP(BI205,NyIAM!$L$2:$V$4,DK205,1) &amp; " - " &amp; 160,BH205-VLOOKUP(BI205,NyIAM!$L$2:$V$4,DK205,1) &amp; " - " &amp; BH205+VLOOKUP(BI205,NyIAM!$L$2:$V$4,DK205,1))),"")</f>
        <v/>
      </c>
      <c r="CP205" s="4" t="str">
        <f>IF(AF205="","",IF(AND(ISNUMBER(AF205),ISNUMBER(DK205)),IF(VLOOKUP(AF205,NyOm!$A$2:$K$30,DK205,1)=1,"Onormalt få ord",IF(VLOOKUP(AF205,NyOm!$A$2:$K$30,DK205,1)=2,"Färre antal ord än normalt",IF(VLOOKUP(AF205,NyOm!$A$2:$K$30,DK205,1)=3,"Normalt antal ord","")))))</f>
        <v/>
      </c>
      <c r="CQ205" s="4" t="str">
        <f>IF(AB205="","",IF(AND(ISNUMBER(AB205),ISNUMBER(DK205)),IF(VLOOKUP(AB205,NyPbTid!$A$2:$K$218,DK205,1)=1,"Onormalt lång tidsåtgång",IF(VLOOKUP(AB205,NyPbTid!$A$2:$K$218,DK205,1)=2,"Långsammare än normalt",IF(VLOOKUP(AB205,NyPbTid!$A$2:$K$218,DK205,1)=3,"Normal tidsåtgång","")))))</f>
        <v/>
      </c>
      <c r="CR205" s="4" t="str">
        <f>IF(AC205="","",IF(AND(ISNUMBER(AC205),ISNUMBER(DK205)),IF(VLOOKUP(AC205,NyPbFel!$A$2:$K$18,DK205,1)=1,"Onormalt antal fel",IF(VLOOKUP(AC205,NyPbFel!$A$2:$K$18,DK205,1)=2,"Fler fel än normalt",IF(VLOOKUP(AC205,NyPbFel!$A$2:$K$18,DK205,1)=3,"Normalt antal fel","")))))</f>
        <v/>
      </c>
      <c r="CS205" s="4" t="str">
        <f t="shared" si="72"/>
        <v/>
      </c>
      <c r="CT205" s="4" t="str">
        <f>IF(OR(ISNUMBER(CS205),CS205="0**"),IF(ISNUMBER(CS205),CS205/ABS(CS205)*VLOOKUP(1,SignDiff!$A$3:$K$4,DK205,1),VLOOKUP(1,SignDiff!$A$3:$K$4,DK205,1)),"")</f>
        <v/>
      </c>
      <c r="CU205" s="4" t="str">
        <f>IF(OR(ISNUMBER(CS205),CS205="0**"),IF(ISNUMBER(CS205),CS205/ABS(CS205)*VLOOKUP(1,SignDiff!$A$7:$K$8,DK205,1),VLOOKUP(1,SignDiff!$A$7:$K$8,DK205,1)),"")</f>
        <v/>
      </c>
      <c r="CV205" s="4" t="str">
        <f t="shared" si="73"/>
        <v/>
      </c>
      <c r="CW205" s="4" t="str">
        <f t="shared" si="74"/>
        <v/>
      </c>
      <c r="CX205" s="4" t="str">
        <f>IF(OR(ISNUMBER(CS205),CS205="0**"),IF(CS205="0**",VLOOKUP(0,'IRS-IES'!$A$2:$C$43,2,1),IF(CS205&lt;0,VLOOKUP(ABS(CS205),'IRS-IES'!$A$2:$C$43,2,1),VLOOKUP(ABS(CS205),'IRS-IES'!$A$2:$C$43,3,1))),"")</f>
        <v/>
      </c>
      <c r="CY205" s="4" t="str">
        <f t="shared" si="75"/>
        <v/>
      </c>
      <c r="CZ205" s="4" t="str">
        <f>IF(OR(ISNUMBER(CY205),CY205="0**"),IF(ISNUMBER(CY205),CY205/ABS(CY205)*VLOOKUP(2,SignDiff!$A$3:$K$4,DK205,1),VLOOKUP(2,SignDiff!$A$3:$K$4,DK205,1)),"")</f>
        <v/>
      </c>
      <c r="DA205" s="4" t="str">
        <f>IF(OR(ISNUMBER(CY205),CY205="0**"),IF(ISNUMBER(CY205),CY205/ABS(CY205)*VLOOKUP(2,SignDiff!$A$7:$K$8,DK205,1),VLOOKUP(2,SignDiff!$A$7:$K$8,DK205,1)),"")</f>
        <v/>
      </c>
      <c r="DB205" s="4" t="str">
        <f t="shared" si="76"/>
        <v/>
      </c>
      <c r="DC205" s="4" t="str">
        <f t="shared" si="77"/>
        <v/>
      </c>
      <c r="DD205" s="4" t="str">
        <f>IF(OR(ISNUMBER(CY205),CY205="0**"),IF(CY205="0**",VLOOKUP(0,'ISI-ISS'!$A$2:$C$43,2,1),IF(CY205&lt;0,VLOOKUP(ABS(CY205),'ISI-ISS'!$A$2:$C$43,2,1),VLOOKUP(ABS(CY205),'ISI-ISS'!$A$2:$C$43,3,1))),"")</f>
        <v/>
      </c>
      <c r="DE205" s="4" t="str">
        <f t="shared" si="78"/>
        <v/>
      </c>
      <c r="DF205" s="4" t="str">
        <f>IF(OR(ISNUMBER(DE205),DE205="0**"),IF(ISNUMBER(DE205),DE205/ABS(DE205)*VLOOKUP(2,SignDiff!$A$3:$K$4,DK205,1),VLOOKUP(2,SignDiff!$A$3:$K$4,DK205,1)),"")</f>
        <v/>
      </c>
      <c r="DG205" s="4" t="str">
        <f>IF(OR(ISNUMBER(DE205),DE205="0**"),IF(ISNUMBER(DE205),DE205/ABS(DE205)*VLOOKUP(2,SignDiff!$A$7:$K$8,DK205,1),VLOOKUP(2,SignDiff!$A$7:$K$8,DK205,1)),"")</f>
        <v/>
      </c>
      <c r="DH205" s="4" t="str">
        <f t="shared" si="79"/>
        <v/>
      </c>
      <c r="DI205" s="4" t="str">
        <f t="shared" si="80"/>
        <v/>
      </c>
      <c r="DJ205" s="4" t="str">
        <f>IF(OR(ISNUMBER(DE205),DE205="0**"),IF(DE205="0**",VLOOKUP(0,'ISI-ISM'!$A$2:$C$43,2,1),IF(DE205&lt;0,VLOOKUP(ABS(DE205),'ISI-ISM'!$A$2:$C$43,2,1),VLOOKUP(ABS(DE205),'ISI-ISM'!$A$2:$C$43,3,1))),"")</f>
        <v/>
      </c>
      <c r="DK205" s="4" t="str">
        <f>IF(ISERROR(VLOOKUP(N205,age!$A$2:$C$11,2,1)),"",VLOOKUP(N205,age!$A$2:$C$11,2,1))</f>
        <v/>
      </c>
      <c r="DL205" s="4" t="str">
        <f>IF(ISERROR(VLOOKUP(N205,age!$A$2:$C$11,3,1)),"",VLOOKUP(N205,age!$A$2:$C$11,3,1))</f>
        <v/>
      </c>
      <c r="DM205" s="4">
        <f t="shared" si="67"/>
        <v>0</v>
      </c>
      <c r="DN205" s="4">
        <f t="shared" si="68"/>
        <v>0</v>
      </c>
      <c r="DO205" s="4">
        <f t="shared" si="69"/>
        <v>0</v>
      </c>
      <c r="DP205" s="4">
        <f t="shared" si="70"/>
        <v>0</v>
      </c>
      <c r="DQ205" s="4">
        <f t="shared" si="71"/>
        <v>0</v>
      </c>
      <c r="DR205" s="9" t="str">
        <f t="shared" si="81"/>
        <v/>
      </c>
      <c r="DS205" s="9" t="str">
        <f t="shared" si="82"/>
        <v/>
      </c>
      <c r="DT205" s="9" t="str">
        <f t="shared" si="83"/>
        <v/>
      </c>
      <c r="DU205" s="9" t="str">
        <f t="shared" si="84"/>
        <v/>
      </c>
      <c r="DV205" s="9" t="str">
        <f t="shared" si="85"/>
        <v/>
      </c>
      <c r="DW205" s="9" t="str">
        <f t="shared" si="86"/>
        <v/>
      </c>
      <c r="DX205" s="9" t="str">
        <f t="shared" si="87"/>
        <v/>
      </c>
      <c r="DY205" s="9" t="str">
        <f>IF(AND(ISNUMBER(AJ205),ISNUMBER(DK205)),IF(AJ205-VLOOKUP(BI205,NyFi!$L$2:$V$4,DK205,1)&lt;1,1,AJ205-VLOOKUP(BI205,NyFi!$L$2:$V$4,DK205,1)),"")</f>
        <v/>
      </c>
      <c r="DZ205" s="9" t="str">
        <f>IF(AND(ISNUMBER(DK205),DK205&lt;8),IF(AND(ISNUMBER(AK205),ISNUMBER(DK205)),IF(AK205-VLOOKUP(BI205,NyGs!$L$2:$V$4,DK205,1)&lt;1,1,AK205-VLOOKUP(BI205,NyGs!$L$2:$V$4,DK205,1)),""),"")</f>
        <v/>
      </c>
      <c r="EA205" s="9" t="str">
        <f>IF(AND(ISNUMBER(AL205),ISNUMBER(DK205)),IF(AL205-VLOOKUP(BI205,NyRm!$L$2:$V$4,DK205,1)&lt;1,1,AL205-VLOOKUP(BI205,NyRm!$L$2:$V$4,DK205,1)),"")</f>
        <v/>
      </c>
      <c r="EB205" s="9" t="str">
        <f>IF(AND(ISNUMBER(AM205),ISNUMBER(DK205)),IF(AM205-VLOOKUP(BI205,NyFm!$L$2:$V$4,DK205,1)&lt;1,1,AM205-VLOOKUP(BI205,NyFm!$L$2:$V$4,DK205,1)),"")</f>
        <v/>
      </c>
      <c r="EC205" s="9" t="str">
        <f>IF(AND(ISNUMBER(DK205),DK205&lt;8),IF(AND(ISNUMBER(AN205),ISNUMBER(DK205)),IF(AN205-VLOOKUP(BI205,NyLi1R!$L$2:$V$4,DK205,1)&lt;1,1,AN205-VLOOKUP(BI205,NyLi1R!$L$2:$V$4,DK205,1)),""),"")</f>
        <v/>
      </c>
      <c r="ED205" s="9" t="str">
        <f>IF(AND(ISNUMBER(DK205),DK205&lt;8),IF(AND(ISNUMBER(AO205),ISNUMBER(DK205)),IF(AO205-VLOOKUP(BI205,NyLi1E!$L$2:$V$4,DK205,1)&lt;1,1,AO205-VLOOKUP(BI205,NyLi1E!$L$2:$V$4,DK205,1)),""),"")</f>
        <v/>
      </c>
      <c r="EE205" s="9" t="str">
        <f>IF(AND(ISNUMBER(DK205),DK205&lt;8),IF(AND(ISNUMBER(AP205),ISNUMBER(DK205)),IF(AP205-VLOOKUP(BI205,NyLi1T!$L$2:$V$4,DK205,1)&lt;1,1,AP205-VLOOKUP(BI205,NyLi1T!$L$2:$V$4,DK205,1)),""),"")</f>
        <v/>
      </c>
      <c r="EF205" s="9" t="str">
        <f>IF(AND(ISNUMBER(DK205),DK205&gt;7),IF(AND(ISNUMBER(AQ205),ISNUMBER(DK205)),IF(AQ205-VLOOKUP(BI205,NyLi2R!$L$2:$V$4,DK205,1)&lt;1,1,AQ205-VLOOKUP(BI205,NyLi2R!$L$2:$V$4,DK205,1)),""),"")</f>
        <v/>
      </c>
      <c r="EG205" s="9" t="str">
        <f>IF(AND(ISNUMBER(DK205),DK205&gt;7),IF(AND(ISNUMBER(AR205),ISNUMBER(DK205)),IF(AR205-VLOOKUP(BI205,NyLi2E!$L$2:$V$4,DK205,1)&lt;1,1,AR205-VLOOKUP(BI205,NyLi2E!$L$2:$V$4,DK205,1)),""),"")</f>
        <v/>
      </c>
      <c r="EH205" s="9" t="str">
        <f>IF(AND(ISNUMBER(DK205),DK205&gt;7),IF(AND(ISNUMBER(AS205),ISNUMBER(DK205)),IF(AS205-VLOOKUP(BI205,NyLi2T!$L$2:$V$4,DK205,1)&lt;1,1,AS205-VLOOKUP(BI205,NyLi2T!$L$2:$V$4,DK205,1)),""),"")</f>
        <v/>
      </c>
      <c r="EI205" s="9" t="str">
        <f>IF(AND(ISNUMBER(DK205),DK205&lt;8),IF(AND(ISNUMBER(AT205),ISNUMBER(DK205)),IF(AT205-VLOOKUP(BI205,NySs!$L$2:$V$4,DK205,1)&lt;1,1,AT205-VLOOKUP(BI205,NySs!$L$2:$V$4,DK205,1)),""),"")</f>
        <v/>
      </c>
      <c r="EJ205" s="9" t="str">
        <f>IF(AND(ISNUMBER(DK205),DK205&lt;9),IF(AND(ISNUMBER(AU205),ISNUMBER(DK205)),IF(AU205-VLOOKUP(BI205,NyEo!$L$2:$V$4,DK205,1)&lt;1,1,AU205-VLOOKUP(BI205,NyEo!$L$2:$V$4,DK205,1)),""),"")</f>
        <v/>
      </c>
      <c r="EK205" s="9" t="str">
        <f>IF(AND(ISNUMBER(DK205),DK205&gt;7),IF(AND(ISNUMBER(AV205),ISNUMBER(DK205)),IF(AV205-VLOOKUP(BI205,NyHt!$L$2:$V$4,DK205,1)&lt;1,1,AV205-VLOOKUP(BI205,NyHt!$L$2:$V$4,DK205,1)),""),"")</f>
        <v/>
      </c>
      <c r="EL205" s="9" t="str">
        <f>IF(AND(ISNUMBER(AW205),ISNUMBER(DK205)),IF(AW205-VLOOKUP(BI205,NySiF!$L$2:$V$4,DK205,1)&lt;1,1,AW205-VLOOKUP(BI205,NySiF!$L$2:$V$4,DK205,1)),"")</f>
        <v/>
      </c>
      <c r="EM205" s="9" t="str">
        <f>IF(AND(ISNUMBER(AX205),ISNUMBER(DK205)),IF(AX205-VLOOKUP(BI205,NySiB!$L$2:$V$4,DK205,1)&lt;1,1,AX205-VLOOKUP(BI205,NySiB!$L$2:$V$4,DK205,1)),"")</f>
        <v/>
      </c>
      <c r="EN205" s="9" t="str">
        <f>IF(AND(ISNUMBER(AY205),ISNUMBER(DK205)),IF(AY205-VLOOKUP(BI205,NySiT!$L$2:$V$4,DK205,1)&lt;1,1,AY205-VLOOKUP(BI205,NySiT!$L$2:$V$4,DK205,1)),"")</f>
        <v/>
      </c>
      <c r="EO205" s="9" t="str">
        <f>IF(AND(ISNUMBER(AZ205),ISNUMBER(DK205)),IF(AZ205-VLOOKUP(BI205,NyVs!$L$2:$V$4,DK205,1)&lt;1,1,AZ205-VLOOKUP(BI205,NyVs!$L$2:$V$4,DK205,1)),"")</f>
        <v/>
      </c>
      <c r="EP205" s="9" t="str">
        <f>IF(AND(ISNUMBER(BA205),ISNUMBER(DK205)),IF(BA205-VLOOKUP(BI205,NyPp!$L$2:$V$4,DK205,1)&lt;1,1,BA205-VLOOKUP(BI205,NyPp!$L$2:$V$4,DK205,1)),"")</f>
        <v/>
      </c>
      <c r="EQ205" s="9" t="str">
        <f>IF(AND(ISNUMBER(BB205),ISNUMBER(DK205)),IF(BB205-VLOOKUP(BI205,NyIGS!$L$2:$V$4,DK205,1)&lt;40,40,BB205-VLOOKUP(BI205,NyIGS!$L$2:$V$4,DK205,1)),"")</f>
        <v/>
      </c>
      <c r="ER205" s="9" t="str">
        <f>IF(AND(ISNUMBER(BC205),ISNUMBER(DK205)),IF(BC205-VLOOKUP(BI205,NyIRS!$L$2:$V$4,DK205,1)&lt;40,40,BC205-VLOOKUP(BI205,NyIRS!$L$2:$V$4,DK205,1)),"")</f>
        <v/>
      </c>
      <c r="ES205" s="9" t="str">
        <f>IF(AND(ISNUMBER(BD205),ISNUMBER(DK205)),IF(BD205-VLOOKUP(BI205,NyIES!$L$2:$V$4,DK205,1)&lt;40,40,BD205-VLOOKUP(BI205,NyIES!$L$2:$V$4,DK205,1)),"")</f>
        <v/>
      </c>
      <c r="ET205" s="9" t="str">
        <f>IF(AND(ISNUMBER(BE205),ISNUMBER(DK205)),IF(BE205-VLOOKUP(BI205,NyISI!$L$2:$V$4,DK205,1)&lt;40,40,BE205-VLOOKUP(BI205,NyISI!$L$2:$V$4,DK205,1)),"")</f>
        <v/>
      </c>
      <c r="EU205" s="9" t="str">
        <f>IF(AND(ISNUMBER(DK205),DK205&lt;8),IF(AND(ISNUMBER(BF205),ISNUMBER(DK205)),IF(BF205-VLOOKUP(BI205,NyISS!$L$2:$V$4,DK205,1)&lt;40,40,BF205-VLOOKUP(BI205,NyISS!$L$2:$V$4,DK205,1)),""),"")</f>
        <v/>
      </c>
      <c r="EV205" s="9" t="str">
        <f>IF(AND(ISNUMBER(DK205),DK205&gt;7),IF(AND(ISNUMBER(BG205),ISNUMBER(DK205)),IF(BG205-VLOOKUP(BI205,NyISM!$L$2:$V$4,DK205,1)&lt;40,40,BG205-VLOOKUP(BI205,NyISM!$L$2:$V$4,DK205,1)),""),"")</f>
        <v/>
      </c>
      <c r="EW205" s="9" t="str">
        <f>IF(AND(ISNUMBER(BH205),ISNUMBER(DK205)),IF(BH205-VLOOKUP(BI205,NyIAM!$L$2:$V$4,DK205,1)&lt;40,40,BH205-VLOOKUP(BI205,NyIAM!$L$2:$V$4,DK205,1)),"")</f>
        <v/>
      </c>
      <c r="EX205" s="9" t="str">
        <f>IF(AND(ISNUMBER(AJ205),ISNUMBER(DK205)),IF(AJ205+VLOOKUP(BI205,NyFi!$L$2:$V$4,DK205,1)&gt;19,19,AJ205+VLOOKUP(BI205,NyFi!$L$2:$V$4,DK205,1)),"")</f>
        <v/>
      </c>
      <c r="EY205" s="9" t="str">
        <f>IF(AND(ISNUMBER(DK205),DK205&lt;8),IF(AND(ISNUMBER(AK205),ISNUMBER(DK205)),IF(AK205+VLOOKUP(BI205,NyGs!$L$2:$V$4,DK205,1)&gt;19,19,AK205+VLOOKUP(BI205,NyGs!$L$2:$V$4,DK205,1)),""),"")</f>
        <v/>
      </c>
      <c r="EZ205" s="9" t="str">
        <f>IF(AND(ISNUMBER(AL205),ISNUMBER(DK205)),IF(AL205+VLOOKUP(BI205,NyRm!$L$2:$V$4,DK205,1)&gt;19,19,AL205+VLOOKUP(BI205,NyRm!$L$2:$V$4,DK205,1)),"")</f>
        <v/>
      </c>
      <c r="FA205" s="9" t="str">
        <f>IF(AND(ISNUMBER(AM205),ISNUMBER(DK205)),IF(AM205+VLOOKUP(BI205,NyFm!$L$2:$V$4,DK205,1)&gt;19,19,AM205+VLOOKUP(BI205,NyFm!$L$2:$V$4,DK205,1)),"")</f>
        <v/>
      </c>
      <c r="FB205" s="9" t="str">
        <f>IF(AND(ISNUMBER(DK205),DK205&lt;8),IF(AND(ISNUMBER(AN205),ISNUMBER(DK205)),IF(AN205+VLOOKUP(BI205,NyLi1R!$L$2:$V$4,DK205,1)&gt;19,19,AN205+VLOOKUP(BI205,NyLi1R!$L$2:$V$4,DK205,1)),""),"")</f>
        <v/>
      </c>
      <c r="FC205" s="9" t="str">
        <f>IF(AND(ISNUMBER(DK205),DK205&lt;8),IF(AND(ISNUMBER(AO205),ISNUMBER(DK205)),IF(AO205+VLOOKUP(BI205,NyLi1E!$L$2:$V$4,DK205,1)&gt;19,19,AO205+VLOOKUP(BI205,NyLi1E!$L$2:$V$4,DK205,1)),""),"")</f>
        <v/>
      </c>
      <c r="FD205" s="9" t="str">
        <f>IF(AND(ISNUMBER(DK205),DK205&lt;8),IF(AND(ISNUMBER(AP205),ISNUMBER(DK205)),IF(AP205+VLOOKUP(BI205,NyLi1T!$L$2:$V$4,DK205,1)&gt;19,19,AP205+VLOOKUP(BI205,NyLi1T!$L$2:$V$4,DK205,1)),""),"")</f>
        <v/>
      </c>
      <c r="FE205" s="9" t="str">
        <f>IF(AND(ISNUMBER(DK205),DK205&gt;7),IF(AND(ISNUMBER(AQ205),ISNUMBER(DK205)),IF(AQ205+VLOOKUP(BI205,NyLi2R!$L$2:$V$4,DK205,1)&gt;19,19,AQ205+VLOOKUP(BI205,NyLi2R!$L$2:$V$4,DK205,1)),""),"")</f>
        <v/>
      </c>
      <c r="FF205" s="9" t="str">
        <f>IF(AND(ISNUMBER(DK205),DK205&gt;7),IF(AND(ISNUMBER(AR205),ISNUMBER(DK205)),IF(AR205+VLOOKUP(BI205,NyLi2E!$L$2:$V$4,DK205,1)&gt;19,19,AR205+VLOOKUP(BI205,NyLi2E!$L$2:$V$4,DK205,1)),""),"")</f>
        <v/>
      </c>
      <c r="FG205" s="9" t="str">
        <f>IF(AND(ISNUMBER(DK205),DK205&gt;7),IF(AND(ISNUMBER(AS205),ISNUMBER(DK205)),IF(AS205+VLOOKUP(BI205,NyLi2T!$L$2:$V$4,DK205,1)&gt;19,19,AS205+VLOOKUP(BI205,NyLi2T!$L$2:$V$4,DK205,1)),""),"")</f>
        <v/>
      </c>
      <c r="FH205" s="9" t="str">
        <f>IF(AND(ISNUMBER(DK205),DK205&lt;8),IF(AND(ISNUMBER(AT205),ISNUMBER(DK205)),IF(AT205+VLOOKUP(BI205,NySs!$L$2:$V$4,DK205,1)&gt;19,19,AT205+VLOOKUP(BI205,NySs!$L$2:$V$4,DK205,1)),""),"")</f>
        <v/>
      </c>
      <c r="FI205" s="9" t="str">
        <f>IF(AND(ISNUMBER(DK205),DK205&lt;9),IF(AND(ISNUMBER(AU205),ISNUMBER(DK205)),IF(AU205+VLOOKUP(BI205,NyEo!$L$2:$V$4,DK205,1)&gt;19,19,AU205+VLOOKUP(BI205,NyEo!$L$2:$V$4,DK205,1)),""),"")</f>
        <v/>
      </c>
      <c r="FJ205" s="9" t="str">
        <f>IF(AND(ISNUMBER(DK205),DK205&gt;7),IF(AND(ISNUMBER(AV205),ISNUMBER(DK205)),IF(AV205+VLOOKUP(BI205,NyHt!$L$2:$V$4,DK205,1)&gt;19,19,AV205+VLOOKUP(BI205,NyHt!$L$2:$V$4,DK205,1)),""),"")</f>
        <v/>
      </c>
      <c r="FK205" s="9" t="str">
        <f>IF(AND(ISNUMBER(AW205),ISNUMBER(DK205)),IF(AW205+VLOOKUP(BI205,NySiF!$L$2:$V$4,DK205,1)&gt;19,19,AW205+VLOOKUP(BI205,NySiF!$L$2:$V$4,DK205,1)),"")</f>
        <v/>
      </c>
      <c r="FL205" s="9" t="str">
        <f>IF(AND(ISNUMBER(AX205),ISNUMBER(DK205)),IF(AX205+VLOOKUP(BI205,NySiB!$L$2:$V$4,DK205,1)&gt;19,19,AX205+VLOOKUP(BI205,NySiB!$L$2:$V$4,DK205,1)),"")</f>
        <v/>
      </c>
      <c r="FM205" s="9" t="str">
        <f>IF(AND(ISNUMBER(AY205),ISNUMBER(DK205)),IF(AY205+VLOOKUP(BI205,NySiT!$L$2:$V$4,DK205,1)&gt;19,19,AY205+VLOOKUP(BI205,NySiT!$L$2:$V$4,DK205,1)),"")</f>
        <v/>
      </c>
      <c r="FN205" s="9" t="str">
        <f>IF(AND(ISNUMBER(AZ205),ISNUMBER(DK205)),IF(AZ205+VLOOKUP(BI205,NyVs!$L$2:$V$4,DK205,1)&gt;19,19,AZ205+VLOOKUP(BI205,NyVs!$L$2:$V$4,DK205,1)),"")</f>
        <v/>
      </c>
      <c r="FO205" s="9" t="str">
        <f>IF(AND(ISNUMBER(BA205),ISNUMBER(DK205)),IF(BA205+VLOOKUP(BI205,NyPp!$L$2:$V$4,DK205,1)&gt;19,19,BA205+VLOOKUP(BI205,NyPp!$L$2:$V$4,DK205,1)),"")</f>
        <v/>
      </c>
      <c r="FP205" s="9" t="str">
        <f>IF(AND(ISNUMBER(BB205),ISNUMBER(DK205)),IF(BB205+VLOOKUP(BI205,NyIGS!$L$2:$V$4,DK205,1)&gt;160,160,BB205+VLOOKUP(BI205,NyIGS!$L$2:$V$4,DK205,1)),"")</f>
        <v/>
      </c>
      <c r="FQ205" s="9" t="str">
        <f>IF(AND(ISNUMBER(BC205),ISNUMBER(DK205)),IF(BC205+VLOOKUP(BI205,NyIRS!$L$2:$V$4,DK205,1)&gt;160,160,BC205+VLOOKUP(BI205,NyIRS!$L$2:$V$4,DK205,1)),"")</f>
        <v/>
      </c>
      <c r="FR205" s="9" t="str">
        <f>IF(AND(ISNUMBER(BD205),ISNUMBER(DK205)),IF(BD205+VLOOKUP(BI205,NyIES!$L$2:$V$4,DK205,1)&gt;160,160, BD205+VLOOKUP(BI205,NyIES!$L$2:$V$4,DK205,1)),"")</f>
        <v/>
      </c>
      <c r="FS205" s="9" t="str">
        <f>IF(AND(ISNUMBER(BE205),ISNUMBER(DK205)),IF(BE205+VLOOKUP(BI205,NyISI!$L$2:$V$4,DK205,1)&gt;160,160,BE205+VLOOKUP(BI205,NyISI!$L$2:$V$4,DK205,1)),"")</f>
        <v/>
      </c>
      <c r="FT205" s="9" t="str">
        <f>IF(AND(ISNUMBER(DK205),DK205&lt;8),IF(AND(ISNUMBER(BF205),ISNUMBER(DK205)),IF(BF205+VLOOKUP(BI205,NyISS!$L$2:$V$4,DK205,1)&gt;160,160,BF205+VLOOKUP(BI205,NyISS!$L$2:$V$4,DK205,1)),""),"")</f>
        <v/>
      </c>
      <c r="FU205" s="9" t="str">
        <f>IF(AND(ISNUMBER(DK205),DK205&gt;7),IF(AND(ISNUMBER(BG205),ISNUMBER(DK205)),IF(BG205+VLOOKUP(BI205,NyISM!$L$2:$V$4,DK205,1)&gt;160,160,BG205+VLOOKUP(BI205,NyISM!$L$2:$V$4,DK205,1)),""),"")</f>
        <v/>
      </c>
      <c r="FV205" s="9" t="str">
        <f>IF(AND(ISNUMBER(BH205),ISNUMBER(DK205)),IF(BH205+VLOOKUP(BI205,NyIAM!$L$2:$V$4,DK205,1)&gt;160,160,BH205+VLOOKUP(BI205,NyIAM!$L$2:$V$4,DK205,1)),"")</f>
        <v/>
      </c>
    </row>
    <row r="206" spans="1:178" x14ac:dyDescent="0.2">
      <c r="A206" s="51"/>
      <c r="B206" s="51"/>
      <c r="C206" s="51"/>
      <c r="D206" s="51"/>
      <c r="E206" s="51"/>
      <c r="F206" s="51"/>
      <c r="G206" s="51"/>
      <c r="H206" s="51"/>
      <c r="I206" s="51"/>
      <c r="J206" s="52"/>
      <c r="K206" s="52"/>
      <c r="L206" s="53"/>
      <c r="M206" s="53"/>
      <c r="N206" s="58" t="str">
        <f t="shared" si="66"/>
        <v/>
      </c>
      <c r="O206" s="53"/>
      <c r="P206" s="53"/>
      <c r="Q206" s="53"/>
      <c r="R206" s="53"/>
      <c r="S206" s="53"/>
      <c r="T206" s="53"/>
      <c r="U206" s="53"/>
      <c r="V206" s="53"/>
      <c r="W206" s="53"/>
      <c r="X206" s="53"/>
      <c r="Y206" s="53"/>
      <c r="Z206" s="53"/>
      <c r="AA206" s="53"/>
      <c r="AB206" s="53"/>
      <c r="AC206" s="53"/>
      <c r="AD206" s="53"/>
      <c r="AE206" s="53"/>
      <c r="AF206" s="53"/>
      <c r="AG206" s="53"/>
      <c r="AH206" s="53"/>
      <c r="AI206" s="53"/>
      <c r="AJ206" s="4" t="str">
        <f>IF(O206="","",IF(ISNUMBER(N206),VLOOKUP(O206,NyFi!$A$2:$K$40,DK206),""))</f>
        <v/>
      </c>
      <c r="AK206" s="4" t="str">
        <f>IF(P206="","",IF(AND(ISNUMBER(N206),DK206&lt;8),VLOOKUP(P206,NyGs!$A$2:$G$41,DK206),""))</f>
        <v/>
      </c>
      <c r="AL206" s="4" t="str">
        <f>IF(AA206="","",IF(ISNUMBER(N206),VLOOKUP(AA206,NyRm!$A$2:$K$56,DK206),""))</f>
        <v/>
      </c>
      <c r="AM206" s="4" t="str">
        <f>IF(Z206="","",IF(ISNUMBER(N206),VLOOKUP(Z206,NyFm!$A$2:$K$46,DK206),""))</f>
        <v/>
      </c>
      <c r="AN206" s="4" t="str">
        <f>IF(U206="","",IF(AND(ISNUMBER(N206),DK206&lt;8),VLOOKUP(U206,NyLi1R!$A$2:$G$20,DK206),""))</f>
        <v/>
      </c>
      <c r="AO206" s="4" t="str">
        <f>IF(V206="","",IF(AND(ISNUMBER(N206),DK206&lt;8),VLOOKUP(V206,NyLi1E!$A$2:$G$20,DK206),""))</f>
        <v/>
      </c>
      <c r="AP206" s="4" t="str">
        <f>IF(AND(ISNUMBER(N206),ISNUMBER(AN206),ISNUMBER(AO206),DK206&lt;8),VLOOKUP(AN206+AO206,NyLi1T!$A$2:$G$40,DK206),"")</f>
        <v/>
      </c>
      <c r="AQ206" s="4" t="str">
        <f>IF(W206="","",IF(AND(ISNUMBER(N206),DK206&gt;7),VLOOKUP(W206,NyLi2R!$A$2:$K$20,DK206),""))</f>
        <v/>
      </c>
      <c r="AR206" s="4" t="str">
        <f>IF(X206="","",IF(AND(ISNUMBER(N206),DK206&gt;7),VLOOKUP(X206,NyLi2E!$A$2:$K$20,DK206),""))</f>
        <v/>
      </c>
      <c r="AS206" s="4" t="str">
        <f>IF(AND(ISNUMBER(N206),ISNUMBER(AQ206),ISNUMBER(AR206),DK206&gt;7),VLOOKUP(AQ206+AR206,NyLi2T!$A$2:$K$40,DK206),"")</f>
        <v/>
      </c>
      <c r="AT206" s="4" t="str">
        <f>IF(AE206="","",IF(AND(ISNUMBER(N206),DK206&lt;8),VLOOKUP(AE206,NySs!$A$2:$G$28,DK206),""))</f>
        <v/>
      </c>
      <c r="AU206" s="4" t="str">
        <f>IF(AD206="","",IF(AND(ISNUMBER(N206),DK206&lt;9),VLOOKUP(AD206,NyEo!$A$2:$H$22,DK206),""))</f>
        <v/>
      </c>
      <c r="AV206" s="4" t="str">
        <f>IF(Q206="","",IF(AND(ISNUMBER(N206),DK206&gt;7),VLOOKUP(Q206,NyHt!$A$2:$K$17,DK206),""))</f>
        <v/>
      </c>
      <c r="AW206" s="4" t="str">
        <f>IF(R206="","",IF(ISNUMBER(N206),VLOOKUP(R206,NySiF!$A$2:$K$18,DK206),""))</f>
        <v/>
      </c>
      <c r="AX206" s="4" t="str">
        <f>IF(S206="","",IF(ISNUMBER(N206),VLOOKUP(S206,NySiB!$A$2:$K$16,DK206),""))</f>
        <v/>
      </c>
      <c r="AY206" s="4" t="str">
        <f>IF(T206="","",IF(ISNUMBER(N206),VLOOKUP(T206,NySiT!$A$2:$K$32,DK206),""))</f>
        <v/>
      </c>
      <c r="AZ206" s="4" t="str">
        <f>IF(Y206="","",IF(ISNUMBER(N206),VLOOKUP(Y206,NyVs!$A$2:$K$86,DK206),""))</f>
        <v/>
      </c>
      <c r="BA206" s="4" t="str">
        <f>IF(AI206="","",IF(ISNUMBER(N206),VLOOKUP(AI206,NyPp!$A$2:$K$202,DK206),""))</f>
        <v/>
      </c>
      <c r="BB206" s="4" t="str">
        <f>IF(AND(ISNUMBER(AJ206),ISNUMBER(AK206),ISNUMBER(AL206),ISNUMBER(AM206),DK206&lt;8),IF(COUNTIF(O206,0)+COUNTIF(P206,0)+COUNTIF(AA206,0)+COUNTIF(Z206,0)&gt;1,"",VLOOKUP(AJ206+AK206+AL206+AM206,NyIGS!$A$2:$K$78,DK206)),IF(AND(ISNUMBER(AJ206),ISNUMBER(AL206),ISNUMBER(AM206),ISNUMBER(AS206),DK206&gt;7),IF(COUNTIF(O206,0)+COUNTIF(AA206,0)+COUNTIF(Z206,0)+AND(COUNTIF(W206,0),COUNTIF(X206,0))&gt;1,"",VLOOKUP(AJ206+AL206+AM206+AS206,NyIGS!$A$2:$K$78,DK206)),""))</f>
        <v/>
      </c>
      <c r="BC206" s="4" t="str">
        <f>IF(AND(ISNUMBER(AJ206),ISNUMBER(AN206),ISNUMBER(AT206),DK206&lt;8),IF(COUNTIF(O206,0)+COUNTIF(U206,0)+COUNTIF(AE206,0)&gt;1,"",VLOOKUP(AJ206+AN206+AT206,NyIRS!$A$2:$K$59,DK206)),IF(AND(ISNUMBER(AJ206),ISNUMBER(AQ206),DK206&gt;7),IF(COUNTIF(O206,0)+COUNTIF(W206,0)&gt;1,"",VLOOKUP(AJ206+AQ206,NyIRS!$A$2:$K$59,DK206)),""))</f>
        <v/>
      </c>
      <c r="BD206" s="4" t="str">
        <f>IF(AND(ISNUMBER(AK206),ISNUMBER(AL206),ISNUMBER(AM206),DK206&lt;8),IF(COUNTIF(P206,0)+COUNTIF(AA206,0)+COUNTIF(Z206,0)&gt;1,"",VLOOKUP(AK206+AL206+AM206,NyIES!$A$2:$K$59,DK206)),IF(AND(ISNUMBER(AL206),ISNUMBER(AM206),ISNUMBER(AR206),DK206&gt;7),IF(COUNTIF(AA206,0)+COUNTIF(Z206,0)+COUNTIF(X206,0)&gt;1,"",VLOOKUP(AL206+AM206+AR206,NyIES!$A$2:$K$59,DK206)),""))</f>
        <v/>
      </c>
      <c r="BE206" s="4" t="str">
        <f>IF(AND(ISNUMBER(AJ206),ISNUMBER(AP206),ISNUMBER(AU206),DK206&lt;8),IF(COUNTIF(O206,0)+AND(COUNTIF(U206,0),COUNTIF(V206,0))+COUNTIF(AD206,0)&gt;1,"",VLOOKUP(AJ206+AP206+AU206,NyISI!$A$2:$K$59,DK206)),IF(AND(ISNUMBER(AS206),ISNUMBER(AU206),ISNUMBER(AV206),DK206=8),IF(COUNTIF(AD206,0)+COUNTIF(Q206,0)+AND(COUNTIF(W206,0),COUNTIF(X206,0))&gt;1,"",VLOOKUP(AS206+AU206+AV206,NyISI!$A$2:$K$59,DK206)),IF(AND(ISNUMBER(AS206),ISNUMBER(AV206),DK206&gt;8),IF(COUNTIF(Q206,0)+AND(COUNTIF(W206,0),COUNTIF(X206,0))&gt;1,"",VLOOKUP(AS206+AV206,NyISI!$A$2:$K$59,DK206)),"")))</f>
        <v/>
      </c>
      <c r="BF206" s="4" t="str">
        <f>IF(AND(ISNUMBER(AT206),ISNUMBER(AK206),ISNUMBER(AL206),ISNUMBER(AM206),DK206&lt;8),IF(COUNTIF(P206,0)+COUNTIF(AA206,0)+COUNTIF(Z206,0)+COUNTIF(AE206,0)&gt;1,"",VLOOKUP(AT206+AK206+AL206+AM206,NyISS!$A$2:$G$78,DK206)),"")</f>
        <v/>
      </c>
      <c r="BG206" s="4" t="str">
        <f>IF(AND(ISNUMBER(AJ206),ISNUMBER(AL206),ISNUMBER(AM206),DK206&gt;7),IF(COUNTIF(O206,0)+COUNTIF(AA206,0)+COUNTIF(Z206,0)&gt;1,"",VLOOKUP(AJ206+AL206+AM206,NyISM!$A$2:$K$59,DK206)),"")</f>
        <v/>
      </c>
      <c r="BH206" s="4" t="str">
        <f>IF(AND(ISNUMBER(AY206),ISNUMBER(AZ206)),IF(COUNTIF(T206,0)+COUNTIF(Y206,0)&gt;1,"",VLOOKUP(AY206+AZ206,NyIAM!$A$2:$K$40,DK206)),"")</f>
        <v/>
      </c>
      <c r="BJ206" s="4" t="str">
        <f>IF(ISNUMBER(BB206),VLOOKUP(BB206,Percentil!$A$2:$B$122,2,1),"")</f>
        <v/>
      </c>
      <c r="BK206" s="4" t="str">
        <f>IF(ISNUMBER(BC206),VLOOKUP(BC206,Percentil!$A$2:$B$122,2,1),"")</f>
        <v/>
      </c>
      <c r="BL206" s="4" t="str">
        <f>IF(ISNUMBER(BD206),VLOOKUP(BD206,Percentil!$A$2:$B$122,2,1),"")</f>
        <v/>
      </c>
      <c r="BM206" s="4" t="str">
        <f>IF(ISNUMBER(BE206),VLOOKUP(BE206,Percentil!$A$2:$B$122,2,1),"")</f>
        <v/>
      </c>
      <c r="BN206" s="4" t="str">
        <f>IF(ISNUMBER(BF206),VLOOKUP(BF206,Percentil!$A$2:$B$122,2,1),"")</f>
        <v/>
      </c>
      <c r="BO206" s="4" t="str">
        <f>IF(ISNUMBER(BG206),VLOOKUP(BG206,Percentil!$A$2:$B$122,2,1),"")</f>
        <v/>
      </c>
      <c r="BP206" s="4" t="str">
        <f>IF(ISNUMBER(BH206),VLOOKUP(BH206,Percentil!$A$2:$B$122,2,1),"")</f>
        <v/>
      </c>
      <c r="BQ206" s="4" t="str">
        <f>IF(AND(ISNUMBER(AJ206),ISNUMBER(DK206)),IF(AJ206-VLOOKUP(BI206,NyFi!$L$2:$V$4,DK206,1)&lt;1,1 &amp; " - " &amp; AJ206+VLOOKUP(BI206,NyFi!$L$2:$V$4,DK206,1),IF(AJ206+VLOOKUP(BI206,NyFi!$L$2:$V$4,DK206,1)&gt;19,AJ206-VLOOKUP(BI206,NyFi!$L$2:$V$4,DK206,1) &amp; " - " &amp; 19,AJ206-VLOOKUP(BI206,NyFi!$L$2:$V$4,DK206,1) &amp; " - " &amp; AJ206+VLOOKUP(BI206,NyFi!$L$2:$V$4,DK206,1))),"")</f>
        <v/>
      </c>
      <c r="BR206" s="4" t="str">
        <f>IF(AND(ISNUMBER(DK206),DK206&lt;8),IF(AND(ISNUMBER(AK206),ISNUMBER(DK206)),IF(AK206-VLOOKUP(BI206,NyGs!$L$2:$V$4,DK206,1)&lt;1,1 &amp; " - " &amp; AK206+VLOOKUP(BI206,NyGs!$L$2:$V$4,DK206,1),IF(AK206+VLOOKUP(BI206,NyGs!$L$2:$V$4,DK206,1)&gt;19,AK206-VLOOKUP(BI206,NyGs!$L$2:$V$4,DK206,1) &amp; " - " &amp; 19,AK206-VLOOKUP(BI206,NyGs!$L$2:$V$4,DK206,1) &amp; " - " &amp; AK206+VLOOKUP(BI206,NyGs!$L$2:$V$4,DK206,1))),""),"")</f>
        <v/>
      </c>
      <c r="BS206" s="4" t="str">
        <f>IF(AND(ISNUMBER(AL206),ISNUMBER(DK206)),IF(AL206-VLOOKUP(BI206,NyRm!$L$2:$V$4,DK206,1)&lt;1,1 &amp; " - " &amp; AL206+VLOOKUP(BI206,NyRm!$L$2:$V$4,DK206,1),IF(AL206+VLOOKUP(BI206,NyRm!$L$2:$V$4,DK206,1)&gt;19,AL206-VLOOKUP(BI206,NyRm!$L$2:$V$4,DK206,1) &amp; " - " &amp; 19,AL206-VLOOKUP(BI206,NyRm!$L$2:$V$4,DK206,1) &amp; " - " &amp; AL206+VLOOKUP(BI206,NyRm!$L$2:$V$4,DK206,1))),"")</f>
        <v/>
      </c>
      <c r="BT206" s="4" t="str">
        <f>IF(AND(ISNUMBER(AM206),ISNUMBER(DK206)),IF(AM206-VLOOKUP(BI206,NyFm!$L$2:$V$4,DK206,1)&lt;1,1 &amp; " - " &amp; AM206+VLOOKUP(BI206,NyFm!$L$2:$V$4,DK206,1),IF(AM206+VLOOKUP(BI206,NyFm!$L$2:$V$4,DK206,1)&gt;19,AM206-VLOOKUP(BI206,NyFm!$L$2:$V$4,DK206,1) &amp; " - " &amp; 19,AM206-VLOOKUP(BI206,NyFm!$L$2:$V$4,DK206,1) &amp; " - " &amp; AM206+VLOOKUP(BI206,NyFm!$L$2:$V$4,DK206,1))),"")</f>
        <v/>
      </c>
      <c r="BU206" s="4" t="str">
        <f>IF(AND(ISNUMBER(DK206),DK206&lt;8),IF(AND(ISNUMBER(AN206),ISNUMBER(DK206)),IF(AN206-VLOOKUP(BI206,NyLi1R!$L$2:$V$4,DK206,1)&lt;1,1 &amp; " - " &amp; AN206+VLOOKUP(BI206,NyLi1R!$L$2:$V$4,DK206,1),IF(AN206+VLOOKUP(BI206,NyLi1R!$L$2:$V$4,DK206,1)&gt;19,AN206-VLOOKUP(BI206,NyLi1R!$L$2:$V$4,DK206,1) &amp; " - " &amp; 19,AN206-VLOOKUP(BI206,NyLi1R!$L$2:$V$4,DK206,1) &amp; " - " &amp; AN206+VLOOKUP(BI206,NyLi1R!$L$2:$V$4,DK206,1))),""),"")</f>
        <v/>
      </c>
      <c r="BV206" s="4" t="str">
        <f>IF(AND(ISNUMBER(DK206),DK206&lt;8),IF(AND(ISNUMBER(AO206),ISNUMBER(DK206)),IF(AO206-VLOOKUP(BI206,NyLi1E!$L$2:$V$4,DK206,1)&lt;1,1 &amp; " - " &amp; AO206+VLOOKUP(BI206,NyLi1E!$L$2:$V$4,DK206,1),IF(AO206+VLOOKUP(BI206,NyLi1E!$L$2:$V$4,DK206,1)&gt;19,AO206-VLOOKUP(BI206,NyLi1E!$L$2:$V$4,DK206,1) &amp; " - " &amp; 19,AO206-VLOOKUP(BI206,NyLi1E!$L$2:$V$4,DK206,1) &amp; " - " &amp; AO206+VLOOKUP(BI206,NyLi1E!$L$2:$V$4,DK206,1))),""),"")</f>
        <v/>
      </c>
      <c r="BW206" s="4" t="str">
        <f>IF(AND(ISNUMBER(DK206),DK206&lt;8),IF(AND(ISNUMBER(AP206),ISNUMBER(DK206)),IF(AP206-VLOOKUP(BI206,NyLi1T!$L$2:$V$4,DK206,1)&lt;1,1 &amp; " - " &amp; AP206+VLOOKUP(BI206,NyLi1T!$L$2:$V$4,DK206,1),IF(AP206+VLOOKUP(BI206,NyLi1T!$L$2:$V$4,DK206,1)&gt;19,AP206-VLOOKUP(BI206,NyLi1T!$L$2:$V$4,DK206,1) &amp; " - " &amp; 19,AP206-VLOOKUP(BI206,NyLi1T!$L$2:$V$4,DK206,1) &amp; " - " &amp; AP206+VLOOKUP(BI206,NyLi1T!$L$2:$V$4,DK206,1))),""),"")</f>
        <v/>
      </c>
      <c r="BX206" s="4" t="str">
        <f>IF(AND(ISNUMBER(DK206),DK206&gt;7),IF(AND(ISNUMBER(AQ206),ISNUMBER(DK206)),IF(AQ206-VLOOKUP(BI206,NyLi2R!$L$2:$V$4,DK206,1)&lt;1,1 &amp; " - " &amp; AQ206+VLOOKUP(BI206,NyLi2R!$L$2:$V$4,DK206,1),IF(AQ206+VLOOKUP(BI206,NyLi2R!$L$2:$V$4,DK206,1)&gt;19,AQ206-VLOOKUP(BI206,NyLi2R!$L$2:$V$4,DK206,1) &amp; " - " &amp; 19,AQ206-VLOOKUP(BI206,NyLi2R!$L$2:$V$4,DK206,1) &amp; " - " &amp; AQ206+VLOOKUP(BI206,NyLi2R!$L$2:$V$4,DK206,1))),""),"")</f>
        <v/>
      </c>
      <c r="BY206" s="4" t="str">
        <f>IF(AND(ISNUMBER(DK206),DK206&gt;7),IF(AND(ISNUMBER(AR206),ISNUMBER(DK206)),IF(AR206-VLOOKUP(BI206,NyLi2E!$L$2:$V$4,DK206,1)&lt;1,1 &amp; " - " &amp; AR206+VLOOKUP(BI206,NyLi2E!$L$2:$V$4,DK206,1),IF(AR206+VLOOKUP(BI206,NyLi2E!$L$2:$V$4,DK206,1)&gt;19,AR206-VLOOKUP(BI206,NyLi2E!$L$2:$V$4,DK206,1) &amp; " - " &amp; 19,AR206-VLOOKUP(BI206,NyLi2E!$L$2:$V$4,DK206,1) &amp; " - " &amp; AR206+VLOOKUP(BI206,NyLi2E!$L$2:$V$4,DK206,1))),""),"")</f>
        <v/>
      </c>
      <c r="BZ206" s="4" t="str">
        <f>IF(AND(ISNUMBER(DK206),DK206&gt;7),IF(AND(ISNUMBER(AS206),ISNUMBER(DK206)),IF(AS206-VLOOKUP(BI206,NyLi2T!$L$2:$V$4,DK206,1)&lt;1,1 &amp; " - " &amp; AS206+VLOOKUP(BI206,NyLi2T!$L$2:$V$4,DK206,1),IF(AS206+VLOOKUP(BI206,NyLi2T!$L$2:$V$4,DK206,1)&gt;19,AS206-VLOOKUP(BI206,NyLi2T!$L$2:$V$4,DK206,1) &amp; " - " &amp; 19,AS206-VLOOKUP(BI206,NyLi2T!$L$2:$V$4,DK206,1) &amp; " - " &amp; AS206+VLOOKUP(BI206,NyLi2T!$L$2:$V$4,DK206,1))),""),"")</f>
        <v/>
      </c>
      <c r="CA206" s="4" t="str">
        <f>IF(AND(ISNUMBER(DK206),DK206&lt;8),IF(AND(ISNUMBER(AT206),ISNUMBER(DK206)),IF(AT206-VLOOKUP(BI206,NySs!$L$2:$V$4,DK206,1)&lt;1,1 &amp; " - " &amp; AT206+VLOOKUP(BI206,NySs!$L$2:$V$4,DK206,1),IF(AT206+VLOOKUP(BI206,NySs!$L$2:$V$4,DK206,1)&gt;19,AT206-VLOOKUP(BI206,NySs!$L$2:$V$4,DK206,1) &amp; " - " &amp; 19,AT206-VLOOKUP(BI206,NySs!$L$2:$V$4,DK206,1) &amp; " - " &amp; AT206+VLOOKUP(BI206,NySs!$L$2:$V$4,DK206,1))),""),"")</f>
        <v/>
      </c>
      <c r="CB206" s="4" t="str">
        <f>IF(AND(ISNUMBER(DK206),DK206&lt;9),IF(AND(ISNUMBER(AU206),ISNUMBER(DK206)),IF(AU206-VLOOKUP(BI206,NyEo!$L$2:$V$4,DK206,1)&lt;1,1 &amp; " - " &amp; AU206+VLOOKUP(BI206,NyEo!$L$2:$V$4,DK206,1),IF(AU206+VLOOKUP(BI206,NyEo!$L$2:$V$4,DK206,1)&gt;19,AU206-VLOOKUP(BI206,NyEo!$L$2:$V$4,DK206,1) &amp; " - " &amp; 19,AU206-VLOOKUP(BI206,NyEo!$L$2:$V$4,DK206,1) &amp; " - " &amp; AU206+VLOOKUP(BI206,NyEo!$L$2:$V$4,DK206,1))),""),"")</f>
        <v/>
      </c>
      <c r="CC206" s="4" t="str">
        <f>IF(AND(ISNUMBER(DK206),DK206&gt;7),IF(AND(ISNUMBER(AV206),ISNUMBER(DK206)),IF(AV206-VLOOKUP(BI206,NyHt!$L$2:$V$4,DK206,1)&lt;1,1 &amp; " - " &amp; AV206+VLOOKUP(BI206,NyHt!$L$2:$V$4,DK206,1),IF(AV206+VLOOKUP(BI206,NyHt!$L$2:$V$4,DK206,1)&gt;19,AV206-VLOOKUP(BI206,NyHt!$L$2:$V$4,DK206,1) &amp; " - " &amp; 19,AV206-VLOOKUP(BI206,NyHt!$L$2:$V$4,DK206,1) &amp; " - " &amp; AV206+VLOOKUP(BI206,NyHt!$L$2:$V$4,DK206,1))),""),"")</f>
        <v/>
      </c>
      <c r="CD206" s="4" t="str">
        <f>IF(AND(ISNUMBER(AW206),ISNUMBER(DK206)),IF(AW206-VLOOKUP(BI206,NySiF!$L$2:$V$4,DK206,1)&lt;1,1 &amp; " - " &amp; AW206+VLOOKUP(BI206,NySiF!$L$2:$V$4,DK206,1),IF(AW206+VLOOKUP(BI206,NySiF!$L$2:$V$4,DK206,1)&gt;19,AW206-VLOOKUP(BI206,NySiF!$L$2:$V$4,DK206,1) &amp; " - " &amp; 19,AW206-VLOOKUP(BI206,NySiF!$L$2:$V$4,DK206,1) &amp; " - " &amp; AW206+VLOOKUP(BI206,NySiF!$L$2:$V$4,DK206,1))),"")</f>
        <v/>
      </c>
      <c r="CE206" s="4" t="str">
        <f>IF(AND(ISNUMBER(AX206),ISNUMBER(DK206)),IF(AX206-VLOOKUP(BI206,NySiB!$L$2:$V$4,DK206,1)&lt;1,1 &amp; " - " &amp; AX206+VLOOKUP(BI206,NySiB!$L$2:$V$4,DK206,1),IF(AX206+VLOOKUP(BI206,NySiB!$L$2:$V$4,DK206,1)&gt;19,AX206-VLOOKUP(BI206,NySiB!$L$2:$V$4,DK206,1) &amp; " - " &amp; 19,AX206-VLOOKUP(BI206,NySiB!$L$2:$V$4,DK206,1) &amp; " - " &amp; AX206+VLOOKUP(BI206,NySiB!$L$2:$V$4,DK206,1))),"")</f>
        <v/>
      </c>
      <c r="CF206" s="4" t="str">
        <f>IF(AND(ISNUMBER(AY206),ISNUMBER(DK206)),IF(AY206-VLOOKUP(BI206,NySiT!$L$2:$V$4,DK206,1)&lt;1,1 &amp; " - " &amp; AY206+VLOOKUP(BI206,NySiT!$L$2:$V$4,DK206,1),IF(AY206+VLOOKUP(BI206,NySiT!$L$2:$V$4,DK206,1)&gt;19,AY206-VLOOKUP(BI206,NySiT!$L$2:$V$4,DK206,1) &amp; " - " &amp; 19,AY206-VLOOKUP(BI206,NySiT!$L$2:$V$4,DK206,1) &amp; " - " &amp; AY206+VLOOKUP(BI206,NySiT!$L$2:$V$4,DK206,1))),"")</f>
        <v/>
      </c>
      <c r="CG206" s="4" t="str">
        <f>IF(AND(ISNUMBER(AZ206),ISNUMBER(DK206)),IF(AZ206-VLOOKUP(BI206,NyVs!$L$2:$V$4,DK206,1)&lt;1,1 &amp; " - " &amp; AZ206+VLOOKUP(BI206,NyVs!$L$2:$V$4,DK206,1),IF(AZ206+VLOOKUP(BI206,NyVs!$L$2:$V$4,DK206,1)&gt;19,AZ206-VLOOKUP(BI206,NyVs!$L$2:$V$4,DK206,1) &amp; " - " &amp; 19,AZ206-VLOOKUP(BI206,NyVs!$L$2:$V$4,DK206,1) &amp; " - " &amp; AZ206+VLOOKUP(BI206,NyVs!$L$2:$V$4,DK206,1))),"")</f>
        <v/>
      </c>
      <c r="CH206" s="4" t="str">
        <f>IF(AND(ISNUMBER(BA206),ISNUMBER(DK206)),IF(BA206-VLOOKUP(BI206,NyPp!$L$2:$V$4,DK206,1)&lt;1,1 &amp; " - " &amp; BA206+VLOOKUP(BI206,NyPp!$L$2:$V$4,DK206,1),IF(BA206+VLOOKUP(BI206,NyPp!$L$2:$V$4,DK206,1)&gt;19,BA206-VLOOKUP(BI206,NyPp!$L$2:$V$4,DK206,1) &amp; " - " &amp; 19,BA206-VLOOKUP(BI206,NyPp!$L$2:$V$4,DK206,1) &amp; " - " &amp; BA206+VLOOKUP(BI206,NyPp!$L$2:$V$4,DK206,1))),"")</f>
        <v/>
      </c>
      <c r="CI206" s="4" t="str">
        <f>IF(AND(ISNUMBER(BB206),ISNUMBER(DK206)),IF(BB206-VLOOKUP(BI206,NyIGS!$L$2:$V$4,DK206,1)&lt;40,40 &amp; " - " &amp; BB206+VLOOKUP(BI206,NyIGS!$L$2:$V$4,DK206,1),IF(BB206+VLOOKUP(BI206,NyIGS!$L$2:$V$4,DK206,1)&gt;160,BB206-VLOOKUP(BI206,NyIGS!$L$2:$V$4,DK206,1) &amp; " - " &amp; 160,BB206-VLOOKUP(BI206,NyIGS!$L$2:$V$4,DK206,1) &amp; " - " &amp; BB206+VLOOKUP(BI206,NyIGS!$L$2:$V$4,DK206,1))),"")</f>
        <v/>
      </c>
      <c r="CJ206" s="4" t="str">
        <f>IF(AND(ISNUMBER(BC206),ISNUMBER(DK206)),IF(BC206-VLOOKUP(BI206,NyIRS!$L$2:$V$4,DK206,1)&lt;40,40 &amp; " - " &amp; BC206+VLOOKUP(BI206,NyIRS!$L$2:$V$4,DK206,1),IF(BC206+VLOOKUP(BI206,NyIRS!$L$2:$V$4,DK206,1)&gt;160,BC206-VLOOKUP(BI206,NyIRS!$L$2:$V$4,DK206,1) &amp; " - " &amp; 160,BC206-VLOOKUP(BI206,NyIRS!$L$2:$V$4,DK206,1) &amp; " - " &amp; BC206+VLOOKUP(BI206,NyIRS!$L$2:$V$4,DK206,1))),"")</f>
        <v/>
      </c>
      <c r="CK206" s="4" t="str">
        <f>IF(AND(ISNUMBER(BD206),ISNUMBER(DK206)),IF(BD206-VLOOKUP(BI206,NyIES!$L$2:$V$4,DK206,1)&lt;40,40 &amp; " - " &amp; BD206+VLOOKUP(BI206,NyIES!$L$2:$V$4,DK206,1),IF(BD206+VLOOKUP(BI206,NyIES!$L$2:$V$4,DK206,1)&gt;160,BD206-VLOOKUP(BI206,NyIES!$L$2:$V$4,DK206,1) &amp; " - " &amp; 160,BD206-VLOOKUP(BI206,NyIES!$L$2:$V$4,DK206,1) &amp; " - " &amp; BD206+VLOOKUP(BI206,NyIES!$L$2:$V$4,DK206,1))),"")</f>
        <v/>
      </c>
      <c r="CL206" s="4" t="str">
        <f>IF(AND(ISNUMBER(BE206),ISNUMBER(DK206)),IF(BE206-VLOOKUP(BI206,NyISI!$L$2:$V$4,DK206,1)&lt;40,40 &amp; " - " &amp; BE206+VLOOKUP(BI206,NyISI!$L$2:$V$4,DK206,1),IF(BE206+VLOOKUP(BI206,NyISI!$L$2:$V$4,DK206,1)&gt;160,BE206-VLOOKUP(BI206,NyISI!$L$2:$V$4,DK206,1) &amp; " - " &amp; 160,BE206-VLOOKUP(BI206,NyISI!$L$2:$V$4,DK206,1) &amp; " - " &amp; BE206+VLOOKUP(BI206,NyISI!$L$2:$V$4,DK206,1))),"")</f>
        <v/>
      </c>
      <c r="CM206" s="4" t="str">
        <f>IF(AND(ISNUMBER(DK206),DK206&lt;8),IF(AND(ISNUMBER(BF206),ISNUMBER(DK206)),IF(BF206-VLOOKUP(BI206,NyISS!$L$2:$V$4,DK206,1)&lt;40,40 &amp; " - " &amp; BF206+VLOOKUP(BI206,NyISS!$L$2:$V$4,DK206,1),IF(BF206+VLOOKUP(BI206,NyISS!$L$2:$V$4,DK206,1)&gt;160,BF206-VLOOKUP(BI206,NyISS!$L$2:$V$4,DK206,1) &amp; " - " &amp; 160,BF206-VLOOKUP(BI206,NyISS!$L$2:$V$4,DK206,1) &amp; " - " &amp; BF206+VLOOKUP(BI206,NyISS!$L$2:$V$4,DK206,1))),""),"")</f>
        <v/>
      </c>
      <c r="CN206" s="4" t="str">
        <f>IF(AND(ISNUMBER(DK206),DK206&gt;7),IF(AND(ISNUMBER(BG206),ISNUMBER(DK206)),IF(BG206-VLOOKUP(BI206,NyISM!$L$2:$V$4,DK206,1)&lt;40,40 &amp; " - " &amp; BG206+VLOOKUP(BI206,NyISM!$L$2:$V$4,DK206,1),IF(BG206+VLOOKUP(BI206,NyISM!$L$2:$V$4,DK206,1)&gt;160,BG206-VLOOKUP(BI206,NyISM!$L$2:$V$4,DK206,1) &amp; " - " &amp; 160,BG206-VLOOKUP(BI206,NyISM!$L$2:$V$4,DK206,1) &amp; " - " &amp; BG206+VLOOKUP(BI206,NyISM!$L$2:$V$4,DK206,1))),""),"")</f>
        <v/>
      </c>
      <c r="CO206" s="4" t="str">
        <f>IF(AND(ISNUMBER(BH206),ISNUMBER(DK206)),IF(BH206-VLOOKUP(BI206,NyIAM!$L$2:$V$4,DK206,1)&lt;40,40 &amp; " - " &amp; BH206+VLOOKUP(BI206,NyIAM!$L$2:$V$4,DK206,1),IF(BH206+VLOOKUP(BI206,NyIAM!$L$2:$V$4,DK206,1)&gt;160,BH206-VLOOKUP(BI206,NyIAM!$L$2:$V$4,DK206,1) &amp; " - " &amp; 160,BH206-VLOOKUP(BI206,NyIAM!$L$2:$V$4,DK206,1) &amp; " - " &amp; BH206+VLOOKUP(BI206,NyIAM!$L$2:$V$4,DK206,1))),"")</f>
        <v/>
      </c>
      <c r="CP206" s="4" t="str">
        <f>IF(AF206="","",IF(AND(ISNUMBER(AF206),ISNUMBER(DK206)),IF(VLOOKUP(AF206,NyOm!$A$2:$K$30,DK206,1)=1,"Onormalt få ord",IF(VLOOKUP(AF206,NyOm!$A$2:$K$30,DK206,1)=2,"Färre antal ord än normalt",IF(VLOOKUP(AF206,NyOm!$A$2:$K$30,DK206,1)=3,"Normalt antal ord","")))))</f>
        <v/>
      </c>
      <c r="CQ206" s="4" t="str">
        <f>IF(AB206="","",IF(AND(ISNUMBER(AB206),ISNUMBER(DK206)),IF(VLOOKUP(AB206,NyPbTid!$A$2:$K$218,DK206,1)=1,"Onormalt lång tidsåtgång",IF(VLOOKUP(AB206,NyPbTid!$A$2:$K$218,DK206,1)=2,"Långsammare än normalt",IF(VLOOKUP(AB206,NyPbTid!$A$2:$K$218,DK206,1)=3,"Normal tidsåtgång","")))))</f>
        <v/>
      </c>
      <c r="CR206" s="4" t="str">
        <f>IF(AC206="","",IF(AND(ISNUMBER(AC206),ISNUMBER(DK206)),IF(VLOOKUP(AC206,NyPbFel!$A$2:$K$18,DK206,1)=1,"Onormalt antal fel",IF(VLOOKUP(AC206,NyPbFel!$A$2:$K$18,DK206,1)=2,"Fler fel än normalt",IF(VLOOKUP(AC206,NyPbFel!$A$2:$K$18,DK206,1)=3,"Normalt antal fel","")))))</f>
        <v/>
      </c>
      <c r="CS206" s="4" t="str">
        <f t="shared" si="72"/>
        <v/>
      </c>
      <c r="CT206" s="4" t="str">
        <f>IF(OR(ISNUMBER(CS206),CS206="0**"),IF(ISNUMBER(CS206),CS206/ABS(CS206)*VLOOKUP(1,SignDiff!$A$3:$K$4,DK206,1),VLOOKUP(1,SignDiff!$A$3:$K$4,DK206,1)),"")</f>
        <v/>
      </c>
      <c r="CU206" s="4" t="str">
        <f>IF(OR(ISNUMBER(CS206),CS206="0**"),IF(ISNUMBER(CS206),CS206/ABS(CS206)*VLOOKUP(1,SignDiff!$A$7:$K$8,DK206,1),VLOOKUP(1,SignDiff!$A$7:$K$8,DK206,1)),"")</f>
        <v/>
      </c>
      <c r="CV206" s="4" t="str">
        <f t="shared" si="73"/>
        <v/>
      </c>
      <c r="CW206" s="4" t="str">
        <f t="shared" si="74"/>
        <v/>
      </c>
      <c r="CX206" s="4" t="str">
        <f>IF(OR(ISNUMBER(CS206),CS206="0**"),IF(CS206="0**",VLOOKUP(0,'IRS-IES'!$A$2:$C$43,2,1),IF(CS206&lt;0,VLOOKUP(ABS(CS206),'IRS-IES'!$A$2:$C$43,2,1),VLOOKUP(ABS(CS206),'IRS-IES'!$A$2:$C$43,3,1))),"")</f>
        <v/>
      </c>
      <c r="CY206" s="4" t="str">
        <f t="shared" si="75"/>
        <v/>
      </c>
      <c r="CZ206" s="4" t="str">
        <f>IF(OR(ISNUMBER(CY206),CY206="0**"),IF(ISNUMBER(CY206),CY206/ABS(CY206)*VLOOKUP(2,SignDiff!$A$3:$K$4,DK206,1),VLOOKUP(2,SignDiff!$A$3:$K$4,DK206,1)),"")</f>
        <v/>
      </c>
      <c r="DA206" s="4" t="str">
        <f>IF(OR(ISNUMBER(CY206),CY206="0**"),IF(ISNUMBER(CY206),CY206/ABS(CY206)*VLOOKUP(2,SignDiff!$A$7:$K$8,DK206,1),VLOOKUP(2,SignDiff!$A$7:$K$8,DK206,1)),"")</f>
        <v/>
      </c>
      <c r="DB206" s="4" t="str">
        <f t="shared" si="76"/>
        <v/>
      </c>
      <c r="DC206" s="4" t="str">
        <f t="shared" si="77"/>
        <v/>
      </c>
      <c r="DD206" s="4" t="str">
        <f>IF(OR(ISNUMBER(CY206),CY206="0**"),IF(CY206="0**",VLOOKUP(0,'ISI-ISS'!$A$2:$C$43,2,1),IF(CY206&lt;0,VLOOKUP(ABS(CY206),'ISI-ISS'!$A$2:$C$43,2,1),VLOOKUP(ABS(CY206),'ISI-ISS'!$A$2:$C$43,3,1))),"")</f>
        <v/>
      </c>
      <c r="DE206" s="4" t="str">
        <f t="shared" si="78"/>
        <v/>
      </c>
      <c r="DF206" s="4" t="str">
        <f>IF(OR(ISNUMBER(DE206),DE206="0**"),IF(ISNUMBER(DE206),DE206/ABS(DE206)*VLOOKUP(2,SignDiff!$A$3:$K$4,DK206,1),VLOOKUP(2,SignDiff!$A$3:$K$4,DK206,1)),"")</f>
        <v/>
      </c>
      <c r="DG206" s="4" t="str">
        <f>IF(OR(ISNUMBER(DE206),DE206="0**"),IF(ISNUMBER(DE206),DE206/ABS(DE206)*VLOOKUP(2,SignDiff!$A$7:$K$8,DK206,1),VLOOKUP(2,SignDiff!$A$7:$K$8,DK206,1)),"")</f>
        <v/>
      </c>
      <c r="DH206" s="4" t="str">
        <f t="shared" si="79"/>
        <v/>
      </c>
      <c r="DI206" s="4" t="str">
        <f t="shared" si="80"/>
        <v/>
      </c>
      <c r="DJ206" s="4" t="str">
        <f>IF(OR(ISNUMBER(DE206),DE206="0**"),IF(DE206="0**",VLOOKUP(0,'ISI-ISM'!$A$2:$C$43,2,1),IF(DE206&lt;0,VLOOKUP(ABS(DE206),'ISI-ISM'!$A$2:$C$43,2,1),VLOOKUP(ABS(DE206),'ISI-ISM'!$A$2:$C$43,3,1))),"")</f>
        <v/>
      </c>
      <c r="DK206" s="4" t="str">
        <f>IF(ISERROR(VLOOKUP(N206,age!$A$2:$C$11,2,1)),"",VLOOKUP(N206,age!$A$2:$C$11,2,1))</f>
        <v/>
      </c>
      <c r="DL206" s="4" t="str">
        <f>IF(ISERROR(VLOOKUP(N206,age!$A$2:$C$11,3,1)),"",VLOOKUP(N206,age!$A$2:$C$11,3,1))</f>
        <v/>
      </c>
      <c r="DM206" s="4">
        <f t="shared" si="67"/>
        <v>0</v>
      </c>
      <c r="DN206" s="4">
        <f t="shared" si="68"/>
        <v>0</v>
      </c>
      <c r="DO206" s="4">
        <f t="shared" si="69"/>
        <v>0</v>
      </c>
      <c r="DP206" s="4">
        <f t="shared" si="70"/>
        <v>0</v>
      </c>
      <c r="DQ206" s="4">
        <f t="shared" si="71"/>
        <v>0</v>
      </c>
      <c r="DR206" s="9" t="str">
        <f t="shared" si="81"/>
        <v/>
      </c>
      <c r="DS206" s="9" t="str">
        <f t="shared" si="82"/>
        <v/>
      </c>
      <c r="DT206" s="9" t="str">
        <f t="shared" si="83"/>
        <v/>
      </c>
      <c r="DU206" s="9" t="str">
        <f t="shared" si="84"/>
        <v/>
      </c>
      <c r="DV206" s="9" t="str">
        <f t="shared" si="85"/>
        <v/>
      </c>
      <c r="DW206" s="9" t="str">
        <f t="shared" si="86"/>
        <v/>
      </c>
      <c r="DX206" s="9" t="str">
        <f t="shared" si="87"/>
        <v/>
      </c>
      <c r="DY206" s="9" t="str">
        <f>IF(AND(ISNUMBER(AJ206),ISNUMBER(DK206)),IF(AJ206-VLOOKUP(BI206,NyFi!$L$2:$V$4,DK206,1)&lt;1,1,AJ206-VLOOKUP(BI206,NyFi!$L$2:$V$4,DK206,1)),"")</f>
        <v/>
      </c>
      <c r="DZ206" s="9" t="str">
        <f>IF(AND(ISNUMBER(DK206),DK206&lt;8),IF(AND(ISNUMBER(AK206),ISNUMBER(DK206)),IF(AK206-VLOOKUP(BI206,NyGs!$L$2:$V$4,DK206,1)&lt;1,1,AK206-VLOOKUP(BI206,NyGs!$L$2:$V$4,DK206,1)),""),"")</f>
        <v/>
      </c>
      <c r="EA206" s="9" t="str">
        <f>IF(AND(ISNUMBER(AL206),ISNUMBER(DK206)),IF(AL206-VLOOKUP(BI206,NyRm!$L$2:$V$4,DK206,1)&lt;1,1,AL206-VLOOKUP(BI206,NyRm!$L$2:$V$4,DK206,1)),"")</f>
        <v/>
      </c>
      <c r="EB206" s="9" t="str">
        <f>IF(AND(ISNUMBER(AM206),ISNUMBER(DK206)),IF(AM206-VLOOKUP(BI206,NyFm!$L$2:$V$4,DK206,1)&lt;1,1,AM206-VLOOKUP(BI206,NyFm!$L$2:$V$4,DK206,1)),"")</f>
        <v/>
      </c>
      <c r="EC206" s="9" t="str">
        <f>IF(AND(ISNUMBER(DK206),DK206&lt;8),IF(AND(ISNUMBER(AN206),ISNUMBER(DK206)),IF(AN206-VLOOKUP(BI206,NyLi1R!$L$2:$V$4,DK206,1)&lt;1,1,AN206-VLOOKUP(BI206,NyLi1R!$L$2:$V$4,DK206,1)),""),"")</f>
        <v/>
      </c>
      <c r="ED206" s="9" t="str">
        <f>IF(AND(ISNUMBER(DK206),DK206&lt;8),IF(AND(ISNUMBER(AO206),ISNUMBER(DK206)),IF(AO206-VLOOKUP(BI206,NyLi1E!$L$2:$V$4,DK206,1)&lt;1,1,AO206-VLOOKUP(BI206,NyLi1E!$L$2:$V$4,DK206,1)),""),"")</f>
        <v/>
      </c>
      <c r="EE206" s="9" t="str">
        <f>IF(AND(ISNUMBER(DK206),DK206&lt;8),IF(AND(ISNUMBER(AP206),ISNUMBER(DK206)),IF(AP206-VLOOKUP(BI206,NyLi1T!$L$2:$V$4,DK206,1)&lt;1,1,AP206-VLOOKUP(BI206,NyLi1T!$L$2:$V$4,DK206,1)),""),"")</f>
        <v/>
      </c>
      <c r="EF206" s="9" t="str">
        <f>IF(AND(ISNUMBER(DK206),DK206&gt;7),IF(AND(ISNUMBER(AQ206),ISNUMBER(DK206)),IF(AQ206-VLOOKUP(BI206,NyLi2R!$L$2:$V$4,DK206,1)&lt;1,1,AQ206-VLOOKUP(BI206,NyLi2R!$L$2:$V$4,DK206,1)),""),"")</f>
        <v/>
      </c>
      <c r="EG206" s="9" t="str">
        <f>IF(AND(ISNUMBER(DK206),DK206&gt;7),IF(AND(ISNUMBER(AR206),ISNUMBER(DK206)),IF(AR206-VLOOKUP(BI206,NyLi2E!$L$2:$V$4,DK206,1)&lt;1,1,AR206-VLOOKUP(BI206,NyLi2E!$L$2:$V$4,DK206,1)),""),"")</f>
        <v/>
      </c>
      <c r="EH206" s="9" t="str">
        <f>IF(AND(ISNUMBER(DK206),DK206&gt;7),IF(AND(ISNUMBER(AS206),ISNUMBER(DK206)),IF(AS206-VLOOKUP(BI206,NyLi2T!$L$2:$V$4,DK206,1)&lt;1,1,AS206-VLOOKUP(BI206,NyLi2T!$L$2:$V$4,DK206,1)),""),"")</f>
        <v/>
      </c>
      <c r="EI206" s="9" t="str">
        <f>IF(AND(ISNUMBER(DK206),DK206&lt;8),IF(AND(ISNUMBER(AT206),ISNUMBER(DK206)),IF(AT206-VLOOKUP(BI206,NySs!$L$2:$V$4,DK206,1)&lt;1,1,AT206-VLOOKUP(BI206,NySs!$L$2:$V$4,DK206,1)),""),"")</f>
        <v/>
      </c>
      <c r="EJ206" s="9" t="str">
        <f>IF(AND(ISNUMBER(DK206),DK206&lt;9),IF(AND(ISNUMBER(AU206),ISNUMBER(DK206)),IF(AU206-VLOOKUP(BI206,NyEo!$L$2:$V$4,DK206,1)&lt;1,1,AU206-VLOOKUP(BI206,NyEo!$L$2:$V$4,DK206,1)),""),"")</f>
        <v/>
      </c>
      <c r="EK206" s="9" t="str">
        <f>IF(AND(ISNUMBER(DK206),DK206&gt;7),IF(AND(ISNUMBER(AV206),ISNUMBER(DK206)),IF(AV206-VLOOKUP(BI206,NyHt!$L$2:$V$4,DK206,1)&lt;1,1,AV206-VLOOKUP(BI206,NyHt!$L$2:$V$4,DK206,1)),""),"")</f>
        <v/>
      </c>
      <c r="EL206" s="9" t="str">
        <f>IF(AND(ISNUMBER(AW206),ISNUMBER(DK206)),IF(AW206-VLOOKUP(BI206,NySiF!$L$2:$V$4,DK206,1)&lt;1,1,AW206-VLOOKUP(BI206,NySiF!$L$2:$V$4,DK206,1)),"")</f>
        <v/>
      </c>
      <c r="EM206" s="9" t="str">
        <f>IF(AND(ISNUMBER(AX206),ISNUMBER(DK206)),IF(AX206-VLOOKUP(BI206,NySiB!$L$2:$V$4,DK206,1)&lt;1,1,AX206-VLOOKUP(BI206,NySiB!$L$2:$V$4,DK206,1)),"")</f>
        <v/>
      </c>
      <c r="EN206" s="9" t="str">
        <f>IF(AND(ISNUMBER(AY206),ISNUMBER(DK206)),IF(AY206-VLOOKUP(BI206,NySiT!$L$2:$V$4,DK206,1)&lt;1,1,AY206-VLOOKUP(BI206,NySiT!$L$2:$V$4,DK206,1)),"")</f>
        <v/>
      </c>
      <c r="EO206" s="9" t="str">
        <f>IF(AND(ISNUMBER(AZ206),ISNUMBER(DK206)),IF(AZ206-VLOOKUP(BI206,NyVs!$L$2:$V$4,DK206,1)&lt;1,1,AZ206-VLOOKUP(BI206,NyVs!$L$2:$V$4,DK206,1)),"")</f>
        <v/>
      </c>
      <c r="EP206" s="9" t="str">
        <f>IF(AND(ISNUMBER(BA206),ISNUMBER(DK206)),IF(BA206-VLOOKUP(BI206,NyPp!$L$2:$V$4,DK206,1)&lt;1,1,BA206-VLOOKUP(BI206,NyPp!$L$2:$V$4,DK206,1)),"")</f>
        <v/>
      </c>
      <c r="EQ206" s="9" t="str">
        <f>IF(AND(ISNUMBER(BB206),ISNUMBER(DK206)),IF(BB206-VLOOKUP(BI206,NyIGS!$L$2:$V$4,DK206,1)&lt;40,40,BB206-VLOOKUP(BI206,NyIGS!$L$2:$V$4,DK206,1)),"")</f>
        <v/>
      </c>
      <c r="ER206" s="9" t="str">
        <f>IF(AND(ISNUMBER(BC206),ISNUMBER(DK206)),IF(BC206-VLOOKUP(BI206,NyIRS!$L$2:$V$4,DK206,1)&lt;40,40,BC206-VLOOKUP(BI206,NyIRS!$L$2:$V$4,DK206,1)),"")</f>
        <v/>
      </c>
      <c r="ES206" s="9" t="str">
        <f>IF(AND(ISNUMBER(BD206),ISNUMBER(DK206)),IF(BD206-VLOOKUP(BI206,NyIES!$L$2:$V$4,DK206,1)&lt;40,40,BD206-VLOOKUP(BI206,NyIES!$L$2:$V$4,DK206,1)),"")</f>
        <v/>
      </c>
      <c r="ET206" s="9" t="str">
        <f>IF(AND(ISNUMBER(BE206),ISNUMBER(DK206)),IF(BE206-VLOOKUP(BI206,NyISI!$L$2:$V$4,DK206,1)&lt;40,40,BE206-VLOOKUP(BI206,NyISI!$L$2:$V$4,DK206,1)),"")</f>
        <v/>
      </c>
      <c r="EU206" s="9" t="str">
        <f>IF(AND(ISNUMBER(DK206),DK206&lt;8),IF(AND(ISNUMBER(BF206),ISNUMBER(DK206)),IF(BF206-VLOOKUP(BI206,NyISS!$L$2:$V$4,DK206,1)&lt;40,40,BF206-VLOOKUP(BI206,NyISS!$L$2:$V$4,DK206,1)),""),"")</f>
        <v/>
      </c>
      <c r="EV206" s="9" t="str">
        <f>IF(AND(ISNUMBER(DK206),DK206&gt;7),IF(AND(ISNUMBER(BG206),ISNUMBER(DK206)),IF(BG206-VLOOKUP(BI206,NyISM!$L$2:$V$4,DK206,1)&lt;40,40,BG206-VLOOKUP(BI206,NyISM!$L$2:$V$4,DK206,1)),""),"")</f>
        <v/>
      </c>
      <c r="EW206" s="9" t="str">
        <f>IF(AND(ISNUMBER(BH206),ISNUMBER(DK206)),IF(BH206-VLOOKUP(BI206,NyIAM!$L$2:$V$4,DK206,1)&lt;40,40,BH206-VLOOKUP(BI206,NyIAM!$L$2:$V$4,DK206,1)),"")</f>
        <v/>
      </c>
      <c r="EX206" s="9" t="str">
        <f>IF(AND(ISNUMBER(AJ206),ISNUMBER(DK206)),IF(AJ206+VLOOKUP(BI206,NyFi!$L$2:$V$4,DK206,1)&gt;19,19,AJ206+VLOOKUP(BI206,NyFi!$L$2:$V$4,DK206,1)),"")</f>
        <v/>
      </c>
      <c r="EY206" s="9" t="str">
        <f>IF(AND(ISNUMBER(DK206),DK206&lt;8),IF(AND(ISNUMBER(AK206),ISNUMBER(DK206)),IF(AK206+VLOOKUP(BI206,NyGs!$L$2:$V$4,DK206,1)&gt;19,19,AK206+VLOOKUP(BI206,NyGs!$L$2:$V$4,DK206,1)),""),"")</f>
        <v/>
      </c>
      <c r="EZ206" s="9" t="str">
        <f>IF(AND(ISNUMBER(AL206),ISNUMBER(DK206)),IF(AL206+VLOOKUP(BI206,NyRm!$L$2:$V$4,DK206,1)&gt;19,19,AL206+VLOOKUP(BI206,NyRm!$L$2:$V$4,DK206,1)),"")</f>
        <v/>
      </c>
      <c r="FA206" s="9" t="str">
        <f>IF(AND(ISNUMBER(AM206),ISNUMBER(DK206)),IF(AM206+VLOOKUP(BI206,NyFm!$L$2:$V$4,DK206,1)&gt;19,19,AM206+VLOOKUP(BI206,NyFm!$L$2:$V$4,DK206,1)),"")</f>
        <v/>
      </c>
      <c r="FB206" s="9" t="str">
        <f>IF(AND(ISNUMBER(DK206),DK206&lt;8),IF(AND(ISNUMBER(AN206),ISNUMBER(DK206)),IF(AN206+VLOOKUP(BI206,NyLi1R!$L$2:$V$4,DK206,1)&gt;19,19,AN206+VLOOKUP(BI206,NyLi1R!$L$2:$V$4,DK206,1)),""),"")</f>
        <v/>
      </c>
      <c r="FC206" s="9" t="str">
        <f>IF(AND(ISNUMBER(DK206),DK206&lt;8),IF(AND(ISNUMBER(AO206),ISNUMBER(DK206)),IF(AO206+VLOOKUP(BI206,NyLi1E!$L$2:$V$4,DK206,1)&gt;19,19,AO206+VLOOKUP(BI206,NyLi1E!$L$2:$V$4,DK206,1)),""),"")</f>
        <v/>
      </c>
      <c r="FD206" s="9" t="str">
        <f>IF(AND(ISNUMBER(DK206),DK206&lt;8),IF(AND(ISNUMBER(AP206),ISNUMBER(DK206)),IF(AP206+VLOOKUP(BI206,NyLi1T!$L$2:$V$4,DK206,1)&gt;19,19,AP206+VLOOKUP(BI206,NyLi1T!$L$2:$V$4,DK206,1)),""),"")</f>
        <v/>
      </c>
      <c r="FE206" s="9" t="str">
        <f>IF(AND(ISNUMBER(DK206),DK206&gt;7),IF(AND(ISNUMBER(AQ206),ISNUMBER(DK206)),IF(AQ206+VLOOKUP(BI206,NyLi2R!$L$2:$V$4,DK206,1)&gt;19,19,AQ206+VLOOKUP(BI206,NyLi2R!$L$2:$V$4,DK206,1)),""),"")</f>
        <v/>
      </c>
      <c r="FF206" s="9" t="str">
        <f>IF(AND(ISNUMBER(DK206),DK206&gt;7),IF(AND(ISNUMBER(AR206),ISNUMBER(DK206)),IF(AR206+VLOOKUP(BI206,NyLi2E!$L$2:$V$4,DK206,1)&gt;19,19,AR206+VLOOKUP(BI206,NyLi2E!$L$2:$V$4,DK206,1)),""),"")</f>
        <v/>
      </c>
      <c r="FG206" s="9" t="str">
        <f>IF(AND(ISNUMBER(DK206),DK206&gt;7),IF(AND(ISNUMBER(AS206),ISNUMBER(DK206)),IF(AS206+VLOOKUP(BI206,NyLi2T!$L$2:$V$4,DK206,1)&gt;19,19,AS206+VLOOKUP(BI206,NyLi2T!$L$2:$V$4,DK206,1)),""),"")</f>
        <v/>
      </c>
      <c r="FH206" s="9" t="str">
        <f>IF(AND(ISNUMBER(DK206),DK206&lt;8),IF(AND(ISNUMBER(AT206),ISNUMBER(DK206)),IF(AT206+VLOOKUP(BI206,NySs!$L$2:$V$4,DK206,1)&gt;19,19,AT206+VLOOKUP(BI206,NySs!$L$2:$V$4,DK206,1)),""),"")</f>
        <v/>
      </c>
      <c r="FI206" s="9" t="str">
        <f>IF(AND(ISNUMBER(DK206),DK206&lt;9),IF(AND(ISNUMBER(AU206),ISNUMBER(DK206)),IF(AU206+VLOOKUP(BI206,NyEo!$L$2:$V$4,DK206,1)&gt;19,19,AU206+VLOOKUP(BI206,NyEo!$L$2:$V$4,DK206,1)),""),"")</f>
        <v/>
      </c>
      <c r="FJ206" s="9" t="str">
        <f>IF(AND(ISNUMBER(DK206),DK206&gt;7),IF(AND(ISNUMBER(AV206),ISNUMBER(DK206)),IF(AV206+VLOOKUP(BI206,NyHt!$L$2:$V$4,DK206,1)&gt;19,19,AV206+VLOOKUP(BI206,NyHt!$L$2:$V$4,DK206,1)),""),"")</f>
        <v/>
      </c>
      <c r="FK206" s="9" t="str">
        <f>IF(AND(ISNUMBER(AW206),ISNUMBER(DK206)),IF(AW206+VLOOKUP(BI206,NySiF!$L$2:$V$4,DK206,1)&gt;19,19,AW206+VLOOKUP(BI206,NySiF!$L$2:$V$4,DK206,1)),"")</f>
        <v/>
      </c>
      <c r="FL206" s="9" t="str">
        <f>IF(AND(ISNUMBER(AX206),ISNUMBER(DK206)),IF(AX206+VLOOKUP(BI206,NySiB!$L$2:$V$4,DK206,1)&gt;19,19,AX206+VLOOKUP(BI206,NySiB!$L$2:$V$4,DK206,1)),"")</f>
        <v/>
      </c>
      <c r="FM206" s="9" t="str">
        <f>IF(AND(ISNUMBER(AY206),ISNUMBER(DK206)),IF(AY206+VLOOKUP(BI206,NySiT!$L$2:$V$4,DK206,1)&gt;19,19,AY206+VLOOKUP(BI206,NySiT!$L$2:$V$4,DK206,1)),"")</f>
        <v/>
      </c>
      <c r="FN206" s="9" t="str">
        <f>IF(AND(ISNUMBER(AZ206),ISNUMBER(DK206)),IF(AZ206+VLOOKUP(BI206,NyVs!$L$2:$V$4,DK206,1)&gt;19,19,AZ206+VLOOKUP(BI206,NyVs!$L$2:$V$4,DK206,1)),"")</f>
        <v/>
      </c>
      <c r="FO206" s="9" t="str">
        <f>IF(AND(ISNUMBER(BA206),ISNUMBER(DK206)),IF(BA206+VLOOKUP(BI206,NyPp!$L$2:$V$4,DK206,1)&gt;19,19,BA206+VLOOKUP(BI206,NyPp!$L$2:$V$4,DK206,1)),"")</f>
        <v/>
      </c>
      <c r="FP206" s="9" t="str">
        <f>IF(AND(ISNUMBER(BB206),ISNUMBER(DK206)),IF(BB206+VLOOKUP(BI206,NyIGS!$L$2:$V$4,DK206,1)&gt;160,160,BB206+VLOOKUP(BI206,NyIGS!$L$2:$V$4,DK206,1)),"")</f>
        <v/>
      </c>
      <c r="FQ206" s="9" t="str">
        <f>IF(AND(ISNUMBER(BC206),ISNUMBER(DK206)),IF(BC206+VLOOKUP(BI206,NyIRS!$L$2:$V$4,DK206,1)&gt;160,160,BC206+VLOOKUP(BI206,NyIRS!$L$2:$V$4,DK206,1)),"")</f>
        <v/>
      </c>
      <c r="FR206" s="9" t="str">
        <f>IF(AND(ISNUMBER(BD206),ISNUMBER(DK206)),IF(BD206+VLOOKUP(BI206,NyIES!$L$2:$V$4,DK206,1)&gt;160,160, BD206+VLOOKUP(BI206,NyIES!$L$2:$V$4,DK206,1)),"")</f>
        <v/>
      </c>
      <c r="FS206" s="9" t="str">
        <f>IF(AND(ISNUMBER(BE206),ISNUMBER(DK206)),IF(BE206+VLOOKUP(BI206,NyISI!$L$2:$V$4,DK206,1)&gt;160,160,BE206+VLOOKUP(BI206,NyISI!$L$2:$V$4,DK206,1)),"")</f>
        <v/>
      </c>
      <c r="FT206" s="9" t="str">
        <f>IF(AND(ISNUMBER(DK206),DK206&lt;8),IF(AND(ISNUMBER(BF206),ISNUMBER(DK206)),IF(BF206+VLOOKUP(BI206,NyISS!$L$2:$V$4,DK206,1)&gt;160,160,BF206+VLOOKUP(BI206,NyISS!$L$2:$V$4,DK206,1)),""),"")</f>
        <v/>
      </c>
      <c r="FU206" s="9" t="str">
        <f>IF(AND(ISNUMBER(DK206),DK206&gt;7),IF(AND(ISNUMBER(BG206),ISNUMBER(DK206)),IF(BG206+VLOOKUP(BI206,NyISM!$L$2:$V$4,DK206,1)&gt;160,160,BG206+VLOOKUP(BI206,NyISM!$L$2:$V$4,DK206,1)),""),"")</f>
        <v/>
      </c>
      <c r="FV206" s="9" t="str">
        <f>IF(AND(ISNUMBER(BH206),ISNUMBER(DK206)),IF(BH206+VLOOKUP(BI206,NyIAM!$L$2:$V$4,DK206,1)&gt;160,160,BH206+VLOOKUP(BI206,NyIAM!$L$2:$V$4,DK206,1)),"")</f>
        <v/>
      </c>
    </row>
    <row r="207" spans="1:178" x14ac:dyDescent="0.2">
      <c r="A207" s="51"/>
      <c r="B207" s="51"/>
      <c r="C207" s="51"/>
      <c r="D207" s="51"/>
      <c r="E207" s="51"/>
      <c r="F207" s="51"/>
      <c r="G207" s="51"/>
      <c r="H207" s="51"/>
      <c r="I207" s="51"/>
      <c r="J207" s="52"/>
      <c r="K207" s="52"/>
      <c r="L207" s="53"/>
      <c r="M207" s="53"/>
      <c r="N207" s="58" t="str">
        <f t="shared" si="66"/>
        <v/>
      </c>
      <c r="O207" s="53"/>
      <c r="P207" s="53"/>
      <c r="Q207" s="53"/>
      <c r="R207" s="53"/>
      <c r="S207" s="53"/>
      <c r="T207" s="53"/>
      <c r="U207" s="53"/>
      <c r="V207" s="53"/>
      <c r="W207" s="53"/>
      <c r="X207" s="53"/>
      <c r="Y207" s="53"/>
      <c r="Z207" s="53"/>
      <c r="AA207" s="53"/>
      <c r="AB207" s="53"/>
      <c r="AC207" s="53"/>
      <c r="AD207" s="53"/>
      <c r="AE207" s="53"/>
      <c r="AF207" s="53"/>
      <c r="AG207" s="53"/>
      <c r="AH207" s="53"/>
      <c r="AI207" s="53"/>
      <c r="AJ207" s="4" t="str">
        <f>IF(O207="","",IF(ISNUMBER(N207),VLOOKUP(O207,NyFi!$A$2:$K$40,DK207),""))</f>
        <v/>
      </c>
      <c r="AK207" s="4" t="str">
        <f>IF(P207="","",IF(AND(ISNUMBER(N207),DK207&lt;8),VLOOKUP(P207,NyGs!$A$2:$G$41,DK207),""))</f>
        <v/>
      </c>
      <c r="AL207" s="4" t="str">
        <f>IF(AA207="","",IF(ISNUMBER(N207),VLOOKUP(AA207,NyRm!$A$2:$K$56,DK207),""))</f>
        <v/>
      </c>
      <c r="AM207" s="4" t="str">
        <f>IF(Z207="","",IF(ISNUMBER(N207),VLOOKUP(Z207,NyFm!$A$2:$K$46,DK207),""))</f>
        <v/>
      </c>
      <c r="AN207" s="4" t="str">
        <f>IF(U207="","",IF(AND(ISNUMBER(N207),DK207&lt;8),VLOOKUP(U207,NyLi1R!$A$2:$G$20,DK207),""))</f>
        <v/>
      </c>
      <c r="AO207" s="4" t="str">
        <f>IF(V207="","",IF(AND(ISNUMBER(N207),DK207&lt;8),VLOOKUP(V207,NyLi1E!$A$2:$G$20,DK207),""))</f>
        <v/>
      </c>
      <c r="AP207" s="4" t="str">
        <f>IF(AND(ISNUMBER(N207),ISNUMBER(AN207),ISNUMBER(AO207),DK207&lt;8),VLOOKUP(AN207+AO207,NyLi1T!$A$2:$G$40,DK207),"")</f>
        <v/>
      </c>
      <c r="AQ207" s="4" t="str">
        <f>IF(W207="","",IF(AND(ISNUMBER(N207),DK207&gt;7),VLOOKUP(W207,NyLi2R!$A$2:$K$20,DK207),""))</f>
        <v/>
      </c>
      <c r="AR207" s="4" t="str">
        <f>IF(X207="","",IF(AND(ISNUMBER(N207),DK207&gt;7),VLOOKUP(X207,NyLi2E!$A$2:$K$20,DK207),""))</f>
        <v/>
      </c>
      <c r="AS207" s="4" t="str">
        <f>IF(AND(ISNUMBER(N207),ISNUMBER(AQ207),ISNUMBER(AR207),DK207&gt;7),VLOOKUP(AQ207+AR207,NyLi2T!$A$2:$K$40,DK207),"")</f>
        <v/>
      </c>
      <c r="AT207" s="4" t="str">
        <f>IF(AE207="","",IF(AND(ISNUMBER(N207),DK207&lt;8),VLOOKUP(AE207,NySs!$A$2:$G$28,DK207),""))</f>
        <v/>
      </c>
      <c r="AU207" s="4" t="str">
        <f>IF(AD207="","",IF(AND(ISNUMBER(N207),DK207&lt;9),VLOOKUP(AD207,NyEo!$A$2:$H$22,DK207),""))</f>
        <v/>
      </c>
      <c r="AV207" s="4" t="str">
        <f>IF(Q207="","",IF(AND(ISNUMBER(N207),DK207&gt;7),VLOOKUP(Q207,NyHt!$A$2:$K$17,DK207),""))</f>
        <v/>
      </c>
      <c r="AW207" s="4" t="str">
        <f>IF(R207="","",IF(ISNUMBER(N207),VLOOKUP(R207,NySiF!$A$2:$K$18,DK207),""))</f>
        <v/>
      </c>
      <c r="AX207" s="4" t="str">
        <f>IF(S207="","",IF(ISNUMBER(N207),VLOOKUP(S207,NySiB!$A$2:$K$16,DK207),""))</f>
        <v/>
      </c>
      <c r="AY207" s="4" t="str">
        <f>IF(T207="","",IF(ISNUMBER(N207),VLOOKUP(T207,NySiT!$A$2:$K$32,DK207),""))</f>
        <v/>
      </c>
      <c r="AZ207" s="4" t="str">
        <f>IF(Y207="","",IF(ISNUMBER(N207),VLOOKUP(Y207,NyVs!$A$2:$K$86,DK207),""))</f>
        <v/>
      </c>
      <c r="BA207" s="4" t="str">
        <f>IF(AI207="","",IF(ISNUMBER(N207),VLOOKUP(AI207,NyPp!$A$2:$K$202,DK207),""))</f>
        <v/>
      </c>
      <c r="BB207" s="4" t="str">
        <f>IF(AND(ISNUMBER(AJ207),ISNUMBER(AK207),ISNUMBER(AL207),ISNUMBER(AM207),DK207&lt;8),IF(COUNTIF(O207,0)+COUNTIF(P207,0)+COUNTIF(AA207,0)+COUNTIF(Z207,0)&gt;1,"",VLOOKUP(AJ207+AK207+AL207+AM207,NyIGS!$A$2:$K$78,DK207)),IF(AND(ISNUMBER(AJ207),ISNUMBER(AL207),ISNUMBER(AM207),ISNUMBER(AS207),DK207&gt;7),IF(COUNTIF(O207,0)+COUNTIF(AA207,0)+COUNTIF(Z207,0)+AND(COUNTIF(W207,0),COUNTIF(X207,0))&gt;1,"",VLOOKUP(AJ207+AL207+AM207+AS207,NyIGS!$A$2:$K$78,DK207)),""))</f>
        <v/>
      </c>
      <c r="BC207" s="4" t="str">
        <f>IF(AND(ISNUMBER(AJ207),ISNUMBER(AN207),ISNUMBER(AT207),DK207&lt;8),IF(COUNTIF(O207,0)+COUNTIF(U207,0)+COUNTIF(AE207,0)&gt;1,"",VLOOKUP(AJ207+AN207+AT207,NyIRS!$A$2:$K$59,DK207)),IF(AND(ISNUMBER(AJ207),ISNUMBER(AQ207),DK207&gt;7),IF(COUNTIF(O207,0)+COUNTIF(W207,0)&gt;1,"",VLOOKUP(AJ207+AQ207,NyIRS!$A$2:$K$59,DK207)),""))</f>
        <v/>
      </c>
      <c r="BD207" s="4" t="str">
        <f>IF(AND(ISNUMBER(AK207),ISNUMBER(AL207),ISNUMBER(AM207),DK207&lt;8),IF(COUNTIF(P207,0)+COUNTIF(AA207,0)+COUNTIF(Z207,0)&gt;1,"",VLOOKUP(AK207+AL207+AM207,NyIES!$A$2:$K$59,DK207)),IF(AND(ISNUMBER(AL207),ISNUMBER(AM207),ISNUMBER(AR207),DK207&gt;7),IF(COUNTIF(AA207,0)+COUNTIF(Z207,0)+COUNTIF(X207,0)&gt;1,"",VLOOKUP(AL207+AM207+AR207,NyIES!$A$2:$K$59,DK207)),""))</f>
        <v/>
      </c>
      <c r="BE207" s="4" t="str">
        <f>IF(AND(ISNUMBER(AJ207),ISNUMBER(AP207),ISNUMBER(AU207),DK207&lt;8),IF(COUNTIF(O207,0)+AND(COUNTIF(U207,0),COUNTIF(V207,0))+COUNTIF(AD207,0)&gt;1,"",VLOOKUP(AJ207+AP207+AU207,NyISI!$A$2:$K$59,DK207)),IF(AND(ISNUMBER(AS207),ISNUMBER(AU207),ISNUMBER(AV207),DK207=8),IF(COUNTIF(AD207,0)+COUNTIF(Q207,0)+AND(COUNTIF(W207,0),COUNTIF(X207,0))&gt;1,"",VLOOKUP(AS207+AU207+AV207,NyISI!$A$2:$K$59,DK207)),IF(AND(ISNUMBER(AS207),ISNUMBER(AV207),DK207&gt;8),IF(COUNTIF(Q207,0)+AND(COUNTIF(W207,0),COUNTIF(X207,0))&gt;1,"",VLOOKUP(AS207+AV207,NyISI!$A$2:$K$59,DK207)),"")))</f>
        <v/>
      </c>
      <c r="BF207" s="4" t="str">
        <f>IF(AND(ISNUMBER(AT207),ISNUMBER(AK207),ISNUMBER(AL207),ISNUMBER(AM207),DK207&lt;8),IF(COUNTIF(P207,0)+COUNTIF(AA207,0)+COUNTIF(Z207,0)+COUNTIF(AE207,0)&gt;1,"",VLOOKUP(AT207+AK207+AL207+AM207,NyISS!$A$2:$G$78,DK207)),"")</f>
        <v/>
      </c>
      <c r="BG207" s="4" t="str">
        <f>IF(AND(ISNUMBER(AJ207),ISNUMBER(AL207),ISNUMBER(AM207),DK207&gt;7),IF(COUNTIF(O207,0)+COUNTIF(AA207,0)+COUNTIF(Z207,0)&gt;1,"",VLOOKUP(AJ207+AL207+AM207,NyISM!$A$2:$K$59,DK207)),"")</f>
        <v/>
      </c>
      <c r="BH207" s="4" t="str">
        <f>IF(AND(ISNUMBER(AY207),ISNUMBER(AZ207)),IF(COUNTIF(T207,0)+COUNTIF(Y207,0)&gt;1,"",VLOOKUP(AY207+AZ207,NyIAM!$A$2:$K$40,DK207)),"")</f>
        <v/>
      </c>
      <c r="BJ207" s="4" t="str">
        <f>IF(ISNUMBER(BB207),VLOOKUP(BB207,Percentil!$A$2:$B$122,2,1),"")</f>
        <v/>
      </c>
      <c r="BK207" s="4" t="str">
        <f>IF(ISNUMBER(BC207),VLOOKUP(BC207,Percentil!$A$2:$B$122,2,1),"")</f>
        <v/>
      </c>
      <c r="BL207" s="4" t="str">
        <f>IF(ISNUMBER(BD207),VLOOKUP(BD207,Percentil!$A$2:$B$122,2,1),"")</f>
        <v/>
      </c>
      <c r="BM207" s="4" t="str">
        <f>IF(ISNUMBER(BE207),VLOOKUP(BE207,Percentil!$A$2:$B$122,2,1),"")</f>
        <v/>
      </c>
      <c r="BN207" s="4" t="str">
        <f>IF(ISNUMBER(BF207),VLOOKUP(BF207,Percentil!$A$2:$B$122,2,1),"")</f>
        <v/>
      </c>
      <c r="BO207" s="4" t="str">
        <f>IF(ISNUMBER(BG207),VLOOKUP(BG207,Percentil!$A$2:$B$122,2,1),"")</f>
        <v/>
      </c>
      <c r="BP207" s="4" t="str">
        <f>IF(ISNUMBER(BH207),VLOOKUP(BH207,Percentil!$A$2:$B$122,2,1),"")</f>
        <v/>
      </c>
      <c r="BQ207" s="4" t="str">
        <f>IF(AND(ISNUMBER(AJ207),ISNUMBER(DK207)),IF(AJ207-VLOOKUP(BI207,NyFi!$L$2:$V$4,DK207,1)&lt;1,1 &amp; " - " &amp; AJ207+VLOOKUP(BI207,NyFi!$L$2:$V$4,DK207,1),IF(AJ207+VLOOKUP(BI207,NyFi!$L$2:$V$4,DK207,1)&gt;19,AJ207-VLOOKUP(BI207,NyFi!$L$2:$V$4,DK207,1) &amp; " - " &amp; 19,AJ207-VLOOKUP(BI207,NyFi!$L$2:$V$4,DK207,1) &amp; " - " &amp; AJ207+VLOOKUP(BI207,NyFi!$L$2:$V$4,DK207,1))),"")</f>
        <v/>
      </c>
      <c r="BR207" s="4" t="str">
        <f>IF(AND(ISNUMBER(DK207),DK207&lt;8),IF(AND(ISNUMBER(AK207),ISNUMBER(DK207)),IF(AK207-VLOOKUP(BI207,NyGs!$L$2:$V$4,DK207,1)&lt;1,1 &amp; " - " &amp; AK207+VLOOKUP(BI207,NyGs!$L$2:$V$4,DK207,1),IF(AK207+VLOOKUP(BI207,NyGs!$L$2:$V$4,DK207,1)&gt;19,AK207-VLOOKUP(BI207,NyGs!$L$2:$V$4,DK207,1) &amp; " - " &amp; 19,AK207-VLOOKUP(BI207,NyGs!$L$2:$V$4,DK207,1) &amp; " - " &amp; AK207+VLOOKUP(BI207,NyGs!$L$2:$V$4,DK207,1))),""),"")</f>
        <v/>
      </c>
      <c r="BS207" s="4" t="str">
        <f>IF(AND(ISNUMBER(AL207),ISNUMBER(DK207)),IF(AL207-VLOOKUP(BI207,NyRm!$L$2:$V$4,DK207,1)&lt;1,1 &amp; " - " &amp; AL207+VLOOKUP(BI207,NyRm!$L$2:$V$4,DK207,1),IF(AL207+VLOOKUP(BI207,NyRm!$L$2:$V$4,DK207,1)&gt;19,AL207-VLOOKUP(BI207,NyRm!$L$2:$V$4,DK207,1) &amp; " - " &amp; 19,AL207-VLOOKUP(BI207,NyRm!$L$2:$V$4,DK207,1) &amp; " - " &amp; AL207+VLOOKUP(BI207,NyRm!$L$2:$V$4,DK207,1))),"")</f>
        <v/>
      </c>
      <c r="BT207" s="4" t="str">
        <f>IF(AND(ISNUMBER(AM207),ISNUMBER(DK207)),IF(AM207-VLOOKUP(BI207,NyFm!$L$2:$V$4,DK207,1)&lt;1,1 &amp; " - " &amp; AM207+VLOOKUP(BI207,NyFm!$L$2:$V$4,DK207,1),IF(AM207+VLOOKUP(BI207,NyFm!$L$2:$V$4,DK207,1)&gt;19,AM207-VLOOKUP(BI207,NyFm!$L$2:$V$4,DK207,1) &amp; " - " &amp; 19,AM207-VLOOKUP(BI207,NyFm!$L$2:$V$4,DK207,1) &amp; " - " &amp; AM207+VLOOKUP(BI207,NyFm!$L$2:$V$4,DK207,1))),"")</f>
        <v/>
      </c>
      <c r="BU207" s="4" t="str">
        <f>IF(AND(ISNUMBER(DK207),DK207&lt;8),IF(AND(ISNUMBER(AN207),ISNUMBER(DK207)),IF(AN207-VLOOKUP(BI207,NyLi1R!$L$2:$V$4,DK207,1)&lt;1,1 &amp; " - " &amp; AN207+VLOOKUP(BI207,NyLi1R!$L$2:$V$4,DK207,1),IF(AN207+VLOOKUP(BI207,NyLi1R!$L$2:$V$4,DK207,1)&gt;19,AN207-VLOOKUP(BI207,NyLi1R!$L$2:$V$4,DK207,1) &amp; " - " &amp; 19,AN207-VLOOKUP(BI207,NyLi1R!$L$2:$V$4,DK207,1) &amp; " - " &amp; AN207+VLOOKUP(BI207,NyLi1R!$L$2:$V$4,DK207,1))),""),"")</f>
        <v/>
      </c>
      <c r="BV207" s="4" t="str">
        <f>IF(AND(ISNUMBER(DK207),DK207&lt;8),IF(AND(ISNUMBER(AO207),ISNUMBER(DK207)),IF(AO207-VLOOKUP(BI207,NyLi1E!$L$2:$V$4,DK207,1)&lt;1,1 &amp; " - " &amp; AO207+VLOOKUP(BI207,NyLi1E!$L$2:$V$4,DK207,1),IF(AO207+VLOOKUP(BI207,NyLi1E!$L$2:$V$4,DK207,1)&gt;19,AO207-VLOOKUP(BI207,NyLi1E!$L$2:$V$4,DK207,1) &amp; " - " &amp; 19,AO207-VLOOKUP(BI207,NyLi1E!$L$2:$V$4,DK207,1) &amp; " - " &amp; AO207+VLOOKUP(BI207,NyLi1E!$L$2:$V$4,DK207,1))),""),"")</f>
        <v/>
      </c>
      <c r="BW207" s="4" t="str">
        <f>IF(AND(ISNUMBER(DK207),DK207&lt;8),IF(AND(ISNUMBER(AP207),ISNUMBER(DK207)),IF(AP207-VLOOKUP(BI207,NyLi1T!$L$2:$V$4,DK207,1)&lt;1,1 &amp; " - " &amp; AP207+VLOOKUP(BI207,NyLi1T!$L$2:$V$4,DK207,1),IF(AP207+VLOOKUP(BI207,NyLi1T!$L$2:$V$4,DK207,1)&gt;19,AP207-VLOOKUP(BI207,NyLi1T!$L$2:$V$4,DK207,1) &amp; " - " &amp; 19,AP207-VLOOKUP(BI207,NyLi1T!$L$2:$V$4,DK207,1) &amp; " - " &amp; AP207+VLOOKUP(BI207,NyLi1T!$L$2:$V$4,DK207,1))),""),"")</f>
        <v/>
      </c>
      <c r="BX207" s="4" t="str">
        <f>IF(AND(ISNUMBER(DK207),DK207&gt;7),IF(AND(ISNUMBER(AQ207),ISNUMBER(DK207)),IF(AQ207-VLOOKUP(BI207,NyLi2R!$L$2:$V$4,DK207,1)&lt;1,1 &amp; " - " &amp; AQ207+VLOOKUP(BI207,NyLi2R!$L$2:$V$4,DK207,1),IF(AQ207+VLOOKUP(BI207,NyLi2R!$L$2:$V$4,DK207,1)&gt;19,AQ207-VLOOKUP(BI207,NyLi2R!$L$2:$V$4,DK207,1) &amp; " - " &amp; 19,AQ207-VLOOKUP(BI207,NyLi2R!$L$2:$V$4,DK207,1) &amp; " - " &amp; AQ207+VLOOKUP(BI207,NyLi2R!$L$2:$V$4,DK207,1))),""),"")</f>
        <v/>
      </c>
      <c r="BY207" s="4" t="str">
        <f>IF(AND(ISNUMBER(DK207),DK207&gt;7),IF(AND(ISNUMBER(AR207),ISNUMBER(DK207)),IF(AR207-VLOOKUP(BI207,NyLi2E!$L$2:$V$4,DK207,1)&lt;1,1 &amp; " - " &amp; AR207+VLOOKUP(BI207,NyLi2E!$L$2:$V$4,DK207,1),IF(AR207+VLOOKUP(BI207,NyLi2E!$L$2:$V$4,DK207,1)&gt;19,AR207-VLOOKUP(BI207,NyLi2E!$L$2:$V$4,DK207,1) &amp; " - " &amp; 19,AR207-VLOOKUP(BI207,NyLi2E!$L$2:$V$4,DK207,1) &amp; " - " &amp; AR207+VLOOKUP(BI207,NyLi2E!$L$2:$V$4,DK207,1))),""),"")</f>
        <v/>
      </c>
      <c r="BZ207" s="4" t="str">
        <f>IF(AND(ISNUMBER(DK207),DK207&gt;7),IF(AND(ISNUMBER(AS207),ISNUMBER(DK207)),IF(AS207-VLOOKUP(BI207,NyLi2T!$L$2:$V$4,DK207,1)&lt;1,1 &amp; " - " &amp; AS207+VLOOKUP(BI207,NyLi2T!$L$2:$V$4,DK207,1),IF(AS207+VLOOKUP(BI207,NyLi2T!$L$2:$V$4,DK207,1)&gt;19,AS207-VLOOKUP(BI207,NyLi2T!$L$2:$V$4,DK207,1) &amp; " - " &amp; 19,AS207-VLOOKUP(BI207,NyLi2T!$L$2:$V$4,DK207,1) &amp; " - " &amp; AS207+VLOOKUP(BI207,NyLi2T!$L$2:$V$4,DK207,1))),""),"")</f>
        <v/>
      </c>
      <c r="CA207" s="4" t="str">
        <f>IF(AND(ISNUMBER(DK207),DK207&lt;8),IF(AND(ISNUMBER(AT207),ISNUMBER(DK207)),IF(AT207-VLOOKUP(BI207,NySs!$L$2:$V$4,DK207,1)&lt;1,1 &amp; " - " &amp; AT207+VLOOKUP(BI207,NySs!$L$2:$V$4,DK207,1),IF(AT207+VLOOKUP(BI207,NySs!$L$2:$V$4,DK207,1)&gt;19,AT207-VLOOKUP(BI207,NySs!$L$2:$V$4,DK207,1) &amp; " - " &amp; 19,AT207-VLOOKUP(BI207,NySs!$L$2:$V$4,DK207,1) &amp; " - " &amp; AT207+VLOOKUP(BI207,NySs!$L$2:$V$4,DK207,1))),""),"")</f>
        <v/>
      </c>
      <c r="CB207" s="4" t="str">
        <f>IF(AND(ISNUMBER(DK207),DK207&lt;9),IF(AND(ISNUMBER(AU207),ISNUMBER(DK207)),IF(AU207-VLOOKUP(BI207,NyEo!$L$2:$V$4,DK207,1)&lt;1,1 &amp; " - " &amp; AU207+VLOOKUP(BI207,NyEo!$L$2:$V$4,DK207,1),IF(AU207+VLOOKUP(BI207,NyEo!$L$2:$V$4,DK207,1)&gt;19,AU207-VLOOKUP(BI207,NyEo!$L$2:$V$4,DK207,1) &amp; " - " &amp; 19,AU207-VLOOKUP(BI207,NyEo!$L$2:$V$4,DK207,1) &amp; " - " &amp; AU207+VLOOKUP(BI207,NyEo!$L$2:$V$4,DK207,1))),""),"")</f>
        <v/>
      </c>
      <c r="CC207" s="4" t="str">
        <f>IF(AND(ISNUMBER(DK207),DK207&gt;7),IF(AND(ISNUMBER(AV207),ISNUMBER(DK207)),IF(AV207-VLOOKUP(BI207,NyHt!$L$2:$V$4,DK207,1)&lt;1,1 &amp; " - " &amp; AV207+VLOOKUP(BI207,NyHt!$L$2:$V$4,DK207,1),IF(AV207+VLOOKUP(BI207,NyHt!$L$2:$V$4,DK207,1)&gt;19,AV207-VLOOKUP(BI207,NyHt!$L$2:$V$4,DK207,1) &amp; " - " &amp; 19,AV207-VLOOKUP(BI207,NyHt!$L$2:$V$4,DK207,1) &amp; " - " &amp; AV207+VLOOKUP(BI207,NyHt!$L$2:$V$4,DK207,1))),""),"")</f>
        <v/>
      </c>
      <c r="CD207" s="4" t="str">
        <f>IF(AND(ISNUMBER(AW207),ISNUMBER(DK207)),IF(AW207-VLOOKUP(BI207,NySiF!$L$2:$V$4,DK207,1)&lt;1,1 &amp; " - " &amp; AW207+VLOOKUP(BI207,NySiF!$L$2:$V$4,DK207,1),IF(AW207+VLOOKUP(BI207,NySiF!$L$2:$V$4,DK207,1)&gt;19,AW207-VLOOKUP(BI207,NySiF!$L$2:$V$4,DK207,1) &amp; " - " &amp; 19,AW207-VLOOKUP(BI207,NySiF!$L$2:$V$4,DK207,1) &amp; " - " &amp; AW207+VLOOKUP(BI207,NySiF!$L$2:$V$4,DK207,1))),"")</f>
        <v/>
      </c>
      <c r="CE207" s="4" t="str">
        <f>IF(AND(ISNUMBER(AX207),ISNUMBER(DK207)),IF(AX207-VLOOKUP(BI207,NySiB!$L$2:$V$4,DK207,1)&lt;1,1 &amp; " - " &amp; AX207+VLOOKUP(BI207,NySiB!$L$2:$V$4,DK207,1),IF(AX207+VLOOKUP(BI207,NySiB!$L$2:$V$4,DK207,1)&gt;19,AX207-VLOOKUP(BI207,NySiB!$L$2:$V$4,DK207,1) &amp; " - " &amp; 19,AX207-VLOOKUP(BI207,NySiB!$L$2:$V$4,DK207,1) &amp; " - " &amp; AX207+VLOOKUP(BI207,NySiB!$L$2:$V$4,DK207,1))),"")</f>
        <v/>
      </c>
      <c r="CF207" s="4" t="str">
        <f>IF(AND(ISNUMBER(AY207),ISNUMBER(DK207)),IF(AY207-VLOOKUP(BI207,NySiT!$L$2:$V$4,DK207,1)&lt;1,1 &amp; " - " &amp; AY207+VLOOKUP(BI207,NySiT!$L$2:$V$4,DK207,1),IF(AY207+VLOOKUP(BI207,NySiT!$L$2:$V$4,DK207,1)&gt;19,AY207-VLOOKUP(BI207,NySiT!$L$2:$V$4,DK207,1) &amp; " - " &amp; 19,AY207-VLOOKUP(BI207,NySiT!$L$2:$V$4,DK207,1) &amp; " - " &amp; AY207+VLOOKUP(BI207,NySiT!$L$2:$V$4,DK207,1))),"")</f>
        <v/>
      </c>
      <c r="CG207" s="4" t="str">
        <f>IF(AND(ISNUMBER(AZ207),ISNUMBER(DK207)),IF(AZ207-VLOOKUP(BI207,NyVs!$L$2:$V$4,DK207,1)&lt;1,1 &amp; " - " &amp; AZ207+VLOOKUP(BI207,NyVs!$L$2:$V$4,DK207,1),IF(AZ207+VLOOKUP(BI207,NyVs!$L$2:$V$4,DK207,1)&gt;19,AZ207-VLOOKUP(BI207,NyVs!$L$2:$V$4,DK207,1) &amp; " - " &amp; 19,AZ207-VLOOKUP(BI207,NyVs!$L$2:$V$4,DK207,1) &amp; " - " &amp; AZ207+VLOOKUP(BI207,NyVs!$L$2:$V$4,DK207,1))),"")</f>
        <v/>
      </c>
      <c r="CH207" s="4" t="str">
        <f>IF(AND(ISNUMBER(BA207),ISNUMBER(DK207)),IF(BA207-VLOOKUP(BI207,NyPp!$L$2:$V$4,DK207,1)&lt;1,1 &amp; " - " &amp; BA207+VLOOKUP(BI207,NyPp!$L$2:$V$4,DK207,1),IF(BA207+VLOOKUP(BI207,NyPp!$L$2:$V$4,DK207,1)&gt;19,BA207-VLOOKUP(BI207,NyPp!$L$2:$V$4,DK207,1) &amp; " - " &amp; 19,BA207-VLOOKUP(BI207,NyPp!$L$2:$V$4,DK207,1) &amp; " - " &amp; BA207+VLOOKUP(BI207,NyPp!$L$2:$V$4,DK207,1))),"")</f>
        <v/>
      </c>
      <c r="CI207" s="4" t="str">
        <f>IF(AND(ISNUMBER(BB207),ISNUMBER(DK207)),IF(BB207-VLOOKUP(BI207,NyIGS!$L$2:$V$4,DK207,1)&lt;40,40 &amp; " - " &amp; BB207+VLOOKUP(BI207,NyIGS!$L$2:$V$4,DK207,1),IF(BB207+VLOOKUP(BI207,NyIGS!$L$2:$V$4,DK207,1)&gt;160,BB207-VLOOKUP(BI207,NyIGS!$L$2:$V$4,DK207,1) &amp; " - " &amp; 160,BB207-VLOOKUP(BI207,NyIGS!$L$2:$V$4,DK207,1) &amp; " - " &amp; BB207+VLOOKUP(BI207,NyIGS!$L$2:$V$4,DK207,1))),"")</f>
        <v/>
      </c>
      <c r="CJ207" s="4" t="str">
        <f>IF(AND(ISNUMBER(BC207),ISNUMBER(DK207)),IF(BC207-VLOOKUP(BI207,NyIRS!$L$2:$V$4,DK207,1)&lt;40,40 &amp; " - " &amp; BC207+VLOOKUP(BI207,NyIRS!$L$2:$V$4,DK207,1),IF(BC207+VLOOKUP(BI207,NyIRS!$L$2:$V$4,DK207,1)&gt;160,BC207-VLOOKUP(BI207,NyIRS!$L$2:$V$4,DK207,1) &amp; " - " &amp; 160,BC207-VLOOKUP(BI207,NyIRS!$L$2:$V$4,DK207,1) &amp; " - " &amp; BC207+VLOOKUP(BI207,NyIRS!$L$2:$V$4,DK207,1))),"")</f>
        <v/>
      </c>
      <c r="CK207" s="4" t="str">
        <f>IF(AND(ISNUMBER(BD207),ISNUMBER(DK207)),IF(BD207-VLOOKUP(BI207,NyIES!$L$2:$V$4,DK207,1)&lt;40,40 &amp; " - " &amp; BD207+VLOOKUP(BI207,NyIES!$L$2:$V$4,DK207,1),IF(BD207+VLOOKUP(BI207,NyIES!$L$2:$V$4,DK207,1)&gt;160,BD207-VLOOKUP(BI207,NyIES!$L$2:$V$4,DK207,1) &amp; " - " &amp; 160,BD207-VLOOKUP(BI207,NyIES!$L$2:$V$4,DK207,1) &amp; " - " &amp; BD207+VLOOKUP(BI207,NyIES!$L$2:$V$4,DK207,1))),"")</f>
        <v/>
      </c>
      <c r="CL207" s="4" t="str">
        <f>IF(AND(ISNUMBER(BE207),ISNUMBER(DK207)),IF(BE207-VLOOKUP(BI207,NyISI!$L$2:$V$4,DK207,1)&lt;40,40 &amp; " - " &amp; BE207+VLOOKUP(BI207,NyISI!$L$2:$V$4,DK207,1),IF(BE207+VLOOKUP(BI207,NyISI!$L$2:$V$4,DK207,1)&gt;160,BE207-VLOOKUP(BI207,NyISI!$L$2:$V$4,DK207,1) &amp; " - " &amp; 160,BE207-VLOOKUP(BI207,NyISI!$L$2:$V$4,DK207,1) &amp; " - " &amp; BE207+VLOOKUP(BI207,NyISI!$L$2:$V$4,DK207,1))),"")</f>
        <v/>
      </c>
      <c r="CM207" s="4" t="str">
        <f>IF(AND(ISNUMBER(DK207),DK207&lt;8),IF(AND(ISNUMBER(BF207),ISNUMBER(DK207)),IF(BF207-VLOOKUP(BI207,NyISS!$L$2:$V$4,DK207,1)&lt;40,40 &amp; " - " &amp; BF207+VLOOKUP(BI207,NyISS!$L$2:$V$4,DK207,1),IF(BF207+VLOOKUP(BI207,NyISS!$L$2:$V$4,DK207,1)&gt;160,BF207-VLOOKUP(BI207,NyISS!$L$2:$V$4,DK207,1) &amp; " - " &amp; 160,BF207-VLOOKUP(BI207,NyISS!$L$2:$V$4,DK207,1) &amp; " - " &amp; BF207+VLOOKUP(BI207,NyISS!$L$2:$V$4,DK207,1))),""),"")</f>
        <v/>
      </c>
      <c r="CN207" s="4" t="str">
        <f>IF(AND(ISNUMBER(DK207),DK207&gt;7),IF(AND(ISNUMBER(BG207),ISNUMBER(DK207)),IF(BG207-VLOOKUP(BI207,NyISM!$L$2:$V$4,DK207,1)&lt;40,40 &amp; " - " &amp; BG207+VLOOKUP(BI207,NyISM!$L$2:$V$4,DK207,1),IF(BG207+VLOOKUP(BI207,NyISM!$L$2:$V$4,DK207,1)&gt;160,BG207-VLOOKUP(BI207,NyISM!$L$2:$V$4,DK207,1) &amp; " - " &amp; 160,BG207-VLOOKUP(BI207,NyISM!$L$2:$V$4,DK207,1) &amp; " - " &amp; BG207+VLOOKUP(BI207,NyISM!$L$2:$V$4,DK207,1))),""),"")</f>
        <v/>
      </c>
      <c r="CO207" s="4" t="str">
        <f>IF(AND(ISNUMBER(BH207),ISNUMBER(DK207)),IF(BH207-VLOOKUP(BI207,NyIAM!$L$2:$V$4,DK207,1)&lt;40,40 &amp; " - " &amp; BH207+VLOOKUP(BI207,NyIAM!$L$2:$V$4,DK207,1),IF(BH207+VLOOKUP(BI207,NyIAM!$L$2:$V$4,DK207,1)&gt;160,BH207-VLOOKUP(BI207,NyIAM!$L$2:$V$4,DK207,1) &amp; " - " &amp; 160,BH207-VLOOKUP(BI207,NyIAM!$L$2:$V$4,DK207,1) &amp; " - " &amp; BH207+VLOOKUP(BI207,NyIAM!$L$2:$V$4,DK207,1))),"")</f>
        <v/>
      </c>
      <c r="CP207" s="4" t="str">
        <f>IF(AF207="","",IF(AND(ISNUMBER(AF207),ISNUMBER(DK207)),IF(VLOOKUP(AF207,NyOm!$A$2:$K$30,DK207,1)=1,"Onormalt få ord",IF(VLOOKUP(AF207,NyOm!$A$2:$K$30,DK207,1)=2,"Färre antal ord än normalt",IF(VLOOKUP(AF207,NyOm!$A$2:$K$30,DK207,1)=3,"Normalt antal ord","")))))</f>
        <v/>
      </c>
      <c r="CQ207" s="4" t="str">
        <f>IF(AB207="","",IF(AND(ISNUMBER(AB207),ISNUMBER(DK207)),IF(VLOOKUP(AB207,NyPbTid!$A$2:$K$218,DK207,1)=1,"Onormalt lång tidsåtgång",IF(VLOOKUP(AB207,NyPbTid!$A$2:$K$218,DK207,1)=2,"Långsammare än normalt",IF(VLOOKUP(AB207,NyPbTid!$A$2:$K$218,DK207,1)=3,"Normal tidsåtgång","")))))</f>
        <v/>
      </c>
      <c r="CR207" s="4" t="str">
        <f>IF(AC207="","",IF(AND(ISNUMBER(AC207),ISNUMBER(DK207)),IF(VLOOKUP(AC207,NyPbFel!$A$2:$K$18,DK207,1)=1,"Onormalt antal fel",IF(VLOOKUP(AC207,NyPbFel!$A$2:$K$18,DK207,1)=2,"Fler fel än normalt",IF(VLOOKUP(AC207,NyPbFel!$A$2:$K$18,DK207,1)=3,"Normalt antal fel","")))))</f>
        <v/>
      </c>
      <c r="CS207" s="4" t="str">
        <f t="shared" si="72"/>
        <v/>
      </c>
      <c r="CT207" s="4" t="str">
        <f>IF(OR(ISNUMBER(CS207),CS207="0**"),IF(ISNUMBER(CS207),CS207/ABS(CS207)*VLOOKUP(1,SignDiff!$A$3:$K$4,DK207,1),VLOOKUP(1,SignDiff!$A$3:$K$4,DK207,1)),"")</f>
        <v/>
      </c>
      <c r="CU207" s="4" t="str">
        <f>IF(OR(ISNUMBER(CS207),CS207="0**"),IF(ISNUMBER(CS207),CS207/ABS(CS207)*VLOOKUP(1,SignDiff!$A$7:$K$8,DK207,1),VLOOKUP(1,SignDiff!$A$7:$K$8,DK207,1)),"")</f>
        <v/>
      </c>
      <c r="CV207" s="4" t="str">
        <f t="shared" si="73"/>
        <v/>
      </c>
      <c r="CW207" s="4" t="str">
        <f t="shared" si="74"/>
        <v/>
      </c>
      <c r="CX207" s="4" t="str">
        <f>IF(OR(ISNUMBER(CS207),CS207="0**"),IF(CS207="0**",VLOOKUP(0,'IRS-IES'!$A$2:$C$43,2,1),IF(CS207&lt;0,VLOOKUP(ABS(CS207),'IRS-IES'!$A$2:$C$43,2,1),VLOOKUP(ABS(CS207),'IRS-IES'!$A$2:$C$43,3,1))),"")</f>
        <v/>
      </c>
      <c r="CY207" s="4" t="str">
        <f t="shared" si="75"/>
        <v/>
      </c>
      <c r="CZ207" s="4" t="str">
        <f>IF(OR(ISNUMBER(CY207),CY207="0**"),IF(ISNUMBER(CY207),CY207/ABS(CY207)*VLOOKUP(2,SignDiff!$A$3:$K$4,DK207,1),VLOOKUP(2,SignDiff!$A$3:$K$4,DK207,1)),"")</f>
        <v/>
      </c>
      <c r="DA207" s="4" t="str">
        <f>IF(OR(ISNUMBER(CY207),CY207="0**"),IF(ISNUMBER(CY207),CY207/ABS(CY207)*VLOOKUP(2,SignDiff!$A$7:$K$8,DK207,1),VLOOKUP(2,SignDiff!$A$7:$K$8,DK207,1)),"")</f>
        <v/>
      </c>
      <c r="DB207" s="4" t="str">
        <f t="shared" si="76"/>
        <v/>
      </c>
      <c r="DC207" s="4" t="str">
        <f t="shared" si="77"/>
        <v/>
      </c>
      <c r="DD207" s="4" t="str">
        <f>IF(OR(ISNUMBER(CY207),CY207="0**"),IF(CY207="0**",VLOOKUP(0,'ISI-ISS'!$A$2:$C$43,2,1),IF(CY207&lt;0,VLOOKUP(ABS(CY207),'ISI-ISS'!$A$2:$C$43,2,1),VLOOKUP(ABS(CY207),'ISI-ISS'!$A$2:$C$43,3,1))),"")</f>
        <v/>
      </c>
      <c r="DE207" s="4" t="str">
        <f t="shared" si="78"/>
        <v/>
      </c>
      <c r="DF207" s="4" t="str">
        <f>IF(OR(ISNUMBER(DE207),DE207="0**"),IF(ISNUMBER(DE207),DE207/ABS(DE207)*VLOOKUP(2,SignDiff!$A$3:$K$4,DK207,1),VLOOKUP(2,SignDiff!$A$3:$K$4,DK207,1)),"")</f>
        <v/>
      </c>
      <c r="DG207" s="4" t="str">
        <f>IF(OR(ISNUMBER(DE207),DE207="0**"),IF(ISNUMBER(DE207),DE207/ABS(DE207)*VLOOKUP(2,SignDiff!$A$7:$K$8,DK207,1),VLOOKUP(2,SignDiff!$A$7:$K$8,DK207,1)),"")</f>
        <v/>
      </c>
      <c r="DH207" s="4" t="str">
        <f t="shared" si="79"/>
        <v/>
      </c>
      <c r="DI207" s="4" t="str">
        <f t="shared" si="80"/>
        <v/>
      </c>
      <c r="DJ207" s="4" t="str">
        <f>IF(OR(ISNUMBER(DE207),DE207="0**"),IF(DE207="0**",VLOOKUP(0,'ISI-ISM'!$A$2:$C$43,2,1),IF(DE207&lt;0,VLOOKUP(ABS(DE207),'ISI-ISM'!$A$2:$C$43,2,1),VLOOKUP(ABS(DE207),'ISI-ISM'!$A$2:$C$43,3,1))),"")</f>
        <v/>
      </c>
      <c r="DK207" s="4" t="str">
        <f>IF(ISERROR(VLOOKUP(N207,age!$A$2:$C$11,2,1)),"",VLOOKUP(N207,age!$A$2:$C$11,2,1))</f>
        <v/>
      </c>
      <c r="DL207" s="4" t="str">
        <f>IF(ISERROR(VLOOKUP(N207,age!$A$2:$C$11,3,1)),"",VLOOKUP(N207,age!$A$2:$C$11,3,1))</f>
        <v/>
      </c>
      <c r="DM207" s="4">
        <f t="shared" si="67"/>
        <v>0</v>
      </c>
      <c r="DN207" s="4">
        <f t="shared" si="68"/>
        <v>0</v>
      </c>
      <c r="DO207" s="4">
        <f t="shared" si="69"/>
        <v>0</v>
      </c>
      <c r="DP207" s="4">
        <f t="shared" si="70"/>
        <v>0</v>
      </c>
      <c r="DQ207" s="4">
        <f t="shared" si="71"/>
        <v>0</v>
      </c>
      <c r="DR207" s="9" t="str">
        <f t="shared" si="81"/>
        <v/>
      </c>
      <c r="DS207" s="9" t="str">
        <f t="shared" si="82"/>
        <v/>
      </c>
      <c r="DT207" s="9" t="str">
        <f t="shared" si="83"/>
        <v/>
      </c>
      <c r="DU207" s="9" t="str">
        <f t="shared" si="84"/>
        <v/>
      </c>
      <c r="DV207" s="9" t="str">
        <f t="shared" si="85"/>
        <v/>
      </c>
      <c r="DW207" s="9" t="str">
        <f t="shared" si="86"/>
        <v/>
      </c>
      <c r="DX207" s="9" t="str">
        <f t="shared" si="87"/>
        <v/>
      </c>
      <c r="DY207" s="9" t="str">
        <f>IF(AND(ISNUMBER(AJ207),ISNUMBER(DK207)),IF(AJ207-VLOOKUP(BI207,NyFi!$L$2:$V$4,DK207,1)&lt;1,1,AJ207-VLOOKUP(BI207,NyFi!$L$2:$V$4,DK207,1)),"")</f>
        <v/>
      </c>
      <c r="DZ207" s="9" t="str">
        <f>IF(AND(ISNUMBER(DK207),DK207&lt;8),IF(AND(ISNUMBER(AK207),ISNUMBER(DK207)),IF(AK207-VLOOKUP(BI207,NyGs!$L$2:$V$4,DK207,1)&lt;1,1,AK207-VLOOKUP(BI207,NyGs!$L$2:$V$4,DK207,1)),""),"")</f>
        <v/>
      </c>
      <c r="EA207" s="9" t="str">
        <f>IF(AND(ISNUMBER(AL207),ISNUMBER(DK207)),IF(AL207-VLOOKUP(BI207,NyRm!$L$2:$V$4,DK207,1)&lt;1,1,AL207-VLOOKUP(BI207,NyRm!$L$2:$V$4,DK207,1)),"")</f>
        <v/>
      </c>
      <c r="EB207" s="9" t="str">
        <f>IF(AND(ISNUMBER(AM207),ISNUMBER(DK207)),IF(AM207-VLOOKUP(BI207,NyFm!$L$2:$V$4,DK207,1)&lt;1,1,AM207-VLOOKUP(BI207,NyFm!$L$2:$V$4,DK207,1)),"")</f>
        <v/>
      </c>
      <c r="EC207" s="9" t="str">
        <f>IF(AND(ISNUMBER(DK207),DK207&lt;8),IF(AND(ISNUMBER(AN207),ISNUMBER(DK207)),IF(AN207-VLOOKUP(BI207,NyLi1R!$L$2:$V$4,DK207,1)&lt;1,1,AN207-VLOOKUP(BI207,NyLi1R!$L$2:$V$4,DK207,1)),""),"")</f>
        <v/>
      </c>
      <c r="ED207" s="9" t="str">
        <f>IF(AND(ISNUMBER(DK207),DK207&lt;8),IF(AND(ISNUMBER(AO207),ISNUMBER(DK207)),IF(AO207-VLOOKUP(BI207,NyLi1E!$L$2:$V$4,DK207,1)&lt;1,1,AO207-VLOOKUP(BI207,NyLi1E!$L$2:$V$4,DK207,1)),""),"")</f>
        <v/>
      </c>
      <c r="EE207" s="9" t="str">
        <f>IF(AND(ISNUMBER(DK207),DK207&lt;8),IF(AND(ISNUMBER(AP207),ISNUMBER(DK207)),IF(AP207-VLOOKUP(BI207,NyLi1T!$L$2:$V$4,DK207,1)&lt;1,1,AP207-VLOOKUP(BI207,NyLi1T!$L$2:$V$4,DK207,1)),""),"")</f>
        <v/>
      </c>
      <c r="EF207" s="9" t="str">
        <f>IF(AND(ISNUMBER(DK207),DK207&gt;7),IF(AND(ISNUMBER(AQ207),ISNUMBER(DK207)),IF(AQ207-VLOOKUP(BI207,NyLi2R!$L$2:$V$4,DK207,1)&lt;1,1,AQ207-VLOOKUP(BI207,NyLi2R!$L$2:$V$4,DK207,1)),""),"")</f>
        <v/>
      </c>
      <c r="EG207" s="9" t="str">
        <f>IF(AND(ISNUMBER(DK207),DK207&gt;7),IF(AND(ISNUMBER(AR207),ISNUMBER(DK207)),IF(AR207-VLOOKUP(BI207,NyLi2E!$L$2:$V$4,DK207,1)&lt;1,1,AR207-VLOOKUP(BI207,NyLi2E!$L$2:$V$4,DK207,1)),""),"")</f>
        <v/>
      </c>
      <c r="EH207" s="9" t="str">
        <f>IF(AND(ISNUMBER(DK207),DK207&gt;7),IF(AND(ISNUMBER(AS207),ISNUMBER(DK207)),IF(AS207-VLOOKUP(BI207,NyLi2T!$L$2:$V$4,DK207,1)&lt;1,1,AS207-VLOOKUP(BI207,NyLi2T!$L$2:$V$4,DK207,1)),""),"")</f>
        <v/>
      </c>
      <c r="EI207" s="9" t="str">
        <f>IF(AND(ISNUMBER(DK207),DK207&lt;8),IF(AND(ISNUMBER(AT207),ISNUMBER(DK207)),IF(AT207-VLOOKUP(BI207,NySs!$L$2:$V$4,DK207,1)&lt;1,1,AT207-VLOOKUP(BI207,NySs!$L$2:$V$4,DK207,1)),""),"")</f>
        <v/>
      </c>
      <c r="EJ207" s="9" t="str">
        <f>IF(AND(ISNUMBER(DK207),DK207&lt;9),IF(AND(ISNUMBER(AU207),ISNUMBER(DK207)),IF(AU207-VLOOKUP(BI207,NyEo!$L$2:$V$4,DK207,1)&lt;1,1,AU207-VLOOKUP(BI207,NyEo!$L$2:$V$4,DK207,1)),""),"")</f>
        <v/>
      </c>
      <c r="EK207" s="9" t="str">
        <f>IF(AND(ISNUMBER(DK207),DK207&gt;7),IF(AND(ISNUMBER(AV207),ISNUMBER(DK207)),IF(AV207-VLOOKUP(BI207,NyHt!$L$2:$V$4,DK207,1)&lt;1,1,AV207-VLOOKUP(BI207,NyHt!$L$2:$V$4,DK207,1)),""),"")</f>
        <v/>
      </c>
      <c r="EL207" s="9" t="str">
        <f>IF(AND(ISNUMBER(AW207),ISNUMBER(DK207)),IF(AW207-VLOOKUP(BI207,NySiF!$L$2:$V$4,DK207,1)&lt;1,1,AW207-VLOOKUP(BI207,NySiF!$L$2:$V$4,DK207,1)),"")</f>
        <v/>
      </c>
      <c r="EM207" s="9" t="str">
        <f>IF(AND(ISNUMBER(AX207),ISNUMBER(DK207)),IF(AX207-VLOOKUP(BI207,NySiB!$L$2:$V$4,DK207,1)&lt;1,1,AX207-VLOOKUP(BI207,NySiB!$L$2:$V$4,DK207,1)),"")</f>
        <v/>
      </c>
      <c r="EN207" s="9" t="str">
        <f>IF(AND(ISNUMBER(AY207),ISNUMBER(DK207)),IF(AY207-VLOOKUP(BI207,NySiT!$L$2:$V$4,DK207,1)&lt;1,1,AY207-VLOOKUP(BI207,NySiT!$L$2:$V$4,DK207,1)),"")</f>
        <v/>
      </c>
      <c r="EO207" s="9" t="str">
        <f>IF(AND(ISNUMBER(AZ207),ISNUMBER(DK207)),IF(AZ207-VLOOKUP(BI207,NyVs!$L$2:$V$4,DK207,1)&lt;1,1,AZ207-VLOOKUP(BI207,NyVs!$L$2:$V$4,DK207,1)),"")</f>
        <v/>
      </c>
      <c r="EP207" s="9" t="str">
        <f>IF(AND(ISNUMBER(BA207),ISNUMBER(DK207)),IF(BA207-VLOOKUP(BI207,NyPp!$L$2:$V$4,DK207,1)&lt;1,1,BA207-VLOOKUP(BI207,NyPp!$L$2:$V$4,DK207,1)),"")</f>
        <v/>
      </c>
      <c r="EQ207" s="9" t="str">
        <f>IF(AND(ISNUMBER(BB207),ISNUMBER(DK207)),IF(BB207-VLOOKUP(BI207,NyIGS!$L$2:$V$4,DK207,1)&lt;40,40,BB207-VLOOKUP(BI207,NyIGS!$L$2:$V$4,DK207,1)),"")</f>
        <v/>
      </c>
      <c r="ER207" s="9" t="str">
        <f>IF(AND(ISNUMBER(BC207),ISNUMBER(DK207)),IF(BC207-VLOOKUP(BI207,NyIRS!$L$2:$V$4,DK207,1)&lt;40,40,BC207-VLOOKUP(BI207,NyIRS!$L$2:$V$4,DK207,1)),"")</f>
        <v/>
      </c>
      <c r="ES207" s="9" t="str">
        <f>IF(AND(ISNUMBER(BD207),ISNUMBER(DK207)),IF(BD207-VLOOKUP(BI207,NyIES!$L$2:$V$4,DK207,1)&lt;40,40,BD207-VLOOKUP(BI207,NyIES!$L$2:$V$4,DK207,1)),"")</f>
        <v/>
      </c>
      <c r="ET207" s="9" t="str">
        <f>IF(AND(ISNUMBER(BE207),ISNUMBER(DK207)),IF(BE207-VLOOKUP(BI207,NyISI!$L$2:$V$4,DK207,1)&lt;40,40,BE207-VLOOKUP(BI207,NyISI!$L$2:$V$4,DK207,1)),"")</f>
        <v/>
      </c>
      <c r="EU207" s="9" t="str">
        <f>IF(AND(ISNUMBER(DK207),DK207&lt;8),IF(AND(ISNUMBER(BF207),ISNUMBER(DK207)),IF(BF207-VLOOKUP(BI207,NyISS!$L$2:$V$4,DK207,1)&lt;40,40,BF207-VLOOKUP(BI207,NyISS!$L$2:$V$4,DK207,1)),""),"")</f>
        <v/>
      </c>
      <c r="EV207" s="9" t="str">
        <f>IF(AND(ISNUMBER(DK207),DK207&gt;7),IF(AND(ISNUMBER(BG207),ISNUMBER(DK207)),IF(BG207-VLOOKUP(BI207,NyISM!$L$2:$V$4,DK207,1)&lt;40,40,BG207-VLOOKUP(BI207,NyISM!$L$2:$V$4,DK207,1)),""),"")</f>
        <v/>
      </c>
      <c r="EW207" s="9" t="str">
        <f>IF(AND(ISNUMBER(BH207),ISNUMBER(DK207)),IF(BH207-VLOOKUP(BI207,NyIAM!$L$2:$V$4,DK207,1)&lt;40,40,BH207-VLOOKUP(BI207,NyIAM!$L$2:$V$4,DK207,1)),"")</f>
        <v/>
      </c>
      <c r="EX207" s="9" t="str">
        <f>IF(AND(ISNUMBER(AJ207),ISNUMBER(DK207)),IF(AJ207+VLOOKUP(BI207,NyFi!$L$2:$V$4,DK207,1)&gt;19,19,AJ207+VLOOKUP(BI207,NyFi!$L$2:$V$4,DK207,1)),"")</f>
        <v/>
      </c>
      <c r="EY207" s="9" t="str">
        <f>IF(AND(ISNUMBER(DK207),DK207&lt;8),IF(AND(ISNUMBER(AK207),ISNUMBER(DK207)),IF(AK207+VLOOKUP(BI207,NyGs!$L$2:$V$4,DK207,1)&gt;19,19,AK207+VLOOKUP(BI207,NyGs!$L$2:$V$4,DK207,1)),""),"")</f>
        <v/>
      </c>
      <c r="EZ207" s="9" t="str">
        <f>IF(AND(ISNUMBER(AL207),ISNUMBER(DK207)),IF(AL207+VLOOKUP(BI207,NyRm!$L$2:$V$4,DK207,1)&gt;19,19,AL207+VLOOKUP(BI207,NyRm!$L$2:$V$4,DK207,1)),"")</f>
        <v/>
      </c>
      <c r="FA207" s="9" t="str">
        <f>IF(AND(ISNUMBER(AM207),ISNUMBER(DK207)),IF(AM207+VLOOKUP(BI207,NyFm!$L$2:$V$4,DK207,1)&gt;19,19,AM207+VLOOKUP(BI207,NyFm!$L$2:$V$4,DK207,1)),"")</f>
        <v/>
      </c>
      <c r="FB207" s="9" t="str">
        <f>IF(AND(ISNUMBER(DK207),DK207&lt;8),IF(AND(ISNUMBER(AN207),ISNUMBER(DK207)),IF(AN207+VLOOKUP(BI207,NyLi1R!$L$2:$V$4,DK207,1)&gt;19,19,AN207+VLOOKUP(BI207,NyLi1R!$L$2:$V$4,DK207,1)),""),"")</f>
        <v/>
      </c>
      <c r="FC207" s="9" t="str">
        <f>IF(AND(ISNUMBER(DK207),DK207&lt;8),IF(AND(ISNUMBER(AO207),ISNUMBER(DK207)),IF(AO207+VLOOKUP(BI207,NyLi1E!$L$2:$V$4,DK207,1)&gt;19,19,AO207+VLOOKUP(BI207,NyLi1E!$L$2:$V$4,DK207,1)),""),"")</f>
        <v/>
      </c>
      <c r="FD207" s="9" t="str">
        <f>IF(AND(ISNUMBER(DK207),DK207&lt;8),IF(AND(ISNUMBER(AP207),ISNUMBER(DK207)),IF(AP207+VLOOKUP(BI207,NyLi1T!$L$2:$V$4,DK207,1)&gt;19,19,AP207+VLOOKUP(BI207,NyLi1T!$L$2:$V$4,DK207,1)),""),"")</f>
        <v/>
      </c>
      <c r="FE207" s="9" t="str">
        <f>IF(AND(ISNUMBER(DK207),DK207&gt;7),IF(AND(ISNUMBER(AQ207),ISNUMBER(DK207)),IF(AQ207+VLOOKUP(BI207,NyLi2R!$L$2:$V$4,DK207,1)&gt;19,19,AQ207+VLOOKUP(BI207,NyLi2R!$L$2:$V$4,DK207,1)),""),"")</f>
        <v/>
      </c>
      <c r="FF207" s="9" t="str">
        <f>IF(AND(ISNUMBER(DK207),DK207&gt;7),IF(AND(ISNUMBER(AR207),ISNUMBER(DK207)),IF(AR207+VLOOKUP(BI207,NyLi2E!$L$2:$V$4,DK207,1)&gt;19,19,AR207+VLOOKUP(BI207,NyLi2E!$L$2:$V$4,DK207,1)),""),"")</f>
        <v/>
      </c>
      <c r="FG207" s="9" t="str">
        <f>IF(AND(ISNUMBER(DK207),DK207&gt;7),IF(AND(ISNUMBER(AS207),ISNUMBER(DK207)),IF(AS207+VLOOKUP(BI207,NyLi2T!$L$2:$V$4,DK207,1)&gt;19,19,AS207+VLOOKUP(BI207,NyLi2T!$L$2:$V$4,DK207,1)),""),"")</f>
        <v/>
      </c>
      <c r="FH207" s="9" t="str">
        <f>IF(AND(ISNUMBER(DK207),DK207&lt;8),IF(AND(ISNUMBER(AT207),ISNUMBER(DK207)),IF(AT207+VLOOKUP(BI207,NySs!$L$2:$V$4,DK207,1)&gt;19,19,AT207+VLOOKUP(BI207,NySs!$L$2:$V$4,DK207,1)),""),"")</f>
        <v/>
      </c>
      <c r="FI207" s="9" t="str">
        <f>IF(AND(ISNUMBER(DK207),DK207&lt;9),IF(AND(ISNUMBER(AU207),ISNUMBER(DK207)),IF(AU207+VLOOKUP(BI207,NyEo!$L$2:$V$4,DK207,1)&gt;19,19,AU207+VLOOKUP(BI207,NyEo!$L$2:$V$4,DK207,1)),""),"")</f>
        <v/>
      </c>
      <c r="FJ207" s="9" t="str">
        <f>IF(AND(ISNUMBER(DK207),DK207&gt;7),IF(AND(ISNUMBER(AV207),ISNUMBER(DK207)),IF(AV207+VLOOKUP(BI207,NyHt!$L$2:$V$4,DK207,1)&gt;19,19,AV207+VLOOKUP(BI207,NyHt!$L$2:$V$4,DK207,1)),""),"")</f>
        <v/>
      </c>
      <c r="FK207" s="9" t="str">
        <f>IF(AND(ISNUMBER(AW207),ISNUMBER(DK207)),IF(AW207+VLOOKUP(BI207,NySiF!$L$2:$V$4,DK207,1)&gt;19,19,AW207+VLOOKUP(BI207,NySiF!$L$2:$V$4,DK207,1)),"")</f>
        <v/>
      </c>
      <c r="FL207" s="9" t="str">
        <f>IF(AND(ISNUMBER(AX207),ISNUMBER(DK207)),IF(AX207+VLOOKUP(BI207,NySiB!$L$2:$V$4,DK207,1)&gt;19,19,AX207+VLOOKUP(BI207,NySiB!$L$2:$V$4,DK207,1)),"")</f>
        <v/>
      </c>
      <c r="FM207" s="9" t="str">
        <f>IF(AND(ISNUMBER(AY207),ISNUMBER(DK207)),IF(AY207+VLOOKUP(BI207,NySiT!$L$2:$V$4,DK207,1)&gt;19,19,AY207+VLOOKUP(BI207,NySiT!$L$2:$V$4,DK207,1)),"")</f>
        <v/>
      </c>
      <c r="FN207" s="9" t="str">
        <f>IF(AND(ISNUMBER(AZ207),ISNUMBER(DK207)),IF(AZ207+VLOOKUP(BI207,NyVs!$L$2:$V$4,DK207,1)&gt;19,19,AZ207+VLOOKUP(BI207,NyVs!$L$2:$V$4,DK207,1)),"")</f>
        <v/>
      </c>
      <c r="FO207" s="9" t="str">
        <f>IF(AND(ISNUMBER(BA207),ISNUMBER(DK207)),IF(BA207+VLOOKUP(BI207,NyPp!$L$2:$V$4,DK207,1)&gt;19,19,BA207+VLOOKUP(BI207,NyPp!$L$2:$V$4,DK207,1)),"")</f>
        <v/>
      </c>
      <c r="FP207" s="9" t="str">
        <f>IF(AND(ISNUMBER(BB207),ISNUMBER(DK207)),IF(BB207+VLOOKUP(BI207,NyIGS!$L$2:$V$4,DK207,1)&gt;160,160,BB207+VLOOKUP(BI207,NyIGS!$L$2:$V$4,DK207,1)),"")</f>
        <v/>
      </c>
      <c r="FQ207" s="9" t="str">
        <f>IF(AND(ISNUMBER(BC207),ISNUMBER(DK207)),IF(BC207+VLOOKUP(BI207,NyIRS!$L$2:$V$4,DK207,1)&gt;160,160,BC207+VLOOKUP(BI207,NyIRS!$L$2:$V$4,DK207,1)),"")</f>
        <v/>
      </c>
      <c r="FR207" s="9" t="str">
        <f>IF(AND(ISNUMBER(BD207),ISNUMBER(DK207)),IF(BD207+VLOOKUP(BI207,NyIES!$L$2:$V$4,DK207,1)&gt;160,160, BD207+VLOOKUP(BI207,NyIES!$L$2:$V$4,DK207,1)),"")</f>
        <v/>
      </c>
      <c r="FS207" s="9" t="str">
        <f>IF(AND(ISNUMBER(BE207),ISNUMBER(DK207)),IF(BE207+VLOOKUP(BI207,NyISI!$L$2:$V$4,DK207,1)&gt;160,160,BE207+VLOOKUP(BI207,NyISI!$L$2:$V$4,DK207,1)),"")</f>
        <v/>
      </c>
      <c r="FT207" s="9" t="str">
        <f>IF(AND(ISNUMBER(DK207),DK207&lt;8),IF(AND(ISNUMBER(BF207),ISNUMBER(DK207)),IF(BF207+VLOOKUP(BI207,NyISS!$L$2:$V$4,DK207,1)&gt;160,160,BF207+VLOOKUP(BI207,NyISS!$L$2:$V$4,DK207,1)),""),"")</f>
        <v/>
      </c>
      <c r="FU207" s="9" t="str">
        <f>IF(AND(ISNUMBER(DK207),DK207&gt;7),IF(AND(ISNUMBER(BG207),ISNUMBER(DK207)),IF(BG207+VLOOKUP(BI207,NyISM!$L$2:$V$4,DK207,1)&gt;160,160,BG207+VLOOKUP(BI207,NyISM!$L$2:$V$4,DK207,1)),""),"")</f>
        <v/>
      </c>
      <c r="FV207" s="9" t="str">
        <f>IF(AND(ISNUMBER(BH207),ISNUMBER(DK207)),IF(BH207+VLOOKUP(BI207,NyIAM!$L$2:$V$4,DK207,1)&gt;160,160,BH207+VLOOKUP(BI207,NyIAM!$L$2:$V$4,DK207,1)),"")</f>
        <v/>
      </c>
    </row>
    <row r="208" spans="1:178" x14ac:dyDescent="0.2">
      <c r="A208" s="51"/>
      <c r="B208" s="51"/>
      <c r="C208" s="51"/>
      <c r="D208" s="51"/>
      <c r="E208" s="51"/>
      <c r="F208" s="51"/>
      <c r="G208" s="51"/>
      <c r="H208" s="51"/>
      <c r="I208" s="51"/>
      <c r="J208" s="52"/>
      <c r="K208" s="52"/>
      <c r="L208" s="53"/>
      <c r="M208" s="53"/>
      <c r="N208" s="58" t="str">
        <f t="shared" si="66"/>
        <v/>
      </c>
      <c r="O208" s="53"/>
      <c r="P208" s="53"/>
      <c r="Q208" s="53"/>
      <c r="R208" s="53"/>
      <c r="S208" s="53"/>
      <c r="T208" s="53"/>
      <c r="U208" s="53"/>
      <c r="V208" s="53"/>
      <c r="W208" s="53"/>
      <c r="X208" s="53"/>
      <c r="Y208" s="53"/>
      <c r="Z208" s="53"/>
      <c r="AA208" s="53"/>
      <c r="AB208" s="53"/>
      <c r="AC208" s="53"/>
      <c r="AD208" s="53"/>
      <c r="AE208" s="53"/>
      <c r="AF208" s="53"/>
      <c r="AG208" s="53"/>
      <c r="AH208" s="53"/>
      <c r="AI208" s="53"/>
      <c r="AJ208" s="4" t="str">
        <f>IF(O208="","",IF(ISNUMBER(N208),VLOOKUP(O208,NyFi!$A$2:$K$40,DK208),""))</f>
        <v/>
      </c>
      <c r="AK208" s="4" t="str">
        <f>IF(P208="","",IF(AND(ISNUMBER(N208),DK208&lt;8),VLOOKUP(P208,NyGs!$A$2:$G$41,DK208),""))</f>
        <v/>
      </c>
      <c r="AL208" s="4" t="str">
        <f>IF(AA208="","",IF(ISNUMBER(N208),VLOOKUP(AA208,NyRm!$A$2:$K$56,DK208),""))</f>
        <v/>
      </c>
      <c r="AM208" s="4" t="str">
        <f>IF(Z208="","",IF(ISNUMBER(N208),VLOOKUP(Z208,NyFm!$A$2:$K$46,DK208),""))</f>
        <v/>
      </c>
      <c r="AN208" s="4" t="str">
        <f>IF(U208="","",IF(AND(ISNUMBER(N208),DK208&lt;8),VLOOKUP(U208,NyLi1R!$A$2:$G$20,DK208),""))</f>
        <v/>
      </c>
      <c r="AO208" s="4" t="str">
        <f>IF(V208="","",IF(AND(ISNUMBER(N208),DK208&lt;8),VLOOKUP(V208,NyLi1E!$A$2:$G$20,DK208),""))</f>
        <v/>
      </c>
      <c r="AP208" s="4" t="str">
        <f>IF(AND(ISNUMBER(N208),ISNUMBER(AN208),ISNUMBER(AO208),DK208&lt;8),VLOOKUP(AN208+AO208,NyLi1T!$A$2:$G$40,DK208),"")</f>
        <v/>
      </c>
      <c r="AQ208" s="4" t="str">
        <f>IF(W208="","",IF(AND(ISNUMBER(N208),DK208&gt;7),VLOOKUP(W208,NyLi2R!$A$2:$K$20,DK208),""))</f>
        <v/>
      </c>
      <c r="AR208" s="4" t="str">
        <f>IF(X208="","",IF(AND(ISNUMBER(N208),DK208&gt;7),VLOOKUP(X208,NyLi2E!$A$2:$K$20,DK208),""))</f>
        <v/>
      </c>
      <c r="AS208" s="4" t="str">
        <f>IF(AND(ISNUMBER(N208),ISNUMBER(AQ208),ISNUMBER(AR208),DK208&gt;7),VLOOKUP(AQ208+AR208,NyLi2T!$A$2:$K$40,DK208),"")</f>
        <v/>
      </c>
      <c r="AT208" s="4" t="str">
        <f>IF(AE208="","",IF(AND(ISNUMBER(N208),DK208&lt;8),VLOOKUP(AE208,NySs!$A$2:$G$28,DK208),""))</f>
        <v/>
      </c>
      <c r="AU208" s="4" t="str">
        <f>IF(AD208="","",IF(AND(ISNUMBER(N208),DK208&lt;9),VLOOKUP(AD208,NyEo!$A$2:$H$22,DK208),""))</f>
        <v/>
      </c>
      <c r="AV208" s="4" t="str">
        <f>IF(Q208="","",IF(AND(ISNUMBER(N208),DK208&gt;7),VLOOKUP(Q208,NyHt!$A$2:$K$17,DK208),""))</f>
        <v/>
      </c>
      <c r="AW208" s="4" t="str">
        <f>IF(R208="","",IF(ISNUMBER(N208),VLOOKUP(R208,NySiF!$A$2:$K$18,DK208),""))</f>
        <v/>
      </c>
      <c r="AX208" s="4" t="str">
        <f>IF(S208="","",IF(ISNUMBER(N208),VLOOKUP(S208,NySiB!$A$2:$K$16,DK208),""))</f>
        <v/>
      </c>
      <c r="AY208" s="4" t="str">
        <f>IF(T208="","",IF(ISNUMBER(N208),VLOOKUP(T208,NySiT!$A$2:$K$32,DK208),""))</f>
        <v/>
      </c>
      <c r="AZ208" s="4" t="str">
        <f>IF(Y208="","",IF(ISNUMBER(N208),VLOOKUP(Y208,NyVs!$A$2:$K$86,DK208),""))</f>
        <v/>
      </c>
      <c r="BA208" s="4" t="str">
        <f>IF(AI208="","",IF(ISNUMBER(N208),VLOOKUP(AI208,NyPp!$A$2:$K$202,DK208),""))</f>
        <v/>
      </c>
      <c r="BB208" s="4" t="str">
        <f>IF(AND(ISNUMBER(AJ208),ISNUMBER(AK208),ISNUMBER(AL208),ISNUMBER(AM208),DK208&lt;8),IF(COUNTIF(O208,0)+COUNTIF(P208,0)+COUNTIF(AA208,0)+COUNTIF(Z208,0)&gt;1,"",VLOOKUP(AJ208+AK208+AL208+AM208,NyIGS!$A$2:$K$78,DK208)),IF(AND(ISNUMBER(AJ208),ISNUMBER(AL208),ISNUMBER(AM208),ISNUMBER(AS208),DK208&gt;7),IF(COUNTIF(O208,0)+COUNTIF(AA208,0)+COUNTIF(Z208,0)+AND(COUNTIF(W208,0),COUNTIF(X208,0))&gt;1,"",VLOOKUP(AJ208+AL208+AM208+AS208,NyIGS!$A$2:$K$78,DK208)),""))</f>
        <v/>
      </c>
      <c r="BC208" s="4" t="str">
        <f>IF(AND(ISNUMBER(AJ208),ISNUMBER(AN208),ISNUMBER(AT208),DK208&lt;8),IF(COUNTIF(O208,0)+COUNTIF(U208,0)+COUNTIF(AE208,0)&gt;1,"",VLOOKUP(AJ208+AN208+AT208,NyIRS!$A$2:$K$59,DK208)),IF(AND(ISNUMBER(AJ208),ISNUMBER(AQ208),DK208&gt;7),IF(COUNTIF(O208,0)+COUNTIF(W208,0)&gt;1,"",VLOOKUP(AJ208+AQ208,NyIRS!$A$2:$K$59,DK208)),""))</f>
        <v/>
      </c>
      <c r="BD208" s="4" t="str">
        <f>IF(AND(ISNUMBER(AK208),ISNUMBER(AL208),ISNUMBER(AM208),DK208&lt;8),IF(COUNTIF(P208,0)+COUNTIF(AA208,0)+COUNTIF(Z208,0)&gt;1,"",VLOOKUP(AK208+AL208+AM208,NyIES!$A$2:$K$59,DK208)),IF(AND(ISNUMBER(AL208),ISNUMBER(AM208),ISNUMBER(AR208),DK208&gt;7),IF(COUNTIF(AA208,0)+COUNTIF(Z208,0)+COUNTIF(X208,0)&gt;1,"",VLOOKUP(AL208+AM208+AR208,NyIES!$A$2:$K$59,DK208)),""))</f>
        <v/>
      </c>
      <c r="BE208" s="4" t="str">
        <f>IF(AND(ISNUMBER(AJ208),ISNUMBER(AP208),ISNUMBER(AU208),DK208&lt;8),IF(COUNTIF(O208,0)+AND(COUNTIF(U208,0),COUNTIF(V208,0))+COUNTIF(AD208,0)&gt;1,"",VLOOKUP(AJ208+AP208+AU208,NyISI!$A$2:$K$59,DK208)),IF(AND(ISNUMBER(AS208),ISNUMBER(AU208),ISNUMBER(AV208),DK208=8),IF(COUNTIF(AD208,0)+COUNTIF(Q208,0)+AND(COUNTIF(W208,0),COUNTIF(X208,0))&gt;1,"",VLOOKUP(AS208+AU208+AV208,NyISI!$A$2:$K$59,DK208)),IF(AND(ISNUMBER(AS208),ISNUMBER(AV208),DK208&gt;8),IF(COUNTIF(Q208,0)+AND(COUNTIF(W208,0),COUNTIF(X208,0))&gt;1,"",VLOOKUP(AS208+AV208,NyISI!$A$2:$K$59,DK208)),"")))</f>
        <v/>
      </c>
      <c r="BF208" s="4" t="str">
        <f>IF(AND(ISNUMBER(AT208),ISNUMBER(AK208),ISNUMBER(AL208),ISNUMBER(AM208),DK208&lt;8),IF(COUNTIF(P208,0)+COUNTIF(AA208,0)+COUNTIF(Z208,0)+COUNTIF(AE208,0)&gt;1,"",VLOOKUP(AT208+AK208+AL208+AM208,NyISS!$A$2:$G$78,DK208)),"")</f>
        <v/>
      </c>
      <c r="BG208" s="4" t="str">
        <f>IF(AND(ISNUMBER(AJ208),ISNUMBER(AL208),ISNUMBER(AM208),DK208&gt;7),IF(COUNTIF(O208,0)+COUNTIF(AA208,0)+COUNTIF(Z208,0)&gt;1,"",VLOOKUP(AJ208+AL208+AM208,NyISM!$A$2:$K$59,DK208)),"")</f>
        <v/>
      </c>
      <c r="BH208" s="4" t="str">
        <f>IF(AND(ISNUMBER(AY208),ISNUMBER(AZ208)),IF(COUNTIF(T208,0)+COUNTIF(Y208,0)&gt;1,"",VLOOKUP(AY208+AZ208,NyIAM!$A$2:$K$40,DK208)),"")</f>
        <v/>
      </c>
      <c r="BJ208" s="4" t="str">
        <f>IF(ISNUMBER(BB208),VLOOKUP(BB208,Percentil!$A$2:$B$122,2,1),"")</f>
        <v/>
      </c>
      <c r="BK208" s="4" t="str">
        <f>IF(ISNUMBER(BC208),VLOOKUP(BC208,Percentil!$A$2:$B$122,2,1),"")</f>
        <v/>
      </c>
      <c r="BL208" s="4" t="str">
        <f>IF(ISNUMBER(BD208),VLOOKUP(BD208,Percentil!$A$2:$B$122,2,1),"")</f>
        <v/>
      </c>
      <c r="BM208" s="4" t="str">
        <f>IF(ISNUMBER(BE208),VLOOKUP(BE208,Percentil!$A$2:$B$122,2,1),"")</f>
        <v/>
      </c>
      <c r="BN208" s="4" t="str">
        <f>IF(ISNUMBER(BF208),VLOOKUP(BF208,Percentil!$A$2:$B$122,2,1),"")</f>
        <v/>
      </c>
      <c r="BO208" s="4" t="str">
        <f>IF(ISNUMBER(BG208),VLOOKUP(BG208,Percentil!$A$2:$B$122,2,1),"")</f>
        <v/>
      </c>
      <c r="BP208" s="4" t="str">
        <f>IF(ISNUMBER(BH208),VLOOKUP(BH208,Percentil!$A$2:$B$122,2,1),"")</f>
        <v/>
      </c>
      <c r="BQ208" s="4" t="str">
        <f>IF(AND(ISNUMBER(AJ208),ISNUMBER(DK208)),IF(AJ208-VLOOKUP(BI208,NyFi!$L$2:$V$4,DK208,1)&lt;1,1 &amp; " - " &amp; AJ208+VLOOKUP(BI208,NyFi!$L$2:$V$4,DK208,1),IF(AJ208+VLOOKUP(BI208,NyFi!$L$2:$V$4,DK208,1)&gt;19,AJ208-VLOOKUP(BI208,NyFi!$L$2:$V$4,DK208,1) &amp; " - " &amp; 19,AJ208-VLOOKUP(BI208,NyFi!$L$2:$V$4,DK208,1) &amp; " - " &amp; AJ208+VLOOKUP(BI208,NyFi!$L$2:$V$4,DK208,1))),"")</f>
        <v/>
      </c>
      <c r="BR208" s="4" t="str">
        <f>IF(AND(ISNUMBER(DK208),DK208&lt;8),IF(AND(ISNUMBER(AK208),ISNUMBER(DK208)),IF(AK208-VLOOKUP(BI208,NyGs!$L$2:$V$4,DK208,1)&lt;1,1 &amp; " - " &amp; AK208+VLOOKUP(BI208,NyGs!$L$2:$V$4,DK208,1),IF(AK208+VLOOKUP(BI208,NyGs!$L$2:$V$4,DK208,1)&gt;19,AK208-VLOOKUP(BI208,NyGs!$L$2:$V$4,DK208,1) &amp; " - " &amp; 19,AK208-VLOOKUP(BI208,NyGs!$L$2:$V$4,DK208,1) &amp; " - " &amp; AK208+VLOOKUP(BI208,NyGs!$L$2:$V$4,DK208,1))),""),"")</f>
        <v/>
      </c>
      <c r="BS208" s="4" t="str">
        <f>IF(AND(ISNUMBER(AL208),ISNUMBER(DK208)),IF(AL208-VLOOKUP(BI208,NyRm!$L$2:$V$4,DK208,1)&lt;1,1 &amp; " - " &amp; AL208+VLOOKUP(BI208,NyRm!$L$2:$V$4,DK208,1),IF(AL208+VLOOKUP(BI208,NyRm!$L$2:$V$4,DK208,1)&gt;19,AL208-VLOOKUP(BI208,NyRm!$L$2:$V$4,DK208,1) &amp; " - " &amp; 19,AL208-VLOOKUP(BI208,NyRm!$L$2:$V$4,DK208,1) &amp; " - " &amp; AL208+VLOOKUP(BI208,NyRm!$L$2:$V$4,DK208,1))),"")</f>
        <v/>
      </c>
      <c r="BT208" s="4" t="str">
        <f>IF(AND(ISNUMBER(AM208),ISNUMBER(DK208)),IF(AM208-VLOOKUP(BI208,NyFm!$L$2:$V$4,DK208,1)&lt;1,1 &amp; " - " &amp; AM208+VLOOKUP(BI208,NyFm!$L$2:$V$4,DK208,1),IF(AM208+VLOOKUP(BI208,NyFm!$L$2:$V$4,DK208,1)&gt;19,AM208-VLOOKUP(BI208,NyFm!$L$2:$V$4,DK208,1) &amp; " - " &amp; 19,AM208-VLOOKUP(BI208,NyFm!$L$2:$V$4,DK208,1) &amp; " - " &amp; AM208+VLOOKUP(BI208,NyFm!$L$2:$V$4,DK208,1))),"")</f>
        <v/>
      </c>
      <c r="BU208" s="4" t="str">
        <f>IF(AND(ISNUMBER(DK208),DK208&lt;8),IF(AND(ISNUMBER(AN208),ISNUMBER(DK208)),IF(AN208-VLOOKUP(BI208,NyLi1R!$L$2:$V$4,DK208,1)&lt;1,1 &amp; " - " &amp; AN208+VLOOKUP(BI208,NyLi1R!$L$2:$V$4,DK208,1),IF(AN208+VLOOKUP(BI208,NyLi1R!$L$2:$V$4,DK208,1)&gt;19,AN208-VLOOKUP(BI208,NyLi1R!$L$2:$V$4,DK208,1) &amp; " - " &amp; 19,AN208-VLOOKUP(BI208,NyLi1R!$L$2:$V$4,DK208,1) &amp; " - " &amp; AN208+VLOOKUP(BI208,NyLi1R!$L$2:$V$4,DK208,1))),""),"")</f>
        <v/>
      </c>
      <c r="BV208" s="4" t="str">
        <f>IF(AND(ISNUMBER(DK208),DK208&lt;8),IF(AND(ISNUMBER(AO208),ISNUMBER(DK208)),IF(AO208-VLOOKUP(BI208,NyLi1E!$L$2:$V$4,DK208,1)&lt;1,1 &amp; " - " &amp; AO208+VLOOKUP(BI208,NyLi1E!$L$2:$V$4,DK208,1),IF(AO208+VLOOKUP(BI208,NyLi1E!$L$2:$V$4,DK208,1)&gt;19,AO208-VLOOKUP(BI208,NyLi1E!$L$2:$V$4,DK208,1) &amp; " - " &amp; 19,AO208-VLOOKUP(BI208,NyLi1E!$L$2:$V$4,DK208,1) &amp; " - " &amp; AO208+VLOOKUP(BI208,NyLi1E!$L$2:$V$4,DK208,1))),""),"")</f>
        <v/>
      </c>
      <c r="BW208" s="4" t="str">
        <f>IF(AND(ISNUMBER(DK208),DK208&lt;8),IF(AND(ISNUMBER(AP208),ISNUMBER(DK208)),IF(AP208-VLOOKUP(BI208,NyLi1T!$L$2:$V$4,DK208,1)&lt;1,1 &amp; " - " &amp; AP208+VLOOKUP(BI208,NyLi1T!$L$2:$V$4,DK208,1),IF(AP208+VLOOKUP(BI208,NyLi1T!$L$2:$V$4,DK208,1)&gt;19,AP208-VLOOKUP(BI208,NyLi1T!$L$2:$V$4,DK208,1) &amp; " - " &amp; 19,AP208-VLOOKUP(BI208,NyLi1T!$L$2:$V$4,DK208,1) &amp; " - " &amp; AP208+VLOOKUP(BI208,NyLi1T!$L$2:$V$4,DK208,1))),""),"")</f>
        <v/>
      </c>
      <c r="BX208" s="4" t="str">
        <f>IF(AND(ISNUMBER(DK208),DK208&gt;7),IF(AND(ISNUMBER(AQ208),ISNUMBER(DK208)),IF(AQ208-VLOOKUP(BI208,NyLi2R!$L$2:$V$4,DK208,1)&lt;1,1 &amp; " - " &amp; AQ208+VLOOKUP(BI208,NyLi2R!$L$2:$V$4,DK208,1),IF(AQ208+VLOOKUP(BI208,NyLi2R!$L$2:$V$4,DK208,1)&gt;19,AQ208-VLOOKUP(BI208,NyLi2R!$L$2:$V$4,DK208,1) &amp; " - " &amp; 19,AQ208-VLOOKUP(BI208,NyLi2R!$L$2:$V$4,DK208,1) &amp; " - " &amp; AQ208+VLOOKUP(BI208,NyLi2R!$L$2:$V$4,DK208,1))),""),"")</f>
        <v/>
      </c>
      <c r="BY208" s="4" t="str">
        <f>IF(AND(ISNUMBER(DK208),DK208&gt;7),IF(AND(ISNUMBER(AR208),ISNUMBER(DK208)),IF(AR208-VLOOKUP(BI208,NyLi2E!$L$2:$V$4,DK208,1)&lt;1,1 &amp; " - " &amp; AR208+VLOOKUP(BI208,NyLi2E!$L$2:$V$4,DK208,1),IF(AR208+VLOOKUP(BI208,NyLi2E!$L$2:$V$4,DK208,1)&gt;19,AR208-VLOOKUP(BI208,NyLi2E!$L$2:$V$4,DK208,1) &amp; " - " &amp; 19,AR208-VLOOKUP(BI208,NyLi2E!$L$2:$V$4,DK208,1) &amp; " - " &amp; AR208+VLOOKUP(BI208,NyLi2E!$L$2:$V$4,DK208,1))),""),"")</f>
        <v/>
      </c>
      <c r="BZ208" s="4" t="str">
        <f>IF(AND(ISNUMBER(DK208),DK208&gt;7),IF(AND(ISNUMBER(AS208),ISNUMBER(DK208)),IF(AS208-VLOOKUP(BI208,NyLi2T!$L$2:$V$4,DK208,1)&lt;1,1 &amp; " - " &amp; AS208+VLOOKUP(BI208,NyLi2T!$L$2:$V$4,DK208,1),IF(AS208+VLOOKUP(BI208,NyLi2T!$L$2:$V$4,DK208,1)&gt;19,AS208-VLOOKUP(BI208,NyLi2T!$L$2:$V$4,DK208,1) &amp; " - " &amp; 19,AS208-VLOOKUP(BI208,NyLi2T!$L$2:$V$4,DK208,1) &amp; " - " &amp; AS208+VLOOKUP(BI208,NyLi2T!$L$2:$V$4,DK208,1))),""),"")</f>
        <v/>
      </c>
      <c r="CA208" s="4" t="str">
        <f>IF(AND(ISNUMBER(DK208),DK208&lt;8),IF(AND(ISNUMBER(AT208),ISNUMBER(DK208)),IF(AT208-VLOOKUP(BI208,NySs!$L$2:$V$4,DK208,1)&lt;1,1 &amp; " - " &amp; AT208+VLOOKUP(BI208,NySs!$L$2:$V$4,DK208,1),IF(AT208+VLOOKUP(BI208,NySs!$L$2:$V$4,DK208,1)&gt;19,AT208-VLOOKUP(BI208,NySs!$L$2:$V$4,DK208,1) &amp; " - " &amp; 19,AT208-VLOOKUP(BI208,NySs!$L$2:$V$4,DK208,1) &amp; " - " &amp; AT208+VLOOKUP(BI208,NySs!$L$2:$V$4,DK208,1))),""),"")</f>
        <v/>
      </c>
      <c r="CB208" s="4" t="str">
        <f>IF(AND(ISNUMBER(DK208),DK208&lt;9),IF(AND(ISNUMBER(AU208),ISNUMBER(DK208)),IF(AU208-VLOOKUP(BI208,NyEo!$L$2:$V$4,DK208,1)&lt;1,1 &amp; " - " &amp; AU208+VLOOKUP(BI208,NyEo!$L$2:$V$4,DK208,1),IF(AU208+VLOOKUP(BI208,NyEo!$L$2:$V$4,DK208,1)&gt;19,AU208-VLOOKUP(BI208,NyEo!$L$2:$V$4,DK208,1) &amp; " - " &amp; 19,AU208-VLOOKUP(BI208,NyEo!$L$2:$V$4,DK208,1) &amp; " - " &amp; AU208+VLOOKUP(BI208,NyEo!$L$2:$V$4,DK208,1))),""),"")</f>
        <v/>
      </c>
      <c r="CC208" s="4" t="str">
        <f>IF(AND(ISNUMBER(DK208),DK208&gt;7),IF(AND(ISNUMBER(AV208),ISNUMBER(DK208)),IF(AV208-VLOOKUP(BI208,NyHt!$L$2:$V$4,DK208,1)&lt;1,1 &amp; " - " &amp; AV208+VLOOKUP(BI208,NyHt!$L$2:$V$4,DK208,1),IF(AV208+VLOOKUP(BI208,NyHt!$L$2:$V$4,DK208,1)&gt;19,AV208-VLOOKUP(BI208,NyHt!$L$2:$V$4,DK208,1) &amp; " - " &amp; 19,AV208-VLOOKUP(BI208,NyHt!$L$2:$V$4,DK208,1) &amp; " - " &amp; AV208+VLOOKUP(BI208,NyHt!$L$2:$V$4,DK208,1))),""),"")</f>
        <v/>
      </c>
      <c r="CD208" s="4" t="str">
        <f>IF(AND(ISNUMBER(AW208),ISNUMBER(DK208)),IF(AW208-VLOOKUP(BI208,NySiF!$L$2:$V$4,DK208,1)&lt;1,1 &amp; " - " &amp; AW208+VLOOKUP(BI208,NySiF!$L$2:$V$4,DK208,1),IF(AW208+VLOOKUP(BI208,NySiF!$L$2:$V$4,DK208,1)&gt;19,AW208-VLOOKUP(BI208,NySiF!$L$2:$V$4,DK208,1) &amp; " - " &amp; 19,AW208-VLOOKUP(BI208,NySiF!$L$2:$V$4,DK208,1) &amp; " - " &amp; AW208+VLOOKUP(BI208,NySiF!$L$2:$V$4,DK208,1))),"")</f>
        <v/>
      </c>
      <c r="CE208" s="4" t="str">
        <f>IF(AND(ISNUMBER(AX208),ISNUMBER(DK208)),IF(AX208-VLOOKUP(BI208,NySiB!$L$2:$V$4,DK208,1)&lt;1,1 &amp; " - " &amp; AX208+VLOOKUP(BI208,NySiB!$L$2:$V$4,DK208,1),IF(AX208+VLOOKUP(BI208,NySiB!$L$2:$V$4,DK208,1)&gt;19,AX208-VLOOKUP(BI208,NySiB!$L$2:$V$4,DK208,1) &amp; " - " &amp; 19,AX208-VLOOKUP(BI208,NySiB!$L$2:$V$4,DK208,1) &amp; " - " &amp; AX208+VLOOKUP(BI208,NySiB!$L$2:$V$4,DK208,1))),"")</f>
        <v/>
      </c>
      <c r="CF208" s="4" t="str">
        <f>IF(AND(ISNUMBER(AY208),ISNUMBER(DK208)),IF(AY208-VLOOKUP(BI208,NySiT!$L$2:$V$4,DK208,1)&lt;1,1 &amp; " - " &amp; AY208+VLOOKUP(BI208,NySiT!$L$2:$V$4,DK208,1),IF(AY208+VLOOKUP(BI208,NySiT!$L$2:$V$4,DK208,1)&gt;19,AY208-VLOOKUP(BI208,NySiT!$L$2:$V$4,DK208,1) &amp; " - " &amp; 19,AY208-VLOOKUP(BI208,NySiT!$L$2:$V$4,DK208,1) &amp; " - " &amp; AY208+VLOOKUP(BI208,NySiT!$L$2:$V$4,DK208,1))),"")</f>
        <v/>
      </c>
      <c r="CG208" s="4" t="str">
        <f>IF(AND(ISNUMBER(AZ208),ISNUMBER(DK208)),IF(AZ208-VLOOKUP(BI208,NyVs!$L$2:$V$4,DK208,1)&lt;1,1 &amp; " - " &amp; AZ208+VLOOKUP(BI208,NyVs!$L$2:$V$4,DK208,1),IF(AZ208+VLOOKUP(BI208,NyVs!$L$2:$V$4,DK208,1)&gt;19,AZ208-VLOOKUP(BI208,NyVs!$L$2:$V$4,DK208,1) &amp; " - " &amp; 19,AZ208-VLOOKUP(BI208,NyVs!$L$2:$V$4,DK208,1) &amp; " - " &amp; AZ208+VLOOKUP(BI208,NyVs!$L$2:$V$4,DK208,1))),"")</f>
        <v/>
      </c>
      <c r="CH208" s="4" t="str">
        <f>IF(AND(ISNUMBER(BA208),ISNUMBER(DK208)),IF(BA208-VLOOKUP(BI208,NyPp!$L$2:$V$4,DK208,1)&lt;1,1 &amp; " - " &amp; BA208+VLOOKUP(BI208,NyPp!$L$2:$V$4,DK208,1),IF(BA208+VLOOKUP(BI208,NyPp!$L$2:$V$4,DK208,1)&gt;19,BA208-VLOOKUP(BI208,NyPp!$L$2:$V$4,DK208,1) &amp; " - " &amp; 19,BA208-VLOOKUP(BI208,NyPp!$L$2:$V$4,DK208,1) &amp; " - " &amp; BA208+VLOOKUP(BI208,NyPp!$L$2:$V$4,DK208,1))),"")</f>
        <v/>
      </c>
      <c r="CI208" s="4" t="str">
        <f>IF(AND(ISNUMBER(BB208),ISNUMBER(DK208)),IF(BB208-VLOOKUP(BI208,NyIGS!$L$2:$V$4,DK208,1)&lt;40,40 &amp; " - " &amp; BB208+VLOOKUP(BI208,NyIGS!$L$2:$V$4,DK208,1),IF(BB208+VLOOKUP(BI208,NyIGS!$L$2:$V$4,DK208,1)&gt;160,BB208-VLOOKUP(BI208,NyIGS!$L$2:$V$4,DK208,1) &amp; " - " &amp; 160,BB208-VLOOKUP(BI208,NyIGS!$L$2:$V$4,DK208,1) &amp; " - " &amp; BB208+VLOOKUP(BI208,NyIGS!$L$2:$V$4,DK208,1))),"")</f>
        <v/>
      </c>
      <c r="CJ208" s="4" t="str">
        <f>IF(AND(ISNUMBER(BC208),ISNUMBER(DK208)),IF(BC208-VLOOKUP(BI208,NyIRS!$L$2:$V$4,DK208,1)&lt;40,40 &amp; " - " &amp; BC208+VLOOKUP(BI208,NyIRS!$L$2:$V$4,DK208,1),IF(BC208+VLOOKUP(BI208,NyIRS!$L$2:$V$4,DK208,1)&gt;160,BC208-VLOOKUP(BI208,NyIRS!$L$2:$V$4,DK208,1) &amp; " - " &amp; 160,BC208-VLOOKUP(BI208,NyIRS!$L$2:$V$4,DK208,1) &amp; " - " &amp; BC208+VLOOKUP(BI208,NyIRS!$L$2:$V$4,DK208,1))),"")</f>
        <v/>
      </c>
      <c r="CK208" s="4" t="str">
        <f>IF(AND(ISNUMBER(BD208),ISNUMBER(DK208)),IF(BD208-VLOOKUP(BI208,NyIES!$L$2:$V$4,DK208,1)&lt;40,40 &amp; " - " &amp; BD208+VLOOKUP(BI208,NyIES!$L$2:$V$4,DK208,1),IF(BD208+VLOOKUP(BI208,NyIES!$L$2:$V$4,DK208,1)&gt;160,BD208-VLOOKUP(BI208,NyIES!$L$2:$V$4,DK208,1) &amp; " - " &amp; 160,BD208-VLOOKUP(BI208,NyIES!$L$2:$V$4,DK208,1) &amp; " - " &amp; BD208+VLOOKUP(BI208,NyIES!$L$2:$V$4,DK208,1))),"")</f>
        <v/>
      </c>
      <c r="CL208" s="4" t="str">
        <f>IF(AND(ISNUMBER(BE208),ISNUMBER(DK208)),IF(BE208-VLOOKUP(BI208,NyISI!$L$2:$V$4,DK208,1)&lt;40,40 &amp; " - " &amp; BE208+VLOOKUP(BI208,NyISI!$L$2:$V$4,DK208,1),IF(BE208+VLOOKUP(BI208,NyISI!$L$2:$V$4,DK208,1)&gt;160,BE208-VLOOKUP(BI208,NyISI!$L$2:$V$4,DK208,1) &amp; " - " &amp; 160,BE208-VLOOKUP(BI208,NyISI!$L$2:$V$4,DK208,1) &amp; " - " &amp; BE208+VLOOKUP(BI208,NyISI!$L$2:$V$4,DK208,1))),"")</f>
        <v/>
      </c>
      <c r="CM208" s="4" t="str">
        <f>IF(AND(ISNUMBER(DK208),DK208&lt;8),IF(AND(ISNUMBER(BF208),ISNUMBER(DK208)),IF(BF208-VLOOKUP(BI208,NyISS!$L$2:$V$4,DK208,1)&lt;40,40 &amp; " - " &amp; BF208+VLOOKUP(BI208,NyISS!$L$2:$V$4,DK208,1),IF(BF208+VLOOKUP(BI208,NyISS!$L$2:$V$4,DK208,1)&gt;160,BF208-VLOOKUP(BI208,NyISS!$L$2:$V$4,DK208,1) &amp; " - " &amp; 160,BF208-VLOOKUP(BI208,NyISS!$L$2:$V$4,DK208,1) &amp; " - " &amp; BF208+VLOOKUP(BI208,NyISS!$L$2:$V$4,DK208,1))),""),"")</f>
        <v/>
      </c>
      <c r="CN208" s="4" t="str">
        <f>IF(AND(ISNUMBER(DK208),DK208&gt;7),IF(AND(ISNUMBER(BG208),ISNUMBER(DK208)),IF(BG208-VLOOKUP(BI208,NyISM!$L$2:$V$4,DK208,1)&lt;40,40 &amp; " - " &amp; BG208+VLOOKUP(BI208,NyISM!$L$2:$V$4,DK208,1),IF(BG208+VLOOKUP(BI208,NyISM!$L$2:$V$4,DK208,1)&gt;160,BG208-VLOOKUP(BI208,NyISM!$L$2:$V$4,DK208,1) &amp; " - " &amp; 160,BG208-VLOOKUP(BI208,NyISM!$L$2:$V$4,DK208,1) &amp; " - " &amp; BG208+VLOOKUP(BI208,NyISM!$L$2:$V$4,DK208,1))),""),"")</f>
        <v/>
      </c>
      <c r="CO208" s="4" t="str">
        <f>IF(AND(ISNUMBER(BH208),ISNUMBER(DK208)),IF(BH208-VLOOKUP(BI208,NyIAM!$L$2:$V$4,DK208,1)&lt;40,40 &amp; " - " &amp; BH208+VLOOKUP(BI208,NyIAM!$L$2:$V$4,DK208,1),IF(BH208+VLOOKUP(BI208,NyIAM!$L$2:$V$4,DK208,1)&gt;160,BH208-VLOOKUP(BI208,NyIAM!$L$2:$V$4,DK208,1) &amp; " - " &amp; 160,BH208-VLOOKUP(BI208,NyIAM!$L$2:$V$4,DK208,1) &amp; " - " &amp; BH208+VLOOKUP(BI208,NyIAM!$L$2:$V$4,DK208,1))),"")</f>
        <v/>
      </c>
      <c r="CP208" s="4" t="str">
        <f>IF(AF208="","",IF(AND(ISNUMBER(AF208),ISNUMBER(DK208)),IF(VLOOKUP(AF208,NyOm!$A$2:$K$30,DK208,1)=1,"Onormalt få ord",IF(VLOOKUP(AF208,NyOm!$A$2:$K$30,DK208,1)=2,"Färre antal ord än normalt",IF(VLOOKUP(AF208,NyOm!$A$2:$K$30,DK208,1)=3,"Normalt antal ord","")))))</f>
        <v/>
      </c>
      <c r="CQ208" s="4" t="str">
        <f>IF(AB208="","",IF(AND(ISNUMBER(AB208),ISNUMBER(DK208)),IF(VLOOKUP(AB208,NyPbTid!$A$2:$K$218,DK208,1)=1,"Onormalt lång tidsåtgång",IF(VLOOKUP(AB208,NyPbTid!$A$2:$K$218,DK208,1)=2,"Långsammare än normalt",IF(VLOOKUP(AB208,NyPbTid!$A$2:$K$218,DK208,1)=3,"Normal tidsåtgång","")))))</f>
        <v/>
      </c>
      <c r="CR208" s="4" t="str">
        <f>IF(AC208="","",IF(AND(ISNUMBER(AC208),ISNUMBER(DK208)),IF(VLOOKUP(AC208,NyPbFel!$A$2:$K$18,DK208,1)=1,"Onormalt antal fel",IF(VLOOKUP(AC208,NyPbFel!$A$2:$K$18,DK208,1)=2,"Fler fel än normalt",IF(VLOOKUP(AC208,NyPbFel!$A$2:$K$18,DK208,1)=3,"Normalt antal fel","")))))</f>
        <v/>
      </c>
      <c r="CS208" s="4" t="str">
        <f t="shared" si="72"/>
        <v/>
      </c>
      <c r="CT208" s="4" t="str">
        <f>IF(OR(ISNUMBER(CS208),CS208="0**"),IF(ISNUMBER(CS208),CS208/ABS(CS208)*VLOOKUP(1,SignDiff!$A$3:$K$4,DK208,1),VLOOKUP(1,SignDiff!$A$3:$K$4,DK208,1)),"")</f>
        <v/>
      </c>
      <c r="CU208" s="4" t="str">
        <f>IF(OR(ISNUMBER(CS208),CS208="0**"),IF(ISNUMBER(CS208),CS208/ABS(CS208)*VLOOKUP(1,SignDiff!$A$7:$K$8,DK208,1),VLOOKUP(1,SignDiff!$A$7:$K$8,DK208,1)),"")</f>
        <v/>
      </c>
      <c r="CV208" s="4" t="str">
        <f t="shared" si="73"/>
        <v/>
      </c>
      <c r="CW208" s="4" t="str">
        <f t="shared" si="74"/>
        <v/>
      </c>
      <c r="CX208" s="4" t="str">
        <f>IF(OR(ISNUMBER(CS208),CS208="0**"),IF(CS208="0**",VLOOKUP(0,'IRS-IES'!$A$2:$C$43,2,1),IF(CS208&lt;0,VLOOKUP(ABS(CS208),'IRS-IES'!$A$2:$C$43,2,1),VLOOKUP(ABS(CS208),'IRS-IES'!$A$2:$C$43,3,1))),"")</f>
        <v/>
      </c>
      <c r="CY208" s="4" t="str">
        <f t="shared" si="75"/>
        <v/>
      </c>
      <c r="CZ208" s="4" t="str">
        <f>IF(OR(ISNUMBER(CY208),CY208="0**"),IF(ISNUMBER(CY208),CY208/ABS(CY208)*VLOOKUP(2,SignDiff!$A$3:$K$4,DK208,1),VLOOKUP(2,SignDiff!$A$3:$K$4,DK208,1)),"")</f>
        <v/>
      </c>
      <c r="DA208" s="4" t="str">
        <f>IF(OR(ISNUMBER(CY208),CY208="0**"),IF(ISNUMBER(CY208),CY208/ABS(CY208)*VLOOKUP(2,SignDiff!$A$7:$K$8,DK208,1),VLOOKUP(2,SignDiff!$A$7:$K$8,DK208,1)),"")</f>
        <v/>
      </c>
      <c r="DB208" s="4" t="str">
        <f t="shared" si="76"/>
        <v/>
      </c>
      <c r="DC208" s="4" t="str">
        <f t="shared" si="77"/>
        <v/>
      </c>
      <c r="DD208" s="4" t="str">
        <f>IF(OR(ISNUMBER(CY208),CY208="0**"),IF(CY208="0**",VLOOKUP(0,'ISI-ISS'!$A$2:$C$43,2,1),IF(CY208&lt;0,VLOOKUP(ABS(CY208),'ISI-ISS'!$A$2:$C$43,2,1),VLOOKUP(ABS(CY208),'ISI-ISS'!$A$2:$C$43,3,1))),"")</f>
        <v/>
      </c>
      <c r="DE208" s="4" t="str">
        <f t="shared" si="78"/>
        <v/>
      </c>
      <c r="DF208" s="4" t="str">
        <f>IF(OR(ISNUMBER(DE208),DE208="0**"),IF(ISNUMBER(DE208),DE208/ABS(DE208)*VLOOKUP(2,SignDiff!$A$3:$K$4,DK208,1),VLOOKUP(2,SignDiff!$A$3:$K$4,DK208,1)),"")</f>
        <v/>
      </c>
      <c r="DG208" s="4" t="str">
        <f>IF(OR(ISNUMBER(DE208),DE208="0**"),IF(ISNUMBER(DE208),DE208/ABS(DE208)*VLOOKUP(2,SignDiff!$A$7:$K$8,DK208,1),VLOOKUP(2,SignDiff!$A$7:$K$8,DK208,1)),"")</f>
        <v/>
      </c>
      <c r="DH208" s="4" t="str">
        <f t="shared" si="79"/>
        <v/>
      </c>
      <c r="DI208" s="4" t="str">
        <f t="shared" si="80"/>
        <v/>
      </c>
      <c r="DJ208" s="4" t="str">
        <f>IF(OR(ISNUMBER(DE208),DE208="0**"),IF(DE208="0**",VLOOKUP(0,'ISI-ISM'!$A$2:$C$43,2,1),IF(DE208&lt;0,VLOOKUP(ABS(DE208),'ISI-ISM'!$A$2:$C$43,2,1),VLOOKUP(ABS(DE208),'ISI-ISM'!$A$2:$C$43,3,1))),"")</f>
        <v/>
      </c>
      <c r="DK208" s="4" t="str">
        <f>IF(ISERROR(VLOOKUP(N208,age!$A$2:$C$11,2,1)),"",VLOOKUP(N208,age!$A$2:$C$11,2,1))</f>
        <v/>
      </c>
      <c r="DL208" s="4" t="str">
        <f>IF(ISERROR(VLOOKUP(N208,age!$A$2:$C$11,3,1)),"",VLOOKUP(N208,age!$A$2:$C$11,3,1))</f>
        <v/>
      </c>
      <c r="DM208" s="4">
        <f t="shared" si="67"/>
        <v>0</v>
      </c>
      <c r="DN208" s="4">
        <f t="shared" si="68"/>
        <v>0</v>
      </c>
      <c r="DO208" s="4">
        <f t="shared" si="69"/>
        <v>0</v>
      </c>
      <c r="DP208" s="4">
        <f t="shared" si="70"/>
        <v>0</v>
      </c>
      <c r="DQ208" s="4">
        <f t="shared" si="71"/>
        <v>0</v>
      </c>
      <c r="DR208" s="9" t="str">
        <f t="shared" si="81"/>
        <v/>
      </c>
      <c r="DS208" s="9" t="str">
        <f t="shared" si="82"/>
        <v/>
      </c>
      <c r="DT208" s="9" t="str">
        <f t="shared" si="83"/>
        <v/>
      </c>
      <c r="DU208" s="9" t="str">
        <f t="shared" si="84"/>
        <v/>
      </c>
      <c r="DV208" s="9" t="str">
        <f t="shared" si="85"/>
        <v/>
      </c>
      <c r="DW208" s="9" t="str">
        <f t="shared" si="86"/>
        <v/>
      </c>
      <c r="DX208" s="9" t="str">
        <f t="shared" si="87"/>
        <v/>
      </c>
      <c r="DY208" s="9" t="str">
        <f>IF(AND(ISNUMBER(AJ208),ISNUMBER(DK208)),IF(AJ208-VLOOKUP(BI208,NyFi!$L$2:$V$4,DK208,1)&lt;1,1,AJ208-VLOOKUP(BI208,NyFi!$L$2:$V$4,DK208,1)),"")</f>
        <v/>
      </c>
      <c r="DZ208" s="9" t="str">
        <f>IF(AND(ISNUMBER(DK208),DK208&lt;8),IF(AND(ISNUMBER(AK208),ISNUMBER(DK208)),IF(AK208-VLOOKUP(BI208,NyGs!$L$2:$V$4,DK208,1)&lt;1,1,AK208-VLOOKUP(BI208,NyGs!$L$2:$V$4,DK208,1)),""),"")</f>
        <v/>
      </c>
      <c r="EA208" s="9" t="str">
        <f>IF(AND(ISNUMBER(AL208),ISNUMBER(DK208)),IF(AL208-VLOOKUP(BI208,NyRm!$L$2:$V$4,DK208,1)&lt;1,1,AL208-VLOOKUP(BI208,NyRm!$L$2:$V$4,DK208,1)),"")</f>
        <v/>
      </c>
      <c r="EB208" s="9" t="str">
        <f>IF(AND(ISNUMBER(AM208),ISNUMBER(DK208)),IF(AM208-VLOOKUP(BI208,NyFm!$L$2:$V$4,DK208,1)&lt;1,1,AM208-VLOOKUP(BI208,NyFm!$L$2:$V$4,DK208,1)),"")</f>
        <v/>
      </c>
      <c r="EC208" s="9" t="str">
        <f>IF(AND(ISNUMBER(DK208),DK208&lt;8),IF(AND(ISNUMBER(AN208),ISNUMBER(DK208)),IF(AN208-VLOOKUP(BI208,NyLi1R!$L$2:$V$4,DK208,1)&lt;1,1,AN208-VLOOKUP(BI208,NyLi1R!$L$2:$V$4,DK208,1)),""),"")</f>
        <v/>
      </c>
      <c r="ED208" s="9" t="str">
        <f>IF(AND(ISNUMBER(DK208),DK208&lt;8),IF(AND(ISNUMBER(AO208),ISNUMBER(DK208)),IF(AO208-VLOOKUP(BI208,NyLi1E!$L$2:$V$4,DK208,1)&lt;1,1,AO208-VLOOKUP(BI208,NyLi1E!$L$2:$V$4,DK208,1)),""),"")</f>
        <v/>
      </c>
      <c r="EE208" s="9" t="str">
        <f>IF(AND(ISNUMBER(DK208),DK208&lt;8),IF(AND(ISNUMBER(AP208),ISNUMBER(DK208)),IF(AP208-VLOOKUP(BI208,NyLi1T!$L$2:$V$4,DK208,1)&lt;1,1,AP208-VLOOKUP(BI208,NyLi1T!$L$2:$V$4,DK208,1)),""),"")</f>
        <v/>
      </c>
      <c r="EF208" s="9" t="str">
        <f>IF(AND(ISNUMBER(DK208),DK208&gt;7),IF(AND(ISNUMBER(AQ208),ISNUMBER(DK208)),IF(AQ208-VLOOKUP(BI208,NyLi2R!$L$2:$V$4,DK208,1)&lt;1,1,AQ208-VLOOKUP(BI208,NyLi2R!$L$2:$V$4,DK208,1)),""),"")</f>
        <v/>
      </c>
      <c r="EG208" s="9" t="str">
        <f>IF(AND(ISNUMBER(DK208),DK208&gt;7),IF(AND(ISNUMBER(AR208),ISNUMBER(DK208)),IF(AR208-VLOOKUP(BI208,NyLi2E!$L$2:$V$4,DK208,1)&lt;1,1,AR208-VLOOKUP(BI208,NyLi2E!$L$2:$V$4,DK208,1)),""),"")</f>
        <v/>
      </c>
      <c r="EH208" s="9" t="str">
        <f>IF(AND(ISNUMBER(DK208),DK208&gt;7),IF(AND(ISNUMBER(AS208),ISNUMBER(DK208)),IF(AS208-VLOOKUP(BI208,NyLi2T!$L$2:$V$4,DK208,1)&lt;1,1,AS208-VLOOKUP(BI208,NyLi2T!$L$2:$V$4,DK208,1)),""),"")</f>
        <v/>
      </c>
      <c r="EI208" s="9" t="str">
        <f>IF(AND(ISNUMBER(DK208),DK208&lt;8),IF(AND(ISNUMBER(AT208),ISNUMBER(DK208)),IF(AT208-VLOOKUP(BI208,NySs!$L$2:$V$4,DK208,1)&lt;1,1,AT208-VLOOKUP(BI208,NySs!$L$2:$V$4,DK208,1)),""),"")</f>
        <v/>
      </c>
      <c r="EJ208" s="9" t="str">
        <f>IF(AND(ISNUMBER(DK208),DK208&lt;9),IF(AND(ISNUMBER(AU208),ISNUMBER(DK208)),IF(AU208-VLOOKUP(BI208,NyEo!$L$2:$V$4,DK208,1)&lt;1,1,AU208-VLOOKUP(BI208,NyEo!$L$2:$V$4,DK208,1)),""),"")</f>
        <v/>
      </c>
      <c r="EK208" s="9" t="str">
        <f>IF(AND(ISNUMBER(DK208),DK208&gt;7),IF(AND(ISNUMBER(AV208),ISNUMBER(DK208)),IF(AV208-VLOOKUP(BI208,NyHt!$L$2:$V$4,DK208,1)&lt;1,1,AV208-VLOOKUP(BI208,NyHt!$L$2:$V$4,DK208,1)),""),"")</f>
        <v/>
      </c>
      <c r="EL208" s="9" t="str">
        <f>IF(AND(ISNUMBER(AW208),ISNUMBER(DK208)),IF(AW208-VLOOKUP(BI208,NySiF!$L$2:$V$4,DK208,1)&lt;1,1,AW208-VLOOKUP(BI208,NySiF!$L$2:$V$4,DK208,1)),"")</f>
        <v/>
      </c>
      <c r="EM208" s="9" t="str">
        <f>IF(AND(ISNUMBER(AX208),ISNUMBER(DK208)),IF(AX208-VLOOKUP(BI208,NySiB!$L$2:$V$4,DK208,1)&lt;1,1,AX208-VLOOKUP(BI208,NySiB!$L$2:$V$4,DK208,1)),"")</f>
        <v/>
      </c>
      <c r="EN208" s="9" t="str">
        <f>IF(AND(ISNUMBER(AY208),ISNUMBER(DK208)),IF(AY208-VLOOKUP(BI208,NySiT!$L$2:$V$4,DK208,1)&lt;1,1,AY208-VLOOKUP(BI208,NySiT!$L$2:$V$4,DK208,1)),"")</f>
        <v/>
      </c>
      <c r="EO208" s="9" t="str">
        <f>IF(AND(ISNUMBER(AZ208),ISNUMBER(DK208)),IF(AZ208-VLOOKUP(BI208,NyVs!$L$2:$V$4,DK208,1)&lt;1,1,AZ208-VLOOKUP(BI208,NyVs!$L$2:$V$4,DK208,1)),"")</f>
        <v/>
      </c>
      <c r="EP208" s="9" t="str">
        <f>IF(AND(ISNUMBER(BA208),ISNUMBER(DK208)),IF(BA208-VLOOKUP(BI208,NyPp!$L$2:$V$4,DK208,1)&lt;1,1,BA208-VLOOKUP(BI208,NyPp!$L$2:$V$4,DK208,1)),"")</f>
        <v/>
      </c>
      <c r="EQ208" s="9" t="str">
        <f>IF(AND(ISNUMBER(BB208),ISNUMBER(DK208)),IF(BB208-VLOOKUP(BI208,NyIGS!$L$2:$V$4,DK208,1)&lt;40,40,BB208-VLOOKUP(BI208,NyIGS!$L$2:$V$4,DK208,1)),"")</f>
        <v/>
      </c>
      <c r="ER208" s="9" t="str">
        <f>IF(AND(ISNUMBER(BC208),ISNUMBER(DK208)),IF(BC208-VLOOKUP(BI208,NyIRS!$L$2:$V$4,DK208,1)&lt;40,40,BC208-VLOOKUP(BI208,NyIRS!$L$2:$V$4,DK208,1)),"")</f>
        <v/>
      </c>
      <c r="ES208" s="9" t="str">
        <f>IF(AND(ISNUMBER(BD208),ISNUMBER(DK208)),IF(BD208-VLOOKUP(BI208,NyIES!$L$2:$V$4,DK208,1)&lt;40,40,BD208-VLOOKUP(BI208,NyIES!$L$2:$V$4,DK208,1)),"")</f>
        <v/>
      </c>
      <c r="ET208" s="9" t="str">
        <f>IF(AND(ISNUMBER(BE208),ISNUMBER(DK208)),IF(BE208-VLOOKUP(BI208,NyISI!$L$2:$V$4,DK208,1)&lt;40,40,BE208-VLOOKUP(BI208,NyISI!$L$2:$V$4,DK208,1)),"")</f>
        <v/>
      </c>
      <c r="EU208" s="9" t="str">
        <f>IF(AND(ISNUMBER(DK208),DK208&lt;8),IF(AND(ISNUMBER(BF208),ISNUMBER(DK208)),IF(BF208-VLOOKUP(BI208,NyISS!$L$2:$V$4,DK208,1)&lt;40,40,BF208-VLOOKUP(BI208,NyISS!$L$2:$V$4,DK208,1)),""),"")</f>
        <v/>
      </c>
      <c r="EV208" s="9" t="str">
        <f>IF(AND(ISNUMBER(DK208),DK208&gt;7),IF(AND(ISNUMBER(BG208),ISNUMBER(DK208)),IF(BG208-VLOOKUP(BI208,NyISM!$L$2:$V$4,DK208,1)&lt;40,40,BG208-VLOOKUP(BI208,NyISM!$L$2:$V$4,DK208,1)),""),"")</f>
        <v/>
      </c>
      <c r="EW208" s="9" t="str">
        <f>IF(AND(ISNUMBER(BH208),ISNUMBER(DK208)),IF(BH208-VLOOKUP(BI208,NyIAM!$L$2:$V$4,DK208,1)&lt;40,40,BH208-VLOOKUP(BI208,NyIAM!$L$2:$V$4,DK208,1)),"")</f>
        <v/>
      </c>
      <c r="EX208" s="9" t="str">
        <f>IF(AND(ISNUMBER(AJ208),ISNUMBER(DK208)),IF(AJ208+VLOOKUP(BI208,NyFi!$L$2:$V$4,DK208,1)&gt;19,19,AJ208+VLOOKUP(BI208,NyFi!$L$2:$V$4,DK208,1)),"")</f>
        <v/>
      </c>
      <c r="EY208" s="9" t="str">
        <f>IF(AND(ISNUMBER(DK208),DK208&lt;8),IF(AND(ISNUMBER(AK208),ISNUMBER(DK208)),IF(AK208+VLOOKUP(BI208,NyGs!$L$2:$V$4,DK208,1)&gt;19,19,AK208+VLOOKUP(BI208,NyGs!$L$2:$V$4,DK208,1)),""),"")</f>
        <v/>
      </c>
      <c r="EZ208" s="9" t="str">
        <f>IF(AND(ISNUMBER(AL208),ISNUMBER(DK208)),IF(AL208+VLOOKUP(BI208,NyRm!$L$2:$V$4,DK208,1)&gt;19,19,AL208+VLOOKUP(BI208,NyRm!$L$2:$V$4,DK208,1)),"")</f>
        <v/>
      </c>
      <c r="FA208" s="9" t="str">
        <f>IF(AND(ISNUMBER(AM208),ISNUMBER(DK208)),IF(AM208+VLOOKUP(BI208,NyFm!$L$2:$V$4,DK208,1)&gt;19,19,AM208+VLOOKUP(BI208,NyFm!$L$2:$V$4,DK208,1)),"")</f>
        <v/>
      </c>
      <c r="FB208" s="9" t="str">
        <f>IF(AND(ISNUMBER(DK208),DK208&lt;8),IF(AND(ISNUMBER(AN208),ISNUMBER(DK208)),IF(AN208+VLOOKUP(BI208,NyLi1R!$L$2:$V$4,DK208,1)&gt;19,19,AN208+VLOOKUP(BI208,NyLi1R!$L$2:$V$4,DK208,1)),""),"")</f>
        <v/>
      </c>
      <c r="FC208" s="9" t="str">
        <f>IF(AND(ISNUMBER(DK208),DK208&lt;8),IF(AND(ISNUMBER(AO208),ISNUMBER(DK208)),IF(AO208+VLOOKUP(BI208,NyLi1E!$L$2:$V$4,DK208,1)&gt;19,19,AO208+VLOOKUP(BI208,NyLi1E!$L$2:$V$4,DK208,1)),""),"")</f>
        <v/>
      </c>
      <c r="FD208" s="9" t="str">
        <f>IF(AND(ISNUMBER(DK208),DK208&lt;8),IF(AND(ISNUMBER(AP208),ISNUMBER(DK208)),IF(AP208+VLOOKUP(BI208,NyLi1T!$L$2:$V$4,DK208,1)&gt;19,19,AP208+VLOOKUP(BI208,NyLi1T!$L$2:$V$4,DK208,1)),""),"")</f>
        <v/>
      </c>
      <c r="FE208" s="9" t="str">
        <f>IF(AND(ISNUMBER(DK208),DK208&gt;7),IF(AND(ISNUMBER(AQ208),ISNUMBER(DK208)),IF(AQ208+VLOOKUP(BI208,NyLi2R!$L$2:$V$4,DK208,1)&gt;19,19,AQ208+VLOOKUP(BI208,NyLi2R!$L$2:$V$4,DK208,1)),""),"")</f>
        <v/>
      </c>
      <c r="FF208" s="9" t="str">
        <f>IF(AND(ISNUMBER(DK208),DK208&gt;7),IF(AND(ISNUMBER(AR208),ISNUMBER(DK208)),IF(AR208+VLOOKUP(BI208,NyLi2E!$L$2:$V$4,DK208,1)&gt;19,19,AR208+VLOOKUP(BI208,NyLi2E!$L$2:$V$4,DK208,1)),""),"")</f>
        <v/>
      </c>
      <c r="FG208" s="9" t="str">
        <f>IF(AND(ISNUMBER(DK208),DK208&gt;7),IF(AND(ISNUMBER(AS208),ISNUMBER(DK208)),IF(AS208+VLOOKUP(BI208,NyLi2T!$L$2:$V$4,DK208,1)&gt;19,19,AS208+VLOOKUP(BI208,NyLi2T!$L$2:$V$4,DK208,1)),""),"")</f>
        <v/>
      </c>
      <c r="FH208" s="9" t="str">
        <f>IF(AND(ISNUMBER(DK208),DK208&lt;8),IF(AND(ISNUMBER(AT208),ISNUMBER(DK208)),IF(AT208+VLOOKUP(BI208,NySs!$L$2:$V$4,DK208,1)&gt;19,19,AT208+VLOOKUP(BI208,NySs!$L$2:$V$4,DK208,1)),""),"")</f>
        <v/>
      </c>
      <c r="FI208" s="9" t="str">
        <f>IF(AND(ISNUMBER(DK208),DK208&lt;9),IF(AND(ISNUMBER(AU208),ISNUMBER(DK208)),IF(AU208+VLOOKUP(BI208,NyEo!$L$2:$V$4,DK208,1)&gt;19,19,AU208+VLOOKUP(BI208,NyEo!$L$2:$V$4,DK208,1)),""),"")</f>
        <v/>
      </c>
      <c r="FJ208" s="9" t="str">
        <f>IF(AND(ISNUMBER(DK208),DK208&gt;7),IF(AND(ISNUMBER(AV208),ISNUMBER(DK208)),IF(AV208+VLOOKUP(BI208,NyHt!$L$2:$V$4,DK208,1)&gt;19,19,AV208+VLOOKUP(BI208,NyHt!$L$2:$V$4,DK208,1)),""),"")</f>
        <v/>
      </c>
      <c r="FK208" s="9" t="str">
        <f>IF(AND(ISNUMBER(AW208),ISNUMBER(DK208)),IF(AW208+VLOOKUP(BI208,NySiF!$L$2:$V$4,DK208,1)&gt;19,19,AW208+VLOOKUP(BI208,NySiF!$L$2:$V$4,DK208,1)),"")</f>
        <v/>
      </c>
      <c r="FL208" s="9" t="str">
        <f>IF(AND(ISNUMBER(AX208),ISNUMBER(DK208)),IF(AX208+VLOOKUP(BI208,NySiB!$L$2:$V$4,DK208,1)&gt;19,19,AX208+VLOOKUP(BI208,NySiB!$L$2:$V$4,DK208,1)),"")</f>
        <v/>
      </c>
      <c r="FM208" s="9" t="str">
        <f>IF(AND(ISNUMBER(AY208),ISNUMBER(DK208)),IF(AY208+VLOOKUP(BI208,NySiT!$L$2:$V$4,DK208,1)&gt;19,19,AY208+VLOOKUP(BI208,NySiT!$L$2:$V$4,DK208,1)),"")</f>
        <v/>
      </c>
      <c r="FN208" s="9" t="str">
        <f>IF(AND(ISNUMBER(AZ208),ISNUMBER(DK208)),IF(AZ208+VLOOKUP(BI208,NyVs!$L$2:$V$4,DK208,1)&gt;19,19,AZ208+VLOOKUP(BI208,NyVs!$L$2:$V$4,DK208,1)),"")</f>
        <v/>
      </c>
      <c r="FO208" s="9" t="str">
        <f>IF(AND(ISNUMBER(BA208),ISNUMBER(DK208)),IF(BA208+VLOOKUP(BI208,NyPp!$L$2:$V$4,DK208,1)&gt;19,19,BA208+VLOOKUP(BI208,NyPp!$L$2:$V$4,DK208,1)),"")</f>
        <v/>
      </c>
      <c r="FP208" s="9" t="str">
        <f>IF(AND(ISNUMBER(BB208),ISNUMBER(DK208)),IF(BB208+VLOOKUP(BI208,NyIGS!$L$2:$V$4,DK208,1)&gt;160,160,BB208+VLOOKUP(BI208,NyIGS!$L$2:$V$4,DK208,1)),"")</f>
        <v/>
      </c>
      <c r="FQ208" s="9" t="str">
        <f>IF(AND(ISNUMBER(BC208),ISNUMBER(DK208)),IF(BC208+VLOOKUP(BI208,NyIRS!$L$2:$V$4,DK208,1)&gt;160,160,BC208+VLOOKUP(BI208,NyIRS!$L$2:$V$4,DK208,1)),"")</f>
        <v/>
      </c>
      <c r="FR208" s="9" t="str">
        <f>IF(AND(ISNUMBER(BD208),ISNUMBER(DK208)),IF(BD208+VLOOKUP(BI208,NyIES!$L$2:$V$4,DK208,1)&gt;160,160, BD208+VLOOKUP(BI208,NyIES!$L$2:$V$4,DK208,1)),"")</f>
        <v/>
      </c>
      <c r="FS208" s="9" t="str">
        <f>IF(AND(ISNUMBER(BE208),ISNUMBER(DK208)),IF(BE208+VLOOKUP(BI208,NyISI!$L$2:$V$4,DK208,1)&gt;160,160,BE208+VLOOKUP(BI208,NyISI!$L$2:$V$4,DK208,1)),"")</f>
        <v/>
      </c>
      <c r="FT208" s="9" t="str">
        <f>IF(AND(ISNUMBER(DK208),DK208&lt;8),IF(AND(ISNUMBER(BF208),ISNUMBER(DK208)),IF(BF208+VLOOKUP(BI208,NyISS!$L$2:$V$4,DK208,1)&gt;160,160,BF208+VLOOKUP(BI208,NyISS!$L$2:$V$4,DK208,1)),""),"")</f>
        <v/>
      </c>
      <c r="FU208" s="9" t="str">
        <f>IF(AND(ISNUMBER(DK208),DK208&gt;7),IF(AND(ISNUMBER(BG208),ISNUMBER(DK208)),IF(BG208+VLOOKUP(BI208,NyISM!$L$2:$V$4,DK208,1)&gt;160,160,BG208+VLOOKUP(BI208,NyISM!$L$2:$V$4,DK208,1)),""),"")</f>
        <v/>
      </c>
      <c r="FV208" s="9" t="str">
        <f>IF(AND(ISNUMBER(BH208),ISNUMBER(DK208)),IF(BH208+VLOOKUP(BI208,NyIAM!$L$2:$V$4,DK208,1)&gt;160,160,BH208+VLOOKUP(BI208,NyIAM!$L$2:$V$4,DK208,1)),"")</f>
        <v/>
      </c>
    </row>
    <row r="209" spans="1:178" x14ac:dyDescent="0.2">
      <c r="A209" s="51"/>
      <c r="B209" s="51"/>
      <c r="C209" s="51"/>
      <c r="D209" s="51"/>
      <c r="E209" s="51"/>
      <c r="F209" s="51"/>
      <c r="G209" s="51"/>
      <c r="H209" s="51"/>
      <c r="I209" s="51"/>
      <c r="J209" s="52"/>
      <c r="K209" s="52"/>
      <c r="L209" s="53"/>
      <c r="M209" s="53"/>
      <c r="N209" s="58" t="str">
        <f t="shared" si="66"/>
        <v/>
      </c>
      <c r="O209" s="53"/>
      <c r="P209" s="53"/>
      <c r="Q209" s="53"/>
      <c r="R209" s="53"/>
      <c r="S209" s="53"/>
      <c r="T209" s="53"/>
      <c r="U209" s="53"/>
      <c r="V209" s="53"/>
      <c r="W209" s="53"/>
      <c r="X209" s="53"/>
      <c r="Y209" s="53"/>
      <c r="Z209" s="53"/>
      <c r="AA209" s="53"/>
      <c r="AB209" s="53"/>
      <c r="AC209" s="53"/>
      <c r="AD209" s="53"/>
      <c r="AE209" s="53"/>
      <c r="AF209" s="53"/>
      <c r="AG209" s="53"/>
      <c r="AH209" s="53"/>
      <c r="AI209" s="53"/>
      <c r="AJ209" s="4" t="str">
        <f>IF(O209="","",IF(ISNUMBER(N209),VLOOKUP(O209,NyFi!$A$2:$K$40,DK209),""))</f>
        <v/>
      </c>
      <c r="AK209" s="4" t="str">
        <f>IF(P209="","",IF(AND(ISNUMBER(N209),DK209&lt;8),VLOOKUP(P209,NyGs!$A$2:$G$41,DK209),""))</f>
        <v/>
      </c>
      <c r="AL209" s="4" t="str">
        <f>IF(AA209="","",IF(ISNUMBER(N209),VLOOKUP(AA209,NyRm!$A$2:$K$56,DK209),""))</f>
        <v/>
      </c>
      <c r="AM209" s="4" t="str">
        <f>IF(Z209="","",IF(ISNUMBER(N209),VLOOKUP(Z209,NyFm!$A$2:$K$46,DK209),""))</f>
        <v/>
      </c>
      <c r="AN209" s="4" t="str">
        <f>IF(U209="","",IF(AND(ISNUMBER(N209),DK209&lt;8),VLOOKUP(U209,NyLi1R!$A$2:$G$20,DK209),""))</f>
        <v/>
      </c>
      <c r="AO209" s="4" t="str">
        <f>IF(V209="","",IF(AND(ISNUMBER(N209),DK209&lt;8),VLOOKUP(V209,NyLi1E!$A$2:$G$20,DK209),""))</f>
        <v/>
      </c>
      <c r="AP209" s="4" t="str">
        <f>IF(AND(ISNUMBER(N209),ISNUMBER(AN209),ISNUMBER(AO209),DK209&lt;8),VLOOKUP(AN209+AO209,NyLi1T!$A$2:$G$40,DK209),"")</f>
        <v/>
      </c>
      <c r="AQ209" s="4" t="str">
        <f>IF(W209="","",IF(AND(ISNUMBER(N209),DK209&gt;7),VLOOKUP(W209,NyLi2R!$A$2:$K$20,DK209),""))</f>
        <v/>
      </c>
      <c r="AR209" s="4" t="str">
        <f>IF(X209="","",IF(AND(ISNUMBER(N209),DK209&gt;7),VLOOKUP(X209,NyLi2E!$A$2:$K$20,DK209),""))</f>
        <v/>
      </c>
      <c r="AS209" s="4" t="str">
        <f>IF(AND(ISNUMBER(N209),ISNUMBER(AQ209),ISNUMBER(AR209),DK209&gt;7),VLOOKUP(AQ209+AR209,NyLi2T!$A$2:$K$40,DK209),"")</f>
        <v/>
      </c>
      <c r="AT209" s="4" t="str">
        <f>IF(AE209="","",IF(AND(ISNUMBER(N209),DK209&lt;8),VLOOKUP(AE209,NySs!$A$2:$G$28,DK209),""))</f>
        <v/>
      </c>
      <c r="AU209" s="4" t="str">
        <f>IF(AD209="","",IF(AND(ISNUMBER(N209),DK209&lt;9),VLOOKUP(AD209,NyEo!$A$2:$H$22,DK209),""))</f>
        <v/>
      </c>
      <c r="AV209" s="4" t="str">
        <f>IF(Q209="","",IF(AND(ISNUMBER(N209),DK209&gt;7),VLOOKUP(Q209,NyHt!$A$2:$K$17,DK209),""))</f>
        <v/>
      </c>
      <c r="AW209" s="4" t="str">
        <f>IF(R209="","",IF(ISNUMBER(N209),VLOOKUP(R209,NySiF!$A$2:$K$18,DK209),""))</f>
        <v/>
      </c>
      <c r="AX209" s="4" t="str">
        <f>IF(S209="","",IF(ISNUMBER(N209),VLOOKUP(S209,NySiB!$A$2:$K$16,DK209),""))</f>
        <v/>
      </c>
      <c r="AY209" s="4" t="str">
        <f>IF(T209="","",IF(ISNUMBER(N209),VLOOKUP(T209,NySiT!$A$2:$K$32,DK209),""))</f>
        <v/>
      </c>
      <c r="AZ209" s="4" t="str">
        <f>IF(Y209="","",IF(ISNUMBER(N209),VLOOKUP(Y209,NyVs!$A$2:$K$86,DK209),""))</f>
        <v/>
      </c>
      <c r="BA209" s="4" t="str">
        <f>IF(AI209="","",IF(ISNUMBER(N209),VLOOKUP(AI209,NyPp!$A$2:$K$202,DK209),""))</f>
        <v/>
      </c>
      <c r="BB209" s="4" t="str">
        <f>IF(AND(ISNUMBER(AJ209),ISNUMBER(AK209),ISNUMBER(AL209),ISNUMBER(AM209),DK209&lt;8),IF(COUNTIF(O209,0)+COUNTIF(P209,0)+COUNTIF(AA209,0)+COUNTIF(Z209,0)&gt;1,"",VLOOKUP(AJ209+AK209+AL209+AM209,NyIGS!$A$2:$K$78,DK209)),IF(AND(ISNUMBER(AJ209),ISNUMBER(AL209),ISNUMBER(AM209),ISNUMBER(AS209),DK209&gt;7),IF(COUNTIF(O209,0)+COUNTIF(AA209,0)+COUNTIF(Z209,0)+AND(COUNTIF(W209,0),COUNTIF(X209,0))&gt;1,"",VLOOKUP(AJ209+AL209+AM209+AS209,NyIGS!$A$2:$K$78,DK209)),""))</f>
        <v/>
      </c>
      <c r="BC209" s="4" t="str">
        <f>IF(AND(ISNUMBER(AJ209),ISNUMBER(AN209),ISNUMBER(AT209),DK209&lt;8),IF(COUNTIF(O209,0)+COUNTIF(U209,0)+COUNTIF(AE209,0)&gt;1,"",VLOOKUP(AJ209+AN209+AT209,NyIRS!$A$2:$K$59,DK209)),IF(AND(ISNUMBER(AJ209),ISNUMBER(AQ209),DK209&gt;7),IF(COUNTIF(O209,0)+COUNTIF(W209,0)&gt;1,"",VLOOKUP(AJ209+AQ209,NyIRS!$A$2:$K$59,DK209)),""))</f>
        <v/>
      </c>
      <c r="BD209" s="4" t="str">
        <f>IF(AND(ISNUMBER(AK209),ISNUMBER(AL209),ISNUMBER(AM209),DK209&lt;8),IF(COUNTIF(P209,0)+COUNTIF(AA209,0)+COUNTIF(Z209,0)&gt;1,"",VLOOKUP(AK209+AL209+AM209,NyIES!$A$2:$K$59,DK209)),IF(AND(ISNUMBER(AL209),ISNUMBER(AM209),ISNUMBER(AR209),DK209&gt;7),IF(COUNTIF(AA209,0)+COUNTIF(Z209,0)+COUNTIF(X209,0)&gt;1,"",VLOOKUP(AL209+AM209+AR209,NyIES!$A$2:$K$59,DK209)),""))</f>
        <v/>
      </c>
      <c r="BE209" s="4" t="str">
        <f>IF(AND(ISNUMBER(AJ209),ISNUMBER(AP209),ISNUMBER(AU209),DK209&lt;8),IF(COUNTIF(O209,0)+AND(COUNTIF(U209,0),COUNTIF(V209,0))+COUNTIF(AD209,0)&gt;1,"",VLOOKUP(AJ209+AP209+AU209,NyISI!$A$2:$K$59,DK209)),IF(AND(ISNUMBER(AS209),ISNUMBER(AU209),ISNUMBER(AV209),DK209=8),IF(COUNTIF(AD209,0)+COUNTIF(Q209,0)+AND(COUNTIF(W209,0),COUNTIF(X209,0))&gt;1,"",VLOOKUP(AS209+AU209+AV209,NyISI!$A$2:$K$59,DK209)),IF(AND(ISNUMBER(AS209),ISNUMBER(AV209),DK209&gt;8),IF(COUNTIF(Q209,0)+AND(COUNTIF(W209,0),COUNTIF(X209,0))&gt;1,"",VLOOKUP(AS209+AV209,NyISI!$A$2:$K$59,DK209)),"")))</f>
        <v/>
      </c>
      <c r="BF209" s="4" t="str">
        <f>IF(AND(ISNUMBER(AT209),ISNUMBER(AK209),ISNUMBER(AL209),ISNUMBER(AM209),DK209&lt;8),IF(COUNTIF(P209,0)+COUNTIF(AA209,0)+COUNTIF(Z209,0)+COUNTIF(AE209,0)&gt;1,"",VLOOKUP(AT209+AK209+AL209+AM209,NyISS!$A$2:$G$78,DK209)),"")</f>
        <v/>
      </c>
      <c r="BG209" s="4" t="str">
        <f>IF(AND(ISNUMBER(AJ209),ISNUMBER(AL209),ISNUMBER(AM209),DK209&gt;7),IF(COUNTIF(O209,0)+COUNTIF(AA209,0)+COUNTIF(Z209,0)&gt;1,"",VLOOKUP(AJ209+AL209+AM209,NyISM!$A$2:$K$59,DK209)),"")</f>
        <v/>
      </c>
      <c r="BH209" s="4" t="str">
        <f>IF(AND(ISNUMBER(AY209),ISNUMBER(AZ209)),IF(COUNTIF(T209,0)+COUNTIF(Y209,0)&gt;1,"",VLOOKUP(AY209+AZ209,NyIAM!$A$2:$K$40,DK209)),"")</f>
        <v/>
      </c>
      <c r="BJ209" s="4" t="str">
        <f>IF(ISNUMBER(BB209),VLOOKUP(BB209,Percentil!$A$2:$B$122,2,1),"")</f>
        <v/>
      </c>
      <c r="BK209" s="4" t="str">
        <f>IF(ISNUMBER(BC209),VLOOKUP(BC209,Percentil!$A$2:$B$122,2,1),"")</f>
        <v/>
      </c>
      <c r="BL209" s="4" t="str">
        <f>IF(ISNUMBER(BD209),VLOOKUP(BD209,Percentil!$A$2:$B$122,2,1),"")</f>
        <v/>
      </c>
      <c r="BM209" s="4" t="str">
        <f>IF(ISNUMBER(BE209),VLOOKUP(BE209,Percentil!$A$2:$B$122,2,1),"")</f>
        <v/>
      </c>
      <c r="BN209" s="4" t="str">
        <f>IF(ISNUMBER(BF209),VLOOKUP(BF209,Percentil!$A$2:$B$122,2,1),"")</f>
        <v/>
      </c>
      <c r="BO209" s="4" t="str">
        <f>IF(ISNUMBER(BG209),VLOOKUP(BG209,Percentil!$A$2:$B$122,2,1),"")</f>
        <v/>
      </c>
      <c r="BP209" s="4" t="str">
        <f>IF(ISNUMBER(BH209),VLOOKUP(BH209,Percentil!$A$2:$B$122,2,1),"")</f>
        <v/>
      </c>
      <c r="BQ209" s="4" t="str">
        <f>IF(AND(ISNUMBER(AJ209),ISNUMBER(DK209)),IF(AJ209-VLOOKUP(BI209,NyFi!$L$2:$V$4,DK209,1)&lt;1,1 &amp; " - " &amp; AJ209+VLOOKUP(BI209,NyFi!$L$2:$V$4,DK209,1),IF(AJ209+VLOOKUP(BI209,NyFi!$L$2:$V$4,DK209,1)&gt;19,AJ209-VLOOKUP(BI209,NyFi!$L$2:$V$4,DK209,1) &amp; " - " &amp; 19,AJ209-VLOOKUP(BI209,NyFi!$L$2:$V$4,DK209,1) &amp; " - " &amp; AJ209+VLOOKUP(BI209,NyFi!$L$2:$V$4,DK209,1))),"")</f>
        <v/>
      </c>
      <c r="BR209" s="4" t="str">
        <f>IF(AND(ISNUMBER(DK209),DK209&lt;8),IF(AND(ISNUMBER(AK209),ISNUMBER(DK209)),IF(AK209-VLOOKUP(BI209,NyGs!$L$2:$V$4,DK209,1)&lt;1,1 &amp; " - " &amp; AK209+VLOOKUP(BI209,NyGs!$L$2:$V$4,DK209,1),IF(AK209+VLOOKUP(BI209,NyGs!$L$2:$V$4,DK209,1)&gt;19,AK209-VLOOKUP(BI209,NyGs!$L$2:$V$4,DK209,1) &amp; " - " &amp; 19,AK209-VLOOKUP(BI209,NyGs!$L$2:$V$4,DK209,1) &amp; " - " &amp; AK209+VLOOKUP(BI209,NyGs!$L$2:$V$4,DK209,1))),""),"")</f>
        <v/>
      </c>
      <c r="BS209" s="4" t="str">
        <f>IF(AND(ISNUMBER(AL209),ISNUMBER(DK209)),IF(AL209-VLOOKUP(BI209,NyRm!$L$2:$V$4,DK209,1)&lt;1,1 &amp; " - " &amp; AL209+VLOOKUP(BI209,NyRm!$L$2:$V$4,DK209,1),IF(AL209+VLOOKUP(BI209,NyRm!$L$2:$V$4,DK209,1)&gt;19,AL209-VLOOKUP(BI209,NyRm!$L$2:$V$4,DK209,1) &amp; " - " &amp; 19,AL209-VLOOKUP(BI209,NyRm!$L$2:$V$4,DK209,1) &amp; " - " &amp; AL209+VLOOKUP(BI209,NyRm!$L$2:$V$4,DK209,1))),"")</f>
        <v/>
      </c>
      <c r="BT209" s="4" t="str">
        <f>IF(AND(ISNUMBER(AM209),ISNUMBER(DK209)),IF(AM209-VLOOKUP(BI209,NyFm!$L$2:$V$4,DK209,1)&lt;1,1 &amp; " - " &amp; AM209+VLOOKUP(BI209,NyFm!$L$2:$V$4,DK209,1),IF(AM209+VLOOKUP(BI209,NyFm!$L$2:$V$4,DK209,1)&gt;19,AM209-VLOOKUP(BI209,NyFm!$L$2:$V$4,DK209,1) &amp; " - " &amp; 19,AM209-VLOOKUP(BI209,NyFm!$L$2:$V$4,DK209,1) &amp; " - " &amp; AM209+VLOOKUP(BI209,NyFm!$L$2:$V$4,DK209,1))),"")</f>
        <v/>
      </c>
      <c r="BU209" s="4" t="str">
        <f>IF(AND(ISNUMBER(DK209),DK209&lt;8),IF(AND(ISNUMBER(AN209),ISNUMBER(DK209)),IF(AN209-VLOOKUP(BI209,NyLi1R!$L$2:$V$4,DK209,1)&lt;1,1 &amp; " - " &amp; AN209+VLOOKUP(BI209,NyLi1R!$L$2:$V$4,DK209,1),IF(AN209+VLOOKUP(BI209,NyLi1R!$L$2:$V$4,DK209,1)&gt;19,AN209-VLOOKUP(BI209,NyLi1R!$L$2:$V$4,DK209,1) &amp; " - " &amp; 19,AN209-VLOOKUP(BI209,NyLi1R!$L$2:$V$4,DK209,1) &amp; " - " &amp; AN209+VLOOKUP(BI209,NyLi1R!$L$2:$V$4,DK209,1))),""),"")</f>
        <v/>
      </c>
      <c r="BV209" s="4" t="str">
        <f>IF(AND(ISNUMBER(DK209),DK209&lt;8),IF(AND(ISNUMBER(AO209),ISNUMBER(DK209)),IF(AO209-VLOOKUP(BI209,NyLi1E!$L$2:$V$4,DK209,1)&lt;1,1 &amp; " - " &amp; AO209+VLOOKUP(BI209,NyLi1E!$L$2:$V$4,DK209,1),IF(AO209+VLOOKUP(BI209,NyLi1E!$L$2:$V$4,DK209,1)&gt;19,AO209-VLOOKUP(BI209,NyLi1E!$L$2:$V$4,DK209,1) &amp; " - " &amp; 19,AO209-VLOOKUP(BI209,NyLi1E!$L$2:$V$4,DK209,1) &amp; " - " &amp; AO209+VLOOKUP(BI209,NyLi1E!$L$2:$V$4,DK209,1))),""),"")</f>
        <v/>
      </c>
      <c r="BW209" s="4" t="str">
        <f>IF(AND(ISNUMBER(DK209),DK209&lt;8),IF(AND(ISNUMBER(AP209),ISNUMBER(DK209)),IF(AP209-VLOOKUP(BI209,NyLi1T!$L$2:$V$4,DK209,1)&lt;1,1 &amp; " - " &amp; AP209+VLOOKUP(BI209,NyLi1T!$L$2:$V$4,DK209,1),IF(AP209+VLOOKUP(BI209,NyLi1T!$L$2:$V$4,DK209,1)&gt;19,AP209-VLOOKUP(BI209,NyLi1T!$L$2:$V$4,DK209,1) &amp; " - " &amp; 19,AP209-VLOOKUP(BI209,NyLi1T!$L$2:$V$4,DK209,1) &amp; " - " &amp; AP209+VLOOKUP(BI209,NyLi1T!$L$2:$V$4,DK209,1))),""),"")</f>
        <v/>
      </c>
      <c r="BX209" s="4" t="str">
        <f>IF(AND(ISNUMBER(DK209),DK209&gt;7),IF(AND(ISNUMBER(AQ209),ISNUMBER(DK209)),IF(AQ209-VLOOKUP(BI209,NyLi2R!$L$2:$V$4,DK209,1)&lt;1,1 &amp; " - " &amp; AQ209+VLOOKUP(BI209,NyLi2R!$L$2:$V$4,DK209,1),IF(AQ209+VLOOKUP(BI209,NyLi2R!$L$2:$V$4,DK209,1)&gt;19,AQ209-VLOOKUP(BI209,NyLi2R!$L$2:$V$4,DK209,1) &amp; " - " &amp; 19,AQ209-VLOOKUP(BI209,NyLi2R!$L$2:$V$4,DK209,1) &amp; " - " &amp; AQ209+VLOOKUP(BI209,NyLi2R!$L$2:$V$4,DK209,1))),""),"")</f>
        <v/>
      </c>
      <c r="BY209" s="4" t="str">
        <f>IF(AND(ISNUMBER(DK209),DK209&gt;7),IF(AND(ISNUMBER(AR209),ISNUMBER(DK209)),IF(AR209-VLOOKUP(BI209,NyLi2E!$L$2:$V$4,DK209,1)&lt;1,1 &amp; " - " &amp; AR209+VLOOKUP(BI209,NyLi2E!$L$2:$V$4,DK209,1),IF(AR209+VLOOKUP(BI209,NyLi2E!$L$2:$V$4,DK209,1)&gt;19,AR209-VLOOKUP(BI209,NyLi2E!$L$2:$V$4,DK209,1) &amp; " - " &amp; 19,AR209-VLOOKUP(BI209,NyLi2E!$L$2:$V$4,DK209,1) &amp; " - " &amp; AR209+VLOOKUP(BI209,NyLi2E!$L$2:$V$4,DK209,1))),""),"")</f>
        <v/>
      </c>
      <c r="BZ209" s="4" t="str">
        <f>IF(AND(ISNUMBER(DK209),DK209&gt;7),IF(AND(ISNUMBER(AS209),ISNUMBER(DK209)),IF(AS209-VLOOKUP(BI209,NyLi2T!$L$2:$V$4,DK209,1)&lt;1,1 &amp; " - " &amp; AS209+VLOOKUP(BI209,NyLi2T!$L$2:$V$4,DK209,1),IF(AS209+VLOOKUP(BI209,NyLi2T!$L$2:$V$4,DK209,1)&gt;19,AS209-VLOOKUP(BI209,NyLi2T!$L$2:$V$4,DK209,1) &amp; " - " &amp; 19,AS209-VLOOKUP(BI209,NyLi2T!$L$2:$V$4,DK209,1) &amp; " - " &amp; AS209+VLOOKUP(BI209,NyLi2T!$L$2:$V$4,DK209,1))),""),"")</f>
        <v/>
      </c>
      <c r="CA209" s="4" t="str">
        <f>IF(AND(ISNUMBER(DK209),DK209&lt;8),IF(AND(ISNUMBER(AT209),ISNUMBER(DK209)),IF(AT209-VLOOKUP(BI209,NySs!$L$2:$V$4,DK209,1)&lt;1,1 &amp; " - " &amp; AT209+VLOOKUP(BI209,NySs!$L$2:$V$4,DK209,1),IF(AT209+VLOOKUP(BI209,NySs!$L$2:$V$4,DK209,1)&gt;19,AT209-VLOOKUP(BI209,NySs!$L$2:$V$4,DK209,1) &amp; " - " &amp; 19,AT209-VLOOKUP(BI209,NySs!$L$2:$V$4,DK209,1) &amp; " - " &amp; AT209+VLOOKUP(BI209,NySs!$L$2:$V$4,DK209,1))),""),"")</f>
        <v/>
      </c>
      <c r="CB209" s="4" t="str">
        <f>IF(AND(ISNUMBER(DK209),DK209&lt;9),IF(AND(ISNUMBER(AU209),ISNUMBER(DK209)),IF(AU209-VLOOKUP(BI209,NyEo!$L$2:$V$4,DK209,1)&lt;1,1 &amp; " - " &amp; AU209+VLOOKUP(BI209,NyEo!$L$2:$V$4,DK209,1),IF(AU209+VLOOKUP(BI209,NyEo!$L$2:$V$4,DK209,1)&gt;19,AU209-VLOOKUP(BI209,NyEo!$L$2:$V$4,DK209,1) &amp; " - " &amp; 19,AU209-VLOOKUP(BI209,NyEo!$L$2:$V$4,DK209,1) &amp; " - " &amp; AU209+VLOOKUP(BI209,NyEo!$L$2:$V$4,DK209,1))),""),"")</f>
        <v/>
      </c>
      <c r="CC209" s="4" t="str">
        <f>IF(AND(ISNUMBER(DK209),DK209&gt;7),IF(AND(ISNUMBER(AV209),ISNUMBER(DK209)),IF(AV209-VLOOKUP(BI209,NyHt!$L$2:$V$4,DK209,1)&lt;1,1 &amp; " - " &amp; AV209+VLOOKUP(BI209,NyHt!$L$2:$V$4,DK209,1),IF(AV209+VLOOKUP(BI209,NyHt!$L$2:$V$4,DK209,1)&gt;19,AV209-VLOOKUP(BI209,NyHt!$L$2:$V$4,DK209,1) &amp; " - " &amp; 19,AV209-VLOOKUP(BI209,NyHt!$L$2:$V$4,DK209,1) &amp; " - " &amp; AV209+VLOOKUP(BI209,NyHt!$L$2:$V$4,DK209,1))),""),"")</f>
        <v/>
      </c>
      <c r="CD209" s="4" t="str">
        <f>IF(AND(ISNUMBER(AW209),ISNUMBER(DK209)),IF(AW209-VLOOKUP(BI209,NySiF!$L$2:$V$4,DK209,1)&lt;1,1 &amp; " - " &amp; AW209+VLOOKUP(BI209,NySiF!$L$2:$V$4,DK209,1),IF(AW209+VLOOKUP(BI209,NySiF!$L$2:$V$4,DK209,1)&gt;19,AW209-VLOOKUP(BI209,NySiF!$L$2:$V$4,DK209,1) &amp; " - " &amp; 19,AW209-VLOOKUP(BI209,NySiF!$L$2:$V$4,DK209,1) &amp; " - " &amp; AW209+VLOOKUP(BI209,NySiF!$L$2:$V$4,DK209,1))),"")</f>
        <v/>
      </c>
      <c r="CE209" s="4" t="str">
        <f>IF(AND(ISNUMBER(AX209),ISNUMBER(DK209)),IF(AX209-VLOOKUP(BI209,NySiB!$L$2:$V$4,DK209,1)&lt;1,1 &amp; " - " &amp; AX209+VLOOKUP(BI209,NySiB!$L$2:$V$4,DK209,1),IF(AX209+VLOOKUP(BI209,NySiB!$L$2:$V$4,DK209,1)&gt;19,AX209-VLOOKUP(BI209,NySiB!$L$2:$V$4,DK209,1) &amp; " - " &amp; 19,AX209-VLOOKUP(BI209,NySiB!$L$2:$V$4,DK209,1) &amp; " - " &amp; AX209+VLOOKUP(BI209,NySiB!$L$2:$V$4,DK209,1))),"")</f>
        <v/>
      </c>
      <c r="CF209" s="4" t="str">
        <f>IF(AND(ISNUMBER(AY209),ISNUMBER(DK209)),IF(AY209-VLOOKUP(BI209,NySiT!$L$2:$V$4,DK209,1)&lt;1,1 &amp; " - " &amp; AY209+VLOOKUP(BI209,NySiT!$L$2:$V$4,DK209,1),IF(AY209+VLOOKUP(BI209,NySiT!$L$2:$V$4,DK209,1)&gt;19,AY209-VLOOKUP(BI209,NySiT!$L$2:$V$4,DK209,1) &amp; " - " &amp; 19,AY209-VLOOKUP(BI209,NySiT!$L$2:$V$4,DK209,1) &amp; " - " &amp; AY209+VLOOKUP(BI209,NySiT!$L$2:$V$4,DK209,1))),"")</f>
        <v/>
      </c>
      <c r="CG209" s="4" t="str">
        <f>IF(AND(ISNUMBER(AZ209),ISNUMBER(DK209)),IF(AZ209-VLOOKUP(BI209,NyVs!$L$2:$V$4,DK209,1)&lt;1,1 &amp; " - " &amp; AZ209+VLOOKUP(BI209,NyVs!$L$2:$V$4,DK209,1),IF(AZ209+VLOOKUP(BI209,NyVs!$L$2:$V$4,DK209,1)&gt;19,AZ209-VLOOKUP(BI209,NyVs!$L$2:$V$4,DK209,1) &amp; " - " &amp; 19,AZ209-VLOOKUP(BI209,NyVs!$L$2:$V$4,DK209,1) &amp; " - " &amp; AZ209+VLOOKUP(BI209,NyVs!$L$2:$V$4,DK209,1))),"")</f>
        <v/>
      </c>
      <c r="CH209" s="4" t="str">
        <f>IF(AND(ISNUMBER(BA209),ISNUMBER(DK209)),IF(BA209-VLOOKUP(BI209,NyPp!$L$2:$V$4,DK209,1)&lt;1,1 &amp; " - " &amp; BA209+VLOOKUP(BI209,NyPp!$L$2:$V$4,DK209,1),IF(BA209+VLOOKUP(BI209,NyPp!$L$2:$V$4,DK209,1)&gt;19,BA209-VLOOKUP(BI209,NyPp!$L$2:$V$4,DK209,1) &amp; " - " &amp; 19,BA209-VLOOKUP(BI209,NyPp!$L$2:$V$4,DK209,1) &amp; " - " &amp; BA209+VLOOKUP(BI209,NyPp!$L$2:$V$4,DK209,1))),"")</f>
        <v/>
      </c>
      <c r="CI209" s="4" t="str">
        <f>IF(AND(ISNUMBER(BB209),ISNUMBER(DK209)),IF(BB209-VLOOKUP(BI209,NyIGS!$L$2:$V$4,DK209,1)&lt;40,40 &amp; " - " &amp; BB209+VLOOKUP(BI209,NyIGS!$L$2:$V$4,DK209,1),IF(BB209+VLOOKUP(BI209,NyIGS!$L$2:$V$4,DK209,1)&gt;160,BB209-VLOOKUP(BI209,NyIGS!$L$2:$V$4,DK209,1) &amp; " - " &amp; 160,BB209-VLOOKUP(BI209,NyIGS!$L$2:$V$4,DK209,1) &amp; " - " &amp; BB209+VLOOKUP(BI209,NyIGS!$L$2:$V$4,DK209,1))),"")</f>
        <v/>
      </c>
      <c r="CJ209" s="4" t="str">
        <f>IF(AND(ISNUMBER(BC209),ISNUMBER(DK209)),IF(BC209-VLOOKUP(BI209,NyIRS!$L$2:$V$4,DK209,1)&lt;40,40 &amp; " - " &amp; BC209+VLOOKUP(BI209,NyIRS!$L$2:$V$4,DK209,1),IF(BC209+VLOOKUP(BI209,NyIRS!$L$2:$V$4,DK209,1)&gt;160,BC209-VLOOKUP(BI209,NyIRS!$L$2:$V$4,DK209,1) &amp; " - " &amp; 160,BC209-VLOOKUP(BI209,NyIRS!$L$2:$V$4,DK209,1) &amp; " - " &amp; BC209+VLOOKUP(BI209,NyIRS!$L$2:$V$4,DK209,1))),"")</f>
        <v/>
      </c>
      <c r="CK209" s="4" t="str">
        <f>IF(AND(ISNUMBER(BD209),ISNUMBER(DK209)),IF(BD209-VLOOKUP(BI209,NyIES!$L$2:$V$4,DK209,1)&lt;40,40 &amp; " - " &amp; BD209+VLOOKUP(BI209,NyIES!$L$2:$V$4,DK209,1),IF(BD209+VLOOKUP(BI209,NyIES!$L$2:$V$4,DK209,1)&gt;160,BD209-VLOOKUP(BI209,NyIES!$L$2:$V$4,DK209,1) &amp; " - " &amp; 160,BD209-VLOOKUP(BI209,NyIES!$L$2:$V$4,DK209,1) &amp; " - " &amp; BD209+VLOOKUP(BI209,NyIES!$L$2:$V$4,DK209,1))),"")</f>
        <v/>
      </c>
      <c r="CL209" s="4" t="str">
        <f>IF(AND(ISNUMBER(BE209),ISNUMBER(DK209)),IF(BE209-VLOOKUP(BI209,NyISI!$L$2:$V$4,DK209,1)&lt;40,40 &amp; " - " &amp; BE209+VLOOKUP(BI209,NyISI!$L$2:$V$4,DK209,1),IF(BE209+VLOOKUP(BI209,NyISI!$L$2:$V$4,DK209,1)&gt;160,BE209-VLOOKUP(BI209,NyISI!$L$2:$V$4,DK209,1) &amp; " - " &amp; 160,BE209-VLOOKUP(BI209,NyISI!$L$2:$V$4,DK209,1) &amp; " - " &amp; BE209+VLOOKUP(BI209,NyISI!$L$2:$V$4,DK209,1))),"")</f>
        <v/>
      </c>
      <c r="CM209" s="4" t="str">
        <f>IF(AND(ISNUMBER(DK209),DK209&lt;8),IF(AND(ISNUMBER(BF209),ISNUMBER(DK209)),IF(BF209-VLOOKUP(BI209,NyISS!$L$2:$V$4,DK209,1)&lt;40,40 &amp; " - " &amp; BF209+VLOOKUP(BI209,NyISS!$L$2:$V$4,DK209,1),IF(BF209+VLOOKUP(BI209,NyISS!$L$2:$V$4,DK209,1)&gt;160,BF209-VLOOKUP(BI209,NyISS!$L$2:$V$4,DK209,1) &amp; " - " &amp; 160,BF209-VLOOKUP(BI209,NyISS!$L$2:$V$4,DK209,1) &amp; " - " &amp; BF209+VLOOKUP(BI209,NyISS!$L$2:$V$4,DK209,1))),""),"")</f>
        <v/>
      </c>
      <c r="CN209" s="4" t="str">
        <f>IF(AND(ISNUMBER(DK209),DK209&gt;7),IF(AND(ISNUMBER(BG209),ISNUMBER(DK209)),IF(BG209-VLOOKUP(BI209,NyISM!$L$2:$V$4,DK209,1)&lt;40,40 &amp; " - " &amp; BG209+VLOOKUP(BI209,NyISM!$L$2:$V$4,DK209,1),IF(BG209+VLOOKUP(BI209,NyISM!$L$2:$V$4,DK209,1)&gt;160,BG209-VLOOKUP(BI209,NyISM!$L$2:$V$4,DK209,1) &amp; " - " &amp; 160,BG209-VLOOKUP(BI209,NyISM!$L$2:$V$4,DK209,1) &amp; " - " &amp; BG209+VLOOKUP(BI209,NyISM!$L$2:$V$4,DK209,1))),""),"")</f>
        <v/>
      </c>
      <c r="CO209" s="4" t="str">
        <f>IF(AND(ISNUMBER(BH209),ISNUMBER(DK209)),IF(BH209-VLOOKUP(BI209,NyIAM!$L$2:$V$4,DK209,1)&lt;40,40 &amp; " - " &amp; BH209+VLOOKUP(BI209,NyIAM!$L$2:$V$4,DK209,1),IF(BH209+VLOOKUP(BI209,NyIAM!$L$2:$V$4,DK209,1)&gt;160,BH209-VLOOKUP(BI209,NyIAM!$L$2:$V$4,DK209,1) &amp; " - " &amp; 160,BH209-VLOOKUP(BI209,NyIAM!$L$2:$V$4,DK209,1) &amp; " - " &amp; BH209+VLOOKUP(BI209,NyIAM!$L$2:$V$4,DK209,1))),"")</f>
        <v/>
      </c>
      <c r="CP209" s="4" t="str">
        <f>IF(AF209="","",IF(AND(ISNUMBER(AF209),ISNUMBER(DK209)),IF(VLOOKUP(AF209,NyOm!$A$2:$K$30,DK209,1)=1,"Onormalt få ord",IF(VLOOKUP(AF209,NyOm!$A$2:$K$30,DK209,1)=2,"Färre antal ord än normalt",IF(VLOOKUP(AF209,NyOm!$A$2:$K$30,DK209,1)=3,"Normalt antal ord","")))))</f>
        <v/>
      </c>
      <c r="CQ209" s="4" t="str">
        <f>IF(AB209="","",IF(AND(ISNUMBER(AB209),ISNUMBER(DK209)),IF(VLOOKUP(AB209,NyPbTid!$A$2:$K$218,DK209,1)=1,"Onormalt lång tidsåtgång",IF(VLOOKUP(AB209,NyPbTid!$A$2:$K$218,DK209,1)=2,"Långsammare än normalt",IF(VLOOKUP(AB209,NyPbTid!$A$2:$K$218,DK209,1)=3,"Normal tidsåtgång","")))))</f>
        <v/>
      </c>
      <c r="CR209" s="4" t="str">
        <f>IF(AC209="","",IF(AND(ISNUMBER(AC209),ISNUMBER(DK209)),IF(VLOOKUP(AC209,NyPbFel!$A$2:$K$18,DK209,1)=1,"Onormalt antal fel",IF(VLOOKUP(AC209,NyPbFel!$A$2:$K$18,DK209,1)=2,"Fler fel än normalt",IF(VLOOKUP(AC209,NyPbFel!$A$2:$K$18,DK209,1)=3,"Normalt antal fel","")))))</f>
        <v/>
      </c>
      <c r="CS209" s="4" t="str">
        <f t="shared" si="72"/>
        <v/>
      </c>
      <c r="CT209" s="4" t="str">
        <f>IF(OR(ISNUMBER(CS209),CS209="0**"),IF(ISNUMBER(CS209),CS209/ABS(CS209)*VLOOKUP(1,SignDiff!$A$3:$K$4,DK209,1),VLOOKUP(1,SignDiff!$A$3:$K$4,DK209,1)),"")</f>
        <v/>
      </c>
      <c r="CU209" s="4" t="str">
        <f>IF(OR(ISNUMBER(CS209),CS209="0**"),IF(ISNUMBER(CS209),CS209/ABS(CS209)*VLOOKUP(1,SignDiff!$A$7:$K$8,DK209,1),VLOOKUP(1,SignDiff!$A$7:$K$8,DK209,1)),"")</f>
        <v/>
      </c>
      <c r="CV209" s="4" t="str">
        <f t="shared" si="73"/>
        <v/>
      </c>
      <c r="CW209" s="4" t="str">
        <f t="shared" si="74"/>
        <v/>
      </c>
      <c r="CX209" s="4" t="str">
        <f>IF(OR(ISNUMBER(CS209),CS209="0**"),IF(CS209="0**",VLOOKUP(0,'IRS-IES'!$A$2:$C$43,2,1),IF(CS209&lt;0,VLOOKUP(ABS(CS209),'IRS-IES'!$A$2:$C$43,2,1),VLOOKUP(ABS(CS209),'IRS-IES'!$A$2:$C$43,3,1))),"")</f>
        <v/>
      </c>
      <c r="CY209" s="4" t="str">
        <f t="shared" si="75"/>
        <v/>
      </c>
      <c r="CZ209" s="4" t="str">
        <f>IF(OR(ISNUMBER(CY209),CY209="0**"),IF(ISNUMBER(CY209),CY209/ABS(CY209)*VLOOKUP(2,SignDiff!$A$3:$K$4,DK209,1),VLOOKUP(2,SignDiff!$A$3:$K$4,DK209,1)),"")</f>
        <v/>
      </c>
      <c r="DA209" s="4" t="str">
        <f>IF(OR(ISNUMBER(CY209),CY209="0**"),IF(ISNUMBER(CY209),CY209/ABS(CY209)*VLOOKUP(2,SignDiff!$A$7:$K$8,DK209,1),VLOOKUP(2,SignDiff!$A$7:$K$8,DK209,1)),"")</f>
        <v/>
      </c>
      <c r="DB209" s="4" t="str">
        <f t="shared" si="76"/>
        <v/>
      </c>
      <c r="DC209" s="4" t="str">
        <f t="shared" si="77"/>
        <v/>
      </c>
      <c r="DD209" s="4" t="str">
        <f>IF(OR(ISNUMBER(CY209),CY209="0**"),IF(CY209="0**",VLOOKUP(0,'ISI-ISS'!$A$2:$C$43,2,1),IF(CY209&lt;0,VLOOKUP(ABS(CY209),'ISI-ISS'!$A$2:$C$43,2,1),VLOOKUP(ABS(CY209),'ISI-ISS'!$A$2:$C$43,3,1))),"")</f>
        <v/>
      </c>
      <c r="DE209" s="4" t="str">
        <f t="shared" si="78"/>
        <v/>
      </c>
      <c r="DF209" s="4" t="str">
        <f>IF(OR(ISNUMBER(DE209),DE209="0**"),IF(ISNUMBER(DE209),DE209/ABS(DE209)*VLOOKUP(2,SignDiff!$A$3:$K$4,DK209,1),VLOOKUP(2,SignDiff!$A$3:$K$4,DK209,1)),"")</f>
        <v/>
      </c>
      <c r="DG209" s="4" t="str">
        <f>IF(OR(ISNUMBER(DE209),DE209="0**"),IF(ISNUMBER(DE209),DE209/ABS(DE209)*VLOOKUP(2,SignDiff!$A$7:$K$8,DK209,1),VLOOKUP(2,SignDiff!$A$7:$K$8,DK209,1)),"")</f>
        <v/>
      </c>
      <c r="DH209" s="4" t="str">
        <f t="shared" si="79"/>
        <v/>
      </c>
      <c r="DI209" s="4" t="str">
        <f t="shared" si="80"/>
        <v/>
      </c>
      <c r="DJ209" s="4" t="str">
        <f>IF(OR(ISNUMBER(DE209),DE209="0**"),IF(DE209="0**",VLOOKUP(0,'ISI-ISM'!$A$2:$C$43,2,1),IF(DE209&lt;0,VLOOKUP(ABS(DE209),'ISI-ISM'!$A$2:$C$43,2,1),VLOOKUP(ABS(DE209),'ISI-ISM'!$A$2:$C$43,3,1))),"")</f>
        <v/>
      </c>
      <c r="DK209" s="4" t="str">
        <f>IF(ISERROR(VLOOKUP(N209,age!$A$2:$C$11,2,1)),"",VLOOKUP(N209,age!$A$2:$C$11,2,1))</f>
        <v/>
      </c>
      <c r="DL209" s="4" t="str">
        <f>IF(ISERROR(VLOOKUP(N209,age!$A$2:$C$11,3,1)),"",VLOOKUP(N209,age!$A$2:$C$11,3,1))</f>
        <v/>
      </c>
      <c r="DM209" s="4">
        <f t="shared" si="67"/>
        <v>0</v>
      </c>
      <c r="DN209" s="4">
        <f t="shared" si="68"/>
        <v>0</v>
      </c>
      <c r="DO209" s="4">
        <f t="shared" si="69"/>
        <v>0</v>
      </c>
      <c r="DP209" s="4">
        <f t="shared" si="70"/>
        <v>0</v>
      </c>
      <c r="DQ209" s="4">
        <f t="shared" si="71"/>
        <v>0</v>
      </c>
      <c r="DR209" s="9" t="str">
        <f t="shared" si="81"/>
        <v/>
      </c>
      <c r="DS209" s="9" t="str">
        <f t="shared" si="82"/>
        <v/>
      </c>
      <c r="DT209" s="9" t="str">
        <f t="shared" si="83"/>
        <v/>
      </c>
      <c r="DU209" s="9" t="str">
        <f t="shared" si="84"/>
        <v/>
      </c>
      <c r="DV209" s="9" t="str">
        <f t="shared" si="85"/>
        <v/>
      </c>
      <c r="DW209" s="9" t="str">
        <f t="shared" si="86"/>
        <v/>
      </c>
      <c r="DX209" s="9" t="str">
        <f t="shared" si="87"/>
        <v/>
      </c>
      <c r="DY209" s="9" t="str">
        <f>IF(AND(ISNUMBER(AJ209),ISNUMBER(DK209)),IF(AJ209-VLOOKUP(BI209,NyFi!$L$2:$V$4,DK209,1)&lt;1,1,AJ209-VLOOKUP(BI209,NyFi!$L$2:$V$4,DK209,1)),"")</f>
        <v/>
      </c>
      <c r="DZ209" s="9" t="str">
        <f>IF(AND(ISNUMBER(DK209),DK209&lt;8),IF(AND(ISNUMBER(AK209),ISNUMBER(DK209)),IF(AK209-VLOOKUP(BI209,NyGs!$L$2:$V$4,DK209,1)&lt;1,1,AK209-VLOOKUP(BI209,NyGs!$L$2:$V$4,DK209,1)),""),"")</f>
        <v/>
      </c>
      <c r="EA209" s="9" t="str">
        <f>IF(AND(ISNUMBER(AL209),ISNUMBER(DK209)),IF(AL209-VLOOKUP(BI209,NyRm!$L$2:$V$4,DK209,1)&lt;1,1,AL209-VLOOKUP(BI209,NyRm!$L$2:$V$4,DK209,1)),"")</f>
        <v/>
      </c>
      <c r="EB209" s="9" t="str">
        <f>IF(AND(ISNUMBER(AM209),ISNUMBER(DK209)),IF(AM209-VLOOKUP(BI209,NyFm!$L$2:$V$4,DK209,1)&lt;1,1,AM209-VLOOKUP(BI209,NyFm!$L$2:$V$4,DK209,1)),"")</f>
        <v/>
      </c>
      <c r="EC209" s="9" t="str">
        <f>IF(AND(ISNUMBER(DK209),DK209&lt;8),IF(AND(ISNUMBER(AN209),ISNUMBER(DK209)),IF(AN209-VLOOKUP(BI209,NyLi1R!$L$2:$V$4,DK209,1)&lt;1,1,AN209-VLOOKUP(BI209,NyLi1R!$L$2:$V$4,DK209,1)),""),"")</f>
        <v/>
      </c>
      <c r="ED209" s="9" t="str">
        <f>IF(AND(ISNUMBER(DK209),DK209&lt;8),IF(AND(ISNUMBER(AO209),ISNUMBER(DK209)),IF(AO209-VLOOKUP(BI209,NyLi1E!$L$2:$V$4,DK209,1)&lt;1,1,AO209-VLOOKUP(BI209,NyLi1E!$L$2:$V$4,DK209,1)),""),"")</f>
        <v/>
      </c>
      <c r="EE209" s="9" t="str">
        <f>IF(AND(ISNUMBER(DK209),DK209&lt;8),IF(AND(ISNUMBER(AP209),ISNUMBER(DK209)),IF(AP209-VLOOKUP(BI209,NyLi1T!$L$2:$V$4,DK209,1)&lt;1,1,AP209-VLOOKUP(BI209,NyLi1T!$L$2:$V$4,DK209,1)),""),"")</f>
        <v/>
      </c>
      <c r="EF209" s="9" t="str">
        <f>IF(AND(ISNUMBER(DK209),DK209&gt;7),IF(AND(ISNUMBER(AQ209),ISNUMBER(DK209)),IF(AQ209-VLOOKUP(BI209,NyLi2R!$L$2:$V$4,DK209,1)&lt;1,1,AQ209-VLOOKUP(BI209,NyLi2R!$L$2:$V$4,DK209,1)),""),"")</f>
        <v/>
      </c>
      <c r="EG209" s="9" t="str">
        <f>IF(AND(ISNUMBER(DK209),DK209&gt;7),IF(AND(ISNUMBER(AR209),ISNUMBER(DK209)),IF(AR209-VLOOKUP(BI209,NyLi2E!$L$2:$V$4,DK209,1)&lt;1,1,AR209-VLOOKUP(BI209,NyLi2E!$L$2:$V$4,DK209,1)),""),"")</f>
        <v/>
      </c>
      <c r="EH209" s="9" t="str">
        <f>IF(AND(ISNUMBER(DK209),DK209&gt;7),IF(AND(ISNUMBER(AS209),ISNUMBER(DK209)),IF(AS209-VLOOKUP(BI209,NyLi2T!$L$2:$V$4,DK209,1)&lt;1,1,AS209-VLOOKUP(BI209,NyLi2T!$L$2:$V$4,DK209,1)),""),"")</f>
        <v/>
      </c>
      <c r="EI209" s="9" t="str">
        <f>IF(AND(ISNUMBER(DK209),DK209&lt;8),IF(AND(ISNUMBER(AT209),ISNUMBER(DK209)),IF(AT209-VLOOKUP(BI209,NySs!$L$2:$V$4,DK209,1)&lt;1,1,AT209-VLOOKUP(BI209,NySs!$L$2:$V$4,DK209,1)),""),"")</f>
        <v/>
      </c>
      <c r="EJ209" s="9" t="str">
        <f>IF(AND(ISNUMBER(DK209),DK209&lt;9),IF(AND(ISNUMBER(AU209),ISNUMBER(DK209)),IF(AU209-VLOOKUP(BI209,NyEo!$L$2:$V$4,DK209,1)&lt;1,1,AU209-VLOOKUP(BI209,NyEo!$L$2:$V$4,DK209,1)),""),"")</f>
        <v/>
      </c>
      <c r="EK209" s="9" t="str">
        <f>IF(AND(ISNUMBER(DK209),DK209&gt;7),IF(AND(ISNUMBER(AV209),ISNUMBER(DK209)),IF(AV209-VLOOKUP(BI209,NyHt!$L$2:$V$4,DK209,1)&lt;1,1,AV209-VLOOKUP(BI209,NyHt!$L$2:$V$4,DK209,1)),""),"")</f>
        <v/>
      </c>
      <c r="EL209" s="9" t="str">
        <f>IF(AND(ISNUMBER(AW209),ISNUMBER(DK209)),IF(AW209-VLOOKUP(BI209,NySiF!$L$2:$V$4,DK209,1)&lt;1,1,AW209-VLOOKUP(BI209,NySiF!$L$2:$V$4,DK209,1)),"")</f>
        <v/>
      </c>
      <c r="EM209" s="9" t="str">
        <f>IF(AND(ISNUMBER(AX209),ISNUMBER(DK209)),IF(AX209-VLOOKUP(BI209,NySiB!$L$2:$V$4,DK209,1)&lt;1,1,AX209-VLOOKUP(BI209,NySiB!$L$2:$V$4,DK209,1)),"")</f>
        <v/>
      </c>
      <c r="EN209" s="9" t="str">
        <f>IF(AND(ISNUMBER(AY209),ISNUMBER(DK209)),IF(AY209-VLOOKUP(BI209,NySiT!$L$2:$V$4,DK209,1)&lt;1,1,AY209-VLOOKUP(BI209,NySiT!$L$2:$V$4,DK209,1)),"")</f>
        <v/>
      </c>
      <c r="EO209" s="9" t="str">
        <f>IF(AND(ISNUMBER(AZ209),ISNUMBER(DK209)),IF(AZ209-VLOOKUP(BI209,NyVs!$L$2:$V$4,DK209,1)&lt;1,1,AZ209-VLOOKUP(BI209,NyVs!$L$2:$V$4,DK209,1)),"")</f>
        <v/>
      </c>
      <c r="EP209" s="9" t="str">
        <f>IF(AND(ISNUMBER(BA209),ISNUMBER(DK209)),IF(BA209-VLOOKUP(BI209,NyPp!$L$2:$V$4,DK209,1)&lt;1,1,BA209-VLOOKUP(BI209,NyPp!$L$2:$V$4,DK209,1)),"")</f>
        <v/>
      </c>
      <c r="EQ209" s="9" t="str">
        <f>IF(AND(ISNUMBER(BB209),ISNUMBER(DK209)),IF(BB209-VLOOKUP(BI209,NyIGS!$L$2:$V$4,DK209,1)&lt;40,40,BB209-VLOOKUP(BI209,NyIGS!$L$2:$V$4,DK209,1)),"")</f>
        <v/>
      </c>
      <c r="ER209" s="9" t="str">
        <f>IF(AND(ISNUMBER(BC209),ISNUMBER(DK209)),IF(BC209-VLOOKUP(BI209,NyIRS!$L$2:$V$4,DK209,1)&lt;40,40,BC209-VLOOKUP(BI209,NyIRS!$L$2:$V$4,DK209,1)),"")</f>
        <v/>
      </c>
      <c r="ES209" s="9" t="str">
        <f>IF(AND(ISNUMBER(BD209),ISNUMBER(DK209)),IF(BD209-VLOOKUP(BI209,NyIES!$L$2:$V$4,DK209,1)&lt;40,40,BD209-VLOOKUP(BI209,NyIES!$L$2:$V$4,DK209,1)),"")</f>
        <v/>
      </c>
      <c r="ET209" s="9" t="str">
        <f>IF(AND(ISNUMBER(BE209),ISNUMBER(DK209)),IF(BE209-VLOOKUP(BI209,NyISI!$L$2:$V$4,DK209,1)&lt;40,40,BE209-VLOOKUP(BI209,NyISI!$L$2:$V$4,DK209,1)),"")</f>
        <v/>
      </c>
      <c r="EU209" s="9" t="str">
        <f>IF(AND(ISNUMBER(DK209),DK209&lt;8),IF(AND(ISNUMBER(BF209),ISNUMBER(DK209)),IF(BF209-VLOOKUP(BI209,NyISS!$L$2:$V$4,DK209,1)&lt;40,40,BF209-VLOOKUP(BI209,NyISS!$L$2:$V$4,DK209,1)),""),"")</f>
        <v/>
      </c>
      <c r="EV209" s="9" t="str">
        <f>IF(AND(ISNUMBER(DK209),DK209&gt;7),IF(AND(ISNUMBER(BG209),ISNUMBER(DK209)),IF(BG209-VLOOKUP(BI209,NyISM!$L$2:$V$4,DK209,1)&lt;40,40,BG209-VLOOKUP(BI209,NyISM!$L$2:$V$4,DK209,1)),""),"")</f>
        <v/>
      </c>
      <c r="EW209" s="9" t="str">
        <f>IF(AND(ISNUMBER(BH209),ISNUMBER(DK209)),IF(BH209-VLOOKUP(BI209,NyIAM!$L$2:$V$4,DK209,1)&lt;40,40,BH209-VLOOKUP(BI209,NyIAM!$L$2:$V$4,DK209,1)),"")</f>
        <v/>
      </c>
      <c r="EX209" s="9" t="str">
        <f>IF(AND(ISNUMBER(AJ209),ISNUMBER(DK209)),IF(AJ209+VLOOKUP(BI209,NyFi!$L$2:$V$4,DK209,1)&gt;19,19,AJ209+VLOOKUP(BI209,NyFi!$L$2:$V$4,DK209,1)),"")</f>
        <v/>
      </c>
      <c r="EY209" s="9" t="str">
        <f>IF(AND(ISNUMBER(DK209),DK209&lt;8),IF(AND(ISNUMBER(AK209),ISNUMBER(DK209)),IF(AK209+VLOOKUP(BI209,NyGs!$L$2:$V$4,DK209,1)&gt;19,19,AK209+VLOOKUP(BI209,NyGs!$L$2:$V$4,DK209,1)),""),"")</f>
        <v/>
      </c>
      <c r="EZ209" s="9" t="str">
        <f>IF(AND(ISNUMBER(AL209),ISNUMBER(DK209)),IF(AL209+VLOOKUP(BI209,NyRm!$L$2:$V$4,DK209,1)&gt;19,19,AL209+VLOOKUP(BI209,NyRm!$L$2:$V$4,DK209,1)),"")</f>
        <v/>
      </c>
      <c r="FA209" s="9" t="str">
        <f>IF(AND(ISNUMBER(AM209),ISNUMBER(DK209)),IF(AM209+VLOOKUP(BI209,NyFm!$L$2:$V$4,DK209,1)&gt;19,19,AM209+VLOOKUP(BI209,NyFm!$L$2:$V$4,DK209,1)),"")</f>
        <v/>
      </c>
      <c r="FB209" s="9" t="str">
        <f>IF(AND(ISNUMBER(DK209),DK209&lt;8),IF(AND(ISNUMBER(AN209),ISNUMBER(DK209)),IF(AN209+VLOOKUP(BI209,NyLi1R!$L$2:$V$4,DK209,1)&gt;19,19,AN209+VLOOKUP(BI209,NyLi1R!$L$2:$V$4,DK209,1)),""),"")</f>
        <v/>
      </c>
      <c r="FC209" s="9" t="str">
        <f>IF(AND(ISNUMBER(DK209),DK209&lt;8),IF(AND(ISNUMBER(AO209),ISNUMBER(DK209)),IF(AO209+VLOOKUP(BI209,NyLi1E!$L$2:$V$4,DK209,1)&gt;19,19,AO209+VLOOKUP(BI209,NyLi1E!$L$2:$V$4,DK209,1)),""),"")</f>
        <v/>
      </c>
      <c r="FD209" s="9" t="str">
        <f>IF(AND(ISNUMBER(DK209),DK209&lt;8),IF(AND(ISNUMBER(AP209),ISNUMBER(DK209)),IF(AP209+VLOOKUP(BI209,NyLi1T!$L$2:$V$4,DK209,1)&gt;19,19,AP209+VLOOKUP(BI209,NyLi1T!$L$2:$V$4,DK209,1)),""),"")</f>
        <v/>
      </c>
      <c r="FE209" s="9" t="str">
        <f>IF(AND(ISNUMBER(DK209),DK209&gt;7),IF(AND(ISNUMBER(AQ209),ISNUMBER(DK209)),IF(AQ209+VLOOKUP(BI209,NyLi2R!$L$2:$V$4,DK209,1)&gt;19,19,AQ209+VLOOKUP(BI209,NyLi2R!$L$2:$V$4,DK209,1)),""),"")</f>
        <v/>
      </c>
      <c r="FF209" s="9" t="str">
        <f>IF(AND(ISNUMBER(DK209),DK209&gt;7),IF(AND(ISNUMBER(AR209),ISNUMBER(DK209)),IF(AR209+VLOOKUP(BI209,NyLi2E!$L$2:$V$4,DK209,1)&gt;19,19,AR209+VLOOKUP(BI209,NyLi2E!$L$2:$V$4,DK209,1)),""),"")</f>
        <v/>
      </c>
      <c r="FG209" s="9" t="str">
        <f>IF(AND(ISNUMBER(DK209),DK209&gt;7),IF(AND(ISNUMBER(AS209),ISNUMBER(DK209)),IF(AS209+VLOOKUP(BI209,NyLi2T!$L$2:$V$4,DK209,1)&gt;19,19,AS209+VLOOKUP(BI209,NyLi2T!$L$2:$V$4,DK209,1)),""),"")</f>
        <v/>
      </c>
      <c r="FH209" s="9" t="str">
        <f>IF(AND(ISNUMBER(DK209),DK209&lt;8),IF(AND(ISNUMBER(AT209),ISNUMBER(DK209)),IF(AT209+VLOOKUP(BI209,NySs!$L$2:$V$4,DK209,1)&gt;19,19,AT209+VLOOKUP(BI209,NySs!$L$2:$V$4,DK209,1)),""),"")</f>
        <v/>
      </c>
      <c r="FI209" s="9" t="str">
        <f>IF(AND(ISNUMBER(DK209),DK209&lt;9),IF(AND(ISNUMBER(AU209),ISNUMBER(DK209)),IF(AU209+VLOOKUP(BI209,NyEo!$L$2:$V$4,DK209,1)&gt;19,19,AU209+VLOOKUP(BI209,NyEo!$L$2:$V$4,DK209,1)),""),"")</f>
        <v/>
      </c>
      <c r="FJ209" s="9" t="str">
        <f>IF(AND(ISNUMBER(DK209),DK209&gt;7),IF(AND(ISNUMBER(AV209),ISNUMBER(DK209)),IF(AV209+VLOOKUP(BI209,NyHt!$L$2:$V$4,DK209,1)&gt;19,19,AV209+VLOOKUP(BI209,NyHt!$L$2:$V$4,DK209,1)),""),"")</f>
        <v/>
      </c>
      <c r="FK209" s="9" t="str">
        <f>IF(AND(ISNUMBER(AW209),ISNUMBER(DK209)),IF(AW209+VLOOKUP(BI209,NySiF!$L$2:$V$4,DK209,1)&gt;19,19,AW209+VLOOKUP(BI209,NySiF!$L$2:$V$4,DK209,1)),"")</f>
        <v/>
      </c>
      <c r="FL209" s="9" t="str">
        <f>IF(AND(ISNUMBER(AX209),ISNUMBER(DK209)),IF(AX209+VLOOKUP(BI209,NySiB!$L$2:$V$4,DK209,1)&gt;19,19,AX209+VLOOKUP(BI209,NySiB!$L$2:$V$4,DK209,1)),"")</f>
        <v/>
      </c>
      <c r="FM209" s="9" t="str">
        <f>IF(AND(ISNUMBER(AY209),ISNUMBER(DK209)),IF(AY209+VLOOKUP(BI209,NySiT!$L$2:$V$4,DK209,1)&gt;19,19,AY209+VLOOKUP(BI209,NySiT!$L$2:$V$4,DK209,1)),"")</f>
        <v/>
      </c>
      <c r="FN209" s="9" t="str">
        <f>IF(AND(ISNUMBER(AZ209),ISNUMBER(DK209)),IF(AZ209+VLOOKUP(BI209,NyVs!$L$2:$V$4,DK209,1)&gt;19,19,AZ209+VLOOKUP(BI209,NyVs!$L$2:$V$4,DK209,1)),"")</f>
        <v/>
      </c>
      <c r="FO209" s="9" t="str">
        <f>IF(AND(ISNUMBER(BA209),ISNUMBER(DK209)),IF(BA209+VLOOKUP(BI209,NyPp!$L$2:$V$4,DK209,1)&gt;19,19,BA209+VLOOKUP(BI209,NyPp!$L$2:$V$4,DK209,1)),"")</f>
        <v/>
      </c>
      <c r="FP209" s="9" t="str">
        <f>IF(AND(ISNUMBER(BB209),ISNUMBER(DK209)),IF(BB209+VLOOKUP(BI209,NyIGS!$L$2:$V$4,DK209,1)&gt;160,160,BB209+VLOOKUP(BI209,NyIGS!$L$2:$V$4,DK209,1)),"")</f>
        <v/>
      </c>
      <c r="FQ209" s="9" t="str">
        <f>IF(AND(ISNUMBER(BC209),ISNUMBER(DK209)),IF(BC209+VLOOKUP(BI209,NyIRS!$L$2:$V$4,DK209,1)&gt;160,160,BC209+VLOOKUP(BI209,NyIRS!$L$2:$V$4,DK209,1)),"")</f>
        <v/>
      </c>
      <c r="FR209" s="9" t="str">
        <f>IF(AND(ISNUMBER(BD209),ISNUMBER(DK209)),IF(BD209+VLOOKUP(BI209,NyIES!$L$2:$V$4,DK209,1)&gt;160,160, BD209+VLOOKUP(BI209,NyIES!$L$2:$V$4,DK209,1)),"")</f>
        <v/>
      </c>
      <c r="FS209" s="9" t="str">
        <f>IF(AND(ISNUMBER(BE209),ISNUMBER(DK209)),IF(BE209+VLOOKUP(BI209,NyISI!$L$2:$V$4,DK209,1)&gt;160,160,BE209+VLOOKUP(BI209,NyISI!$L$2:$V$4,DK209,1)),"")</f>
        <v/>
      </c>
      <c r="FT209" s="9" t="str">
        <f>IF(AND(ISNUMBER(DK209),DK209&lt;8),IF(AND(ISNUMBER(BF209),ISNUMBER(DK209)),IF(BF209+VLOOKUP(BI209,NyISS!$L$2:$V$4,DK209,1)&gt;160,160,BF209+VLOOKUP(BI209,NyISS!$L$2:$V$4,DK209,1)),""),"")</f>
        <v/>
      </c>
      <c r="FU209" s="9" t="str">
        <f>IF(AND(ISNUMBER(DK209),DK209&gt;7),IF(AND(ISNUMBER(BG209),ISNUMBER(DK209)),IF(BG209+VLOOKUP(BI209,NyISM!$L$2:$V$4,DK209,1)&gt;160,160,BG209+VLOOKUP(BI209,NyISM!$L$2:$V$4,DK209,1)),""),"")</f>
        <v/>
      </c>
      <c r="FV209" s="9" t="str">
        <f>IF(AND(ISNUMBER(BH209),ISNUMBER(DK209)),IF(BH209+VLOOKUP(BI209,NyIAM!$L$2:$V$4,DK209,1)&gt;160,160,BH209+VLOOKUP(BI209,NyIAM!$L$2:$V$4,DK209,1)),"")</f>
        <v/>
      </c>
    </row>
    <row r="210" spans="1:178" x14ac:dyDescent="0.2">
      <c r="A210" s="51"/>
      <c r="B210" s="51"/>
      <c r="C210" s="51"/>
      <c r="D210" s="51"/>
      <c r="E210" s="51"/>
      <c r="F210" s="51"/>
      <c r="G210" s="51"/>
      <c r="H210" s="51"/>
      <c r="I210" s="51"/>
      <c r="J210" s="52"/>
      <c r="K210" s="52"/>
      <c r="L210" s="53"/>
      <c r="M210" s="53"/>
      <c r="N210" s="58" t="str">
        <f t="shared" si="66"/>
        <v/>
      </c>
      <c r="O210" s="53"/>
      <c r="P210" s="53"/>
      <c r="Q210" s="53"/>
      <c r="R210" s="53"/>
      <c r="S210" s="53"/>
      <c r="T210" s="53"/>
      <c r="U210" s="53"/>
      <c r="V210" s="53"/>
      <c r="W210" s="53"/>
      <c r="X210" s="53"/>
      <c r="Y210" s="53"/>
      <c r="Z210" s="53"/>
      <c r="AA210" s="53"/>
      <c r="AB210" s="53"/>
      <c r="AC210" s="53"/>
      <c r="AD210" s="53"/>
      <c r="AE210" s="53"/>
      <c r="AF210" s="53"/>
      <c r="AG210" s="53"/>
      <c r="AH210" s="53"/>
      <c r="AI210" s="53"/>
      <c r="AJ210" s="4" t="str">
        <f>IF(O210="","",IF(ISNUMBER(N210),VLOOKUP(O210,NyFi!$A$2:$K$40,DK210),""))</f>
        <v/>
      </c>
      <c r="AK210" s="4" t="str">
        <f>IF(P210="","",IF(AND(ISNUMBER(N210),DK210&lt;8),VLOOKUP(P210,NyGs!$A$2:$G$41,DK210),""))</f>
        <v/>
      </c>
      <c r="AL210" s="4" t="str">
        <f>IF(AA210="","",IF(ISNUMBER(N210),VLOOKUP(AA210,NyRm!$A$2:$K$56,DK210),""))</f>
        <v/>
      </c>
      <c r="AM210" s="4" t="str">
        <f>IF(Z210="","",IF(ISNUMBER(N210),VLOOKUP(Z210,NyFm!$A$2:$K$46,DK210),""))</f>
        <v/>
      </c>
      <c r="AN210" s="4" t="str">
        <f>IF(U210="","",IF(AND(ISNUMBER(N210),DK210&lt;8),VLOOKUP(U210,NyLi1R!$A$2:$G$20,DK210),""))</f>
        <v/>
      </c>
      <c r="AO210" s="4" t="str">
        <f>IF(V210="","",IF(AND(ISNUMBER(N210),DK210&lt;8),VLOOKUP(V210,NyLi1E!$A$2:$G$20,DK210),""))</f>
        <v/>
      </c>
      <c r="AP210" s="4" t="str">
        <f>IF(AND(ISNUMBER(N210),ISNUMBER(AN210),ISNUMBER(AO210),DK210&lt;8),VLOOKUP(AN210+AO210,NyLi1T!$A$2:$G$40,DK210),"")</f>
        <v/>
      </c>
      <c r="AQ210" s="4" t="str">
        <f>IF(W210="","",IF(AND(ISNUMBER(N210),DK210&gt;7),VLOOKUP(W210,NyLi2R!$A$2:$K$20,DK210),""))</f>
        <v/>
      </c>
      <c r="AR210" s="4" t="str">
        <f>IF(X210="","",IF(AND(ISNUMBER(N210),DK210&gt;7),VLOOKUP(X210,NyLi2E!$A$2:$K$20,DK210),""))</f>
        <v/>
      </c>
      <c r="AS210" s="4" t="str">
        <f>IF(AND(ISNUMBER(N210),ISNUMBER(AQ210),ISNUMBER(AR210),DK210&gt;7),VLOOKUP(AQ210+AR210,NyLi2T!$A$2:$K$40,DK210),"")</f>
        <v/>
      </c>
      <c r="AT210" s="4" t="str">
        <f>IF(AE210="","",IF(AND(ISNUMBER(N210),DK210&lt;8),VLOOKUP(AE210,NySs!$A$2:$G$28,DK210),""))</f>
        <v/>
      </c>
      <c r="AU210" s="4" t="str">
        <f>IF(AD210="","",IF(AND(ISNUMBER(N210),DK210&lt;9),VLOOKUP(AD210,NyEo!$A$2:$H$22,DK210),""))</f>
        <v/>
      </c>
      <c r="AV210" s="4" t="str">
        <f>IF(Q210="","",IF(AND(ISNUMBER(N210),DK210&gt;7),VLOOKUP(Q210,NyHt!$A$2:$K$17,DK210),""))</f>
        <v/>
      </c>
      <c r="AW210" s="4" t="str">
        <f>IF(R210="","",IF(ISNUMBER(N210),VLOOKUP(R210,NySiF!$A$2:$K$18,DK210),""))</f>
        <v/>
      </c>
      <c r="AX210" s="4" t="str">
        <f>IF(S210="","",IF(ISNUMBER(N210),VLOOKUP(S210,NySiB!$A$2:$K$16,DK210),""))</f>
        <v/>
      </c>
      <c r="AY210" s="4" t="str">
        <f>IF(T210="","",IF(ISNUMBER(N210),VLOOKUP(T210,NySiT!$A$2:$K$32,DK210),""))</f>
        <v/>
      </c>
      <c r="AZ210" s="4" t="str">
        <f>IF(Y210="","",IF(ISNUMBER(N210),VLOOKUP(Y210,NyVs!$A$2:$K$86,DK210),""))</f>
        <v/>
      </c>
      <c r="BA210" s="4" t="str">
        <f>IF(AI210="","",IF(ISNUMBER(N210),VLOOKUP(AI210,NyPp!$A$2:$K$202,DK210),""))</f>
        <v/>
      </c>
      <c r="BB210" s="4" t="str">
        <f>IF(AND(ISNUMBER(AJ210),ISNUMBER(AK210),ISNUMBER(AL210),ISNUMBER(AM210),DK210&lt;8),IF(COUNTIF(O210,0)+COUNTIF(P210,0)+COUNTIF(AA210,0)+COUNTIF(Z210,0)&gt;1,"",VLOOKUP(AJ210+AK210+AL210+AM210,NyIGS!$A$2:$K$78,DK210)),IF(AND(ISNUMBER(AJ210),ISNUMBER(AL210),ISNUMBER(AM210),ISNUMBER(AS210),DK210&gt;7),IF(COUNTIF(O210,0)+COUNTIF(AA210,0)+COUNTIF(Z210,0)+AND(COUNTIF(W210,0),COUNTIF(X210,0))&gt;1,"",VLOOKUP(AJ210+AL210+AM210+AS210,NyIGS!$A$2:$K$78,DK210)),""))</f>
        <v/>
      </c>
      <c r="BC210" s="4" t="str">
        <f>IF(AND(ISNUMBER(AJ210),ISNUMBER(AN210),ISNUMBER(AT210),DK210&lt;8),IF(COUNTIF(O210,0)+COUNTIF(U210,0)+COUNTIF(AE210,0)&gt;1,"",VLOOKUP(AJ210+AN210+AT210,NyIRS!$A$2:$K$59,DK210)),IF(AND(ISNUMBER(AJ210),ISNUMBER(AQ210),DK210&gt;7),IF(COUNTIF(O210,0)+COUNTIF(W210,0)&gt;1,"",VLOOKUP(AJ210+AQ210,NyIRS!$A$2:$K$59,DK210)),""))</f>
        <v/>
      </c>
      <c r="BD210" s="4" t="str">
        <f>IF(AND(ISNUMBER(AK210),ISNUMBER(AL210),ISNUMBER(AM210),DK210&lt;8),IF(COUNTIF(P210,0)+COUNTIF(AA210,0)+COUNTIF(Z210,0)&gt;1,"",VLOOKUP(AK210+AL210+AM210,NyIES!$A$2:$K$59,DK210)),IF(AND(ISNUMBER(AL210),ISNUMBER(AM210),ISNUMBER(AR210),DK210&gt;7),IF(COUNTIF(AA210,0)+COUNTIF(Z210,0)+COUNTIF(X210,0)&gt;1,"",VLOOKUP(AL210+AM210+AR210,NyIES!$A$2:$K$59,DK210)),""))</f>
        <v/>
      </c>
      <c r="BE210" s="4" t="str">
        <f>IF(AND(ISNUMBER(AJ210),ISNUMBER(AP210),ISNUMBER(AU210),DK210&lt;8),IF(COUNTIF(O210,0)+AND(COUNTIF(U210,0),COUNTIF(V210,0))+COUNTIF(AD210,0)&gt;1,"",VLOOKUP(AJ210+AP210+AU210,NyISI!$A$2:$K$59,DK210)),IF(AND(ISNUMBER(AS210),ISNUMBER(AU210),ISNUMBER(AV210),DK210=8),IF(COUNTIF(AD210,0)+COUNTIF(Q210,0)+AND(COUNTIF(W210,0),COUNTIF(X210,0))&gt;1,"",VLOOKUP(AS210+AU210+AV210,NyISI!$A$2:$K$59,DK210)),IF(AND(ISNUMBER(AS210),ISNUMBER(AV210),DK210&gt;8),IF(COUNTIF(Q210,0)+AND(COUNTIF(W210,0),COUNTIF(X210,0))&gt;1,"",VLOOKUP(AS210+AV210,NyISI!$A$2:$K$59,DK210)),"")))</f>
        <v/>
      </c>
      <c r="BF210" s="4" t="str">
        <f>IF(AND(ISNUMBER(AT210),ISNUMBER(AK210),ISNUMBER(AL210),ISNUMBER(AM210),DK210&lt;8),IF(COUNTIF(P210,0)+COUNTIF(AA210,0)+COUNTIF(Z210,0)+COUNTIF(AE210,0)&gt;1,"",VLOOKUP(AT210+AK210+AL210+AM210,NyISS!$A$2:$G$78,DK210)),"")</f>
        <v/>
      </c>
      <c r="BG210" s="4" t="str">
        <f>IF(AND(ISNUMBER(AJ210),ISNUMBER(AL210),ISNUMBER(AM210),DK210&gt;7),IF(COUNTIF(O210,0)+COUNTIF(AA210,0)+COUNTIF(Z210,0)&gt;1,"",VLOOKUP(AJ210+AL210+AM210,NyISM!$A$2:$K$59,DK210)),"")</f>
        <v/>
      </c>
      <c r="BH210" s="4" t="str">
        <f>IF(AND(ISNUMBER(AY210),ISNUMBER(AZ210)),IF(COUNTIF(T210,0)+COUNTIF(Y210,0)&gt;1,"",VLOOKUP(AY210+AZ210,NyIAM!$A$2:$K$40,DK210)),"")</f>
        <v/>
      </c>
      <c r="BJ210" s="4" t="str">
        <f>IF(ISNUMBER(BB210),VLOOKUP(BB210,Percentil!$A$2:$B$122,2,1),"")</f>
        <v/>
      </c>
      <c r="BK210" s="4" t="str">
        <f>IF(ISNUMBER(BC210),VLOOKUP(BC210,Percentil!$A$2:$B$122,2,1),"")</f>
        <v/>
      </c>
      <c r="BL210" s="4" t="str">
        <f>IF(ISNUMBER(BD210),VLOOKUP(BD210,Percentil!$A$2:$B$122,2,1),"")</f>
        <v/>
      </c>
      <c r="BM210" s="4" t="str">
        <f>IF(ISNUMBER(BE210),VLOOKUP(BE210,Percentil!$A$2:$B$122,2,1),"")</f>
        <v/>
      </c>
      <c r="BN210" s="4" t="str">
        <f>IF(ISNUMBER(BF210),VLOOKUP(BF210,Percentil!$A$2:$B$122,2,1),"")</f>
        <v/>
      </c>
      <c r="BO210" s="4" t="str">
        <f>IF(ISNUMBER(BG210),VLOOKUP(BG210,Percentil!$A$2:$B$122,2,1),"")</f>
        <v/>
      </c>
      <c r="BP210" s="4" t="str">
        <f>IF(ISNUMBER(BH210),VLOOKUP(BH210,Percentil!$A$2:$B$122,2,1),"")</f>
        <v/>
      </c>
      <c r="BQ210" s="4" t="str">
        <f>IF(AND(ISNUMBER(AJ210),ISNUMBER(DK210)),IF(AJ210-VLOOKUP(BI210,NyFi!$L$2:$V$4,DK210,1)&lt;1,1 &amp; " - " &amp; AJ210+VLOOKUP(BI210,NyFi!$L$2:$V$4,DK210,1),IF(AJ210+VLOOKUP(BI210,NyFi!$L$2:$V$4,DK210,1)&gt;19,AJ210-VLOOKUP(BI210,NyFi!$L$2:$V$4,DK210,1) &amp; " - " &amp; 19,AJ210-VLOOKUP(BI210,NyFi!$L$2:$V$4,DK210,1) &amp; " - " &amp; AJ210+VLOOKUP(BI210,NyFi!$L$2:$V$4,DK210,1))),"")</f>
        <v/>
      </c>
      <c r="BR210" s="4" t="str">
        <f>IF(AND(ISNUMBER(DK210),DK210&lt;8),IF(AND(ISNUMBER(AK210),ISNUMBER(DK210)),IF(AK210-VLOOKUP(BI210,NyGs!$L$2:$V$4,DK210,1)&lt;1,1 &amp; " - " &amp; AK210+VLOOKUP(BI210,NyGs!$L$2:$V$4,DK210,1),IF(AK210+VLOOKUP(BI210,NyGs!$L$2:$V$4,DK210,1)&gt;19,AK210-VLOOKUP(BI210,NyGs!$L$2:$V$4,DK210,1) &amp; " - " &amp; 19,AK210-VLOOKUP(BI210,NyGs!$L$2:$V$4,DK210,1) &amp; " - " &amp; AK210+VLOOKUP(BI210,NyGs!$L$2:$V$4,DK210,1))),""),"")</f>
        <v/>
      </c>
      <c r="BS210" s="4" t="str">
        <f>IF(AND(ISNUMBER(AL210),ISNUMBER(DK210)),IF(AL210-VLOOKUP(BI210,NyRm!$L$2:$V$4,DK210,1)&lt;1,1 &amp; " - " &amp; AL210+VLOOKUP(BI210,NyRm!$L$2:$V$4,DK210,1),IF(AL210+VLOOKUP(BI210,NyRm!$L$2:$V$4,DK210,1)&gt;19,AL210-VLOOKUP(BI210,NyRm!$L$2:$V$4,DK210,1) &amp; " - " &amp; 19,AL210-VLOOKUP(BI210,NyRm!$L$2:$V$4,DK210,1) &amp; " - " &amp; AL210+VLOOKUP(BI210,NyRm!$L$2:$V$4,DK210,1))),"")</f>
        <v/>
      </c>
      <c r="BT210" s="4" t="str">
        <f>IF(AND(ISNUMBER(AM210),ISNUMBER(DK210)),IF(AM210-VLOOKUP(BI210,NyFm!$L$2:$V$4,DK210,1)&lt;1,1 &amp; " - " &amp; AM210+VLOOKUP(BI210,NyFm!$L$2:$V$4,DK210,1),IF(AM210+VLOOKUP(BI210,NyFm!$L$2:$V$4,DK210,1)&gt;19,AM210-VLOOKUP(BI210,NyFm!$L$2:$V$4,DK210,1) &amp; " - " &amp; 19,AM210-VLOOKUP(BI210,NyFm!$L$2:$V$4,DK210,1) &amp; " - " &amp; AM210+VLOOKUP(BI210,NyFm!$L$2:$V$4,DK210,1))),"")</f>
        <v/>
      </c>
      <c r="BU210" s="4" t="str">
        <f>IF(AND(ISNUMBER(DK210),DK210&lt;8),IF(AND(ISNUMBER(AN210),ISNUMBER(DK210)),IF(AN210-VLOOKUP(BI210,NyLi1R!$L$2:$V$4,DK210,1)&lt;1,1 &amp; " - " &amp; AN210+VLOOKUP(BI210,NyLi1R!$L$2:$V$4,DK210,1),IF(AN210+VLOOKUP(BI210,NyLi1R!$L$2:$V$4,DK210,1)&gt;19,AN210-VLOOKUP(BI210,NyLi1R!$L$2:$V$4,DK210,1) &amp; " - " &amp; 19,AN210-VLOOKUP(BI210,NyLi1R!$L$2:$V$4,DK210,1) &amp; " - " &amp; AN210+VLOOKUP(BI210,NyLi1R!$L$2:$V$4,DK210,1))),""),"")</f>
        <v/>
      </c>
      <c r="BV210" s="4" t="str">
        <f>IF(AND(ISNUMBER(DK210),DK210&lt;8),IF(AND(ISNUMBER(AO210),ISNUMBER(DK210)),IF(AO210-VLOOKUP(BI210,NyLi1E!$L$2:$V$4,DK210,1)&lt;1,1 &amp; " - " &amp; AO210+VLOOKUP(BI210,NyLi1E!$L$2:$V$4,DK210,1),IF(AO210+VLOOKUP(BI210,NyLi1E!$L$2:$V$4,DK210,1)&gt;19,AO210-VLOOKUP(BI210,NyLi1E!$L$2:$V$4,DK210,1) &amp; " - " &amp; 19,AO210-VLOOKUP(BI210,NyLi1E!$L$2:$V$4,DK210,1) &amp; " - " &amp; AO210+VLOOKUP(BI210,NyLi1E!$L$2:$V$4,DK210,1))),""),"")</f>
        <v/>
      </c>
      <c r="BW210" s="4" t="str">
        <f>IF(AND(ISNUMBER(DK210),DK210&lt;8),IF(AND(ISNUMBER(AP210),ISNUMBER(DK210)),IF(AP210-VLOOKUP(BI210,NyLi1T!$L$2:$V$4,DK210,1)&lt;1,1 &amp; " - " &amp; AP210+VLOOKUP(BI210,NyLi1T!$L$2:$V$4,DK210,1),IF(AP210+VLOOKUP(BI210,NyLi1T!$L$2:$V$4,DK210,1)&gt;19,AP210-VLOOKUP(BI210,NyLi1T!$L$2:$V$4,DK210,1) &amp; " - " &amp; 19,AP210-VLOOKUP(BI210,NyLi1T!$L$2:$V$4,DK210,1) &amp; " - " &amp; AP210+VLOOKUP(BI210,NyLi1T!$L$2:$V$4,DK210,1))),""),"")</f>
        <v/>
      </c>
      <c r="BX210" s="4" t="str">
        <f>IF(AND(ISNUMBER(DK210),DK210&gt;7),IF(AND(ISNUMBER(AQ210),ISNUMBER(DK210)),IF(AQ210-VLOOKUP(BI210,NyLi2R!$L$2:$V$4,DK210,1)&lt;1,1 &amp; " - " &amp; AQ210+VLOOKUP(BI210,NyLi2R!$L$2:$V$4,DK210,1),IF(AQ210+VLOOKUP(BI210,NyLi2R!$L$2:$V$4,DK210,1)&gt;19,AQ210-VLOOKUP(BI210,NyLi2R!$L$2:$V$4,DK210,1) &amp; " - " &amp; 19,AQ210-VLOOKUP(BI210,NyLi2R!$L$2:$V$4,DK210,1) &amp; " - " &amp; AQ210+VLOOKUP(BI210,NyLi2R!$L$2:$V$4,DK210,1))),""),"")</f>
        <v/>
      </c>
      <c r="BY210" s="4" t="str">
        <f>IF(AND(ISNUMBER(DK210),DK210&gt;7),IF(AND(ISNUMBER(AR210),ISNUMBER(DK210)),IF(AR210-VLOOKUP(BI210,NyLi2E!$L$2:$V$4,DK210,1)&lt;1,1 &amp; " - " &amp; AR210+VLOOKUP(BI210,NyLi2E!$L$2:$V$4,DK210,1),IF(AR210+VLOOKUP(BI210,NyLi2E!$L$2:$V$4,DK210,1)&gt;19,AR210-VLOOKUP(BI210,NyLi2E!$L$2:$V$4,DK210,1) &amp; " - " &amp; 19,AR210-VLOOKUP(BI210,NyLi2E!$L$2:$V$4,DK210,1) &amp; " - " &amp; AR210+VLOOKUP(BI210,NyLi2E!$L$2:$V$4,DK210,1))),""),"")</f>
        <v/>
      </c>
      <c r="BZ210" s="4" t="str">
        <f>IF(AND(ISNUMBER(DK210),DK210&gt;7),IF(AND(ISNUMBER(AS210),ISNUMBER(DK210)),IF(AS210-VLOOKUP(BI210,NyLi2T!$L$2:$V$4,DK210,1)&lt;1,1 &amp; " - " &amp; AS210+VLOOKUP(BI210,NyLi2T!$L$2:$V$4,DK210,1),IF(AS210+VLOOKUP(BI210,NyLi2T!$L$2:$V$4,DK210,1)&gt;19,AS210-VLOOKUP(BI210,NyLi2T!$L$2:$V$4,DK210,1) &amp; " - " &amp; 19,AS210-VLOOKUP(BI210,NyLi2T!$L$2:$V$4,DK210,1) &amp; " - " &amp; AS210+VLOOKUP(BI210,NyLi2T!$L$2:$V$4,DK210,1))),""),"")</f>
        <v/>
      </c>
      <c r="CA210" s="4" t="str">
        <f>IF(AND(ISNUMBER(DK210),DK210&lt;8),IF(AND(ISNUMBER(AT210),ISNUMBER(DK210)),IF(AT210-VLOOKUP(BI210,NySs!$L$2:$V$4,DK210,1)&lt;1,1 &amp; " - " &amp; AT210+VLOOKUP(BI210,NySs!$L$2:$V$4,DK210,1),IF(AT210+VLOOKUP(BI210,NySs!$L$2:$V$4,DK210,1)&gt;19,AT210-VLOOKUP(BI210,NySs!$L$2:$V$4,DK210,1) &amp; " - " &amp; 19,AT210-VLOOKUP(BI210,NySs!$L$2:$V$4,DK210,1) &amp; " - " &amp; AT210+VLOOKUP(BI210,NySs!$L$2:$V$4,DK210,1))),""),"")</f>
        <v/>
      </c>
      <c r="CB210" s="4" t="str">
        <f>IF(AND(ISNUMBER(DK210),DK210&lt;9),IF(AND(ISNUMBER(AU210),ISNUMBER(DK210)),IF(AU210-VLOOKUP(BI210,NyEo!$L$2:$V$4,DK210,1)&lt;1,1 &amp; " - " &amp; AU210+VLOOKUP(BI210,NyEo!$L$2:$V$4,DK210,1),IF(AU210+VLOOKUP(BI210,NyEo!$L$2:$V$4,DK210,1)&gt;19,AU210-VLOOKUP(BI210,NyEo!$L$2:$V$4,DK210,1) &amp; " - " &amp; 19,AU210-VLOOKUP(BI210,NyEo!$L$2:$V$4,DK210,1) &amp; " - " &amp; AU210+VLOOKUP(BI210,NyEo!$L$2:$V$4,DK210,1))),""),"")</f>
        <v/>
      </c>
      <c r="CC210" s="4" t="str">
        <f>IF(AND(ISNUMBER(DK210),DK210&gt;7),IF(AND(ISNUMBER(AV210),ISNUMBER(DK210)),IF(AV210-VLOOKUP(BI210,NyHt!$L$2:$V$4,DK210,1)&lt;1,1 &amp; " - " &amp; AV210+VLOOKUP(BI210,NyHt!$L$2:$V$4,DK210,1),IF(AV210+VLOOKUP(BI210,NyHt!$L$2:$V$4,DK210,1)&gt;19,AV210-VLOOKUP(BI210,NyHt!$L$2:$V$4,DK210,1) &amp; " - " &amp; 19,AV210-VLOOKUP(BI210,NyHt!$L$2:$V$4,DK210,1) &amp; " - " &amp; AV210+VLOOKUP(BI210,NyHt!$L$2:$V$4,DK210,1))),""),"")</f>
        <v/>
      </c>
      <c r="CD210" s="4" t="str">
        <f>IF(AND(ISNUMBER(AW210),ISNUMBER(DK210)),IF(AW210-VLOOKUP(BI210,NySiF!$L$2:$V$4,DK210,1)&lt;1,1 &amp; " - " &amp; AW210+VLOOKUP(BI210,NySiF!$L$2:$V$4,DK210,1),IF(AW210+VLOOKUP(BI210,NySiF!$L$2:$V$4,DK210,1)&gt;19,AW210-VLOOKUP(BI210,NySiF!$L$2:$V$4,DK210,1) &amp; " - " &amp; 19,AW210-VLOOKUP(BI210,NySiF!$L$2:$V$4,DK210,1) &amp; " - " &amp; AW210+VLOOKUP(BI210,NySiF!$L$2:$V$4,DK210,1))),"")</f>
        <v/>
      </c>
      <c r="CE210" s="4" t="str">
        <f>IF(AND(ISNUMBER(AX210),ISNUMBER(DK210)),IF(AX210-VLOOKUP(BI210,NySiB!$L$2:$V$4,DK210,1)&lt;1,1 &amp; " - " &amp; AX210+VLOOKUP(BI210,NySiB!$L$2:$V$4,DK210,1),IF(AX210+VLOOKUP(BI210,NySiB!$L$2:$V$4,DK210,1)&gt;19,AX210-VLOOKUP(BI210,NySiB!$L$2:$V$4,DK210,1) &amp; " - " &amp; 19,AX210-VLOOKUP(BI210,NySiB!$L$2:$V$4,DK210,1) &amp; " - " &amp; AX210+VLOOKUP(BI210,NySiB!$L$2:$V$4,DK210,1))),"")</f>
        <v/>
      </c>
      <c r="CF210" s="4" t="str">
        <f>IF(AND(ISNUMBER(AY210),ISNUMBER(DK210)),IF(AY210-VLOOKUP(BI210,NySiT!$L$2:$V$4,DK210,1)&lt;1,1 &amp; " - " &amp; AY210+VLOOKUP(BI210,NySiT!$L$2:$V$4,DK210,1),IF(AY210+VLOOKUP(BI210,NySiT!$L$2:$V$4,DK210,1)&gt;19,AY210-VLOOKUP(BI210,NySiT!$L$2:$V$4,DK210,1) &amp; " - " &amp; 19,AY210-VLOOKUP(BI210,NySiT!$L$2:$V$4,DK210,1) &amp; " - " &amp; AY210+VLOOKUP(BI210,NySiT!$L$2:$V$4,DK210,1))),"")</f>
        <v/>
      </c>
      <c r="CG210" s="4" t="str">
        <f>IF(AND(ISNUMBER(AZ210),ISNUMBER(DK210)),IF(AZ210-VLOOKUP(BI210,NyVs!$L$2:$V$4,DK210,1)&lt;1,1 &amp; " - " &amp; AZ210+VLOOKUP(BI210,NyVs!$L$2:$V$4,DK210,1),IF(AZ210+VLOOKUP(BI210,NyVs!$L$2:$V$4,DK210,1)&gt;19,AZ210-VLOOKUP(BI210,NyVs!$L$2:$V$4,DK210,1) &amp; " - " &amp; 19,AZ210-VLOOKUP(BI210,NyVs!$L$2:$V$4,DK210,1) &amp; " - " &amp; AZ210+VLOOKUP(BI210,NyVs!$L$2:$V$4,DK210,1))),"")</f>
        <v/>
      </c>
      <c r="CH210" s="4" t="str">
        <f>IF(AND(ISNUMBER(BA210),ISNUMBER(DK210)),IF(BA210-VLOOKUP(BI210,NyPp!$L$2:$V$4,DK210,1)&lt;1,1 &amp; " - " &amp; BA210+VLOOKUP(BI210,NyPp!$L$2:$V$4,DK210,1),IF(BA210+VLOOKUP(BI210,NyPp!$L$2:$V$4,DK210,1)&gt;19,BA210-VLOOKUP(BI210,NyPp!$L$2:$V$4,DK210,1) &amp; " - " &amp; 19,BA210-VLOOKUP(BI210,NyPp!$L$2:$V$4,DK210,1) &amp; " - " &amp; BA210+VLOOKUP(BI210,NyPp!$L$2:$V$4,DK210,1))),"")</f>
        <v/>
      </c>
      <c r="CI210" s="4" t="str">
        <f>IF(AND(ISNUMBER(BB210),ISNUMBER(DK210)),IF(BB210-VLOOKUP(BI210,NyIGS!$L$2:$V$4,DK210,1)&lt;40,40 &amp; " - " &amp; BB210+VLOOKUP(BI210,NyIGS!$L$2:$V$4,DK210,1),IF(BB210+VLOOKUP(BI210,NyIGS!$L$2:$V$4,DK210,1)&gt;160,BB210-VLOOKUP(BI210,NyIGS!$L$2:$V$4,DK210,1) &amp; " - " &amp; 160,BB210-VLOOKUP(BI210,NyIGS!$L$2:$V$4,DK210,1) &amp; " - " &amp; BB210+VLOOKUP(BI210,NyIGS!$L$2:$V$4,DK210,1))),"")</f>
        <v/>
      </c>
      <c r="CJ210" s="4" t="str">
        <f>IF(AND(ISNUMBER(BC210),ISNUMBER(DK210)),IF(BC210-VLOOKUP(BI210,NyIRS!$L$2:$V$4,DK210,1)&lt;40,40 &amp; " - " &amp; BC210+VLOOKUP(BI210,NyIRS!$L$2:$V$4,DK210,1),IF(BC210+VLOOKUP(BI210,NyIRS!$L$2:$V$4,DK210,1)&gt;160,BC210-VLOOKUP(BI210,NyIRS!$L$2:$V$4,DK210,1) &amp; " - " &amp; 160,BC210-VLOOKUP(BI210,NyIRS!$L$2:$V$4,DK210,1) &amp; " - " &amp; BC210+VLOOKUP(BI210,NyIRS!$L$2:$V$4,DK210,1))),"")</f>
        <v/>
      </c>
      <c r="CK210" s="4" t="str">
        <f>IF(AND(ISNUMBER(BD210),ISNUMBER(DK210)),IF(BD210-VLOOKUP(BI210,NyIES!$L$2:$V$4,DK210,1)&lt;40,40 &amp; " - " &amp; BD210+VLOOKUP(BI210,NyIES!$L$2:$V$4,DK210,1),IF(BD210+VLOOKUP(BI210,NyIES!$L$2:$V$4,DK210,1)&gt;160,BD210-VLOOKUP(BI210,NyIES!$L$2:$V$4,DK210,1) &amp; " - " &amp; 160,BD210-VLOOKUP(BI210,NyIES!$L$2:$V$4,DK210,1) &amp; " - " &amp; BD210+VLOOKUP(BI210,NyIES!$L$2:$V$4,DK210,1))),"")</f>
        <v/>
      </c>
      <c r="CL210" s="4" t="str">
        <f>IF(AND(ISNUMBER(BE210),ISNUMBER(DK210)),IF(BE210-VLOOKUP(BI210,NyISI!$L$2:$V$4,DK210,1)&lt;40,40 &amp; " - " &amp; BE210+VLOOKUP(BI210,NyISI!$L$2:$V$4,DK210,1),IF(BE210+VLOOKUP(BI210,NyISI!$L$2:$V$4,DK210,1)&gt;160,BE210-VLOOKUP(BI210,NyISI!$L$2:$V$4,DK210,1) &amp; " - " &amp; 160,BE210-VLOOKUP(BI210,NyISI!$L$2:$V$4,DK210,1) &amp; " - " &amp; BE210+VLOOKUP(BI210,NyISI!$L$2:$V$4,DK210,1))),"")</f>
        <v/>
      </c>
      <c r="CM210" s="4" t="str">
        <f>IF(AND(ISNUMBER(DK210),DK210&lt;8),IF(AND(ISNUMBER(BF210),ISNUMBER(DK210)),IF(BF210-VLOOKUP(BI210,NyISS!$L$2:$V$4,DK210,1)&lt;40,40 &amp; " - " &amp; BF210+VLOOKUP(BI210,NyISS!$L$2:$V$4,DK210,1),IF(BF210+VLOOKUP(BI210,NyISS!$L$2:$V$4,DK210,1)&gt;160,BF210-VLOOKUP(BI210,NyISS!$L$2:$V$4,DK210,1) &amp; " - " &amp; 160,BF210-VLOOKUP(BI210,NyISS!$L$2:$V$4,DK210,1) &amp; " - " &amp; BF210+VLOOKUP(BI210,NyISS!$L$2:$V$4,DK210,1))),""),"")</f>
        <v/>
      </c>
      <c r="CN210" s="4" t="str">
        <f>IF(AND(ISNUMBER(DK210),DK210&gt;7),IF(AND(ISNUMBER(BG210),ISNUMBER(DK210)),IF(BG210-VLOOKUP(BI210,NyISM!$L$2:$V$4,DK210,1)&lt;40,40 &amp; " - " &amp; BG210+VLOOKUP(BI210,NyISM!$L$2:$V$4,DK210,1),IF(BG210+VLOOKUP(BI210,NyISM!$L$2:$V$4,DK210,1)&gt;160,BG210-VLOOKUP(BI210,NyISM!$L$2:$V$4,DK210,1) &amp; " - " &amp; 160,BG210-VLOOKUP(BI210,NyISM!$L$2:$V$4,DK210,1) &amp; " - " &amp; BG210+VLOOKUP(BI210,NyISM!$L$2:$V$4,DK210,1))),""),"")</f>
        <v/>
      </c>
      <c r="CO210" s="4" t="str">
        <f>IF(AND(ISNUMBER(BH210),ISNUMBER(DK210)),IF(BH210-VLOOKUP(BI210,NyIAM!$L$2:$V$4,DK210,1)&lt;40,40 &amp; " - " &amp; BH210+VLOOKUP(BI210,NyIAM!$L$2:$V$4,DK210,1),IF(BH210+VLOOKUP(BI210,NyIAM!$L$2:$V$4,DK210,1)&gt;160,BH210-VLOOKUP(BI210,NyIAM!$L$2:$V$4,DK210,1) &amp; " - " &amp; 160,BH210-VLOOKUP(BI210,NyIAM!$L$2:$V$4,DK210,1) &amp; " - " &amp; BH210+VLOOKUP(BI210,NyIAM!$L$2:$V$4,DK210,1))),"")</f>
        <v/>
      </c>
      <c r="CP210" s="4" t="str">
        <f>IF(AF210="","",IF(AND(ISNUMBER(AF210),ISNUMBER(DK210)),IF(VLOOKUP(AF210,NyOm!$A$2:$K$30,DK210,1)=1,"Onormalt få ord",IF(VLOOKUP(AF210,NyOm!$A$2:$K$30,DK210,1)=2,"Färre antal ord än normalt",IF(VLOOKUP(AF210,NyOm!$A$2:$K$30,DK210,1)=3,"Normalt antal ord","")))))</f>
        <v/>
      </c>
      <c r="CQ210" s="4" t="str">
        <f>IF(AB210="","",IF(AND(ISNUMBER(AB210),ISNUMBER(DK210)),IF(VLOOKUP(AB210,NyPbTid!$A$2:$K$218,DK210,1)=1,"Onormalt lång tidsåtgång",IF(VLOOKUP(AB210,NyPbTid!$A$2:$K$218,DK210,1)=2,"Långsammare än normalt",IF(VLOOKUP(AB210,NyPbTid!$A$2:$K$218,DK210,1)=3,"Normal tidsåtgång","")))))</f>
        <v/>
      </c>
      <c r="CR210" s="4" t="str">
        <f>IF(AC210="","",IF(AND(ISNUMBER(AC210),ISNUMBER(DK210)),IF(VLOOKUP(AC210,NyPbFel!$A$2:$K$18,DK210,1)=1,"Onormalt antal fel",IF(VLOOKUP(AC210,NyPbFel!$A$2:$K$18,DK210,1)=2,"Fler fel än normalt",IF(VLOOKUP(AC210,NyPbFel!$A$2:$K$18,DK210,1)=3,"Normalt antal fel","")))))</f>
        <v/>
      </c>
      <c r="CS210" s="4" t="str">
        <f t="shared" si="72"/>
        <v/>
      </c>
      <c r="CT210" s="4" t="str">
        <f>IF(OR(ISNUMBER(CS210),CS210="0**"),IF(ISNUMBER(CS210),CS210/ABS(CS210)*VLOOKUP(1,SignDiff!$A$3:$K$4,DK210,1),VLOOKUP(1,SignDiff!$A$3:$K$4,DK210,1)),"")</f>
        <v/>
      </c>
      <c r="CU210" s="4" t="str">
        <f>IF(OR(ISNUMBER(CS210),CS210="0**"),IF(ISNUMBER(CS210),CS210/ABS(CS210)*VLOOKUP(1,SignDiff!$A$7:$K$8,DK210,1),VLOOKUP(1,SignDiff!$A$7:$K$8,DK210,1)),"")</f>
        <v/>
      </c>
      <c r="CV210" s="4" t="str">
        <f t="shared" si="73"/>
        <v/>
      </c>
      <c r="CW210" s="4" t="str">
        <f t="shared" si="74"/>
        <v/>
      </c>
      <c r="CX210" s="4" t="str">
        <f>IF(OR(ISNUMBER(CS210),CS210="0**"),IF(CS210="0**",VLOOKUP(0,'IRS-IES'!$A$2:$C$43,2,1),IF(CS210&lt;0,VLOOKUP(ABS(CS210),'IRS-IES'!$A$2:$C$43,2,1),VLOOKUP(ABS(CS210),'IRS-IES'!$A$2:$C$43,3,1))),"")</f>
        <v/>
      </c>
      <c r="CY210" s="4" t="str">
        <f t="shared" si="75"/>
        <v/>
      </c>
      <c r="CZ210" s="4" t="str">
        <f>IF(OR(ISNUMBER(CY210),CY210="0**"),IF(ISNUMBER(CY210),CY210/ABS(CY210)*VLOOKUP(2,SignDiff!$A$3:$K$4,DK210,1),VLOOKUP(2,SignDiff!$A$3:$K$4,DK210,1)),"")</f>
        <v/>
      </c>
      <c r="DA210" s="4" t="str">
        <f>IF(OR(ISNUMBER(CY210),CY210="0**"),IF(ISNUMBER(CY210),CY210/ABS(CY210)*VLOOKUP(2,SignDiff!$A$7:$K$8,DK210,1),VLOOKUP(2,SignDiff!$A$7:$K$8,DK210,1)),"")</f>
        <v/>
      </c>
      <c r="DB210" s="4" t="str">
        <f t="shared" si="76"/>
        <v/>
      </c>
      <c r="DC210" s="4" t="str">
        <f t="shared" si="77"/>
        <v/>
      </c>
      <c r="DD210" s="4" t="str">
        <f>IF(OR(ISNUMBER(CY210),CY210="0**"),IF(CY210="0**",VLOOKUP(0,'ISI-ISS'!$A$2:$C$43,2,1),IF(CY210&lt;0,VLOOKUP(ABS(CY210),'ISI-ISS'!$A$2:$C$43,2,1),VLOOKUP(ABS(CY210),'ISI-ISS'!$A$2:$C$43,3,1))),"")</f>
        <v/>
      </c>
      <c r="DE210" s="4" t="str">
        <f t="shared" si="78"/>
        <v/>
      </c>
      <c r="DF210" s="4" t="str">
        <f>IF(OR(ISNUMBER(DE210),DE210="0**"),IF(ISNUMBER(DE210),DE210/ABS(DE210)*VLOOKUP(2,SignDiff!$A$3:$K$4,DK210,1),VLOOKUP(2,SignDiff!$A$3:$K$4,DK210,1)),"")</f>
        <v/>
      </c>
      <c r="DG210" s="4" t="str">
        <f>IF(OR(ISNUMBER(DE210),DE210="0**"),IF(ISNUMBER(DE210),DE210/ABS(DE210)*VLOOKUP(2,SignDiff!$A$7:$K$8,DK210,1),VLOOKUP(2,SignDiff!$A$7:$K$8,DK210,1)),"")</f>
        <v/>
      </c>
      <c r="DH210" s="4" t="str">
        <f t="shared" si="79"/>
        <v/>
      </c>
      <c r="DI210" s="4" t="str">
        <f t="shared" si="80"/>
        <v/>
      </c>
      <c r="DJ210" s="4" t="str">
        <f>IF(OR(ISNUMBER(DE210),DE210="0**"),IF(DE210="0**",VLOOKUP(0,'ISI-ISM'!$A$2:$C$43,2,1),IF(DE210&lt;0,VLOOKUP(ABS(DE210),'ISI-ISM'!$A$2:$C$43,2,1),VLOOKUP(ABS(DE210),'ISI-ISM'!$A$2:$C$43,3,1))),"")</f>
        <v/>
      </c>
      <c r="DK210" s="4" t="str">
        <f>IF(ISERROR(VLOOKUP(N210,age!$A$2:$C$11,2,1)),"",VLOOKUP(N210,age!$A$2:$C$11,2,1))</f>
        <v/>
      </c>
      <c r="DL210" s="4" t="str">
        <f>IF(ISERROR(VLOOKUP(N210,age!$A$2:$C$11,3,1)),"",VLOOKUP(N210,age!$A$2:$C$11,3,1))</f>
        <v/>
      </c>
      <c r="DM210" s="4">
        <f t="shared" si="67"/>
        <v>0</v>
      </c>
      <c r="DN210" s="4">
        <f t="shared" si="68"/>
        <v>0</v>
      </c>
      <c r="DO210" s="4">
        <f t="shared" si="69"/>
        <v>0</v>
      </c>
      <c r="DP210" s="4">
        <f t="shared" si="70"/>
        <v>0</v>
      </c>
      <c r="DQ210" s="4">
        <f t="shared" si="71"/>
        <v>0</v>
      </c>
      <c r="DR210" s="9" t="str">
        <f t="shared" si="81"/>
        <v/>
      </c>
      <c r="DS210" s="9" t="str">
        <f t="shared" si="82"/>
        <v/>
      </c>
      <c r="DT210" s="9" t="str">
        <f t="shared" si="83"/>
        <v/>
      </c>
      <c r="DU210" s="9" t="str">
        <f t="shared" si="84"/>
        <v/>
      </c>
      <c r="DV210" s="9" t="str">
        <f t="shared" si="85"/>
        <v/>
      </c>
      <c r="DW210" s="9" t="str">
        <f t="shared" si="86"/>
        <v/>
      </c>
      <c r="DX210" s="9" t="str">
        <f t="shared" si="87"/>
        <v/>
      </c>
      <c r="DY210" s="9" t="str">
        <f>IF(AND(ISNUMBER(AJ210),ISNUMBER(DK210)),IF(AJ210-VLOOKUP(BI210,NyFi!$L$2:$V$4,DK210,1)&lt;1,1,AJ210-VLOOKUP(BI210,NyFi!$L$2:$V$4,DK210,1)),"")</f>
        <v/>
      </c>
      <c r="DZ210" s="9" t="str">
        <f>IF(AND(ISNUMBER(DK210),DK210&lt;8),IF(AND(ISNUMBER(AK210),ISNUMBER(DK210)),IF(AK210-VLOOKUP(BI210,NyGs!$L$2:$V$4,DK210,1)&lt;1,1,AK210-VLOOKUP(BI210,NyGs!$L$2:$V$4,DK210,1)),""),"")</f>
        <v/>
      </c>
      <c r="EA210" s="9" t="str">
        <f>IF(AND(ISNUMBER(AL210),ISNUMBER(DK210)),IF(AL210-VLOOKUP(BI210,NyRm!$L$2:$V$4,DK210,1)&lt;1,1,AL210-VLOOKUP(BI210,NyRm!$L$2:$V$4,DK210,1)),"")</f>
        <v/>
      </c>
      <c r="EB210" s="9" t="str">
        <f>IF(AND(ISNUMBER(AM210),ISNUMBER(DK210)),IF(AM210-VLOOKUP(BI210,NyFm!$L$2:$V$4,DK210,1)&lt;1,1,AM210-VLOOKUP(BI210,NyFm!$L$2:$V$4,DK210,1)),"")</f>
        <v/>
      </c>
      <c r="EC210" s="9" t="str">
        <f>IF(AND(ISNUMBER(DK210),DK210&lt;8),IF(AND(ISNUMBER(AN210),ISNUMBER(DK210)),IF(AN210-VLOOKUP(BI210,NyLi1R!$L$2:$V$4,DK210,1)&lt;1,1,AN210-VLOOKUP(BI210,NyLi1R!$L$2:$V$4,DK210,1)),""),"")</f>
        <v/>
      </c>
      <c r="ED210" s="9" t="str">
        <f>IF(AND(ISNUMBER(DK210),DK210&lt;8),IF(AND(ISNUMBER(AO210),ISNUMBER(DK210)),IF(AO210-VLOOKUP(BI210,NyLi1E!$L$2:$V$4,DK210,1)&lt;1,1,AO210-VLOOKUP(BI210,NyLi1E!$L$2:$V$4,DK210,1)),""),"")</f>
        <v/>
      </c>
      <c r="EE210" s="9" t="str">
        <f>IF(AND(ISNUMBER(DK210),DK210&lt;8),IF(AND(ISNUMBER(AP210),ISNUMBER(DK210)),IF(AP210-VLOOKUP(BI210,NyLi1T!$L$2:$V$4,DK210,1)&lt;1,1,AP210-VLOOKUP(BI210,NyLi1T!$L$2:$V$4,DK210,1)),""),"")</f>
        <v/>
      </c>
      <c r="EF210" s="9" t="str">
        <f>IF(AND(ISNUMBER(DK210),DK210&gt;7),IF(AND(ISNUMBER(AQ210),ISNUMBER(DK210)),IF(AQ210-VLOOKUP(BI210,NyLi2R!$L$2:$V$4,DK210,1)&lt;1,1,AQ210-VLOOKUP(BI210,NyLi2R!$L$2:$V$4,DK210,1)),""),"")</f>
        <v/>
      </c>
      <c r="EG210" s="9" t="str">
        <f>IF(AND(ISNUMBER(DK210),DK210&gt;7),IF(AND(ISNUMBER(AR210),ISNUMBER(DK210)),IF(AR210-VLOOKUP(BI210,NyLi2E!$L$2:$V$4,DK210,1)&lt;1,1,AR210-VLOOKUP(BI210,NyLi2E!$L$2:$V$4,DK210,1)),""),"")</f>
        <v/>
      </c>
      <c r="EH210" s="9" t="str">
        <f>IF(AND(ISNUMBER(DK210),DK210&gt;7),IF(AND(ISNUMBER(AS210),ISNUMBER(DK210)),IF(AS210-VLOOKUP(BI210,NyLi2T!$L$2:$V$4,DK210,1)&lt;1,1,AS210-VLOOKUP(BI210,NyLi2T!$L$2:$V$4,DK210,1)),""),"")</f>
        <v/>
      </c>
      <c r="EI210" s="9" t="str">
        <f>IF(AND(ISNUMBER(DK210),DK210&lt;8),IF(AND(ISNUMBER(AT210),ISNUMBER(DK210)),IF(AT210-VLOOKUP(BI210,NySs!$L$2:$V$4,DK210,1)&lt;1,1,AT210-VLOOKUP(BI210,NySs!$L$2:$V$4,DK210,1)),""),"")</f>
        <v/>
      </c>
      <c r="EJ210" s="9" t="str">
        <f>IF(AND(ISNUMBER(DK210),DK210&lt;9),IF(AND(ISNUMBER(AU210),ISNUMBER(DK210)),IF(AU210-VLOOKUP(BI210,NyEo!$L$2:$V$4,DK210,1)&lt;1,1,AU210-VLOOKUP(BI210,NyEo!$L$2:$V$4,DK210,1)),""),"")</f>
        <v/>
      </c>
      <c r="EK210" s="9" t="str">
        <f>IF(AND(ISNUMBER(DK210),DK210&gt;7),IF(AND(ISNUMBER(AV210),ISNUMBER(DK210)),IF(AV210-VLOOKUP(BI210,NyHt!$L$2:$V$4,DK210,1)&lt;1,1,AV210-VLOOKUP(BI210,NyHt!$L$2:$V$4,DK210,1)),""),"")</f>
        <v/>
      </c>
      <c r="EL210" s="9" t="str">
        <f>IF(AND(ISNUMBER(AW210),ISNUMBER(DK210)),IF(AW210-VLOOKUP(BI210,NySiF!$L$2:$V$4,DK210,1)&lt;1,1,AW210-VLOOKUP(BI210,NySiF!$L$2:$V$4,DK210,1)),"")</f>
        <v/>
      </c>
      <c r="EM210" s="9" t="str">
        <f>IF(AND(ISNUMBER(AX210),ISNUMBER(DK210)),IF(AX210-VLOOKUP(BI210,NySiB!$L$2:$V$4,DK210,1)&lt;1,1,AX210-VLOOKUP(BI210,NySiB!$L$2:$V$4,DK210,1)),"")</f>
        <v/>
      </c>
      <c r="EN210" s="9" t="str">
        <f>IF(AND(ISNUMBER(AY210),ISNUMBER(DK210)),IF(AY210-VLOOKUP(BI210,NySiT!$L$2:$V$4,DK210,1)&lt;1,1,AY210-VLOOKUP(BI210,NySiT!$L$2:$V$4,DK210,1)),"")</f>
        <v/>
      </c>
      <c r="EO210" s="9" t="str">
        <f>IF(AND(ISNUMBER(AZ210),ISNUMBER(DK210)),IF(AZ210-VLOOKUP(BI210,NyVs!$L$2:$V$4,DK210,1)&lt;1,1,AZ210-VLOOKUP(BI210,NyVs!$L$2:$V$4,DK210,1)),"")</f>
        <v/>
      </c>
      <c r="EP210" s="9" t="str">
        <f>IF(AND(ISNUMBER(BA210),ISNUMBER(DK210)),IF(BA210-VLOOKUP(BI210,NyPp!$L$2:$V$4,DK210,1)&lt;1,1,BA210-VLOOKUP(BI210,NyPp!$L$2:$V$4,DK210,1)),"")</f>
        <v/>
      </c>
      <c r="EQ210" s="9" t="str">
        <f>IF(AND(ISNUMBER(BB210),ISNUMBER(DK210)),IF(BB210-VLOOKUP(BI210,NyIGS!$L$2:$V$4,DK210,1)&lt;40,40,BB210-VLOOKUP(BI210,NyIGS!$L$2:$V$4,DK210,1)),"")</f>
        <v/>
      </c>
      <c r="ER210" s="9" t="str">
        <f>IF(AND(ISNUMBER(BC210),ISNUMBER(DK210)),IF(BC210-VLOOKUP(BI210,NyIRS!$L$2:$V$4,DK210,1)&lt;40,40,BC210-VLOOKUP(BI210,NyIRS!$L$2:$V$4,DK210,1)),"")</f>
        <v/>
      </c>
      <c r="ES210" s="9" t="str">
        <f>IF(AND(ISNUMBER(BD210),ISNUMBER(DK210)),IF(BD210-VLOOKUP(BI210,NyIES!$L$2:$V$4,DK210,1)&lt;40,40,BD210-VLOOKUP(BI210,NyIES!$L$2:$V$4,DK210,1)),"")</f>
        <v/>
      </c>
      <c r="ET210" s="9" t="str">
        <f>IF(AND(ISNUMBER(BE210),ISNUMBER(DK210)),IF(BE210-VLOOKUP(BI210,NyISI!$L$2:$V$4,DK210,1)&lt;40,40,BE210-VLOOKUP(BI210,NyISI!$L$2:$V$4,DK210,1)),"")</f>
        <v/>
      </c>
      <c r="EU210" s="9" t="str">
        <f>IF(AND(ISNUMBER(DK210),DK210&lt;8),IF(AND(ISNUMBER(BF210),ISNUMBER(DK210)),IF(BF210-VLOOKUP(BI210,NyISS!$L$2:$V$4,DK210,1)&lt;40,40,BF210-VLOOKUP(BI210,NyISS!$L$2:$V$4,DK210,1)),""),"")</f>
        <v/>
      </c>
      <c r="EV210" s="9" t="str">
        <f>IF(AND(ISNUMBER(DK210),DK210&gt;7),IF(AND(ISNUMBER(BG210),ISNUMBER(DK210)),IF(BG210-VLOOKUP(BI210,NyISM!$L$2:$V$4,DK210,1)&lt;40,40,BG210-VLOOKUP(BI210,NyISM!$L$2:$V$4,DK210,1)),""),"")</f>
        <v/>
      </c>
      <c r="EW210" s="9" t="str">
        <f>IF(AND(ISNUMBER(BH210),ISNUMBER(DK210)),IF(BH210-VLOOKUP(BI210,NyIAM!$L$2:$V$4,DK210,1)&lt;40,40,BH210-VLOOKUP(BI210,NyIAM!$L$2:$V$4,DK210,1)),"")</f>
        <v/>
      </c>
      <c r="EX210" s="9" t="str">
        <f>IF(AND(ISNUMBER(AJ210),ISNUMBER(DK210)),IF(AJ210+VLOOKUP(BI210,NyFi!$L$2:$V$4,DK210,1)&gt;19,19,AJ210+VLOOKUP(BI210,NyFi!$L$2:$V$4,DK210,1)),"")</f>
        <v/>
      </c>
      <c r="EY210" s="9" t="str">
        <f>IF(AND(ISNUMBER(DK210),DK210&lt;8),IF(AND(ISNUMBER(AK210),ISNUMBER(DK210)),IF(AK210+VLOOKUP(BI210,NyGs!$L$2:$V$4,DK210,1)&gt;19,19,AK210+VLOOKUP(BI210,NyGs!$L$2:$V$4,DK210,1)),""),"")</f>
        <v/>
      </c>
      <c r="EZ210" s="9" t="str">
        <f>IF(AND(ISNUMBER(AL210),ISNUMBER(DK210)),IF(AL210+VLOOKUP(BI210,NyRm!$L$2:$V$4,DK210,1)&gt;19,19,AL210+VLOOKUP(BI210,NyRm!$L$2:$V$4,DK210,1)),"")</f>
        <v/>
      </c>
      <c r="FA210" s="9" t="str">
        <f>IF(AND(ISNUMBER(AM210),ISNUMBER(DK210)),IF(AM210+VLOOKUP(BI210,NyFm!$L$2:$V$4,DK210,1)&gt;19,19,AM210+VLOOKUP(BI210,NyFm!$L$2:$V$4,DK210,1)),"")</f>
        <v/>
      </c>
      <c r="FB210" s="9" t="str">
        <f>IF(AND(ISNUMBER(DK210),DK210&lt;8),IF(AND(ISNUMBER(AN210),ISNUMBER(DK210)),IF(AN210+VLOOKUP(BI210,NyLi1R!$L$2:$V$4,DK210,1)&gt;19,19,AN210+VLOOKUP(BI210,NyLi1R!$L$2:$V$4,DK210,1)),""),"")</f>
        <v/>
      </c>
      <c r="FC210" s="9" t="str">
        <f>IF(AND(ISNUMBER(DK210),DK210&lt;8),IF(AND(ISNUMBER(AO210),ISNUMBER(DK210)),IF(AO210+VLOOKUP(BI210,NyLi1E!$L$2:$V$4,DK210,1)&gt;19,19,AO210+VLOOKUP(BI210,NyLi1E!$L$2:$V$4,DK210,1)),""),"")</f>
        <v/>
      </c>
      <c r="FD210" s="9" t="str">
        <f>IF(AND(ISNUMBER(DK210),DK210&lt;8),IF(AND(ISNUMBER(AP210),ISNUMBER(DK210)),IF(AP210+VLOOKUP(BI210,NyLi1T!$L$2:$V$4,DK210,1)&gt;19,19,AP210+VLOOKUP(BI210,NyLi1T!$L$2:$V$4,DK210,1)),""),"")</f>
        <v/>
      </c>
      <c r="FE210" s="9" t="str">
        <f>IF(AND(ISNUMBER(DK210),DK210&gt;7),IF(AND(ISNUMBER(AQ210),ISNUMBER(DK210)),IF(AQ210+VLOOKUP(BI210,NyLi2R!$L$2:$V$4,DK210,1)&gt;19,19,AQ210+VLOOKUP(BI210,NyLi2R!$L$2:$V$4,DK210,1)),""),"")</f>
        <v/>
      </c>
      <c r="FF210" s="9" t="str">
        <f>IF(AND(ISNUMBER(DK210),DK210&gt;7),IF(AND(ISNUMBER(AR210),ISNUMBER(DK210)),IF(AR210+VLOOKUP(BI210,NyLi2E!$L$2:$V$4,DK210,1)&gt;19,19,AR210+VLOOKUP(BI210,NyLi2E!$L$2:$V$4,DK210,1)),""),"")</f>
        <v/>
      </c>
      <c r="FG210" s="9" t="str">
        <f>IF(AND(ISNUMBER(DK210),DK210&gt;7),IF(AND(ISNUMBER(AS210),ISNUMBER(DK210)),IF(AS210+VLOOKUP(BI210,NyLi2T!$L$2:$V$4,DK210,1)&gt;19,19,AS210+VLOOKUP(BI210,NyLi2T!$L$2:$V$4,DK210,1)),""),"")</f>
        <v/>
      </c>
      <c r="FH210" s="9" t="str">
        <f>IF(AND(ISNUMBER(DK210),DK210&lt;8),IF(AND(ISNUMBER(AT210),ISNUMBER(DK210)),IF(AT210+VLOOKUP(BI210,NySs!$L$2:$V$4,DK210,1)&gt;19,19,AT210+VLOOKUP(BI210,NySs!$L$2:$V$4,DK210,1)),""),"")</f>
        <v/>
      </c>
      <c r="FI210" s="9" t="str">
        <f>IF(AND(ISNUMBER(DK210),DK210&lt;9),IF(AND(ISNUMBER(AU210),ISNUMBER(DK210)),IF(AU210+VLOOKUP(BI210,NyEo!$L$2:$V$4,DK210,1)&gt;19,19,AU210+VLOOKUP(BI210,NyEo!$L$2:$V$4,DK210,1)),""),"")</f>
        <v/>
      </c>
      <c r="FJ210" s="9" t="str">
        <f>IF(AND(ISNUMBER(DK210),DK210&gt;7),IF(AND(ISNUMBER(AV210),ISNUMBER(DK210)),IF(AV210+VLOOKUP(BI210,NyHt!$L$2:$V$4,DK210,1)&gt;19,19,AV210+VLOOKUP(BI210,NyHt!$L$2:$V$4,DK210,1)),""),"")</f>
        <v/>
      </c>
      <c r="FK210" s="9" t="str">
        <f>IF(AND(ISNUMBER(AW210),ISNUMBER(DK210)),IF(AW210+VLOOKUP(BI210,NySiF!$L$2:$V$4,DK210,1)&gt;19,19,AW210+VLOOKUP(BI210,NySiF!$L$2:$V$4,DK210,1)),"")</f>
        <v/>
      </c>
      <c r="FL210" s="9" t="str">
        <f>IF(AND(ISNUMBER(AX210),ISNUMBER(DK210)),IF(AX210+VLOOKUP(BI210,NySiB!$L$2:$V$4,DK210,1)&gt;19,19,AX210+VLOOKUP(BI210,NySiB!$L$2:$V$4,DK210,1)),"")</f>
        <v/>
      </c>
      <c r="FM210" s="9" t="str">
        <f>IF(AND(ISNUMBER(AY210),ISNUMBER(DK210)),IF(AY210+VLOOKUP(BI210,NySiT!$L$2:$V$4,DK210,1)&gt;19,19,AY210+VLOOKUP(BI210,NySiT!$L$2:$V$4,DK210,1)),"")</f>
        <v/>
      </c>
      <c r="FN210" s="9" t="str">
        <f>IF(AND(ISNUMBER(AZ210),ISNUMBER(DK210)),IF(AZ210+VLOOKUP(BI210,NyVs!$L$2:$V$4,DK210,1)&gt;19,19,AZ210+VLOOKUP(BI210,NyVs!$L$2:$V$4,DK210,1)),"")</f>
        <v/>
      </c>
      <c r="FO210" s="9" t="str">
        <f>IF(AND(ISNUMBER(BA210),ISNUMBER(DK210)),IF(BA210+VLOOKUP(BI210,NyPp!$L$2:$V$4,DK210,1)&gt;19,19,BA210+VLOOKUP(BI210,NyPp!$L$2:$V$4,DK210,1)),"")</f>
        <v/>
      </c>
      <c r="FP210" s="9" t="str">
        <f>IF(AND(ISNUMBER(BB210),ISNUMBER(DK210)),IF(BB210+VLOOKUP(BI210,NyIGS!$L$2:$V$4,DK210,1)&gt;160,160,BB210+VLOOKUP(BI210,NyIGS!$L$2:$V$4,DK210,1)),"")</f>
        <v/>
      </c>
      <c r="FQ210" s="9" t="str">
        <f>IF(AND(ISNUMBER(BC210),ISNUMBER(DK210)),IF(BC210+VLOOKUP(BI210,NyIRS!$L$2:$V$4,DK210,1)&gt;160,160,BC210+VLOOKUP(BI210,NyIRS!$L$2:$V$4,DK210,1)),"")</f>
        <v/>
      </c>
      <c r="FR210" s="9" t="str">
        <f>IF(AND(ISNUMBER(BD210),ISNUMBER(DK210)),IF(BD210+VLOOKUP(BI210,NyIES!$L$2:$V$4,DK210,1)&gt;160,160, BD210+VLOOKUP(BI210,NyIES!$L$2:$V$4,DK210,1)),"")</f>
        <v/>
      </c>
      <c r="FS210" s="9" t="str">
        <f>IF(AND(ISNUMBER(BE210),ISNUMBER(DK210)),IF(BE210+VLOOKUP(BI210,NyISI!$L$2:$V$4,DK210,1)&gt;160,160,BE210+VLOOKUP(BI210,NyISI!$L$2:$V$4,DK210,1)),"")</f>
        <v/>
      </c>
      <c r="FT210" s="9" t="str">
        <f>IF(AND(ISNUMBER(DK210),DK210&lt;8),IF(AND(ISNUMBER(BF210),ISNUMBER(DK210)),IF(BF210+VLOOKUP(BI210,NyISS!$L$2:$V$4,DK210,1)&gt;160,160,BF210+VLOOKUP(BI210,NyISS!$L$2:$V$4,DK210,1)),""),"")</f>
        <v/>
      </c>
      <c r="FU210" s="9" t="str">
        <f>IF(AND(ISNUMBER(DK210),DK210&gt;7),IF(AND(ISNUMBER(BG210),ISNUMBER(DK210)),IF(BG210+VLOOKUP(BI210,NyISM!$L$2:$V$4,DK210,1)&gt;160,160,BG210+VLOOKUP(BI210,NyISM!$L$2:$V$4,DK210,1)),""),"")</f>
        <v/>
      </c>
      <c r="FV210" s="9" t="str">
        <f>IF(AND(ISNUMBER(BH210),ISNUMBER(DK210)),IF(BH210+VLOOKUP(BI210,NyIAM!$L$2:$V$4,DK210,1)&gt;160,160,BH210+VLOOKUP(BI210,NyIAM!$L$2:$V$4,DK210,1)),"")</f>
        <v/>
      </c>
    </row>
    <row r="211" spans="1:178" x14ac:dyDescent="0.2">
      <c r="A211" s="51"/>
      <c r="B211" s="51"/>
      <c r="C211" s="51"/>
      <c r="D211" s="51"/>
      <c r="E211" s="51"/>
      <c r="F211" s="51"/>
      <c r="G211" s="51"/>
      <c r="H211" s="51"/>
      <c r="I211" s="51"/>
      <c r="J211" s="52"/>
      <c r="K211" s="52"/>
      <c r="L211" s="53"/>
      <c r="M211" s="53"/>
      <c r="N211" s="58" t="str">
        <f t="shared" si="66"/>
        <v/>
      </c>
      <c r="O211" s="53"/>
      <c r="P211" s="53"/>
      <c r="Q211" s="53"/>
      <c r="R211" s="53"/>
      <c r="S211" s="53"/>
      <c r="T211" s="53"/>
      <c r="U211" s="53"/>
      <c r="V211" s="53"/>
      <c r="W211" s="53"/>
      <c r="X211" s="53"/>
      <c r="Y211" s="53"/>
      <c r="Z211" s="53"/>
      <c r="AA211" s="53"/>
      <c r="AB211" s="53"/>
      <c r="AC211" s="53"/>
      <c r="AD211" s="53"/>
      <c r="AE211" s="53"/>
      <c r="AF211" s="53"/>
      <c r="AG211" s="53"/>
      <c r="AH211" s="53"/>
      <c r="AI211" s="53"/>
      <c r="AJ211" s="4" t="str">
        <f>IF(O211="","",IF(ISNUMBER(N211),VLOOKUP(O211,NyFi!$A$2:$K$40,DK211),""))</f>
        <v/>
      </c>
      <c r="AK211" s="4" t="str">
        <f>IF(P211="","",IF(AND(ISNUMBER(N211),DK211&lt;8),VLOOKUP(P211,NyGs!$A$2:$G$41,DK211),""))</f>
        <v/>
      </c>
      <c r="AL211" s="4" t="str">
        <f>IF(AA211="","",IF(ISNUMBER(N211),VLOOKUP(AA211,NyRm!$A$2:$K$56,DK211),""))</f>
        <v/>
      </c>
      <c r="AM211" s="4" t="str">
        <f>IF(Z211="","",IF(ISNUMBER(N211),VLOOKUP(Z211,NyFm!$A$2:$K$46,DK211),""))</f>
        <v/>
      </c>
      <c r="AN211" s="4" t="str">
        <f>IF(U211="","",IF(AND(ISNUMBER(N211),DK211&lt;8),VLOOKUP(U211,NyLi1R!$A$2:$G$20,DK211),""))</f>
        <v/>
      </c>
      <c r="AO211" s="4" t="str">
        <f>IF(V211="","",IF(AND(ISNUMBER(N211),DK211&lt;8),VLOOKUP(V211,NyLi1E!$A$2:$G$20,DK211),""))</f>
        <v/>
      </c>
      <c r="AP211" s="4" t="str">
        <f>IF(AND(ISNUMBER(N211),ISNUMBER(AN211),ISNUMBER(AO211),DK211&lt;8),VLOOKUP(AN211+AO211,NyLi1T!$A$2:$G$40,DK211),"")</f>
        <v/>
      </c>
      <c r="AQ211" s="4" t="str">
        <f>IF(W211="","",IF(AND(ISNUMBER(N211),DK211&gt;7),VLOOKUP(W211,NyLi2R!$A$2:$K$20,DK211),""))</f>
        <v/>
      </c>
      <c r="AR211" s="4" t="str">
        <f>IF(X211="","",IF(AND(ISNUMBER(N211),DK211&gt;7),VLOOKUP(X211,NyLi2E!$A$2:$K$20,DK211),""))</f>
        <v/>
      </c>
      <c r="AS211" s="4" t="str">
        <f>IF(AND(ISNUMBER(N211),ISNUMBER(AQ211),ISNUMBER(AR211),DK211&gt;7),VLOOKUP(AQ211+AR211,NyLi2T!$A$2:$K$40,DK211),"")</f>
        <v/>
      </c>
      <c r="AT211" s="4" t="str">
        <f>IF(AE211="","",IF(AND(ISNUMBER(N211),DK211&lt;8),VLOOKUP(AE211,NySs!$A$2:$G$28,DK211),""))</f>
        <v/>
      </c>
      <c r="AU211" s="4" t="str">
        <f>IF(AD211="","",IF(AND(ISNUMBER(N211),DK211&lt;9),VLOOKUP(AD211,NyEo!$A$2:$H$22,DK211),""))</f>
        <v/>
      </c>
      <c r="AV211" s="4" t="str">
        <f>IF(Q211="","",IF(AND(ISNUMBER(N211),DK211&gt;7),VLOOKUP(Q211,NyHt!$A$2:$K$17,DK211),""))</f>
        <v/>
      </c>
      <c r="AW211" s="4" t="str">
        <f>IF(R211="","",IF(ISNUMBER(N211),VLOOKUP(R211,NySiF!$A$2:$K$18,DK211),""))</f>
        <v/>
      </c>
      <c r="AX211" s="4" t="str">
        <f>IF(S211="","",IF(ISNUMBER(N211),VLOOKUP(S211,NySiB!$A$2:$K$16,DK211),""))</f>
        <v/>
      </c>
      <c r="AY211" s="4" t="str">
        <f>IF(T211="","",IF(ISNUMBER(N211),VLOOKUP(T211,NySiT!$A$2:$K$32,DK211),""))</f>
        <v/>
      </c>
      <c r="AZ211" s="4" t="str">
        <f>IF(Y211="","",IF(ISNUMBER(N211),VLOOKUP(Y211,NyVs!$A$2:$K$86,DK211),""))</f>
        <v/>
      </c>
      <c r="BA211" s="4" t="str">
        <f>IF(AI211="","",IF(ISNUMBER(N211),VLOOKUP(AI211,NyPp!$A$2:$K$202,DK211),""))</f>
        <v/>
      </c>
      <c r="BB211" s="4" t="str">
        <f>IF(AND(ISNUMBER(AJ211),ISNUMBER(AK211),ISNUMBER(AL211),ISNUMBER(AM211),DK211&lt;8),IF(COUNTIF(O211,0)+COUNTIF(P211,0)+COUNTIF(AA211,0)+COUNTIF(Z211,0)&gt;1,"",VLOOKUP(AJ211+AK211+AL211+AM211,NyIGS!$A$2:$K$78,DK211)),IF(AND(ISNUMBER(AJ211),ISNUMBER(AL211),ISNUMBER(AM211),ISNUMBER(AS211),DK211&gt;7),IF(COUNTIF(O211,0)+COUNTIF(AA211,0)+COUNTIF(Z211,0)+AND(COUNTIF(W211,0),COUNTIF(X211,0))&gt;1,"",VLOOKUP(AJ211+AL211+AM211+AS211,NyIGS!$A$2:$K$78,DK211)),""))</f>
        <v/>
      </c>
      <c r="BC211" s="4" t="str">
        <f>IF(AND(ISNUMBER(AJ211),ISNUMBER(AN211),ISNUMBER(AT211),DK211&lt;8),IF(COUNTIF(O211,0)+COUNTIF(U211,0)+COUNTIF(AE211,0)&gt;1,"",VLOOKUP(AJ211+AN211+AT211,NyIRS!$A$2:$K$59,DK211)),IF(AND(ISNUMBER(AJ211),ISNUMBER(AQ211),DK211&gt;7),IF(COUNTIF(O211,0)+COUNTIF(W211,0)&gt;1,"",VLOOKUP(AJ211+AQ211,NyIRS!$A$2:$K$59,DK211)),""))</f>
        <v/>
      </c>
      <c r="BD211" s="4" t="str">
        <f>IF(AND(ISNUMBER(AK211),ISNUMBER(AL211),ISNUMBER(AM211),DK211&lt;8),IF(COUNTIF(P211,0)+COUNTIF(AA211,0)+COUNTIF(Z211,0)&gt;1,"",VLOOKUP(AK211+AL211+AM211,NyIES!$A$2:$K$59,DK211)),IF(AND(ISNUMBER(AL211),ISNUMBER(AM211),ISNUMBER(AR211),DK211&gt;7),IF(COUNTIF(AA211,0)+COUNTIF(Z211,0)+COUNTIF(X211,0)&gt;1,"",VLOOKUP(AL211+AM211+AR211,NyIES!$A$2:$K$59,DK211)),""))</f>
        <v/>
      </c>
      <c r="BE211" s="4" t="str">
        <f>IF(AND(ISNUMBER(AJ211),ISNUMBER(AP211),ISNUMBER(AU211),DK211&lt;8),IF(COUNTIF(O211,0)+AND(COUNTIF(U211,0),COUNTIF(V211,0))+COUNTIF(AD211,0)&gt;1,"",VLOOKUP(AJ211+AP211+AU211,NyISI!$A$2:$K$59,DK211)),IF(AND(ISNUMBER(AS211),ISNUMBER(AU211),ISNUMBER(AV211),DK211=8),IF(COUNTIF(AD211,0)+COUNTIF(Q211,0)+AND(COUNTIF(W211,0),COUNTIF(X211,0))&gt;1,"",VLOOKUP(AS211+AU211+AV211,NyISI!$A$2:$K$59,DK211)),IF(AND(ISNUMBER(AS211),ISNUMBER(AV211),DK211&gt;8),IF(COUNTIF(Q211,0)+AND(COUNTIF(W211,0),COUNTIF(X211,0))&gt;1,"",VLOOKUP(AS211+AV211,NyISI!$A$2:$K$59,DK211)),"")))</f>
        <v/>
      </c>
      <c r="BF211" s="4" t="str">
        <f>IF(AND(ISNUMBER(AT211),ISNUMBER(AK211),ISNUMBER(AL211),ISNUMBER(AM211),DK211&lt;8),IF(COUNTIF(P211,0)+COUNTIF(AA211,0)+COUNTIF(Z211,0)+COUNTIF(AE211,0)&gt;1,"",VLOOKUP(AT211+AK211+AL211+AM211,NyISS!$A$2:$G$78,DK211)),"")</f>
        <v/>
      </c>
      <c r="BG211" s="4" t="str">
        <f>IF(AND(ISNUMBER(AJ211),ISNUMBER(AL211),ISNUMBER(AM211),DK211&gt;7),IF(COUNTIF(O211,0)+COUNTIF(AA211,0)+COUNTIF(Z211,0)&gt;1,"",VLOOKUP(AJ211+AL211+AM211,NyISM!$A$2:$K$59,DK211)),"")</f>
        <v/>
      </c>
      <c r="BH211" s="4" t="str">
        <f>IF(AND(ISNUMBER(AY211),ISNUMBER(AZ211)),IF(COUNTIF(T211,0)+COUNTIF(Y211,0)&gt;1,"",VLOOKUP(AY211+AZ211,NyIAM!$A$2:$K$40,DK211)),"")</f>
        <v/>
      </c>
      <c r="BJ211" s="4" t="str">
        <f>IF(ISNUMBER(BB211),VLOOKUP(BB211,Percentil!$A$2:$B$122,2,1),"")</f>
        <v/>
      </c>
      <c r="BK211" s="4" t="str">
        <f>IF(ISNUMBER(BC211),VLOOKUP(BC211,Percentil!$A$2:$B$122,2,1),"")</f>
        <v/>
      </c>
      <c r="BL211" s="4" t="str">
        <f>IF(ISNUMBER(BD211),VLOOKUP(BD211,Percentil!$A$2:$B$122,2,1),"")</f>
        <v/>
      </c>
      <c r="BM211" s="4" t="str">
        <f>IF(ISNUMBER(BE211),VLOOKUP(BE211,Percentil!$A$2:$B$122,2,1),"")</f>
        <v/>
      </c>
      <c r="BN211" s="4" t="str">
        <f>IF(ISNUMBER(BF211),VLOOKUP(BF211,Percentil!$A$2:$B$122,2,1),"")</f>
        <v/>
      </c>
      <c r="BO211" s="4" t="str">
        <f>IF(ISNUMBER(BG211),VLOOKUP(BG211,Percentil!$A$2:$B$122,2,1),"")</f>
        <v/>
      </c>
      <c r="BP211" s="4" t="str">
        <f>IF(ISNUMBER(BH211),VLOOKUP(BH211,Percentil!$A$2:$B$122,2,1),"")</f>
        <v/>
      </c>
      <c r="BQ211" s="4" t="str">
        <f>IF(AND(ISNUMBER(AJ211),ISNUMBER(DK211)),IF(AJ211-VLOOKUP(BI211,NyFi!$L$2:$V$4,DK211,1)&lt;1,1 &amp; " - " &amp; AJ211+VLOOKUP(BI211,NyFi!$L$2:$V$4,DK211,1),IF(AJ211+VLOOKUP(BI211,NyFi!$L$2:$V$4,DK211,1)&gt;19,AJ211-VLOOKUP(BI211,NyFi!$L$2:$V$4,DK211,1) &amp; " - " &amp; 19,AJ211-VLOOKUP(BI211,NyFi!$L$2:$V$4,DK211,1) &amp; " - " &amp; AJ211+VLOOKUP(BI211,NyFi!$L$2:$V$4,DK211,1))),"")</f>
        <v/>
      </c>
      <c r="BR211" s="4" t="str">
        <f>IF(AND(ISNUMBER(DK211),DK211&lt;8),IF(AND(ISNUMBER(AK211),ISNUMBER(DK211)),IF(AK211-VLOOKUP(BI211,NyGs!$L$2:$V$4,DK211,1)&lt;1,1 &amp; " - " &amp; AK211+VLOOKUP(BI211,NyGs!$L$2:$V$4,DK211,1),IF(AK211+VLOOKUP(BI211,NyGs!$L$2:$V$4,DK211,1)&gt;19,AK211-VLOOKUP(BI211,NyGs!$L$2:$V$4,DK211,1) &amp; " - " &amp; 19,AK211-VLOOKUP(BI211,NyGs!$L$2:$V$4,DK211,1) &amp; " - " &amp; AK211+VLOOKUP(BI211,NyGs!$L$2:$V$4,DK211,1))),""),"")</f>
        <v/>
      </c>
      <c r="BS211" s="4" t="str">
        <f>IF(AND(ISNUMBER(AL211),ISNUMBER(DK211)),IF(AL211-VLOOKUP(BI211,NyRm!$L$2:$V$4,DK211,1)&lt;1,1 &amp; " - " &amp; AL211+VLOOKUP(BI211,NyRm!$L$2:$V$4,DK211,1),IF(AL211+VLOOKUP(BI211,NyRm!$L$2:$V$4,DK211,1)&gt;19,AL211-VLOOKUP(BI211,NyRm!$L$2:$V$4,DK211,1) &amp; " - " &amp; 19,AL211-VLOOKUP(BI211,NyRm!$L$2:$V$4,DK211,1) &amp; " - " &amp; AL211+VLOOKUP(BI211,NyRm!$L$2:$V$4,DK211,1))),"")</f>
        <v/>
      </c>
      <c r="BT211" s="4" t="str">
        <f>IF(AND(ISNUMBER(AM211),ISNUMBER(DK211)),IF(AM211-VLOOKUP(BI211,NyFm!$L$2:$V$4,DK211,1)&lt;1,1 &amp; " - " &amp; AM211+VLOOKUP(BI211,NyFm!$L$2:$V$4,DK211,1),IF(AM211+VLOOKUP(BI211,NyFm!$L$2:$V$4,DK211,1)&gt;19,AM211-VLOOKUP(BI211,NyFm!$L$2:$V$4,DK211,1) &amp; " - " &amp; 19,AM211-VLOOKUP(BI211,NyFm!$L$2:$V$4,DK211,1) &amp; " - " &amp; AM211+VLOOKUP(BI211,NyFm!$L$2:$V$4,DK211,1))),"")</f>
        <v/>
      </c>
      <c r="BU211" s="4" t="str">
        <f>IF(AND(ISNUMBER(DK211),DK211&lt;8),IF(AND(ISNUMBER(AN211),ISNUMBER(DK211)),IF(AN211-VLOOKUP(BI211,NyLi1R!$L$2:$V$4,DK211,1)&lt;1,1 &amp; " - " &amp; AN211+VLOOKUP(BI211,NyLi1R!$L$2:$V$4,DK211,1),IF(AN211+VLOOKUP(BI211,NyLi1R!$L$2:$V$4,DK211,1)&gt;19,AN211-VLOOKUP(BI211,NyLi1R!$L$2:$V$4,DK211,1) &amp; " - " &amp; 19,AN211-VLOOKUP(BI211,NyLi1R!$L$2:$V$4,DK211,1) &amp; " - " &amp; AN211+VLOOKUP(BI211,NyLi1R!$L$2:$V$4,DK211,1))),""),"")</f>
        <v/>
      </c>
      <c r="BV211" s="4" t="str">
        <f>IF(AND(ISNUMBER(DK211),DK211&lt;8),IF(AND(ISNUMBER(AO211),ISNUMBER(DK211)),IF(AO211-VLOOKUP(BI211,NyLi1E!$L$2:$V$4,DK211,1)&lt;1,1 &amp; " - " &amp; AO211+VLOOKUP(BI211,NyLi1E!$L$2:$V$4,DK211,1),IF(AO211+VLOOKUP(BI211,NyLi1E!$L$2:$V$4,DK211,1)&gt;19,AO211-VLOOKUP(BI211,NyLi1E!$L$2:$V$4,DK211,1) &amp; " - " &amp; 19,AO211-VLOOKUP(BI211,NyLi1E!$L$2:$V$4,DK211,1) &amp; " - " &amp; AO211+VLOOKUP(BI211,NyLi1E!$L$2:$V$4,DK211,1))),""),"")</f>
        <v/>
      </c>
      <c r="BW211" s="4" t="str">
        <f>IF(AND(ISNUMBER(DK211),DK211&lt;8),IF(AND(ISNUMBER(AP211),ISNUMBER(DK211)),IF(AP211-VLOOKUP(BI211,NyLi1T!$L$2:$V$4,DK211,1)&lt;1,1 &amp; " - " &amp; AP211+VLOOKUP(BI211,NyLi1T!$L$2:$V$4,DK211,1),IF(AP211+VLOOKUP(BI211,NyLi1T!$L$2:$V$4,DK211,1)&gt;19,AP211-VLOOKUP(BI211,NyLi1T!$L$2:$V$4,DK211,1) &amp; " - " &amp; 19,AP211-VLOOKUP(BI211,NyLi1T!$L$2:$V$4,DK211,1) &amp; " - " &amp; AP211+VLOOKUP(BI211,NyLi1T!$L$2:$V$4,DK211,1))),""),"")</f>
        <v/>
      </c>
      <c r="BX211" s="4" t="str">
        <f>IF(AND(ISNUMBER(DK211),DK211&gt;7),IF(AND(ISNUMBER(AQ211),ISNUMBER(DK211)),IF(AQ211-VLOOKUP(BI211,NyLi2R!$L$2:$V$4,DK211,1)&lt;1,1 &amp; " - " &amp; AQ211+VLOOKUP(BI211,NyLi2R!$L$2:$V$4,DK211,1),IF(AQ211+VLOOKUP(BI211,NyLi2R!$L$2:$V$4,DK211,1)&gt;19,AQ211-VLOOKUP(BI211,NyLi2R!$L$2:$V$4,DK211,1) &amp; " - " &amp; 19,AQ211-VLOOKUP(BI211,NyLi2R!$L$2:$V$4,DK211,1) &amp; " - " &amp; AQ211+VLOOKUP(BI211,NyLi2R!$L$2:$V$4,DK211,1))),""),"")</f>
        <v/>
      </c>
      <c r="BY211" s="4" t="str">
        <f>IF(AND(ISNUMBER(DK211),DK211&gt;7),IF(AND(ISNUMBER(AR211),ISNUMBER(DK211)),IF(AR211-VLOOKUP(BI211,NyLi2E!$L$2:$V$4,DK211,1)&lt;1,1 &amp; " - " &amp; AR211+VLOOKUP(BI211,NyLi2E!$L$2:$V$4,DK211,1),IF(AR211+VLOOKUP(BI211,NyLi2E!$L$2:$V$4,DK211,1)&gt;19,AR211-VLOOKUP(BI211,NyLi2E!$L$2:$V$4,DK211,1) &amp; " - " &amp; 19,AR211-VLOOKUP(BI211,NyLi2E!$L$2:$V$4,DK211,1) &amp; " - " &amp; AR211+VLOOKUP(BI211,NyLi2E!$L$2:$V$4,DK211,1))),""),"")</f>
        <v/>
      </c>
      <c r="BZ211" s="4" t="str">
        <f>IF(AND(ISNUMBER(DK211),DK211&gt;7),IF(AND(ISNUMBER(AS211),ISNUMBER(DK211)),IF(AS211-VLOOKUP(BI211,NyLi2T!$L$2:$V$4,DK211,1)&lt;1,1 &amp; " - " &amp; AS211+VLOOKUP(BI211,NyLi2T!$L$2:$V$4,DK211,1),IF(AS211+VLOOKUP(BI211,NyLi2T!$L$2:$V$4,DK211,1)&gt;19,AS211-VLOOKUP(BI211,NyLi2T!$L$2:$V$4,DK211,1) &amp; " - " &amp; 19,AS211-VLOOKUP(BI211,NyLi2T!$L$2:$V$4,DK211,1) &amp; " - " &amp; AS211+VLOOKUP(BI211,NyLi2T!$L$2:$V$4,DK211,1))),""),"")</f>
        <v/>
      </c>
      <c r="CA211" s="4" t="str">
        <f>IF(AND(ISNUMBER(DK211),DK211&lt;8),IF(AND(ISNUMBER(AT211),ISNUMBER(DK211)),IF(AT211-VLOOKUP(BI211,NySs!$L$2:$V$4,DK211,1)&lt;1,1 &amp; " - " &amp; AT211+VLOOKUP(BI211,NySs!$L$2:$V$4,DK211,1),IF(AT211+VLOOKUP(BI211,NySs!$L$2:$V$4,DK211,1)&gt;19,AT211-VLOOKUP(BI211,NySs!$L$2:$V$4,DK211,1) &amp; " - " &amp; 19,AT211-VLOOKUP(BI211,NySs!$L$2:$V$4,DK211,1) &amp; " - " &amp; AT211+VLOOKUP(BI211,NySs!$L$2:$V$4,DK211,1))),""),"")</f>
        <v/>
      </c>
      <c r="CB211" s="4" t="str">
        <f>IF(AND(ISNUMBER(DK211),DK211&lt;9),IF(AND(ISNUMBER(AU211),ISNUMBER(DK211)),IF(AU211-VLOOKUP(BI211,NyEo!$L$2:$V$4,DK211,1)&lt;1,1 &amp; " - " &amp; AU211+VLOOKUP(BI211,NyEo!$L$2:$V$4,DK211,1),IF(AU211+VLOOKUP(BI211,NyEo!$L$2:$V$4,DK211,1)&gt;19,AU211-VLOOKUP(BI211,NyEo!$L$2:$V$4,DK211,1) &amp; " - " &amp; 19,AU211-VLOOKUP(BI211,NyEo!$L$2:$V$4,DK211,1) &amp; " - " &amp; AU211+VLOOKUP(BI211,NyEo!$L$2:$V$4,DK211,1))),""),"")</f>
        <v/>
      </c>
      <c r="CC211" s="4" t="str">
        <f>IF(AND(ISNUMBER(DK211),DK211&gt;7),IF(AND(ISNUMBER(AV211),ISNUMBER(DK211)),IF(AV211-VLOOKUP(BI211,NyHt!$L$2:$V$4,DK211,1)&lt;1,1 &amp; " - " &amp; AV211+VLOOKUP(BI211,NyHt!$L$2:$V$4,DK211,1),IF(AV211+VLOOKUP(BI211,NyHt!$L$2:$V$4,DK211,1)&gt;19,AV211-VLOOKUP(BI211,NyHt!$L$2:$V$4,DK211,1) &amp; " - " &amp; 19,AV211-VLOOKUP(BI211,NyHt!$L$2:$V$4,DK211,1) &amp; " - " &amp; AV211+VLOOKUP(BI211,NyHt!$L$2:$V$4,DK211,1))),""),"")</f>
        <v/>
      </c>
      <c r="CD211" s="4" t="str">
        <f>IF(AND(ISNUMBER(AW211),ISNUMBER(DK211)),IF(AW211-VLOOKUP(BI211,NySiF!$L$2:$V$4,DK211,1)&lt;1,1 &amp; " - " &amp; AW211+VLOOKUP(BI211,NySiF!$L$2:$V$4,DK211,1),IF(AW211+VLOOKUP(BI211,NySiF!$L$2:$V$4,DK211,1)&gt;19,AW211-VLOOKUP(BI211,NySiF!$L$2:$V$4,DK211,1) &amp; " - " &amp; 19,AW211-VLOOKUP(BI211,NySiF!$L$2:$V$4,DK211,1) &amp; " - " &amp; AW211+VLOOKUP(BI211,NySiF!$L$2:$V$4,DK211,1))),"")</f>
        <v/>
      </c>
      <c r="CE211" s="4" t="str">
        <f>IF(AND(ISNUMBER(AX211),ISNUMBER(DK211)),IF(AX211-VLOOKUP(BI211,NySiB!$L$2:$V$4,DK211,1)&lt;1,1 &amp; " - " &amp; AX211+VLOOKUP(BI211,NySiB!$L$2:$V$4,DK211,1),IF(AX211+VLOOKUP(BI211,NySiB!$L$2:$V$4,DK211,1)&gt;19,AX211-VLOOKUP(BI211,NySiB!$L$2:$V$4,DK211,1) &amp; " - " &amp; 19,AX211-VLOOKUP(BI211,NySiB!$L$2:$V$4,DK211,1) &amp; " - " &amp; AX211+VLOOKUP(BI211,NySiB!$L$2:$V$4,DK211,1))),"")</f>
        <v/>
      </c>
      <c r="CF211" s="4" t="str">
        <f>IF(AND(ISNUMBER(AY211),ISNUMBER(DK211)),IF(AY211-VLOOKUP(BI211,NySiT!$L$2:$V$4,DK211,1)&lt;1,1 &amp; " - " &amp; AY211+VLOOKUP(BI211,NySiT!$L$2:$V$4,DK211,1),IF(AY211+VLOOKUP(BI211,NySiT!$L$2:$V$4,DK211,1)&gt;19,AY211-VLOOKUP(BI211,NySiT!$L$2:$V$4,DK211,1) &amp; " - " &amp; 19,AY211-VLOOKUP(BI211,NySiT!$L$2:$V$4,DK211,1) &amp; " - " &amp; AY211+VLOOKUP(BI211,NySiT!$L$2:$V$4,DK211,1))),"")</f>
        <v/>
      </c>
      <c r="CG211" s="4" t="str">
        <f>IF(AND(ISNUMBER(AZ211),ISNUMBER(DK211)),IF(AZ211-VLOOKUP(BI211,NyVs!$L$2:$V$4,DK211,1)&lt;1,1 &amp; " - " &amp; AZ211+VLOOKUP(BI211,NyVs!$L$2:$V$4,DK211,1),IF(AZ211+VLOOKUP(BI211,NyVs!$L$2:$V$4,DK211,1)&gt;19,AZ211-VLOOKUP(BI211,NyVs!$L$2:$V$4,DK211,1) &amp; " - " &amp; 19,AZ211-VLOOKUP(BI211,NyVs!$L$2:$V$4,DK211,1) &amp; " - " &amp; AZ211+VLOOKUP(BI211,NyVs!$L$2:$V$4,DK211,1))),"")</f>
        <v/>
      </c>
      <c r="CH211" s="4" t="str">
        <f>IF(AND(ISNUMBER(BA211),ISNUMBER(DK211)),IF(BA211-VLOOKUP(BI211,NyPp!$L$2:$V$4,DK211,1)&lt;1,1 &amp; " - " &amp; BA211+VLOOKUP(BI211,NyPp!$L$2:$V$4,DK211,1),IF(BA211+VLOOKUP(BI211,NyPp!$L$2:$V$4,DK211,1)&gt;19,BA211-VLOOKUP(BI211,NyPp!$L$2:$V$4,DK211,1) &amp; " - " &amp; 19,BA211-VLOOKUP(BI211,NyPp!$L$2:$V$4,DK211,1) &amp; " - " &amp; BA211+VLOOKUP(BI211,NyPp!$L$2:$V$4,DK211,1))),"")</f>
        <v/>
      </c>
      <c r="CI211" s="4" t="str">
        <f>IF(AND(ISNUMBER(BB211),ISNUMBER(DK211)),IF(BB211-VLOOKUP(BI211,NyIGS!$L$2:$V$4,DK211,1)&lt;40,40 &amp; " - " &amp; BB211+VLOOKUP(BI211,NyIGS!$L$2:$V$4,DK211,1),IF(BB211+VLOOKUP(BI211,NyIGS!$L$2:$V$4,DK211,1)&gt;160,BB211-VLOOKUP(BI211,NyIGS!$L$2:$V$4,DK211,1) &amp; " - " &amp; 160,BB211-VLOOKUP(BI211,NyIGS!$L$2:$V$4,DK211,1) &amp; " - " &amp; BB211+VLOOKUP(BI211,NyIGS!$L$2:$V$4,DK211,1))),"")</f>
        <v/>
      </c>
      <c r="CJ211" s="4" t="str">
        <f>IF(AND(ISNUMBER(BC211),ISNUMBER(DK211)),IF(BC211-VLOOKUP(BI211,NyIRS!$L$2:$V$4,DK211,1)&lt;40,40 &amp; " - " &amp; BC211+VLOOKUP(BI211,NyIRS!$L$2:$V$4,DK211,1),IF(BC211+VLOOKUP(BI211,NyIRS!$L$2:$V$4,DK211,1)&gt;160,BC211-VLOOKUP(BI211,NyIRS!$L$2:$V$4,DK211,1) &amp; " - " &amp; 160,BC211-VLOOKUP(BI211,NyIRS!$L$2:$V$4,DK211,1) &amp; " - " &amp; BC211+VLOOKUP(BI211,NyIRS!$L$2:$V$4,DK211,1))),"")</f>
        <v/>
      </c>
      <c r="CK211" s="4" t="str">
        <f>IF(AND(ISNUMBER(BD211),ISNUMBER(DK211)),IF(BD211-VLOOKUP(BI211,NyIES!$L$2:$V$4,DK211,1)&lt;40,40 &amp; " - " &amp; BD211+VLOOKUP(BI211,NyIES!$L$2:$V$4,DK211,1),IF(BD211+VLOOKUP(BI211,NyIES!$L$2:$V$4,DK211,1)&gt;160,BD211-VLOOKUP(BI211,NyIES!$L$2:$V$4,DK211,1) &amp; " - " &amp; 160,BD211-VLOOKUP(BI211,NyIES!$L$2:$V$4,DK211,1) &amp; " - " &amp; BD211+VLOOKUP(BI211,NyIES!$L$2:$V$4,DK211,1))),"")</f>
        <v/>
      </c>
      <c r="CL211" s="4" t="str">
        <f>IF(AND(ISNUMBER(BE211),ISNUMBER(DK211)),IF(BE211-VLOOKUP(BI211,NyISI!$L$2:$V$4,DK211,1)&lt;40,40 &amp; " - " &amp; BE211+VLOOKUP(BI211,NyISI!$L$2:$V$4,DK211,1),IF(BE211+VLOOKUP(BI211,NyISI!$L$2:$V$4,DK211,1)&gt;160,BE211-VLOOKUP(BI211,NyISI!$L$2:$V$4,DK211,1) &amp; " - " &amp; 160,BE211-VLOOKUP(BI211,NyISI!$L$2:$V$4,DK211,1) &amp; " - " &amp; BE211+VLOOKUP(BI211,NyISI!$L$2:$V$4,DK211,1))),"")</f>
        <v/>
      </c>
      <c r="CM211" s="4" t="str">
        <f>IF(AND(ISNUMBER(DK211),DK211&lt;8),IF(AND(ISNUMBER(BF211),ISNUMBER(DK211)),IF(BF211-VLOOKUP(BI211,NyISS!$L$2:$V$4,DK211,1)&lt;40,40 &amp; " - " &amp; BF211+VLOOKUP(BI211,NyISS!$L$2:$V$4,DK211,1),IF(BF211+VLOOKUP(BI211,NyISS!$L$2:$V$4,DK211,1)&gt;160,BF211-VLOOKUP(BI211,NyISS!$L$2:$V$4,DK211,1) &amp; " - " &amp; 160,BF211-VLOOKUP(BI211,NyISS!$L$2:$V$4,DK211,1) &amp; " - " &amp; BF211+VLOOKUP(BI211,NyISS!$L$2:$V$4,DK211,1))),""),"")</f>
        <v/>
      </c>
      <c r="CN211" s="4" t="str">
        <f>IF(AND(ISNUMBER(DK211),DK211&gt;7),IF(AND(ISNUMBER(BG211),ISNUMBER(DK211)),IF(BG211-VLOOKUP(BI211,NyISM!$L$2:$V$4,DK211,1)&lt;40,40 &amp; " - " &amp; BG211+VLOOKUP(BI211,NyISM!$L$2:$V$4,DK211,1),IF(BG211+VLOOKUP(BI211,NyISM!$L$2:$V$4,DK211,1)&gt;160,BG211-VLOOKUP(BI211,NyISM!$L$2:$V$4,DK211,1) &amp; " - " &amp; 160,BG211-VLOOKUP(BI211,NyISM!$L$2:$V$4,DK211,1) &amp; " - " &amp; BG211+VLOOKUP(BI211,NyISM!$L$2:$V$4,DK211,1))),""),"")</f>
        <v/>
      </c>
      <c r="CO211" s="4" t="str">
        <f>IF(AND(ISNUMBER(BH211),ISNUMBER(DK211)),IF(BH211-VLOOKUP(BI211,NyIAM!$L$2:$V$4,DK211,1)&lt;40,40 &amp; " - " &amp; BH211+VLOOKUP(BI211,NyIAM!$L$2:$V$4,DK211,1),IF(BH211+VLOOKUP(BI211,NyIAM!$L$2:$V$4,DK211,1)&gt;160,BH211-VLOOKUP(BI211,NyIAM!$L$2:$V$4,DK211,1) &amp; " - " &amp; 160,BH211-VLOOKUP(BI211,NyIAM!$L$2:$V$4,DK211,1) &amp; " - " &amp; BH211+VLOOKUP(BI211,NyIAM!$L$2:$V$4,DK211,1))),"")</f>
        <v/>
      </c>
      <c r="CP211" s="4" t="str">
        <f>IF(AF211="","",IF(AND(ISNUMBER(AF211),ISNUMBER(DK211)),IF(VLOOKUP(AF211,NyOm!$A$2:$K$30,DK211,1)=1,"Onormalt få ord",IF(VLOOKUP(AF211,NyOm!$A$2:$K$30,DK211,1)=2,"Färre antal ord än normalt",IF(VLOOKUP(AF211,NyOm!$A$2:$K$30,DK211,1)=3,"Normalt antal ord","")))))</f>
        <v/>
      </c>
      <c r="CQ211" s="4" t="str">
        <f>IF(AB211="","",IF(AND(ISNUMBER(AB211),ISNUMBER(DK211)),IF(VLOOKUP(AB211,NyPbTid!$A$2:$K$218,DK211,1)=1,"Onormalt lång tidsåtgång",IF(VLOOKUP(AB211,NyPbTid!$A$2:$K$218,DK211,1)=2,"Långsammare än normalt",IF(VLOOKUP(AB211,NyPbTid!$A$2:$K$218,DK211,1)=3,"Normal tidsåtgång","")))))</f>
        <v/>
      </c>
      <c r="CR211" s="4" t="str">
        <f>IF(AC211="","",IF(AND(ISNUMBER(AC211),ISNUMBER(DK211)),IF(VLOOKUP(AC211,NyPbFel!$A$2:$K$18,DK211,1)=1,"Onormalt antal fel",IF(VLOOKUP(AC211,NyPbFel!$A$2:$K$18,DK211,1)=2,"Fler fel än normalt",IF(VLOOKUP(AC211,NyPbFel!$A$2:$K$18,DK211,1)=3,"Normalt antal fel","")))))</f>
        <v/>
      </c>
      <c r="CS211" s="4" t="str">
        <f t="shared" si="72"/>
        <v/>
      </c>
      <c r="CT211" s="4" t="str">
        <f>IF(OR(ISNUMBER(CS211),CS211="0**"),IF(ISNUMBER(CS211),CS211/ABS(CS211)*VLOOKUP(1,SignDiff!$A$3:$K$4,DK211,1),VLOOKUP(1,SignDiff!$A$3:$K$4,DK211,1)),"")</f>
        <v/>
      </c>
      <c r="CU211" s="4" t="str">
        <f>IF(OR(ISNUMBER(CS211),CS211="0**"),IF(ISNUMBER(CS211),CS211/ABS(CS211)*VLOOKUP(1,SignDiff!$A$7:$K$8,DK211,1),VLOOKUP(1,SignDiff!$A$7:$K$8,DK211,1)),"")</f>
        <v/>
      </c>
      <c r="CV211" s="4" t="str">
        <f t="shared" si="73"/>
        <v/>
      </c>
      <c r="CW211" s="4" t="str">
        <f t="shared" si="74"/>
        <v/>
      </c>
      <c r="CX211" s="4" t="str">
        <f>IF(OR(ISNUMBER(CS211),CS211="0**"),IF(CS211="0**",VLOOKUP(0,'IRS-IES'!$A$2:$C$43,2,1),IF(CS211&lt;0,VLOOKUP(ABS(CS211),'IRS-IES'!$A$2:$C$43,2,1),VLOOKUP(ABS(CS211),'IRS-IES'!$A$2:$C$43,3,1))),"")</f>
        <v/>
      </c>
      <c r="CY211" s="4" t="str">
        <f t="shared" si="75"/>
        <v/>
      </c>
      <c r="CZ211" s="4" t="str">
        <f>IF(OR(ISNUMBER(CY211),CY211="0**"),IF(ISNUMBER(CY211),CY211/ABS(CY211)*VLOOKUP(2,SignDiff!$A$3:$K$4,DK211,1),VLOOKUP(2,SignDiff!$A$3:$K$4,DK211,1)),"")</f>
        <v/>
      </c>
      <c r="DA211" s="4" t="str">
        <f>IF(OR(ISNUMBER(CY211),CY211="0**"),IF(ISNUMBER(CY211),CY211/ABS(CY211)*VLOOKUP(2,SignDiff!$A$7:$K$8,DK211,1),VLOOKUP(2,SignDiff!$A$7:$K$8,DK211,1)),"")</f>
        <v/>
      </c>
      <c r="DB211" s="4" t="str">
        <f t="shared" si="76"/>
        <v/>
      </c>
      <c r="DC211" s="4" t="str">
        <f t="shared" si="77"/>
        <v/>
      </c>
      <c r="DD211" s="4" t="str">
        <f>IF(OR(ISNUMBER(CY211),CY211="0**"),IF(CY211="0**",VLOOKUP(0,'ISI-ISS'!$A$2:$C$43,2,1),IF(CY211&lt;0,VLOOKUP(ABS(CY211),'ISI-ISS'!$A$2:$C$43,2,1),VLOOKUP(ABS(CY211),'ISI-ISS'!$A$2:$C$43,3,1))),"")</f>
        <v/>
      </c>
      <c r="DE211" s="4" t="str">
        <f t="shared" si="78"/>
        <v/>
      </c>
      <c r="DF211" s="4" t="str">
        <f>IF(OR(ISNUMBER(DE211),DE211="0**"),IF(ISNUMBER(DE211),DE211/ABS(DE211)*VLOOKUP(2,SignDiff!$A$3:$K$4,DK211,1),VLOOKUP(2,SignDiff!$A$3:$K$4,DK211,1)),"")</f>
        <v/>
      </c>
      <c r="DG211" s="4" t="str">
        <f>IF(OR(ISNUMBER(DE211),DE211="0**"),IF(ISNUMBER(DE211),DE211/ABS(DE211)*VLOOKUP(2,SignDiff!$A$7:$K$8,DK211,1),VLOOKUP(2,SignDiff!$A$7:$K$8,DK211,1)),"")</f>
        <v/>
      </c>
      <c r="DH211" s="4" t="str">
        <f t="shared" si="79"/>
        <v/>
      </c>
      <c r="DI211" s="4" t="str">
        <f t="shared" si="80"/>
        <v/>
      </c>
      <c r="DJ211" s="4" t="str">
        <f>IF(OR(ISNUMBER(DE211),DE211="0**"),IF(DE211="0**",VLOOKUP(0,'ISI-ISM'!$A$2:$C$43,2,1),IF(DE211&lt;0,VLOOKUP(ABS(DE211),'ISI-ISM'!$A$2:$C$43,2,1),VLOOKUP(ABS(DE211),'ISI-ISM'!$A$2:$C$43,3,1))),"")</f>
        <v/>
      </c>
      <c r="DK211" s="4" t="str">
        <f>IF(ISERROR(VLOOKUP(N211,age!$A$2:$C$11,2,1)),"",VLOOKUP(N211,age!$A$2:$C$11,2,1))</f>
        <v/>
      </c>
      <c r="DL211" s="4" t="str">
        <f>IF(ISERROR(VLOOKUP(N211,age!$A$2:$C$11,3,1)),"",VLOOKUP(N211,age!$A$2:$C$11,3,1))</f>
        <v/>
      </c>
      <c r="DM211" s="4">
        <f t="shared" si="67"/>
        <v>0</v>
      </c>
      <c r="DN211" s="4">
        <f t="shared" si="68"/>
        <v>0</v>
      </c>
      <c r="DO211" s="4">
        <f t="shared" si="69"/>
        <v>0</v>
      </c>
      <c r="DP211" s="4">
        <f t="shared" si="70"/>
        <v>0</v>
      </c>
      <c r="DQ211" s="4">
        <f t="shared" si="71"/>
        <v>0</v>
      </c>
      <c r="DR211" s="9" t="str">
        <f t="shared" si="81"/>
        <v/>
      </c>
      <c r="DS211" s="9" t="str">
        <f t="shared" si="82"/>
        <v/>
      </c>
      <c r="DT211" s="9" t="str">
        <f t="shared" si="83"/>
        <v/>
      </c>
      <c r="DU211" s="9" t="str">
        <f t="shared" si="84"/>
        <v/>
      </c>
      <c r="DV211" s="9" t="str">
        <f t="shared" si="85"/>
        <v/>
      </c>
      <c r="DW211" s="9" t="str">
        <f t="shared" si="86"/>
        <v/>
      </c>
      <c r="DX211" s="9" t="str">
        <f t="shared" si="87"/>
        <v/>
      </c>
      <c r="DY211" s="9" t="str">
        <f>IF(AND(ISNUMBER(AJ211),ISNUMBER(DK211)),IF(AJ211-VLOOKUP(BI211,NyFi!$L$2:$V$4,DK211,1)&lt;1,1,AJ211-VLOOKUP(BI211,NyFi!$L$2:$V$4,DK211,1)),"")</f>
        <v/>
      </c>
      <c r="DZ211" s="9" t="str">
        <f>IF(AND(ISNUMBER(DK211),DK211&lt;8),IF(AND(ISNUMBER(AK211),ISNUMBER(DK211)),IF(AK211-VLOOKUP(BI211,NyGs!$L$2:$V$4,DK211,1)&lt;1,1,AK211-VLOOKUP(BI211,NyGs!$L$2:$V$4,DK211,1)),""),"")</f>
        <v/>
      </c>
      <c r="EA211" s="9" t="str">
        <f>IF(AND(ISNUMBER(AL211),ISNUMBER(DK211)),IF(AL211-VLOOKUP(BI211,NyRm!$L$2:$V$4,DK211,1)&lt;1,1,AL211-VLOOKUP(BI211,NyRm!$L$2:$V$4,DK211,1)),"")</f>
        <v/>
      </c>
      <c r="EB211" s="9" t="str">
        <f>IF(AND(ISNUMBER(AM211),ISNUMBER(DK211)),IF(AM211-VLOOKUP(BI211,NyFm!$L$2:$V$4,DK211,1)&lt;1,1,AM211-VLOOKUP(BI211,NyFm!$L$2:$V$4,DK211,1)),"")</f>
        <v/>
      </c>
      <c r="EC211" s="9" t="str">
        <f>IF(AND(ISNUMBER(DK211),DK211&lt;8),IF(AND(ISNUMBER(AN211),ISNUMBER(DK211)),IF(AN211-VLOOKUP(BI211,NyLi1R!$L$2:$V$4,DK211,1)&lt;1,1,AN211-VLOOKUP(BI211,NyLi1R!$L$2:$V$4,DK211,1)),""),"")</f>
        <v/>
      </c>
      <c r="ED211" s="9" t="str">
        <f>IF(AND(ISNUMBER(DK211),DK211&lt;8),IF(AND(ISNUMBER(AO211),ISNUMBER(DK211)),IF(AO211-VLOOKUP(BI211,NyLi1E!$L$2:$V$4,DK211,1)&lt;1,1,AO211-VLOOKUP(BI211,NyLi1E!$L$2:$V$4,DK211,1)),""),"")</f>
        <v/>
      </c>
      <c r="EE211" s="9" t="str">
        <f>IF(AND(ISNUMBER(DK211),DK211&lt;8),IF(AND(ISNUMBER(AP211),ISNUMBER(DK211)),IF(AP211-VLOOKUP(BI211,NyLi1T!$L$2:$V$4,DK211,1)&lt;1,1,AP211-VLOOKUP(BI211,NyLi1T!$L$2:$V$4,DK211,1)),""),"")</f>
        <v/>
      </c>
      <c r="EF211" s="9" t="str">
        <f>IF(AND(ISNUMBER(DK211),DK211&gt;7),IF(AND(ISNUMBER(AQ211),ISNUMBER(DK211)),IF(AQ211-VLOOKUP(BI211,NyLi2R!$L$2:$V$4,DK211,1)&lt;1,1,AQ211-VLOOKUP(BI211,NyLi2R!$L$2:$V$4,DK211,1)),""),"")</f>
        <v/>
      </c>
      <c r="EG211" s="9" t="str">
        <f>IF(AND(ISNUMBER(DK211),DK211&gt;7),IF(AND(ISNUMBER(AR211),ISNUMBER(DK211)),IF(AR211-VLOOKUP(BI211,NyLi2E!$L$2:$V$4,DK211,1)&lt;1,1,AR211-VLOOKUP(BI211,NyLi2E!$L$2:$V$4,DK211,1)),""),"")</f>
        <v/>
      </c>
      <c r="EH211" s="9" t="str">
        <f>IF(AND(ISNUMBER(DK211),DK211&gt;7),IF(AND(ISNUMBER(AS211),ISNUMBER(DK211)),IF(AS211-VLOOKUP(BI211,NyLi2T!$L$2:$V$4,DK211,1)&lt;1,1,AS211-VLOOKUP(BI211,NyLi2T!$L$2:$V$4,DK211,1)),""),"")</f>
        <v/>
      </c>
      <c r="EI211" s="9" t="str">
        <f>IF(AND(ISNUMBER(DK211),DK211&lt;8),IF(AND(ISNUMBER(AT211),ISNUMBER(DK211)),IF(AT211-VLOOKUP(BI211,NySs!$L$2:$V$4,DK211,1)&lt;1,1,AT211-VLOOKUP(BI211,NySs!$L$2:$V$4,DK211,1)),""),"")</f>
        <v/>
      </c>
      <c r="EJ211" s="9" t="str">
        <f>IF(AND(ISNUMBER(DK211),DK211&lt;9),IF(AND(ISNUMBER(AU211),ISNUMBER(DK211)),IF(AU211-VLOOKUP(BI211,NyEo!$L$2:$V$4,DK211,1)&lt;1,1,AU211-VLOOKUP(BI211,NyEo!$L$2:$V$4,DK211,1)),""),"")</f>
        <v/>
      </c>
      <c r="EK211" s="9" t="str">
        <f>IF(AND(ISNUMBER(DK211),DK211&gt;7),IF(AND(ISNUMBER(AV211),ISNUMBER(DK211)),IF(AV211-VLOOKUP(BI211,NyHt!$L$2:$V$4,DK211,1)&lt;1,1,AV211-VLOOKUP(BI211,NyHt!$L$2:$V$4,DK211,1)),""),"")</f>
        <v/>
      </c>
      <c r="EL211" s="9" t="str">
        <f>IF(AND(ISNUMBER(AW211),ISNUMBER(DK211)),IF(AW211-VLOOKUP(BI211,NySiF!$L$2:$V$4,DK211,1)&lt;1,1,AW211-VLOOKUP(BI211,NySiF!$L$2:$V$4,DK211,1)),"")</f>
        <v/>
      </c>
      <c r="EM211" s="9" t="str">
        <f>IF(AND(ISNUMBER(AX211),ISNUMBER(DK211)),IF(AX211-VLOOKUP(BI211,NySiB!$L$2:$V$4,DK211,1)&lt;1,1,AX211-VLOOKUP(BI211,NySiB!$L$2:$V$4,DK211,1)),"")</f>
        <v/>
      </c>
      <c r="EN211" s="9" t="str">
        <f>IF(AND(ISNUMBER(AY211),ISNUMBER(DK211)),IF(AY211-VLOOKUP(BI211,NySiT!$L$2:$V$4,DK211,1)&lt;1,1,AY211-VLOOKUP(BI211,NySiT!$L$2:$V$4,DK211,1)),"")</f>
        <v/>
      </c>
      <c r="EO211" s="9" t="str">
        <f>IF(AND(ISNUMBER(AZ211),ISNUMBER(DK211)),IF(AZ211-VLOOKUP(BI211,NyVs!$L$2:$V$4,DK211,1)&lt;1,1,AZ211-VLOOKUP(BI211,NyVs!$L$2:$V$4,DK211,1)),"")</f>
        <v/>
      </c>
      <c r="EP211" s="9" t="str">
        <f>IF(AND(ISNUMBER(BA211),ISNUMBER(DK211)),IF(BA211-VLOOKUP(BI211,NyPp!$L$2:$V$4,DK211,1)&lt;1,1,BA211-VLOOKUP(BI211,NyPp!$L$2:$V$4,DK211,1)),"")</f>
        <v/>
      </c>
      <c r="EQ211" s="9" t="str">
        <f>IF(AND(ISNUMBER(BB211),ISNUMBER(DK211)),IF(BB211-VLOOKUP(BI211,NyIGS!$L$2:$V$4,DK211,1)&lt;40,40,BB211-VLOOKUP(BI211,NyIGS!$L$2:$V$4,DK211,1)),"")</f>
        <v/>
      </c>
      <c r="ER211" s="9" t="str">
        <f>IF(AND(ISNUMBER(BC211),ISNUMBER(DK211)),IF(BC211-VLOOKUP(BI211,NyIRS!$L$2:$V$4,DK211,1)&lt;40,40,BC211-VLOOKUP(BI211,NyIRS!$L$2:$V$4,DK211,1)),"")</f>
        <v/>
      </c>
      <c r="ES211" s="9" t="str">
        <f>IF(AND(ISNUMBER(BD211),ISNUMBER(DK211)),IF(BD211-VLOOKUP(BI211,NyIES!$L$2:$V$4,DK211,1)&lt;40,40,BD211-VLOOKUP(BI211,NyIES!$L$2:$V$4,DK211,1)),"")</f>
        <v/>
      </c>
      <c r="ET211" s="9" t="str">
        <f>IF(AND(ISNUMBER(BE211),ISNUMBER(DK211)),IF(BE211-VLOOKUP(BI211,NyISI!$L$2:$V$4,DK211,1)&lt;40,40,BE211-VLOOKUP(BI211,NyISI!$L$2:$V$4,DK211,1)),"")</f>
        <v/>
      </c>
      <c r="EU211" s="9" t="str">
        <f>IF(AND(ISNUMBER(DK211),DK211&lt;8),IF(AND(ISNUMBER(BF211),ISNUMBER(DK211)),IF(BF211-VLOOKUP(BI211,NyISS!$L$2:$V$4,DK211,1)&lt;40,40,BF211-VLOOKUP(BI211,NyISS!$L$2:$V$4,DK211,1)),""),"")</f>
        <v/>
      </c>
      <c r="EV211" s="9" t="str">
        <f>IF(AND(ISNUMBER(DK211),DK211&gt;7),IF(AND(ISNUMBER(BG211),ISNUMBER(DK211)),IF(BG211-VLOOKUP(BI211,NyISM!$L$2:$V$4,DK211,1)&lt;40,40,BG211-VLOOKUP(BI211,NyISM!$L$2:$V$4,DK211,1)),""),"")</f>
        <v/>
      </c>
      <c r="EW211" s="9" t="str">
        <f>IF(AND(ISNUMBER(BH211),ISNUMBER(DK211)),IF(BH211-VLOOKUP(BI211,NyIAM!$L$2:$V$4,DK211,1)&lt;40,40,BH211-VLOOKUP(BI211,NyIAM!$L$2:$V$4,DK211,1)),"")</f>
        <v/>
      </c>
      <c r="EX211" s="9" t="str">
        <f>IF(AND(ISNUMBER(AJ211),ISNUMBER(DK211)),IF(AJ211+VLOOKUP(BI211,NyFi!$L$2:$V$4,DK211,1)&gt;19,19,AJ211+VLOOKUP(BI211,NyFi!$L$2:$V$4,DK211,1)),"")</f>
        <v/>
      </c>
      <c r="EY211" s="9" t="str">
        <f>IF(AND(ISNUMBER(DK211),DK211&lt;8),IF(AND(ISNUMBER(AK211),ISNUMBER(DK211)),IF(AK211+VLOOKUP(BI211,NyGs!$L$2:$V$4,DK211,1)&gt;19,19,AK211+VLOOKUP(BI211,NyGs!$L$2:$V$4,DK211,1)),""),"")</f>
        <v/>
      </c>
      <c r="EZ211" s="9" t="str">
        <f>IF(AND(ISNUMBER(AL211),ISNUMBER(DK211)),IF(AL211+VLOOKUP(BI211,NyRm!$L$2:$V$4,DK211,1)&gt;19,19,AL211+VLOOKUP(BI211,NyRm!$L$2:$V$4,DK211,1)),"")</f>
        <v/>
      </c>
      <c r="FA211" s="9" t="str">
        <f>IF(AND(ISNUMBER(AM211),ISNUMBER(DK211)),IF(AM211+VLOOKUP(BI211,NyFm!$L$2:$V$4,DK211,1)&gt;19,19,AM211+VLOOKUP(BI211,NyFm!$L$2:$V$4,DK211,1)),"")</f>
        <v/>
      </c>
      <c r="FB211" s="9" t="str">
        <f>IF(AND(ISNUMBER(DK211),DK211&lt;8),IF(AND(ISNUMBER(AN211),ISNUMBER(DK211)),IF(AN211+VLOOKUP(BI211,NyLi1R!$L$2:$V$4,DK211,1)&gt;19,19,AN211+VLOOKUP(BI211,NyLi1R!$L$2:$V$4,DK211,1)),""),"")</f>
        <v/>
      </c>
      <c r="FC211" s="9" t="str">
        <f>IF(AND(ISNUMBER(DK211),DK211&lt;8),IF(AND(ISNUMBER(AO211),ISNUMBER(DK211)),IF(AO211+VLOOKUP(BI211,NyLi1E!$L$2:$V$4,DK211,1)&gt;19,19,AO211+VLOOKUP(BI211,NyLi1E!$L$2:$V$4,DK211,1)),""),"")</f>
        <v/>
      </c>
      <c r="FD211" s="9" t="str">
        <f>IF(AND(ISNUMBER(DK211),DK211&lt;8),IF(AND(ISNUMBER(AP211),ISNUMBER(DK211)),IF(AP211+VLOOKUP(BI211,NyLi1T!$L$2:$V$4,DK211,1)&gt;19,19,AP211+VLOOKUP(BI211,NyLi1T!$L$2:$V$4,DK211,1)),""),"")</f>
        <v/>
      </c>
      <c r="FE211" s="9" t="str">
        <f>IF(AND(ISNUMBER(DK211),DK211&gt;7),IF(AND(ISNUMBER(AQ211),ISNUMBER(DK211)),IF(AQ211+VLOOKUP(BI211,NyLi2R!$L$2:$V$4,DK211,1)&gt;19,19,AQ211+VLOOKUP(BI211,NyLi2R!$L$2:$V$4,DK211,1)),""),"")</f>
        <v/>
      </c>
      <c r="FF211" s="9" t="str">
        <f>IF(AND(ISNUMBER(DK211),DK211&gt;7),IF(AND(ISNUMBER(AR211),ISNUMBER(DK211)),IF(AR211+VLOOKUP(BI211,NyLi2E!$L$2:$V$4,DK211,1)&gt;19,19,AR211+VLOOKUP(BI211,NyLi2E!$L$2:$V$4,DK211,1)),""),"")</f>
        <v/>
      </c>
      <c r="FG211" s="9" t="str">
        <f>IF(AND(ISNUMBER(DK211),DK211&gt;7),IF(AND(ISNUMBER(AS211),ISNUMBER(DK211)),IF(AS211+VLOOKUP(BI211,NyLi2T!$L$2:$V$4,DK211,1)&gt;19,19,AS211+VLOOKUP(BI211,NyLi2T!$L$2:$V$4,DK211,1)),""),"")</f>
        <v/>
      </c>
      <c r="FH211" s="9" t="str">
        <f>IF(AND(ISNUMBER(DK211),DK211&lt;8),IF(AND(ISNUMBER(AT211),ISNUMBER(DK211)),IF(AT211+VLOOKUP(BI211,NySs!$L$2:$V$4,DK211,1)&gt;19,19,AT211+VLOOKUP(BI211,NySs!$L$2:$V$4,DK211,1)),""),"")</f>
        <v/>
      </c>
      <c r="FI211" s="9" t="str">
        <f>IF(AND(ISNUMBER(DK211),DK211&lt;9),IF(AND(ISNUMBER(AU211),ISNUMBER(DK211)),IF(AU211+VLOOKUP(BI211,NyEo!$L$2:$V$4,DK211,1)&gt;19,19,AU211+VLOOKUP(BI211,NyEo!$L$2:$V$4,DK211,1)),""),"")</f>
        <v/>
      </c>
      <c r="FJ211" s="9" t="str">
        <f>IF(AND(ISNUMBER(DK211),DK211&gt;7),IF(AND(ISNUMBER(AV211),ISNUMBER(DK211)),IF(AV211+VLOOKUP(BI211,NyHt!$L$2:$V$4,DK211,1)&gt;19,19,AV211+VLOOKUP(BI211,NyHt!$L$2:$V$4,DK211,1)),""),"")</f>
        <v/>
      </c>
      <c r="FK211" s="9" t="str">
        <f>IF(AND(ISNUMBER(AW211),ISNUMBER(DK211)),IF(AW211+VLOOKUP(BI211,NySiF!$L$2:$V$4,DK211,1)&gt;19,19,AW211+VLOOKUP(BI211,NySiF!$L$2:$V$4,DK211,1)),"")</f>
        <v/>
      </c>
      <c r="FL211" s="9" t="str">
        <f>IF(AND(ISNUMBER(AX211),ISNUMBER(DK211)),IF(AX211+VLOOKUP(BI211,NySiB!$L$2:$V$4,DK211,1)&gt;19,19,AX211+VLOOKUP(BI211,NySiB!$L$2:$V$4,DK211,1)),"")</f>
        <v/>
      </c>
      <c r="FM211" s="9" t="str">
        <f>IF(AND(ISNUMBER(AY211),ISNUMBER(DK211)),IF(AY211+VLOOKUP(BI211,NySiT!$L$2:$V$4,DK211,1)&gt;19,19,AY211+VLOOKUP(BI211,NySiT!$L$2:$V$4,DK211,1)),"")</f>
        <v/>
      </c>
      <c r="FN211" s="9" t="str">
        <f>IF(AND(ISNUMBER(AZ211),ISNUMBER(DK211)),IF(AZ211+VLOOKUP(BI211,NyVs!$L$2:$V$4,DK211,1)&gt;19,19,AZ211+VLOOKUP(BI211,NyVs!$L$2:$V$4,DK211,1)),"")</f>
        <v/>
      </c>
      <c r="FO211" s="9" t="str">
        <f>IF(AND(ISNUMBER(BA211),ISNUMBER(DK211)),IF(BA211+VLOOKUP(BI211,NyPp!$L$2:$V$4,DK211,1)&gt;19,19,BA211+VLOOKUP(BI211,NyPp!$L$2:$V$4,DK211,1)),"")</f>
        <v/>
      </c>
      <c r="FP211" s="9" t="str">
        <f>IF(AND(ISNUMBER(BB211),ISNUMBER(DK211)),IF(BB211+VLOOKUP(BI211,NyIGS!$L$2:$V$4,DK211,1)&gt;160,160,BB211+VLOOKUP(BI211,NyIGS!$L$2:$V$4,DK211,1)),"")</f>
        <v/>
      </c>
      <c r="FQ211" s="9" t="str">
        <f>IF(AND(ISNUMBER(BC211),ISNUMBER(DK211)),IF(BC211+VLOOKUP(BI211,NyIRS!$L$2:$V$4,DK211,1)&gt;160,160,BC211+VLOOKUP(BI211,NyIRS!$L$2:$V$4,DK211,1)),"")</f>
        <v/>
      </c>
      <c r="FR211" s="9" t="str">
        <f>IF(AND(ISNUMBER(BD211),ISNUMBER(DK211)),IF(BD211+VLOOKUP(BI211,NyIES!$L$2:$V$4,DK211,1)&gt;160,160, BD211+VLOOKUP(BI211,NyIES!$L$2:$V$4,DK211,1)),"")</f>
        <v/>
      </c>
      <c r="FS211" s="9" t="str">
        <f>IF(AND(ISNUMBER(BE211),ISNUMBER(DK211)),IF(BE211+VLOOKUP(BI211,NyISI!$L$2:$V$4,DK211,1)&gt;160,160,BE211+VLOOKUP(BI211,NyISI!$L$2:$V$4,DK211,1)),"")</f>
        <v/>
      </c>
      <c r="FT211" s="9" t="str">
        <f>IF(AND(ISNUMBER(DK211),DK211&lt;8),IF(AND(ISNUMBER(BF211),ISNUMBER(DK211)),IF(BF211+VLOOKUP(BI211,NyISS!$L$2:$V$4,DK211,1)&gt;160,160,BF211+VLOOKUP(BI211,NyISS!$L$2:$V$4,DK211,1)),""),"")</f>
        <v/>
      </c>
      <c r="FU211" s="9" t="str">
        <f>IF(AND(ISNUMBER(DK211),DK211&gt;7),IF(AND(ISNUMBER(BG211),ISNUMBER(DK211)),IF(BG211+VLOOKUP(BI211,NyISM!$L$2:$V$4,DK211,1)&gt;160,160,BG211+VLOOKUP(BI211,NyISM!$L$2:$V$4,DK211,1)),""),"")</f>
        <v/>
      </c>
      <c r="FV211" s="9" t="str">
        <f>IF(AND(ISNUMBER(BH211),ISNUMBER(DK211)),IF(BH211+VLOOKUP(BI211,NyIAM!$L$2:$V$4,DK211,1)&gt;160,160,BH211+VLOOKUP(BI211,NyIAM!$L$2:$V$4,DK211,1)),"")</f>
        <v/>
      </c>
    </row>
    <row r="212" spans="1:178" x14ac:dyDescent="0.2">
      <c r="A212" s="51"/>
      <c r="B212" s="51"/>
      <c r="C212" s="51"/>
      <c r="D212" s="51"/>
      <c r="E212" s="51"/>
      <c r="F212" s="51"/>
      <c r="G212" s="51"/>
      <c r="H212" s="51"/>
      <c r="I212" s="51"/>
      <c r="J212" s="52"/>
      <c r="K212" s="52"/>
      <c r="L212" s="53"/>
      <c r="M212" s="53"/>
      <c r="N212" s="58" t="str">
        <f t="shared" si="66"/>
        <v/>
      </c>
      <c r="O212" s="53"/>
      <c r="P212" s="53"/>
      <c r="Q212" s="53"/>
      <c r="R212" s="53"/>
      <c r="S212" s="53"/>
      <c r="T212" s="53"/>
      <c r="U212" s="53"/>
      <c r="V212" s="53"/>
      <c r="W212" s="53"/>
      <c r="X212" s="53"/>
      <c r="Y212" s="53"/>
      <c r="Z212" s="53"/>
      <c r="AA212" s="53"/>
      <c r="AB212" s="53"/>
      <c r="AC212" s="53"/>
      <c r="AD212" s="53"/>
      <c r="AE212" s="53"/>
      <c r="AF212" s="53"/>
      <c r="AG212" s="53"/>
      <c r="AH212" s="53"/>
      <c r="AI212" s="53"/>
      <c r="AJ212" s="4" t="str">
        <f>IF(O212="","",IF(ISNUMBER(N212),VLOOKUP(O212,NyFi!$A$2:$K$40,DK212),""))</f>
        <v/>
      </c>
      <c r="AK212" s="4" t="str">
        <f>IF(P212="","",IF(AND(ISNUMBER(N212),DK212&lt;8),VLOOKUP(P212,NyGs!$A$2:$G$41,DK212),""))</f>
        <v/>
      </c>
      <c r="AL212" s="4" t="str">
        <f>IF(AA212="","",IF(ISNUMBER(N212),VLOOKUP(AA212,NyRm!$A$2:$K$56,DK212),""))</f>
        <v/>
      </c>
      <c r="AM212" s="4" t="str">
        <f>IF(Z212="","",IF(ISNUMBER(N212),VLOOKUP(Z212,NyFm!$A$2:$K$46,DK212),""))</f>
        <v/>
      </c>
      <c r="AN212" s="4" t="str">
        <f>IF(U212="","",IF(AND(ISNUMBER(N212),DK212&lt;8),VLOOKUP(U212,NyLi1R!$A$2:$G$20,DK212),""))</f>
        <v/>
      </c>
      <c r="AO212" s="4" t="str">
        <f>IF(V212="","",IF(AND(ISNUMBER(N212),DK212&lt;8),VLOOKUP(V212,NyLi1E!$A$2:$G$20,DK212),""))</f>
        <v/>
      </c>
      <c r="AP212" s="4" t="str">
        <f>IF(AND(ISNUMBER(N212),ISNUMBER(AN212),ISNUMBER(AO212),DK212&lt;8),VLOOKUP(AN212+AO212,NyLi1T!$A$2:$G$40,DK212),"")</f>
        <v/>
      </c>
      <c r="AQ212" s="4" t="str">
        <f>IF(W212="","",IF(AND(ISNUMBER(N212),DK212&gt;7),VLOOKUP(W212,NyLi2R!$A$2:$K$20,DK212),""))</f>
        <v/>
      </c>
      <c r="AR212" s="4" t="str">
        <f>IF(X212="","",IF(AND(ISNUMBER(N212),DK212&gt;7),VLOOKUP(X212,NyLi2E!$A$2:$K$20,DK212),""))</f>
        <v/>
      </c>
      <c r="AS212" s="4" t="str">
        <f>IF(AND(ISNUMBER(N212),ISNUMBER(AQ212),ISNUMBER(AR212),DK212&gt;7),VLOOKUP(AQ212+AR212,NyLi2T!$A$2:$K$40,DK212),"")</f>
        <v/>
      </c>
      <c r="AT212" s="4" t="str">
        <f>IF(AE212="","",IF(AND(ISNUMBER(N212),DK212&lt;8),VLOOKUP(AE212,NySs!$A$2:$G$28,DK212),""))</f>
        <v/>
      </c>
      <c r="AU212" s="4" t="str">
        <f>IF(AD212="","",IF(AND(ISNUMBER(N212),DK212&lt;9),VLOOKUP(AD212,NyEo!$A$2:$H$22,DK212),""))</f>
        <v/>
      </c>
      <c r="AV212" s="4" t="str">
        <f>IF(Q212="","",IF(AND(ISNUMBER(N212),DK212&gt;7),VLOOKUP(Q212,NyHt!$A$2:$K$17,DK212),""))</f>
        <v/>
      </c>
      <c r="AW212" s="4" t="str">
        <f>IF(R212="","",IF(ISNUMBER(N212),VLOOKUP(R212,NySiF!$A$2:$K$18,DK212),""))</f>
        <v/>
      </c>
      <c r="AX212" s="4" t="str">
        <f>IF(S212="","",IF(ISNUMBER(N212),VLOOKUP(S212,NySiB!$A$2:$K$16,DK212),""))</f>
        <v/>
      </c>
      <c r="AY212" s="4" t="str">
        <f>IF(T212="","",IF(ISNUMBER(N212),VLOOKUP(T212,NySiT!$A$2:$K$32,DK212),""))</f>
        <v/>
      </c>
      <c r="AZ212" s="4" t="str">
        <f>IF(Y212="","",IF(ISNUMBER(N212),VLOOKUP(Y212,NyVs!$A$2:$K$86,DK212),""))</f>
        <v/>
      </c>
      <c r="BA212" s="4" t="str">
        <f>IF(AI212="","",IF(ISNUMBER(N212),VLOOKUP(AI212,NyPp!$A$2:$K$202,DK212),""))</f>
        <v/>
      </c>
      <c r="BB212" s="4" t="str">
        <f>IF(AND(ISNUMBER(AJ212),ISNUMBER(AK212),ISNUMBER(AL212),ISNUMBER(AM212),DK212&lt;8),IF(COUNTIF(O212,0)+COUNTIF(P212,0)+COUNTIF(AA212,0)+COUNTIF(Z212,0)&gt;1,"",VLOOKUP(AJ212+AK212+AL212+AM212,NyIGS!$A$2:$K$78,DK212)),IF(AND(ISNUMBER(AJ212),ISNUMBER(AL212),ISNUMBER(AM212),ISNUMBER(AS212),DK212&gt;7),IF(COUNTIF(O212,0)+COUNTIF(AA212,0)+COUNTIF(Z212,0)+AND(COUNTIF(W212,0),COUNTIF(X212,0))&gt;1,"",VLOOKUP(AJ212+AL212+AM212+AS212,NyIGS!$A$2:$K$78,DK212)),""))</f>
        <v/>
      </c>
      <c r="BC212" s="4" t="str">
        <f>IF(AND(ISNUMBER(AJ212),ISNUMBER(AN212),ISNUMBER(AT212),DK212&lt;8),IF(COUNTIF(O212,0)+COUNTIF(U212,0)+COUNTIF(AE212,0)&gt;1,"",VLOOKUP(AJ212+AN212+AT212,NyIRS!$A$2:$K$59,DK212)),IF(AND(ISNUMBER(AJ212),ISNUMBER(AQ212),DK212&gt;7),IF(COUNTIF(O212,0)+COUNTIF(W212,0)&gt;1,"",VLOOKUP(AJ212+AQ212,NyIRS!$A$2:$K$59,DK212)),""))</f>
        <v/>
      </c>
      <c r="BD212" s="4" t="str">
        <f>IF(AND(ISNUMBER(AK212),ISNUMBER(AL212),ISNUMBER(AM212),DK212&lt;8),IF(COUNTIF(P212,0)+COUNTIF(AA212,0)+COUNTIF(Z212,0)&gt;1,"",VLOOKUP(AK212+AL212+AM212,NyIES!$A$2:$K$59,DK212)),IF(AND(ISNUMBER(AL212),ISNUMBER(AM212),ISNUMBER(AR212),DK212&gt;7),IF(COUNTIF(AA212,0)+COUNTIF(Z212,0)+COUNTIF(X212,0)&gt;1,"",VLOOKUP(AL212+AM212+AR212,NyIES!$A$2:$K$59,DK212)),""))</f>
        <v/>
      </c>
      <c r="BE212" s="4" t="str">
        <f>IF(AND(ISNUMBER(AJ212),ISNUMBER(AP212),ISNUMBER(AU212),DK212&lt;8),IF(COUNTIF(O212,0)+AND(COUNTIF(U212,0),COUNTIF(V212,0))+COUNTIF(AD212,0)&gt;1,"",VLOOKUP(AJ212+AP212+AU212,NyISI!$A$2:$K$59,DK212)),IF(AND(ISNUMBER(AS212),ISNUMBER(AU212),ISNUMBER(AV212),DK212=8),IF(COUNTIF(AD212,0)+COUNTIF(Q212,0)+AND(COUNTIF(W212,0),COUNTIF(X212,0))&gt;1,"",VLOOKUP(AS212+AU212+AV212,NyISI!$A$2:$K$59,DK212)),IF(AND(ISNUMBER(AS212),ISNUMBER(AV212),DK212&gt;8),IF(COUNTIF(Q212,0)+AND(COUNTIF(W212,0),COUNTIF(X212,0))&gt;1,"",VLOOKUP(AS212+AV212,NyISI!$A$2:$K$59,DK212)),"")))</f>
        <v/>
      </c>
      <c r="BF212" s="4" t="str">
        <f>IF(AND(ISNUMBER(AT212),ISNUMBER(AK212),ISNUMBER(AL212),ISNUMBER(AM212),DK212&lt;8),IF(COUNTIF(P212,0)+COUNTIF(AA212,0)+COUNTIF(Z212,0)+COUNTIF(AE212,0)&gt;1,"",VLOOKUP(AT212+AK212+AL212+AM212,NyISS!$A$2:$G$78,DK212)),"")</f>
        <v/>
      </c>
      <c r="BG212" s="4" t="str">
        <f>IF(AND(ISNUMBER(AJ212),ISNUMBER(AL212),ISNUMBER(AM212),DK212&gt;7),IF(COUNTIF(O212,0)+COUNTIF(AA212,0)+COUNTIF(Z212,0)&gt;1,"",VLOOKUP(AJ212+AL212+AM212,NyISM!$A$2:$K$59,DK212)),"")</f>
        <v/>
      </c>
      <c r="BH212" s="4" t="str">
        <f>IF(AND(ISNUMBER(AY212),ISNUMBER(AZ212)),IF(COUNTIF(T212,0)+COUNTIF(Y212,0)&gt;1,"",VLOOKUP(AY212+AZ212,NyIAM!$A$2:$K$40,DK212)),"")</f>
        <v/>
      </c>
      <c r="BJ212" s="4" t="str">
        <f>IF(ISNUMBER(BB212),VLOOKUP(BB212,Percentil!$A$2:$B$122,2,1),"")</f>
        <v/>
      </c>
      <c r="BK212" s="4" t="str">
        <f>IF(ISNUMBER(BC212),VLOOKUP(BC212,Percentil!$A$2:$B$122,2,1),"")</f>
        <v/>
      </c>
      <c r="BL212" s="4" t="str">
        <f>IF(ISNUMBER(BD212),VLOOKUP(BD212,Percentil!$A$2:$B$122,2,1),"")</f>
        <v/>
      </c>
      <c r="BM212" s="4" t="str">
        <f>IF(ISNUMBER(BE212),VLOOKUP(BE212,Percentil!$A$2:$B$122,2,1),"")</f>
        <v/>
      </c>
      <c r="BN212" s="4" t="str">
        <f>IF(ISNUMBER(BF212),VLOOKUP(BF212,Percentil!$A$2:$B$122,2,1),"")</f>
        <v/>
      </c>
      <c r="BO212" s="4" t="str">
        <f>IF(ISNUMBER(BG212),VLOOKUP(BG212,Percentil!$A$2:$B$122,2,1),"")</f>
        <v/>
      </c>
      <c r="BP212" s="4" t="str">
        <f>IF(ISNUMBER(BH212),VLOOKUP(BH212,Percentil!$A$2:$B$122,2,1),"")</f>
        <v/>
      </c>
      <c r="BQ212" s="4" t="str">
        <f>IF(AND(ISNUMBER(AJ212),ISNUMBER(DK212)),IF(AJ212-VLOOKUP(BI212,NyFi!$L$2:$V$4,DK212,1)&lt;1,1 &amp; " - " &amp; AJ212+VLOOKUP(BI212,NyFi!$L$2:$V$4,DK212,1),IF(AJ212+VLOOKUP(BI212,NyFi!$L$2:$V$4,DK212,1)&gt;19,AJ212-VLOOKUP(BI212,NyFi!$L$2:$V$4,DK212,1) &amp; " - " &amp; 19,AJ212-VLOOKUP(BI212,NyFi!$L$2:$V$4,DK212,1) &amp; " - " &amp; AJ212+VLOOKUP(BI212,NyFi!$L$2:$V$4,DK212,1))),"")</f>
        <v/>
      </c>
      <c r="BR212" s="4" t="str">
        <f>IF(AND(ISNUMBER(DK212),DK212&lt;8),IF(AND(ISNUMBER(AK212),ISNUMBER(DK212)),IF(AK212-VLOOKUP(BI212,NyGs!$L$2:$V$4,DK212,1)&lt;1,1 &amp; " - " &amp; AK212+VLOOKUP(BI212,NyGs!$L$2:$V$4,DK212,1),IF(AK212+VLOOKUP(BI212,NyGs!$L$2:$V$4,DK212,1)&gt;19,AK212-VLOOKUP(BI212,NyGs!$L$2:$V$4,DK212,1) &amp; " - " &amp; 19,AK212-VLOOKUP(BI212,NyGs!$L$2:$V$4,DK212,1) &amp; " - " &amp; AK212+VLOOKUP(BI212,NyGs!$L$2:$V$4,DK212,1))),""),"")</f>
        <v/>
      </c>
      <c r="BS212" s="4" t="str">
        <f>IF(AND(ISNUMBER(AL212),ISNUMBER(DK212)),IF(AL212-VLOOKUP(BI212,NyRm!$L$2:$V$4,DK212,1)&lt;1,1 &amp; " - " &amp; AL212+VLOOKUP(BI212,NyRm!$L$2:$V$4,DK212,1),IF(AL212+VLOOKUP(BI212,NyRm!$L$2:$V$4,DK212,1)&gt;19,AL212-VLOOKUP(BI212,NyRm!$L$2:$V$4,DK212,1) &amp; " - " &amp; 19,AL212-VLOOKUP(BI212,NyRm!$L$2:$V$4,DK212,1) &amp; " - " &amp; AL212+VLOOKUP(BI212,NyRm!$L$2:$V$4,DK212,1))),"")</f>
        <v/>
      </c>
      <c r="BT212" s="4" t="str">
        <f>IF(AND(ISNUMBER(AM212),ISNUMBER(DK212)),IF(AM212-VLOOKUP(BI212,NyFm!$L$2:$V$4,DK212,1)&lt;1,1 &amp; " - " &amp; AM212+VLOOKUP(BI212,NyFm!$L$2:$V$4,DK212,1),IF(AM212+VLOOKUP(BI212,NyFm!$L$2:$V$4,DK212,1)&gt;19,AM212-VLOOKUP(BI212,NyFm!$L$2:$V$4,DK212,1) &amp; " - " &amp; 19,AM212-VLOOKUP(BI212,NyFm!$L$2:$V$4,DK212,1) &amp; " - " &amp; AM212+VLOOKUP(BI212,NyFm!$L$2:$V$4,DK212,1))),"")</f>
        <v/>
      </c>
      <c r="BU212" s="4" t="str">
        <f>IF(AND(ISNUMBER(DK212),DK212&lt;8),IF(AND(ISNUMBER(AN212),ISNUMBER(DK212)),IF(AN212-VLOOKUP(BI212,NyLi1R!$L$2:$V$4,DK212,1)&lt;1,1 &amp; " - " &amp; AN212+VLOOKUP(BI212,NyLi1R!$L$2:$V$4,DK212,1),IF(AN212+VLOOKUP(BI212,NyLi1R!$L$2:$V$4,DK212,1)&gt;19,AN212-VLOOKUP(BI212,NyLi1R!$L$2:$V$4,DK212,1) &amp; " - " &amp; 19,AN212-VLOOKUP(BI212,NyLi1R!$L$2:$V$4,DK212,1) &amp; " - " &amp; AN212+VLOOKUP(BI212,NyLi1R!$L$2:$V$4,DK212,1))),""),"")</f>
        <v/>
      </c>
      <c r="BV212" s="4" t="str">
        <f>IF(AND(ISNUMBER(DK212),DK212&lt;8),IF(AND(ISNUMBER(AO212),ISNUMBER(DK212)),IF(AO212-VLOOKUP(BI212,NyLi1E!$L$2:$V$4,DK212,1)&lt;1,1 &amp; " - " &amp; AO212+VLOOKUP(BI212,NyLi1E!$L$2:$V$4,DK212,1),IF(AO212+VLOOKUP(BI212,NyLi1E!$L$2:$V$4,DK212,1)&gt;19,AO212-VLOOKUP(BI212,NyLi1E!$L$2:$V$4,DK212,1) &amp; " - " &amp; 19,AO212-VLOOKUP(BI212,NyLi1E!$L$2:$V$4,DK212,1) &amp; " - " &amp; AO212+VLOOKUP(BI212,NyLi1E!$L$2:$V$4,DK212,1))),""),"")</f>
        <v/>
      </c>
      <c r="BW212" s="4" t="str">
        <f>IF(AND(ISNUMBER(DK212),DK212&lt;8),IF(AND(ISNUMBER(AP212),ISNUMBER(DK212)),IF(AP212-VLOOKUP(BI212,NyLi1T!$L$2:$V$4,DK212,1)&lt;1,1 &amp; " - " &amp; AP212+VLOOKUP(BI212,NyLi1T!$L$2:$V$4,DK212,1),IF(AP212+VLOOKUP(BI212,NyLi1T!$L$2:$V$4,DK212,1)&gt;19,AP212-VLOOKUP(BI212,NyLi1T!$L$2:$V$4,DK212,1) &amp; " - " &amp; 19,AP212-VLOOKUP(BI212,NyLi1T!$L$2:$V$4,DK212,1) &amp; " - " &amp; AP212+VLOOKUP(BI212,NyLi1T!$L$2:$V$4,DK212,1))),""),"")</f>
        <v/>
      </c>
      <c r="BX212" s="4" t="str">
        <f>IF(AND(ISNUMBER(DK212),DK212&gt;7),IF(AND(ISNUMBER(AQ212),ISNUMBER(DK212)),IF(AQ212-VLOOKUP(BI212,NyLi2R!$L$2:$V$4,DK212,1)&lt;1,1 &amp; " - " &amp; AQ212+VLOOKUP(BI212,NyLi2R!$L$2:$V$4,DK212,1),IF(AQ212+VLOOKUP(BI212,NyLi2R!$L$2:$V$4,DK212,1)&gt;19,AQ212-VLOOKUP(BI212,NyLi2R!$L$2:$V$4,DK212,1) &amp; " - " &amp; 19,AQ212-VLOOKUP(BI212,NyLi2R!$L$2:$V$4,DK212,1) &amp; " - " &amp; AQ212+VLOOKUP(BI212,NyLi2R!$L$2:$V$4,DK212,1))),""),"")</f>
        <v/>
      </c>
      <c r="BY212" s="4" t="str">
        <f>IF(AND(ISNUMBER(DK212),DK212&gt;7),IF(AND(ISNUMBER(AR212),ISNUMBER(DK212)),IF(AR212-VLOOKUP(BI212,NyLi2E!$L$2:$V$4,DK212,1)&lt;1,1 &amp; " - " &amp; AR212+VLOOKUP(BI212,NyLi2E!$L$2:$V$4,DK212,1),IF(AR212+VLOOKUP(BI212,NyLi2E!$L$2:$V$4,DK212,1)&gt;19,AR212-VLOOKUP(BI212,NyLi2E!$L$2:$V$4,DK212,1) &amp; " - " &amp; 19,AR212-VLOOKUP(BI212,NyLi2E!$L$2:$V$4,DK212,1) &amp; " - " &amp; AR212+VLOOKUP(BI212,NyLi2E!$L$2:$V$4,DK212,1))),""),"")</f>
        <v/>
      </c>
      <c r="BZ212" s="4" t="str">
        <f>IF(AND(ISNUMBER(DK212),DK212&gt;7),IF(AND(ISNUMBER(AS212),ISNUMBER(DK212)),IF(AS212-VLOOKUP(BI212,NyLi2T!$L$2:$V$4,DK212,1)&lt;1,1 &amp; " - " &amp; AS212+VLOOKUP(BI212,NyLi2T!$L$2:$V$4,DK212,1),IF(AS212+VLOOKUP(BI212,NyLi2T!$L$2:$V$4,DK212,1)&gt;19,AS212-VLOOKUP(BI212,NyLi2T!$L$2:$V$4,DK212,1) &amp; " - " &amp; 19,AS212-VLOOKUP(BI212,NyLi2T!$L$2:$V$4,DK212,1) &amp; " - " &amp; AS212+VLOOKUP(BI212,NyLi2T!$L$2:$V$4,DK212,1))),""),"")</f>
        <v/>
      </c>
      <c r="CA212" s="4" t="str">
        <f>IF(AND(ISNUMBER(DK212),DK212&lt;8),IF(AND(ISNUMBER(AT212),ISNUMBER(DK212)),IF(AT212-VLOOKUP(BI212,NySs!$L$2:$V$4,DK212,1)&lt;1,1 &amp; " - " &amp; AT212+VLOOKUP(BI212,NySs!$L$2:$V$4,DK212,1),IF(AT212+VLOOKUP(BI212,NySs!$L$2:$V$4,DK212,1)&gt;19,AT212-VLOOKUP(BI212,NySs!$L$2:$V$4,DK212,1) &amp; " - " &amp; 19,AT212-VLOOKUP(BI212,NySs!$L$2:$V$4,DK212,1) &amp; " - " &amp; AT212+VLOOKUP(BI212,NySs!$L$2:$V$4,DK212,1))),""),"")</f>
        <v/>
      </c>
      <c r="CB212" s="4" t="str">
        <f>IF(AND(ISNUMBER(DK212),DK212&lt;9),IF(AND(ISNUMBER(AU212),ISNUMBER(DK212)),IF(AU212-VLOOKUP(BI212,NyEo!$L$2:$V$4,DK212,1)&lt;1,1 &amp; " - " &amp; AU212+VLOOKUP(BI212,NyEo!$L$2:$V$4,DK212,1),IF(AU212+VLOOKUP(BI212,NyEo!$L$2:$V$4,DK212,1)&gt;19,AU212-VLOOKUP(BI212,NyEo!$L$2:$V$4,DK212,1) &amp; " - " &amp; 19,AU212-VLOOKUP(BI212,NyEo!$L$2:$V$4,DK212,1) &amp; " - " &amp; AU212+VLOOKUP(BI212,NyEo!$L$2:$V$4,DK212,1))),""),"")</f>
        <v/>
      </c>
      <c r="CC212" s="4" t="str">
        <f>IF(AND(ISNUMBER(DK212),DK212&gt;7),IF(AND(ISNUMBER(AV212),ISNUMBER(DK212)),IF(AV212-VLOOKUP(BI212,NyHt!$L$2:$V$4,DK212,1)&lt;1,1 &amp; " - " &amp; AV212+VLOOKUP(BI212,NyHt!$L$2:$V$4,DK212,1),IF(AV212+VLOOKUP(BI212,NyHt!$L$2:$V$4,DK212,1)&gt;19,AV212-VLOOKUP(BI212,NyHt!$L$2:$V$4,DK212,1) &amp; " - " &amp; 19,AV212-VLOOKUP(BI212,NyHt!$L$2:$V$4,DK212,1) &amp; " - " &amp; AV212+VLOOKUP(BI212,NyHt!$L$2:$V$4,DK212,1))),""),"")</f>
        <v/>
      </c>
      <c r="CD212" s="4" t="str">
        <f>IF(AND(ISNUMBER(AW212),ISNUMBER(DK212)),IF(AW212-VLOOKUP(BI212,NySiF!$L$2:$V$4,DK212,1)&lt;1,1 &amp; " - " &amp; AW212+VLOOKUP(BI212,NySiF!$L$2:$V$4,DK212,1),IF(AW212+VLOOKUP(BI212,NySiF!$L$2:$V$4,DK212,1)&gt;19,AW212-VLOOKUP(BI212,NySiF!$L$2:$V$4,DK212,1) &amp; " - " &amp; 19,AW212-VLOOKUP(BI212,NySiF!$L$2:$V$4,DK212,1) &amp; " - " &amp; AW212+VLOOKUP(BI212,NySiF!$L$2:$V$4,DK212,1))),"")</f>
        <v/>
      </c>
      <c r="CE212" s="4" t="str">
        <f>IF(AND(ISNUMBER(AX212),ISNUMBER(DK212)),IF(AX212-VLOOKUP(BI212,NySiB!$L$2:$V$4,DK212,1)&lt;1,1 &amp; " - " &amp; AX212+VLOOKUP(BI212,NySiB!$L$2:$V$4,DK212,1),IF(AX212+VLOOKUP(BI212,NySiB!$L$2:$V$4,DK212,1)&gt;19,AX212-VLOOKUP(BI212,NySiB!$L$2:$V$4,DK212,1) &amp; " - " &amp; 19,AX212-VLOOKUP(BI212,NySiB!$L$2:$V$4,DK212,1) &amp; " - " &amp; AX212+VLOOKUP(BI212,NySiB!$L$2:$V$4,DK212,1))),"")</f>
        <v/>
      </c>
      <c r="CF212" s="4" t="str">
        <f>IF(AND(ISNUMBER(AY212),ISNUMBER(DK212)),IF(AY212-VLOOKUP(BI212,NySiT!$L$2:$V$4,DK212,1)&lt;1,1 &amp; " - " &amp; AY212+VLOOKUP(BI212,NySiT!$L$2:$V$4,DK212,1),IF(AY212+VLOOKUP(BI212,NySiT!$L$2:$V$4,DK212,1)&gt;19,AY212-VLOOKUP(BI212,NySiT!$L$2:$V$4,DK212,1) &amp; " - " &amp; 19,AY212-VLOOKUP(BI212,NySiT!$L$2:$V$4,DK212,1) &amp; " - " &amp; AY212+VLOOKUP(BI212,NySiT!$L$2:$V$4,DK212,1))),"")</f>
        <v/>
      </c>
      <c r="CG212" s="4" t="str">
        <f>IF(AND(ISNUMBER(AZ212),ISNUMBER(DK212)),IF(AZ212-VLOOKUP(BI212,NyVs!$L$2:$V$4,DK212,1)&lt;1,1 &amp; " - " &amp; AZ212+VLOOKUP(BI212,NyVs!$L$2:$V$4,DK212,1),IF(AZ212+VLOOKUP(BI212,NyVs!$L$2:$V$4,DK212,1)&gt;19,AZ212-VLOOKUP(BI212,NyVs!$L$2:$V$4,DK212,1) &amp; " - " &amp; 19,AZ212-VLOOKUP(BI212,NyVs!$L$2:$V$4,DK212,1) &amp; " - " &amp; AZ212+VLOOKUP(BI212,NyVs!$L$2:$V$4,DK212,1))),"")</f>
        <v/>
      </c>
      <c r="CH212" s="4" t="str">
        <f>IF(AND(ISNUMBER(BA212),ISNUMBER(DK212)),IF(BA212-VLOOKUP(BI212,NyPp!$L$2:$V$4,DK212,1)&lt;1,1 &amp; " - " &amp; BA212+VLOOKUP(BI212,NyPp!$L$2:$V$4,DK212,1),IF(BA212+VLOOKUP(BI212,NyPp!$L$2:$V$4,DK212,1)&gt;19,BA212-VLOOKUP(BI212,NyPp!$L$2:$V$4,DK212,1) &amp; " - " &amp; 19,BA212-VLOOKUP(BI212,NyPp!$L$2:$V$4,DK212,1) &amp; " - " &amp; BA212+VLOOKUP(BI212,NyPp!$L$2:$V$4,DK212,1))),"")</f>
        <v/>
      </c>
      <c r="CI212" s="4" t="str">
        <f>IF(AND(ISNUMBER(BB212),ISNUMBER(DK212)),IF(BB212-VLOOKUP(BI212,NyIGS!$L$2:$V$4,DK212,1)&lt;40,40 &amp; " - " &amp; BB212+VLOOKUP(BI212,NyIGS!$L$2:$V$4,DK212,1),IF(BB212+VLOOKUP(BI212,NyIGS!$L$2:$V$4,DK212,1)&gt;160,BB212-VLOOKUP(BI212,NyIGS!$L$2:$V$4,DK212,1) &amp; " - " &amp; 160,BB212-VLOOKUP(BI212,NyIGS!$L$2:$V$4,DK212,1) &amp; " - " &amp; BB212+VLOOKUP(BI212,NyIGS!$L$2:$V$4,DK212,1))),"")</f>
        <v/>
      </c>
      <c r="CJ212" s="4" t="str">
        <f>IF(AND(ISNUMBER(BC212),ISNUMBER(DK212)),IF(BC212-VLOOKUP(BI212,NyIRS!$L$2:$V$4,DK212,1)&lt;40,40 &amp; " - " &amp; BC212+VLOOKUP(BI212,NyIRS!$L$2:$V$4,DK212,1),IF(BC212+VLOOKUP(BI212,NyIRS!$L$2:$V$4,DK212,1)&gt;160,BC212-VLOOKUP(BI212,NyIRS!$L$2:$V$4,DK212,1) &amp; " - " &amp; 160,BC212-VLOOKUP(BI212,NyIRS!$L$2:$V$4,DK212,1) &amp; " - " &amp; BC212+VLOOKUP(BI212,NyIRS!$L$2:$V$4,DK212,1))),"")</f>
        <v/>
      </c>
      <c r="CK212" s="4" t="str">
        <f>IF(AND(ISNUMBER(BD212),ISNUMBER(DK212)),IF(BD212-VLOOKUP(BI212,NyIES!$L$2:$V$4,DK212,1)&lt;40,40 &amp; " - " &amp; BD212+VLOOKUP(BI212,NyIES!$L$2:$V$4,DK212,1),IF(BD212+VLOOKUP(BI212,NyIES!$L$2:$V$4,DK212,1)&gt;160,BD212-VLOOKUP(BI212,NyIES!$L$2:$V$4,DK212,1) &amp; " - " &amp; 160,BD212-VLOOKUP(BI212,NyIES!$L$2:$V$4,DK212,1) &amp; " - " &amp; BD212+VLOOKUP(BI212,NyIES!$L$2:$V$4,DK212,1))),"")</f>
        <v/>
      </c>
      <c r="CL212" s="4" t="str">
        <f>IF(AND(ISNUMBER(BE212),ISNUMBER(DK212)),IF(BE212-VLOOKUP(BI212,NyISI!$L$2:$V$4,DK212,1)&lt;40,40 &amp; " - " &amp; BE212+VLOOKUP(BI212,NyISI!$L$2:$V$4,DK212,1),IF(BE212+VLOOKUP(BI212,NyISI!$L$2:$V$4,DK212,1)&gt;160,BE212-VLOOKUP(BI212,NyISI!$L$2:$V$4,DK212,1) &amp; " - " &amp; 160,BE212-VLOOKUP(BI212,NyISI!$L$2:$V$4,DK212,1) &amp; " - " &amp; BE212+VLOOKUP(BI212,NyISI!$L$2:$V$4,DK212,1))),"")</f>
        <v/>
      </c>
      <c r="CM212" s="4" t="str">
        <f>IF(AND(ISNUMBER(DK212),DK212&lt;8),IF(AND(ISNUMBER(BF212),ISNUMBER(DK212)),IF(BF212-VLOOKUP(BI212,NyISS!$L$2:$V$4,DK212,1)&lt;40,40 &amp; " - " &amp; BF212+VLOOKUP(BI212,NyISS!$L$2:$V$4,DK212,1),IF(BF212+VLOOKUP(BI212,NyISS!$L$2:$V$4,DK212,1)&gt;160,BF212-VLOOKUP(BI212,NyISS!$L$2:$V$4,DK212,1) &amp; " - " &amp; 160,BF212-VLOOKUP(BI212,NyISS!$L$2:$V$4,DK212,1) &amp; " - " &amp; BF212+VLOOKUP(BI212,NyISS!$L$2:$V$4,DK212,1))),""),"")</f>
        <v/>
      </c>
      <c r="CN212" s="4" t="str">
        <f>IF(AND(ISNUMBER(DK212),DK212&gt;7),IF(AND(ISNUMBER(BG212),ISNUMBER(DK212)),IF(BG212-VLOOKUP(BI212,NyISM!$L$2:$V$4,DK212,1)&lt;40,40 &amp; " - " &amp; BG212+VLOOKUP(BI212,NyISM!$L$2:$V$4,DK212,1),IF(BG212+VLOOKUP(BI212,NyISM!$L$2:$V$4,DK212,1)&gt;160,BG212-VLOOKUP(BI212,NyISM!$L$2:$V$4,DK212,1) &amp; " - " &amp; 160,BG212-VLOOKUP(BI212,NyISM!$L$2:$V$4,DK212,1) &amp; " - " &amp; BG212+VLOOKUP(BI212,NyISM!$L$2:$V$4,DK212,1))),""),"")</f>
        <v/>
      </c>
      <c r="CO212" s="4" t="str">
        <f>IF(AND(ISNUMBER(BH212),ISNUMBER(DK212)),IF(BH212-VLOOKUP(BI212,NyIAM!$L$2:$V$4,DK212,1)&lt;40,40 &amp; " - " &amp; BH212+VLOOKUP(BI212,NyIAM!$L$2:$V$4,DK212,1),IF(BH212+VLOOKUP(BI212,NyIAM!$L$2:$V$4,DK212,1)&gt;160,BH212-VLOOKUP(BI212,NyIAM!$L$2:$V$4,DK212,1) &amp; " - " &amp; 160,BH212-VLOOKUP(BI212,NyIAM!$L$2:$V$4,DK212,1) &amp; " - " &amp; BH212+VLOOKUP(BI212,NyIAM!$L$2:$V$4,DK212,1))),"")</f>
        <v/>
      </c>
      <c r="CP212" s="4" t="str">
        <f>IF(AF212="","",IF(AND(ISNUMBER(AF212),ISNUMBER(DK212)),IF(VLOOKUP(AF212,NyOm!$A$2:$K$30,DK212,1)=1,"Onormalt få ord",IF(VLOOKUP(AF212,NyOm!$A$2:$K$30,DK212,1)=2,"Färre antal ord än normalt",IF(VLOOKUP(AF212,NyOm!$A$2:$K$30,DK212,1)=3,"Normalt antal ord","")))))</f>
        <v/>
      </c>
      <c r="CQ212" s="4" t="str">
        <f>IF(AB212="","",IF(AND(ISNUMBER(AB212),ISNUMBER(DK212)),IF(VLOOKUP(AB212,NyPbTid!$A$2:$K$218,DK212,1)=1,"Onormalt lång tidsåtgång",IF(VLOOKUP(AB212,NyPbTid!$A$2:$K$218,DK212,1)=2,"Långsammare än normalt",IF(VLOOKUP(AB212,NyPbTid!$A$2:$K$218,DK212,1)=3,"Normal tidsåtgång","")))))</f>
        <v/>
      </c>
      <c r="CR212" s="4" t="str">
        <f>IF(AC212="","",IF(AND(ISNUMBER(AC212),ISNUMBER(DK212)),IF(VLOOKUP(AC212,NyPbFel!$A$2:$K$18,DK212,1)=1,"Onormalt antal fel",IF(VLOOKUP(AC212,NyPbFel!$A$2:$K$18,DK212,1)=2,"Fler fel än normalt",IF(VLOOKUP(AC212,NyPbFel!$A$2:$K$18,DK212,1)=3,"Normalt antal fel","")))))</f>
        <v/>
      </c>
      <c r="CS212" s="4" t="str">
        <f t="shared" si="72"/>
        <v/>
      </c>
      <c r="CT212" s="4" t="str">
        <f>IF(OR(ISNUMBER(CS212),CS212="0**"),IF(ISNUMBER(CS212),CS212/ABS(CS212)*VLOOKUP(1,SignDiff!$A$3:$K$4,DK212,1),VLOOKUP(1,SignDiff!$A$3:$K$4,DK212,1)),"")</f>
        <v/>
      </c>
      <c r="CU212" s="4" t="str">
        <f>IF(OR(ISNUMBER(CS212),CS212="0**"),IF(ISNUMBER(CS212),CS212/ABS(CS212)*VLOOKUP(1,SignDiff!$A$7:$K$8,DK212,1),VLOOKUP(1,SignDiff!$A$7:$K$8,DK212,1)),"")</f>
        <v/>
      </c>
      <c r="CV212" s="4" t="str">
        <f t="shared" si="73"/>
        <v/>
      </c>
      <c r="CW212" s="4" t="str">
        <f t="shared" si="74"/>
        <v/>
      </c>
      <c r="CX212" s="4" t="str">
        <f>IF(OR(ISNUMBER(CS212),CS212="0**"),IF(CS212="0**",VLOOKUP(0,'IRS-IES'!$A$2:$C$43,2,1),IF(CS212&lt;0,VLOOKUP(ABS(CS212),'IRS-IES'!$A$2:$C$43,2,1),VLOOKUP(ABS(CS212),'IRS-IES'!$A$2:$C$43,3,1))),"")</f>
        <v/>
      </c>
      <c r="CY212" s="4" t="str">
        <f t="shared" si="75"/>
        <v/>
      </c>
      <c r="CZ212" s="4" t="str">
        <f>IF(OR(ISNUMBER(CY212),CY212="0**"),IF(ISNUMBER(CY212),CY212/ABS(CY212)*VLOOKUP(2,SignDiff!$A$3:$K$4,DK212,1),VLOOKUP(2,SignDiff!$A$3:$K$4,DK212,1)),"")</f>
        <v/>
      </c>
      <c r="DA212" s="4" t="str">
        <f>IF(OR(ISNUMBER(CY212),CY212="0**"),IF(ISNUMBER(CY212),CY212/ABS(CY212)*VLOOKUP(2,SignDiff!$A$7:$K$8,DK212,1),VLOOKUP(2,SignDiff!$A$7:$K$8,DK212,1)),"")</f>
        <v/>
      </c>
      <c r="DB212" s="4" t="str">
        <f t="shared" si="76"/>
        <v/>
      </c>
      <c r="DC212" s="4" t="str">
        <f t="shared" si="77"/>
        <v/>
      </c>
      <c r="DD212" s="4" t="str">
        <f>IF(OR(ISNUMBER(CY212),CY212="0**"),IF(CY212="0**",VLOOKUP(0,'ISI-ISS'!$A$2:$C$43,2,1),IF(CY212&lt;0,VLOOKUP(ABS(CY212),'ISI-ISS'!$A$2:$C$43,2,1),VLOOKUP(ABS(CY212),'ISI-ISS'!$A$2:$C$43,3,1))),"")</f>
        <v/>
      </c>
      <c r="DE212" s="4" t="str">
        <f t="shared" si="78"/>
        <v/>
      </c>
      <c r="DF212" s="4" t="str">
        <f>IF(OR(ISNUMBER(DE212),DE212="0**"),IF(ISNUMBER(DE212),DE212/ABS(DE212)*VLOOKUP(2,SignDiff!$A$3:$K$4,DK212,1),VLOOKUP(2,SignDiff!$A$3:$K$4,DK212,1)),"")</f>
        <v/>
      </c>
      <c r="DG212" s="4" t="str">
        <f>IF(OR(ISNUMBER(DE212),DE212="0**"),IF(ISNUMBER(DE212),DE212/ABS(DE212)*VLOOKUP(2,SignDiff!$A$7:$K$8,DK212,1),VLOOKUP(2,SignDiff!$A$7:$K$8,DK212,1)),"")</f>
        <v/>
      </c>
      <c r="DH212" s="4" t="str">
        <f t="shared" si="79"/>
        <v/>
      </c>
      <c r="DI212" s="4" t="str">
        <f t="shared" si="80"/>
        <v/>
      </c>
      <c r="DJ212" s="4" t="str">
        <f>IF(OR(ISNUMBER(DE212),DE212="0**"),IF(DE212="0**",VLOOKUP(0,'ISI-ISM'!$A$2:$C$43,2,1),IF(DE212&lt;0,VLOOKUP(ABS(DE212),'ISI-ISM'!$A$2:$C$43,2,1),VLOOKUP(ABS(DE212),'ISI-ISM'!$A$2:$C$43,3,1))),"")</f>
        <v/>
      </c>
      <c r="DK212" s="4" t="str">
        <f>IF(ISERROR(VLOOKUP(N212,age!$A$2:$C$11,2,1)),"",VLOOKUP(N212,age!$A$2:$C$11,2,1))</f>
        <v/>
      </c>
      <c r="DL212" s="4" t="str">
        <f>IF(ISERROR(VLOOKUP(N212,age!$A$2:$C$11,3,1)),"",VLOOKUP(N212,age!$A$2:$C$11,3,1))</f>
        <v/>
      </c>
      <c r="DM212" s="4">
        <f t="shared" si="67"/>
        <v>0</v>
      </c>
      <c r="DN212" s="4">
        <f t="shared" si="68"/>
        <v>0</v>
      </c>
      <c r="DO212" s="4">
        <f t="shared" si="69"/>
        <v>0</v>
      </c>
      <c r="DP212" s="4">
        <f t="shared" si="70"/>
        <v>0</v>
      </c>
      <c r="DQ212" s="4">
        <f t="shared" si="71"/>
        <v>0</v>
      </c>
      <c r="DR212" s="9" t="str">
        <f t="shared" si="81"/>
        <v/>
      </c>
      <c r="DS212" s="9" t="str">
        <f t="shared" si="82"/>
        <v/>
      </c>
      <c r="DT212" s="9" t="str">
        <f t="shared" si="83"/>
        <v/>
      </c>
      <c r="DU212" s="9" t="str">
        <f t="shared" si="84"/>
        <v/>
      </c>
      <c r="DV212" s="9" t="str">
        <f t="shared" si="85"/>
        <v/>
      </c>
      <c r="DW212" s="9" t="str">
        <f t="shared" si="86"/>
        <v/>
      </c>
      <c r="DX212" s="9" t="str">
        <f t="shared" si="87"/>
        <v/>
      </c>
      <c r="DY212" s="9" t="str">
        <f>IF(AND(ISNUMBER(AJ212),ISNUMBER(DK212)),IF(AJ212-VLOOKUP(BI212,NyFi!$L$2:$V$4,DK212,1)&lt;1,1,AJ212-VLOOKUP(BI212,NyFi!$L$2:$V$4,DK212,1)),"")</f>
        <v/>
      </c>
      <c r="DZ212" s="9" t="str">
        <f>IF(AND(ISNUMBER(DK212),DK212&lt;8),IF(AND(ISNUMBER(AK212),ISNUMBER(DK212)),IF(AK212-VLOOKUP(BI212,NyGs!$L$2:$V$4,DK212,1)&lt;1,1,AK212-VLOOKUP(BI212,NyGs!$L$2:$V$4,DK212,1)),""),"")</f>
        <v/>
      </c>
      <c r="EA212" s="9" t="str">
        <f>IF(AND(ISNUMBER(AL212),ISNUMBER(DK212)),IF(AL212-VLOOKUP(BI212,NyRm!$L$2:$V$4,DK212,1)&lt;1,1,AL212-VLOOKUP(BI212,NyRm!$L$2:$V$4,DK212,1)),"")</f>
        <v/>
      </c>
      <c r="EB212" s="9" t="str">
        <f>IF(AND(ISNUMBER(AM212),ISNUMBER(DK212)),IF(AM212-VLOOKUP(BI212,NyFm!$L$2:$V$4,DK212,1)&lt;1,1,AM212-VLOOKUP(BI212,NyFm!$L$2:$V$4,DK212,1)),"")</f>
        <v/>
      </c>
      <c r="EC212" s="9" t="str">
        <f>IF(AND(ISNUMBER(DK212),DK212&lt;8),IF(AND(ISNUMBER(AN212),ISNUMBER(DK212)),IF(AN212-VLOOKUP(BI212,NyLi1R!$L$2:$V$4,DK212,1)&lt;1,1,AN212-VLOOKUP(BI212,NyLi1R!$L$2:$V$4,DK212,1)),""),"")</f>
        <v/>
      </c>
      <c r="ED212" s="9" t="str">
        <f>IF(AND(ISNUMBER(DK212),DK212&lt;8),IF(AND(ISNUMBER(AO212),ISNUMBER(DK212)),IF(AO212-VLOOKUP(BI212,NyLi1E!$L$2:$V$4,DK212,1)&lt;1,1,AO212-VLOOKUP(BI212,NyLi1E!$L$2:$V$4,DK212,1)),""),"")</f>
        <v/>
      </c>
      <c r="EE212" s="9" t="str">
        <f>IF(AND(ISNUMBER(DK212),DK212&lt;8),IF(AND(ISNUMBER(AP212),ISNUMBER(DK212)),IF(AP212-VLOOKUP(BI212,NyLi1T!$L$2:$V$4,DK212,1)&lt;1,1,AP212-VLOOKUP(BI212,NyLi1T!$L$2:$V$4,DK212,1)),""),"")</f>
        <v/>
      </c>
      <c r="EF212" s="9" t="str">
        <f>IF(AND(ISNUMBER(DK212),DK212&gt;7),IF(AND(ISNUMBER(AQ212),ISNUMBER(DK212)),IF(AQ212-VLOOKUP(BI212,NyLi2R!$L$2:$V$4,DK212,1)&lt;1,1,AQ212-VLOOKUP(BI212,NyLi2R!$L$2:$V$4,DK212,1)),""),"")</f>
        <v/>
      </c>
      <c r="EG212" s="9" t="str">
        <f>IF(AND(ISNUMBER(DK212),DK212&gt;7),IF(AND(ISNUMBER(AR212),ISNUMBER(DK212)),IF(AR212-VLOOKUP(BI212,NyLi2E!$L$2:$V$4,DK212,1)&lt;1,1,AR212-VLOOKUP(BI212,NyLi2E!$L$2:$V$4,DK212,1)),""),"")</f>
        <v/>
      </c>
      <c r="EH212" s="9" t="str">
        <f>IF(AND(ISNUMBER(DK212),DK212&gt;7),IF(AND(ISNUMBER(AS212),ISNUMBER(DK212)),IF(AS212-VLOOKUP(BI212,NyLi2T!$L$2:$V$4,DK212,1)&lt;1,1,AS212-VLOOKUP(BI212,NyLi2T!$L$2:$V$4,DK212,1)),""),"")</f>
        <v/>
      </c>
      <c r="EI212" s="9" t="str">
        <f>IF(AND(ISNUMBER(DK212),DK212&lt;8),IF(AND(ISNUMBER(AT212),ISNUMBER(DK212)),IF(AT212-VLOOKUP(BI212,NySs!$L$2:$V$4,DK212,1)&lt;1,1,AT212-VLOOKUP(BI212,NySs!$L$2:$V$4,DK212,1)),""),"")</f>
        <v/>
      </c>
      <c r="EJ212" s="9" t="str">
        <f>IF(AND(ISNUMBER(DK212),DK212&lt;9),IF(AND(ISNUMBER(AU212),ISNUMBER(DK212)),IF(AU212-VLOOKUP(BI212,NyEo!$L$2:$V$4,DK212,1)&lt;1,1,AU212-VLOOKUP(BI212,NyEo!$L$2:$V$4,DK212,1)),""),"")</f>
        <v/>
      </c>
      <c r="EK212" s="9" t="str">
        <f>IF(AND(ISNUMBER(DK212),DK212&gt;7),IF(AND(ISNUMBER(AV212),ISNUMBER(DK212)),IF(AV212-VLOOKUP(BI212,NyHt!$L$2:$V$4,DK212,1)&lt;1,1,AV212-VLOOKUP(BI212,NyHt!$L$2:$V$4,DK212,1)),""),"")</f>
        <v/>
      </c>
      <c r="EL212" s="9" t="str">
        <f>IF(AND(ISNUMBER(AW212),ISNUMBER(DK212)),IF(AW212-VLOOKUP(BI212,NySiF!$L$2:$V$4,DK212,1)&lt;1,1,AW212-VLOOKUP(BI212,NySiF!$L$2:$V$4,DK212,1)),"")</f>
        <v/>
      </c>
      <c r="EM212" s="9" t="str">
        <f>IF(AND(ISNUMBER(AX212),ISNUMBER(DK212)),IF(AX212-VLOOKUP(BI212,NySiB!$L$2:$V$4,DK212,1)&lt;1,1,AX212-VLOOKUP(BI212,NySiB!$L$2:$V$4,DK212,1)),"")</f>
        <v/>
      </c>
      <c r="EN212" s="9" t="str">
        <f>IF(AND(ISNUMBER(AY212),ISNUMBER(DK212)),IF(AY212-VLOOKUP(BI212,NySiT!$L$2:$V$4,DK212,1)&lt;1,1,AY212-VLOOKUP(BI212,NySiT!$L$2:$V$4,DK212,1)),"")</f>
        <v/>
      </c>
      <c r="EO212" s="9" t="str">
        <f>IF(AND(ISNUMBER(AZ212),ISNUMBER(DK212)),IF(AZ212-VLOOKUP(BI212,NyVs!$L$2:$V$4,DK212,1)&lt;1,1,AZ212-VLOOKUP(BI212,NyVs!$L$2:$V$4,DK212,1)),"")</f>
        <v/>
      </c>
      <c r="EP212" s="9" t="str">
        <f>IF(AND(ISNUMBER(BA212),ISNUMBER(DK212)),IF(BA212-VLOOKUP(BI212,NyPp!$L$2:$V$4,DK212,1)&lt;1,1,BA212-VLOOKUP(BI212,NyPp!$L$2:$V$4,DK212,1)),"")</f>
        <v/>
      </c>
      <c r="EQ212" s="9" t="str">
        <f>IF(AND(ISNUMBER(BB212),ISNUMBER(DK212)),IF(BB212-VLOOKUP(BI212,NyIGS!$L$2:$V$4,DK212,1)&lt;40,40,BB212-VLOOKUP(BI212,NyIGS!$L$2:$V$4,DK212,1)),"")</f>
        <v/>
      </c>
      <c r="ER212" s="9" t="str">
        <f>IF(AND(ISNUMBER(BC212),ISNUMBER(DK212)),IF(BC212-VLOOKUP(BI212,NyIRS!$L$2:$V$4,DK212,1)&lt;40,40,BC212-VLOOKUP(BI212,NyIRS!$L$2:$V$4,DK212,1)),"")</f>
        <v/>
      </c>
      <c r="ES212" s="9" t="str">
        <f>IF(AND(ISNUMBER(BD212),ISNUMBER(DK212)),IF(BD212-VLOOKUP(BI212,NyIES!$L$2:$V$4,DK212,1)&lt;40,40,BD212-VLOOKUP(BI212,NyIES!$L$2:$V$4,DK212,1)),"")</f>
        <v/>
      </c>
      <c r="ET212" s="9" t="str">
        <f>IF(AND(ISNUMBER(BE212),ISNUMBER(DK212)),IF(BE212-VLOOKUP(BI212,NyISI!$L$2:$V$4,DK212,1)&lt;40,40,BE212-VLOOKUP(BI212,NyISI!$L$2:$V$4,DK212,1)),"")</f>
        <v/>
      </c>
      <c r="EU212" s="9" t="str">
        <f>IF(AND(ISNUMBER(DK212),DK212&lt;8),IF(AND(ISNUMBER(BF212),ISNUMBER(DK212)),IF(BF212-VLOOKUP(BI212,NyISS!$L$2:$V$4,DK212,1)&lt;40,40,BF212-VLOOKUP(BI212,NyISS!$L$2:$V$4,DK212,1)),""),"")</f>
        <v/>
      </c>
      <c r="EV212" s="9" t="str">
        <f>IF(AND(ISNUMBER(DK212),DK212&gt;7),IF(AND(ISNUMBER(BG212),ISNUMBER(DK212)),IF(BG212-VLOOKUP(BI212,NyISM!$L$2:$V$4,DK212,1)&lt;40,40,BG212-VLOOKUP(BI212,NyISM!$L$2:$V$4,DK212,1)),""),"")</f>
        <v/>
      </c>
      <c r="EW212" s="9" t="str">
        <f>IF(AND(ISNUMBER(BH212),ISNUMBER(DK212)),IF(BH212-VLOOKUP(BI212,NyIAM!$L$2:$V$4,DK212,1)&lt;40,40,BH212-VLOOKUP(BI212,NyIAM!$L$2:$V$4,DK212,1)),"")</f>
        <v/>
      </c>
      <c r="EX212" s="9" t="str">
        <f>IF(AND(ISNUMBER(AJ212),ISNUMBER(DK212)),IF(AJ212+VLOOKUP(BI212,NyFi!$L$2:$V$4,DK212,1)&gt;19,19,AJ212+VLOOKUP(BI212,NyFi!$L$2:$V$4,DK212,1)),"")</f>
        <v/>
      </c>
      <c r="EY212" s="9" t="str">
        <f>IF(AND(ISNUMBER(DK212),DK212&lt;8),IF(AND(ISNUMBER(AK212),ISNUMBER(DK212)),IF(AK212+VLOOKUP(BI212,NyGs!$L$2:$V$4,DK212,1)&gt;19,19,AK212+VLOOKUP(BI212,NyGs!$L$2:$V$4,DK212,1)),""),"")</f>
        <v/>
      </c>
      <c r="EZ212" s="9" t="str">
        <f>IF(AND(ISNUMBER(AL212),ISNUMBER(DK212)),IF(AL212+VLOOKUP(BI212,NyRm!$L$2:$V$4,DK212,1)&gt;19,19,AL212+VLOOKUP(BI212,NyRm!$L$2:$V$4,DK212,1)),"")</f>
        <v/>
      </c>
      <c r="FA212" s="9" t="str">
        <f>IF(AND(ISNUMBER(AM212),ISNUMBER(DK212)),IF(AM212+VLOOKUP(BI212,NyFm!$L$2:$V$4,DK212,1)&gt;19,19,AM212+VLOOKUP(BI212,NyFm!$L$2:$V$4,DK212,1)),"")</f>
        <v/>
      </c>
      <c r="FB212" s="9" t="str">
        <f>IF(AND(ISNUMBER(DK212),DK212&lt;8),IF(AND(ISNUMBER(AN212),ISNUMBER(DK212)),IF(AN212+VLOOKUP(BI212,NyLi1R!$L$2:$V$4,DK212,1)&gt;19,19,AN212+VLOOKUP(BI212,NyLi1R!$L$2:$V$4,DK212,1)),""),"")</f>
        <v/>
      </c>
      <c r="FC212" s="9" t="str">
        <f>IF(AND(ISNUMBER(DK212),DK212&lt;8),IF(AND(ISNUMBER(AO212),ISNUMBER(DK212)),IF(AO212+VLOOKUP(BI212,NyLi1E!$L$2:$V$4,DK212,1)&gt;19,19,AO212+VLOOKUP(BI212,NyLi1E!$L$2:$V$4,DK212,1)),""),"")</f>
        <v/>
      </c>
      <c r="FD212" s="9" t="str">
        <f>IF(AND(ISNUMBER(DK212),DK212&lt;8),IF(AND(ISNUMBER(AP212),ISNUMBER(DK212)),IF(AP212+VLOOKUP(BI212,NyLi1T!$L$2:$V$4,DK212,1)&gt;19,19,AP212+VLOOKUP(BI212,NyLi1T!$L$2:$V$4,DK212,1)),""),"")</f>
        <v/>
      </c>
      <c r="FE212" s="9" t="str">
        <f>IF(AND(ISNUMBER(DK212),DK212&gt;7),IF(AND(ISNUMBER(AQ212),ISNUMBER(DK212)),IF(AQ212+VLOOKUP(BI212,NyLi2R!$L$2:$V$4,DK212,1)&gt;19,19,AQ212+VLOOKUP(BI212,NyLi2R!$L$2:$V$4,DK212,1)),""),"")</f>
        <v/>
      </c>
      <c r="FF212" s="9" t="str">
        <f>IF(AND(ISNUMBER(DK212),DK212&gt;7),IF(AND(ISNUMBER(AR212),ISNUMBER(DK212)),IF(AR212+VLOOKUP(BI212,NyLi2E!$L$2:$V$4,DK212,1)&gt;19,19,AR212+VLOOKUP(BI212,NyLi2E!$L$2:$V$4,DK212,1)),""),"")</f>
        <v/>
      </c>
      <c r="FG212" s="9" t="str">
        <f>IF(AND(ISNUMBER(DK212),DK212&gt;7),IF(AND(ISNUMBER(AS212),ISNUMBER(DK212)),IF(AS212+VLOOKUP(BI212,NyLi2T!$L$2:$V$4,DK212,1)&gt;19,19,AS212+VLOOKUP(BI212,NyLi2T!$L$2:$V$4,DK212,1)),""),"")</f>
        <v/>
      </c>
      <c r="FH212" s="9" t="str">
        <f>IF(AND(ISNUMBER(DK212),DK212&lt;8),IF(AND(ISNUMBER(AT212),ISNUMBER(DK212)),IF(AT212+VLOOKUP(BI212,NySs!$L$2:$V$4,DK212,1)&gt;19,19,AT212+VLOOKUP(BI212,NySs!$L$2:$V$4,DK212,1)),""),"")</f>
        <v/>
      </c>
      <c r="FI212" s="9" t="str">
        <f>IF(AND(ISNUMBER(DK212),DK212&lt;9),IF(AND(ISNUMBER(AU212),ISNUMBER(DK212)),IF(AU212+VLOOKUP(BI212,NyEo!$L$2:$V$4,DK212,1)&gt;19,19,AU212+VLOOKUP(BI212,NyEo!$L$2:$V$4,DK212,1)),""),"")</f>
        <v/>
      </c>
      <c r="FJ212" s="9" t="str">
        <f>IF(AND(ISNUMBER(DK212),DK212&gt;7),IF(AND(ISNUMBER(AV212),ISNUMBER(DK212)),IF(AV212+VLOOKUP(BI212,NyHt!$L$2:$V$4,DK212,1)&gt;19,19,AV212+VLOOKUP(BI212,NyHt!$L$2:$V$4,DK212,1)),""),"")</f>
        <v/>
      </c>
      <c r="FK212" s="9" t="str">
        <f>IF(AND(ISNUMBER(AW212),ISNUMBER(DK212)),IF(AW212+VLOOKUP(BI212,NySiF!$L$2:$V$4,DK212,1)&gt;19,19,AW212+VLOOKUP(BI212,NySiF!$L$2:$V$4,DK212,1)),"")</f>
        <v/>
      </c>
      <c r="FL212" s="9" t="str">
        <f>IF(AND(ISNUMBER(AX212),ISNUMBER(DK212)),IF(AX212+VLOOKUP(BI212,NySiB!$L$2:$V$4,DK212,1)&gt;19,19,AX212+VLOOKUP(BI212,NySiB!$L$2:$V$4,DK212,1)),"")</f>
        <v/>
      </c>
      <c r="FM212" s="9" t="str">
        <f>IF(AND(ISNUMBER(AY212),ISNUMBER(DK212)),IF(AY212+VLOOKUP(BI212,NySiT!$L$2:$V$4,DK212,1)&gt;19,19,AY212+VLOOKUP(BI212,NySiT!$L$2:$V$4,DK212,1)),"")</f>
        <v/>
      </c>
      <c r="FN212" s="9" t="str">
        <f>IF(AND(ISNUMBER(AZ212),ISNUMBER(DK212)),IF(AZ212+VLOOKUP(BI212,NyVs!$L$2:$V$4,DK212,1)&gt;19,19,AZ212+VLOOKUP(BI212,NyVs!$L$2:$V$4,DK212,1)),"")</f>
        <v/>
      </c>
      <c r="FO212" s="9" t="str">
        <f>IF(AND(ISNUMBER(BA212),ISNUMBER(DK212)),IF(BA212+VLOOKUP(BI212,NyPp!$L$2:$V$4,DK212,1)&gt;19,19,BA212+VLOOKUP(BI212,NyPp!$L$2:$V$4,DK212,1)),"")</f>
        <v/>
      </c>
      <c r="FP212" s="9" t="str">
        <f>IF(AND(ISNUMBER(BB212),ISNUMBER(DK212)),IF(BB212+VLOOKUP(BI212,NyIGS!$L$2:$V$4,DK212,1)&gt;160,160,BB212+VLOOKUP(BI212,NyIGS!$L$2:$V$4,DK212,1)),"")</f>
        <v/>
      </c>
      <c r="FQ212" s="9" t="str">
        <f>IF(AND(ISNUMBER(BC212),ISNUMBER(DK212)),IF(BC212+VLOOKUP(BI212,NyIRS!$L$2:$V$4,DK212,1)&gt;160,160,BC212+VLOOKUP(BI212,NyIRS!$L$2:$V$4,DK212,1)),"")</f>
        <v/>
      </c>
      <c r="FR212" s="9" t="str">
        <f>IF(AND(ISNUMBER(BD212),ISNUMBER(DK212)),IF(BD212+VLOOKUP(BI212,NyIES!$L$2:$V$4,DK212,1)&gt;160,160, BD212+VLOOKUP(BI212,NyIES!$L$2:$V$4,DK212,1)),"")</f>
        <v/>
      </c>
      <c r="FS212" s="9" t="str">
        <f>IF(AND(ISNUMBER(BE212),ISNUMBER(DK212)),IF(BE212+VLOOKUP(BI212,NyISI!$L$2:$V$4,DK212,1)&gt;160,160,BE212+VLOOKUP(BI212,NyISI!$L$2:$V$4,DK212,1)),"")</f>
        <v/>
      </c>
      <c r="FT212" s="9" t="str">
        <f>IF(AND(ISNUMBER(DK212),DK212&lt;8),IF(AND(ISNUMBER(BF212),ISNUMBER(DK212)),IF(BF212+VLOOKUP(BI212,NyISS!$L$2:$V$4,DK212,1)&gt;160,160,BF212+VLOOKUP(BI212,NyISS!$L$2:$V$4,DK212,1)),""),"")</f>
        <v/>
      </c>
      <c r="FU212" s="9" t="str">
        <f>IF(AND(ISNUMBER(DK212),DK212&gt;7),IF(AND(ISNUMBER(BG212),ISNUMBER(DK212)),IF(BG212+VLOOKUP(BI212,NyISM!$L$2:$V$4,DK212,1)&gt;160,160,BG212+VLOOKUP(BI212,NyISM!$L$2:$V$4,DK212,1)),""),"")</f>
        <v/>
      </c>
      <c r="FV212" s="9" t="str">
        <f>IF(AND(ISNUMBER(BH212),ISNUMBER(DK212)),IF(BH212+VLOOKUP(BI212,NyIAM!$L$2:$V$4,DK212,1)&gt;160,160,BH212+VLOOKUP(BI212,NyIAM!$L$2:$V$4,DK212,1)),"")</f>
        <v/>
      </c>
    </row>
    <row r="213" spans="1:178" x14ac:dyDescent="0.2">
      <c r="A213" s="51"/>
      <c r="B213" s="51"/>
      <c r="C213" s="51"/>
      <c r="D213" s="51"/>
      <c r="E213" s="51"/>
      <c r="F213" s="51"/>
      <c r="G213" s="51"/>
      <c r="H213" s="51"/>
      <c r="I213" s="51"/>
      <c r="J213" s="52"/>
      <c r="K213" s="52"/>
      <c r="L213" s="53"/>
      <c r="M213" s="53"/>
      <c r="N213" s="58" t="str">
        <f t="shared" si="66"/>
        <v/>
      </c>
      <c r="O213" s="53"/>
      <c r="P213" s="53"/>
      <c r="Q213" s="53"/>
      <c r="R213" s="53"/>
      <c r="S213" s="53"/>
      <c r="T213" s="53"/>
      <c r="U213" s="53"/>
      <c r="V213" s="53"/>
      <c r="W213" s="53"/>
      <c r="X213" s="53"/>
      <c r="Y213" s="53"/>
      <c r="Z213" s="53"/>
      <c r="AA213" s="53"/>
      <c r="AB213" s="53"/>
      <c r="AC213" s="53"/>
      <c r="AD213" s="53"/>
      <c r="AE213" s="53"/>
      <c r="AF213" s="53"/>
      <c r="AG213" s="53"/>
      <c r="AH213" s="53"/>
      <c r="AI213" s="53"/>
      <c r="AJ213" s="4" t="str">
        <f>IF(O213="","",IF(ISNUMBER(N213),VLOOKUP(O213,NyFi!$A$2:$K$40,DK213),""))</f>
        <v/>
      </c>
      <c r="AK213" s="4" t="str">
        <f>IF(P213="","",IF(AND(ISNUMBER(N213),DK213&lt;8),VLOOKUP(P213,NyGs!$A$2:$G$41,DK213),""))</f>
        <v/>
      </c>
      <c r="AL213" s="4" t="str">
        <f>IF(AA213="","",IF(ISNUMBER(N213),VLOOKUP(AA213,NyRm!$A$2:$K$56,DK213),""))</f>
        <v/>
      </c>
      <c r="AM213" s="4" t="str">
        <f>IF(Z213="","",IF(ISNUMBER(N213),VLOOKUP(Z213,NyFm!$A$2:$K$46,DK213),""))</f>
        <v/>
      </c>
      <c r="AN213" s="4" t="str">
        <f>IF(U213="","",IF(AND(ISNUMBER(N213),DK213&lt;8),VLOOKUP(U213,NyLi1R!$A$2:$G$20,DK213),""))</f>
        <v/>
      </c>
      <c r="AO213" s="4" t="str">
        <f>IF(V213="","",IF(AND(ISNUMBER(N213),DK213&lt;8),VLOOKUP(V213,NyLi1E!$A$2:$G$20,DK213),""))</f>
        <v/>
      </c>
      <c r="AP213" s="4" t="str">
        <f>IF(AND(ISNUMBER(N213),ISNUMBER(AN213),ISNUMBER(AO213),DK213&lt;8),VLOOKUP(AN213+AO213,NyLi1T!$A$2:$G$40,DK213),"")</f>
        <v/>
      </c>
      <c r="AQ213" s="4" t="str">
        <f>IF(W213="","",IF(AND(ISNUMBER(N213),DK213&gt;7),VLOOKUP(W213,NyLi2R!$A$2:$K$20,DK213),""))</f>
        <v/>
      </c>
      <c r="AR213" s="4" t="str">
        <f>IF(X213="","",IF(AND(ISNUMBER(N213),DK213&gt;7),VLOOKUP(X213,NyLi2E!$A$2:$K$20,DK213),""))</f>
        <v/>
      </c>
      <c r="AS213" s="4" t="str">
        <f>IF(AND(ISNUMBER(N213),ISNUMBER(AQ213),ISNUMBER(AR213),DK213&gt;7),VLOOKUP(AQ213+AR213,NyLi2T!$A$2:$K$40,DK213),"")</f>
        <v/>
      </c>
      <c r="AT213" s="4" t="str">
        <f>IF(AE213="","",IF(AND(ISNUMBER(N213),DK213&lt;8),VLOOKUP(AE213,NySs!$A$2:$G$28,DK213),""))</f>
        <v/>
      </c>
      <c r="AU213" s="4" t="str">
        <f>IF(AD213="","",IF(AND(ISNUMBER(N213),DK213&lt;9),VLOOKUP(AD213,NyEo!$A$2:$H$22,DK213),""))</f>
        <v/>
      </c>
      <c r="AV213" s="4" t="str">
        <f>IF(Q213="","",IF(AND(ISNUMBER(N213),DK213&gt;7),VLOOKUP(Q213,NyHt!$A$2:$K$17,DK213),""))</f>
        <v/>
      </c>
      <c r="AW213" s="4" t="str">
        <f>IF(R213="","",IF(ISNUMBER(N213),VLOOKUP(R213,NySiF!$A$2:$K$18,DK213),""))</f>
        <v/>
      </c>
      <c r="AX213" s="4" t="str">
        <f>IF(S213="","",IF(ISNUMBER(N213),VLOOKUP(S213,NySiB!$A$2:$K$16,DK213),""))</f>
        <v/>
      </c>
      <c r="AY213" s="4" t="str">
        <f>IF(T213="","",IF(ISNUMBER(N213),VLOOKUP(T213,NySiT!$A$2:$K$32,DK213),""))</f>
        <v/>
      </c>
      <c r="AZ213" s="4" t="str">
        <f>IF(Y213="","",IF(ISNUMBER(N213),VLOOKUP(Y213,NyVs!$A$2:$K$86,DK213),""))</f>
        <v/>
      </c>
      <c r="BA213" s="4" t="str">
        <f>IF(AI213="","",IF(ISNUMBER(N213),VLOOKUP(AI213,NyPp!$A$2:$K$202,DK213),""))</f>
        <v/>
      </c>
      <c r="BB213" s="4" t="str">
        <f>IF(AND(ISNUMBER(AJ213),ISNUMBER(AK213),ISNUMBER(AL213),ISNUMBER(AM213),DK213&lt;8),IF(COUNTIF(O213,0)+COUNTIF(P213,0)+COUNTIF(AA213,0)+COUNTIF(Z213,0)&gt;1,"",VLOOKUP(AJ213+AK213+AL213+AM213,NyIGS!$A$2:$K$78,DK213)),IF(AND(ISNUMBER(AJ213),ISNUMBER(AL213),ISNUMBER(AM213),ISNUMBER(AS213),DK213&gt;7),IF(COUNTIF(O213,0)+COUNTIF(AA213,0)+COUNTIF(Z213,0)+AND(COUNTIF(W213,0),COUNTIF(X213,0))&gt;1,"",VLOOKUP(AJ213+AL213+AM213+AS213,NyIGS!$A$2:$K$78,DK213)),""))</f>
        <v/>
      </c>
      <c r="BC213" s="4" t="str">
        <f>IF(AND(ISNUMBER(AJ213),ISNUMBER(AN213),ISNUMBER(AT213),DK213&lt;8),IF(COUNTIF(O213,0)+COUNTIF(U213,0)+COUNTIF(AE213,0)&gt;1,"",VLOOKUP(AJ213+AN213+AT213,NyIRS!$A$2:$K$59,DK213)),IF(AND(ISNUMBER(AJ213),ISNUMBER(AQ213),DK213&gt;7),IF(COUNTIF(O213,0)+COUNTIF(W213,0)&gt;1,"",VLOOKUP(AJ213+AQ213,NyIRS!$A$2:$K$59,DK213)),""))</f>
        <v/>
      </c>
      <c r="BD213" s="4" t="str">
        <f>IF(AND(ISNUMBER(AK213),ISNUMBER(AL213),ISNUMBER(AM213),DK213&lt;8),IF(COUNTIF(P213,0)+COUNTIF(AA213,0)+COUNTIF(Z213,0)&gt;1,"",VLOOKUP(AK213+AL213+AM213,NyIES!$A$2:$K$59,DK213)),IF(AND(ISNUMBER(AL213),ISNUMBER(AM213),ISNUMBER(AR213),DK213&gt;7),IF(COUNTIF(AA213,0)+COUNTIF(Z213,0)+COUNTIF(X213,0)&gt;1,"",VLOOKUP(AL213+AM213+AR213,NyIES!$A$2:$K$59,DK213)),""))</f>
        <v/>
      </c>
      <c r="BE213" s="4" t="str">
        <f>IF(AND(ISNUMBER(AJ213),ISNUMBER(AP213),ISNUMBER(AU213),DK213&lt;8),IF(COUNTIF(O213,0)+AND(COUNTIF(U213,0),COUNTIF(V213,0))+COUNTIF(AD213,0)&gt;1,"",VLOOKUP(AJ213+AP213+AU213,NyISI!$A$2:$K$59,DK213)),IF(AND(ISNUMBER(AS213),ISNUMBER(AU213),ISNUMBER(AV213),DK213=8),IF(COUNTIF(AD213,0)+COUNTIF(Q213,0)+AND(COUNTIF(W213,0),COUNTIF(X213,0))&gt;1,"",VLOOKUP(AS213+AU213+AV213,NyISI!$A$2:$K$59,DK213)),IF(AND(ISNUMBER(AS213),ISNUMBER(AV213),DK213&gt;8),IF(COUNTIF(Q213,0)+AND(COUNTIF(W213,0),COUNTIF(X213,0))&gt;1,"",VLOOKUP(AS213+AV213,NyISI!$A$2:$K$59,DK213)),"")))</f>
        <v/>
      </c>
      <c r="BF213" s="4" t="str">
        <f>IF(AND(ISNUMBER(AT213),ISNUMBER(AK213),ISNUMBER(AL213),ISNUMBER(AM213),DK213&lt;8),IF(COUNTIF(P213,0)+COUNTIF(AA213,0)+COUNTIF(Z213,0)+COUNTIF(AE213,0)&gt;1,"",VLOOKUP(AT213+AK213+AL213+AM213,NyISS!$A$2:$G$78,DK213)),"")</f>
        <v/>
      </c>
      <c r="BG213" s="4" t="str">
        <f>IF(AND(ISNUMBER(AJ213),ISNUMBER(AL213),ISNUMBER(AM213),DK213&gt;7),IF(COUNTIF(O213,0)+COUNTIF(AA213,0)+COUNTIF(Z213,0)&gt;1,"",VLOOKUP(AJ213+AL213+AM213,NyISM!$A$2:$K$59,DK213)),"")</f>
        <v/>
      </c>
      <c r="BH213" s="4" t="str">
        <f>IF(AND(ISNUMBER(AY213),ISNUMBER(AZ213)),IF(COUNTIF(T213,0)+COUNTIF(Y213,0)&gt;1,"",VLOOKUP(AY213+AZ213,NyIAM!$A$2:$K$40,DK213)),"")</f>
        <v/>
      </c>
      <c r="BJ213" s="4" t="str">
        <f>IF(ISNUMBER(BB213),VLOOKUP(BB213,Percentil!$A$2:$B$122,2,1),"")</f>
        <v/>
      </c>
      <c r="BK213" s="4" t="str">
        <f>IF(ISNUMBER(BC213),VLOOKUP(BC213,Percentil!$A$2:$B$122,2,1),"")</f>
        <v/>
      </c>
      <c r="BL213" s="4" t="str">
        <f>IF(ISNUMBER(BD213),VLOOKUP(BD213,Percentil!$A$2:$B$122,2,1),"")</f>
        <v/>
      </c>
      <c r="BM213" s="4" t="str">
        <f>IF(ISNUMBER(BE213),VLOOKUP(BE213,Percentil!$A$2:$B$122,2,1),"")</f>
        <v/>
      </c>
      <c r="BN213" s="4" t="str">
        <f>IF(ISNUMBER(BF213),VLOOKUP(BF213,Percentil!$A$2:$B$122,2,1),"")</f>
        <v/>
      </c>
      <c r="BO213" s="4" t="str">
        <f>IF(ISNUMBER(BG213),VLOOKUP(BG213,Percentil!$A$2:$B$122,2,1),"")</f>
        <v/>
      </c>
      <c r="BP213" s="4" t="str">
        <f>IF(ISNUMBER(BH213),VLOOKUP(BH213,Percentil!$A$2:$B$122,2,1),"")</f>
        <v/>
      </c>
      <c r="BQ213" s="4" t="str">
        <f>IF(AND(ISNUMBER(AJ213),ISNUMBER(DK213)),IF(AJ213-VLOOKUP(BI213,NyFi!$L$2:$V$4,DK213,1)&lt;1,1 &amp; " - " &amp; AJ213+VLOOKUP(BI213,NyFi!$L$2:$V$4,DK213,1),IF(AJ213+VLOOKUP(BI213,NyFi!$L$2:$V$4,DK213,1)&gt;19,AJ213-VLOOKUP(BI213,NyFi!$L$2:$V$4,DK213,1) &amp; " - " &amp; 19,AJ213-VLOOKUP(BI213,NyFi!$L$2:$V$4,DK213,1) &amp; " - " &amp; AJ213+VLOOKUP(BI213,NyFi!$L$2:$V$4,DK213,1))),"")</f>
        <v/>
      </c>
      <c r="BR213" s="4" t="str">
        <f>IF(AND(ISNUMBER(DK213),DK213&lt;8),IF(AND(ISNUMBER(AK213),ISNUMBER(DK213)),IF(AK213-VLOOKUP(BI213,NyGs!$L$2:$V$4,DK213,1)&lt;1,1 &amp; " - " &amp; AK213+VLOOKUP(BI213,NyGs!$L$2:$V$4,DK213,1),IF(AK213+VLOOKUP(BI213,NyGs!$L$2:$V$4,DK213,1)&gt;19,AK213-VLOOKUP(BI213,NyGs!$L$2:$V$4,DK213,1) &amp; " - " &amp; 19,AK213-VLOOKUP(BI213,NyGs!$L$2:$V$4,DK213,1) &amp; " - " &amp; AK213+VLOOKUP(BI213,NyGs!$L$2:$V$4,DK213,1))),""),"")</f>
        <v/>
      </c>
      <c r="BS213" s="4" t="str">
        <f>IF(AND(ISNUMBER(AL213),ISNUMBER(DK213)),IF(AL213-VLOOKUP(BI213,NyRm!$L$2:$V$4,DK213,1)&lt;1,1 &amp; " - " &amp; AL213+VLOOKUP(BI213,NyRm!$L$2:$V$4,DK213,1),IF(AL213+VLOOKUP(BI213,NyRm!$L$2:$V$4,DK213,1)&gt;19,AL213-VLOOKUP(BI213,NyRm!$L$2:$V$4,DK213,1) &amp; " - " &amp; 19,AL213-VLOOKUP(BI213,NyRm!$L$2:$V$4,DK213,1) &amp; " - " &amp; AL213+VLOOKUP(BI213,NyRm!$L$2:$V$4,DK213,1))),"")</f>
        <v/>
      </c>
      <c r="BT213" s="4" t="str">
        <f>IF(AND(ISNUMBER(AM213),ISNUMBER(DK213)),IF(AM213-VLOOKUP(BI213,NyFm!$L$2:$V$4,DK213,1)&lt;1,1 &amp; " - " &amp; AM213+VLOOKUP(BI213,NyFm!$L$2:$V$4,DK213,1),IF(AM213+VLOOKUP(BI213,NyFm!$L$2:$V$4,DK213,1)&gt;19,AM213-VLOOKUP(BI213,NyFm!$L$2:$V$4,DK213,1) &amp; " - " &amp; 19,AM213-VLOOKUP(BI213,NyFm!$L$2:$V$4,DK213,1) &amp; " - " &amp; AM213+VLOOKUP(BI213,NyFm!$L$2:$V$4,DK213,1))),"")</f>
        <v/>
      </c>
      <c r="BU213" s="4" t="str">
        <f>IF(AND(ISNUMBER(DK213),DK213&lt;8),IF(AND(ISNUMBER(AN213),ISNUMBER(DK213)),IF(AN213-VLOOKUP(BI213,NyLi1R!$L$2:$V$4,DK213,1)&lt;1,1 &amp; " - " &amp; AN213+VLOOKUP(BI213,NyLi1R!$L$2:$V$4,DK213,1),IF(AN213+VLOOKUP(BI213,NyLi1R!$L$2:$V$4,DK213,1)&gt;19,AN213-VLOOKUP(BI213,NyLi1R!$L$2:$V$4,DK213,1) &amp; " - " &amp; 19,AN213-VLOOKUP(BI213,NyLi1R!$L$2:$V$4,DK213,1) &amp; " - " &amp; AN213+VLOOKUP(BI213,NyLi1R!$L$2:$V$4,DK213,1))),""),"")</f>
        <v/>
      </c>
      <c r="BV213" s="4" t="str">
        <f>IF(AND(ISNUMBER(DK213),DK213&lt;8),IF(AND(ISNUMBER(AO213),ISNUMBER(DK213)),IF(AO213-VLOOKUP(BI213,NyLi1E!$L$2:$V$4,DK213,1)&lt;1,1 &amp; " - " &amp; AO213+VLOOKUP(BI213,NyLi1E!$L$2:$V$4,DK213,1),IF(AO213+VLOOKUP(BI213,NyLi1E!$L$2:$V$4,DK213,1)&gt;19,AO213-VLOOKUP(BI213,NyLi1E!$L$2:$V$4,DK213,1) &amp; " - " &amp; 19,AO213-VLOOKUP(BI213,NyLi1E!$L$2:$V$4,DK213,1) &amp; " - " &amp; AO213+VLOOKUP(BI213,NyLi1E!$L$2:$V$4,DK213,1))),""),"")</f>
        <v/>
      </c>
      <c r="BW213" s="4" t="str">
        <f>IF(AND(ISNUMBER(DK213),DK213&lt;8),IF(AND(ISNUMBER(AP213),ISNUMBER(DK213)),IF(AP213-VLOOKUP(BI213,NyLi1T!$L$2:$V$4,DK213,1)&lt;1,1 &amp; " - " &amp; AP213+VLOOKUP(BI213,NyLi1T!$L$2:$V$4,DK213,1),IF(AP213+VLOOKUP(BI213,NyLi1T!$L$2:$V$4,DK213,1)&gt;19,AP213-VLOOKUP(BI213,NyLi1T!$L$2:$V$4,DK213,1) &amp; " - " &amp; 19,AP213-VLOOKUP(BI213,NyLi1T!$L$2:$V$4,DK213,1) &amp; " - " &amp; AP213+VLOOKUP(BI213,NyLi1T!$L$2:$V$4,DK213,1))),""),"")</f>
        <v/>
      </c>
      <c r="BX213" s="4" t="str">
        <f>IF(AND(ISNUMBER(DK213),DK213&gt;7),IF(AND(ISNUMBER(AQ213),ISNUMBER(DK213)),IF(AQ213-VLOOKUP(BI213,NyLi2R!$L$2:$V$4,DK213,1)&lt;1,1 &amp; " - " &amp; AQ213+VLOOKUP(BI213,NyLi2R!$L$2:$V$4,DK213,1),IF(AQ213+VLOOKUP(BI213,NyLi2R!$L$2:$V$4,DK213,1)&gt;19,AQ213-VLOOKUP(BI213,NyLi2R!$L$2:$V$4,DK213,1) &amp; " - " &amp; 19,AQ213-VLOOKUP(BI213,NyLi2R!$L$2:$V$4,DK213,1) &amp; " - " &amp; AQ213+VLOOKUP(BI213,NyLi2R!$L$2:$V$4,DK213,1))),""),"")</f>
        <v/>
      </c>
      <c r="BY213" s="4" t="str">
        <f>IF(AND(ISNUMBER(DK213),DK213&gt;7),IF(AND(ISNUMBER(AR213),ISNUMBER(DK213)),IF(AR213-VLOOKUP(BI213,NyLi2E!$L$2:$V$4,DK213,1)&lt;1,1 &amp; " - " &amp; AR213+VLOOKUP(BI213,NyLi2E!$L$2:$V$4,DK213,1),IF(AR213+VLOOKUP(BI213,NyLi2E!$L$2:$V$4,DK213,1)&gt;19,AR213-VLOOKUP(BI213,NyLi2E!$L$2:$V$4,DK213,1) &amp; " - " &amp; 19,AR213-VLOOKUP(BI213,NyLi2E!$L$2:$V$4,DK213,1) &amp; " - " &amp; AR213+VLOOKUP(BI213,NyLi2E!$L$2:$V$4,DK213,1))),""),"")</f>
        <v/>
      </c>
      <c r="BZ213" s="4" t="str">
        <f>IF(AND(ISNUMBER(DK213),DK213&gt;7),IF(AND(ISNUMBER(AS213),ISNUMBER(DK213)),IF(AS213-VLOOKUP(BI213,NyLi2T!$L$2:$V$4,DK213,1)&lt;1,1 &amp; " - " &amp; AS213+VLOOKUP(BI213,NyLi2T!$L$2:$V$4,DK213,1),IF(AS213+VLOOKUP(BI213,NyLi2T!$L$2:$V$4,DK213,1)&gt;19,AS213-VLOOKUP(BI213,NyLi2T!$L$2:$V$4,DK213,1) &amp; " - " &amp; 19,AS213-VLOOKUP(BI213,NyLi2T!$L$2:$V$4,DK213,1) &amp; " - " &amp; AS213+VLOOKUP(BI213,NyLi2T!$L$2:$V$4,DK213,1))),""),"")</f>
        <v/>
      </c>
      <c r="CA213" s="4" t="str">
        <f>IF(AND(ISNUMBER(DK213),DK213&lt;8),IF(AND(ISNUMBER(AT213),ISNUMBER(DK213)),IF(AT213-VLOOKUP(BI213,NySs!$L$2:$V$4,DK213,1)&lt;1,1 &amp; " - " &amp; AT213+VLOOKUP(BI213,NySs!$L$2:$V$4,DK213,1),IF(AT213+VLOOKUP(BI213,NySs!$L$2:$V$4,DK213,1)&gt;19,AT213-VLOOKUP(BI213,NySs!$L$2:$V$4,DK213,1) &amp; " - " &amp; 19,AT213-VLOOKUP(BI213,NySs!$L$2:$V$4,DK213,1) &amp; " - " &amp; AT213+VLOOKUP(BI213,NySs!$L$2:$V$4,DK213,1))),""),"")</f>
        <v/>
      </c>
      <c r="CB213" s="4" t="str">
        <f>IF(AND(ISNUMBER(DK213),DK213&lt;9),IF(AND(ISNUMBER(AU213),ISNUMBER(DK213)),IF(AU213-VLOOKUP(BI213,NyEo!$L$2:$V$4,DK213,1)&lt;1,1 &amp; " - " &amp; AU213+VLOOKUP(BI213,NyEo!$L$2:$V$4,DK213,1),IF(AU213+VLOOKUP(BI213,NyEo!$L$2:$V$4,DK213,1)&gt;19,AU213-VLOOKUP(BI213,NyEo!$L$2:$V$4,DK213,1) &amp; " - " &amp; 19,AU213-VLOOKUP(BI213,NyEo!$L$2:$V$4,DK213,1) &amp; " - " &amp; AU213+VLOOKUP(BI213,NyEo!$L$2:$V$4,DK213,1))),""),"")</f>
        <v/>
      </c>
      <c r="CC213" s="4" t="str">
        <f>IF(AND(ISNUMBER(DK213),DK213&gt;7),IF(AND(ISNUMBER(AV213),ISNUMBER(DK213)),IF(AV213-VLOOKUP(BI213,NyHt!$L$2:$V$4,DK213,1)&lt;1,1 &amp; " - " &amp; AV213+VLOOKUP(BI213,NyHt!$L$2:$V$4,DK213,1),IF(AV213+VLOOKUP(BI213,NyHt!$L$2:$V$4,DK213,1)&gt;19,AV213-VLOOKUP(BI213,NyHt!$L$2:$V$4,DK213,1) &amp; " - " &amp; 19,AV213-VLOOKUP(BI213,NyHt!$L$2:$V$4,DK213,1) &amp; " - " &amp; AV213+VLOOKUP(BI213,NyHt!$L$2:$V$4,DK213,1))),""),"")</f>
        <v/>
      </c>
      <c r="CD213" s="4" t="str">
        <f>IF(AND(ISNUMBER(AW213),ISNUMBER(DK213)),IF(AW213-VLOOKUP(BI213,NySiF!$L$2:$V$4,DK213,1)&lt;1,1 &amp; " - " &amp; AW213+VLOOKUP(BI213,NySiF!$L$2:$V$4,DK213,1),IF(AW213+VLOOKUP(BI213,NySiF!$L$2:$V$4,DK213,1)&gt;19,AW213-VLOOKUP(BI213,NySiF!$L$2:$V$4,DK213,1) &amp; " - " &amp; 19,AW213-VLOOKUP(BI213,NySiF!$L$2:$V$4,DK213,1) &amp; " - " &amp; AW213+VLOOKUP(BI213,NySiF!$L$2:$V$4,DK213,1))),"")</f>
        <v/>
      </c>
      <c r="CE213" s="4" t="str">
        <f>IF(AND(ISNUMBER(AX213),ISNUMBER(DK213)),IF(AX213-VLOOKUP(BI213,NySiB!$L$2:$V$4,DK213,1)&lt;1,1 &amp; " - " &amp; AX213+VLOOKUP(BI213,NySiB!$L$2:$V$4,DK213,1),IF(AX213+VLOOKUP(BI213,NySiB!$L$2:$V$4,DK213,1)&gt;19,AX213-VLOOKUP(BI213,NySiB!$L$2:$V$4,DK213,1) &amp; " - " &amp; 19,AX213-VLOOKUP(BI213,NySiB!$L$2:$V$4,DK213,1) &amp; " - " &amp; AX213+VLOOKUP(BI213,NySiB!$L$2:$V$4,DK213,1))),"")</f>
        <v/>
      </c>
      <c r="CF213" s="4" t="str">
        <f>IF(AND(ISNUMBER(AY213),ISNUMBER(DK213)),IF(AY213-VLOOKUP(BI213,NySiT!$L$2:$V$4,DK213,1)&lt;1,1 &amp; " - " &amp; AY213+VLOOKUP(BI213,NySiT!$L$2:$V$4,DK213,1),IF(AY213+VLOOKUP(BI213,NySiT!$L$2:$V$4,DK213,1)&gt;19,AY213-VLOOKUP(BI213,NySiT!$L$2:$V$4,DK213,1) &amp; " - " &amp; 19,AY213-VLOOKUP(BI213,NySiT!$L$2:$V$4,DK213,1) &amp; " - " &amp; AY213+VLOOKUP(BI213,NySiT!$L$2:$V$4,DK213,1))),"")</f>
        <v/>
      </c>
      <c r="CG213" s="4" t="str">
        <f>IF(AND(ISNUMBER(AZ213),ISNUMBER(DK213)),IF(AZ213-VLOOKUP(BI213,NyVs!$L$2:$V$4,DK213,1)&lt;1,1 &amp; " - " &amp; AZ213+VLOOKUP(BI213,NyVs!$L$2:$V$4,DK213,1),IF(AZ213+VLOOKUP(BI213,NyVs!$L$2:$V$4,DK213,1)&gt;19,AZ213-VLOOKUP(BI213,NyVs!$L$2:$V$4,DK213,1) &amp; " - " &amp; 19,AZ213-VLOOKUP(BI213,NyVs!$L$2:$V$4,DK213,1) &amp; " - " &amp; AZ213+VLOOKUP(BI213,NyVs!$L$2:$V$4,DK213,1))),"")</f>
        <v/>
      </c>
      <c r="CH213" s="4" t="str">
        <f>IF(AND(ISNUMBER(BA213),ISNUMBER(DK213)),IF(BA213-VLOOKUP(BI213,NyPp!$L$2:$V$4,DK213,1)&lt;1,1 &amp; " - " &amp; BA213+VLOOKUP(BI213,NyPp!$L$2:$V$4,DK213,1),IF(BA213+VLOOKUP(BI213,NyPp!$L$2:$V$4,DK213,1)&gt;19,BA213-VLOOKUP(BI213,NyPp!$L$2:$V$4,DK213,1) &amp; " - " &amp; 19,BA213-VLOOKUP(BI213,NyPp!$L$2:$V$4,DK213,1) &amp; " - " &amp; BA213+VLOOKUP(BI213,NyPp!$L$2:$V$4,DK213,1))),"")</f>
        <v/>
      </c>
      <c r="CI213" s="4" t="str">
        <f>IF(AND(ISNUMBER(BB213),ISNUMBER(DK213)),IF(BB213-VLOOKUP(BI213,NyIGS!$L$2:$V$4,DK213,1)&lt;40,40 &amp; " - " &amp; BB213+VLOOKUP(BI213,NyIGS!$L$2:$V$4,DK213,1),IF(BB213+VLOOKUP(BI213,NyIGS!$L$2:$V$4,DK213,1)&gt;160,BB213-VLOOKUP(BI213,NyIGS!$L$2:$V$4,DK213,1) &amp; " - " &amp; 160,BB213-VLOOKUP(BI213,NyIGS!$L$2:$V$4,DK213,1) &amp; " - " &amp; BB213+VLOOKUP(BI213,NyIGS!$L$2:$V$4,DK213,1))),"")</f>
        <v/>
      </c>
      <c r="CJ213" s="4" t="str">
        <f>IF(AND(ISNUMBER(BC213),ISNUMBER(DK213)),IF(BC213-VLOOKUP(BI213,NyIRS!$L$2:$V$4,DK213,1)&lt;40,40 &amp; " - " &amp; BC213+VLOOKUP(BI213,NyIRS!$L$2:$V$4,DK213,1),IF(BC213+VLOOKUP(BI213,NyIRS!$L$2:$V$4,DK213,1)&gt;160,BC213-VLOOKUP(BI213,NyIRS!$L$2:$V$4,DK213,1) &amp; " - " &amp; 160,BC213-VLOOKUP(BI213,NyIRS!$L$2:$V$4,DK213,1) &amp; " - " &amp; BC213+VLOOKUP(BI213,NyIRS!$L$2:$V$4,DK213,1))),"")</f>
        <v/>
      </c>
      <c r="CK213" s="4" t="str">
        <f>IF(AND(ISNUMBER(BD213),ISNUMBER(DK213)),IF(BD213-VLOOKUP(BI213,NyIES!$L$2:$V$4,DK213,1)&lt;40,40 &amp; " - " &amp; BD213+VLOOKUP(BI213,NyIES!$L$2:$V$4,DK213,1),IF(BD213+VLOOKUP(BI213,NyIES!$L$2:$V$4,DK213,1)&gt;160,BD213-VLOOKUP(BI213,NyIES!$L$2:$V$4,DK213,1) &amp; " - " &amp; 160,BD213-VLOOKUP(BI213,NyIES!$L$2:$V$4,DK213,1) &amp; " - " &amp; BD213+VLOOKUP(BI213,NyIES!$L$2:$V$4,DK213,1))),"")</f>
        <v/>
      </c>
      <c r="CL213" s="4" t="str">
        <f>IF(AND(ISNUMBER(BE213),ISNUMBER(DK213)),IF(BE213-VLOOKUP(BI213,NyISI!$L$2:$V$4,DK213,1)&lt;40,40 &amp; " - " &amp; BE213+VLOOKUP(BI213,NyISI!$L$2:$V$4,DK213,1),IF(BE213+VLOOKUP(BI213,NyISI!$L$2:$V$4,DK213,1)&gt;160,BE213-VLOOKUP(BI213,NyISI!$L$2:$V$4,DK213,1) &amp; " - " &amp; 160,BE213-VLOOKUP(BI213,NyISI!$L$2:$V$4,DK213,1) &amp; " - " &amp; BE213+VLOOKUP(BI213,NyISI!$L$2:$V$4,DK213,1))),"")</f>
        <v/>
      </c>
      <c r="CM213" s="4" t="str">
        <f>IF(AND(ISNUMBER(DK213),DK213&lt;8),IF(AND(ISNUMBER(BF213),ISNUMBER(DK213)),IF(BF213-VLOOKUP(BI213,NyISS!$L$2:$V$4,DK213,1)&lt;40,40 &amp; " - " &amp; BF213+VLOOKUP(BI213,NyISS!$L$2:$V$4,DK213,1),IF(BF213+VLOOKUP(BI213,NyISS!$L$2:$V$4,DK213,1)&gt;160,BF213-VLOOKUP(BI213,NyISS!$L$2:$V$4,DK213,1) &amp; " - " &amp; 160,BF213-VLOOKUP(BI213,NyISS!$L$2:$V$4,DK213,1) &amp; " - " &amp; BF213+VLOOKUP(BI213,NyISS!$L$2:$V$4,DK213,1))),""),"")</f>
        <v/>
      </c>
      <c r="CN213" s="4" t="str">
        <f>IF(AND(ISNUMBER(DK213),DK213&gt;7),IF(AND(ISNUMBER(BG213),ISNUMBER(DK213)),IF(BG213-VLOOKUP(BI213,NyISM!$L$2:$V$4,DK213,1)&lt;40,40 &amp; " - " &amp; BG213+VLOOKUP(BI213,NyISM!$L$2:$V$4,DK213,1),IF(BG213+VLOOKUP(BI213,NyISM!$L$2:$V$4,DK213,1)&gt;160,BG213-VLOOKUP(BI213,NyISM!$L$2:$V$4,DK213,1) &amp; " - " &amp; 160,BG213-VLOOKUP(BI213,NyISM!$L$2:$V$4,DK213,1) &amp; " - " &amp; BG213+VLOOKUP(BI213,NyISM!$L$2:$V$4,DK213,1))),""),"")</f>
        <v/>
      </c>
      <c r="CO213" s="4" t="str">
        <f>IF(AND(ISNUMBER(BH213),ISNUMBER(DK213)),IF(BH213-VLOOKUP(BI213,NyIAM!$L$2:$V$4,DK213,1)&lt;40,40 &amp; " - " &amp; BH213+VLOOKUP(BI213,NyIAM!$L$2:$V$4,DK213,1),IF(BH213+VLOOKUP(BI213,NyIAM!$L$2:$V$4,DK213,1)&gt;160,BH213-VLOOKUP(BI213,NyIAM!$L$2:$V$4,DK213,1) &amp; " - " &amp; 160,BH213-VLOOKUP(BI213,NyIAM!$L$2:$V$4,DK213,1) &amp; " - " &amp; BH213+VLOOKUP(BI213,NyIAM!$L$2:$V$4,DK213,1))),"")</f>
        <v/>
      </c>
      <c r="CP213" s="4" t="str">
        <f>IF(AF213="","",IF(AND(ISNUMBER(AF213),ISNUMBER(DK213)),IF(VLOOKUP(AF213,NyOm!$A$2:$K$30,DK213,1)=1,"Onormalt få ord",IF(VLOOKUP(AF213,NyOm!$A$2:$K$30,DK213,1)=2,"Färre antal ord än normalt",IF(VLOOKUP(AF213,NyOm!$A$2:$K$30,DK213,1)=3,"Normalt antal ord","")))))</f>
        <v/>
      </c>
      <c r="CQ213" s="4" t="str">
        <f>IF(AB213="","",IF(AND(ISNUMBER(AB213),ISNUMBER(DK213)),IF(VLOOKUP(AB213,NyPbTid!$A$2:$K$218,DK213,1)=1,"Onormalt lång tidsåtgång",IF(VLOOKUP(AB213,NyPbTid!$A$2:$K$218,DK213,1)=2,"Långsammare än normalt",IF(VLOOKUP(AB213,NyPbTid!$A$2:$K$218,DK213,1)=3,"Normal tidsåtgång","")))))</f>
        <v/>
      </c>
      <c r="CR213" s="4" t="str">
        <f>IF(AC213="","",IF(AND(ISNUMBER(AC213),ISNUMBER(DK213)),IF(VLOOKUP(AC213,NyPbFel!$A$2:$K$18,DK213,1)=1,"Onormalt antal fel",IF(VLOOKUP(AC213,NyPbFel!$A$2:$K$18,DK213,1)=2,"Fler fel än normalt",IF(VLOOKUP(AC213,NyPbFel!$A$2:$K$18,DK213,1)=3,"Normalt antal fel","")))))</f>
        <v/>
      </c>
      <c r="CS213" s="4" t="str">
        <f t="shared" si="72"/>
        <v/>
      </c>
      <c r="CT213" s="4" t="str">
        <f>IF(OR(ISNUMBER(CS213),CS213="0**"),IF(ISNUMBER(CS213),CS213/ABS(CS213)*VLOOKUP(1,SignDiff!$A$3:$K$4,DK213,1),VLOOKUP(1,SignDiff!$A$3:$K$4,DK213,1)),"")</f>
        <v/>
      </c>
      <c r="CU213" s="4" t="str">
        <f>IF(OR(ISNUMBER(CS213),CS213="0**"),IF(ISNUMBER(CS213),CS213/ABS(CS213)*VLOOKUP(1,SignDiff!$A$7:$K$8,DK213,1),VLOOKUP(1,SignDiff!$A$7:$K$8,DK213,1)),"")</f>
        <v/>
      </c>
      <c r="CV213" s="4" t="str">
        <f t="shared" si="73"/>
        <v/>
      </c>
      <c r="CW213" s="4" t="str">
        <f t="shared" si="74"/>
        <v/>
      </c>
      <c r="CX213" s="4" t="str">
        <f>IF(OR(ISNUMBER(CS213),CS213="0**"),IF(CS213="0**",VLOOKUP(0,'IRS-IES'!$A$2:$C$43,2,1),IF(CS213&lt;0,VLOOKUP(ABS(CS213),'IRS-IES'!$A$2:$C$43,2,1),VLOOKUP(ABS(CS213),'IRS-IES'!$A$2:$C$43,3,1))),"")</f>
        <v/>
      </c>
      <c r="CY213" s="4" t="str">
        <f t="shared" si="75"/>
        <v/>
      </c>
      <c r="CZ213" s="4" t="str">
        <f>IF(OR(ISNUMBER(CY213),CY213="0**"),IF(ISNUMBER(CY213),CY213/ABS(CY213)*VLOOKUP(2,SignDiff!$A$3:$K$4,DK213,1),VLOOKUP(2,SignDiff!$A$3:$K$4,DK213,1)),"")</f>
        <v/>
      </c>
      <c r="DA213" s="4" t="str">
        <f>IF(OR(ISNUMBER(CY213),CY213="0**"),IF(ISNUMBER(CY213),CY213/ABS(CY213)*VLOOKUP(2,SignDiff!$A$7:$K$8,DK213,1),VLOOKUP(2,SignDiff!$A$7:$K$8,DK213,1)),"")</f>
        <v/>
      </c>
      <c r="DB213" s="4" t="str">
        <f t="shared" si="76"/>
        <v/>
      </c>
      <c r="DC213" s="4" t="str">
        <f t="shared" si="77"/>
        <v/>
      </c>
      <c r="DD213" s="4" t="str">
        <f>IF(OR(ISNUMBER(CY213),CY213="0**"),IF(CY213="0**",VLOOKUP(0,'ISI-ISS'!$A$2:$C$43,2,1),IF(CY213&lt;0,VLOOKUP(ABS(CY213),'ISI-ISS'!$A$2:$C$43,2,1),VLOOKUP(ABS(CY213),'ISI-ISS'!$A$2:$C$43,3,1))),"")</f>
        <v/>
      </c>
      <c r="DE213" s="4" t="str">
        <f t="shared" si="78"/>
        <v/>
      </c>
      <c r="DF213" s="4" t="str">
        <f>IF(OR(ISNUMBER(DE213),DE213="0**"),IF(ISNUMBER(DE213),DE213/ABS(DE213)*VLOOKUP(2,SignDiff!$A$3:$K$4,DK213,1),VLOOKUP(2,SignDiff!$A$3:$K$4,DK213,1)),"")</f>
        <v/>
      </c>
      <c r="DG213" s="4" t="str">
        <f>IF(OR(ISNUMBER(DE213),DE213="0**"),IF(ISNUMBER(DE213),DE213/ABS(DE213)*VLOOKUP(2,SignDiff!$A$7:$K$8,DK213,1),VLOOKUP(2,SignDiff!$A$7:$K$8,DK213,1)),"")</f>
        <v/>
      </c>
      <c r="DH213" s="4" t="str">
        <f t="shared" si="79"/>
        <v/>
      </c>
      <c r="DI213" s="4" t="str">
        <f t="shared" si="80"/>
        <v/>
      </c>
      <c r="DJ213" s="4" t="str">
        <f>IF(OR(ISNUMBER(DE213),DE213="0**"),IF(DE213="0**",VLOOKUP(0,'ISI-ISM'!$A$2:$C$43,2,1),IF(DE213&lt;0,VLOOKUP(ABS(DE213),'ISI-ISM'!$A$2:$C$43,2,1),VLOOKUP(ABS(DE213),'ISI-ISM'!$A$2:$C$43,3,1))),"")</f>
        <v/>
      </c>
      <c r="DK213" s="4" t="str">
        <f>IF(ISERROR(VLOOKUP(N213,age!$A$2:$C$11,2,1)),"",VLOOKUP(N213,age!$A$2:$C$11,2,1))</f>
        <v/>
      </c>
      <c r="DL213" s="4" t="str">
        <f>IF(ISERROR(VLOOKUP(N213,age!$A$2:$C$11,3,1)),"",VLOOKUP(N213,age!$A$2:$C$11,3,1))</f>
        <v/>
      </c>
      <c r="DM213" s="4">
        <f t="shared" si="67"/>
        <v>0</v>
      </c>
      <c r="DN213" s="4">
        <f t="shared" si="68"/>
        <v>0</v>
      </c>
      <c r="DO213" s="4">
        <f t="shared" si="69"/>
        <v>0</v>
      </c>
      <c r="DP213" s="4">
        <f t="shared" si="70"/>
        <v>0</v>
      </c>
      <c r="DQ213" s="4">
        <f t="shared" si="71"/>
        <v>0</v>
      </c>
      <c r="DR213" s="9" t="str">
        <f t="shared" si="81"/>
        <v/>
      </c>
      <c r="DS213" s="9" t="str">
        <f t="shared" si="82"/>
        <v/>
      </c>
      <c r="DT213" s="9" t="str">
        <f t="shared" si="83"/>
        <v/>
      </c>
      <c r="DU213" s="9" t="str">
        <f t="shared" si="84"/>
        <v/>
      </c>
      <c r="DV213" s="9" t="str">
        <f t="shared" si="85"/>
        <v/>
      </c>
      <c r="DW213" s="9" t="str">
        <f t="shared" si="86"/>
        <v/>
      </c>
      <c r="DX213" s="9" t="str">
        <f t="shared" si="87"/>
        <v/>
      </c>
      <c r="DY213" s="9" t="str">
        <f>IF(AND(ISNUMBER(AJ213),ISNUMBER(DK213)),IF(AJ213-VLOOKUP(BI213,NyFi!$L$2:$V$4,DK213,1)&lt;1,1,AJ213-VLOOKUP(BI213,NyFi!$L$2:$V$4,DK213,1)),"")</f>
        <v/>
      </c>
      <c r="DZ213" s="9" t="str">
        <f>IF(AND(ISNUMBER(DK213),DK213&lt;8),IF(AND(ISNUMBER(AK213),ISNUMBER(DK213)),IF(AK213-VLOOKUP(BI213,NyGs!$L$2:$V$4,DK213,1)&lt;1,1,AK213-VLOOKUP(BI213,NyGs!$L$2:$V$4,DK213,1)),""),"")</f>
        <v/>
      </c>
      <c r="EA213" s="9" t="str">
        <f>IF(AND(ISNUMBER(AL213),ISNUMBER(DK213)),IF(AL213-VLOOKUP(BI213,NyRm!$L$2:$V$4,DK213,1)&lt;1,1,AL213-VLOOKUP(BI213,NyRm!$L$2:$V$4,DK213,1)),"")</f>
        <v/>
      </c>
      <c r="EB213" s="9" t="str">
        <f>IF(AND(ISNUMBER(AM213),ISNUMBER(DK213)),IF(AM213-VLOOKUP(BI213,NyFm!$L$2:$V$4,DK213,1)&lt;1,1,AM213-VLOOKUP(BI213,NyFm!$L$2:$V$4,DK213,1)),"")</f>
        <v/>
      </c>
      <c r="EC213" s="9" t="str">
        <f>IF(AND(ISNUMBER(DK213),DK213&lt;8),IF(AND(ISNUMBER(AN213),ISNUMBER(DK213)),IF(AN213-VLOOKUP(BI213,NyLi1R!$L$2:$V$4,DK213,1)&lt;1,1,AN213-VLOOKUP(BI213,NyLi1R!$L$2:$V$4,DK213,1)),""),"")</f>
        <v/>
      </c>
      <c r="ED213" s="9" t="str">
        <f>IF(AND(ISNUMBER(DK213),DK213&lt;8),IF(AND(ISNUMBER(AO213),ISNUMBER(DK213)),IF(AO213-VLOOKUP(BI213,NyLi1E!$L$2:$V$4,DK213,1)&lt;1,1,AO213-VLOOKUP(BI213,NyLi1E!$L$2:$V$4,DK213,1)),""),"")</f>
        <v/>
      </c>
      <c r="EE213" s="9" t="str">
        <f>IF(AND(ISNUMBER(DK213),DK213&lt;8),IF(AND(ISNUMBER(AP213),ISNUMBER(DK213)),IF(AP213-VLOOKUP(BI213,NyLi1T!$L$2:$V$4,DK213,1)&lt;1,1,AP213-VLOOKUP(BI213,NyLi1T!$L$2:$V$4,DK213,1)),""),"")</f>
        <v/>
      </c>
      <c r="EF213" s="9" t="str">
        <f>IF(AND(ISNUMBER(DK213),DK213&gt;7),IF(AND(ISNUMBER(AQ213),ISNUMBER(DK213)),IF(AQ213-VLOOKUP(BI213,NyLi2R!$L$2:$V$4,DK213,1)&lt;1,1,AQ213-VLOOKUP(BI213,NyLi2R!$L$2:$V$4,DK213,1)),""),"")</f>
        <v/>
      </c>
      <c r="EG213" s="9" t="str">
        <f>IF(AND(ISNUMBER(DK213),DK213&gt;7),IF(AND(ISNUMBER(AR213),ISNUMBER(DK213)),IF(AR213-VLOOKUP(BI213,NyLi2E!$L$2:$V$4,DK213,1)&lt;1,1,AR213-VLOOKUP(BI213,NyLi2E!$L$2:$V$4,DK213,1)),""),"")</f>
        <v/>
      </c>
      <c r="EH213" s="9" t="str">
        <f>IF(AND(ISNUMBER(DK213),DK213&gt;7),IF(AND(ISNUMBER(AS213),ISNUMBER(DK213)),IF(AS213-VLOOKUP(BI213,NyLi2T!$L$2:$V$4,DK213,1)&lt;1,1,AS213-VLOOKUP(BI213,NyLi2T!$L$2:$V$4,DK213,1)),""),"")</f>
        <v/>
      </c>
      <c r="EI213" s="9" t="str">
        <f>IF(AND(ISNUMBER(DK213),DK213&lt;8),IF(AND(ISNUMBER(AT213),ISNUMBER(DK213)),IF(AT213-VLOOKUP(BI213,NySs!$L$2:$V$4,DK213,1)&lt;1,1,AT213-VLOOKUP(BI213,NySs!$L$2:$V$4,DK213,1)),""),"")</f>
        <v/>
      </c>
      <c r="EJ213" s="9" t="str">
        <f>IF(AND(ISNUMBER(DK213),DK213&lt;9),IF(AND(ISNUMBER(AU213),ISNUMBER(DK213)),IF(AU213-VLOOKUP(BI213,NyEo!$L$2:$V$4,DK213,1)&lt;1,1,AU213-VLOOKUP(BI213,NyEo!$L$2:$V$4,DK213,1)),""),"")</f>
        <v/>
      </c>
      <c r="EK213" s="9" t="str">
        <f>IF(AND(ISNUMBER(DK213),DK213&gt;7),IF(AND(ISNUMBER(AV213),ISNUMBER(DK213)),IF(AV213-VLOOKUP(BI213,NyHt!$L$2:$V$4,DK213,1)&lt;1,1,AV213-VLOOKUP(BI213,NyHt!$L$2:$V$4,DK213,1)),""),"")</f>
        <v/>
      </c>
      <c r="EL213" s="9" t="str">
        <f>IF(AND(ISNUMBER(AW213),ISNUMBER(DK213)),IF(AW213-VLOOKUP(BI213,NySiF!$L$2:$V$4,DK213,1)&lt;1,1,AW213-VLOOKUP(BI213,NySiF!$L$2:$V$4,DK213,1)),"")</f>
        <v/>
      </c>
      <c r="EM213" s="9" t="str">
        <f>IF(AND(ISNUMBER(AX213),ISNUMBER(DK213)),IF(AX213-VLOOKUP(BI213,NySiB!$L$2:$V$4,DK213,1)&lt;1,1,AX213-VLOOKUP(BI213,NySiB!$L$2:$V$4,DK213,1)),"")</f>
        <v/>
      </c>
      <c r="EN213" s="9" t="str">
        <f>IF(AND(ISNUMBER(AY213),ISNUMBER(DK213)),IF(AY213-VLOOKUP(BI213,NySiT!$L$2:$V$4,DK213,1)&lt;1,1,AY213-VLOOKUP(BI213,NySiT!$L$2:$V$4,DK213,1)),"")</f>
        <v/>
      </c>
      <c r="EO213" s="9" t="str">
        <f>IF(AND(ISNUMBER(AZ213),ISNUMBER(DK213)),IF(AZ213-VLOOKUP(BI213,NyVs!$L$2:$V$4,DK213,1)&lt;1,1,AZ213-VLOOKUP(BI213,NyVs!$L$2:$V$4,DK213,1)),"")</f>
        <v/>
      </c>
      <c r="EP213" s="9" t="str">
        <f>IF(AND(ISNUMBER(BA213),ISNUMBER(DK213)),IF(BA213-VLOOKUP(BI213,NyPp!$L$2:$V$4,DK213,1)&lt;1,1,BA213-VLOOKUP(BI213,NyPp!$L$2:$V$4,DK213,1)),"")</f>
        <v/>
      </c>
      <c r="EQ213" s="9" t="str">
        <f>IF(AND(ISNUMBER(BB213),ISNUMBER(DK213)),IF(BB213-VLOOKUP(BI213,NyIGS!$L$2:$V$4,DK213,1)&lt;40,40,BB213-VLOOKUP(BI213,NyIGS!$L$2:$V$4,DK213,1)),"")</f>
        <v/>
      </c>
      <c r="ER213" s="9" t="str">
        <f>IF(AND(ISNUMBER(BC213),ISNUMBER(DK213)),IF(BC213-VLOOKUP(BI213,NyIRS!$L$2:$V$4,DK213,1)&lt;40,40,BC213-VLOOKUP(BI213,NyIRS!$L$2:$V$4,DK213,1)),"")</f>
        <v/>
      </c>
      <c r="ES213" s="9" t="str">
        <f>IF(AND(ISNUMBER(BD213),ISNUMBER(DK213)),IF(BD213-VLOOKUP(BI213,NyIES!$L$2:$V$4,DK213,1)&lt;40,40,BD213-VLOOKUP(BI213,NyIES!$L$2:$V$4,DK213,1)),"")</f>
        <v/>
      </c>
      <c r="ET213" s="9" t="str">
        <f>IF(AND(ISNUMBER(BE213),ISNUMBER(DK213)),IF(BE213-VLOOKUP(BI213,NyISI!$L$2:$V$4,DK213,1)&lt;40,40,BE213-VLOOKUP(BI213,NyISI!$L$2:$V$4,DK213,1)),"")</f>
        <v/>
      </c>
      <c r="EU213" s="9" t="str">
        <f>IF(AND(ISNUMBER(DK213),DK213&lt;8),IF(AND(ISNUMBER(BF213),ISNUMBER(DK213)),IF(BF213-VLOOKUP(BI213,NyISS!$L$2:$V$4,DK213,1)&lt;40,40,BF213-VLOOKUP(BI213,NyISS!$L$2:$V$4,DK213,1)),""),"")</f>
        <v/>
      </c>
      <c r="EV213" s="9" t="str">
        <f>IF(AND(ISNUMBER(DK213),DK213&gt;7),IF(AND(ISNUMBER(BG213),ISNUMBER(DK213)),IF(BG213-VLOOKUP(BI213,NyISM!$L$2:$V$4,DK213,1)&lt;40,40,BG213-VLOOKUP(BI213,NyISM!$L$2:$V$4,DK213,1)),""),"")</f>
        <v/>
      </c>
      <c r="EW213" s="9" t="str">
        <f>IF(AND(ISNUMBER(BH213),ISNUMBER(DK213)),IF(BH213-VLOOKUP(BI213,NyIAM!$L$2:$V$4,DK213,1)&lt;40,40,BH213-VLOOKUP(BI213,NyIAM!$L$2:$V$4,DK213,1)),"")</f>
        <v/>
      </c>
      <c r="EX213" s="9" t="str">
        <f>IF(AND(ISNUMBER(AJ213),ISNUMBER(DK213)),IF(AJ213+VLOOKUP(BI213,NyFi!$L$2:$V$4,DK213,1)&gt;19,19,AJ213+VLOOKUP(BI213,NyFi!$L$2:$V$4,DK213,1)),"")</f>
        <v/>
      </c>
      <c r="EY213" s="9" t="str">
        <f>IF(AND(ISNUMBER(DK213),DK213&lt;8),IF(AND(ISNUMBER(AK213),ISNUMBER(DK213)),IF(AK213+VLOOKUP(BI213,NyGs!$L$2:$V$4,DK213,1)&gt;19,19,AK213+VLOOKUP(BI213,NyGs!$L$2:$V$4,DK213,1)),""),"")</f>
        <v/>
      </c>
      <c r="EZ213" s="9" t="str">
        <f>IF(AND(ISNUMBER(AL213),ISNUMBER(DK213)),IF(AL213+VLOOKUP(BI213,NyRm!$L$2:$V$4,DK213,1)&gt;19,19,AL213+VLOOKUP(BI213,NyRm!$L$2:$V$4,DK213,1)),"")</f>
        <v/>
      </c>
      <c r="FA213" s="9" t="str">
        <f>IF(AND(ISNUMBER(AM213),ISNUMBER(DK213)),IF(AM213+VLOOKUP(BI213,NyFm!$L$2:$V$4,DK213,1)&gt;19,19,AM213+VLOOKUP(BI213,NyFm!$L$2:$V$4,DK213,1)),"")</f>
        <v/>
      </c>
      <c r="FB213" s="9" t="str">
        <f>IF(AND(ISNUMBER(DK213),DK213&lt;8),IF(AND(ISNUMBER(AN213),ISNUMBER(DK213)),IF(AN213+VLOOKUP(BI213,NyLi1R!$L$2:$V$4,DK213,1)&gt;19,19,AN213+VLOOKUP(BI213,NyLi1R!$L$2:$V$4,DK213,1)),""),"")</f>
        <v/>
      </c>
      <c r="FC213" s="9" t="str">
        <f>IF(AND(ISNUMBER(DK213),DK213&lt;8),IF(AND(ISNUMBER(AO213),ISNUMBER(DK213)),IF(AO213+VLOOKUP(BI213,NyLi1E!$L$2:$V$4,DK213,1)&gt;19,19,AO213+VLOOKUP(BI213,NyLi1E!$L$2:$V$4,DK213,1)),""),"")</f>
        <v/>
      </c>
      <c r="FD213" s="9" t="str">
        <f>IF(AND(ISNUMBER(DK213),DK213&lt;8),IF(AND(ISNUMBER(AP213),ISNUMBER(DK213)),IF(AP213+VLOOKUP(BI213,NyLi1T!$L$2:$V$4,DK213,1)&gt;19,19,AP213+VLOOKUP(BI213,NyLi1T!$L$2:$V$4,DK213,1)),""),"")</f>
        <v/>
      </c>
      <c r="FE213" s="9" t="str">
        <f>IF(AND(ISNUMBER(DK213),DK213&gt;7),IF(AND(ISNUMBER(AQ213),ISNUMBER(DK213)),IF(AQ213+VLOOKUP(BI213,NyLi2R!$L$2:$V$4,DK213,1)&gt;19,19,AQ213+VLOOKUP(BI213,NyLi2R!$L$2:$V$4,DK213,1)),""),"")</f>
        <v/>
      </c>
      <c r="FF213" s="9" t="str">
        <f>IF(AND(ISNUMBER(DK213),DK213&gt;7),IF(AND(ISNUMBER(AR213),ISNUMBER(DK213)),IF(AR213+VLOOKUP(BI213,NyLi2E!$L$2:$V$4,DK213,1)&gt;19,19,AR213+VLOOKUP(BI213,NyLi2E!$L$2:$V$4,DK213,1)),""),"")</f>
        <v/>
      </c>
      <c r="FG213" s="9" t="str">
        <f>IF(AND(ISNUMBER(DK213),DK213&gt;7),IF(AND(ISNUMBER(AS213),ISNUMBER(DK213)),IF(AS213+VLOOKUP(BI213,NyLi2T!$L$2:$V$4,DK213,1)&gt;19,19,AS213+VLOOKUP(BI213,NyLi2T!$L$2:$V$4,DK213,1)),""),"")</f>
        <v/>
      </c>
      <c r="FH213" s="9" t="str">
        <f>IF(AND(ISNUMBER(DK213),DK213&lt;8),IF(AND(ISNUMBER(AT213),ISNUMBER(DK213)),IF(AT213+VLOOKUP(BI213,NySs!$L$2:$V$4,DK213,1)&gt;19,19,AT213+VLOOKUP(BI213,NySs!$L$2:$V$4,DK213,1)),""),"")</f>
        <v/>
      </c>
      <c r="FI213" s="9" t="str">
        <f>IF(AND(ISNUMBER(DK213),DK213&lt;9),IF(AND(ISNUMBER(AU213),ISNUMBER(DK213)),IF(AU213+VLOOKUP(BI213,NyEo!$L$2:$V$4,DK213,1)&gt;19,19,AU213+VLOOKUP(BI213,NyEo!$L$2:$V$4,DK213,1)),""),"")</f>
        <v/>
      </c>
      <c r="FJ213" s="9" t="str">
        <f>IF(AND(ISNUMBER(DK213),DK213&gt;7),IF(AND(ISNUMBER(AV213),ISNUMBER(DK213)),IF(AV213+VLOOKUP(BI213,NyHt!$L$2:$V$4,DK213,1)&gt;19,19,AV213+VLOOKUP(BI213,NyHt!$L$2:$V$4,DK213,1)),""),"")</f>
        <v/>
      </c>
      <c r="FK213" s="9" t="str">
        <f>IF(AND(ISNUMBER(AW213),ISNUMBER(DK213)),IF(AW213+VLOOKUP(BI213,NySiF!$L$2:$V$4,DK213,1)&gt;19,19,AW213+VLOOKUP(BI213,NySiF!$L$2:$V$4,DK213,1)),"")</f>
        <v/>
      </c>
      <c r="FL213" s="9" t="str">
        <f>IF(AND(ISNUMBER(AX213),ISNUMBER(DK213)),IF(AX213+VLOOKUP(BI213,NySiB!$L$2:$V$4,DK213,1)&gt;19,19,AX213+VLOOKUP(BI213,NySiB!$L$2:$V$4,DK213,1)),"")</f>
        <v/>
      </c>
      <c r="FM213" s="9" t="str">
        <f>IF(AND(ISNUMBER(AY213),ISNUMBER(DK213)),IF(AY213+VLOOKUP(BI213,NySiT!$L$2:$V$4,DK213,1)&gt;19,19,AY213+VLOOKUP(BI213,NySiT!$L$2:$V$4,DK213,1)),"")</f>
        <v/>
      </c>
      <c r="FN213" s="9" t="str">
        <f>IF(AND(ISNUMBER(AZ213),ISNUMBER(DK213)),IF(AZ213+VLOOKUP(BI213,NyVs!$L$2:$V$4,DK213,1)&gt;19,19,AZ213+VLOOKUP(BI213,NyVs!$L$2:$V$4,DK213,1)),"")</f>
        <v/>
      </c>
      <c r="FO213" s="9" t="str">
        <f>IF(AND(ISNUMBER(BA213),ISNUMBER(DK213)),IF(BA213+VLOOKUP(BI213,NyPp!$L$2:$V$4,DK213,1)&gt;19,19,BA213+VLOOKUP(BI213,NyPp!$L$2:$V$4,DK213,1)),"")</f>
        <v/>
      </c>
      <c r="FP213" s="9" t="str">
        <f>IF(AND(ISNUMBER(BB213),ISNUMBER(DK213)),IF(BB213+VLOOKUP(BI213,NyIGS!$L$2:$V$4,DK213,1)&gt;160,160,BB213+VLOOKUP(BI213,NyIGS!$L$2:$V$4,DK213,1)),"")</f>
        <v/>
      </c>
      <c r="FQ213" s="9" t="str">
        <f>IF(AND(ISNUMBER(BC213),ISNUMBER(DK213)),IF(BC213+VLOOKUP(BI213,NyIRS!$L$2:$V$4,DK213,1)&gt;160,160,BC213+VLOOKUP(BI213,NyIRS!$L$2:$V$4,DK213,1)),"")</f>
        <v/>
      </c>
      <c r="FR213" s="9" t="str">
        <f>IF(AND(ISNUMBER(BD213),ISNUMBER(DK213)),IF(BD213+VLOOKUP(BI213,NyIES!$L$2:$V$4,DK213,1)&gt;160,160, BD213+VLOOKUP(BI213,NyIES!$L$2:$V$4,DK213,1)),"")</f>
        <v/>
      </c>
      <c r="FS213" s="9" t="str">
        <f>IF(AND(ISNUMBER(BE213),ISNUMBER(DK213)),IF(BE213+VLOOKUP(BI213,NyISI!$L$2:$V$4,DK213,1)&gt;160,160,BE213+VLOOKUP(BI213,NyISI!$L$2:$V$4,DK213,1)),"")</f>
        <v/>
      </c>
      <c r="FT213" s="9" t="str">
        <f>IF(AND(ISNUMBER(DK213),DK213&lt;8),IF(AND(ISNUMBER(BF213),ISNUMBER(DK213)),IF(BF213+VLOOKUP(BI213,NyISS!$L$2:$V$4,DK213,1)&gt;160,160,BF213+VLOOKUP(BI213,NyISS!$L$2:$V$4,DK213,1)),""),"")</f>
        <v/>
      </c>
      <c r="FU213" s="9" t="str">
        <f>IF(AND(ISNUMBER(DK213),DK213&gt;7),IF(AND(ISNUMBER(BG213),ISNUMBER(DK213)),IF(BG213+VLOOKUP(BI213,NyISM!$L$2:$V$4,DK213,1)&gt;160,160,BG213+VLOOKUP(BI213,NyISM!$L$2:$V$4,DK213,1)),""),"")</f>
        <v/>
      </c>
      <c r="FV213" s="9" t="str">
        <f>IF(AND(ISNUMBER(BH213),ISNUMBER(DK213)),IF(BH213+VLOOKUP(BI213,NyIAM!$L$2:$V$4,DK213,1)&gt;160,160,BH213+VLOOKUP(BI213,NyIAM!$L$2:$V$4,DK213,1)),"")</f>
        <v/>
      </c>
    </row>
    <row r="214" spans="1:178" x14ac:dyDescent="0.2">
      <c r="A214" s="51"/>
      <c r="B214" s="51"/>
      <c r="C214" s="51"/>
      <c r="D214" s="51"/>
      <c r="E214" s="51"/>
      <c r="F214" s="51"/>
      <c r="G214" s="51"/>
      <c r="H214" s="51"/>
      <c r="I214" s="51"/>
      <c r="J214" s="52"/>
      <c r="K214" s="52"/>
      <c r="L214" s="53"/>
      <c r="M214" s="53"/>
      <c r="N214" s="58" t="str">
        <f t="shared" si="66"/>
        <v/>
      </c>
      <c r="O214" s="53"/>
      <c r="P214" s="53"/>
      <c r="Q214" s="53"/>
      <c r="R214" s="53"/>
      <c r="S214" s="53"/>
      <c r="T214" s="53"/>
      <c r="U214" s="53"/>
      <c r="V214" s="53"/>
      <c r="W214" s="53"/>
      <c r="X214" s="53"/>
      <c r="Y214" s="53"/>
      <c r="Z214" s="53"/>
      <c r="AA214" s="53"/>
      <c r="AB214" s="53"/>
      <c r="AC214" s="53"/>
      <c r="AD214" s="53"/>
      <c r="AE214" s="53"/>
      <c r="AF214" s="53"/>
      <c r="AG214" s="53"/>
      <c r="AH214" s="53"/>
      <c r="AI214" s="53"/>
      <c r="AJ214" s="4" t="str">
        <f>IF(O214="","",IF(ISNUMBER(N214),VLOOKUP(O214,NyFi!$A$2:$K$40,DK214),""))</f>
        <v/>
      </c>
      <c r="AK214" s="4" t="str">
        <f>IF(P214="","",IF(AND(ISNUMBER(N214),DK214&lt;8),VLOOKUP(P214,NyGs!$A$2:$G$41,DK214),""))</f>
        <v/>
      </c>
      <c r="AL214" s="4" t="str">
        <f>IF(AA214="","",IF(ISNUMBER(N214),VLOOKUP(AA214,NyRm!$A$2:$K$56,DK214),""))</f>
        <v/>
      </c>
      <c r="AM214" s="4" t="str">
        <f>IF(Z214="","",IF(ISNUMBER(N214),VLOOKUP(Z214,NyFm!$A$2:$K$46,DK214),""))</f>
        <v/>
      </c>
      <c r="AN214" s="4" t="str">
        <f>IF(U214="","",IF(AND(ISNUMBER(N214),DK214&lt;8),VLOOKUP(U214,NyLi1R!$A$2:$G$20,DK214),""))</f>
        <v/>
      </c>
      <c r="AO214" s="4" t="str">
        <f>IF(V214="","",IF(AND(ISNUMBER(N214),DK214&lt;8),VLOOKUP(V214,NyLi1E!$A$2:$G$20,DK214),""))</f>
        <v/>
      </c>
      <c r="AP214" s="4" t="str">
        <f>IF(AND(ISNUMBER(N214),ISNUMBER(AN214),ISNUMBER(AO214),DK214&lt;8),VLOOKUP(AN214+AO214,NyLi1T!$A$2:$G$40,DK214),"")</f>
        <v/>
      </c>
      <c r="AQ214" s="4" t="str">
        <f>IF(W214="","",IF(AND(ISNUMBER(N214),DK214&gt;7),VLOOKUP(W214,NyLi2R!$A$2:$K$20,DK214),""))</f>
        <v/>
      </c>
      <c r="AR214" s="4" t="str">
        <f>IF(X214="","",IF(AND(ISNUMBER(N214),DK214&gt;7),VLOOKUP(X214,NyLi2E!$A$2:$K$20,DK214),""))</f>
        <v/>
      </c>
      <c r="AS214" s="4" t="str">
        <f>IF(AND(ISNUMBER(N214),ISNUMBER(AQ214),ISNUMBER(AR214),DK214&gt;7),VLOOKUP(AQ214+AR214,NyLi2T!$A$2:$K$40,DK214),"")</f>
        <v/>
      </c>
      <c r="AT214" s="4" t="str">
        <f>IF(AE214="","",IF(AND(ISNUMBER(N214),DK214&lt;8),VLOOKUP(AE214,NySs!$A$2:$G$28,DK214),""))</f>
        <v/>
      </c>
      <c r="AU214" s="4" t="str">
        <f>IF(AD214="","",IF(AND(ISNUMBER(N214),DK214&lt;9),VLOOKUP(AD214,NyEo!$A$2:$H$22,DK214),""))</f>
        <v/>
      </c>
      <c r="AV214" s="4" t="str">
        <f>IF(Q214="","",IF(AND(ISNUMBER(N214),DK214&gt;7),VLOOKUP(Q214,NyHt!$A$2:$K$17,DK214),""))</f>
        <v/>
      </c>
      <c r="AW214" s="4" t="str">
        <f>IF(R214="","",IF(ISNUMBER(N214),VLOOKUP(R214,NySiF!$A$2:$K$18,DK214),""))</f>
        <v/>
      </c>
      <c r="AX214" s="4" t="str">
        <f>IF(S214="","",IF(ISNUMBER(N214),VLOOKUP(S214,NySiB!$A$2:$K$16,DK214),""))</f>
        <v/>
      </c>
      <c r="AY214" s="4" t="str">
        <f>IF(T214="","",IF(ISNUMBER(N214),VLOOKUP(T214,NySiT!$A$2:$K$32,DK214),""))</f>
        <v/>
      </c>
      <c r="AZ214" s="4" t="str">
        <f>IF(Y214="","",IF(ISNUMBER(N214),VLOOKUP(Y214,NyVs!$A$2:$K$86,DK214),""))</f>
        <v/>
      </c>
      <c r="BA214" s="4" t="str">
        <f>IF(AI214="","",IF(ISNUMBER(N214),VLOOKUP(AI214,NyPp!$A$2:$K$202,DK214),""))</f>
        <v/>
      </c>
      <c r="BB214" s="4" t="str">
        <f>IF(AND(ISNUMBER(AJ214),ISNUMBER(AK214),ISNUMBER(AL214),ISNUMBER(AM214),DK214&lt;8),IF(COUNTIF(O214,0)+COUNTIF(P214,0)+COUNTIF(AA214,0)+COUNTIF(Z214,0)&gt;1,"",VLOOKUP(AJ214+AK214+AL214+AM214,NyIGS!$A$2:$K$78,DK214)),IF(AND(ISNUMBER(AJ214),ISNUMBER(AL214),ISNUMBER(AM214),ISNUMBER(AS214),DK214&gt;7),IF(COUNTIF(O214,0)+COUNTIF(AA214,0)+COUNTIF(Z214,0)+AND(COUNTIF(W214,0),COUNTIF(X214,0))&gt;1,"",VLOOKUP(AJ214+AL214+AM214+AS214,NyIGS!$A$2:$K$78,DK214)),""))</f>
        <v/>
      </c>
      <c r="BC214" s="4" t="str">
        <f>IF(AND(ISNUMBER(AJ214),ISNUMBER(AN214),ISNUMBER(AT214),DK214&lt;8),IF(COUNTIF(O214,0)+COUNTIF(U214,0)+COUNTIF(AE214,0)&gt;1,"",VLOOKUP(AJ214+AN214+AT214,NyIRS!$A$2:$K$59,DK214)),IF(AND(ISNUMBER(AJ214),ISNUMBER(AQ214),DK214&gt;7),IF(COUNTIF(O214,0)+COUNTIF(W214,0)&gt;1,"",VLOOKUP(AJ214+AQ214,NyIRS!$A$2:$K$59,DK214)),""))</f>
        <v/>
      </c>
      <c r="BD214" s="4" t="str">
        <f>IF(AND(ISNUMBER(AK214),ISNUMBER(AL214),ISNUMBER(AM214),DK214&lt;8),IF(COUNTIF(P214,0)+COUNTIF(AA214,0)+COUNTIF(Z214,0)&gt;1,"",VLOOKUP(AK214+AL214+AM214,NyIES!$A$2:$K$59,DK214)),IF(AND(ISNUMBER(AL214),ISNUMBER(AM214),ISNUMBER(AR214),DK214&gt;7),IF(COUNTIF(AA214,0)+COUNTIF(Z214,0)+COUNTIF(X214,0)&gt;1,"",VLOOKUP(AL214+AM214+AR214,NyIES!$A$2:$K$59,DK214)),""))</f>
        <v/>
      </c>
      <c r="BE214" s="4" t="str">
        <f>IF(AND(ISNUMBER(AJ214),ISNUMBER(AP214),ISNUMBER(AU214),DK214&lt;8),IF(COUNTIF(O214,0)+AND(COUNTIF(U214,0),COUNTIF(V214,0))+COUNTIF(AD214,0)&gt;1,"",VLOOKUP(AJ214+AP214+AU214,NyISI!$A$2:$K$59,DK214)),IF(AND(ISNUMBER(AS214),ISNUMBER(AU214),ISNUMBER(AV214),DK214=8),IF(COUNTIF(AD214,0)+COUNTIF(Q214,0)+AND(COUNTIF(W214,0),COUNTIF(X214,0))&gt;1,"",VLOOKUP(AS214+AU214+AV214,NyISI!$A$2:$K$59,DK214)),IF(AND(ISNUMBER(AS214),ISNUMBER(AV214),DK214&gt;8),IF(COUNTIF(Q214,0)+AND(COUNTIF(W214,0),COUNTIF(X214,0))&gt;1,"",VLOOKUP(AS214+AV214,NyISI!$A$2:$K$59,DK214)),"")))</f>
        <v/>
      </c>
      <c r="BF214" s="4" t="str">
        <f>IF(AND(ISNUMBER(AT214),ISNUMBER(AK214),ISNUMBER(AL214),ISNUMBER(AM214),DK214&lt;8),IF(COUNTIF(P214,0)+COUNTIF(AA214,0)+COUNTIF(Z214,0)+COUNTIF(AE214,0)&gt;1,"",VLOOKUP(AT214+AK214+AL214+AM214,NyISS!$A$2:$G$78,DK214)),"")</f>
        <v/>
      </c>
      <c r="BG214" s="4" t="str">
        <f>IF(AND(ISNUMBER(AJ214),ISNUMBER(AL214),ISNUMBER(AM214),DK214&gt;7),IF(COUNTIF(O214,0)+COUNTIF(AA214,0)+COUNTIF(Z214,0)&gt;1,"",VLOOKUP(AJ214+AL214+AM214,NyISM!$A$2:$K$59,DK214)),"")</f>
        <v/>
      </c>
      <c r="BH214" s="4" t="str">
        <f>IF(AND(ISNUMBER(AY214),ISNUMBER(AZ214)),IF(COUNTIF(T214,0)+COUNTIF(Y214,0)&gt;1,"",VLOOKUP(AY214+AZ214,NyIAM!$A$2:$K$40,DK214)),"")</f>
        <v/>
      </c>
      <c r="BJ214" s="4" t="str">
        <f>IF(ISNUMBER(BB214),VLOOKUP(BB214,Percentil!$A$2:$B$122,2,1),"")</f>
        <v/>
      </c>
      <c r="BK214" s="4" t="str">
        <f>IF(ISNUMBER(BC214),VLOOKUP(BC214,Percentil!$A$2:$B$122,2,1),"")</f>
        <v/>
      </c>
      <c r="BL214" s="4" t="str">
        <f>IF(ISNUMBER(BD214),VLOOKUP(BD214,Percentil!$A$2:$B$122,2,1),"")</f>
        <v/>
      </c>
      <c r="BM214" s="4" t="str">
        <f>IF(ISNUMBER(BE214),VLOOKUP(BE214,Percentil!$A$2:$B$122,2,1),"")</f>
        <v/>
      </c>
      <c r="BN214" s="4" t="str">
        <f>IF(ISNUMBER(BF214),VLOOKUP(BF214,Percentil!$A$2:$B$122,2,1),"")</f>
        <v/>
      </c>
      <c r="BO214" s="4" t="str">
        <f>IF(ISNUMBER(BG214),VLOOKUP(BG214,Percentil!$A$2:$B$122,2,1),"")</f>
        <v/>
      </c>
      <c r="BP214" s="4" t="str">
        <f>IF(ISNUMBER(BH214),VLOOKUP(BH214,Percentil!$A$2:$B$122,2,1),"")</f>
        <v/>
      </c>
      <c r="BQ214" s="4" t="str">
        <f>IF(AND(ISNUMBER(AJ214),ISNUMBER(DK214)),IF(AJ214-VLOOKUP(BI214,NyFi!$L$2:$V$4,DK214,1)&lt;1,1 &amp; " - " &amp; AJ214+VLOOKUP(BI214,NyFi!$L$2:$V$4,DK214,1),IF(AJ214+VLOOKUP(BI214,NyFi!$L$2:$V$4,DK214,1)&gt;19,AJ214-VLOOKUP(BI214,NyFi!$L$2:$V$4,DK214,1) &amp; " - " &amp; 19,AJ214-VLOOKUP(BI214,NyFi!$L$2:$V$4,DK214,1) &amp; " - " &amp; AJ214+VLOOKUP(BI214,NyFi!$L$2:$V$4,DK214,1))),"")</f>
        <v/>
      </c>
      <c r="BR214" s="4" t="str">
        <f>IF(AND(ISNUMBER(DK214),DK214&lt;8),IF(AND(ISNUMBER(AK214),ISNUMBER(DK214)),IF(AK214-VLOOKUP(BI214,NyGs!$L$2:$V$4,DK214,1)&lt;1,1 &amp; " - " &amp; AK214+VLOOKUP(BI214,NyGs!$L$2:$V$4,DK214,1),IF(AK214+VLOOKUP(BI214,NyGs!$L$2:$V$4,DK214,1)&gt;19,AK214-VLOOKUP(BI214,NyGs!$L$2:$V$4,DK214,1) &amp; " - " &amp; 19,AK214-VLOOKUP(BI214,NyGs!$L$2:$V$4,DK214,1) &amp; " - " &amp; AK214+VLOOKUP(BI214,NyGs!$L$2:$V$4,DK214,1))),""),"")</f>
        <v/>
      </c>
      <c r="BS214" s="4" t="str">
        <f>IF(AND(ISNUMBER(AL214),ISNUMBER(DK214)),IF(AL214-VLOOKUP(BI214,NyRm!$L$2:$V$4,DK214,1)&lt;1,1 &amp; " - " &amp; AL214+VLOOKUP(BI214,NyRm!$L$2:$V$4,DK214,1),IF(AL214+VLOOKUP(BI214,NyRm!$L$2:$V$4,DK214,1)&gt;19,AL214-VLOOKUP(BI214,NyRm!$L$2:$V$4,DK214,1) &amp; " - " &amp; 19,AL214-VLOOKUP(BI214,NyRm!$L$2:$V$4,DK214,1) &amp; " - " &amp; AL214+VLOOKUP(BI214,NyRm!$L$2:$V$4,DK214,1))),"")</f>
        <v/>
      </c>
      <c r="BT214" s="4" t="str">
        <f>IF(AND(ISNUMBER(AM214),ISNUMBER(DK214)),IF(AM214-VLOOKUP(BI214,NyFm!$L$2:$V$4,DK214,1)&lt;1,1 &amp; " - " &amp; AM214+VLOOKUP(BI214,NyFm!$L$2:$V$4,DK214,1),IF(AM214+VLOOKUP(BI214,NyFm!$L$2:$V$4,DK214,1)&gt;19,AM214-VLOOKUP(BI214,NyFm!$L$2:$V$4,DK214,1) &amp; " - " &amp; 19,AM214-VLOOKUP(BI214,NyFm!$L$2:$V$4,DK214,1) &amp; " - " &amp; AM214+VLOOKUP(BI214,NyFm!$L$2:$V$4,DK214,1))),"")</f>
        <v/>
      </c>
      <c r="BU214" s="4" t="str">
        <f>IF(AND(ISNUMBER(DK214),DK214&lt;8),IF(AND(ISNUMBER(AN214),ISNUMBER(DK214)),IF(AN214-VLOOKUP(BI214,NyLi1R!$L$2:$V$4,DK214,1)&lt;1,1 &amp; " - " &amp; AN214+VLOOKUP(BI214,NyLi1R!$L$2:$V$4,DK214,1),IF(AN214+VLOOKUP(BI214,NyLi1R!$L$2:$V$4,DK214,1)&gt;19,AN214-VLOOKUP(BI214,NyLi1R!$L$2:$V$4,DK214,1) &amp; " - " &amp; 19,AN214-VLOOKUP(BI214,NyLi1R!$L$2:$V$4,DK214,1) &amp; " - " &amp; AN214+VLOOKUP(BI214,NyLi1R!$L$2:$V$4,DK214,1))),""),"")</f>
        <v/>
      </c>
      <c r="BV214" s="4" t="str">
        <f>IF(AND(ISNUMBER(DK214),DK214&lt;8),IF(AND(ISNUMBER(AO214),ISNUMBER(DK214)),IF(AO214-VLOOKUP(BI214,NyLi1E!$L$2:$V$4,DK214,1)&lt;1,1 &amp; " - " &amp; AO214+VLOOKUP(BI214,NyLi1E!$L$2:$V$4,DK214,1),IF(AO214+VLOOKUP(BI214,NyLi1E!$L$2:$V$4,DK214,1)&gt;19,AO214-VLOOKUP(BI214,NyLi1E!$L$2:$V$4,DK214,1) &amp; " - " &amp; 19,AO214-VLOOKUP(BI214,NyLi1E!$L$2:$V$4,DK214,1) &amp; " - " &amp; AO214+VLOOKUP(BI214,NyLi1E!$L$2:$V$4,DK214,1))),""),"")</f>
        <v/>
      </c>
      <c r="BW214" s="4" t="str">
        <f>IF(AND(ISNUMBER(DK214),DK214&lt;8),IF(AND(ISNUMBER(AP214),ISNUMBER(DK214)),IF(AP214-VLOOKUP(BI214,NyLi1T!$L$2:$V$4,DK214,1)&lt;1,1 &amp; " - " &amp; AP214+VLOOKUP(BI214,NyLi1T!$L$2:$V$4,DK214,1),IF(AP214+VLOOKUP(BI214,NyLi1T!$L$2:$V$4,DK214,1)&gt;19,AP214-VLOOKUP(BI214,NyLi1T!$L$2:$V$4,DK214,1) &amp; " - " &amp; 19,AP214-VLOOKUP(BI214,NyLi1T!$L$2:$V$4,DK214,1) &amp; " - " &amp; AP214+VLOOKUP(BI214,NyLi1T!$L$2:$V$4,DK214,1))),""),"")</f>
        <v/>
      </c>
      <c r="BX214" s="4" t="str">
        <f>IF(AND(ISNUMBER(DK214),DK214&gt;7),IF(AND(ISNUMBER(AQ214),ISNUMBER(DK214)),IF(AQ214-VLOOKUP(BI214,NyLi2R!$L$2:$V$4,DK214,1)&lt;1,1 &amp; " - " &amp; AQ214+VLOOKUP(BI214,NyLi2R!$L$2:$V$4,DK214,1),IF(AQ214+VLOOKUP(BI214,NyLi2R!$L$2:$V$4,DK214,1)&gt;19,AQ214-VLOOKUP(BI214,NyLi2R!$L$2:$V$4,DK214,1) &amp; " - " &amp; 19,AQ214-VLOOKUP(BI214,NyLi2R!$L$2:$V$4,DK214,1) &amp; " - " &amp; AQ214+VLOOKUP(BI214,NyLi2R!$L$2:$V$4,DK214,1))),""),"")</f>
        <v/>
      </c>
      <c r="BY214" s="4" t="str">
        <f>IF(AND(ISNUMBER(DK214),DK214&gt;7),IF(AND(ISNUMBER(AR214),ISNUMBER(DK214)),IF(AR214-VLOOKUP(BI214,NyLi2E!$L$2:$V$4,DK214,1)&lt;1,1 &amp; " - " &amp; AR214+VLOOKUP(BI214,NyLi2E!$L$2:$V$4,DK214,1),IF(AR214+VLOOKUP(BI214,NyLi2E!$L$2:$V$4,DK214,1)&gt;19,AR214-VLOOKUP(BI214,NyLi2E!$L$2:$V$4,DK214,1) &amp; " - " &amp; 19,AR214-VLOOKUP(BI214,NyLi2E!$L$2:$V$4,DK214,1) &amp; " - " &amp; AR214+VLOOKUP(BI214,NyLi2E!$L$2:$V$4,DK214,1))),""),"")</f>
        <v/>
      </c>
      <c r="BZ214" s="4" t="str">
        <f>IF(AND(ISNUMBER(DK214),DK214&gt;7),IF(AND(ISNUMBER(AS214),ISNUMBER(DK214)),IF(AS214-VLOOKUP(BI214,NyLi2T!$L$2:$V$4,DK214,1)&lt;1,1 &amp; " - " &amp; AS214+VLOOKUP(BI214,NyLi2T!$L$2:$V$4,DK214,1),IF(AS214+VLOOKUP(BI214,NyLi2T!$L$2:$V$4,DK214,1)&gt;19,AS214-VLOOKUP(BI214,NyLi2T!$L$2:$V$4,DK214,1) &amp; " - " &amp; 19,AS214-VLOOKUP(BI214,NyLi2T!$L$2:$V$4,DK214,1) &amp; " - " &amp; AS214+VLOOKUP(BI214,NyLi2T!$L$2:$V$4,DK214,1))),""),"")</f>
        <v/>
      </c>
      <c r="CA214" s="4" t="str">
        <f>IF(AND(ISNUMBER(DK214),DK214&lt;8),IF(AND(ISNUMBER(AT214),ISNUMBER(DK214)),IF(AT214-VLOOKUP(BI214,NySs!$L$2:$V$4,DK214,1)&lt;1,1 &amp; " - " &amp; AT214+VLOOKUP(BI214,NySs!$L$2:$V$4,DK214,1),IF(AT214+VLOOKUP(BI214,NySs!$L$2:$V$4,DK214,1)&gt;19,AT214-VLOOKUP(BI214,NySs!$L$2:$V$4,DK214,1) &amp; " - " &amp; 19,AT214-VLOOKUP(BI214,NySs!$L$2:$V$4,DK214,1) &amp; " - " &amp; AT214+VLOOKUP(BI214,NySs!$L$2:$V$4,DK214,1))),""),"")</f>
        <v/>
      </c>
      <c r="CB214" s="4" t="str">
        <f>IF(AND(ISNUMBER(DK214),DK214&lt;9),IF(AND(ISNUMBER(AU214),ISNUMBER(DK214)),IF(AU214-VLOOKUP(BI214,NyEo!$L$2:$V$4,DK214,1)&lt;1,1 &amp; " - " &amp; AU214+VLOOKUP(BI214,NyEo!$L$2:$V$4,DK214,1),IF(AU214+VLOOKUP(BI214,NyEo!$L$2:$V$4,DK214,1)&gt;19,AU214-VLOOKUP(BI214,NyEo!$L$2:$V$4,DK214,1) &amp; " - " &amp; 19,AU214-VLOOKUP(BI214,NyEo!$L$2:$V$4,DK214,1) &amp; " - " &amp; AU214+VLOOKUP(BI214,NyEo!$L$2:$V$4,DK214,1))),""),"")</f>
        <v/>
      </c>
      <c r="CC214" s="4" t="str">
        <f>IF(AND(ISNUMBER(DK214),DK214&gt;7),IF(AND(ISNUMBER(AV214),ISNUMBER(DK214)),IF(AV214-VLOOKUP(BI214,NyHt!$L$2:$V$4,DK214,1)&lt;1,1 &amp; " - " &amp; AV214+VLOOKUP(BI214,NyHt!$L$2:$V$4,DK214,1),IF(AV214+VLOOKUP(BI214,NyHt!$L$2:$V$4,DK214,1)&gt;19,AV214-VLOOKUP(BI214,NyHt!$L$2:$V$4,DK214,1) &amp; " - " &amp; 19,AV214-VLOOKUP(BI214,NyHt!$L$2:$V$4,DK214,1) &amp; " - " &amp; AV214+VLOOKUP(BI214,NyHt!$L$2:$V$4,DK214,1))),""),"")</f>
        <v/>
      </c>
      <c r="CD214" s="4" t="str">
        <f>IF(AND(ISNUMBER(AW214),ISNUMBER(DK214)),IF(AW214-VLOOKUP(BI214,NySiF!$L$2:$V$4,DK214,1)&lt;1,1 &amp; " - " &amp; AW214+VLOOKUP(BI214,NySiF!$L$2:$V$4,DK214,1),IF(AW214+VLOOKUP(BI214,NySiF!$L$2:$V$4,DK214,1)&gt;19,AW214-VLOOKUP(BI214,NySiF!$L$2:$V$4,DK214,1) &amp; " - " &amp; 19,AW214-VLOOKUP(BI214,NySiF!$L$2:$V$4,DK214,1) &amp; " - " &amp; AW214+VLOOKUP(BI214,NySiF!$L$2:$V$4,DK214,1))),"")</f>
        <v/>
      </c>
      <c r="CE214" s="4" t="str">
        <f>IF(AND(ISNUMBER(AX214),ISNUMBER(DK214)),IF(AX214-VLOOKUP(BI214,NySiB!$L$2:$V$4,DK214,1)&lt;1,1 &amp; " - " &amp; AX214+VLOOKUP(BI214,NySiB!$L$2:$V$4,DK214,1),IF(AX214+VLOOKUP(BI214,NySiB!$L$2:$V$4,DK214,1)&gt;19,AX214-VLOOKUP(BI214,NySiB!$L$2:$V$4,DK214,1) &amp; " - " &amp; 19,AX214-VLOOKUP(BI214,NySiB!$L$2:$V$4,DK214,1) &amp; " - " &amp; AX214+VLOOKUP(BI214,NySiB!$L$2:$V$4,DK214,1))),"")</f>
        <v/>
      </c>
      <c r="CF214" s="4" t="str">
        <f>IF(AND(ISNUMBER(AY214),ISNUMBER(DK214)),IF(AY214-VLOOKUP(BI214,NySiT!$L$2:$V$4,DK214,1)&lt;1,1 &amp; " - " &amp; AY214+VLOOKUP(BI214,NySiT!$L$2:$V$4,DK214,1),IF(AY214+VLOOKUP(BI214,NySiT!$L$2:$V$4,DK214,1)&gt;19,AY214-VLOOKUP(BI214,NySiT!$L$2:$V$4,DK214,1) &amp; " - " &amp; 19,AY214-VLOOKUP(BI214,NySiT!$L$2:$V$4,DK214,1) &amp; " - " &amp; AY214+VLOOKUP(BI214,NySiT!$L$2:$V$4,DK214,1))),"")</f>
        <v/>
      </c>
      <c r="CG214" s="4" t="str">
        <f>IF(AND(ISNUMBER(AZ214),ISNUMBER(DK214)),IF(AZ214-VLOOKUP(BI214,NyVs!$L$2:$V$4,DK214,1)&lt;1,1 &amp; " - " &amp; AZ214+VLOOKUP(BI214,NyVs!$L$2:$V$4,DK214,1),IF(AZ214+VLOOKUP(BI214,NyVs!$L$2:$V$4,DK214,1)&gt;19,AZ214-VLOOKUP(BI214,NyVs!$L$2:$V$4,DK214,1) &amp; " - " &amp; 19,AZ214-VLOOKUP(BI214,NyVs!$L$2:$V$4,DK214,1) &amp; " - " &amp; AZ214+VLOOKUP(BI214,NyVs!$L$2:$V$4,DK214,1))),"")</f>
        <v/>
      </c>
      <c r="CH214" s="4" t="str">
        <f>IF(AND(ISNUMBER(BA214),ISNUMBER(DK214)),IF(BA214-VLOOKUP(BI214,NyPp!$L$2:$V$4,DK214,1)&lt;1,1 &amp; " - " &amp; BA214+VLOOKUP(BI214,NyPp!$L$2:$V$4,DK214,1),IF(BA214+VLOOKUP(BI214,NyPp!$L$2:$V$4,DK214,1)&gt;19,BA214-VLOOKUP(BI214,NyPp!$L$2:$V$4,DK214,1) &amp; " - " &amp; 19,BA214-VLOOKUP(BI214,NyPp!$L$2:$V$4,DK214,1) &amp; " - " &amp; BA214+VLOOKUP(BI214,NyPp!$L$2:$V$4,DK214,1))),"")</f>
        <v/>
      </c>
      <c r="CI214" s="4" t="str">
        <f>IF(AND(ISNUMBER(BB214),ISNUMBER(DK214)),IF(BB214-VLOOKUP(BI214,NyIGS!$L$2:$V$4,DK214,1)&lt;40,40 &amp; " - " &amp; BB214+VLOOKUP(BI214,NyIGS!$L$2:$V$4,DK214,1),IF(BB214+VLOOKUP(BI214,NyIGS!$L$2:$V$4,DK214,1)&gt;160,BB214-VLOOKUP(BI214,NyIGS!$L$2:$V$4,DK214,1) &amp; " - " &amp; 160,BB214-VLOOKUP(BI214,NyIGS!$L$2:$V$4,DK214,1) &amp; " - " &amp; BB214+VLOOKUP(BI214,NyIGS!$L$2:$V$4,DK214,1))),"")</f>
        <v/>
      </c>
      <c r="CJ214" s="4" t="str">
        <f>IF(AND(ISNUMBER(BC214),ISNUMBER(DK214)),IF(BC214-VLOOKUP(BI214,NyIRS!$L$2:$V$4,DK214,1)&lt;40,40 &amp; " - " &amp; BC214+VLOOKUP(BI214,NyIRS!$L$2:$V$4,DK214,1),IF(BC214+VLOOKUP(BI214,NyIRS!$L$2:$V$4,DK214,1)&gt;160,BC214-VLOOKUP(BI214,NyIRS!$L$2:$V$4,DK214,1) &amp; " - " &amp; 160,BC214-VLOOKUP(BI214,NyIRS!$L$2:$V$4,DK214,1) &amp; " - " &amp; BC214+VLOOKUP(BI214,NyIRS!$L$2:$V$4,DK214,1))),"")</f>
        <v/>
      </c>
      <c r="CK214" s="4" t="str">
        <f>IF(AND(ISNUMBER(BD214),ISNUMBER(DK214)),IF(BD214-VLOOKUP(BI214,NyIES!$L$2:$V$4,DK214,1)&lt;40,40 &amp; " - " &amp; BD214+VLOOKUP(BI214,NyIES!$L$2:$V$4,DK214,1),IF(BD214+VLOOKUP(BI214,NyIES!$L$2:$V$4,DK214,1)&gt;160,BD214-VLOOKUP(BI214,NyIES!$L$2:$V$4,DK214,1) &amp; " - " &amp; 160,BD214-VLOOKUP(BI214,NyIES!$L$2:$V$4,DK214,1) &amp; " - " &amp; BD214+VLOOKUP(BI214,NyIES!$L$2:$V$4,DK214,1))),"")</f>
        <v/>
      </c>
      <c r="CL214" s="4" t="str">
        <f>IF(AND(ISNUMBER(BE214),ISNUMBER(DK214)),IF(BE214-VLOOKUP(BI214,NyISI!$L$2:$V$4,DK214,1)&lt;40,40 &amp; " - " &amp; BE214+VLOOKUP(BI214,NyISI!$L$2:$V$4,DK214,1),IF(BE214+VLOOKUP(BI214,NyISI!$L$2:$V$4,DK214,1)&gt;160,BE214-VLOOKUP(BI214,NyISI!$L$2:$V$4,DK214,1) &amp; " - " &amp; 160,BE214-VLOOKUP(BI214,NyISI!$L$2:$V$4,DK214,1) &amp; " - " &amp; BE214+VLOOKUP(BI214,NyISI!$L$2:$V$4,DK214,1))),"")</f>
        <v/>
      </c>
      <c r="CM214" s="4" t="str">
        <f>IF(AND(ISNUMBER(DK214),DK214&lt;8),IF(AND(ISNUMBER(BF214),ISNUMBER(DK214)),IF(BF214-VLOOKUP(BI214,NyISS!$L$2:$V$4,DK214,1)&lt;40,40 &amp; " - " &amp; BF214+VLOOKUP(BI214,NyISS!$L$2:$V$4,DK214,1),IF(BF214+VLOOKUP(BI214,NyISS!$L$2:$V$4,DK214,1)&gt;160,BF214-VLOOKUP(BI214,NyISS!$L$2:$V$4,DK214,1) &amp; " - " &amp; 160,BF214-VLOOKUP(BI214,NyISS!$L$2:$V$4,DK214,1) &amp; " - " &amp; BF214+VLOOKUP(BI214,NyISS!$L$2:$V$4,DK214,1))),""),"")</f>
        <v/>
      </c>
      <c r="CN214" s="4" t="str">
        <f>IF(AND(ISNUMBER(DK214),DK214&gt;7),IF(AND(ISNUMBER(BG214),ISNUMBER(DK214)),IF(BG214-VLOOKUP(BI214,NyISM!$L$2:$V$4,DK214,1)&lt;40,40 &amp; " - " &amp; BG214+VLOOKUP(BI214,NyISM!$L$2:$V$4,DK214,1),IF(BG214+VLOOKUP(BI214,NyISM!$L$2:$V$4,DK214,1)&gt;160,BG214-VLOOKUP(BI214,NyISM!$L$2:$V$4,DK214,1) &amp; " - " &amp; 160,BG214-VLOOKUP(BI214,NyISM!$L$2:$V$4,DK214,1) &amp; " - " &amp; BG214+VLOOKUP(BI214,NyISM!$L$2:$V$4,DK214,1))),""),"")</f>
        <v/>
      </c>
      <c r="CO214" s="4" t="str">
        <f>IF(AND(ISNUMBER(BH214),ISNUMBER(DK214)),IF(BH214-VLOOKUP(BI214,NyIAM!$L$2:$V$4,DK214,1)&lt;40,40 &amp; " - " &amp; BH214+VLOOKUP(BI214,NyIAM!$L$2:$V$4,DK214,1),IF(BH214+VLOOKUP(BI214,NyIAM!$L$2:$V$4,DK214,1)&gt;160,BH214-VLOOKUP(BI214,NyIAM!$L$2:$V$4,DK214,1) &amp; " - " &amp; 160,BH214-VLOOKUP(BI214,NyIAM!$L$2:$V$4,DK214,1) &amp; " - " &amp; BH214+VLOOKUP(BI214,NyIAM!$L$2:$V$4,DK214,1))),"")</f>
        <v/>
      </c>
      <c r="CP214" s="4" t="str">
        <f>IF(AF214="","",IF(AND(ISNUMBER(AF214),ISNUMBER(DK214)),IF(VLOOKUP(AF214,NyOm!$A$2:$K$30,DK214,1)=1,"Onormalt få ord",IF(VLOOKUP(AF214,NyOm!$A$2:$K$30,DK214,1)=2,"Färre antal ord än normalt",IF(VLOOKUP(AF214,NyOm!$A$2:$K$30,DK214,1)=3,"Normalt antal ord","")))))</f>
        <v/>
      </c>
      <c r="CQ214" s="4" t="str">
        <f>IF(AB214="","",IF(AND(ISNUMBER(AB214),ISNUMBER(DK214)),IF(VLOOKUP(AB214,NyPbTid!$A$2:$K$218,DK214,1)=1,"Onormalt lång tidsåtgång",IF(VLOOKUP(AB214,NyPbTid!$A$2:$K$218,DK214,1)=2,"Långsammare än normalt",IF(VLOOKUP(AB214,NyPbTid!$A$2:$K$218,DK214,1)=3,"Normal tidsåtgång","")))))</f>
        <v/>
      </c>
      <c r="CR214" s="4" t="str">
        <f>IF(AC214="","",IF(AND(ISNUMBER(AC214),ISNUMBER(DK214)),IF(VLOOKUP(AC214,NyPbFel!$A$2:$K$18,DK214,1)=1,"Onormalt antal fel",IF(VLOOKUP(AC214,NyPbFel!$A$2:$K$18,DK214,1)=2,"Fler fel än normalt",IF(VLOOKUP(AC214,NyPbFel!$A$2:$K$18,DK214,1)=3,"Normalt antal fel","")))))</f>
        <v/>
      </c>
      <c r="CS214" s="4" t="str">
        <f t="shared" si="72"/>
        <v/>
      </c>
      <c r="CT214" s="4" t="str">
        <f>IF(OR(ISNUMBER(CS214),CS214="0**"),IF(ISNUMBER(CS214),CS214/ABS(CS214)*VLOOKUP(1,SignDiff!$A$3:$K$4,DK214,1),VLOOKUP(1,SignDiff!$A$3:$K$4,DK214,1)),"")</f>
        <v/>
      </c>
      <c r="CU214" s="4" t="str">
        <f>IF(OR(ISNUMBER(CS214),CS214="0**"),IF(ISNUMBER(CS214),CS214/ABS(CS214)*VLOOKUP(1,SignDiff!$A$7:$K$8,DK214,1),VLOOKUP(1,SignDiff!$A$7:$K$8,DK214,1)),"")</f>
        <v/>
      </c>
      <c r="CV214" s="4" t="str">
        <f t="shared" si="73"/>
        <v/>
      </c>
      <c r="CW214" s="4" t="str">
        <f t="shared" si="74"/>
        <v/>
      </c>
      <c r="CX214" s="4" t="str">
        <f>IF(OR(ISNUMBER(CS214),CS214="0**"),IF(CS214="0**",VLOOKUP(0,'IRS-IES'!$A$2:$C$43,2,1),IF(CS214&lt;0,VLOOKUP(ABS(CS214),'IRS-IES'!$A$2:$C$43,2,1),VLOOKUP(ABS(CS214),'IRS-IES'!$A$2:$C$43,3,1))),"")</f>
        <v/>
      </c>
      <c r="CY214" s="4" t="str">
        <f t="shared" si="75"/>
        <v/>
      </c>
      <c r="CZ214" s="4" t="str">
        <f>IF(OR(ISNUMBER(CY214),CY214="0**"),IF(ISNUMBER(CY214),CY214/ABS(CY214)*VLOOKUP(2,SignDiff!$A$3:$K$4,DK214,1),VLOOKUP(2,SignDiff!$A$3:$K$4,DK214,1)),"")</f>
        <v/>
      </c>
      <c r="DA214" s="4" t="str">
        <f>IF(OR(ISNUMBER(CY214),CY214="0**"),IF(ISNUMBER(CY214),CY214/ABS(CY214)*VLOOKUP(2,SignDiff!$A$7:$K$8,DK214,1),VLOOKUP(2,SignDiff!$A$7:$K$8,DK214,1)),"")</f>
        <v/>
      </c>
      <c r="DB214" s="4" t="str">
        <f t="shared" si="76"/>
        <v/>
      </c>
      <c r="DC214" s="4" t="str">
        <f t="shared" si="77"/>
        <v/>
      </c>
      <c r="DD214" s="4" t="str">
        <f>IF(OR(ISNUMBER(CY214),CY214="0**"),IF(CY214="0**",VLOOKUP(0,'ISI-ISS'!$A$2:$C$43,2,1),IF(CY214&lt;0,VLOOKUP(ABS(CY214),'ISI-ISS'!$A$2:$C$43,2,1),VLOOKUP(ABS(CY214),'ISI-ISS'!$A$2:$C$43,3,1))),"")</f>
        <v/>
      </c>
      <c r="DE214" s="4" t="str">
        <f t="shared" si="78"/>
        <v/>
      </c>
      <c r="DF214" s="4" t="str">
        <f>IF(OR(ISNUMBER(DE214),DE214="0**"),IF(ISNUMBER(DE214),DE214/ABS(DE214)*VLOOKUP(2,SignDiff!$A$3:$K$4,DK214,1),VLOOKUP(2,SignDiff!$A$3:$K$4,DK214,1)),"")</f>
        <v/>
      </c>
      <c r="DG214" s="4" t="str">
        <f>IF(OR(ISNUMBER(DE214),DE214="0**"),IF(ISNUMBER(DE214),DE214/ABS(DE214)*VLOOKUP(2,SignDiff!$A$7:$K$8,DK214,1),VLOOKUP(2,SignDiff!$A$7:$K$8,DK214,1)),"")</f>
        <v/>
      </c>
      <c r="DH214" s="4" t="str">
        <f t="shared" si="79"/>
        <v/>
      </c>
      <c r="DI214" s="4" t="str">
        <f t="shared" si="80"/>
        <v/>
      </c>
      <c r="DJ214" s="4" t="str">
        <f>IF(OR(ISNUMBER(DE214),DE214="0**"),IF(DE214="0**",VLOOKUP(0,'ISI-ISM'!$A$2:$C$43,2,1),IF(DE214&lt;0,VLOOKUP(ABS(DE214),'ISI-ISM'!$A$2:$C$43,2,1),VLOOKUP(ABS(DE214),'ISI-ISM'!$A$2:$C$43,3,1))),"")</f>
        <v/>
      </c>
      <c r="DK214" s="4" t="str">
        <f>IF(ISERROR(VLOOKUP(N214,age!$A$2:$C$11,2,1)),"",VLOOKUP(N214,age!$A$2:$C$11,2,1))</f>
        <v/>
      </c>
      <c r="DL214" s="4" t="str">
        <f>IF(ISERROR(VLOOKUP(N214,age!$A$2:$C$11,3,1)),"",VLOOKUP(N214,age!$A$2:$C$11,3,1))</f>
        <v/>
      </c>
      <c r="DM214" s="4">
        <f t="shared" si="67"/>
        <v>0</v>
      </c>
      <c r="DN214" s="4">
        <f t="shared" si="68"/>
        <v>0</v>
      </c>
      <c r="DO214" s="4">
        <f t="shared" si="69"/>
        <v>0</v>
      </c>
      <c r="DP214" s="4">
        <f t="shared" si="70"/>
        <v>0</v>
      </c>
      <c r="DQ214" s="4">
        <f t="shared" si="71"/>
        <v>0</v>
      </c>
      <c r="DR214" s="9" t="str">
        <f t="shared" si="81"/>
        <v/>
      </c>
      <c r="DS214" s="9" t="str">
        <f t="shared" si="82"/>
        <v/>
      </c>
      <c r="DT214" s="9" t="str">
        <f t="shared" si="83"/>
        <v/>
      </c>
      <c r="DU214" s="9" t="str">
        <f t="shared" si="84"/>
        <v/>
      </c>
      <c r="DV214" s="9" t="str">
        <f t="shared" si="85"/>
        <v/>
      </c>
      <c r="DW214" s="9" t="str">
        <f t="shared" si="86"/>
        <v/>
      </c>
      <c r="DX214" s="9" t="str">
        <f t="shared" si="87"/>
        <v/>
      </c>
      <c r="DY214" s="9" t="str">
        <f>IF(AND(ISNUMBER(AJ214),ISNUMBER(DK214)),IF(AJ214-VLOOKUP(BI214,NyFi!$L$2:$V$4,DK214,1)&lt;1,1,AJ214-VLOOKUP(BI214,NyFi!$L$2:$V$4,DK214,1)),"")</f>
        <v/>
      </c>
      <c r="DZ214" s="9" t="str">
        <f>IF(AND(ISNUMBER(DK214),DK214&lt;8),IF(AND(ISNUMBER(AK214),ISNUMBER(DK214)),IF(AK214-VLOOKUP(BI214,NyGs!$L$2:$V$4,DK214,1)&lt;1,1,AK214-VLOOKUP(BI214,NyGs!$L$2:$V$4,DK214,1)),""),"")</f>
        <v/>
      </c>
      <c r="EA214" s="9" t="str">
        <f>IF(AND(ISNUMBER(AL214),ISNUMBER(DK214)),IF(AL214-VLOOKUP(BI214,NyRm!$L$2:$V$4,DK214,1)&lt;1,1,AL214-VLOOKUP(BI214,NyRm!$L$2:$V$4,DK214,1)),"")</f>
        <v/>
      </c>
      <c r="EB214" s="9" t="str">
        <f>IF(AND(ISNUMBER(AM214),ISNUMBER(DK214)),IF(AM214-VLOOKUP(BI214,NyFm!$L$2:$V$4,DK214,1)&lt;1,1,AM214-VLOOKUP(BI214,NyFm!$L$2:$V$4,DK214,1)),"")</f>
        <v/>
      </c>
      <c r="EC214" s="9" t="str">
        <f>IF(AND(ISNUMBER(DK214),DK214&lt;8),IF(AND(ISNUMBER(AN214),ISNUMBER(DK214)),IF(AN214-VLOOKUP(BI214,NyLi1R!$L$2:$V$4,DK214,1)&lt;1,1,AN214-VLOOKUP(BI214,NyLi1R!$L$2:$V$4,DK214,1)),""),"")</f>
        <v/>
      </c>
      <c r="ED214" s="9" t="str">
        <f>IF(AND(ISNUMBER(DK214),DK214&lt;8),IF(AND(ISNUMBER(AO214),ISNUMBER(DK214)),IF(AO214-VLOOKUP(BI214,NyLi1E!$L$2:$V$4,DK214,1)&lt;1,1,AO214-VLOOKUP(BI214,NyLi1E!$L$2:$V$4,DK214,1)),""),"")</f>
        <v/>
      </c>
      <c r="EE214" s="9" t="str">
        <f>IF(AND(ISNUMBER(DK214),DK214&lt;8),IF(AND(ISNUMBER(AP214),ISNUMBER(DK214)),IF(AP214-VLOOKUP(BI214,NyLi1T!$L$2:$V$4,DK214,1)&lt;1,1,AP214-VLOOKUP(BI214,NyLi1T!$L$2:$V$4,DK214,1)),""),"")</f>
        <v/>
      </c>
      <c r="EF214" s="9" t="str">
        <f>IF(AND(ISNUMBER(DK214),DK214&gt;7),IF(AND(ISNUMBER(AQ214),ISNUMBER(DK214)),IF(AQ214-VLOOKUP(BI214,NyLi2R!$L$2:$V$4,DK214,1)&lt;1,1,AQ214-VLOOKUP(BI214,NyLi2R!$L$2:$V$4,DK214,1)),""),"")</f>
        <v/>
      </c>
      <c r="EG214" s="9" t="str">
        <f>IF(AND(ISNUMBER(DK214),DK214&gt;7),IF(AND(ISNUMBER(AR214),ISNUMBER(DK214)),IF(AR214-VLOOKUP(BI214,NyLi2E!$L$2:$V$4,DK214,1)&lt;1,1,AR214-VLOOKUP(BI214,NyLi2E!$L$2:$V$4,DK214,1)),""),"")</f>
        <v/>
      </c>
      <c r="EH214" s="9" t="str">
        <f>IF(AND(ISNUMBER(DK214),DK214&gt;7),IF(AND(ISNUMBER(AS214),ISNUMBER(DK214)),IF(AS214-VLOOKUP(BI214,NyLi2T!$L$2:$V$4,DK214,1)&lt;1,1,AS214-VLOOKUP(BI214,NyLi2T!$L$2:$V$4,DK214,1)),""),"")</f>
        <v/>
      </c>
      <c r="EI214" s="9" t="str">
        <f>IF(AND(ISNUMBER(DK214),DK214&lt;8),IF(AND(ISNUMBER(AT214),ISNUMBER(DK214)),IF(AT214-VLOOKUP(BI214,NySs!$L$2:$V$4,DK214,1)&lt;1,1,AT214-VLOOKUP(BI214,NySs!$L$2:$V$4,DK214,1)),""),"")</f>
        <v/>
      </c>
      <c r="EJ214" s="9" t="str">
        <f>IF(AND(ISNUMBER(DK214),DK214&lt;9),IF(AND(ISNUMBER(AU214),ISNUMBER(DK214)),IF(AU214-VLOOKUP(BI214,NyEo!$L$2:$V$4,DK214,1)&lt;1,1,AU214-VLOOKUP(BI214,NyEo!$L$2:$V$4,DK214,1)),""),"")</f>
        <v/>
      </c>
      <c r="EK214" s="9" t="str">
        <f>IF(AND(ISNUMBER(DK214),DK214&gt;7),IF(AND(ISNUMBER(AV214),ISNUMBER(DK214)),IF(AV214-VLOOKUP(BI214,NyHt!$L$2:$V$4,DK214,1)&lt;1,1,AV214-VLOOKUP(BI214,NyHt!$L$2:$V$4,DK214,1)),""),"")</f>
        <v/>
      </c>
      <c r="EL214" s="9" t="str">
        <f>IF(AND(ISNUMBER(AW214),ISNUMBER(DK214)),IF(AW214-VLOOKUP(BI214,NySiF!$L$2:$V$4,DK214,1)&lt;1,1,AW214-VLOOKUP(BI214,NySiF!$L$2:$V$4,DK214,1)),"")</f>
        <v/>
      </c>
      <c r="EM214" s="9" t="str">
        <f>IF(AND(ISNUMBER(AX214),ISNUMBER(DK214)),IF(AX214-VLOOKUP(BI214,NySiB!$L$2:$V$4,DK214,1)&lt;1,1,AX214-VLOOKUP(BI214,NySiB!$L$2:$V$4,DK214,1)),"")</f>
        <v/>
      </c>
      <c r="EN214" s="9" t="str">
        <f>IF(AND(ISNUMBER(AY214),ISNUMBER(DK214)),IF(AY214-VLOOKUP(BI214,NySiT!$L$2:$V$4,DK214,1)&lt;1,1,AY214-VLOOKUP(BI214,NySiT!$L$2:$V$4,DK214,1)),"")</f>
        <v/>
      </c>
      <c r="EO214" s="9" t="str">
        <f>IF(AND(ISNUMBER(AZ214),ISNUMBER(DK214)),IF(AZ214-VLOOKUP(BI214,NyVs!$L$2:$V$4,DK214,1)&lt;1,1,AZ214-VLOOKUP(BI214,NyVs!$L$2:$V$4,DK214,1)),"")</f>
        <v/>
      </c>
      <c r="EP214" s="9" t="str">
        <f>IF(AND(ISNUMBER(BA214),ISNUMBER(DK214)),IF(BA214-VLOOKUP(BI214,NyPp!$L$2:$V$4,DK214,1)&lt;1,1,BA214-VLOOKUP(BI214,NyPp!$L$2:$V$4,DK214,1)),"")</f>
        <v/>
      </c>
      <c r="EQ214" s="9" t="str">
        <f>IF(AND(ISNUMBER(BB214),ISNUMBER(DK214)),IF(BB214-VLOOKUP(BI214,NyIGS!$L$2:$V$4,DK214,1)&lt;40,40,BB214-VLOOKUP(BI214,NyIGS!$L$2:$V$4,DK214,1)),"")</f>
        <v/>
      </c>
      <c r="ER214" s="9" t="str">
        <f>IF(AND(ISNUMBER(BC214),ISNUMBER(DK214)),IF(BC214-VLOOKUP(BI214,NyIRS!$L$2:$V$4,DK214,1)&lt;40,40,BC214-VLOOKUP(BI214,NyIRS!$L$2:$V$4,DK214,1)),"")</f>
        <v/>
      </c>
      <c r="ES214" s="9" t="str">
        <f>IF(AND(ISNUMBER(BD214),ISNUMBER(DK214)),IF(BD214-VLOOKUP(BI214,NyIES!$L$2:$V$4,DK214,1)&lt;40,40,BD214-VLOOKUP(BI214,NyIES!$L$2:$V$4,DK214,1)),"")</f>
        <v/>
      </c>
      <c r="ET214" s="9" t="str">
        <f>IF(AND(ISNUMBER(BE214),ISNUMBER(DK214)),IF(BE214-VLOOKUP(BI214,NyISI!$L$2:$V$4,DK214,1)&lt;40,40,BE214-VLOOKUP(BI214,NyISI!$L$2:$V$4,DK214,1)),"")</f>
        <v/>
      </c>
      <c r="EU214" s="9" t="str">
        <f>IF(AND(ISNUMBER(DK214),DK214&lt;8),IF(AND(ISNUMBER(BF214),ISNUMBER(DK214)),IF(BF214-VLOOKUP(BI214,NyISS!$L$2:$V$4,DK214,1)&lt;40,40,BF214-VLOOKUP(BI214,NyISS!$L$2:$V$4,DK214,1)),""),"")</f>
        <v/>
      </c>
      <c r="EV214" s="9" t="str">
        <f>IF(AND(ISNUMBER(DK214),DK214&gt;7),IF(AND(ISNUMBER(BG214),ISNUMBER(DK214)),IF(BG214-VLOOKUP(BI214,NyISM!$L$2:$V$4,DK214,1)&lt;40,40,BG214-VLOOKUP(BI214,NyISM!$L$2:$V$4,DK214,1)),""),"")</f>
        <v/>
      </c>
      <c r="EW214" s="9" t="str">
        <f>IF(AND(ISNUMBER(BH214),ISNUMBER(DK214)),IF(BH214-VLOOKUP(BI214,NyIAM!$L$2:$V$4,DK214,1)&lt;40,40,BH214-VLOOKUP(BI214,NyIAM!$L$2:$V$4,DK214,1)),"")</f>
        <v/>
      </c>
      <c r="EX214" s="9" t="str">
        <f>IF(AND(ISNUMBER(AJ214),ISNUMBER(DK214)),IF(AJ214+VLOOKUP(BI214,NyFi!$L$2:$V$4,DK214,1)&gt;19,19,AJ214+VLOOKUP(BI214,NyFi!$L$2:$V$4,DK214,1)),"")</f>
        <v/>
      </c>
      <c r="EY214" s="9" t="str">
        <f>IF(AND(ISNUMBER(DK214),DK214&lt;8),IF(AND(ISNUMBER(AK214),ISNUMBER(DK214)),IF(AK214+VLOOKUP(BI214,NyGs!$L$2:$V$4,DK214,1)&gt;19,19,AK214+VLOOKUP(BI214,NyGs!$L$2:$V$4,DK214,1)),""),"")</f>
        <v/>
      </c>
      <c r="EZ214" s="9" t="str">
        <f>IF(AND(ISNUMBER(AL214),ISNUMBER(DK214)),IF(AL214+VLOOKUP(BI214,NyRm!$L$2:$V$4,DK214,1)&gt;19,19,AL214+VLOOKUP(BI214,NyRm!$L$2:$V$4,DK214,1)),"")</f>
        <v/>
      </c>
      <c r="FA214" s="9" t="str">
        <f>IF(AND(ISNUMBER(AM214),ISNUMBER(DK214)),IF(AM214+VLOOKUP(BI214,NyFm!$L$2:$V$4,DK214,1)&gt;19,19,AM214+VLOOKUP(BI214,NyFm!$L$2:$V$4,DK214,1)),"")</f>
        <v/>
      </c>
      <c r="FB214" s="9" t="str">
        <f>IF(AND(ISNUMBER(DK214),DK214&lt;8),IF(AND(ISNUMBER(AN214),ISNUMBER(DK214)),IF(AN214+VLOOKUP(BI214,NyLi1R!$L$2:$V$4,DK214,1)&gt;19,19,AN214+VLOOKUP(BI214,NyLi1R!$L$2:$V$4,DK214,1)),""),"")</f>
        <v/>
      </c>
      <c r="FC214" s="9" t="str">
        <f>IF(AND(ISNUMBER(DK214),DK214&lt;8),IF(AND(ISNUMBER(AO214),ISNUMBER(DK214)),IF(AO214+VLOOKUP(BI214,NyLi1E!$L$2:$V$4,DK214,1)&gt;19,19,AO214+VLOOKUP(BI214,NyLi1E!$L$2:$V$4,DK214,1)),""),"")</f>
        <v/>
      </c>
      <c r="FD214" s="9" t="str">
        <f>IF(AND(ISNUMBER(DK214),DK214&lt;8),IF(AND(ISNUMBER(AP214),ISNUMBER(DK214)),IF(AP214+VLOOKUP(BI214,NyLi1T!$L$2:$V$4,DK214,1)&gt;19,19,AP214+VLOOKUP(BI214,NyLi1T!$L$2:$V$4,DK214,1)),""),"")</f>
        <v/>
      </c>
      <c r="FE214" s="9" t="str">
        <f>IF(AND(ISNUMBER(DK214),DK214&gt;7),IF(AND(ISNUMBER(AQ214),ISNUMBER(DK214)),IF(AQ214+VLOOKUP(BI214,NyLi2R!$L$2:$V$4,DK214,1)&gt;19,19,AQ214+VLOOKUP(BI214,NyLi2R!$L$2:$V$4,DK214,1)),""),"")</f>
        <v/>
      </c>
      <c r="FF214" s="9" t="str">
        <f>IF(AND(ISNUMBER(DK214),DK214&gt;7),IF(AND(ISNUMBER(AR214),ISNUMBER(DK214)),IF(AR214+VLOOKUP(BI214,NyLi2E!$L$2:$V$4,DK214,1)&gt;19,19,AR214+VLOOKUP(BI214,NyLi2E!$L$2:$V$4,DK214,1)),""),"")</f>
        <v/>
      </c>
      <c r="FG214" s="9" t="str">
        <f>IF(AND(ISNUMBER(DK214),DK214&gt;7),IF(AND(ISNUMBER(AS214),ISNUMBER(DK214)),IF(AS214+VLOOKUP(BI214,NyLi2T!$L$2:$V$4,DK214,1)&gt;19,19,AS214+VLOOKUP(BI214,NyLi2T!$L$2:$V$4,DK214,1)),""),"")</f>
        <v/>
      </c>
      <c r="FH214" s="9" t="str">
        <f>IF(AND(ISNUMBER(DK214),DK214&lt;8),IF(AND(ISNUMBER(AT214),ISNUMBER(DK214)),IF(AT214+VLOOKUP(BI214,NySs!$L$2:$V$4,DK214,1)&gt;19,19,AT214+VLOOKUP(BI214,NySs!$L$2:$V$4,DK214,1)),""),"")</f>
        <v/>
      </c>
      <c r="FI214" s="9" t="str">
        <f>IF(AND(ISNUMBER(DK214),DK214&lt;9),IF(AND(ISNUMBER(AU214),ISNUMBER(DK214)),IF(AU214+VLOOKUP(BI214,NyEo!$L$2:$V$4,DK214,1)&gt;19,19,AU214+VLOOKUP(BI214,NyEo!$L$2:$V$4,DK214,1)),""),"")</f>
        <v/>
      </c>
      <c r="FJ214" s="9" t="str">
        <f>IF(AND(ISNUMBER(DK214),DK214&gt;7),IF(AND(ISNUMBER(AV214),ISNUMBER(DK214)),IF(AV214+VLOOKUP(BI214,NyHt!$L$2:$V$4,DK214,1)&gt;19,19,AV214+VLOOKUP(BI214,NyHt!$L$2:$V$4,DK214,1)),""),"")</f>
        <v/>
      </c>
      <c r="FK214" s="9" t="str">
        <f>IF(AND(ISNUMBER(AW214),ISNUMBER(DK214)),IF(AW214+VLOOKUP(BI214,NySiF!$L$2:$V$4,DK214,1)&gt;19,19,AW214+VLOOKUP(BI214,NySiF!$L$2:$V$4,DK214,1)),"")</f>
        <v/>
      </c>
      <c r="FL214" s="9" t="str">
        <f>IF(AND(ISNUMBER(AX214),ISNUMBER(DK214)),IF(AX214+VLOOKUP(BI214,NySiB!$L$2:$V$4,DK214,1)&gt;19,19,AX214+VLOOKUP(BI214,NySiB!$L$2:$V$4,DK214,1)),"")</f>
        <v/>
      </c>
      <c r="FM214" s="9" t="str">
        <f>IF(AND(ISNUMBER(AY214),ISNUMBER(DK214)),IF(AY214+VLOOKUP(BI214,NySiT!$L$2:$V$4,DK214,1)&gt;19,19,AY214+VLOOKUP(BI214,NySiT!$L$2:$V$4,DK214,1)),"")</f>
        <v/>
      </c>
      <c r="FN214" s="9" t="str">
        <f>IF(AND(ISNUMBER(AZ214),ISNUMBER(DK214)),IF(AZ214+VLOOKUP(BI214,NyVs!$L$2:$V$4,DK214,1)&gt;19,19,AZ214+VLOOKUP(BI214,NyVs!$L$2:$V$4,DK214,1)),"")</f>
        <v/>
      </c>
      <c r="FO214" s="9" t="str">
        <f>IF(AND(ISNUMBER(BA214),ISNUMBER(DK214)),IF(BA214+VLOOKUP(BI214,NyPp!$L$2:$V$4,DK214,1)&gt;19,19,BA214+VLOOKUP(BI214,NyPp!$L$2:$V$4,DK214,1)),"")</f>
        <v/>
      </c>
      <c r="FP214" s="9" t="str">
        <f>IF(AND(ISNUMBER(BB214),ISNUMBER(DK214)),IF(BB214+VLOOKUP(BI214,NyIGS!$L$2:$V$4,DK214,1)&gt;160,160,BB214+VLOOKUP(BI214,NyIGS!$L$2:$V$4,DK214,1)),"")</f>
        <v/>
      </c>
      <c r="FQ214" s="9" t="str">
        <f>IF(AND(ISNUMBER(BC214),ISNUMBER(DK214)),IF(BC214+VLOOKUP(BI214,NyIRS!$L$2:$V$4,DK214,1)&gt;160,160,BC214+VLOOKUP(BI214,NyIRS!$L$2:$V$4,DK214,1)),"")</f>
        <v/>
      </c>
      <c r="FR214" s="9" t="str">
        <f>IF(AND(ISNUMBER(BD214),ISNUMBER(DK214)),IF(BD214+VLOOKUP(BI214,NyIES!$L$2:$V$4,DK214,1)&gt;160,160, BD214+VLOOKUP(BI214,NyIES!$L$2:$V$4,DK214,1)),"")</f>
        <v/>
      </c>
      <c r="FS214" s="9" t="str">
        <f>IF(AND(ISNUMBER(BE214),ISNUMBER(DK214)),IF(BE214+VLOOKUP(BI214,NyISI!$L$2:$V$4,DK214,1)&gt;160,160,BE214+VLOOKUP(BI214,NyISI!$L$2:$V$4,DK214,1)),"")</f>
        <v/>
      </c>
      <c r="FT214" s="9" t="str">
        <f>IF(AND(ISNUMBER(DK214),DK214&lt;8),IF(AND(ISNUMBER(BF214),ISNUMBER(DK214)),IF(BF214+VLOOKUP(BI214,NyISS!$L$2:$V$4,DK214,1)&gt;160,160,BF214+VLOOKUP(BI214,NyISS!$L$2:$V$4,DK214,1)),""),"")</f>
        <v/>
      </c>
      <c r="FU214" s="9" t="str">
        <f>IF(AND(ISNUMBER(DK214),DK214&gt;7),IF(AND(ISNUMBER(BG214),ISNUMBER(DK214)),IF(BG214+VLOOKUP(BI214,NyISM!$L$2:$V$4,DK214,1)&gt;160,160,BG214+VLOOKUP(BI214,NyISM!$L$2:$V$4,DK214,1)),""),"")</f>
        <v/>
      </c>
      <c r="FV214" s="9" t="str">
        <f>IF(AND(ISNUMBER(BH214),ISNUMBER(DK214)),IF(BH214+VLOOKUP(BI214,NyIAM!$L$2:$V$4,DK214,1)&gt;160,160,BH214+VLOOKUP(BI214,NyIAM!$L$2:$V$4,DK214,1)),"")</f>
        <v/>
      </c>
    </row>
    <row r="215" spans="1:178" x14ac:dyDescent="0.2">
      <c r="A215" s="51"/>
      <c r="B215" s="51"/>
      <c r="C215" s="51"/>
      <c r="D215" s="51"/>
      <c r="E215" s="51"/>
      <c r="F215" s="51"/>
      <c r="G215" s="51"/>
      <c r="H215" s="51"/>
      <c r="I215" s="51"/>
      <c r="J215" s="52"/>
      <c r="K215" s="52"/>
      <c r="L215" s="53"/>
      <c r="M215" s="53"/>
      <c r="N215" s="58" t="str">
        <f t="shared" si="66"/>
        <v/>
      </c>
      <c r="O215" s="53"/>
      <c r="P215" s="53"/>
      <c r="Q215" s="53"/>
      <c r="R215" s="53"/>
      <c r="S215" s="53"/>
      <c r="T215" s="53"/>
      <c r="U215" s="53"/>
      <c r="V215" s="53"/>
      <c r="W215" s="53"/>
      <c r="X215" s="53"/>
      <c r="Y215" s="53"/>
      <c r="Z215" s="53"/>
      <c r="AA215" s="53"/>
      <c r="AB215" s="53"/>
      <c r="AC215" s="53"/>
      <c r="AD215" s="53"/>
      <c r="AE215" s="53"/>
      <c r="AF215" s="53"/>
      <c r="AG215" s="53"/>
      <c r="AH215" s="53"/>
      <c r="AI215" s="53"/>
      <c r="AJ215" s="4" t="str">
        <f>IF(O215="","",IF(ISNUMBER(N215),VLOOKUP(O215,NyFi!$A$2:$K$40,DK215),""))</f>
        <v/>
      </c>
      <c r="AK215" s="4" t="str">
        <f>IF(P215="","",IF(AND(ISNUMBER(N215),DK215&lt;8),VLOOKUP(P215,NyGs!$A$2:$G$41,DK215),""))</f>
        <v/>
      </c>
      <c r="AL215" s="4" t="str">
        <f>IF(AA215="","",IF(ISNUMBER(N215),VLOOKUP(AA215,NyRm!$A$2:$K$56,DK215),""))</f>
        <v/>
      </c>
      <c r="AM215" s="4" t="str">
        <f>IF(Z215="","",IF(ISNUMBER(N215),VLOOKUP(Z215,NyFm!$A$2:$K$46,DK215),""))</f>
        <v/>
      </c>
      <c r="AN215" s="4" t="str">
        <f>IF(U215="","",IF(AND(ISNUMBER(N215),DK215&lt;8),VLOOKUP(U215,NyLi1R!$A$2:$G$20,DK215),""))</f>
        <v/>
      </c>
      <c r="AO215" s="4" t="str">
        <f>IF(V215="","",IF(AND(ISNUMBER(N215),DK215&lt;8),VLOOKUP(V215,NyLi1E!$A$2:$G$20,DK215),""))</f>
        <v/>
      </c>
      <c r="AP215" s="4" t="str">
        <f>IF(AND(ISNUMBER(N215),ISNUMBER(AN215),ISNUMBER(AO215),DK215&lt;8),VLOOKUP(AN215+AO215,NyLi1T!$A$2:$G$40,DK215),"")</f>
        <v/>
      </c>
      <c r="AQ215" s="4" t="str">
        <f>IF(W215="","",IF(AND(ISNUMBER(N215),DK215&gt;7),VLOOKUP(W215,NyLi2R!$A$2:$K$20,DK215),""))</f>
        <v/>
      </c>
      <c r="AR215" s="4" t="str">
        <f>IF(X215="","",IF(AND(ISNUMBER(N215),DK215&gt;7),VLOOKUP(X215,NyLi2E!$A$2:$K$20,DK215),""))</f>
        <v/>
      </c>
      <c r="AS215" s="4" t="str">
        <f>IF(AND(ISNUMBER(N215),ISNUMBER(AQ215),ISNUMBER(AR215),DK215&gt;7),VLOOKUP(AQ215+AR215,NyLi2T!$A$2:$K$40,DK215),"")</f>
        <v/>
      </c>
      <c r="AT215" s="4" t="str">
        <f>IF(AE215="","",IF(AND(ISNUMBER(N215),DK215&lt;8),VLOOKUP(AE215,NySs!$A$2:$G$28,DK215),""))</f>
        <v/>
      </c>
      <c r="AU215" s="4" t="str">
        <f>IF(AD215="","",IF(AND(ISNUMBER(N215),DK215&lt;9),VLOOKUP(AD215,NyEo!$A$2:$H$22,DK215),""))</f>
        <v/>
      </c>
      <c r="AV215" s="4" t="str">
        <f>IF(Q215="","",IF(AND(ISNUMBER(N215),DK215&gt;7),VLOOKUP(Q215,NyHt!$A$2:$K$17,DK215),""))</f>
        <v/>
      </c>
      <c r="AW215" s="4" t="str">
        <f>IF(R215="","",IF(ISNUMBER(N215),VLOOKUP(R215,NySiF!$A$2:$K$18,DK215),""))</f>
        <v/>
      </c>
      <c r="AX215" s="4" t="str">
        <f>IF(S215="","",IF(ISNUMBER(N215),VLOOKUP(S215,NySiB!$A$2:$K$16,DK215),""))</f>
        <v/>
      </c>
      <c r="AY215" s="4" t="str">
        <f>IF(T215="","",IF(ISNUMBER(N215),VLOOKUP(T215,NySiT!$A$2:$K$32,DK215),""))</f>
        <v/>
      </c>
      <c r="AZ215" s="4" t="str">
        <f>IF(Y215="","",IF(ISNUMBER(N215),VLOOKUP(Y215,NyVs!$A$2:$K$86,DK215),""))</f>
        <v/>
      </c>
      <c r="BA215" s="4" t="str">
        <f>IF(AI215="","",IF(ISNUMBER(N215),VLOOKUP(AI215,NyPp!$A$2:$K$202,DK215),""))</f>
        <v/>
      </c>
      <c r="BB215" s="4" t="str">
        <f>IF(AND(ISNUMBER(AJ215),ISNUMBER(AK215),ISNUMBER(AL215),ISNUMBER(AM215),DK215&lt;8),IF(COUNTIF(O215,0)+COUNTIF(P215,0)+COUNTIF(AA215,0)+COUNTIF(Z215,0)&gt;1,"",VLOOKUP(AJ215+AK215+AL215+AM215,NyIGS!$A$2:$K$78,DK215)),IF(AND(ISNUMBER(AJ215),ISNUMBER(AL215),ISNUMBER(AM215),ISNUMBER(AS215),DK215&gt;7),IF(COUNTIF(O215,0)+COUNTIF(AA215,0)+COUNTIF(Z215,0)+AND(COUNTIF(W215,0),COUNTIF(X215,0))&gt;1,"",VLOOKUP(AJ215+AL215+AM215+AS215,NyIGS!$A$2:$K$78,DK215)),""))</f>
        <v/>
      </c>
      <c r="BC215" s="4" t="str">
        <f>IF(AND(ISNUMBER(AJ215),ISNUMBER(AN215),ISNUMBER(AT215),DK215&lt;8),IF(COUNTIF(O215,0)+COUNTIF(U215,0)+COUNTIF(AE215,0)&gt;1,"",VLOOKUP(AJ215+AN215+AT215,NyIRS!$A$2:$K$59,DK215)),IF(AND(ISNUMBER(AJ215),ISNUMBER(AQ215),DK215&gt;7),IF(COUNTIF(O215,0)+COUNTIF(W215,0)&gt;1,"",VLOOKUP(AJ215+AQ215,NyIRS!$A$2:$K$59,DK215)),""))</f>
        <v/>
      </c>
      <c r="BD215" s="4" t="str">
        <f>IF(AND(ISNUMBER(AK215),ISNUMBER(AL215),ISNUMBER(AM215),DK215&lt;8),IF(COUNTIF(P215,0)+COUNTIF(AA215,0)+COUNTIF(Z215,0)&gt;1,"",VLOOKUP(AK215+AL215+AM215,NyIES!$A$2:$K$59,DK215)),IF(AND(ISNUMBER(AL215),ISNUMBER(AM215),ISNUMBER(AR215),DK215&gt;7),IF(COUNTIF(AA215,0)+COUNTIF(Z215,0)+COUNTIF(X215,0)&gt;1,"",VLOOKUP(AL215+AM215+AR215,NyIES!$A$2:$K$59,DK215)),""))</f>
        <v/>
      </c>
      <c r="BE215" s="4" t="str">
        <f>IF(AND(ISNUMBER(AJ215),ISNUMBER(AP215),ISNUMBER(AU215),DK215&lt;8),IF(COUNTIF(O215,0)+AND(COUNTIF(U215,0),COUNTIF(V215,0))+COUNTIF(AD215,0)&gt;1,"",VLOOKUP(AJ215+AP215+AU215,NyISI!$A$2:$K$59,DK215)),IF(AND(ISNUMBER(AS215),ISNUMBER(AU215),ISNUMBER(AV215),DK215=8),IF(COUNTIF(AD215,0)+COUNTIF(Q215,0)+AND(COUNTIF(W215,0),COUNTIF(X215,0))&gt;1,"",VLOOKUP(AS215+AU215+AV215,NyISI!$A$2:$K$59,DK215)),IF(AND(ISNUMBER(AS215),ISNUMBER(AV215),DK215&gt;8),IF(COUNTIF(Q215,0)+AND(COUNTIF(W215,0),COUNTIF(X215,0))&gt;1,"",VLOOKUP(AS215+AV215,NyISI!$A$2:$K$59,DK215)),"")))</f>
        <v/>
      </c>
      <c r="BF215" s="4" t="str">
        <f>IF(AND(ISNUMBER(AT215),ISNUMBER(AK215),ISNUMBER(AL215),ISNUMBER(AM215),DK215&lt;8),IF(COUNTIF(P215,0)+COUNTIF(AA215,0)+COUNTIF(Z215,0)+COUNTIF(AE215,0)&gt;1,"",VLOOKUP(AT215+AK215+AL215+AM215,NyISS!$A$2:$G$78,DK215)),"")</f>
        <v/>
      </c>
      <c r="BG215" s="4" t="str">
        <f>IF(AND(ISNUMBER(AJ215),ISNUMBER(AL215),ISNUMBER(AM215),DK215&gt;7),IF(COUNTIF(O215,0)+COUNTIF(AA215,0)+COUNTIF(Z215,0)&gt;1,"",VLOOKUP(AJ215+AL215+AM215,NyISM!$A$2:$K$59,DK215)),"")</f>
        <v/>
      </c>
      <c r="BH215" s="4" t="str">
        <f>IF(AND(ISNUMBER(AY215),ISNUMBER(AZ215)),IF(COUNTIF(T215,0)+COUNTIF(Y215,0)&gt;1,"",VLOOKUP(AY215+AZ215,NyIAM!$A$2:$K$40,DK215)),"")</f>
        <v/>
      </c>
      <c r="BJ215" s="4" t="str">
        <f>IF(ISNUMBER(BB215),VLOOKUP(BB215,Percentil!$A$2:$B$122,2,1),"")</f>
        <v/>
      </c>
      <c r="BK215" s="4" t="str">
        <f>IF(ISNUMBER(BC215),VLOOKUP(BC215,Percentil!$A$2:$B$122,2,1),"")</f>
        <v/>
      </c>
      <c r="BL215" s="4" t="str">
        <f>IF(ISNUMBER(BD215),VLOOKUP(BD215,Percentil!$A$2:$B$122,2,1),"")</f>
        <v/>
      </c>
      <c r="BM215" s="4" t="str">
        <f>IF(ISNUMBER(BE215),VLOOKUP(BE215,Percentil!$A$2:$B$122,2,1),"")</f>
        <v/>
      </c>
      <c r="BN215" s="4" t="str">
        <f>IF(ISNUMBER(BF215),VLOOKUP(BF215,Percentil!$A$2:$B$122,2,1),"")</f>
        <v/>
      </c>
      <c r="BO215" s="4" t="str">
        <f>IF(ISNUMBER(BG215),VLOOKUP(BG215,Percentil!$A$2:$B$122,2,1),"")</f>
        <v/>
      </c>
      <c r="BP215" s="4" t="str">
        <f>IF(ISNUMBER(BH215),VLOOKUP(BH215,Percentil!$A$2:$B$122,2,1),"")</f>
        <v/>
      </c>
      <c r="BQ215" s="4" t="str">
        <f>IF(AND(ISNUMBER(AJ215),ISNUMBER(DK215)),IF(AJ215-VLOOKUP(BI215,NyFi!$L$2:$V$4,DK215,1)&lt;1,1 &amp; " - " &amp; AJ215+VLOOKUP(BI215,NyFi!$L$2:$V$4,DK215,1),IF(AJ215+VLOOKUP(BI215,NyFi!$L$2:$V$4,DK215,1)&gt;19,AJ215-VLOOKUP(BI215,NyFi!$L$2:$V$4,DK215,1) &amp; " - " &amp; 19,AJ215-VLOOKUP(BI215,NyFi!$L$2:$V$4,DK215,1) &amp; " - " &amp; AJ215+VLOOKUP(BI215,NyFi!$L$2:$V$4,DK215,1))),"")</f>
        <v/>
      </c>
      <c r="BR215" s="4" t="str">
        <f>IF(AND(ISNUMBER(DK215),DK215&lt;8),IF(AND(ISNUMBER(AK215),ISNUMBER(DK215)),IF(AK215-VLOOKUP(BI215,NyGs!$L$2:$V$4,DK215,1)&lt;1,1 &amp; " - " &amp; AK215+VLOOKUP(BI215,NyGs!$L$2:$V$4,DK215,1),IF(AK215+VLOOKUP(BI215,NyGs!$L$2:$V$4,DK215,1)&gt;19,AK215-VLOOKUP(BI215,NyGs!$L$2:$V$4,DK215,1) &amp; " - " &amp; 19,AK215-VLOOKUP(BI215,NyGs!$L$2:$V$4,DK215,1) &amp; " - " &amp; AK215+VLOOKUP(BI215,NyGs!$L$2:$V$4,DK215,1))),""),"")</f>
        <v/>
      </c>
      <c r="BS215" s="4" t="str">
        <f>IF(AND(ISNUMBER(AL215),ISNUMBER(DK215)),IF(AL215-VLOOKUP(BI215,NyRm!$L$2:$V$4,DK215,1)&lt;1,1 &amp; " - " &amp; AL215+VLOOKUP(BI215,NyRm!$L$2:$V$4,DK215,1),IF(AL215+VLOOKUP(BI215,NyRm!$L$2:$V$4,DK215,1)&gt;19,AL215-VLOOKUP(BI215,NyRm!$L$2:$V$4,DK215,1) &amp; " - " &amp; 19,AL215-VLOOKUP(BI215,NyRm!$L$2:$V$4,DK215,1) &amp; " - " &amp; AL215+VLOOKUP(BI215,NyRm!$L$2:$V$4,DK215,1))),"")</f>
        <v/>
      </c>
      <c r="BT215" s="4" t="str">
        <f>IF(AND(ISNUMBER(AM215),ISNUMBER(DK215)),IF(AM215-VLOOKUP(BI215,NyFm!$L$2:$V$4,DK215,1)&lt;1,1 &amp; " - " &amp; AM215+VLOOKUP(BI215,NyFm!$L$2:$V$4,DK215,1),IF(AM215+VLOOKUP(BI215,NyFm!$L$2:$V$4,DK215,1)&gt;19,AM215-VLOOKUP(BI215,NyFm!$L$2:$V$4,DK215,1) &amp; " - " &amp; 19,AM215-VLOOKUP(BI215,NyFm!$L$2:$V$4,DK215,1) &amp; " - " &amp; AM215+VLOOKUP(BI215,NyFm!$L$2:$V$4,DK215,1))),"")</f>
        <v/>
      </c>
      <c r="BU215" s="4" t="str">
        <f>IF(AND(ISNUMBER(DK215),DK215&lt;8),IF(AND(ISNUMBER(AN215),ISNUMBER(DK215)),IF(AN215-VLOOKUP(BI215,NyLi1R!$L$2:$V$4,DK215,1)&lt;1,1 &amp; " - " &amp; AN215+VLOOKUP(BI215,NyLi1R!$L$2:$V$4,DK215,1),IF(AN215+VLOOKUP(BI215,NyLi1R!$L$2:$V$4,DK215,1)&gt;19,AN215-VLOOKUP(BI215,NyLi1R!$L$2:$V$4,DK215,1) &amp; " - " &amp; 19,AN215-VLOOKUP(BI215,NyLi1R!$L$2:$V$4,DK215,1) &amp; " - " &amp; AN215+VLOOKUP(BI215,NyLi1R!$L$2:$V$4,DK215,1))),""),"")</f>
        <v/>
      </c>
      <c r="BV215" s="4" t="str">
        <f>IF(AND(ISNUMBER(DK215),DK215&lt;8),IF(AND(ISNUMBER(AO215),ISNUMBER(DK215)),IF(AO215-VLOOKUP(BI215,NyLi1E!$L$2:$V$4,DK215,1)&lt;1,1 &amp; " - " &amp; AO215+VLOOKUP(BI215,NyLi1E!$L$2:$V$4,DK215,1),IF(AO215+VLOOKUP(BI215,NyLi1E!$L$2:$V$4,DK215,1)&gt;19,AO215-VLOOKUP(BI215,NyLi1E!$L$2:$V$4,DK215,1) &amp; " - " &amp; 19,AO215-VLOOKUP(BI215,NyLi1E!$L$2:$V$4,DK215,1) &amp; " - " &amp; AO215+VLOOKUP(BI215,NyLi1E!$L$2:$V$4,DK215,1))),""),"")</f>
        <v/>
      </c>
      <c r="BW215" s="4" t="str">
        <f>IF(AND(ISNUMBER(DK215),DK215&lt;8),IF(AND(ISNUMBER(AP215),ISNUMBER(DK215)),IF(AP215-VLOOKUP(BI215,NyLi1T!$L$2:$V$4,DK215,1)&lt;1,1 &amp; " - " &amp; AP215+VLOOKUP(BI215,NyLi1T!$L$2:$V$4,DK215,1),IF(AP215+VLOOKUP(BI215,NyLi1T!$L$2:$V$4,DK215,1)&gt;19,AP215-VLOOKUP(BI215,NyLi1T!$L$2:$V$4,DK215,1) &amp; " - " &amp; 19,AP215-VLOOKUP(BI215,NyLi1T!$L$2:$V$4,DK215,1) &amp; " - " &amp; AP215+VLOOKUP(BI215,NyLi1T!$L$2:$V$4,DK215,1))),""),"")</f>
        <v/>
      </c>
      <c r="BX215" s="4" t="str">
        <f>IF(AND(ISNUMBER(DK215),DK215&gt;7),IF(AND(ISNUMBER(AQ215),ISNUMBER(DK215)),IF(AQ215-VLOOKUP(BI215,NyLi2R!$L$2:$V$4,DK215,1)&lt;1,1 &amp; " - " &amp; AQ215+VLOOKUP(BI215,NyLi2R!$L$2:$V$4,DK215,1),IF(AQ215+VLOOKUP(BI215,NyLi2R!$L$2:$V$4,DK215,1)&gt;19,AQ215-VLOOKUP(BI215,NyLi2R!$L$2:$V$4,DK215,1) &amp; " - " &amp; 19,AQ215-VLOOKUP(BI215,NyLi2R!$L$2:$V$4,DK215,1) &amp; " - " &amp; AQ215+VLOOKUP(BI215,NyLi2R!$L$2:$V$4,DK215,1))),""),"")</f>
        <v/>
      </c>
      <c r="BY215" s="4" t="str">
        <f>IF(AND(ISNUMBER(DK215),DK215&gt;7),IF(AND(ISNUMBER(AR215),ISNUMBER(DK215)),IF(AR215-VLOOKUP(BI215,NyLi2E!$L$2:$V$4,DK215,1)&lt;1,1 &amp; " - " &amp; AR215+VLOOKUP(BI215,NyLi2E!$L$2:$V$4,DK215,1),IF(AR215+VLOOKUP(BI215,NyLi2E!$L$2:$V$4,DK215,1)&gt;19,AR215-VLOOKUP(BI215,NyLi2E!$L$2:$V$4,DK215,1) &amp; " - " &amp; 19,AR215-VLOOKUP(BI215,NyLi2E!$L$2:$V$4,DK215,1) &amp; " - " &amp; AR215+VLOOKUP(BI215,NyLi2E!$L$2:$V$4,DK215,1))),""),"")</f>
        <v/>
      </c>
      <c r="BZ215" s="4" t="str">
        <f>IF(AND(ISNUMBER(DK215),DK215&gt;7),IF(AND(ISNUMBER(AS215),ISNUMBER(DK215)),IF(AS215-VLOOKUP(BI215,NyLi2T!$L$2:$V$4,DK215,1)&lt;1,1 &amp; " - " &amp; AS215+VLOOKUP(BI215,NyLi2T!$L$2:$V$4,DK215,1),IF(AS215+VLOOKUP(BI215,NyLi2T!$L$2:$V$4,DK215,1)&gt;19,AS215-VLOOKUP(BI215,NyLi2T!$L$2:$V$4,DK215,1) &amp; " - " &amp; 19,AS215-VLOOKUP(BI215,NyLi2T!$L$2:$V$4,DK215,1) &amp; " - " &amp; AS215+VLOOKUP(BI215,NyLi2T!$L$2:$V$4,DK215,1))),""),"")</f>
        <v/>
      </c>
      <c r="CA215" s="4" t="str">
        <f>IF(AND(ISNUMBER(DK215),DK215&lt;8),IF(AND(ISNUMBER(AT215),ISNUMBER(DK215)),IF(AT215-VLOOKUP(BI215,NySs!$L$2:$V$4,DK215,1)&lt;1,1 &amp; " - " &amp; AT215+VLOOKUP(BI215,NySs!$L$2:$V$4,DK215,1),IF(AT215+VLOOKUP(BI215,NySs!$L$2:$V$4,DK215,1)&gt;19,AT215-VLOOKUP(BI215,NySs!$L$2:$V$4,DK215,1) &amp; " - " &amp; 19,AT215-VLOOKUP(BI215,NySs!$L$2:$V$4,DK215,1) &amp; " - " &amp; AT215+VLOOKUP(BI215,NySs!$L$2:$V$4,DK215,1))),""),"")</f>
        <v/>
      </c>
      <c r="CB215" s="4" t="str">
        <f>IF(AND(ISNUMBER(DK215),DK215&lt;9),IF(AND(ISNUMBER(AU215),ISNUMBER(DK215)),IF(AU215-VLOOKUP(BI215,NyEo!$L$2:$V$4,DK215,1)&lt;1,1 &amp; " - " &amp; AU215+VLOOKUP(BI215,NyEo!$L$2:$V$4,DK215,1),IF(AU215+VLOOKUP(BI215,NyEo!$L$2:$V$4,DK215,1)&gt;19,AU215-VLOOKUP(BI215,NyEo!$L$2:$V$4,DK215,1) &amp; " - " &amp; 19,AU215-VLOOKUP(BI215,NyEo!$L$2:$V$4,DK215,1) &amp; " - " &amp; AU215+VLOOKUP(BI215,NyEo!$L$2:$V$4,DK215,1))),""),"")</f>
        <v/>
      </c>
      <c r="CC215" s="4" t="str">
        <f>IF(AND(ISNUMBER(DK215),DK215&gt;7),IF(AND(ISNUMBER(AV215),ISNUMBER(DK215)),IF(AV215-VLOOKUP(BI215,NyHt!$L$2:$V$4,DK215,1)&lt;1,1 &amp; " - " &amp; AV215+VLOOKUP(BI215,NyHt!$L$2:$V$4,DK215,1),IF(AV215+VLOOKUP(BI215,NyHt!$L$2:$V$4,DK215,1)&gt;19,AV215-VLOOKUP(BI215,NyHt!$L$2:$V$4,DK215,1) &amp; " - " &amp; 19,AV215-VLOOKUP(BI215,NyHt!$L$2:$V$4,DK215,1) &amp; " - " &amp; AV215+VLOOKUP(BI215,NyHt!$L$2:$V$4,DK215,1))),""),"")</f>
        <v/>
      </c>
      <c r="CD215" s="4" t="str">
        <f>IF(AND(ISNUMBER(AW215),ISNUMBER(DK215)),IF(AW215-VLOOKUP(BI215,NySiF!$L$2:$V$4,DK215,1)&lt;1,1 &amp; " - " &amp; AW215+VLOOKUP(BI215,NySiF!$L$2:$V$4,DK215,1),IF(AW215+VLOOKUP(BI215,NySiF!$L$2:$V$4,DK215,1)&gt;19,AW215-VLOOKUP(BI215,NySiF!$L$2:$V$4,DK215,1) &amp; " - " &amp; 19,AW215-VLOOKUP(BI215,NySiF!$L$2:$V$4,DK215,1) &amp; " - " &amp; AW215+VLOOKUP(BI215,NySiF!$L$2:$V$4,DK215,1))),"")</f>
        <v/>
      </c>
      <c r="CE215" s="4" t="str">
        <f>IF(AND(ISNUMBER(AX215),ISNUMBER(DK215)),IF(AX215-VLOOKUP(BI215,NySiB!$L$2:$V$4,DK215,1)&lt;1,1 &amp; " - " &amp; AX215+VLOOKUP(BI215,NySiB!$L$2:$V$4,DK215,1),IF(AX215+VLOOKUP(BI215,NySiB!$L$2:$V$4,DK215,1)&gt;19,AX215-VLOOKUP(BI215,NySiB!$L$2:$V$4,DK215,1) &amp; " - " &amp; 19,AX215-VLOOKUP(BI215,NySiB!$L$2:$V$4,DK215,1) &amp; " - " &amp; AX215+VLOOKUP(BI215,NySiB!$L$2:$V$4,DK215,1))),"")</f>
        <v/>
      </c>
      <c r="CF215" s="4" t="str">
        <f>IF(AND(ISNUMBER(AY215),ISNUMBER(DK215)),IF(AY215-VLOOKUP(BI215,NySiT!$L$2:$V$4,DK215,1)&lt;1,1 &amp; " - " &amp; AY215+VLOOKUP(BI215,NySiT!$L$2:$V$4,DK215,1),IF(AY215+VLOOKUP(BI215,NySiT!$L$2:$V$4,DK215,1)&gt;19,AY215-VLOOKUP(BI215,NySiT!$L$2:$V$4,DK215,1) &amp; " - " &amp; 19,AY215-VLOOKUP(BI215,NySiT!$L$2:$V$4,DK215,1) &amp; " - " &amp; AY215+VLOOKUP(BI215,NySiT!$L$2:$V$4,DK215,1))),"")</f>
        <v/>
      </c>
      <c r="CG215" s="4" t="str">
        <f>IF(AND(ISNUMBER(AZ215),ISNUMBER(DK215)),IF(AZ215-VLOOKUP(BI215,NyVs!$L$2:$V$4,DK215,1)&lt;1,1 &amp; " - " &amp; AZ215+VLOOKUP(BI215,NyVs!$L$2:$V$4,DK215,1),IF(AZ215+VLOOKUP(BI215,NyVs!$L$2:$V$4,DK215,1)&gt;19,AZ215-VLOOKUP(BI215,NyVs!$L$2:$V$4,DK215,1) &amp; " - " &amp; 19,AZ215-VLOOKUP(BI215,NyVs!$L$2:$V$4,DK215,1) &amp; " - " &amp; AZ215+VLOOKUP(BI215,NyVs!$L$2:$V$4,DK215,1))),"")</f>
        <v/>
      </c>
      <c r="CH215" s="4" t="str">
        <f>IF(AND(ISNUMBER(BA215),ISNUMBER(DK215)),IF(BA215-VLOOKUP(BI215,NyPp!$L$2:$V$4,DK215,1)&lt;1,1 &amp; " - " &amp; BA215+VLOOKUP(BI215,NyPp!$L$2:$V$4,DK215,1),IF(BA215+VLOOKUP(BI215,NyPp!$L$2:$V$4,DK215,1)&gt;19,BA215-VLOOKUP(BI215,NyPp!$L$2:$V$4,DK215,1) &amp; " - " &amp; 19,BA215-VLOOKUP(BI215,NyPp!$L$2:$V$4,DK215,1) &amp; " - " &amp; BA215+VLOOKUP(BI215,NyPp!$L$2:$V$4,DK215,1))),"")</f>
        <v/>
      </c>
      <c r="CI215" s="4" t="str">
        <f>IF(AND(ISNUMBER(BB215),ISNUMBER(DK215)),IF(BB215-VLOOKUP(BI215,NyIGS!$L$2:$V$4,DK215,1)&lt;40,40 &amp; " - " &amp; BB215+VLOOKUP(BI215,NyIGS!$L$2:$V$4,DK215,1),IF(BB215+VLOOKUP(BI215,NyIGS!$L$2:$V$4,DK215,1)&gt;160,BB215-VLOOKUP(BI215,NyIGS!$L$2:$V$4,DK215,1) &amp; " - " &amp; 160,BB215-VLOOKUP(BI215,NyIGS!$L$2:$V$4,DK215,1) &amp; " - " &amp; BB215+VLOOKUP(BI215,NyIGS!$L$2:$V$4,DK215,1))),"")</f>
        <v/>
      </c>
      <c r="CJ215" s="4" t="str">
        <f>IF(AND(ISNUMBER(BC215),ISNUMBER(DK215)),IF(BC215-VLOOKUP(BI215,NyIRS!$L$2:$V$4,DK215,1)&lt;40,40 &amp; " - " &amp; BC215+VLOOKUP(BI215,NyIRS!$L$2:$V$4,DK215,1),IF(BC215+VLOOKUP(BI215,NyIRS!$L$2:$V$4,DK215,1)&gt;160,BC215-VLOOKUP(BI215,NyIRS!$L$2:$V$4,DK215,1) &amp; " - " &amp; 160,BC215-VLOOKUP(BI215,NyIRS!$L$2:$V$4,DK215,1) &amp; " - " &amp; BC215+VLOOKUP(BI215,NyIRS!$L$2:$V$4,DK215,1))),"")</f>
        <v/>
      </c>
      <c r="CK215" s="4" t="str">
        <f>IF(AND(ISNUMBER(BD215),ISNUMBER(DK215)),IF(BD215-VLOOKUP(BI215,NyIES!$L$2:$V$4,DK215,1)&lt;40,40 &amp; " - " &amp; BD215+VLOOKUP(BI215,NyIES!$L$2:$V$4,DK215,1),IF(BD215+VLOOKUP(BI215,NyIES!$L$2:$V$4,DK215,1)&gt;160,BD215-VLOOKUP(BI215,NyIES!$L$2:$V$4,DK215,1) &amp; " - " &amp; 160,BD215-VLOOKUP(BI215,NyIES!$L$2:$V$4,DK215,1) &amp; " - " &amp; BD215+VLOOKUP(BI215,NyIES!$L$2:$V$4,DK215,1))),"")</f>
        <v/>
      </c>
      <c r="CL215" s="4" t="str">
        <f>IF(AND(ISNUMBER(BE215),ISNUMBER(DK215)),IF(BE215-VLOOKUP(BI215,NyISI!$L$2:$V$4,DK215,1)&lt;40,40 &amp; " - " &amp; BE215+VLOOKUP(BI215,NyISI!$L$2:$V$4,DK215,1),IF(BE215+VLOOKUP(BI215,NyISI!$L$2:$V$4,DK215,1)&gt;160,BE215-VLOOKUP(BI215,NyISI!$L$2:$V$4,DK215,1) &amp; " - " &amp; 160,BE215-VLOOKUP(BI215,NyISI!$L$2:$V$4,DK215,1) &amp; " - " &amp; BE215+VLOOKUP(BI215,NyISI!$L$2:$V$4,DK215,1))),"")</f>
        <v/>
      </c>
      <c r="CM215" s="4" t="str">
        <f>IF(AND(ISNUMBER(DK215),DK215&lt;8),IF(AND(ISNUMBER(BF215),ISNUMBER(DK215)),IF(BF215-VLOOKUP(BI215,NyISS!$L$2:$V$4,DK215,1)&lt;40,40 &amp; " - " &amp; BF215+VLOOKUP(BI215,NyISS!$L$2:$V$4,DK215,1),IF(BF215+VLOOKUP(BI215,NyISS!$L$2:$V$4,DK215,1)&gt;160,BF215-VLOOKUP(BI215,NyISS!$L$2:$V$4,DK215,1) &amp; " - " &amp; 160,BF215-VLOOKUP(BI215,NyISS!$L$2:$V$4,DK215,1) &amp; " - " &amp; BF215+VLOOKUP(BI215,NyISS!$L$2:$V$4,DK215,1))),""),"")</f>
        <v/>
      </c>
      <c r="CN215" s="4" t="str">
        <f>IF(AND(ISNUMBER(DK215),DK215&gt;7),IF(AND(ISNUMBER(BG215),ISNUMBER(DK215)),IF(BG215-VLOOKUP(BI215,NyISM!$L$2:$V$4,DK215,1)&lt;40,40 &amp; " - " &amp; BG215+VLOOKUP(BI215,NyISM!$L$2:$V$4,DK215,1),IF(BG215+VLOOKUP(BI215,NyISM!$L$2:$V$4,DK215,1)&gt;160,BG215-VLOOKUP(BI215,NyISM!$L$2:$V$4,DK215,1) &amp; " - " &amp; 160,BG215-VLOOKUP(BI215,NyISM!$L$2:$V$4,DK215,1) &amp; " - " &amp; BG215+VLOOKUP(BI215,NyISM!$L$2:$V$4,DK215,1))),""),"")</f>
        <v/>
      </c>
      <c r="CO215" s="4" t="str">
        <f>IF(AND(ISNUMBER(BH215),ISNUMBER(DK215)),IF(BH215-VLOOKUP(BI215,NyIAM!$L$2:$V$4,DK215,1)&lt;40,40 &amp; " - " &amp; BH215+VLOOKUP(BI215,NyIAM!$L$2:$V$4,DK215,1),IF(BH215+VLOOKUP(BI215,NyIAM!$L$2:$V$4,DK215,1)&gt;160,BH215-VLOOKUP(BI215,NyIAM!$L$2:$V$4,DK215,1) &amp; " - " &amp; 160,BH215-VLOOKUP(BI215,NyIAM!$L$2:$V$4,DK215,1) &amp; " - " &amp; BH215+VLOOKUP(BI215,NyIAM!$L$2:$V$4,DK215,1))),"")</f>
        <v/>
      </c>
      <c r="CP215" s="4" t="str">
        <f>IF(AF215="","",IF(AND(ISNUMBER(AF215),ISNUMBER(DK215)),IF(VLOOKUP(AF215,NyOm!$A$2:$K$30,DK215,1)=1,"Onormalt få ord",IF(VLOOKUP(AF215,NyOm!$A$2:$K$30,DK215,1)=2,"Färre antal ord än normalt",IF(VLOOKUP(AF215,NyOm!$A$2:$K$30,DK215,1)=3,"Normalt antal ord","")))))</f>
        <v/>
      </c>
      <c r="CQ215" s="4" t="str">
        <f>IF(AB215="","",IF(AND(ISNUMBER(AB215),ISNUMBER(DK215)),IF(VLOOKUP(AB215,NyPbTid!$A$2:$K$218,DK215,1)=1,"Onormalt lång tidsåtgång",IF(VLOOKUP(AB215,NyPbTid!$A$2:$K$218,DK215,1)=2,"Långsammare än normalt",IF(VLOOKUP(AB215,NyPbTid!$A$2:$K$218,DK215,1)=3,"Normal tidsåtgång","")))))</f>
        <v/>
      </c>
      <c r="CR215" s="4" t="str">
        <f>IF(AC215="","",IF(AND(ISNUMBER(AC215),ISNUMBER(DK215)),IF(VLOOKUP(AC215,NyPbFel!$A$2:$K$18,DK215,1)=1,"Onormalt antal fel",IF(VLOOKUP(AC215,NyPbFel!$A$2:$K$18,DK215,1)=2,"Fler fel än normalt",IF(VLOOKUP(AC215,NyPbFel!$A$2:$K$18,DK215,1)=3,"Normalt antal fel","")))))</f>
        <v/>
      </c>
      <c r="CS215" s="4" t="str">
        <f t="shared" si="72"/>
        <v/>
      </c>
      <c r="CT215" s="4" t="str">
        <f>IF(OR(ISNUMBER(CS215),CS215="0**"),IF(ISNUMBER(CS215),CS215/ABS(CS215)*VLOOKUP(1,SignDiff!$A$3:$K$4,DK215,1),VLOOKUP(1,SignDiff!$A$3:$K$4,DK215,1)),"")</f>
        <v/>
      </c>
      <c r="CU215" s="4" t="str">
        <f>IF(OR(ISNUMBER(CS215),CS215="0**"),IF(ISNUMBER(CS215),CS215/ABS(CS215)*VLOOKUP(1,SignDiff!$A$7:$K$8,DK215,1),VLOOKUP(1,SignDiff!$A$7:$K$8,DK215,1)),"")</f>
        <v/>
      </c>
      <c r="CV215" s="4" t="str">
        <f t="shared" si="73"/>
        <v/>
      </c>
      <c r="CW215" s="4" t="str">
        <f t="shared" si="74"/>
        <v/>
      </c>
      <c r="CX215" s="4" t="str">
        <f>IF(OR(ISNUMBER(CS215),CS215="0**"),IF(CS215="0**",VLOOKUP(0,'IRS-IES'!$A$2:$C$43,2,1),IF(CS215&lt;0,VLOOKUP(ABS(CS215),'IRS-IES'!$A$2:$C$43,2,1),VLOOKUP(ABS(CS215),'IRS-IES'!$A$2:$C$43,3,1))),"")</f>
        <v/>
      </c>
      <c r="CY215" s="4" t="str">
        <f t="shared" si="75"/>
        <v/>
      </c>
      <c r="CZ215" s="4" t="str">
        <f>IF(OR(ISNUMBER(CY215),CY215="0**"),IF(ISNUMBER(CY215),CY215/ABS(CY215)*VLOOKUP(2,SignDiff!$A$3:$K$4,DK215,1),VLOOKUP(2,SignDiff!$A$3:$K$4,DK215,1)),"")</f>
        <v/>
      </c>
      <c r="DA215" s="4" t="str">
        <f>IF(OR(ISNUMBER(CY215),CY215="0**"),IF(ISNUMBER(CY215),CY215/ABS(CY215)*VLOOKUP(2,SignDiff!$A$7:$K$8,DK215,1),VLOOKUP(2,SignDiff!$A$7:$K$8,DK215,1)),"")</f>
        <v/>
      </c>
      <c r="DB215" s="4" t="str">
        <f t="shared" si="76"/>
        <v/>
      </c>
      <c r="DC215" s="4" t="str">
        <f t="shared" si="77"/>
        <v/>
      </c>
      <c r="DD215" s="4" t="str">
        <f>IF(OR(ISNUMBER(CY215),CY215="0**"),IF(CY215="0**",VLOOKUP(0,'ISI-ISS'!$A$2:$C$43,2,1),IF(CY215&lt;0,VLOOKUP(ABS(CY215),'ISI-ISS'!$A$2:$C$43,2,1),VLOOKUP(ABS(CY215),'ISI-ISS'!$A$2:$C$43,3,1))),"")</f>
        <v/>
      </c>
      <c r="DE215" s="4" t="str">
        <f t="shared" si="78"/>
        <v/>
      </c>
      <c r="DF215" s="4" t="str">
        <f>IF(OR(ISNUMBER(DE215),DE215="0**"),IF(ISNUMBER(DE215),DE215/ABS(DE215)*VLOOKUP(2,SignDiff!$A$3:$K$4,DK215,1),VLOOKUP(2,SignDiff!$A$3:$K$4,DK215,1)),"")</f>
        <v/>
      </c>
      <c r="DG215" s="4" t="str">
        <f>IF(OR(ISNUMBER(DE215),DE215="0**"),IF(ISNUMBER(DE215),DE215/ABS(DE215)*VLOOKUP(2,SignDiff!$A$7:$K$8,DK215,1),VLOOKUP(2,SignDiff!$A$7:$K$8,DK215,1)),"")</f>
        <v/>
      </c>
      <c r="DH215" s="4" t="str">
        <f t="shared" si="79"/>
        <v/>
      </c>
      <c r="DI215" s="4" t="str">
        <f t="shared" si="80"/>
        <v/>
      </c>
      <c r="DJ215" s="4" t="str">
        <f>IF(OR(ISNUMBER(DE215),DE215="0**"),IF(DE215="0**",VLOOKUP(0,'ISI-ISM'!$A$2:$C$43,2,1),IF(DE215&lt;0,VLOOKUP(ABS(DE215),'ISI-ISM'!$A$2:$C$43,2,1),VLOOKUP(ABS(DE215),'ISI-ISM'!$A$2:$C$43,3,1))),"")</f>
        <v/>
      </c>
      <c r="DK215" s="4" t="str">
        <f>IF(ISERROR(VLOOKUP(N215,age!$A$2:$C$11,2,1)),"",VLOOKUP(N215,age!$A$2:$C$11,2,1))</f>
        <v/>
      </c>
      <c r="DL215" s="4" t="str">
        <f>IF(ISERROR(VLOOKUP(N215,age!$A$2:$C$11,3,1)),"",VLOOKUP(N215,age!$A$2:$C$11,3,1))</f>
        <v/>
      </c>
      <c r="DM215" s="4">
        <f t="shared" si="67"/>
        <v>0</v>
      </c>
      <c r="DN215" s="4">
        <f t="shared" si="68"/>
        <v>0</v>
      </c>
      <c r="DO215" s="4">
        <f t="shared" si="69"/>
        <v>0</v>
      </c>
      <c r="DP215" s="4">
        <f t="shared" si="70"/>
        <v>0</v>
      </c>
      <c r="DQ215" s="4">
        <f t="shared" si="71"/>
        <v>0</v>
      </c>
      <c r="DR215" s="9" t="str">
        <f t="shared" si="81"/>
        <v/>
      </c>
      <c r="DS215" s="9" t="str">
        <f t="shared" si="82"/>
        <v/>
      </c>
      <c r="DT215" s="9" t="str">
        <f t="shared" si="83"/>
        <v/>
      </c>
      <c r="DU215" s="9" t="str">
        <f t="shared" si="84"/>
        <v/>
      </c>
      <c r="DV215" s="9" t="str">
        <f t="shared" si="85"/>
        <v/>
      </c>
      <c r="DW215" s="9" t="str">
        <f t="shared" si="86"/>
        <v/>
      </c>
      <c r="DX215" s="9" t="str">
        <f t="shared" si="87"/>
        <v/>
      </c>
      <c r="DY215" s="9" t="str">
        <f>IF(AND(ISNUMBER(AJ215),ISNUMBER(DK215)),IF(AJ215-VLOOKUP(BI215,NyFi!$L$2:$V$4,DK215,1)&lt;1,1,AJ215-VLOOKUP(BI215,NyFi!$L$2:$V$4,DK215,1)),"")</f>
        <v/>
      </c>
      <c r="DZ215" s="9" t="str">
        <f>IF(AND(ISNUMBER(DK215),DK215&lt;8),IF(AND(ISNUMBER(AK215),ISNUMBER(DK215)),IF(AK215-VLOOKUP(BI215,NyGs!$L$2:$V$4,DK215,1)&lt;1,1,AK215-VLOOKUP(BI215,NyGs!$L$2:$V$4,DK215,1)),""),"")</f>
        <v/>
      </c>
      <c r="EA215" s="9" t="str">
        <f>IF(AND(ISNUMBER(AL215),ISNUMBER(DK215)),IF(AL215-VLOOKUP(BI215,NyRm!$L$2:$V$4,DK215,1)&lt;1,1,AL215-VLOOKUP(BI215,NyRm!$L$2:$V$4,DK215,1)),"")</f>
        <v/>
      </c>
      <c r="EB215" s="9" t="str">
        <f>IF(AND(ISNUMBER(AM215),ISNUMBER(DK215)),IF(AM215-VLOOKUP(BI215,NyFm!$L$2:$V$4,DK215,1)&lt;1,1,AM215-VLOOKUP(BI215,NyFm!$L$2:$V$4,DK215,1)),"")</f>
        <v/>
      </c>
      <c r="EC215" s="9" t="str">
        <f>IF(AND(ISNUMBER(DK215),DK215&lt;8),IF(AND(ISNUMBER(AN215),ISNUMBER(DK215)),IF(AN215-VLOOKUP(BI215,NyLi1R!$L$2:$V$4,DK215,1)&lt;1,1,AN215-VLOOKUP(BI215,NyLi1R!$L$2:$V$4,DK215,1)),""),"")</f>
        <v/>
      </c>
      <c r="ED215" s="9" t="str">
        <f>IF(AND(ISNUMBER(DK215),DK215&lt;8),IF(AND(ISNUMBER(AO215),ISNUMBER(DK215)),IF(AO215-VLOOKUP(BI215,NyLi1E!$L$2:$V$4,DK215,1)&lt;1,1,AO215-VLOOKUP(BI215,NyLi1E!$L$2:$V$4,DK215,1)),""),"")</f>
        <v/>
      </c>
      <c r="EE215" s="9" t="str">
        <f>IF(AND(ISNUMBER(DK215),DK215&lt;8),IF(AND(ISNUMBER(AP215),ISNUMBER(DK215)),IF(AP215-VLOOKUP(BI215,NyLi1T!$L$2:$V$4,DK215,1)&lt;1,1,AP215-VLOOKUP(BI215,NyLi1T!$L$2:$V$4,DK215,1)),""),"")</f>
        <v/>
      </c>
      <c r="EF215" s="9" t="str">
        <f>IF(AND(ISNUMBER(DK215),DK215&gt;7),IF(AND(ISNUMBER(AQ215),ISNUMBER(DK215)),IF(AQ215-VLOOKUP(BI215,NyLi2R!$L$2:$V$4,DK215,1)&lt;1,1,AQ215-VLOOKUP(BI215,NyLi2R!$L$2:$V$4,DK215,1)),""),"")</f>
        <v/>
      </c>
      <c r="EG215" s="9" t="str">
        <f>IF(AND(ISNUMBER(DK215),DK215&gt;7),IF(AND(ISNUMBER(AR215),ISNUMBER(DK215)),IF(AR215-VLOOKUP(BI215,NyLi2E!$L$2:$V$4,DK215,1)&lt;1,1,AR215-VLOOKUP(BI215,NyLi2E!$L$2:$V$4,DK215,1)),""),"")</f>
        <v/>
      </c>
      <c r="EH215" s="9" t="str">
        <f>IF(AND(ISNUMBER(DK215),DK215&gt;7),IF(AND(ISNUMBER(AS215),ISNUMBER(DK215)),IF(AS215-VLOOKUP(BI215,NyLi2T!$L$2:$V$4,DK215,1)&lt;1,1,AS215-VLOOKUP(BI215,NyLi2T!$L$2:$V$4,DK215,1)),""),"")</f>
        <v/>
      </c>
      <c r="EI215" s="9" t="str">
        <f>IF(AND(ISNUMBER(DK215),DK215&lt;8),IF(AND(ISNUMBER(AT215),ISNUMBER(DK215)),IF(AT215-VLOOKUP(BI215,NySs!$L$2:$V$4,DK215,1)&lt;1,1,AT215-VLOOKUP(BI215,NySs!$L$2:$V$4,DK215,1)),""),"")</f>
        <v/>
      </c>
      <c r="EJ215" s="9" t="str">
        <f>IF(AND(ISNUMBER(DK215),DK215&lt;9),IF(AND(ISNUMBER(AU215),ISNUMBER(DK215)),IF(AU215-VLOOKUP(BI215,NyEo!$L$2:$V$4,DK215,1)&lt;1,1,AU215-VLOOKUP(BI215,NyEo!$L$2:$V$4,DK215,1)),""),"")</f>
        <v/>
      </c>
      <c r="EK215" s="9" t="str">
        <f>IF(AND(ISNUMBER(DK215),DK215&gt;7),IF(AND(ISNUMBER(AV215),ISNUMBER(DK215)),IF(AV215-VLOOKUP(BI215,NyHt!$L$2:$V$4,DK215,1)&lt;1,1,AV215-VLOOKUP(BI215,NyHt!$L$2:$V$4,DK215,1)),""),"")</f>
        <v/>
      </c>
      <c r="EL215" s="9" t="str">
        <f>IF(AND(ISNUMBER(AW215),ISNUMBER(DK215)),IF(AW215-VLOOKUP(BI215,NySiF!$L$2:$V$4,DK215,1)&lt;1,1,AW215-VLOOKUP(BI215,NySiF!$L$2:$V$4,DK215,1)),"")</f>
        <v/>
      </c>
      <c r="EM215" s="9" t="str">
        <f>IF(AND(ISNUMBER(AX215),ISNUMBER(DK215)),IF(AX215-VLOOKUP(BI215,NySiB!$L$2:$V$4,DK215,1)&lt;1,1,AX215-VLOOKUP(BI215,NySiB!$L$2:$V$4,DK215,1)),"")</f>
        <v/>
      </c>
      <c r="EN215" s="9" t="str">
        <f>IF(AND(ISNUMBER(AY215),ISNUMBER(DK215)),IF(AY215-VLOOKUP(BI215,NySiT!$L$2:$V$4,DK215,1)&lt;1,1,AY215-VLOOKUP(BI215,NySiT!$L$2:$V$4,DK215,1)),"")</f>
        <v/>
      </c>
      <c r="EO215" s="9" t="str">
        <f>IF(AND(ISNUMBER(AZ215),ISNUMBER(DK215)),IF(AZ215-VLOOKUP(BI215,NyVs!$L$2:$V$4,DK215,1)&lt;1,1,AZ215-VLOOKUP(BI215,NyVs!$L$2:$V$4,DK215,1)),"")</f>
        <v/>
      </c>
      <c r="EP215" s="9" t="str">
        <f>IF(AND(ISNUMBER(BA215),ISNUMBER(DK215)),IF(BA215-VLOOKUP(BI215,NyPp!$L$2:$V$4,DK215,1)&lt;1,1,BA215-VLOOKUP(BI215,NyPp!$L$2:$V$4,DK215,1)),"")</f>
        <v/>
      </c>
      <c r="EQ215" s="9" t="str">
        <f>IF(AND(ISNUMBER(BB215),ISNUMBER(DK215)),IF(BB215-VLOOKUP(BI215,NyIGS!$L$2:$V$4,DK215,1)&lt;40,40,BB215-VLOOKUP(BI215,NyIGS!$L$2:$V$4,DK215,1)),"")</f>
        <v/>
      </c>
      <c r="ER215" s="9" t="str">
        <f>IF(AND(ISNUMBER(BC215),ISNUMBER(DK215)),IF(BC215-VLOOKUP(BI215,NyIRS!$L$2:$V$4,DK215,1)&lt;40,40,BC215-VLOOKUP(BI215,NyIRS!$L$2:$V$4,DK215,1)),"")</f>
        <v/>
      </c>
      <c r="ES215" s="9" t="str">
        <f>IF(AND(ISNUMBER(BD215),ISNUMBER(DK215)),IF(BD215-VLOOKUP(BI215,NyIES!$L$2:$V$4,DK215,1)&lt;40,40,BD215-VLOOKUP(BI215,NyIES!$L$2:$V$4,DK215,1)),"")</f>
        <v/>
      </c>
      <c r="ET215" s="9" t="str">
        <f>IF(AND(ISNUMBER(BE215),ISNUMBER(DK215)),IF(BE215-VLOOKUP(BI215,NyISI!$L$2:$V$4,DK215,1)&lt;40,40,BE215-VLOOKUP(BI215,NyISI!$L$2:$V$4,DK215,1)),"")</f>
        <v/>
      </c>
      <c r="EU215" s="9" t="str">
        <f>IF(AND(ISNUMBER(DK215),DK215&lt;8),IF(AND(ISNUMBER(BF215),ISNUMBER(DK215)),IF(BF215-VLOOKUP(BI215,NyISS!$L$2:$V$4,DK215,1)&lt;40,40,BF215-VLOOKUP(BI215,NyISS!$L$2:$V$4,DK215,1)),""),"")</f>
        <v/>
      </c>
      <c r="EV215" s="9" t="str">
        <f>IF(AND(ISNUMBER(DK215),DK215&gt;7),IF(AND(ISNUMBER(BG215),ISNUMBER(DK215)),IF(BG215-VLOOKUP(BI215,NyISM!$L$2:$V$4,DK215,1)&lt;40,40,BG215-VLOOKUP(BI215,NyISM!$L$2:$V$4,DK215,1)),""),"")</f>
        <v/>
      </c>
      <c r="EW215" s="9" t="str">
        <f>IF(AND(ISNUMBER(BH215),ISNUMBER(DK215)),IF(BH215-VLOOKUP(BI215,NyIAM!$L$2:$V$4,DK215,1)&lt;40,40,BH215-VLOOKUP(BI215,NyIAM!$L$2:$V$4,DK215,1)),"")</f>
        <v/>
      </c>
      <c r="EX215" s="9" t="str">
        <f>IF(AND(ISNUMBER(AJ215),ISNUMBER(DK215)),IF(AJ215+VLOOKUP(BI215,NyFi!$L$2:$V$4,DK215,1)&gt;19,19,AJ215+VLOOKUP(BI215,NyFi!$L$2:$V$4,DK215,1)),"")</f>
        <v/>
      </c>
      <c r="EY215" s="9" t="str">
        <f>IF(AND(ISNUMBER(DK215),DK215&lt;8),IF(AND(ISNUMBER(AK215),ISNUMBER(DK215)),IF(AK215+VLOOKUP(BI215,NyGs!$L$2:$V$4,DK215,1)&gt;19,19,AK215+VLOOKUP(BI215,NyGs!$L$2:$V$4,DK215,1)),""),"")</f>
        <v/>
      </c>
      <c r="EZ215" s="9" t="str">
        <f>IF(AND(ISNUMBER(AL215),ISNUMBER(DK215)),IF(AL215+VLOOKUP(BI215,NyRm!$L$2:$V$4,DK215,1)&gt;19,19,AL215+VLOOKUP(BI215,NyRm!$L$2:$V$4,DK215,1)),"")</f>
        <v/>
      </c>
      <c r="FA215" s="9" t="str">
        <f>IF(AND(ISNUMBER(AM215),ISNUMBER(DK215)),IF(AM215+VLOOKUP(BI215,NyFm!$L$2:$V$4,DK215,1)&gt;19,19,AM215+VLOOKUP(BI215,NyFm!$L$2:$V$4,DK215,1)),"")</f>
        <v/>
      </c>
      <c r="FB215" s="9" t="str">
        <f>IF(AND(ISNUMBER(DK215),DK215&lt;8),IF(AND(ISNUMBER(AN215),ISNUMBER(DK215)),IF(AN215+VLOOKUP(BI215,NyLi1R!$L$2:$V$4,DK215,1)&gt;19,19,AN215+VLOOKUP(BI215,NyLi1R!$L$2:$V$4,DK215,1)),""),"")</f>
        <v/>
      </c>
      <c r="FC215" s="9" t="str">
        <f>IF(AND(ISNUMBER(DK215),DK215&lt;8),IF(AND(ISNUMBER(AO215),ISNUMBER(DK215)),IF(AO215+VLOOKUP(BI215,NyLi1E!$L$2:$V$4,DK215,1)&gt;19,19,AO215+VLOOKUP(BI215,NyLi1E!$L$2:$V$4,DK215,1)),""),"")</f>
        <v/>
      </c>
      <c r="FD215" s="9" t="str">
        <f>IF(AND(ISNUMBER(DK215),DK215&lt;8),IF(AND(ISNUMBER(AP215),ISNUMBER(DK215)),IF(AP215+VLOOKUP(BI215,NyLi1T!$L$2:$V$4,DK215,1)&gt;19,19,AP215+VLOOKUP(BI215,NyLi1T!$L$2:$V$4,DK215,1)),""),"")</f>
        <v/>
      </c>
      <c r="FE215" s="9" t="str">
        <f>IF(AND(ISNUMBER(DK215),DK215&gt;7),IF(AND(ISNUMBER(AQ215),ISNUMBER(DK215)),IF(AQ215+VLOOKUP(BI215,NyLi2R!$L$2:$V$4,DK215,1)&gt;19,19,AQ215+VLOOKUP(BI215,NyLi2R!$L$2:$V$4,DK215,1)),""),"")</f>
        <v/>
      </c>
      <c r="FF215" s="9" t="str">
        <f>IF(AND(ISNUMBER(DK215),DK215&gt;7),IF(AND(ISNUMBER(AR215),ISNUMBER(DK215)),IF(AR215+VLOOKUP(BI215,NyLi2E!$L$2:$V$4,DK215,1)&gt;19,19,AR215+VLOOKUP(BI215,NyLi2E!$L$2:$V$4,DK215,1)),""),"")</f>
        <v/>
      </c>
      <c r="FG215" s="9" t="str">
        <f>IF(AND(ISNUMBER(DK215),DK215&gt;7),IF(AND(ISNUMBER(AS215),ISNUMBER(DK215)),IF(AS215+VLOOKUP(BI215,NyLi2T!$L$2:$V$4,DK215,1)&gt;19,19,AS215+VLOOKUP(BI215,NyLi2T!$L$2:$V$4,DK215,1)),""),"")</f>
        <v/>
      </c>
      <c r="FH215" s="9" t="str">
        <f>IF(AND(ISNUMBER(DK215),DK215&lt;8),IF(AND(ISNUMBER(AT215),ISNUMBER(DK215)),IF(AT215+VLOOKUP(BI215,NySs!$L$2:$V$4,DK215,1)&gt;19,19,AT215+VLOOKUP(BI215,NySs!$L$2:$V$4,DK215,1)),""),"")</f>
        <v/>
      </c>
      <c r="FI215" s="9" t="str">
        <f>IF(AND(ISNUMBER(DK215),DK215&lt;9),IF(AND(ISNUMBER(AU215),ISNUMBER(DK215)),IF(AU215+VLOOKUP(BI215,NyEo!$L$2:$V$4,DK215,1)&gt;19,19,AU215+VLOOKUP(BI215,NyEo!$L$2:$V$4,DK215,1)),""),"")</f>
        <v/>
      </c>
      <c r="FJ215" s="9" t="str">
        <f>IF(AND(ISNUMBER(DK215),DK215&gt;7),IF(AND(ISNUMBER(AV215),ISNUMBER(DK215)),IF(AV215+VLOOKUP(BI215,NyHt!$L$2:$V$4,DK215,1)&gt;19,19,AV215+VLOOKUP(BI215,NyHt!$L$2:$V$4,DK215,1)),""),"")</f>
        <v/>
      </c>
      <c r="FK215" s="9" t="str">
        <f>IF(AND(ISNUMBER(AW215),ISNUMBER(DK215)),IF(AW215+VLOOKUP(BI215,NySiF!$L$2:$V$4,DK215,1)&gt;19,19,AW215+VLOOKUP(BI215,NySiF!$L$2:$V$4,DK215,1)),"")</f>
        <v/>
      </c>
      <c r="FL215" s="9" t="str">
        <f>IF(AND(ISNUMBER(AX215),ISNUMBER(DK215)),IF(AX215+VLOOKUP(BI215,NySiB!$L$2:$V$4,DK215,1)&gt;19,19,AX215+VLOOKUP(BI215,NySiB!$L$2:$V$4,DK215,1)),"")</f>
        <v/>
      </c>
      <c r="FM215" s="9" t="str">
        <f>IF(AND(ISNUMBER(AY215),ISNUMBER(DK215)),IF(AY215+VLOOKUP(BI215,NySiT!$L$2:$V$4,DK215,1)&gt;19,19,AY215+VLOOKUP(BI215,NySiT!$L$2:$V$4,DK215,1)),"")</f>
        <v/>
      </c>
      <c r="FN215" s="9" t="str">
        <f>IF(AND(ISNUMBER(AZ215),ISNUMBER(DK215)),IF(AZ215+VLOOKUP(BI215,NyVs!$L$2:$V$4,DK215,1)&gt;19,19,AZ215+VLOOKUP(BI215,NyVs!$L$2:$V$4,DK215,1)),"")</f>
        <v/>
      </c>
      <c r="FO215" s="9" t="str">
        <f>IF(AND(ISNUMBER(BA215),ISNUMBER(DK215)),IF(BA215+VLOOKUP(BI215,NyPp!$L$2:$V$4,DK215,1)&gt;19,19,BA215+VLOOKUP(BI215,NyPp!$L$2:$V$4,DK215,1)),"")</f>
        <v/>
      </c>
      <c r="FP215" s="9" t="str">
        <f>IF(AND(ISNUMBER(BB215),ISNUMBER(DK215)),IF(BB215+VLOOKUP(BI215,NyIGS!$L$2:$V$4,DK215,1)&gt;160,160,BB215+VLOOKUP(BI215,NyIGS!$L$2:$V$4,DK215,1)),"")</f>
        <v/>
      </c>
      <c r="FQ215" s="9" t="str">
        <f>IF(AND(ISNUMBER(BC215),ISNUMBER(DK215)),IF(BC215+VLOOKUP(BI215,NyIRS!$L$2:$V$4,DK215,1)&gt;160,160,BC215+VLOOKUP(BI215,NyIRS!$L$2:$V$4,DK215,1)),"")</f>
        <v/>
      </c>
      <c r="FR215" s="9" t="str">
        <f>IF(AND(ISNUMBER(BD215),ISNUMBER(DK215)),IF(BD215+VLOOKUP(BI215,NyIES!$L$2:$V$4,DK215,1)&gt;160,160, BD215+VLOOKUP(BI215,NyIES!$L$2:$V$4,DK215,1)),"")</f>
        <v/>
      </c>
      <c r="FS215" s="9" t="str">
        <f>IF(AND(ISNUMBER(BE215),ISNUMBER(DK215)),IF(BE215+VLOOKUP(BI215,NyISI!$L$2:$V$4,DK215,1)&gt;160,160,BE215+VLOOKUP(BI215,NyISI!$L$2:$V$4,DK215,1)),"")</f>
        <v/>
      </c>
      <c r="FT215" s="9" t="str">
        <f>IF(AND(ISNUMBER(DK215),DK215&lt;8),IF(AND(ISNUMBER(BF215),ISNUMBER(DK215)),IF(BF215+VLOOKUP(BI215,NyISS!$L$2:$V$4,DK215,1)&gt;160,160,BF215+VLOOKUP(BI215,NyISS!$L$2:$V$4,DK215,1)),""),"")</f>
        <v/>
      </c>
      <c r="FU215" s="9" t="str">
        <f>IF(AND(ISNUMBER(DK215),DK215&gt;7),IF(AND(ISNUMBER(BG215),ISNUMBER(DK215)),IF(BG215+VLOOKUP(BI215,NyISM!$L$2:$V$4,DK215,1)&gt;160,160,BG215+VLOOKUP(BI215,NyISM!$L$2:$V$4,DK215,1)),""),"")</f>
        <v/>
      </c>
      <c r="FV215" s="9" t="str">
        <f>IF(AND(ISNUMBER(BH215),ISNUMBER(DK215)),IF(BH215+VLOOKUP(BI215,NyIAM!$L$2:$V$4,DK215,1)&gt;160,160,BH215+VLOOKUP(BI215,NyIAM!$L$2:$V$4,DK215,1)),"")</f>
        <v/>
      </c>
    </row>
    <row r="216" spans="1:178" x14ac:dyDescent="0.2">
      <c r="A216" s="51"/>
      <c r="B216" s="51"/>
      <c r="C216" s="51"/>
      <c r="D216" s="51"/>
      <c r="E216" s="51"/>
      <c r="F216" s="51"/>
      <c r="G216" s="51"/>
      <c r="H216" s="51"/>
      <c r="I216" s="51"/>
      <c r="J216" s="52"/>
      <c r="K216" s="52"/>
      <c r="L216" s="53"/>
      <c r="M216" s="53"/>
      <c r="N216" s="58" t="str">
        <f t="shared" si="66"/>
        <v/>
      </c>
      <c r="O216" s="53"/>
      <c r="P216" s="53"/>
      <c r="Q216" s="53"/>
      <c r="R216" s="53"/>
      <c r="S216" s="53"/>
      <c r="T216" s="53"/>
      <c r="U216" s="53"/>
      <c r="V216" s="53"/>
      <c r="W216" s="53"/>
      <c r="X216" s="53"/>
      <c r="Y216" s="53"/>
      <c r="Z216" s="53"/>
      <c r="AA216" s="53"/>
      <c r="AB216" s="53"/>
      <c r="AC216" s="53"/>
      <c r="AD216" s="53"/>
      <c r="AE216" s="53"/>
      <c r="AF216" s="53"/>
      <c r="AG216" s="53"/>
      <c r="AH216" s="53"/>
      <c r="AI216" s="53"/>
      <c r="AJ216" s="4" t="str">
        <f>IF(O216="","",IF(ISNUMBER(N216),VLOOKUP(O216,NyFi!$A$2:$K$40,DK216),""))</f>
        <v/>
      </c>
      <c r="AK216" s="4" t="str">
        <f>IF(P216="","",IF(AND(ISNUMBER(N216),DK216&lt;8),VLOOKUP(P216,NyGs!$A$2:$G$41,DK216),""))</f>
        <v/>
      </c>
      <c r="AL216" s="4" t="str">
        <f>IF(AA216="","",IF(ISNUMBER(N216),VLOOKUP(AA216,NyRm!$A$2:$K$56,DK216),""))</f>
        <v/>
      </c>
      <c r="AM216" s="4" t="str">
        <f>IF(Z216="","",IF(ISNUMBER(N216),VLOOKUP(Z216,NyFm!$A$2:$K$46,DK216),""))</f>
        <v/>
      </c>
      <c r="AN216" s="4" t="str">
        <f>IF(U216="","",IF(AND(ISNUMBER(N216),DK216&lt;8),VLOOKUP(U216,NyLi1R!$A$2:$G$20,DK216),""))</f>
        <v/>
      </c>
      <c r="AO216" s="4" t="str">
        <f>IF(V216="","",IF(AND(ISNUMBER(N216),DK216&lt;8),VLOOKUP(V216,NyLi1E!$A$2:$G$20,DK216),""))</f>
        <v/>
      </c>
      <c r="AP216" s="4" t="str">
        <f>IF(AND(ISNUMBER(N216),ISNUMBER(AN216),ISNUMBER(AO216),DK216&lt;8),VLOOKUP(AN216+AO216,NyLi1T!$A$2:$G$40,DK216),"")</f>
        <v/>
      </c>
      <c r="AQ216" s="4" t="str">
        <f>IF(W216="","",IF(AND(ISNUMBER(N216),DK216&gt;7),VLOOKUP(W216,NyLi2R!$A$2:$K$20,DK216),""))</f>
        <v/>
      </c>
      <c r="AR216" s="4" t="str">
        <f>IF(X216="","",IF(AND(ISNUMBER(N216),DK216&gt;7),VLOOKUP(X216,NyLi2E!$A$2:$K$20,DK216),""))</f>
        <v/>
      </c>
      <c r="AS216" s="4" t="str">
        <f>IF(AND(ISNUMBER(N216),ISNUMBER(AQ216),ISNUMBER(AR216),DK216&gt;7),VLOOKUP(AQ216+AR216,NyLi2T!$A$2:$K$40,DK216),"")</f>
        <v/>
      </c>
      <c r="AT216" s="4" t="str">
        <f>IF(AE216="","",IF(AND(ISNUMBER(N216),DK216&lt;8),VLOOKUP(AE216,NySs!$A$2:$G$28,DK216),""))</f>
        <v/>
      </c>
      <c r="AU216" s="4" t="str">
        <f>IF(AD216="","",IF(AND(ISNUMBER(N216),DK216&lt;9),VLOOKUP(AD216,NyEo!$A$2:$H$22,DK216),""))</f>
        <v/>
      </c>
      <c r="AV216" s="4" t="str">
        <f>IF(Q216="","",IF(AND(ISNUMBER(N216),DK216&gt;7),VLOOKUP(Q216,NyHt!$A$2:$K$17,DK216),""))</f>
        <v/>
      </c>
      <c r="AW216" s="4" t="str">
        <f>IF(R216="","",IF(ISNUMBER(N216),VLOOKUP(R216,NySiF!$A$2:$K$18,DK216),""))</f>
        <v/>
      </c>
      <c r="AX216" s="4" t="str">
        <f>IF(S216="","",IF(ISNUMBER(N216),VLOOKUP(S216,NySiB!$A$2:$K$16,DK216),""))</f>
        <v/>
      </c>
      <c r="AY216" s="4" t="str">
        <f>IF(T216="","",IF(ISNUMBER(N216),VLOOKUP(T216,NySiT!$A$2:$K$32,DK216),""))</f>
        <v/>
      </c>
      <c r="AZ216" s="4" t="str">
        <f>IF(Y216="","",IF(ISNUMBER(N216),VLOOKUP(Y216,NyVs!$A$2:$K$86,DK216),""))</f>
        <v/>
      </c>
      <c r="BA216" s="4" t="str">
        <f>IF(AI216="","",IF(ISNUMBER(N216),VLOOKUP(AI216,NyPp!$A$2:$K$202,DK216),""))</f>
        <v/>
      </c>
      <c r="BB216" s="4" t="str">
        <f>IF(AND(ISNUMBER(AJ216),ISNUMBER(AK216),ISNUMBER(AL216),ISNUMBER(AM216),DK216&lt;8),IF(COUNTIF(O216,0)+COUNTIF(P216,0)+COUNTIF(AA216,0)+COUNTIF(Z216,0)&gt;1,"",VLOOKUP(AJ216+AK216+AL216+AM216,NyIGS!$A$2:$K$78,DK216)),IF(AND(ISNUMBER(AJ216),ISNUMBER(AL216),ISNUMBER(AM216),ISNUMBER(AS216),DK216&gt;7),IF(COUNTIF(O216,0)+COUNTIF(AA216,0)+COUNTIF(Z216,0)+AND(COUNTIF(W216,0),COUNTIF(X216,0))&gt;1,"",VLOOKUP(AJ216+AL216+AM216+AS216,NyIGS!$A$2:$K$78,DK216)),""))</f>
        <v/>
      </c>
      <c r="BC216" s="4" t="str">
        <f>IF(AND(ISNUMBER(AJ216),ISNUMBER(AN216),ISNUMBER(AT216),DK216&lt;8),IF(COUNTIF(O216,0)+COUNTIF(U216,0)+COUNTIF(AE216,0)&gt;1,"",VLOOKUP(AJ216+AN216+AT216,NyIRS!$A$2:$K$59,DK216)),IF(AND(ISNUMBER(AJ216),ISNUMBER(AQ216),DK216&gt;7),IF(COUNTIF(O216,0)+COUNTIF(W216,0)&gt;1,"",VLOOKUP(AJ216+AQ216,NyIRS!$A$2:$K$59,DK216)),""))</f>
        <v/>
      </c>
      <c r="BD216" s="4" t="str">
        <f>IF(AND(ISNUMBER(AK216),ISNUMBER(AL216),ISNUMBER(AM216),DK216&lt;8),IF(COUNTIF(P216,0)+COUNTIF(AA216,0)+COUNTIF(Z216,0)&gt;1,"",VLOOKUP(AK216+AL216+AM216,NyIES!$A$2:$K$59,DK216)),IF(AND(ISNUMBER(AL216),ISNUMBER(AM216),ISNUMBER(AR216),DK216&gt;7),IF(COUNTIF(AA216,0)+COUNTIF(Z216,0)+COUNTIF(X216,0)&gt;1,"",VLOOKUP(AL216+AM216+AR216,NyIES!$A$2:$K$59,DK216)),""))</f>
        <v/>
      </c>
      <c r="BE216" s="4" t="str">
        <f>IF(AND(ISNUMBER(AJ216),ISNUMBER(AP216),ISNUMBER(AU216),DK216&lt;8),IF(COUNTIF(O216,0)+AND(COUNTIF(U216,0),COUNTIF(V216,0))+COUNTIF(AD216,0)&gt;1,"",VLOOKUP(AJ216+AP216+AU216,NyISI!$A$2:$K$59,DK216)),IF(AND(ISNUMBER(AS216),ISNUMBER(AU216),ISNUMBER(AV216),DK216=8),IF(COUNTIF(AD216,0)+COUNTIF(Q216,0)+AND(COUNTIF(W216,0),COUNTIF(X216,0))&gt;1,"",VLOOKUP(AS216+AU216+AV216,NyISI!$A$2:$K$59,DK216)),IF(AND(ISNUMBER(AS216),ISNUMBER(AV216),DK216&gt;8),IF(COUNTIF(Q216,0)+AND(COUNTIF(W216,0),COUNTIF(X216,0))&gt;1,"",VLOOKUP(AS216+AV216,NyISI!$A$2:$K$59,DK216)),"")))</f>
        <v/>
      </c>
      <c r="BF216" s="4" t="str">
        <f>IF(AND(ISNUMBER(AT216),ISNUMBER(AK216),ISNUMBER(AL216),ISNUMBER(AM216),DK216&lt;8),IF(COUNTIF(P216,0)+COUNTIF(AA216,0)+COUNTIF(Z216,0)+COUNTIF(AE216,0)&gt;1,"",VLOOKUP(AT216+AK216+AL216+AM216,NyISS!$A$2:$G$78,DK216)),"")</f>
        <v/>
      </c>
      <c r="BG216" s="4" t="str">
        <f>IF(AND(ISNUMBER(AJ216),ISNUMBER(AL216),ISNUMBER(AM216),DK216&gt;7),IF(COUNTIF(O216,0)+COUNTIF(AA216,0)+COUNTIF(Z216,0)&gt;1,"",VLOOKUP(AJ216+AL216+AM216,NyISM!$A$2:$K$59,DK216)),"")</f>
        <v/>
      </c>
      <c r="BH216" s="4" t="str">
        <f>IF(AND(ISNUMBER(AY216),ISNUMBER(AZ216)),IF(COUNTIF(T216,0)+COUNTIF(Y216,0)&gt;1,"",VLOOKUP(AY216+AZ216,NyIAM!$A$2:$K$40,DK216)),"")</f>
        <v/>
      </c>
      <c r="BJ216" s="4" t="str">
        <f>IF(ISNUMBER(BB216),VLOOKUP(BB216,Percentil!$A$2:$B$122,2,1),"")</f>
        <v/>
      </c>
      <c r="BK216" s="4" t="str">
        <f>IF(ISNUMBER(BC216),VLOOKUP(BC216,Percentil!$A$2:$B$122,2,1),"")</f>
        <v/>
      </c>
      <c r="BL216" s="4" t="str">
        <f>IF(ISNUMBER(BD216),VLOOKUP(BD216,Percentil!$A$2:$B$122,2,1),"")</f>
        <v/>
      </c>
      <c r="BM216" s="4" t="str">
        <f>IF(ISNUMBER(BE216),VLOOKUP(BE216,Percentil!$A$2:$B$122,2,1),"")</f>
        <v/>
      </c>
      <c r="BN216" s="4" t="str">
        <f>IF(ISNUMBER(BF216),VLOOKUP(BF216,Percentil!$A$2:$B$122,2,1),"")</f>
        <v/>
      </c>
      <c r="BO216" s="4" t="str">
        <f>IF(ISNUMBER(BG216),VLOOKUP(BG216,Percentil!$A$2:$B$122,2,1),"")</f>
        <v/>
      </c>
      <c r="BP216" s="4" t="str">
        <f>IF(ISNUMBER(BH216),VLOOKUP(BH216,Percentil!$A$2:$B$122,2,1),"")</f>
        <v/>
      </c>
      <c r="BQ216" s="4" t="str">
        <f>IF(AND(ISNUMBER(AJ216),ISNUMBER(DK216)),IF(AJ216-VLOOKUP(BI216,NyFi!$L$2:$V$4,DK216,1)&lt;1,1 &amp; " - " &amp; AJ216+VLOOKUP(BI216,NyFi!$L$2:$V$4,DK216,1),IF(AJ216+VLOOKUP(BI216,NyFi!$L$2:$V$4,DK216,1)&gt;19,AJ216-VLOOKUP(BI216,NyFi!$L$2:$V$4,DK216,1) &amp; " - " &amp; 19,AJ216-VLOOKUP(BI216,NyFi!$L$2:$V$4,DK216,1) &amp; " - " &amp; AJ216+VLOOKUP(BI216,NyFi!$L$2:$V$4,DK216,1))),"")</f>
        <v/>
      </c>
      <c r="BR216" s="4" t="str">
        <f>IF(AND(ISNUMBER(DK216),DK216&lt;8),IF(AND(ISNUMBER(AK216),ISNUMBER(DK216)),IF(AK216-VLOOKUP(BI216,NyGs!$L$2:$V$4,DK216,1)&lt;1,1 &amp; " - " &amp; AK216+VLOOKUP(BI216,NyGs!$L$2:$V$4,DK216,1),IF(AK216+VLOOKUP(BI216,NyGs!$L$2:$V$4,DK216,1)&gt;19,AK216-VLOOKUP(BI216,NyGs!$L$2:$V$4,DK216,1) &amp; " - " &amp; 19,AK216-VLOOKUP(BI216,NyGs!$L$2:$V$4,DK216,1) &amp; " - " &amp; AK216+VLOOKUP(BI216,NyGs!$L$2:$V$4,DK216,1))),""),"")</f>
        <v/>
      </c>
      <c r="BS216" s="4" t="str">
        <f>IF(AND(ISNUMBER(AL216),ISNUMBER(DK216)),IF(AL216-VLOOKUP(BI216,NyRm!$L$2:$V$4,DK216,1)&lt;1,1 &amp; " - " &amp; AL216+VLOOKUP(BI216,NyRm!$L$2:$V$4,DK216,1),IF(AL216+VLOOKUP(BI216,NyRm!$L$2:$V$4,DK216,1)&gt;19,AL216-VLOOKUP(BI216,NyRm!$L$2:$V$4,DK216,1) &amp; " - " &amp; 19,AL216-VLOOKUP(BI216,NyRm!$L$2:$V$4,DK216,1) &amp; " - " &amp; AL216+VLOOKUP(BI216,NyRm!$L$2:$V$4,DK216,1))),"")</f>
        <v/>
      </c>
      <c r="BT216" s="4" t="str">
        <f>IF(AND(ISNUMBER(AM216),ISNUMBER(DK216)),IF(AM216-VLOOKUP(BI216,NyFm!$L$2:$V$4,DK216,1)&lt;1,1 &amp; " - " &amp; AM216+VLOOKUP(BI216,NyFm!$L$2:$V$4,DK216,1),IF(AM216+VLOOKUP(BI216,NyFm!$L$2:$V$4,DK216,1)&gt;19,AM216-VLOOKUP(BI216,NyFm!$L$2:$V$4,DK216,1) &amp; " - " &amp; 19,AM216-VLOOKUP(BI216,NyFm!$L$2:$V$4,DK216,1) &amp; " - " &amp; AM216+VLOOKUP(BI216,NyFm!$L$2:$V$4,DK216,1))),"")</f>
        <v/>
      </c>
      <c r="BU216" s="4" t="str">
        <f>IF(AND(ISNUMBER(DK216),DK216&lt;8),IF(AND(ISNUMBER(AN216),ISNUMBER(DK216)),IF(AN216-VLOOKUP(BI216,NyLi1R!$L$2:$V$4,DK216,1)&lt;1,1 &amp; " - " &amp; AN216+VLOOKUP(BI216,NyLi1R!$L$2:$V$4,DK216,1),IF(AN216+VLOOKUP(BI216,NyLi1R!$L$2:$V$4,DK216,1)&gt;19,AN216-VLOOKUP(BI216,NyLi1R!$L$2:$V$4,DK216,1) &amp; " - " &amp; 19,AN216-VLOOKUP(BI216,NyLi1R!$L$2:$V$4,DK216,1) &amp; " - " &amp; AN216+VLOOKUP(BI216,NyLi1R!$L$2:$V$4,DK216,1))),""),"")</f>
        <v/>
      </c>
      <c r="BV216" s="4" t="str">
        <f>IF(AND(ISNUMBER(DK216),DK216&lt;8),IF(AND(ISNUMBER(AO216),ISNUMBER(DK216)),IF(AO216-VLOOKUP(BI216,NyLi1E!$L$2:$V$4,DK216,1)&lt;1,1 &amp; " - " &amp; AO216+VLOOKUP(BI216,NyLi1E!$L$2:$V$4,DK216,1),IF(AO216+VLOOKUP(BI216,NyLi1E!$L$2:$V$4,DK216,1)&gt;19,AO216-VLOOKUP(BI216,NyLi1E!$L$2:$V$4,DK216,1) &amp; " - " &amp; 19,AO216-VLOOKUP(BI216,NyLi1E!$L$2:$V$4,DK216,1) &amp; " - " &amp; AO216+VLOOKUP(BI216,NyLi1E!$L$2:$V$4,DK216,1))),""),"")</f>
        <v/>
      </c>
      <c r="BW216" s="4" t="str">
        <f>IF(AND(ISNUMBER(DK216),DK216&lt;8),IF(AND(ISNUMBER(AP216),ISNUMBER(DK216)),IF(AP216-VLOOKUP(BI216,NyLi1T!$L$2:$V$4,DK216,1)&lt;1,1 &amp; " - " &amp; AP216+VLOOKUP(BI216,NyLi1T!$L$2:$V$4,DK216,1),IF(AP216+VLOOKUP(BI216,NyLi1T!$L$2:$V$4,DK216,1)&gt;19,AP216-VLOOKUP(BI216,NyLi1T!$L$2:$V$4,DK216,1) &amp; " - " &amp; 19,AP216-VLOOKUP(BI216,NyLi1T!$L$2:$V$4,DK216,1) &amp; " - " &amp; AP216+VLOOKUP(BI216,NyLi1T!$L$2:$V$4,DK216,1))),""),"")</f>
        <v/>
      </c>
      <c r="BX216" s="4" t="str">
        <f>IF(AND(ISNUMBER(DK216),DK216&gt;7),IF(AND(ISNUMBER(AQ216),ISNUMBER(DK216)),IF(AQ216-VLOOKUP(BI216,NyLi2R!$L$2:$V$4,DK216,1)&lt;1,1 &amp; " - " &amp; AQ216+VLOOKUP(BI216,NyLi2R!$L$2:$V$4,DK216,1),IF(AQ216+VLOOKUP(BI216,NyLi2R!$L$2:$V$4,DK216,1)&gt;19,AQ216-VLOOKUP(BI216,NyLi2R!$L$2:$V$4,DK216,1) &amp; " - " &amp; 19,AQ216-VLOOKUP(BI216,NyLi2R!$L$2:$V$4,DK216,1) &amp; " - " &amp; AQ216+VLOOKUP(BI216,NyLi2R!$L$2:$V$4,DK216,1))),""),"")</f>
        <v/>
      </c>
      <c r="BY216" s="4" t="str">
        <f>IF(AND(ISNUMBER(DK216),DK216&gt;7),IF(AND(ISNUMBER(AR216),ISNUMBER(DK216)),IF(AR216-VLOOKUP(BI216,NyLi2E!$L$2:$V$4,DK216,1)&lt;1,1 &amp; " - " &amp; AR216+VLOOKUP(BI216,NyLi2E!$L$2:$V$4,DK216,1),IF(AR216+VLOOKUP(BI216,NyLi2E!$L$2:$V$4,DK216,1)&gt;19,AR216-VLOOKUP(BI216,NyLi2E!$L$2:$V$4,DK216,1) &amp; " - " &amp; 19,AR216-VLOOKUP(BI216,NyLi2E!$L$2:$V$4,DK216,1) &amp; " - " &amp; AR216+VLOOKUP(BI216,NyLi2E!$L$2:$V$4,DK216,1))),""),"")</f>
        <v/>
      </c>
      <c r="BZ216" s="4" t="str">
        <f>IF(AND(ISNUMBER(DK216),DK216&gt;7),IF(AND(ISNUMBER(AS216),ISNUMBER(DK216)),IF(AS216-VLOOKUP(BI216,NyLi2T!$L$2:$V$4,DK216,1)&lt;1,1 &amp; " - " &amp; AS216+VLOOKUP(BI216,NyLi2T!$L$2:$V$4,DK216,1),IF(AS216+VLOOKUP(BI216,NyLi2T!$L$2:$V$4,DK216,1)&gt;19,AS216-VLOOKUP(BI216,NyLi2T!$L$2:$V$4,DK216,1) &amp; " - " &amp; 19,AS216-VLOOKUP(BI216,NyLi2T!$L$2:$V$4,DK216,1) &amp; " - " &amp; AS216+VLOOKUP(BI216,NyLi2T!$L$2:$V$4,DK216,1))),""),"")</f>
        <v/>
      </c>
      <c r="CA216" s="4" t="str">
        <f>IF(AND(ISNUMBER(DK216),DK216&lt;8),IF(AND(ISNUMBER(AT216),ISNUMBER(DK216)),IF(AT216-VLOOKUP(BI216,NySs!$L$2:$V$4,DK216,1)&lt;1,1 &amp; " - " &amp; AT216+VLOOKUP(BI216,NySs!$L$2:$V$4,DK216,1),IF(AT216+VLOOKUP(BI216,NySs!$L$2:$V$4,DK216,1)&gt;19,AT216-VLOOKUP(BI216,NySs!$L$2:$V$4,DK216,1) &amp; " - " &amp; 19,AT216-VLOOKUP(BI216,NySs!$L$2:$V$4,DK216,1) &amp; " - " &amp; AT216+VLOOKUP(BI216,NySs!$L$2:$V$4,DK216,1))),""),"")</f>
        <v/>
      </c>
      <c r="CB216" s="4" t="str">
        <f>IF(AND(ISNUMBER(DK216),DK216&lt;9),IF(AND(ISNUMBER(AU216),ISNUMBER(DK216)),IF(AU216-VLOOKUP(BI216,NyEo!$L$2:$V$4,DK216,1)&lt;1,1 &amp; " - " &amp; AU216+VLOOKUP(BI216,NyEo!$L$2:$V$4,DK216,1),IF(AU216+VLOOKUP(BI216,NyEo!$L$2:$V$4,DK216,1)&gt;19,AU216-VLOOKUP(BI216,NyEo!$L$2:$V$4,DK216,1) &amp; " - " &amp; 19,AU216-VLOOKUP(BI216,NyEo!$L$2:$V$4,DK216,1) &amp; " - " &amp; AU216+VLOOKUP(BI216,NyEo!$L$2:$V$4,DK216,1))),""),"")</f>
        <v/>
      </c>
      <c r="CC216" s="4" t="str">
        <f>IF(AND(ISNUMBER(DK216),DK216&gt;7),IF(AND(ISNUMBER(AV216),ISNUMBER(DK216)),IF(AV216-VLOOKUP(BI216,NyHt!$L$2:$V$4,DK216,1)&lt;1,1 &amp; " - " &amp; AV216+VLOOKUP(BI216,NyHt!$L$2:$V$4,DK216,1),IF(AV216+VLOOKUP(BI216,NyHt!$L$2:$V$4,DK216,1)&gt;19,AV216-VLOOKUP(BI216,NyHt!$L$2:$V$4,DK216,1) &amp; " - " &amp; 19,AV216-VLOOKUP(BI216,NyHt!$L$2:$V$4,DK216,1) &amp; " - " &amp; AV216+VLOOKUP(BI216,NyHt!$L$2:$V$4,DK216,1))),""),"")</f>
        <v/>
      </c>
      <c r="CD216" s="4" t="str">
        <f>IF(AND(ISNUMBER(AW216),ISNUMBER(DK216)),IF(AW216-VLOOKUP(BI216,NySiF!$L$2:$V$4,DK216,1)&lt;1,1 &amp; " - " &amp; AW216+VLOOKUP(BI216,NySiF!$L$2:$V$4,DK216,1),IF(AW216+VLOOKUP(BI216,NySiF!$L$2:$V$4,DK216,1)&gt;19,AW216-VLOOKUP(BI216,NySiF!$L$2:$V$4,DK216,1) &amp; " - " &amp; 19,AW216-VLOOKUP(BI216,NySiF!$L$2:$V$4,DK216,1) &amp; " - " &amp; AW216+VLOOKUP(BI216,NySiF!$L$2:$V$4,DK216,1))),"")</f>
        <v/>
      </c>
      <c r="CE216" s="4" t="str">
        <f>IF(AND(ISNUMBER(AX216),ISNUMBER(DK216)),IF(AX216-VLOOKUP(BI216,NySiB!$L$2:$V$4,DK216,1)&lt;1,1 &amp; " - " &amp; AX216+VLOOKUP(BI216,NySiB!$L$2:$V$4,DK216,1),IF(AX216+VLOOKUP(BI216,NySiB!$L$2:$V$4,DK216,1)&gt;19,AX216-VLOOKUP(BI216,NySiB!$L$2:$V$4,DK216,1) &amp; " - " &amp; 19,AX216-VLOOKUP(BI216,NySiB!$L$2:$V$4,DK216,1) &amp; " - " &amp; AX216+VLOOKUP(BI216,NySiB!$L$2:$V$4,DK216,1))),"")</f>
        <v/>
      </c>
      <c r="CF216" s="4" t="str">
        <f>IF(AND(ISNUMBER(AY216),ISNUMBER(DK216)),IF(AY216-VLOOKUP(BI216,NySiT!$L$2:$V$4,DK216,1)&lt;1,1 &amp; " - " &amp; AY216+VLOOKUP(BI216,NySiT!$L$2:$V$4,DK216,1),IF(AY216+VLOOKUP(BI216,NySiT!$L$2:$V$4,DK216,1)&gt;19,AY216-VLOOKUP(BI216,NySiT!$L$2:$V$4,DK216,1) &amp; " - " &amp; 19,AY216-VLOOKUP(BI216,NySiT!$L$2:$V$4,DK216,1) &amp; " - " &amp; AY216+VLOOKUP(BI216,NySiT!$L$2:$V$4,DK216,1))),"")</f>
        <v/>
      </c>
      <c r="CG216" s="4" t="str">
        <f>IF(AND(ISNUMBER(AZ216),ISNUMBER(DK216)),IF(AZ216-VLOOKUP(BI216,NyVs!$L$2:$V$4,DK216,1)&lt;1,1 &amp; " - " &amp; AZ216+VLOOKUP(BI216,NyVs!$L$2:$V$4,DK216,1),IF(AZ216+VLOOKUP(BI216,NyVs!$L$2:$V$4,DK216,1)&gt;19,AZ216-VLOOKUP(BI216,NyVs!$L$2:$V$4,DK216,1) &amp; " - " &amp; 19,AZ216-VLOOKUP(BI216,NyVs!$L$2:$V$4,DK216,1) &amp; " - " &amp; AZ216+VLOOKUP(BI216,NyVs!$L$2:$V$4,DK216,1))),"")</f>
        <v/>
      </c>
      <c r="CH216" s="4" t="str">
        <f>IF(AND(ISNUMBER(BA216),ISNUMBER(DK216)),IF(BA216-VLOOKUP(BI216,NyPp!$L$2:$V$4,DK216,1)&lt;1,1 &amp; " - " &amp; BA216+VLOOKUP(BI216,NyPp!$L$2:$V$4,DK216,1),IF(BA216+VLOOKUP(BI216,NyPp!$L$2:$V$4,DK216,1)&gt;19,BA216-VLOOKUP(BI216,NyPp!$L$2:$V$4,DK216,1) &amp; " - " &amp; 19,BA216-VLOOKUP(BI216,NyPp!$L$2:$V$4,DK216,1) &amp; " - " &amp; BA216+VLOOKUP(BI216,NyPp!$L$2:$V$4,DK216,1))),"")</f>
        <v/>
      </c>
      <c r="CI216" s="4" t="str">
        <f>IF(AND(ISNUMBER(BB216),ISNUMBER(DK216)),IF(BB216-VLOOKUP(BI216,NyIGS!$L$2:$V$4,DK216,1)&lt;40,40 &amp; " - " &amp; BB216+VLOOKUP(BI216,NyIGS!$L$2:$V$4,DK216,1),IF(BB216+VLOOKUP(BI216,NyIGS!$L$2:$V$4,DK216,1)&gt;160,BB216-VLOOKUP(BI216,NyIGS!$L$2:$V$4,DK216,1) &amp; " - " &amp; 160,BB216-VLOOKUP(BI216,NyIGS!$L$2:$V$4,DK216,1) &amp; " - " &amp; BB216+VLOOKUP(BI216,NyIGS!$L$2:$V$4,DK216,1))),"")</f>
        <v/>
      </c>
      <c r="CJ216" s="4" t="str">
        <f>IF(AND(ISNUMBER(BC216),ISNUMBER(DK216)),IF(BC216-VLOOKUP(BI216,NyIRS!$L$2:$V$4,DK216,1)&lt;40,40 &amp; " - " &amp; BC216+VLOOKUP(BI216,NyIRS!$L$2:$V$4,DK216,1),IF(BC216+VLOOKUP(BI216,NyIRS!$L$2:$V$4,DK216,1)&gt;160,BC216-VLOOKUP(BI216,NyIRS!$L$2:$V$4,DK216,1) &amp; " - " &amp; 160,BC216-VLOOKUP(BI216,NyIRS!$L$2:$V$4,DK216,1) &amp; " - " &amp; BC216+VLOOKUP(BI216,NyIRS!$L$2:$V$4,DK216,1))),"")</f>
        <v/>
      </c>
      <c r="CK216" s="4" t="str">
        <f>IF(AND(ISNUMBER(BD216),ISNUMBER(DK216)),IF(BD216-VLOOKUP(BI216,NyIES!$L$2:$V$4,DK216,1)&lt;40,40 &amp; " - " &amp; BD216+VLOOKUP(BI216,NyIES!$L$2:$V$4,DK216,1),IF(BD216+VLOOKUP(BI216,NyIES!$L$2:$V$4,DK216,1)&gt;160,BD216-VLOOKUP(BI216,NyIES!$L$2:$V$4,DK216,1) &amp; " - " &amp; 160,BD216-VLOOKUP(BI216,NyIES!$L$2:$V$4,DK216,1) &amp; " - " &amp; BD216+VLOOKUP(BI216,NyIES!$L$2:$V$4,DK216,1))),"")</f>
        <v/>
      </c>
      <c r="CL216" s="4" t="str">
        <f>IF(AND(ISNUMBER(BE216),ISNUMBER(DK216)),IF(BE216-VLOOKUP(BI216,NyISI!$L$2:$V$4,DK216,1)&lt;40,40 &amp; " - " &amp; BE216+VLOOKUP(BI216,NyISI!$L$2:$V$4,DK216,1),IF(BE216+VLOOKUP(BI216,NyISI!$L$2:$V$4,DK216,1)&gt;160,BE216-VLOOKUP(BI216,NyISI!$L$2:$V$4,DK216,1) &amp; " - " &amp; 160,BE216-VLOOKUP(BI216,NyISI!$L$2:$V$4,DK216,1) &amp; " - " &amp; BE216+VLOOKUP(BI216,NyISI!$L$2:$V$4,DK216,1))),"")</f>
        <v/>
      </c>
      <c r="CM216" s="4" t="str">
        <f>IF(AND(ISNUMBER(DK216),DK216&lt;8),IF(AND(ISNUMBER(BF216),ISNUMBER(DK216)),IF(BF216-VLOOKUP(BI216,NyISS!$L$2:$V$4,DK216,1)&lt;40,40 &amp; " - " &amp; BF216+VLOOKUP(BI216,NyISS!$L$2:$V$4,DK216,1),IF(BF216+VLOOKUP(BI216,NyISS!$L$2:$V$4,DK216,1)&gt;160,BF216-VLOOKUP(BI216,NyISS!$L$2:$V$4,DK216,1) &amp; " - " &amp; 160,BF216-VLOOKUP(BI216,NyISS!$L$2:$V$4,DK216,1) &amp; " - " &amp; BF216+VLOOKUP(BI216,NyISS!$L$2:$V$4,DK216,1))),""),"")</f>
        <v/>
      </c>
      <c r="CN216" s="4" t="str">
        <f>IF(AND(ISNUMBER(DK216),DK216&gt;7),IF(AND(ISNUMBER(BG216),ISNUMBER(DK216)),IF(BG216-VLOOKUP(BI216,NyISM!$L$2:$V$4,DK216,1)&lt;40,40 &amp; " - " &amp; BG216+VLOOKUP(BI216,NyISM!$L$2:$V$4,DK216,1),IF(BG216+VLOOKUP(BI216,NyISM!$L$2:$V$4,DK216,1)&gt;160,BG216-VLOOKUP(BI216,NyISM!$L$2:$V$4,DK216,1) &amp; " - " &amp; 160,BG216-VLOOKUP(BI216,NyISM!$L$2:$V$4,DK216,1) &amp; " - " &amp; BG216+VLOOKUP(BI216,NyISM!$L$2:$V$4,DK216,1))),""),"")</f>
        <v/>
      </c>
      <c r="CO216" s="4" t="str">
        <f>IF(AND(ISNUMBER(BH216),ISNUMBER(DK216)),IF(BH216-VLOOKUP(BI216,NyIAM!$L$2:$V$4,DK216,1)&lt;40,40 &amp; " - " &amp; BH216+VLOOKUP(BI216,NyIAM!$L$2:$V$4,DK216,1),IF(BH216+VLOOKUP(BI216,NyIAM!$L$2:$V$4,DK216,1)&gt;160,BH216-VLOOKUP(BI216,NyIAM!$L$2:$V$4,DK216,1) &amp; " - " &amp; 160,BH216-VLOOKUP(BI216,NyIAM!$L$2:$V$4,DK216,1) &amp; " - " &amp; BH216+VLOOKUP(BI216,NyIAM!$L$2:$V$4,DK216,1))),"")</f>
        <v/>
      </c>
      <c r="CP216" s="4" t="str">
        <f>IF(AF216="","",IF(AND(ISNUMBER(AF216),ISNUMBER(DK216)),IF(VLOOKUP(AF216,NyOm!$A$2:$K$30,DK216,1)=1,"Onormalt få ord",IF(VLOOKUP(AF216,NyOm!$A$2:$K$30,DK216,1)=2,"Färre antal ord än normalt",IF(VLOOKUP(AF216,NyOm!$A$2:$K$30,DK216,1)=3,"Normalt antal ord","")))))</f>
        <v/>
      </c>
      <c r="CQ216" s="4" t="str">
        <f>IF(AB216="","",IF(AND(ISNUMBER(AB216),ISNUMBER(DK216)),IF(VLOOKUP(AB216,NyPbTid!$A$2:$K$218,DK216,1)=1,"Onormalt lång tidsåtgång",IF(VLOOKUP(AB216,NyPbTid!$A$2:$K$218,DK216,1)=2,"Långsammare än normalt",IF(VLOOKUP(AB216,NyPbTid!$A$2:$K$218,DK216,1)=3,"Normal tidsåtgång","")))))</f>
        <v/>
      </c>
      <c r="CR216" s="4" t="str">
        <f>IF(AC216="","",IF(AND(ISNUMBER(AC216),ISNUMBER(DK216)),IF(VLOOKUP(AC216,NyPbFel!$A$2:$K$18,DK216,1)=1,"Onormalt antal fel",IF(VLOOKUP(AC216,NyPbFel!$A$2:$K$18,DK216,1)=2,"Fler fel än normalt",IF(VLOOKUP(AC216,NyPbFel!$A$2:$K$18,DK216,1)=3,"Normalt antal fel","")))))</f>
        <v/>
      </c>
      <c r="CS216" s="4" t="str">
        <f t="shared" si="72"/>
        <v/>
      </c>
      <c r="CT216" s="4" t="str">
        <f>IF(OR(ISNUMBER(CS216),CS216="0**"),IF(ISNUMBER(CS216),CS216/ABS(CS216)*VLOOKUP(1,SignDiff!$A$3:$K$4,DK216,1),VLOOKUP(1,SignDiff!$A$3:$K$4,DK216,1)),"")</f>
        <v/>
      </c>
      <c r="CU216" s="4" t="str">
        <f>IF(OR(ISNUMBER(CS216),CS216="0**"),IF(ISNUMBER(CS216),CS216/ABS(CS216)*VLOOKUP(1,SignDiff!$A$7:$K$8,DK216,1),VLOOKUP(1,SignDiff!$A$7:$K$8,DK216,1)),"")</f>
        <v/>
      </c>
      <c r="CV216" s="4" t="str">
        <f t="shared" si="73"/>
        <v/>
      </c>
      <c r="CW216" s="4" t="str">
        <f t="shared" si="74"/>
        <v/>
      </c>
      <c r="CX216" s="4" t="str">
        <f>IF(OR(ISNUMBER(CS216),CS216="0**"),IF(CS216="0**",VLOOKUP(0,'IRS-IES'!$A$2:$C$43,2,1),IF(CS216&lt;0,VLOOKUP(ABS(CS216),'IRS-IES'!$A$2:$C$43,2,1),VLOOKUP(ABS(CS216),'IRS-IES'!$A$2:$C$43,3,1))),"")</f>
        <v/>
      </c>
      <c r="CY216" s="4" t="str">
        <f t="shared" si="75"/>
        <v/>
      </c>
      <c r="CZ216" s="4" t="str">
        <f>IF(OR(ISNUMBER(CY216),CY216="0**"),IF(ISNUMBER(CY216),CY216/ABS(CY216)*VLOOKUP(2,SignDiff!$A$3:$K$4,DK216,1),VLOOKUP(2,SignDiff!$A$3:$K$4,DK216,1)),"")</f>
        <v/>
      </c>
      <c r="DA216" s="4" t="str">
        <f>IF(OR(ISNUMBER(CY216),CY216="0**"),IF(ISNUMBER(CY216),CY216/ABS(CY216)*VLOOKUP(2,SignDiff!$A$7:$K$8,DK216,1),VLOOKUP(2,SignDiff!$A$7:$K$8,DK216,1)),"")</f>
        <v/>
      </c>
      <c r="DB216" s="4" t="str">
        <f t="shared" si="76"/>
        <v/>
      </c>
      <c r="DC216" s="4" t="str">
        <f t="shared" si="77"/>
        <v/>
      </c>
      <c r="DD216" s="4" t="str">
        <f>IF(OR(ISNUMBER(CY216),CY216="0**"),IF(CY216="0**",VLOOKUP(0,'ISI-ISS'!$A$2:$C$43,2,1),IF(CY216&lt;0,VLOOKUP(ABS(CY216),'ISI-ISS'!$A$2:$C$43,2,1),VLOOKUP(ABS(CY216),'ISI-ISS'!$A$2:$C$43,3,1))),"")</f>
        <v/>
      </c>
      <c r="DE216" s="4" t="str">
        <f t="shared" si="78"/>
        <v/>
      </c>
      <c r="DF216" s="4" t="str">
        <f>IF(OR(ISNUMBER(DE216),DE216="0**"),IF(ISNUMBER(DE216),DE216/ABS(DE216)*VLOOKUP(2,SignDiff!$A$3:$K$4,DK216,1),VLOOKUP(2,SignDiff!$A$3:$K$4,DK216,1)),"")</f>
        <v/>
      </c>
      <c r="DG216" s="4" t="str">
        <f>IF(OR(ISNUMBER(DE216),DE216="0**"),IF(ISNUMBER(DE216),DE216/ABS(DE216)*VLOOKUP(2,SignDiff!$A$7:$K$8,DK216,1),VLOOKUP(2,SignDiff!$A$7:$K$8,DK216,1)),"")</f>
        <v/>
      </c>
      <c r="DH216" s="4" t="str">
        <f t="shared" si="79"/>
        <v/>
      </c>
      <c r="DI216" s="4" t="str">
        <f t="shared" si="80"/>
        <v/>
      </c>
      <c r="DJ216" s="4" t="str">
        <f>IF(OR(ISNUMBER(DE216),DE216="0**"),IF(DE216="0**",VLOOKUP(0,'ISI-ISM'!$A$2:$C$43,2,1),IF(DE216&lt;0,VLOOKUP(ABS(DE216),'ISI-ISM'!$A$2:$C$43,2,1),VLOOKUP(ABS(DE216),'ISI-ISM'!$A$2:$C$43,3,1))),"")</f>
        <v/>
      </c>
      <c r="DK216" s="4" t="str">
        <f>IF(ISERROR(VLOOKUP(N216,age!$A$2:$C$11,2,1)),"",VLOOKUP(N216,age!$A$2:$C$11,2,1))</f>
        <v/>
      </c>
      <c r="DL216" s="4" t="str">
        <f>IF(ISERROR(VLOOKUP(N216,age!$A$2:$C$11,3,1)),"",VLOOKUP(N216,age!$A$2:$C$11,3,1))</f>
        <v/>
      </c>
      <c r="DM216" s="4">
        <f t="shared" si="67"/>
        <v>0</v>
      </c>
      <c r="DN216" s="4">
        <f t="shared" si="68"/>
        <v>0</v>
      </c>
      <c r="DO216" s="4">
        <f t="shared" si="69"/>
        <v>0</v>
      </c>
      <c r="DP216" s="4">
        <f t="shared" si="70"/>
        <v>0</v>
      </c>
      <c r="DQ216" s="4">
        <f t="shared" si="71"/>
        <v>0</v>
      </c>
      <c r="DR216" s="9" t="str">
        <f t="shared" si="81"/>
        <v/>
      </c>
      <c r="DS216" s="9" t="str">
        <f t="shared" si="82"/>
        <v/>
      </c>
      <c r="DT216" s="9" t="str">
        <f t="shared" si="83"/>
        <v/>
      </c>
      <c r="DU216" s="9" t="str">
        <f t="shared" si="84"/>
        <v/>
      </c>
      <c r="DV216" s="9" t="str">
        <f t="shared" si="85"/>
        <v/>
      </c>
      <c r="DW216" s="9" t="str">
        <f t="shared" si="86"/>
        <v/>
      </c>
      <c r="DX216" s="9" t="str">
        <f t="shared" si="87"/>
        <v/>
      </c>
      <c r="DY216" s="9" t="str">
        <f>IF(AND(ISNUMBER(AJ216),ISNUMBER(DK216)),IF(AJ216-VLOOKUP(BI216,NyFi!$L$2:$V$4,DK216,1)&lt;1,1,AJ216-VLOOKUP(BI216,NyFi!$L$2:$V$4,DK216,1)),"")</f>
        <v/>
      </c>
      <c r="DZ216" s="9" t="str">
        <f>IF(AND(ISNUMBER(DK216),DK216&lt;8),IF(AND(ISNUMBER(AK216),ISNUMBER(DK216)),IF(AK216-VLOOKUP(BI216,NyGs!$L$2:$V$4,DK216,1)&lt;1,1,AK216-VLOOKUP(BI216,NyGs!$L$2:$V$4,DK216,1)),""),"")</f>
        <v/>
      </c>
      <c r="EA216" s="9" t="str">
        <f>IF(AND(ISNUMBER(AL216),ISNUMBER(DK216)),IF(AL216-VLOOKUP(BI216,NyRm!$L$2:$V$4,DK216,1)&lt;1,1,AL216-VLOOKUP(BI216,NyRm!$L$2:$V$4,DK216,1)),"")</f>
        <v/>
      </c>
      <c r="EB216" s="9" t="str">
        <f>IF(AND(ISNUMBER(AM216),ISNUMBER(DK216)),IF(AM216-VLOOKUP(BI216,NyFm!$L$2:$V$4,DK216,1)&lt;1,1,AM216-VLOOKUP(BI216,NyFm!$L$2:$V$4,DK216,1)),"")</f>
        <v/>
      </c>
      <c r="EC216" s="9" t="str">
        <f>IF(AND(ISNUMBER(DK216),DK216&lt;8),IF(AND(ISNUMBER(AN216),ISNUMBER(DK216)),IF(AN216-VLOOKUP(BI216,NyLi1R!$L$2:$V$4,DK216,1)&lt;1,1,AN216-VLOOKUP(BI216,NyLi1R!$L$2:$V$4,DK216,1)),""),"")</f>
        <v/>
      </c>
      <c r="ED216" s="9" t="str">
        <f>IF(AND(ISNUMBER(DK216),DK216&lt;8),IF(AND(ISNUMBER(AO216),ISNUMBER(DK216)),IF(AO216-VLOOKUP(BI216,NyLi1E!$L$2:$V$4,DK216,1)&lt;1,1,AO216-VLOOKUP(BI216,NyLi1E!$L$2:$V$4,DK216,1)),""),"")</f>
        <v/>
      </c>
      <c r="EE216" s="9" t="str">
        <f>IF(AND(ISNUMBER(DK216),DK216&lt;8),IF(AND(ISNUMBER(AP216),ISNUMBER(DK216)),IF(AP216-VLOOKUP(BI216,NyLi1T!$L$2:$V$4,DK216,1)&lt;1,1,AP216-VLOOKUP(BI216,NyLi1T!$L$2:$V$4,DK216,1)),""),"")</f>
        <v/>
      </c>
      <c r="EF216" s="9" t="str">
        <f>IF(AND(ISNUMBER(DK216),DK216&gt;7),IF(AND(ISNUMBER(AQ216),ISNUMBER(DK216)),IF(AQ216-VLOOKUP(BI216,NyLi2R!$L$2:$V$4,DK216,1)&lt;1,1,AQ216-VLOOKUP(BI216,NyLi2R!$L$2:$V$4,DK216,1)),""),"")</f>
        <v/>
      </c>
      <c r="EG216" s="9" t="str">
        <f>IF(AND(ISNUMBER(DK216),DK216&gt;7),IF(AND(ISNUMBER(AR216),ISNUMBER(DK216)),IF(AR216-VLOOKUP(BI216,NyLi2E!$L$2:$V$4,DK216,1)&lt;1,1,AR216-VLOOKUP(BI216,NyLi2E!$L$2:$V$4,DK216,1)),""),"")</f>
        <v/>
      </c>
      <c r="EH216" s="9" t="str">
        <f>IF(AND(ISNUMBER(DK216),DK216&gt;7),IF(AND(ISNUMBER(AS216),ISNUMBER(DK216)),IF(AS216-VLOOKUP(BI216,NyLi2T!$L$2:$V$4,DK216,1)&lt;1,1,AS216-VLOOKUP(BI216,NyLi2T!$L$2:$V$4,DK216,1)),""),"")</f>
        <v/>
      </c>
      <c r="EI216" s="9" t="str">
        <f>IF(AND(ISNUMBER(DK216),DK216&lt;8),IF(AND(ISNUMBER(AT216),ISNUMBER(DK216)),IF(AT216-VLOOKUP(BI216,NySs!$L$2:$V$4,DK216,1)&lt;1,1,AT216-VLOOKUP(BI216,NySs!$L$2:$V$4,DK216,1)),""),"")</f>
        <v/>
      </c>
      <c r="EJ216" s="9" t="str">
        <f>IF(AND(ISNUMBER(DK216),DK216&lt;9),IF(AND(ISNUMBER(AU216),ISNUMBER(DK216)),IF(AU216-VLOOKUP(BI216,NyEo!$L$2:$V$4,DK216,1)&lt;1,1,AU216-VLOOKUP(BI216,NyEo!$L$2:$V$4,DK216,1)),""),"")</f>
        <v/>
      </c>
      <c r="EK216" s="9" t="str">
        <f>IF(AND(ISNUMBER(DK216),DK216&gt;7),IF(AND(ISNUMBER(AV216),ISNUMBER(DK216)),IF(AV216-VLOOKUP(BI216,NyHt!$L$2:$V$4,DK216,1)&lt;1,1,AV216-VLOOKUP(BI216,NyHt!$L$2:$V$4,DK216,1)),""),"")</f>
        <v/>
      </c>
      <c r="EL216" s="9" t="str">
        <f>IF(AND(ISNUMBER(AW216),ISNUMBER(DK216)),IF(AW216-VLOOKUP(BI216,NySiF!$L$2:$V$4,DK216,1)&lt;1,1,AW216-VLOOKUP(BI216,NySiF!$L$2:$V$4,DK216,1)),"")</f>
        <v/>
      </c>
      <c r="EM216" s="9" t="str">
        <f>IF(AND(ISNUMBER(AX216),ISNUMBER(DK216)),IF(AX216-VLOOKUP(BI216,NySiB!$L$2:$V$4,DK216,1)&lt;1,1,AX216-VLOOKUP(BI216,NySiB!$L$2:$V$4,DK216,1)),"")</f>
        <v/>
      </c>
      <c r="EN216" s="9" t="str">
        <f>IF(AND(ISNUMBER(AY216),ISNUMBER(DK216)),IF(AY216-VLOOKUP(BI216,NySiT!$L$2:$V$4,DK216,1)&lt;1,1,AY216-VLOOKUP(BI216,NySiT!$L$2:$V$4,DK216,1)),"")</f>
        <v/>
      </c>
      <c r="EO216" s="9" t="str">
        <f>IF(AND(ISNUMBER(AZ216),ISNUMBER(DK216)),IF(AZ216-VLOOKUP(BI216,NyVs!$L$2:$V$4,DK216,1)&lt;1,1,AZ216-VLOOKUP(BI216,NyVs!$L$2:$V$4,DK216,1)),"")</f>
        <v/>
      </c>
      <c r="EP216" s="9" t="str">
        <f>IF(AND(ISNUMBER(BA216),ISNUMBER(DK216)),IF(BA216-VLOOKUP(BI216,NyPp!$L$2:$V$4,DK216,1)&lt;1,1,BA216-VLOOKUP(BI216,NyPp!$L$2:$V$4,DK216,1)),"")</f>
        <v/>
      </c>
      <c r="EQ216" s="9" t="str">
        <f>IF(AND(ISNUMBER(BB216),ISNUMBER(DK216)),IF(BB216-VLOOKUP(BI216,NyIGS!$L$2:$V$4,DK216,1)&lt;40,40,BB216-VLOOKUP(BI216,NyIGS!$L$2:$V$4,DK216,1)),"")</f>
        <v/>
      </c>
      <c r="ER216" s="9" t="str">
        <f>IF(AND(ISNUMBER(BC216),ISNUMBER(DK216)),IF(BC216-VLOOKUP(BI216,NyIRS!$L$2:$V$4,DK216,1)&lt;40,40,BC216-VLOOKUP(BI216,NyIRS!$L$2:$V$4,DK216,1)),"")</f>
        <v/>
      </c>
      <c r="ES216" s="9" t="str">
        <f>IF(AND(ISNUMBER(BD216),ISNUMBER(DK216)),IF(BD216-VLOOKUP(BI216,NyIES!$L$2:$V$4,DK216,1)&lt;40,40,BD216-VLOOKUP(BI216,NyIES!$L$2:$V$4,DK216,1)),"")</f>
        <v/>
      </c>
      <c r="ET216" s="9" t="str">
        <f>IF(AND(ISNUMBER(BE216),ISNUMBER(DK216)),IF(BE216-VLOOKUP(BI216,NyISI!$L$2:$V$4,DK216,1)&lt;40,40,BE216-VLOOKUP(BI216,NyISI!$L$2:$V$4,DK216,1)),"")</f>
        <v/>
      </c>
      <c r="EU216" s="9" t="str">
        <f>IF(AND(ISNUMBER(DK216),DK216&lt;8),IF(AND(ISNUMBER(BF216),ISNUMBER(DK216)),IF(BF216-VLOOKUP(BI216,NyISS!$L$2:$V$4,DK216,1)&lt;40,40,BF216-VLOOKUP(BI216,NyISS!$L$2:$V$4,DK216,1)),""),"")</f>
        <v/>
      </c>
      <c r="EV216" s="9" t="str">
        <f>IF(AND(ISNUMBER(DK216),DK216&gt;7),IF(AND(ISNUMBER(BG216),ISNUMBER(DK216)),IF(BG216-VLOOKUP(BI216,NyISM!$L$2:$V$4,DK216,1)&lt;40,40,BG216-VLOOKUP(BI216,NyISM!$L$2:$V$4,DK216,1)),""),"")</f>
        <v/>
      </c>
      <c r="EW216" s="9" t="str">
        <f>IF(AND(ISNUMBER(BH216),ISNUMBER(DK216)),IF(BH216-VLOOKUP(BI216,NyIAM!$L$2:$V$4,DK216,1)&lt;40,40,BH216-VLOOKUP(BI216,NyIAM!$L$2:$V$4,DK216,1)),"")</f>
        <v/>
      </c>
      <c r="EX216" s="9" t="str">
        <f>IF(AND(ISNUMBER(AJ216),ISNUMBER(DK216)),IF(AJ216+VLOOKUP(BI216,NyFi!$L$2:$V$4,DK216,1)&gt;19,19,AJ216+VLOOKUP(BI216,NyFi!$L$2:$V$4,DK216,1)),"")</f>
        <v/>
      </c>
      <c r="EY216" s="9" t="str">
        <f>IF(AND(ISNUMBER(DK216),DK216&lt;8),IF(AND(ISNUMBER(AK216),ISNUMBER(DK216)),IF(AK216+VLOOKUP(BI216,NyGs!$L$2:$V$4,DK216,1)&gt;19,19,AK216+VLOOKUP(BI216,NyGs!$L$2:$V$4,DK216,1)),""),"")</f>
        <v/>
      </c>
      <c r="EZ216" s="9" t="str">
        <f>IF(AND(ISNUMBER(AL216),ISNUMBER(DK216)),IF(AL216+VLOOKUP(BI216,NyRm!$L$2:$V$4,DK216,1)&gt;19,19,AL216+VLOOKUP(BI216,NyRm!$L$2:$V$4,DK216,1)),"")</f>
        <v/>
      </c>
      <c r="FA216" s="9" t="str">
        <f>IF(AND(ISNUMBER(AM216),ISNUMBER(DK216)),IF(AM216+VLOOKUP(BI216,NyFm!$L$2:$V$4,DK216,1)&gt;19,19,AM216+VLOOKUP(BI216,NyFm!$L$2:$V$4,DK216,1)),"")</f>
        <v/>
      </c>
      <c r="FB216" s="9" t="str">
        <f>IF(AND(ISNUMBER(DK216),DK216&lt;8),IF(AND(ISNUMBER(AN216),ISNUMBER(DK216)),IF(AN216+VLOOKUP(BI216,NyLi1R!$L$2:$V$4,DK216,1)&gt;19,19,AN216+VLOOKUP(BI216,NyLi1R!$L$2:$V$4,DK216,1)),""),"")</f>
        <v/>
      </c>
      <c r="FC216" s="9" t="str">
        <f>IF(AND(ISNUMBER(DK216),DK216&lt;8),IF(AND(ISNUMBER(AO216),ISNUMBER(DK216)),IF(AO216+VLOOKUP(BI216,NyLi1E!$L$2:$V$4,DK216,1)&gt;19,19,AO216+VLOOKUP(BI216,NyLi1E!$L$2:$V$4,DK216,1)),""),"")</f>
        <v/>
      </c>
      <c r="FD216" s="9" t="str">
        <f>IF(AND(ISNUMBER(DK216),DK216&lt;8),IF(AND(ISNUMBER(AP216),ISNUMBER(DK216)),IF(AP216+VLOOKUP(BI216,NyLi1T!$L$2:$V$4,DK216,1)&gt;19,19,AP216+VLOOKUP(BI216,NyLi1T!$L$2:$V$4,DK216,1)),""),"")</f>
        <v/>
      </c>
      <c r="FE216" s="9" t="str">
        <f>IF(AND(ISNUMBER(DK216),DK216&gt;7),IF(AND(ISNUMBER(AQ216),ISNUMBER(DK216)),IF(AQ216+VLOOKUP(BI216,NyLi2R!$L$2:$V$4,DK216,1)&gt;19,19,AQ216+VLOOKUP(BI216,NyLi2R!$L$2:$V$4,DK216,1)),""),"")</f>
        <v/>
      </c>
      <c r="FF216" s="9" t="str">
        <f>IF(AND(ISNUMBER(DK216),DK216&gt;7),IF(AND(ISNUMBER(AR216),ISNUMBER(DK216)),IF(AR216+VLOOKUP(BI216,NyLi2E!$L$2:$V$4,DK216,1)&gt;19,19,AR216+VLOOKUP(BI216,NyLi2E!$L$2:$V$4,DK216,1)),""),"")</f>
        <v/>
      </c>
      <c r="FG216" s="9" t="str">
        <f>IF(AND(ISNUMBER(DK216),DK216&gt;7),IF(AND(ISNUMBER(AS216),ISNUMBER(DK216)),IF(AS216+VLOOKUP(BI216,NyLi2T!$L$2:$V$4,DK216,1)&gt;19,19,AS216+VLOOKUP(BI216,NyLi2T!$L$2:$V$4,DK216,1)),""),"")</f>
        <v/>
      </c>
      <c r="FH216" s="9" t="str">
        <f>IF(AND(ISNUMBER(DK216),DK216&lt;8),IF(AND(ISNUMBER(AT216),ISNUMBER(DK216)),IF(AT216+VLOOKUP(BI216,NySs!$L$2:$V$4,DK216,1)&gt;19,19,AT216+VLOOKUP(BI216,NySs!$L$2:$V$4,DK216,1)),""),"")</f>
        <v/>
      </c>
      <c r="FI216" s="9" t="str">
        <f>IF(AND(ISNUMBER(DK216),DK216&lt;9),IF(AND(ISNUMBER(AU216),ISNUMBER(DK216)),IF(AU216+VLOOKUP(BI216,NyEo!$L$2:$V$4,DK216,1)&gt;19,19,AU216+VLOOKUP(BI216,NyEo!$L$2:$V$4,DK216,1)),""),"")</f>
        <v/>
      </c>
      <c r="FJ216" s="9" t="str">
        <f>IF(AND(ISNUMBER(DK216),DK216&gt;7),IF(AND(ISNUMBER(AV216),ISNUMBER(DK216)),IF(AV216+VLOOKUP(BI216,NyHt!$L$2:$V$4,DK216,1)&gt;19,19,AV216+VLOOKUP(BI216,NyHt!$L$2:$V$4,DK216,1)),""),"")</f>
        <v/>
      </c>
      <c r="FK216" s="9" t="str">
        <f>IF(AND(ISNUMBER(AW216),ISNUMBER(DK216)),IF(AW216+VLOOKUP(BI216,NySiF!$L$2:$V$4,DK216,1)&gt;19,19,AW216+VLOOKUP(BI216,NySiF!$L$2:$V$4,DK216,1)),"")</f>
        <v/>
      </c>
      <c r="FL216" s="9" t="str">
        <f>IF(AND(ISNUMBER(AX216),ISNUMBER(DK216)),IF(AX216+VLOOKUP(BI216,NySiB!$L$2:$V$4,DK216,1)&gt;19,19,AX216+VLOOKUP(BI216,NySiB!$L$2:$V$4,DK216,1)),"")</f>
        <v/>
      </c>
      <c r="FM216" s="9" t="str">
        <f>IF(AND(ISNUMBER(AY216),ISNUMBER(DK216)),IF(AY216+VLOOKUP(BI216,NySiT!$L$2:$V$4,DK216,1)&gt;19,19,AY216+VLOOKUP(BI216,NySiT!$L$2:$V$4,DK216,1)),"")</f>
        <v/>
      </c>
      <c r="FN216" s="9" t="str">
        <f>IF(AND(ISNUMBER(AZ216),ISNUMBER(DK216)),IF(AZ216+VLOOKUP(BI216,NyVs!$L$2:$V$4,DK216,1)&gt;19,19,AZ216+VLOOKUP(BI216,NyVs!$L$2:$V$4,DK216,1)),"")</f>
        <v/>
      </c>
      <c r="FO216" s="9" t="str">
        <f>IF(AND(ISNUMBER(BA216),ISNUMBER(DK216)),IF(BA216+VLOOKUP(BI216,NyPp!$L$2:$V$4,DK216,1)&gt;19,19,BA216+VLOOKUP(BI216,NyPp!$L$2:$V$4,DK216,1)),"")</f>
        <v/>
      </c>
      <c r="FP216" s="9" t="str">
        <f>IF(AND(ISNUMBER(BB216),ISNUMBER(DK216)),IF(BB216+VLOOKUP(BI216,NyIGS!$L$2:$V$4,DK216,1)&gt;160,160,BB216+VLOOKUP(BI216,NyIGS!$L$2:$V$4,DK216,1)),"")</f>
        <v/>
      </c>
      <c r="FQ216" s="9" t="str">
        <f>IF(AND(ISNUMBER(BC216),ISNUMBER(DK216)),IF(BC216+VLOOKUP(BI216,NyIRS!$L$2:$V$4,DK216,1)&gt;160,160,BC216+VLOOKUP(BI216,NyIRS!$L$2:$V$4,DK216,1)),"")</f>
        <v/>
      </c>
      <c r="FR216" s="9" t="str">
        <f>IF(AND(ISNUMBER(BD216),ISNUMBER(DK216)),IF(BD216+VLOOKUP(BI216,NyIES!$L$2:$V$4,DK216,1)&gt;160,160, BD216+VLOOKUP(BI216,NyIES!$L$2:$V$4,DK216,1)),"")</f>
        <v/>
      </c>
      <c r="FS216" s="9" t="str">
        <f>IF(AND(ISNUMBER(BE216),ISNUMBER(DK216)),IF(BE216+VLOOKUP(BI216,NyISI!$L$2:$V$4,DK216,1)&gt;160,160,BE216+VLOOKUP(BI216,NyISI!$L$2:$V$4,DK216,1)),"")</f>
        <v/>
      </c>
      <c r="FT216" s="9" t="str">
        <f>IF(AND(ISNUMBER(DK216),DK216&lt;8),IF(AND(ISNUMBER(BF216),ISNUMBER(DK216)),IF(BF216+VLOOKUP(BI216,NyISS!$L$2:$V$4,DK216,1)&gt;160,160,BF216+VLOOKUP(BI216,NyISS!$L$2:$V$4,DK216,1)),""),"")</f>
        <v/>
      </c>
      <c r="FU216" s="9" t="str">
        <f>IF(AND(ISNUMBER(DK216),DK216&gt;7),IF(AND(ISNUMBER(BG216),ISNUMBER(DK216)),IF(BG216+VLOOKUP(BI216,NyISM!$L$2:$V$4,DK216,1)&gt;160,160,BG216+VLOOKUP(BI216,NyISM!$L$2:$V$4,DK216,1)),""),"")</f>
        <v/>
      </c>
      <c r="FV216" s="9" t="str">
        <f>IF(AND(ISNUMBER(BH216),ISNUMBER(DK216)),IF(BH216+VLOOKUP(BI216,NyIAM!$L$2:$V$4,DK216,1)&gt;160,160,BH216+VLOOKUP(BI216,NyIAM!$L$2:$V$4,DK216,1)),"")</f>
        <v/>
      </c>
    </row>
    <row r="217" spans="1:178" x14ac:dyDescent="0.2">
      <c r="A217" s="51"/>
      <c r="B217" s="51"/>
      <c r="C217" s="51"/>
      <c r="D217" s="51"/>
      <c r="E217" s="51"/>
      <c r="F217" s="51"/>
      <c r="G217" s="51"/>
      <c r="H217" s="51"/>
      <c r="I217" s="51"/>
      <c r="J217" s="52"/>
      <c r="K217" s="52"/>
      <c r="L217" s="53"/>
      <c r="M217" s="53"/>
      <c r="N217" s="58" t="str">
        <f t="shared" si="66"/>
        <v/>
      </c>
      <c r="O217" s="53"/>
      <c r="P217" s="53"/>
      <c r="Q217" s="53"/>
      <c r="R217" s="53"/>
      <c r="S217" s="53"/>
      <c r="T217" s="53"/>
      <c r="U217" s="53"/>
      <c r="V217" s="53"/>
      <c r="W217" s="53"/>
      <c r="X217" s="53"/>
      <c r="Y217" s="53"/>
      <c r="Z217" s="53"/>
      <c r="AA217" s="53"/>
      <c r="AB217" s="53"/>
      <c r="AC217" s="53"/>
      <c r="AD217" s="53"/>
      <c r="AE217" s="53"/>
      <c r="AF217" s="53"/>
      <c r="AG217" s="53"/>
      <c r="AH217" s="53"/>
      <c r="AI217" s="53"/>
      <c r="AJ217" s="4" t="str">
        <f>IF(O217="","",IF(ISNUMBER(N217),VLOOKUP(O217,NyFi!$A$2:$K$40,DK217),""))</f>
        <v/>
      </c>
      <c r="AK217" s="4" t="str">
        <f>IF(P217="","",IF(AND(ISNUMBER(N217),DK217&lt;8),VLOOKUP(P217,NyGs!$A$2:$G$41,DK217),""))</f>
        <v/>
      </c>
      <c r="AL217" s="4" t="str">
        <f>IF(AA217="","",IF(ISNUMBER(N217),VLOOKUP(AA217,NyRm!$A$2:$K$56,DK217),""))</f>
        <v/>
      </c>
      <c r="AM217" s="4" t="str">
        <f>IF(Z217="","",IF(ISNUMBER(N217),VLOOKUP(Z217,NyFm!$A$2:$K$46,DK217),""))</f>
        <v/>
      </c>
      <c r="AN217" s="4" t="str">
        <f>IF(U217="","",IF(AND(ISNUMBER(N217),DK217&lt;8),VLOOKUP(U217,NyLi1R!$A$2:$G$20,DK217),""))</f>
        <v/>
      </c>
      <c r="AO217" s="4" t="str">
        <f>IF(V217="","",IF(AND(ISNUMBER(N217),DK217&lt;8),VLOOKUP(V217,NyLi1E!$A$2:$G$20,DK217),""))</f>
        <v/>
      </c>
      <c r="AP217" s="4" t="str">
        <f>IF(AND(ISNUMBER(N217),ISNUMBER(AN217),ISNUMBER(AO217),DK217&lt;8),VLOOKUP(AN217+AO217,NyLi1T!$A$2:$G$40,DK217),"")</f>
        <v/>
      </c>
      <c r="AQ217" s="4" t="str">
        <f>IF(W217="","",IF(AND(ISNUMBER(N217),DK217&gt;7),VLOOKUP(W217,NyLi2R!$A$2:$K$20,DK217),""))</f>
        <v/>
      </c>
      <c r="AR217" s="4" t="str">
        <f>IF(X217="","",IF(AND(ISNUMBER(N217),DK217&gt;7),VLOOKUP(X217,NyLi2E!$A$2:$K$20,DK217),""))</f>
        <v/>
      </c>
      <c r="AS217" s="4" t="str">
        <f>IF(AND(ISNUMBER(N217),ISNUMBER(AQ217),ISNUMBER(AR217),DK217&gt;7),VLOOKUP(AQ217+AR217,NyLi2T!$A$2:$K$40,DK217),"")</f>
        <v/>
      </c>
      <c r="AT217" s="4" t="str">
        <f>IF(AE217="","",IF(AND(ISNUMBER(N217),DK217&lt;8),VLOOKUP(AE217,NySs!$A$2:$G$28,DK217),""))</f>
        <v/>
      </c>
      <c r="AU217" s="4" t="str">
        <f>IF(AD217="","",IF(AND(ISNUMBER(N217),DK217&lt;9),VLOOKUP(AD217,NyEo!$A$2:$H$22,DK217),""))</f>
        <v/>
      </c>
      <c r="AV217" s="4" t="str">
        <f>IF(Q217="","",IF(AND(ISNUMBER(N217),DK217&gt;7),VLOOKUP(Q217,NyHt!$A$2:$K$17,DK217),""))</f>
        <v/>
      </c>
      <c r="AW217" s="4" t="str">
        <f>IF(R217="","",IF(ISNUMBER(N217),VLOOKUP(R217,NySiF!$A$2:$K$18,DK217),""))</f>
        <v/>
      </c>
      <c r="AX217" s="4" t="str">
        <f>IF(S217="","",IF(ISNUMBER(N217),VLOOKUP(S217,NySiB!$A$2:$K$16,DK217),""))</f>
        <v/>
      </c>
      <c r="AY217" s="4" t="str">
        <f>IF(T217="","",IF(ISNUMBER(N217),VLOOKUP(T217,NySiT!$A$2:$K$32,DK217),""))</f>
        <v/>
      </c>
      <c r="AZ217" s="4" t="str">
        <f>IF(Y217="","",IF(ISNUMBER(N217),VLOOKUP(Y217,NyVs!$A$2:$K$86,DK217),""))</f>
        <v/>
      </c>
      <c r="BA217" s="4" t="str">
        <f>IF(AI217="","",IF(ISNUMBER(N217),VLOOKUP(AI217,NyPp!$A$2:$K$202,DK217),""))</f>
        <v/>
      </c>
      <c r="BB217" s="4" t="str">
        <f>IF(AND(ISNUMBER(AJ217),ISNUMBER(AK217),ISNUMBER(AL217),ISNUMBER(AM217),DK217&lt;8),IF(COUNTIF(O217,0)+COUNTIF(P217,0)+COUNTIF(AA217,0)+COUNTIF(Z217,0)&gt;1,"",VLOOKUP(AJ217+AK217+AL217+AM217,NyIGS!$A$2:$K$78,DK217)),IF(AND(ISNUMBER(AJ217),ISNUMBER(AL217),ISNUMBER(AM217),ISNUMBER(AS217),DK217&gt;7),IF(COUNTIF(O217,0)+COUNTIF(AA217,0)+COUNTIF(Z217,0)+AND(COUNTIF(W217,0),COUNTIF(X217,0))&gt;1,"",VLOOKUP(AJ217+AL217+AM217+AS217,NyIGS!$A$2:$K$78,DK217)),""))</f>
        <v/>
      </c>
      <c r="BC217" s="4" t="str">
        <f>IF(AND(ISNUMBER(AJ217),ISNUMBER(AN217),ISNUMBER(AT217),DK217&lt;8),IF(COUNTIF(O217,0)+COUNTIF(U217,0)+COUNTIF(AE217,0)&gt;1,"",VLOOKUP(AJ217+AN217+AT217,NyIRS!$A$2:$K$59,DK217)),IF(AND(ISNUMBER(AJ217),ISNUMBER(AQ217),DK217&gt;7),IF(COUNTIF(O217,0)+COUNTIF(W217,0)&gt;1,"",VLOOKUP(AJ217+AQ217,NyIRS!$A$2:$K$59,DK217)),""))</f>
        <v/>
      </c>
      <c r="BD217" s="4" t="str">
        <f>IF(AND(ISNUMBER(AK217),ISNUMBER(AL217),ISNUMBER(AM217),DK217&lt;8),IF(COUNTIF(P217,0)+COUNTIF(AA217,0)+COUNTIF(Z217,0)&gt;1,"",VLOOKUP(AK217+AL217+AM217,NyIES!$A$2:$K$59,DK217)),IF(AND(ISNUMBER(AL217),ISNUMBER(AM217),ISNUMBER(AR217),DK217&gt;7),IF(COUNTIF(AA217,0)+COUNTIF(Z217,0)+COUNTIF(X217,0)&gt;1,"",VLOOKUP(AL217+AM217+AR217,NyIES!$A$2:$K$59,DK217)),""))</f>
        <v/>
      </c>
      <c r="BE217" s="4" t="str">
        <f>IF(AND(ISNUMBER(AJ217),ISNUMBER(AP217),ISNUMBER(AU217),DK217&lt;8),IF(COUNTIF(O217,0)+AND(COUNTIF(U217,0),COUNTIF(V217,0))+COUNTIF(AD217,0)&gt;1,"",VLOOKUP(AJ217+AP217+AU217,NyISI!$A$2:$K$59,DK217)),IF(AND(ISNUMBER(AS217),ISNUMBER(AU217),ISNUMBER(AV217),DK217=8),IF(COUNTIF(AD217,0)+COUNTIF(Q217,0)+AND(COUNTIF(W217,0),COUNTIF(X217,0))&gt;1,"",VLOOKUP(AS217+AU217+AV217,NyISI!$A$2:$K$59,DK217)),IF(AND(ISNUMBER(AS217),ISNUMBER(AV217),DK217&gt;8),IF(COUNTIF(Q217,0)+AND(COUNTIF(W217,0),COUNTIF(X217,0))&gt;1,"",VLOOKUP(AS217+AV217,NyISI!$A$2:$K$59,DK217)),"")))</f>
        <v/>
      </c>
      <c r="BF217" s="4" t="str">
        <f>IF(AND(ISNUMBER(AT217),ISNUMBER(AK217),ISNUMBER(AL217),ISNUMBER(AM217),DK217&lt;8),IF(COUNTIF(P217,0)+COUNTIF(AA217,0)+COUNTIF(Z217,0)+COUNTIF(AE217,0)&gt;1,"",VLOOKUP(AT217+AK217+AL217+AM217,NyISS!$A$2:$G$78,DK217)),"")</f>
        <v/>
      </c>
      <c r="BG217" s="4" t="str">
        <f>IF(AND(ISNUMBER(AJ217),ISNUMBER(AL217),ISNUMBER(AM217),DK217&gt;7),IF(COUNTIF(O217,0)+COUNTIF(AA217,0)+COUNTIF(Z217,0)&gt;1,"",VLOOKUP(AJ217+AL217+AM217,NyISM!$A$2:$K$59,DK217)),"")</f>
        <v/>
      </c>
      <c r="BH217" s="4" t="str">
        <f>IF(AND(ISNUMBER(AY217),ISNUMBER(AZ217)),IF(COUNTIF(T217,0)+COUNTIF(Y217,0)&gt;1,"",VLOOKUP(AY217+AZ217,NyIAM!$A$2:$K$40,DK217)),"")</f>
        <v/>
      </c>
      <c r="BJ217" s="4" t="str">
        <f>IF(ISNUMBER(BB217),VLOOKUP(BB217,Percentil!$A$2:$B$122,2,1),"")</f>
        <v/>
      </c>
      <c r="BK217" s="4" t="str">
        <f>IF(ISNUMBER(BC217),VLOOKUP(BC217,Percentil!$A$2:$B$122,2,1),"")</f>
        <v/>
      </c>
      <c r="BL217" s="4" t="str">
        <f>IF(ISNUMBER(BD217),VLOOKUP(BD217,Percentil!$A$2:$B$122,2,1),"")</f>
        <v/>
      </c>
      <c r="BM217" s="4" t="str">
        <f>IF(ISNUMBER(BE217),VLOOKUP(BE217,Percentil!$A$2:$B$122,2,1),"")</f>
        <v/>
      </c>
      <c r="BN217" s="4" t="str">
        <f>IF(ISNUMBER(BF217),VLOOKUP(BF217,Percentil!$A$2:$B$122,2,1),"")</f>
        <v/>
      </c>
      <c r="BO217" s="4" t="str">
        <f>IF(ISNUMBER(BG217),VLOOKUP(BG217,Percentil!$A$2:$B$122,2,1),"")</f>
        <v/>
      </c>
      <c r="BP217" s="4" t="str">
        <f>IF(ISNUMBER(BH217),VLOOKUP(BH217,Percentil!$A$2:$B$122,2,1),"")</f>
        <v/>
      </c>
      <c r="BQ217" s="4" t="str">
        <f>IF(AND(ISNUMBER(AJ217),ISNUMBER(DK217)),IF(AJ217-VLOOKUP(BI217,NyFi!$L$2:$V$4,DK217,1)&lt;1,1 &amp; " - " &amp; AJ217+VLOOKUP(BI217,NyFi!$L$2:$V$4,DK217,1),IF(AJ217+VLOOKUP(BI217,NyFi!$L$2:$V$4,DK217,1)&gt;19,AJ217-VLOOKUP(BI217,NyFi!$L$2:$V$4,DK217,1) &amp; " - " &amp; 19,AJ217-VLOOKUP(BI217,NyFi!$L$2:$V$4,DK217,1) &amp; " - " &amp; AJ217+VLOOKUP(BI217,NyFi!$L$2:$V$4,DK217,1))),"")</f>
        <v/>
      </c>
      <c r="BR217" s="4" t="str">
        <f>IF(AND(ISNUMBER(DK217),DK217&lt;8),IF(AND(ISNUMBER(AK217),ISNUMBER(DK217)),IF(AK217-VLOOKUP(BI217,NyGs!$L$2:$V$4,DK217,1)&lt;1,1 &amp; " - " &amp; AK217+VLOOKUP(BI217,NyGs!$L$2:$V$4,DK217,1),IF(AK217+VLOOKUP(BI217,NyGs!$L$2:$V$4,DK217,1)&gt;19,AK217-VLOOKUP(BI217,NyGs!$L$2:$V$4,DK217,1) &amp; " - " &amp; 19,AK217-VLOOKUP(BI217,NyGs!$L$2:$V$4,DK217,1) &amp; " - " &amp; AK217+VLOOKUP(BI217,NyGs!$L$2:$V$4,DK217,1))),""),"")</f>
        <v/>
      </c>
      <c r="BS217" s="4" t="str">
        <f>IF(AND(ISNUMBER(AL217),ISNUMBER(DK217)),IF(AL217-VLOOKUP(BI217,NyRm!$L$2:$V$4,DK217,1)&lt;1,1 &amp; " - " &amp; AL217+VLOOKUP(BI217,NyRm!$L$2:$V$4,DK217,1),IF(AL217+VLOOKUP(BI217,NyRm!$L$2:$V$4,DK217,1)&gt;19,AL217-VLOOKUP(BI217,NyRm!$L$2:$V$4,DK217,1) &amp; " - " &amp; 19,AL217-VLOOKUP(BI217,NyRm!$L$2:$V$4,DK217,1) &amp; " - " &amp; AL217+VLOOKUP(BI217,NyRm!$L$2:$V$4,DK217,1))),"")</f>
        <v/>
      </c>
      <c r="BT217" s="4" t="str">
        <f>IF(AND(ISNUMBER(AM217),ISNUMBER(DK217)),IF(AM217-VLOOKUP(BI217,NyFm!$L$2:$V$4,DK217,1)&lt;1,1 &amp; " - " &amp; AM217+VLOOKUP(BI217,NyFm!$L$2:$V$4,DK217,1),IF(AM217+VLOOKUP(BI217,NyFm!$L$2:$V$4,DK217,1)&gt;19,AM217-VLOOKUP(BI217,NyFm!$L$2:$V$4,DK217,1) &amp; " - " &amp; 19,AM217-VLOOKUP(BI217,NyFm!$L$2:$V$4,DK217,1) &amp; " - " &amp; AM217+VLOOKUP(BI217,NyFm!$L$2:$V$4,DK217,1))),"")</f>
        <v/>
      </c>
      <c r="BU217" s="4" t="str">
        <f>IF(AND(ISNUMBER(DK217),DK217&lt;8),IF(AND(ISNUMBER(AN217),ISNUMBER(DK217)),IF(AN217-VLOOKUP(BI217,NyLi1R!$L$2:$V$4,DK217,1)&lt;1,1 &amp; " - " &amp; AN217+VLOOKUP(BI217,NyLi1R!$L$2:$V$4,DK217,1),IF(AN217+VLOOKUP(BI217,NyLi1R!$L$2:$V$4,DK217,1)&gt;19,AN217-VLOOKUP(BI217,NyLi1R!$L$2:$V$4,DK217,1) &amp; " - " &amp; 19,AN217-VLOOKUP(BI217,NyLi1R!$L$2:$V$4,DK217,1) &amp; " - " &amp; AN217+VLOOKUP(BI217,NyLi1R!$L$2:$V$4,DK217,1))),""),"")</f>
        <v/>
      </c>
      <c r="BV217" s="4" t="str">
        <f>IF(AND(ISNUMBER(DK217),DK217&lt;8),IF(AND(ISNUMBER(AO217),ISNUMBER(DK217)),IF(AO217-VLOOKUP(BI217,NyLi1E!$L$2:$V$4,DK217,1)&lt;1,1 &amp; " - " &amp; AO217+VLOOKUP(BI217,NyLi1E!$L$2:$V$4,DK217,1),IF(AO217+VLOOKUP(BI217,NyLi1E!$L$2:$V$4,DK217,1)&gt;19,AO217-VLOOKUP(BI217,NyLi1E!$L$2:$V$4,DK217,1) &amp; " - " &amp; 19,AO217-VLOOKUP(BI217,NyLi1E!$L$2:$V$4,DK217,1) &amp; " - " &amp; AO217+VLOOKUP(BI217,NyLi1E!$L$2:$V$4,DK217,1))),""),"")</f>
        <v/>
      </c>
      <c r="BW217" s="4" t="str">
        <f>IF(AND(ISNUMBER(DK217),DK217&lt;8),IF(AND(ISNUMBER(AP217),ISNUMBER(DK217)),IF(AP217-VLOOKUP(BI217,NyLi1T!$L$2:$V$4,DK217,1)&lt;1,1 &amp; " - " &amp; AP217+VLOOKUP(BI217,NyLi1T!$L$2:$V$4,DK217,1),IF(AP217+VLOOKUP(BI217,NyLi1T!$L$2:$V$4,DK217,1)&gt;19,AP217-VLOOKUP(BI217,NyLi1T!$L$2:$V$4,DK217,1) &amp; " - " &amp; 19,AP217-VLOOKUP(BI217,NyLi1T!$L$2:$V$4,DK217,1) &amp; " - " &amp; AP217+VLOOKUP(BI217,NyLi1T!$L$2:$V$4,DK217,1))),""),"")</f>
        <v/>
      </c>
      <c r="BX217" s="4" t="str">
        <f>IF(AND(ISNUMBER(DK217),DK217&gt;7),IF(AND(ISNUMBER(AQ217),ISNUMBER(DK217)),IF(AQ217-VLOOKUP(BI217,NyLi2R!$L$2:$V$4,DK217,1)&lt;1,1 &amp; " - " &amp; AQ217+VLOOKUP(BI217,NyLi2R!$L$2:$V$4,DK217,1),IF(AQ217+VLOOKUP(BI217,NyLi2R!$L$2:$V$4,DK217,1)&gt;19,AQ217-VLOOKUP(BI217,NyLi2R!$L$2:$V$4,DK217,1) &amp; " - " &amp; 19,AQ217-VLOOKUP(BI217,NyLi2R!$L$2:$V$4,DK217,1) &amp; " - " &amp; AQ217+VLOOKUP(BI217,NyLi2R!$L$2:$V$4,DK217,1))),""),"")</f>
        <v/>
      </c>
      <c r="BY217" s="4" t="str">
        <f>IF(AND(ISNUMBER(DK217),DK217&gt;7),IF(AND(ISNUMBER(AR217),ISNUMBER(DK217)),IF(AR217-VLOOKUP(BI217,NyLi2E!$L$2:$V$4,DK217,1)&lt;1,1 &amp; " - " &amp; AR217+VLOOKUP(BI217,NyLi2E!$L$2:$V$4,DK217,1),IF(AR217+VLOOKUP(BI217,NyLi2E!$L$2:$V$4,DK217,1)&gt;19,AR217-VLOOKUP(BI217,NyLi2E!$L$2:$V$4,DK217,1) &amp; " - " &amp; 19,AR217-VLOOKUP(BI217,NyLi2E!$L$2:$V$4,DK217,1) &amp; " - " &amp; AR217+VLOOKUP(BI217,NyLi2E!$L$2:$V$4,DK217,1))),""),"")</f>
        <v/>
      </c>
      <c r="BZ217" s="4" t="str">
        <f>IF(AND(ISNUMBER(DK217),DK217&gt;7),IF(AND(ISNUMBER(AS217),ISNUMBER(DK217)),IF(AS217-VLOOKUP(BI217,NyLi2T!$L$2:$V$4,DK217,1)&lt;1,1 &amp; " - " &amp; AS217+VLOOKUP(BI217,NyLi2T!$L$2:$V$4,DK217,1),IF(AS217+VLOOKUP(BI217,NyLi2T!$L$2:$V$4,DK217,1)&gt;19,AS217-VLOOKUP(BI217,NyLi2T!$L$2:$V$4,DK217,1) &amp; " - " &amp; 19,AS217-VLOOKUP(BI217,NyLi2T!$L$2:$V$4,DK217,1) &amp; " - " &amp; AS217+VLOOKUP(BI217,NyLi2T!$L$2:$V$4,DK217,1))),""),"")</f>
        <v/>
      </c>
      <c r="CA217" s="4" t="str">
        <f>IF(AND(ISNUMBER(DK217),DK217&lt;8),IF(AND(ISNUMBER(AT217),ISNUMBER(DK217)),IF(AT217-VLOOKUP(BI217,NySs!$L$2:$V$4,DK217,1)&lt;1,1 &amp; " - " &amp; AT217+VLOOKUP(BI217,NySs!$L$2:$V$4,DK217,1),IF(AT217+VLOOKUP(BI217,NySs!$L$2:$V$4,DK217,1)&gt;19,AT217-VLOOKUP(BI217,NySs!$L$2:$V$4,DK217,1) &amp; " - " &amp; 19,AT217-VLOOKUP(BI217,NySs!$L$2:$V$4,DK217,1) &amp; " - " &amp; AT217+VLOOKUP(BI217,NySs!$L$2:$V$4,DK217,1))),""),"")</f>
        <v/>
      </c>
      <c r="CB217" s="4" t="str">
        <f>IF(AND(ISNUMBER(DK217),DK217&lt;9),IF(AND(ISNUMBER(AU217),ISNUMBER(DK217)),IF(AU217-VLOOKUP(BI217,NyEo!$L$2:$V$4,DK217,1)&lt;1,1 &amp; " - " &amp; AU217+VLOOKUP(BI217,NyEo!$L$2:$V$4,DK217,1),IF(AU217+VLOOKUP(BI217,NyEo!$L$2:$V$4,DK217,1)&gt;19,AU217-VLOOKUP(BI217,NyEo!$L$2:$V$4,DK217,1) &amp; " - " &amp; 19,AU217-VLOOKUP(BI217,NyEo!$L$2:$V$4,DK217,1) &amp; " - " &amp; AU217+VLOOKUP(BI217,NyEo!$L$2:$V$4,DK217,1))),""),"")</f>
        <v/>
      </c>
      <c r="CC217" s="4" t="str">
        <f>IF(AND(ISNUMBER(DK217),DK217&gt;7),IF(AND(ISNUMBER(AV217),ISNUMBER(DK217)),IF(AV217-VLOOKUP(BI217,NyHt!$L$2:$V$4,DK217,1)&lt;1,1 &amp; " - " &amp; AV217+VLOOKUP(BI217,NyHt!$L$2:$V$4,DK217,1),IF(AV217+VLOOKUP(BI217,NyHt!$L$2:$V$4,DK217,1)&gt;19,AV217-VLOOKUP(BI217,NyHt!$L$2:$V$4,DK217,1) &amp; " - " &amp; 19,AV217-VLOOKUP(BI217,NyHt!$L$2:$V$4,DK217,1) &amp; " - " &amp; AV217+VLOOKUP(BI217,NyHt!$L$2:$V$4,DK217,1))),""),"")</f>
        <v/>
      </c>
      <c r="CD217" s="4" t="str">
        <f>IF(AND(ISNUMBER(AW217),ISNUMBER(DK217)),IF(AW217-VLOOKUP(BI217,NySiF!$L$2:$V$4,DK217,1)&lt;1,1 &amp; " - " &amp; AW217+VLOOKUP(BI217,NySiF!$L$2:$V$4,DK217,1),IF(AW217+VLOOKUP(BI217,NySiF!$L$2:$V$4,DK217,1)&gt;19,AW217-VLOOKUP(BI217,NySiF!$L$2:$V$4,DK217,1) &amp; " - " &amp; 19,AW217-VLOOKUP(BI217,NySiF!$L$2:$V$4,DK217,1) &amp; " - " &amp; AW217+VLOOKUP(BI217,NySiF!$L$2:$V$4,DK217,1))),"")</f>
        <v/>
      </c>
      <c r="CE217" s="4" t="str">
        <f>IF(AND(ISNUMBER(AX217),ISNUMBER(DK217)),IF(AX217-VLOOKUP(BI217,NySiB!$L$2:$V$4,DK217,1)&lt;1,1 &amp; " - " &amp; AX217+VLOOKUP(BI217,NySiB!$L$2:$V$4,DK217,1),IF(AX217+VLOOKUP(BI217,NySiB!$L$2:$V$4,DK217,1)&gt;19,AX217-VLOOKUP(BI217,NySiB!$L$2:$V$4,DK217,1) &amp; " - " &amp; 19,AX217-VLOOKUP(BI217,NySiB!$L$2:$V$4,DK217,1) &amp; " - " &amp; AX217+VLOOKUP(BI217,NySiB!$L$2:$V$4,DK217,1))),"")</f>
        <v/>
      </c>
      <c r="CF217" s="4" t="str">
        <f>IF(AND(ISNUMBER(AY217),ISNUMBER(DK217)),IF(AY217-VLOOKUP(BI217,NySiT!$L$2:$V$4,DK217,1)&lt;1,1 &amp; " - " &amp; AY217+VLOOKUP(BI217,NySiT!$L$2:$V$4,DK217,1),IF(AY217+VLOOKUP(BI217,NySiT!$L$2:$V$4,DK217,1)&gt;19,AY217-VLOOKUP(BI217,NySiT!$L$2:$V$4,DK217,1) &amp; " - " &amp; 19,AY217-VLOOKUP(BI217,NySiT!$L$2:$V$4,DK217,1) &amp; " - " &amp; AY217+VLOOKUP(BI217,NySiT!$L$2:$V$4,DK217,1))),"")</f>
        <v/>
      </c>
      <c r="CG217" s="4" t="str">
        <f>IF(AND(ISNUMBER(AZ217),ISNUMBER(DK217)),IF(AZ217-VLOOKUP(BI217,NyVs!$L$2:$V$4,DK217,1)&lt;1,1 &amp; " - " &amp; AZ217+VLOOKUP(BI217,NyVs!$L$2:$V$4,DK217,1),IF(AZ217+VLOOKUP(BI217,NyVs!$L$2:$V$4,DK217,1)&gt;19,AZ217-VLOOKUP(BI217,NyVs!$L$2:$V$4,DK217,1) &amp; " - " &amp; 19,AZ217-VLOOKUP(BI217,NyVs!$L$2:$V$4,DK217,1) &amp; " - " &amp; AZ217+VLOOKUP(BI217,NyVs!$L$2:$V$4,DK217,1))),"")</f>
        <v/>
      </c>
      <c r="CH217" s="4" t="str">
        <f>IF(AND(ISNUMBER(BA217),ISNUMBER(DK217)),IF(BA217-VLOOKUP(BI217,NyPp!$L$2:$V$4,DK217,1)&lt;1,1 &amp; " - " &amp; BA217+VLOOKUP(BI217,NyPp!$L$2:$V$4,DK217,1),IF(BA217+VLOOKUP(BI217,NyPp!$L$2:$V$4,DK217,1)&gt;19,BA217-VLOOKUP(BI217,NyPp!$L$2:$V$4,DK217,1) &amp; " - " &amp; 19,BA217-VLOOKUP(BI217,NyPp!$L$2:$V$4,DK217,1) &amp; " - " &amp; BA217+VLOOKUP(BI217,NyPp!$L$2:$V$4,DK217,1))),"")</f>
        <v/>
      </c>
      <c r="CI217" s="4" t="str">
        <f>IF(AND(ISNUMBER(BB217),ISNUMBER(DK217)),IF(BB217-VLOOKUP(BI217,NyIGS!$L$2:$V$4,DK217,1)&lt;40,40 &amp; " - " &amp; BB217+VLOOKUP(BI217,NyIGS!$L$2:$V$4,DK217,1),IF(BB217+VLOOKUP(BI217,NyIGS!$L$2:$V$4,DK217,1)&gt;160,BB217-VLOOKUP(BI217,NyIGS!$L$2:$V$4,DK217,1) &amp; " - " &amp; 160,BB217-VLOOKUP(BI217,NyIGS!$L$2:$V$4,DK217,1) &amp; " - " &amp; BB217+VLOOKUP(BI217,NyIGS!$L$2:$V$4,DK217,1))),"")</f>
        <v/>
      </c>
      <c r="CJ217" s="4" t="str">
        <f>IF(AND(ISNUMBER(BC217),ISNUMBER(DK217)),IF(BC217-VLOOKUP(BI217,NyIRS!$L$2:$V$4,DK217,1)&lt;40,40 &amp; " - " &amp; BC217+VLOOKUP(BI217,NyIRS!$L$2:$V$4,DK217,1),IF(BC217+VLOOKUP(BI217,NyIRS!$L$2:$V$4,DK217,1)&gt;160,BC217-VLOOKUP(BI217,NyIRS!$L$2:$V$4,DK217,1) &amp; " - " &amp; 160,BC217-VLOOKUP(BI217,NyIRS!$L$2:$V$4,DK217,1) &amp; " - " &amp; BC217+VLOOKUP(BI217,NyIRS!$L$2:$V$4,DK217,1))),"")</f>
        <v/>
      </c>
      <c r="CK217" s="4" t="str">
        <f>IF(AND(ISNUMBER(BD217),ISNUMBER(DK217)),IF(BD217-VLOOKUP(BI217,NyIES!$L$2:$V$4,DK217,1)&lt;40,40 &amp; " - " &amp; BD217+VLOOKUP(BI217,NyIES!$L$2:$V$4,DK217,1),IF(BD217+VLOOKUP(BI217,NyIES!$L$2:$V$4,DK217,1)&gt;160,BD217-VLOOKUP(BI217,NyIES!$L$2:$V$4,DK217,1) &amp; " - " &amp; 160,BD217-VLOOKUP(BI217,NyIES!$L$2:$V$4,DK217,1) &amp; " - " &amp; BD217+VLOOKUP(BI217,NyIES!$L$2:$V$4,DK217,1))),"")</f>
        <v/>
      </c>
      <c r="CL217" s="4" t="str">
        <f>IF(AND(ISNUMBER(BE217),ISNUMBER(DK217)),IF(BE217-VLOOKUP(BI217,NyISI!$L$2:$V$4,DK217,1)&lt;40,40 &amp; " - " &amp; BE217+VLOOKUP(BI217,NyISI!$L$2:$V$4,DK217,1),IF(BE217+VLOOKUP(BI217,NyISI!$L$2:$V$4,DK217,1)&gt;160,BE217-VLOOKUP(BI217,NyISI!$L$2:$V$4,DK217,1) &amp; " - " &amp; 160,BE217-VLOOKUP(BI217,NyISI!$L$2:$V$4,DK217,1) &amp; " - " &amp; BE217+VLOOKUP(BI217,NyISI!$L$2:$V$4,DK217,1))),"")</f>
        <v/>
      </c>
      <c r="CM217" s="4" t="str">
        <f>IF(AND(ISNUMBER(DK217),DK217&lt;8),IF(AND(ISNUMBER(BF217),ISNUMBER(DK217)),IF(BF217-VLOOKUP(BI217,NyISS!$L$2:$V$4,DK217,1)&lt;40,40 &amp; " - " &amp; BF217+VLOOKUP(BI217,NyISS!$L$2:$V$4,DK217,1),IF(BF217+VLOOKUP(BI217,NyISS!$L$2:$V$4,DK217,1)&gt;160,BF217-VLOOKUP(BI217,NyISS!$L$2:$V$4,DK217,1) &amp; " - " &amp; 160,BF217-VLOOKUP(BI217,NyISS!$L$2:$V$4,DK217,1) &amp; " - " &amp; BF217+VLOOKUP(BI217,NyISS!$L$2:$V$4,DK217,1))),""),"")</f>
        <v/>
      </c>
      <c r="CN217" s="4" t="str">
        <f>IF(AND(ISNUMBER(DK217),DK217&gt;7),IF(AND(ISNUMBER(BG217),ISNUMBER(DK217)),IF(BG217-VLOOKUP(BI217,NyISM!$L$2:$V$4,DK217,1)&lt;40,40 &amp; " - " &amp; BG217+VLOOKUP(BI217,NyISM!$L$2:$V$4,DK217,1),IF(BG217+VLOOKUP(BI217,NyISM!$L$2:$V$4,DK217,1)&gt;160,BG217-VLOOKUP(BI217,NyISM!$L$2:$V$4,DK217,1) &amp; " - " &amp; 160,BG217-VLOOKUP(BI217,NyISM!$L$2:$V$4,DK217,1) &amp; " - " &amp; BG217+VLOOKUP(BI217,NyISM!$L$2:$V$4,DK217,1))),""),"")</f>
        <v/>
      </c>
      <c r="CO217" s="4" t="str">
        <f>IF(AND(ISNUMBER(BH217),ISNUMBER(DK217)),IF(BH217-VLOOKUP(BI217,NyIAM!$L$2:$V$4,DK217,1)&lt;40,40 &amp; " - " &amp; BH217+VLOOKUP(BI217,NyIAM!$L$2:$V$4,DK217,1),IF(BH217+VLOOKUP(BI217,NyIAM!$L$2:$V$4,DK217,1)&gt;160,BH217-VLOOKUP(BI217,NyIAM!$L$2:$V$4,DK217,1) &amp; " - " &amp; 160,BH217-VLOOKUP(BI217,NyIAM!$L$2:$V$4,DK217,1) &amp; " - " &amp; BH217+VLOOKUP(BI217,NyIAM!$L$2:$V$4,DK217,1))),"")</f>
        <v/>
      </c>
      <c r="CP217" s="4" t="str">
        <f>IF(AF217="","",IF(AND(ISNUMBER(AF217),ISNUMBER(DK217)),IF(VLOOKUP(AF217,NyOm!$A$2:$K$30,DK217,1)=1,"Onormalt få ord",IF(VLOOKUP(AF217,NyOm!$A$2:$K$30,DK217,1)=2,"Färre antal ord än normalt",IF(VLOOKUP(AF217,NyOm!$A$2:$K$30,DK217,1)=3,"Normalt antal ord","")))))</f>
        <v/>
      </c>
      <c r="CQ217" s="4" t="str">
        <f>IF(AB217="","",IF(AND(ISNUMBER(AB217),ISNUMBER(DK217)),IF(VLOOKUP(AB217,NyPbTid!$A$2:$K$218,DK217,1)=1,"Onormalt lång tidsåtgång",IF(VLOOKUP(AB217,NyPbTid!$A$2:$K$218,DK217,1)=2,"Långsammare än normalt",IF(VLOOKUP(AB217,NyPbTid!$A$2:$K$218,DK217,1)=3,"Normal tidsåtgång","")))))</f>
        <v/>
      </c>
      <c r="CR217" s="4" t="str">
        <f>IF(AC217="","",IF(AND(ISNUMBER(AC217),ISNUMBER(DK217)),IF(VLOOKUP(AC217,NyPbFel!$A$2:$K$18,DK217,1)=1,"Onormalt antal fel",IF(VLOOKUP(AC217,NyPbFel!$A$2:$K$18,DK217,1)=2,"Fler fel än normalt",IF(VLOOKUP(AC217,NyPbFel!$A$2:$K$18,DK217,1)=3,"Normalt antal fel","")))))</f>
        <v/>
      </c>
      <c r="CS217" s="4" t="str">
        <f t="shared" si="72"/>
        <v/>
      </c>
      <c r="CT217" s="4" t="str">
        <f>IF(OR(ISNUMBER(CS217),CS217="0**"),IF(ISNUMBER(CS217),CS217/ABS(CS217)*VLOOKUP(1,SignDiff!$A$3:$K$4,DK217,1),VLOOKUP(1,SignDiff!$A$3:$K$4,DK217,1)),"")</f>
        <v/>
      </c>
      <c r="CU217" s="4" t="str">
        <f>IF(OR(ISNUMBER(CS217),CS217="0**"),IF(ISNUMBER(CS217),CS217/ABS(CS217)*VLOOKUP(1,SignDiff!$A$7:$K$8,DK217,1),VLOOKUP(1,SignDiff!$A$7:$K$8,DK217,1)),"")</f>
        <v/>
      </c>
      <c r="CV217" s="4" t="str">
        <f t="shared" si="73"/>
        <v/>
      </c>
      <c r="CW217" s="4" t="str">
        <f t="shared" si="74"/>
        <v/>
      </c>
      <c r="CX217" s="4" t="str">
        <f>IF(OR(ISNUMBER(CS217),CS217="0**"),IF(CS217="0**",VLOOKUP(0,'IRS-IES'!$A$2:$C$43,2,1),IF(CS217&lt;0,VLOOKUP(ABS(CS217),'IRS-IES'!$A$2:$C$43,2,1),VLOOKUP(ABS(CS217),'IRS-IES'!$A$2:$C$43,3,1))),"")</f>
        <v/>
      </c>
      <c r="CY217" s="4" t="str">
        <f t="shared" si="75"/>
        <v/>
      </c>
      <c r="CZ217" s="4" t="str">
        <f>IF(OR(ISNUMBER(CY217),CY217="0**"),IF(ISNUMBER(CY217),CY217/ABS(CY217)*VLOOKUP(2,SignDiff!$A$3:$K$4,DK217,1),VLOOKUP(2,SignDiff!$A$3:$K$4,DK217,1)),"")</f>
        <v/>
      </c>
      <c r="DA217" s="4" t="str">
        <f>IF(OR(ISNUMBER(CY217),CY217="0**"),IF(ISNUMBER(CY217),CY217/ABS(CY217)*VLOOKUP(2,SignDiff!$A$7:$K$8,DK217,1),VLOOKUP(2,SignDiff!$A$7:$K$8,DK217,1)),"")</f>
        <v/>
      </c>
      <c r="DB217" s="4" t="str">
        <f t="shared" si="76"/>
        <v/>
      </c>
      <c r="DC217" s="4" t="str">
        <f t="shared" si="77"/>
        <v/>
      </c>
      <c r="DD217" s="4" t="str">
        <f>IF(OR(ISNUMBER(CY217),CY217="0**"),IF(CY217="0**",VLOOKUP(0,'ISI-ISS'!$A$2:$C$43,2,1),IF(CY217&lt;0,VLOOKUP(ABS(CY217),'ISI-ISS'!$A$2:$C$43,2,1),VLOOKUP(ABS(CY217),'ISI-ISS'!$A$2:$C$43,3,1))),"")</f>
        <v/>
      </c>
      <c r="DE217" s="4" t="str">
        <f t="shared" si="78"/>
        <v/>
      </c>
      <c r="DF217" s="4" t="str">
        <f>IF(OR(ISNUMBER(DE217),DE217="0**"),IF(ISNUMBER(DE217),DE217/ABS(DE217)*VLOOKUP(2,SignDiff!$A$3:$K$4,DK217,1),VLOOKUP(2,SignDiff!$A$3:$K$4,DK217,1)),"")</f>
        <v/>
      </c>
      <c r="DG217" s="4" t="str">
        <f>IF(OR(ISNUMBER(DE217),DE217="0**"),IF(ISNUMBER(DE217),DE217/ABS(DE217)*VLOOKUP(2,SignDiff!$A$7:$K$8,DK217,1),VLOOKUP(2,SignDiff!$A$7:$K$8,DK217,1)),"")</f>
        <v/>
      </c>
      <c r="DH217" s="4" t="str">
        <f t="shared" si="79"/>
        <v/>
      </c>
      <c r="DI217" s="4" t="str">
        <f t="shared" si="80"/>
        <v/>
      </c>
      <c r="DJ217" s="4" t="str">
        <f>IF(OR(ISNUMBER(DE217),DE217="0**"),IF(DE217="0**",VLOOKUP(0,'ISI-ISM'!$A$2:$C$43,2,1),IF(DE217&lt;0,VLOOKUP(ABS(DE217),'ISI-ISM'!$A$2:$C$43,2,1),VLOOKUP(ABS(DE217),'ISI-ISM'!$A$2:$C$43,3,1))),"")</f>
        <v/>
      </c>
      <c r="DK217" s="4" t="str">
        <f>IF(ISERROR(VLOOKUP(N217,age!$A$2:$C$11,2,1)),"",VLOOKUP(N217,age!$A$2:$C$11,2,1))</f>
        <v/>
      </c>
      <c r="DL217" s="4" t="str">
        <f>IF(ISERROR(VLOOKUP(N217,age!$A$2:$C$11,3,1)),"",VLOOKUP(N217,age!$A$2:$C$11,3,1))</f>
        <v/>
      </c>
      <c r="DM217" s="4">
        <f t="shared" si="67"/>
        <v>0</v>
      </c>
      <c r="DN217" s="4">
        <f t="shared" si="68"/>
        <v>0</v>
      </c>
      <c r="DO217" s="4">
        <f t="shared" si="69"/>
        <v>0</v>
      </c>
      <c r="DP217" s="4">
        <f t="shared" si="70"/>
        <v>0</v>
      </c>
      <c r="DQ217" s="4">
        <f t="shared" si="71"/>
        <v>0</v>
      </c>
      <c r="DR217" s="9" t="str">
        <f t="shared" si="81"/>
        <v/>
      </c>
      <c r="DS217" s="9" t="str">
        <f t="shared" si="82"/>
        <v/>
      </c>
      <c r="DT217" s="9" t="str">
        <f t="shared" si="83"/>
        <v/>
      </c>
      <c r="DU217" s="9" t="str">
        <f t="shared" si="84"/>
        <v/>
      </c>
      <c r="DV217" s="9" t="str">
        <f t="shared" si="85"/>
        <v/>
      </c>
      <c r="DW217" s="9" t="str">
        <f t="shared" si="86"/>
        <v/>
      </c>
      <c r="DX217" s="9" t="str">
        <f t="shared" si="87"/>
        <v/>
      </c>
      <c r="DY217" s="9" t="str">
        <f>IF(AND(ISNUMBER(AJ217),ISNUMBER(DK217)),IF(AJ217-VLOOKUP(BI217,NyFi!$L$2:$V$4,DK217,1)&lt;1,1,AJ217-VLOOKUP(BI217,NyFi!$L$2:$V$4,DK217,1)),"")</f>
        <v/>
      </c>
      <c r="DZ217" s="9" t="str">
        <f>IF(AND(ISNUMBER(DK217),DK217&lt;8),IF(AND(ISNUMBER(AK217),ISNUMBER(DK217)),IF(AK217-VLOOKUP(BI217,NyGs!$L$2:$V$4,DK217,1)&lt;1,1,AK217-VLOOKUP(BI217,NyGs!$L$2:$V$4,DK217,1)),""),"")</f>
        <v/>
      </c>
      <c r="EA217" s="9" t="str">
        <f>IF(AND(ISNUMBER(AL217),ISNUMBER(DK217)),IF(AL217-VLOOKUP(BI217,NyRm!$L$2:$V$4,DK217,1)&lt;1,1,AL217-VLOOKUP(BI217,NyRm!$L$2:$V$4,DK217,1)),"")</f>
        <v/>
      </c>
      <c r="EB217" s="9" t="str">
        <f>IF(AND(ISNUMBER(AM217),ISNUMBER(DK217)),IF(AM217-VLOOKUP(BI217,NyFm!$L$2:$V$4,DK217,1)&lt;1,1,AM217-VLOOKUP(BI217,NyFm!$L$2:$V$4,DK217,1)),"")</f>
        <v/>
      </c>
      <c r="EC217" s="9" t="str">
        <f>IF(AND(ISNUMBER(DK217),DK217&lt;8),IF(AND(ISNUMBER(AN217),ISNUMBER(DK217)),IF(AN217-VLOOKUP(BI217,NyLi1R!$L$2:$V$4,DK217,1)&lt;1,1,AN217-VLOOKUP(BI217,NyLi1R!$L$2:$V$4,DK217,1)),""),"")</f>
        <v/>
      </c>
      <c r="ED217" s="9" t="str">
        <f>IF(AND(ISNUMBER(DK217),DK217&lt;8),IF(AND(ISNUMBER(AO217),ISNUMBER(DK217)),IF(AO217-VLOOKUP(BI217,NyLi1E!$L$2:$V$4,DK217,1)&lt;1,1,AO217-VLOOKUP(BI217,NyLi1E!$L$2:$V$4,DK217,1)),""),"")</f>
        <v/>
      </c>
      <c r="EE217" s="9" t="str">
        <f>IF(AND(ISNUMBER(DK217),DK217&lt;8),IF(AND(ISNUMBER(AP217),ISNUMBER(DK217)),IF(AP217-VLOOKUP(BI217,NyLi1T!$L$2:$V$4,DK217,1)&lt;1,1,AP217-VLOOKUP(BI217,NyLi1T!$L$2:$V$4,DK217,1)),""),"")</f>
        <v/>
      </c>
      <c r="EF217" s="9" t="str">
        <f>IF(AND(ISNUMBER(DK217),DK217&gt;7),IF(AND(ISNUMBER(AQ217),ISNUMBER(DK217)),IF(AQ217-VLOOKUP(BI217,NyLi2R!$L$2:$V$4,DK217,1)&lt;1,1,AQ217-VLOOKUP(BI217,NyLi2R!$L$2:$V$4,DK217,1)),""),"")</f>
        <v/>
      </c>
      <c r="EG217" s="9" t="str">
        <f>IF(AND(ISNUMBER(DK217),DK217&gt;7),IF(AND(ISNUMBER(AR217),ISNUMBER(DK217)),IF(AR217-VLOOKUP(BI217,NyLi2E!$L$2:$V$4,DK217,1)&lt;1,1,AR217-VLOOKUP(BI217,NyLi2E!$L$2:$V$4,DK217,1)),""),"")</f>
        <v/>
      </c>
      <c r="EH217" s="9" t="str">
        <f>IF(AND(ISNUMBER(DK217),DK217&gt;7),IF(AND(ISNUMBER(AS217),ISNUMBER(DK217)),IF(AS217-VLOOKUP(BI217,NyLi2T!$L$2:$V$4,DK217,1)&lt;1,1,AS217-VLOOKUP(BI217,NyLi2T!$L$2:$V$4,DK217,1)),""),"")</f>
        <v/>
      </c>
      <c r="EI217" s="9" t="str">
        <f>IF(AND(ISNUMBER(DK217),DK217&lt;8),IF(AND(ISNUMBER(AT217),ISNUMBER(DK217)),IF(AT217-VLOOKUP(BI217,NySs!$L$2:$V$4,DK217,1)&lt;1,1,AT217-VLOOKUP(BI217,NySs!$L$2:$V$4,DK217,1)),""),"")</f>
        <v/>
      </c>
      <c r="EJ217" s="9" t="str">
        <f>IF(AND(ISNUMBER(DK217),DK217&lt;9),IF(AND(ISNUMBER(AU217),ISNUMBER(DK217)),IF(AU217-VLOOKUP(BI217,NyEo!$L$2:$V$4,DK217,1)&lt;1,1,AU217-VLOOKUP(BI217,NyEo!$L$2:$V$4,DK217,1)),""),"")</f>
        <v/>
      </c>
      <c r="EK217" s="9" t="str">
        <f>IF(AND(ISNUMBER(DK217),DK217&gt;7),IF(AND(ISNUMBER(AV217),ISNUMBER(DK217)),IF(AV217-VLOOKUP(BI217,NyHt!$L$2:$V$4,DK217,1)&lt;1,1,AV217-VLOOKUP(BI217,NyHt!$L$2:$V$4,DK217,1)),""),"")</f>
        <v/>
      </c>
      <c r="EL217" s="9" t="str">
        <f>IF(AND(ISNUMBER(AW217),ISNUMBER(DK217)),IF(AW217-VLOOKUP(BI217,NySiF!$L$2:$V$4,DK217,1)&lt;1,1,AW217-VLOOKUP(BI217,NySiF!$L$2:$V$4,DK217,1)),"")</f>
        <v/>
      </c>
      <c r="EM217" s="9" t="str">
        <f>IF(AND(ISNUMBER(AX217),ISNUMBER(DK217)),IF(AX217-VLOOKUP(BI217,NySiB!$L$2:$V$4,DK217,1)&lt;1,1,AX217-VLOOKUP(BI217,NySiB!$L$2:$V$4,DK217,1)),"")</f>
        <v/>
      </c>
      <c r="EN217" s="9" t="str">
        <f>IF(AND(ISNUMBER(AY217),ISNUMBER(DK217)),IF(AY217-VLOOKUP(BI217,NySiT!$L$2:$V$4,DK217,1)&lt;1,1,AY217-VLOOKUP(BI217,NySiT!$L$2:$V$4,DK217,1)),"")</f>
        <v/>
      </c>
      <c r="EO217" s="9" t="str">
        <f>IF(AND(ISNUMBER(AZ217),ISNUMBER(DK217)),IF(AZ217-VLOOKUP(BI217,NyVs!$L$2:$V$4,DK217,1)&lt;1,1,AZ217-VLOOKUP(BI217,NyVs!$L$2:$V$4,DK217,1)),"")</f>
        <v/>
      </c>
      <c r="EP217" s="9" t="str">
        <f>IF(AND(ISNUMBER(BA217),ISNUMBER(DK217)),IF(BA217-VLOOKUP(BI217,NyPp!$L$2:$V$4,DK217,1)&lt;1,1,BA217-VLOOKUP(BI217,NyPp!$L$2:$V$4,DK217,1)),"")</f>
        <v/>
      </c>
      <c r="EQ217" s="9" t="str">
        <f>IF(AND(ISNUMBER(BB217),ISNUMBER(DK217)),IF(BB217-VLOOKUP(BI217,NyIGS!$L$2:$V$4,DK217,1)&lt;40,40,BB217-VLOOKUP(BI217,NyIGS!$L$2:$V$4,DK217,1)),"")</f>
        <v/>
      </c>
      <c r="ER217" s="9" t="str">
        <f>IF(AND(ISNUMBER(BC217),ISNUMBER(DK217)),IF(BC217-VLOOKUP(BI217,NyIRS!$L$2:$V$4,DK217,1)&lt;40,40,BC217-VLOOKUP(BI217,NyIRS!$L$2:$V$4,DK217,1)),"")</f>
        <v/>
      </c>
      <c r="ES217" s="9" t="str">
        <f>IF(AND(ISNUMBER(BD217),ISNUMBER(DK217)),IF(BD217-VLOOKUP(BI217,NyIES!$L$2:$V$4,DK217,1)&lt;40,40,BD217-VLOOKUP(BI217,NyIES!$L$2:$V$4,DK217,1)),"")</f>
        <v/>
      </c>
      <c r="ET217" s="9" t="str">
        <f>IF(AND(ISNUMBER(BE217),ISNUMBER(DK217)),IF(BE217-VLOOKUP(BI217,NyISI!$L$2:$V$4,DK217,1)&lt;40,40,BE217-VLOOKUP(BI217,NyISI!$L$2:$V$4,DK217,1)),"")</f>
        <v/>
      </c>
      <c r="EU217" s="9" t="str">
        <f>IF(AND(ISNUMBER(DK217),DK217&lt;8),IF(AND(ISNUMBER(BF217),ISNUMBER(DK217)),IF(BF217-VLOOKUP(BI217,NyISS!$L$2:$V$4,DK217,1)&lt;40,40,BF217-VLOOKUP(BI217,NyISS!$L$2:$V$4,DK217,1)),""),"")</f>
        <v/>
      </c>
      <c r="EV217" s="9" t="str">
        <f>IF(AND(ISNUMBER(DK217),DK217&gt;7),IF(AND(ISNUMBER(BG217),ISNUMBER(DK217)),IF(BG217-VLOOKUP(BI217,NyISM!$L$2:$V$4,DK217,1)&lt;40,40,BG217-VLOOKUP(BI217,NyISM!$L$2:$V$4,DK217,1)),""),"")</f>
        <v/>
      </c>
      <c r="EW217" s="9" t="str">
        <f>IF(AND(ISNUMBER(BH217),ISNUMBER(DK217)),IF(BH217-VLOOKUP(BI217,NyIAM!$L$2:$V$4,DK217,1)&lt;40,40,BH217-VLOOKUP(BI217,NyIAM!$L$2:$V$4,DK217,1)),"")</f>
        <v/>
      </c>
      <c r="EX217" s="9" t="str">
        <f>IF(AND(ISNUMBER(AJ217),ISNUMBER(DK217)),IF(AJ217+VLOOKUP(BI217,NyFi!$L$2:$V$4,DK217,1)&gt;19,19,AJ217+VLOOKUP(BI217,NyFi!$L$2:$V$4,DK217,1)),"")</f>
        <v/>
      </c>
      <c r="EY217" s="9" t="str">
        <f>IF(AND(ISNUMBER(DK217),DK217&lt;8),IF(AND(ISNUMBER(AK217),ISNUMBER(DK217)),IF(AK217+VLOOKUP(BI217,NyGs!$L$2:$V$4,DK217,1)&gt;19,19,AK217+VLOOKUP(BI217,NyGs!$L$2:$V$4,DK217,1)),""),"")</f>
        <v/>
      </c>
      <c r="EZ217" s="9" t="str">
        <f>IF(AND(ISNUMBER(AL217),ISNUMBER(DK217)),IF(AL217+VLOOKUP(BI217,NyRm!$L$2:$V$4,DK217,1)&gt;19,19,AL217+VLOOKUP(BI217,NyRm!$L$2:$V$4,DK217,1)),"")</f>
        <v/>
      </c>
      <c r="FA217" s="9" t="str">
        <f>IF(AND(ISNUMBER(AM217),ISNUMBER(DK217)),IF(AM217+VLOOKUP(BI217,NyFm!$L$2:$V$4,DK217,1)&gt;19,19,AM217+VLOOKUP(BI217,NyFm!$L$2:$V$4,DK217,1)),"")</f>
        <v/>
      </c>
      <c r="FB217" s="9" t="str">
        <f>IF(AND(ISNUMBER(DK217),DK217&lt;8),IF(AND(ISNUMBER(AN217),ISNUMBER(DK217)),IF(AN217+VLOOKUP(BI217,NyLi1R!$L$2:$V$4,DK217,1)&gt;19,19,AN217+VLOOKUP(BI217,NyLi1R!$L$2:$V$4,DK217,1)),""),"")</f>
        <v/>
      </c>
      <c r="FC217" s="9" t="str">
        <f>IF(AND(ISNUMBER(DK217),DK217&lt;8),IF(AND(ISNUMBER(AO217),ISNUMBER(DK217)),IF(AO217+VLOOKUP(BI217,NyLi1E!$L$2:$V$4,DK217,1)&gt;19,19,AO217+VLOOKUP(BI217,NyLi1E!$L$2:$V$4,DK217,1)),""),"")</f>
        <v/>
      </c>
      <c r="FD217" s="9" t="str">
        <f>IF(AND(ISNUMBER(DK217),DK217&lt;8),IF(AND(ISNUMBER(AP217),ISNUMBER(DK217)),IF(AP217+VLOOKUP(BI217,NyLi1T!$L$2:$V$4,DK217,1)&gt;19,19,AP217+VLOOKUP(BI217,NyLi1T!$L$2:$V$4,DK217,1)),""),"")</f>
        <v/>
      </c>
      <c r="FE217" s="9" t="str">
        <f>IF(AND(ISNUMBER(DK217),DK217&gt;7),IF(AND(ISNUMBER(AQ217),ISNUMBER(DK217)),IF(AQ217+VLOOKUP(BI217,NyLi2R!$L$2:$V$4,DK217,1)&gt;19,19,AQ217+VLOOKUP(BI217,NyLi2R!$L$2:$V$4,DK217,1)),""),"")</f>
        <v/>
      </c>
      <c r="FF217" s="9" t="str">
        <f>IF(AND(ISNUMBER(DK217),DK217&gt;7),IF(AND(ISNUMBER(AR217),ISNUMBER(DK217)),IF(AR217+VLOOKUP(BI217,NyLi2E!$L$2:$V$4,DK217,1)&gt;19,19,AR217+VLOOKUP(BI217,NyLi2E!$L$2:$V$4,DK217,1)),""),"")</f>
        <v/>
      </c>
      <c r="FG217" s="9" t="str">
        <f>IF(AND(ISNUMBER(DK217),DK217&gt;7),IF(AND(ISNUMBER(AS217),ISNUMBER(DK217)),IF(AS217+VLOOKUP(BI217,NyLi2T!$L$2:$V$4,DK217,1)&gt;19,19,AS217+VLOOKUP(BI217,NyLi2T!$L$2:$V$4,DK217,1)),""),"")</f>
        <v/>
      </c>
      <c r="FH217" s="9" t="str">
        <f>IF(AND(ISNUMBER(DK217),DK217&lt;8),IF(AND(ISNUMBER(AT217),ISNUMBER(DK217)),IF(AT217+VLOOKUP(BI217,NySs!$L$2:$V$4,DK217,1)&gt;19,19,AT217+VLOOKUP(BI217,NySs!$L$2:$V$4,DK217,1)),""),"")</f>
        <v/>
      </c>
      <c r="FI217" s="9" t="str">
        <f>IF(AND(ISNUMBER(DK217),DK217&lt;9),IF(AND(ISNUMBER(AU217),ISNUMBER(DK217)),IF(AU217+VLOOKUP(BI217,NyEo!$L$2:$V$4,DK217,1)&gt;19,19,AU217+VLOOKUP(BI217,NyEo!$L$2:$V$4,DK217,1)),""),"")</f>
        <v/>
      </c>
      <c r="FJ217" s="9" t="str">
        <f>IF(AND(ISNUMBER(DK217),DK217&gt;7),IF(AND(ISNUMBER(AV217),ISNUMBER(DK217)),IF(AV217+VLOOKUP(BI217,NyHt!$L$2:$V$4,DK217,1)&gt;19,19,AV217+VLOOKUP(BI217,NyHt!$L$2:$V$4,DK217,1)),""),"")</f>
        <v/>
      </c>
      <c r="FK217" s="9" t="str">
        <f>IF(AND(ISNUMBER(AW217),ISNUMBER(DK217)),IF(AW217+VLOOKUP(BI217,NySiF!$L$2:$V$4,DK217,1)&gt;19,19,AW217+VLOOKUP(BI217,NySiF!$L$2:$V$4,DK217,1)),"")</f>
        <v/>
      </c>
      <c r="FL217" s="9" t="str">
        <f>IF(AND(ISNUMBER(AX217),ISNUMBER(DK217)),IF(AX217+VLOOKUP(BI217,NySiB!$L$2:$V$4,DK217,1)&gt;19,19,AX217+VLOOKUP(BI217,NySiB!$L$2:$V$4,DK217,1)),"")</f>
        <v/>
      </c>
      <c r="FM217" s="9" t="str">
        <f>IF(AND(ISNUMBER(AY217),ISNUMBER(DK217)),IF(AY217+VLOOKUP(BI217,NySiT!$L$2:$V$4,DK217,1)&gt;19,19,AY217+VLOOKUP(BI217,NySiT!$L$2:$V$4,DK217,1)),"")</f>
        <v/>
      </c>
      <c r="FN217" s="9" t="str">
        <f>IF(AND(ISNUMBER(AZ217),ISNUMBER(DK217)),IF(AZ217+VLOOKUP(BI217,NyVs!$L$2:$V$4,DK217,1)&gt;19,19,AZ217+VLOOKUP(BI217,NyVs!$L$2:$V$4,DK217,1)),"")</f>
        <v/>
      </c>
      <c r="FO217" s="9" t="str">
        <f>IF(AND(ISNUMBER(BA217),ISNUMBER(DK217)),IF(BA217+VLOOKUP(BI217,NyPp!$L$2:$V$4,DK217,1)&gt;19,19,BA217+VLOOKUP(BI217,NyPp!$L$2:$V$4,DK217,1)),"")</f>
        <v/>
      </c>
      <c r="FP217" s="9" t="str">
        <f>IF(AND(ISNUMBER(BB217),ISNUMBER(DK217)),IF(BB217+VLOOKUP(BI217,NyIGS!$L$2:$V$4,DK217,1)&gt;160,160,BB217+VLOOKUP(BI217,NyIGS!$L$2:$V$4,DK217,1)),"")</f>
        <v/>
      </c>
      <c r="FQ217" s="9" t="str">
        <f>IF(AND(ISNUMBER(BC217),ISNUMBER(DK217)),IF(BC217+VLOOKUP(BI217,NyIRS!$L$2:$V$4,DK217,1)&gt;160,160,BC217+VLOOKUP(BI217,NyIRS!$L$2:$V$4,DK217,1)),"")</f>
        <v/>
      </c>
      <c r="FR217" s="9" t="str">
        <f>IF(AND(ISNUMBER(BD217),ISNUMBER(DK217)),IF(BD217+VLOOKUP(BI217,NyIES!$L$2:$V$4,DK217,1)&gt;160,160, BD217+VLOOKUP(BI217,NyIES!$L$2:$V$4,DK217,1)),"")</f>
        <v/>
      </c>
      <c r="FS217" s="9" t="str">
        <f>IF(AND(ISNUMBER(BE217),ISNUMBER(DK217)),IF(BE217+VLOOKUP(BI217,NyISI!$L$2:$V$4,DK217,1)&gt;160,160,BE217+VLOOKUP(BI217,NyISI!$L$2:$V$4,DK217,1)),"")</f>
        <v/>
      </c>
      <c r="FT217" s="9" t="str">
        <f>IF(AND(ISNUMBER(DK217),DK217&lt;8),IF(AND(ISNUMBER(BF217),ISNUMBER(DK217)),IF(BF217+VLOOKUP(BI217,NyISS!$L$2:$V$4,DK217,1)&gt;160,160,BF217+VLOOKUP(BI217,NyISS!$L$2:$V$4,DK217,1)),""),"")</f>
        <v/>
      </c>
      <c r="FU217" s="9" t="str">
        <f>IF(AND(ISNUMBER(DK217),DK217&gt;7),IF(AND(ISNUMBER(BG217),ISNUMBER(DK217)),IF(BG217+VLOOKUP(BI217,NyISM!$L$2:$V$4,DK217,1)&gt;160,160,BG217+VLOOKUP(BI217,NyISM!$L$2:$V$4,DK217,1)),""),"")</f>
        <v/>
      </c>
      <c r="FV217" s="9" t="str">
        <f>IF(AND(ISNUMBER(BH217),ISNUMBER(DK217)),IF(BH217+VLOOKUP(BI217,NyIAM!$L$2:$V$4,DK217,1)&gt;160,160,BH217+VLOOKUP(BI217,NyIAM!$L$2:$V$4,DK217,1)),"")</f>
        <v/>
      </c>
    </row>
    <row r="218" spans="1:178" x14ac:dyDescent="0.2">
      <c r="A218" s="51"/>
      <c r="B218" s="51"/>
      <c r="C218" s="51"/>
      <c r="D218" s="51"/>
      <c r="E218" s="51"/>
      <c r="F218" s="51"/>
      <c r="G218" s="51"/>
      <c r="H218" s="51"/>
      <c r="I218" s="51"/>
      <c r="J218" s="52"/>
      <c r="K218" s="52"/>
      <c r="L218" s="53"/>
      <c r="M218" s="53"/>
      <c r="N218" s="58" t="str">
        <f t="shared" si="66"/>
        <v/>
      </c>
      <c r="O218" s="53"/>
      <c r="P218" s="53"/>
      <c r="Q218" s="53"/>
      <c r="R218" s="53"/>
      <c r="S218" s="53"/>
      <c r="T218" s="53"/>
      <c r="U218" s="53"/>
      <c r="V218" s="53"/>
      <c r="W218" s="53"/>
      <c r="X218" s="53"/>
      <c r="Y218" s="53"/>
      <c r="Z218" s="53"/>
      <c r="AA218" s="53"/>
      <c r="AB218" s="53"/>
      <c r="AC218" s="53"/>
      <c r="AD218" s="53"/>
      <c r="AE218" s="53"/>
      <c r="AF218" s="53"/>
      <c r="AG218" s="53"/>
      <c r="AH218" s="53"/>
      <c r="AI218" s="53"/>
      <c r="AJ218" s="4" t="str">
        <f>IF(O218="","",IF(ISNUMBER(N218),VLOOKUP(O218,NyFi!$A$2:$K$40,DK218),""))</f>
        <v/>
      </c>
      <c r="AK218" s="4" t="str">
        <f>IF(P218="","",IF(AND(ISNUMBER(N218),DK218&lt;8),VLOOKUP(P218,NyGs!$A$2:$G$41,DK218),""))</f>
        <v/>
      </c>
      <c r="AL218" s="4" t="str">
        <f>IF(AA218="","",IF(ISNUMBER(N218),VLOOKUP(AA218,NyRm!$A$2:$K$56,DK218),""))</f>
        <v/>
      </c>
      <c r="AM218" s="4" t="str">
        <f>IF(Z218="","",IF(ISNUMBER(N218),VLOOKUP(Z218,NyFm!$A$2:$K$46,DK218),""))</f>
        <v/>
      </c>
      <c r="AN218" s="4" t="str">
        <f>IF(U218="","",IF(AND(ISNUMBER(N218),DK218&lt;8),VLOOKUP(U218,NyLi1R!$A$2:$G$20,DK218),""))</f>
        <v/>
      </c>
      <c r="AO218" s="4" t="str">
        <f>IF(V218="","",IF(AND(ISNUMBER(N218),DK218&lt;8),VLOOKUP(V218,NyLi1E!$A$2:$G$20,DK218),""))</f>
        <v/>
      </c>
      <c r="AP218" s="4" t="str">
        <f>IF(AND(ISNUMBER(N218),ISNUMBER(AN218),ISNUMBER(AO218),DK218&lt;8),VLOOKUP(AN218+AO218,NyLi1T!$A$2:$G$40,DK218),"")</f>
        <v/>
      </c>
      <c r="AQ218" s="4" t="str">
        <f>IF(W218="","",IF(AND(ISNUMBER(N218),DK218&gt;7),VLOOKUP(W218,NyLi2R!$A$2:$K$20,DK218),""))</f>
        <v/>
      </c>
      <c r="AR218" s="4" t="str">
        <f>IF(X218="","",IF(AND(ISNUMBER(N218),DK218&gt;7),VLOOKUP(X218,NyLi2E!$A$2:$K$20,DK218),""))</f>
        <v/>
      </c>
      <c r="AS218" s="4" t="str">
        <f>IF(AND(ISNUMBER(N218),ISNUMBER(AQ218),ISNUMBER(AR218),DK218&gt;7),VLOOKUP(AQ218+AR218,NyLi2T!$A$2:$K$40,DK218),"")</f>
        <v/>
      </c>
      <c r="AT218" s="4" t="str">
        <f>IF(AE218="","",IF(AND(ISNUMBER(N218),DK218&lt;8),VLOOKUP(AE218,NySs!$A$2:$G$28,DK218),""))</f>
        <v/>
      </c>
      <c r="AU218" s="4" t="str">
        <f>IF(AD218="","",IF(AND(ISNUMBER(N218),DK218&lt;9),VLOOKUP(AD218,NyEo!$A$2:$H$22,DK218),""))</f>
        <v/>
      </c>
      <c r="AV218" s="4" t="str">
        <f>IF(Q218="","",IF(AND(ISNUMBER(N218),DK218&gt;7),VLOOKUP(Q218,NyHt!$A$2:$K$17,DK218),""))</f>
        <v/>
      </c>
      <c r="AW218" s="4" t="str">
        <f>IF(R218="","",IF(ISNUMBER(N218),VLOOKUP(R218,NySiF!$A$2:$K$18,DK218),""))</f>
        <v/>
      </c>
      <c r="AX218" s="4" t="str">
        <f>IF(S218="","",IF(ISNUMBER(N218),VLOOKUP(S218,NySiB!$A$2:$K$16,DK218),""))</f>
        <v/>
      </c>
      <c r="AY218" s="4" t="str">
        <f>IF(T218="","",IF(ISNUMBER(N218),VLOOKUP(T218,NySiT!$A$2:$K$32,DK218),""))</f>
        <v/>
      </c>
      <c r="AZ218" s="4" t="str">
        <f>IF(Y218="","",IF(ISNUMBER(N218),VLOOKUP(Y218,NyVs!$A$2:$K$86,DK218),""))</f>
        <v/>
      </c>
      <c r="BA218" s="4" t="str">
        <f>IF(AI218="","",IF(ISNUMBER(N218),VLOOKUP(AI218,NyPp!$A$2:$K$202,DK218),""))</f>
        <v/>
      </c>
      <c r="BB218" s="4" t="str">
        <f>IF(AND(ISNUMBER(AJ218),ISNUMBER(AK218),ISNUMBER(AL218),ISNUMBER(AM218),DK218&lt;8),IF(COUNTIF(O218,0)+COUNTIF(P218,0)+COUNTIF(AA218,0)+COUNTIF(Z218,0)&gt;1,"",VLOOKUP(AJ218+AK218+AL218+AM218,NyIGS!$A$2:$K$78,DK218)),IF(AND(ISNUMBER(AJ218),ISNUMBER(AL218),ISNUMBER(AM218),ISNUMBER(AS218),DK218&gt;7),IF(COUNTIF(O218,0)+COUNTIF(AA218,0)+COUNTIF(Z218,0)+AND(COUNTIF(W218,0),COUNTIF(X218,0))&gt;1,"",VLOOKUP(AJ218+AL218+AM218+AS218,NyIGS!$A$2:$K$78,DK218)),""))</f>
        <v/>
      </c>
      <c r="BC218" s="4" t="str">
        <f>IF(AND(ISNUMBER(AJ218),ISNUMBER(AN218),ISNUMBER(AT218),DK218&lt;8),IF(COUNTIF(O218,0)+COUNTIF(U218,0)+COUNTIF(AE218,0)&gt;1,"",VLOOKUP(AJ218+AN218+AT218,NyIRS!$A$2:$K$59,DK218)),IF(AND(ISNUMBER(AJ218),ISNUMBER(AQ218),DK218&gt;7),IF(COUNTIF(O218,0)+COUNTIF(W218,0)&gt;1,"",VLOOKUP(AJ218+AQ218,NyIRS!$A$2:$K$59,DK218)),""))</f>
        <v/>
      </c>
      <c r="BD218" s="4" t="str">
        <f>IF(AND(ISNUMBER(AK218),ISNUMBER(AL218),ISNUMBER(AM218),DK218&lt;8),IF(COUNTIF(P218,0)+COUNTIF(AA218,0)+COUNTIF(Z218,0)&gt;1,"",VLOOKUP(AK218+AL218+AM218,NyIES!$A$2:$K$59,DK218)),IF(AND(ISNUMBER(AL218),ISNUMBER(AM218),ISNUMBER(AR218),DK218&gt;7),IF(COUNTIF(AA218,0)+COUNTIF(Z218,0)+COUNTIF(X218,0)&gt;1,"",VLOOKUP(AL218+AM218+AR218,NyIES!$A$2:$K$59,DK218)),""))</f>
        <v/>
      </c>
      <c r="BE218" s="4" t="str">
        <f>IF(AND(ISNUMBER(AJ218),ISNUMBER(AP218),ISNUMBER(AU218),DK218&lt;8),IF(COUNTIF(O218,0)+AND(COUNTIF(U218,0),COUNTIF(V218,0))+COUNTIF(AD218,0)&gt;1,"",VLOOKUP(AJ218+AP218+AU218,NyISI!$A$2:$K$59,DK218)),IF(AND(ISNUMBER(AS218),ISNUMBER(AU218),ISNUMBER(AV218),DK218=8),IF(COUNTIF(AD218,0)+COUNTIF(Q218,0)+AND(COUNTIF(W218,0),COUNTIF(X218,0))&gt;1,"",VLOOKUP(AS218+AU218+AV218,NyISI!$A$2:$K$59,DK218)),IF(AND(ISNUMBER(AS218),ISNUMBER(AV218),DK218&gt;8),IF(COUNTIF(Q218,0)+AND(COUNTIF(W218,0),COUNTIF(X218,0))&gt;1,"",VLOOKUP(AS218+AV218,NyISI!$A$2:$K$59,DK218)),"")))</f>
        <v/>
      </c>
      <c r="BF218" s="4" t="str">
        <f>IF(AND(ISNUMBER(AT218),ISNUMBER(AK218),ISNUMBER(AL218),ISNUMBER(AM218),DK218&lt;8),IF(COUNTIF(P218,0)+COUNTIF(AA218,0)+COUNTIF(Z218,0)+COUNTIF(AE218,0)&gt;1,"",VLOOKUP(AT218+AK218+AL218+AM218,NyISS!$A$2:$G$78,DK218)),"")</f>
        <v/>
      </c>
      <c r="BG218" s="4" t="str">
        <f>IF(AND(ISNUMBER(AJ218),ISNUMBER(AL218),ISNUMBER(AM218),DK218&gt;7),IF(COUNTIF(O218,0)+COUNTIF(AA218,0)+COUNTIF(Z218,0)&gt;1,"",VLOOKUP(AJ218+AL218+AM218,NyISM!$A$2:$K$59,DK218)),"")</f>
        <v/>
      </c>
      <c r="BH218" s="4" t="str">
        <f>IF(AND(ISNUMBER(AY218),ISNUMBER(AZ218)),IF(COUNTIF(T218,0)+COUNTIF(Y218,0)&gt;1,"",VLOOKUP(AY218+AZ218,NyIAM!$A$2:$K$40,DK218)),"")</f>
        <v/>
      </c>
      <c r="BJ218" s="4" t="str">
        <f>IF(ISNUMBER(BB218),VLOOKUP(BB218,Percentil!$A$2:$B$122,2,1),"")</f>
        <v/>
      </c>
      <c r="BK218" s="4" t="str">
        <f>IF(ISNUMBER(BC218),VLOOKUP(BC218,Percentil!$A$2:$B$122,2,1),"")</f>
        <v/>
      </c>
      <c r="BL218" s="4" t="str">
        <f>IF(ISNUMBER(BD218),VLOOKUP(BD218,Percentil!$A$2:$B$122,2,1),"")</f>
        <v/>
      </c>
      <c r="BM218" s="4" t="str">
        <f>IF(ISNUMBER(BE218),VLOOKUP(BE218,Percentil!$A$2:$B$122,2,1),"")</f>
        <v/>
      </c>
      <c r="BN218" s="4" t="str">
        <f>IF(ISNUMBER(BF218),VLOOKUP(BF218,Percentil!$A$2:$B$122,2,1),"")</f>
        <v/>
      </c>
      <c r="BO218" s="4" t="str">
        <f>IF(ISNUMBER(BG218),VLOOKUP(BG218,Percentil!$A$2:$B$122,2,1),"")</f>
        <v/>
      </c>
      <c r="BP218" s="4" t="str">
        <f>IF(ISNUMBER(BH218),VLOOKUP(BH218,Percentil!$A$2:$B$122,2,1),"")</f>
        <v/>
      </c>
      <c r="BQ218" s="4" t="str">
        <f>IF(AND(ISNUMBER(AJ218),ISNUMBER(DK218)),IF(AJ218-VLOOKUP(BI218,NyFi!$L$2:$V$4,DK218,1)&lt;1,1 &amp; " - " &amp; AJ218+VLOOKUP(BI218,NyFi!$L$2:$V$4,DK218,1),IF(AJ218+VLOOKUP(BI218,NyFi!$L$2:$V$4,DK218,1)&gt;19,AJ218-VLOOKUP(BI218,NyFi!$L$2:$V$4,DK218,1) &amp; " - " &amp; 19,AJ218-VLOOKUP(BI218,NyFi!$L$2:$V$4,DK218,1) &amp; " - " &amp; AJ218+VLOOKUP(BI218,NyFi!$L$2:$V$4,DK218,1))),"")</f>
        <v/>
      </c>
      <c r="BR218" s="4" t="str">
        <f>IF(AND(ISNUMBER(DK218),DK218&lt;8),IF(AND(ISNUMBER(AK218),ISNUMBER(DK218)),IF(AK218-VLOOKUP(BI218,NyGs!$L$2:$V$4,DK218,1)&lt;1,1 &amp; " - " &amp; AK218+VLOOKUP(BI218,NyGs!$L$2:$V$4,DK218,1),IF(AK218+VLOOKUP(BI218,NyGs!$L$2:$V$4,DK218,1)&gt;19,AK218-VLOOKUP(BI218,NyGs!$L$2:$V$4,DK218,1) &amp; " - " &amp; 19,AK218-VLOOKUP(BI218,NyGs!$L$2:$V$4,DK218,1) &amp; " - " &amp; AK218+VLOOKUP(BI218,NyGs!$L$2:$V$4,DK218,1))),""),"")</f>
        <v/>
      </c>
      <c r="BS218" s="4" t="str">
        <f>IF(AND(ISNUMBER(AL218),ISNUMBER(DK218)),IF(AL218-VLOOKUP(BI218,NyRm!$L$2:$V$4,DK218,1)&lt;1,1 &amp; " - " &amp; AL218+VLOOKUP(BI218,NyRm!$L$2:$V$4,DK218,1),IF(AL218+VLOOKUP(BI218,NyRm!$L$2:$V$4,DK218,1)&gt;19,AL218-VLOOKUP(BI218,NyRm!$L$2:$V$4,DK218,1) &amp; " - " &amp; 19,AL218-VLOOKUP(BI218,NyRm!$L$2:$V$4,DK218,1) &amp; " - " &amp; AL218+VLOOKUP(BI218,NyRm!$L$2:$V$4,DK218,1))),"")</f>
        <v/>
      </c>
      <c r="BT218" s="4" t="str">
        <f>IF(AND(ISNUMBER(AM218),ISNUMBER(DK218)),IF(AM218-VLOOKUP(BI218,NyFm!$L$2:$V$4,DK218,1)&lt;1,1 &amp; " - " &amp; AM218+VLOOKUP(BI218,NyFm!$L$2:$V$4,DK218,1),IF(AM218+VLOOKUP(BI218,NyFm!$L$2:$V$4,DK218,1)&gt;19,AM218-VLOOKUP(BI218,NyFm!$L$2:$V$4,DK218,1) &amp; " - " &amp; 19,AM218-VLOOKUP(BI218,NyFm!$L$2:$V$4,DK218,1) &amp; " - " &amp; AM218+VLOOKUP(BI218,NyFm!$L$2:$V$4,DK218,1))),"")</f>
        <v/>
      </c>
      <c r="BU218" s="4" t="str">
        <f>IF(AND(ISNUMBER(DK218),DK218&lt;8),IF(AND(ISNUMBER(AN218),ISNUMBER(DK218)),IF(AN218-VLOOKUP(BI218,NyLi1R!$L$2:$V$4,DK218,1)&lt;1,1 &amp; " - " &amp; AN218+VLOOKUP(BI218,NyLi1R!$L$2:$V$4,DK218,1),IF(AN218+VLOOKUP(BI218,NyLi1R!$L$2:$V$4,DK218,1)&gt;19,AN218-VLOOKUP(BI218,NyLi1R!$L$2:$V$4,DK218,1) &amp; " - " &amp; 19,AN218-VLOOKUP(BI218,NyLi1R!$L$2:$V$4,DK218,1) &amp; " - " &amp; AN218+VLOOKUP(BI218,NyLi1R!$L$2:$V$4,DK218,1))),""),"")</f>
        <v/>
      </c>
      <c r="BV218" s="4" t="str">
        <f>IF(AND(ISNUMBER(DK218),DK218&lt;8),IF(AND(ISNUMBER(AO218),ISNUMBER(DK218)),IF(AO218-VLOOKUP(BI218,NyLi1E!$L$2:$V$4,DK218,1)&lt;1,1 &amp; " - " &amp; AO218+VLOOKUP(BI218,NyLi1E!$L$2:$V$4,DK218,1),IF(AO218+VLOOKUP(BI218,NyLi1E!$L$2:$V$4,DK218,1)&gt;19,AO218-VLOOKUP(BI218,NyLi1E!$L$2:$V$4,DK218,1) &amp; " - " &amp; 19,AO218-VLOOKUP(BI218,NyLi1E!$L$2:$V$4,DK218,1) &amp; " - " &amp; AO218+VLOOKUP(BI218,NyLi1E!$L$2:$V$4,DK218,1))),""),"")</f>
        <v/>
      </c>
      <c r="BW218" s="4" t="str">
        <f>IF(AND(ISNUMBER(DK218),DK218&lt;8),IF(AND(ISNUMBER(AP218),ISNUMBER(DK218)),IF(AP218-VLOOKUP(BI218,NyLi1T!$L$2:$V$4,DK218,1)&lt;1,1 &amp; " - " &amp; AP218+VLOOKUP(BI218,NyLi1T!$L$2:$V$4,DK218,1),IF(AP218+VLOOKUP(BI218,NyLi1T!$L$2:$V$4,DK218,1)&gt;19,AP218-VLOOKUP(BI218,NyLi1T!$L$2:$V$4,DK218,1) &amp; " - " &amp; 19,AP218-VLOOKUP(BI218,NyLi1T!$L$2:$V$4,DK218,1) &amp; " - " &amp; AP218+VLOOKUP(BI218,NyLi1T!$L$2:$V$4,DK218,1))),""),"")</f>
        <v/>
      </c>
      <c r="BX218" s="4" t="str">
        <f>IF(AND(ISNUMBER(DK218),DK218&gt;7),IF(AND(ISNUMBER(AQ218),ISNUMBER(DK218)),IF(AQ218-VLOOKUP(BI218,NyLi2R!$L$2:$V$4,DK218,1)&lt;1,1 &amp; " - " &amp; AQ218+VLOOKUP(BI218,NyLi2R!$L$2:$V$4,DK218,1),IF(AQ218+VLOOKUP(BI218,NyLi2R!$L$2:$V$4,DK218,1)&gt;19,AQ218-VLOOKUP(BI218,NyLi2R!$L$2:$V$4,DK218,1) &amp; " - " &amp; 19,AQ218-VLOOKUP(BI218,NyLi2R!$L$2:$V$4,DK218,1) &amp; " - " &amp; AQ218+VLOOKUP(BI218,NyLi2R!$L$2:$V$4,DK218,1))),""),"")</f>
        <v/>
      </c>
      <c r="BY218" s="4" t="str">
        <f>IF(AND(ISNUMBER(DK218),DK218&gt;7),IF(AND(ISNUMBER(AR218),ISNUMBER(DK218)),IF(AR218-VLOOKUP(BI218,NyLi2E!$L$2:$V$4,DK218,1)&lt;1,1 &amp; " - " &amp; AR218+VLOOKUP(BI218,NyLi2E!$L$2:$V$4,DK218,1),IF(AR218+VLOOKUP(BI218,NyLi2E!$L$2:$V$4,DK218,1)&gt;19,AR218-VLOOKUP(BI218,NyLi2E!$L$2:$V$4,DK218,1) &amp; " - " &amp; 19,AR218-VLOOKUP(BI218,NyLi2E!$L$2:$V$4,DK218,1) &amp; " - " &amp; AR218+VLOOKUP(BI218,NyLi2E!$L$2:$V$4,DK218,1))),""),"")</f>
        <v/>
      </c>
      <c r="BZ218" s="4" t="str">
        <f>IF(AND(ISNUMBER(DK218),DK218&gt;7),IF(AND(ISNUMBER(AS218),ISNUMBER(DK218)),IF(AS218-VLOOKUP(BI218,NyLi2T!$L$2:$V$4,DK218,1)&lt;1,1 &amp; " - " &amp; AS218+VLOOKUP(BI218,NyLi2T!$L$2:$V$4,DK218,1),IF(AS218+VLOOKUP(BI218,NyLi2T!$L$2:$V$4,DK218,1)&gt;19,AS218-VLOOKUP(BI218,NyLi2T!$L$2:$V$4,DK218,1) &amp; " - " &amp; 19,AS218-VLOOKUP(BI218,NyLi2T!$L$2:$V$4,DK218,1) &amp; " - " &amp; AS218+VLOOKUP(BI218,NyLi2T!$L$2:$V$4,DK218,1))),""),"")</f>
        <v/>
      </c>
      <c r="CA218" s="4" t="str">
        <f>IF(AND(ISNUMBER(DK218),DK218&lt;8),IF(AND(ISNUMBER(AT218),ISNUMBER(DK218)),IF(AT218-VLOOKUP(BI218,NySs!$L$2:$V$4,DK218,1)&lt;1,1 &amp; " - " &amp; AT218+VLOOKUP(BI218,NySs!$L$2:$V$4,DK218,1),IF(AT218+VLOOKUP(BI218,NySs!$L$2:$V$4,DK218,1)&gt;19,AT218-VLOOKUP(BI218,NySs!$L$2:$V$4,DK218,1) &amp; " - " &amp; 19,AT218-VLOOKUP(BI218,NySs!$L$2:$V$4,DK218,1) &amp; " - " &amp; AT218+VLOOKUP(BI218,NySs!$L$2:$V$4,DK218,1))),""),"")</f>
        <v/>
      </c>
      <c r="CB218" s="4" t="str">
        <f>IF(AND(ISNUMBER(DK218),DK218&lt;9),IF(AND(ISNUMBER(AU218),ISNUMBER(DK218)),IF(AU218-VLOOKUP(BI218,NyEo!$L$2:$V$4,DK218,1)&lt;1,1 &amp; " - " &amp; AU218+VLOOKUP(BI218,NyEo!$L$2:$V$4,DK218,1),IF(AU218+VLOOKUP(BI218,NyEo!$L$2:$V$4,DK218,1)&gt;19,AU218-VLOOKUP(BI218,NyEo!$L$2:$V$4,DK218,1) &amp; " - " &amp; 19,AU218-VLOOKUP(BI218,NyEo!$L$2:$V$4,DK218,1) &amp; " - " &amp; AU218+VLOOKUP(BI218,NyEo!$L$2:$V$4,DK218,1))),""),"")</f>
        <v/>
      </c>
      <c r="CC218" s="4" t="str">
        <f>IF(AND(ISNUMBER(DK218),DK218&gt;7),IF(AND(ISNUMBER(AV218),ISNUMBER(DK218)),IF(AV218-VLOOKUP(BI218,NyHt!$L$2:$V$4,DK218,1)&lt;1,1 &amp; " - " &amp; AV218+VLOOKUP(BI218,NyHt!$L$2:$V$4,DK218,1),IF(AV218+VLOOKUP(BI218,NyHt!$L$2:$V$4,DK218,1)&gt;19,AV218-VLOOKUP(BI218,NyHt!$L$2:$V$4,DK218,1) &amp; " - " &amp; 19,AV218-VLOOKUP(BI218,NyHt!$L$2:$V$4,DK218,1) &amp; " - " &amp; AV218+VLOOKUP(BI218,NyHt!$L$2:$V$4,DK218,1))),""),"")</f>
        <v/>
      </c>
      <c r="CD218" s="4" t="str">
        <f>IF(AND(ISNUMBER(AW218),ISNUMBER(DK218)),IF(AW218-VLOOKUP(BI218,NySiF!$L$2:$V$4,DK218,1)&lt;1,1 &amp; " - " &amp; AW218+VLOOKUP(BI218,NySiF!$L$2:$V$4,DK218,1),IF(AW218+VLOOKUP(BI218,NySiF!$L$2:$V$4,DK218,1)&gt;19,AW218-VLOOKUP(BI218,NySiF!$L$2:$V$4,DK218,1) &amp; " - " &amp; 19,AW218-VLOOKUP(BI218,NySiF!$L$2:$V$4,DK218,1) &amp; " - " &amp; AW218+VLOOKUP(BI218,NySiF!$L$2:$V$4,DK218,1))),"")</f>
        <v/>
      </c>
      <c r="CE218" s="4" t="str">
        <f>IF(AND(ISNUMBER(AX218),ISNUMBER(DK218)),IF(AX218-VLOOKUP(BI218,NySiB!$L$2:$V$4,DK218,1)&lt;1,1 &amp; " - " &amp; AX218+VLOOKUP(BI218,NySiB!$L$2:$V$4,DK218,1),IF(AX218+VLOOKUP(BI218,NySiB!$L$2:$V$4,DK218,1)&gt;19,AX218-VLOOKUP(BI218,NySiB!$L$2:$V$4,DK218,1) &amp; " - " &amp; 19,AX218-VLOOKUP(BI218,NySiB!$L$2:$V$4,DK218,1) &amp; " - " &amp; AX218+VLOOKUP(BI218,NySiB!$L$2:$V$4,DK218,1))),"")</f>
        <v/>
      </c>
      <c r="CF218" s="4" t="str">
        <f>IF(AND(ISNUMBER(AY218),ISNUMBER(DK218)),IF(AY218-VLOOKUP(BI218,NySiT!$L$2:$V$4,DK218,1)&lt;1,1 &amp; " - " &amp; AY218+VLOOKUP(BI218,NySiT!$L$2:$V$4,DK218,1),IF(AY218+VLOOKUP(BI218,NySiT!$L$2:$V$4,DK218,1)&gt;19,AY218-VLOOKUP(BI218,NySiT!$L$2:$V$4,DK218,1) &amp; " - " &amp; 19,AY218-VLOOKUP(BI218,NySiT!$L$2:$V$4,DK218,1) &amp; " - " &amp; AY218+VLOOKUP(BI218,NySiT!$L$2:$V$4,DK218,1))),"")</f>
        <v/>
      </c>
      <c r="CG218" s="4" t="str">
        <f>IF(AND(ISNUMBER(AZ218),ISNUMBER(DK218)),IF(AZ218-VLOOKUP(BI218,NyVs!$L$2:$V$4,DK218,1)&lt;1,1 &amp; " - " &amp; AZ218+VLOOKUP(BI218,NyVs!$L$2:$V$4,DK218,1),IF(AZ218+VLOOKUP(BI218,NyVs!$L$2:$V$4,DK218,1)&gt;19,AZ218-VLOOKUP(BI218,NyVs!$L$2:$V$4,DK218,1) &amp; " - " &amp; 19,AZ218-VLOOKUP(BI218,NyVs!$L$2:$V$4,DK218,1) &amp; " - " &amp; AZ218+VLOOKUP(BI218,NyVs!$L$2:$V$4,DK218,1))),"")</f>
        <v/>
      </c>
      <c r="CH218" s="4" t="str">
        <f>IF(AND(ISNUMBER(BA218),ISNUMBER(DK218)),IF(BA218-VLOOKUP(BI218,NyPp!$L$2:$V$4,DK218,1)&lt;1,1 &amp; " - " &amp; BA218+VLOOKUP(BI218,NyPp!$L$2:$V$4,DK218,1),IF(BA218+VLOOKUP(BI218,NyPp!$L$2:$V$4,DK218,1)&gt;19,BA218-VLOOKUP(BI218,NyPp!$L$2:$V$4,DK218,1) &amp; " - " &amp; 19,BA218-VLOOKUP(BI218,NyPp!$L$2:$V$4,DK218,1) &amp; " - " &amp; BA218+VLOOKUP(BI218,NyPp!$L$2:$V$4,DK218,1))),"")</f>
        <v/>
      </c>
      <c r="CI218" s="4" t="str">
        <f>IF(AND(ISNUMBER(BB218),ISNUMBER(DK218)),IF(BB218-VLOOKUP(BI218,NyIGS!$L$2:$V$4,DK218,1)&lt;40,40 &amp; " - " &amp; BB218+VLOOKUP(BI218,NyIGS!$L$2:$V$4,DK218,1),IF(BB218+VLOOKUP(BI218,NyIGS!$L$2:$V$4,DK218,1)&gt;160,BB218-VLOOKUP(BI218,NyIGS!$L$2:$V$4,DK218,1) &amp; " - " &amp; 160,BB218-VLOOKUP(BI218,NyIGS!$L$2:$V$4,DK218,1) &amp; " - " &amp; BB218+VLOOKUP(BI218,NyIGS!$L$2:$V$4,DK218,1))),"")</f>
        <v/>
      </c>
      <c r="CJ218" s="4" t="str">
        <f>IF(AND(ISNUMBER(BC218),ISNUMBER(DK218)),IF(BC218-VLOOKUP(BI218,NyIRS!$L$2:$V$4,DK218,1)&lt;40,40 &amp; " - " &amp; BC218+VLOOKUP(BI218,NyIRS!$L$2:$V$4,DK218,1),IF(BC218+VLOOKUP(BI218,NyIRS!$L$2:$V$4,DK218,1)&gt;160,BC218-VLOOKUP(BI218,NyIRS!$L$2:$V$4,DK218,1) &amp; " - " &amp; 160,BC218-VLOOKUP(BI218,NyIRS!$L$2:$V$4,DK218,1) &amp; " - " &amp; BC218+VLOOKUP(BI218,NyIRS!$L$2:$V$4,DK218,1))),"")</f>
        <v/>
      </c>
      <c r="CK218" s="4" t="str">
        <f>IF(AND(ISNUMBER(BD218),ISNUMBER(DK218)),IF(BD218-VLOOKUP(BI218,NyIES!$L$2:$V$4,DK218,1)&lt;40,40 &amp; " - " &amp; BD218+VLOOKUP(BI218,NyIES!$L$2:$V$4,DK218,1),IF(BD218+VLOOKUP(BI218,NyIES!$L$2:$V$4,DK218,1)&gt;160,BD218-VLOOKUP(BI218,NyIES!$L$2:$V$4,DK218,1) &amp; " - " &amp; 160,BD218-VLOOKUP(BI218,NyIES!$L$2:$V$4,DK218,1) &amp; " - " &amp; BD218+VLOOKUP(BI218,NyIES!$L$2:$V$4,DK218,1))),"")</f>
        <v/>
      </c>
      <c r="CL218" s="4" t="str">
        <f>IF(AND(ISNUMBER(BE218),ISNUMBER(DK218)),IF(BE218-VLOOKUP(BI218,NyISI!$L$2:$V$4,DK218,1)&lt;40,40 &amp; " - " &amp; BE218+VLOOKUP(BI218,NyISI!$L$2:$V$4,DK218,1),IF(BE218+VLOOKUP(BI218,NyISI!$L$2:$V$4,DK218,1)&gt;160,BE218-VLOOKUP(BI218,NyISI!$L$2:$V$4,DK218,1) &amp; " - " &amp; 160,BE218-VLOOKUP(BI218,NyISI!$L$2:$V$4,DK218,1) &amp; " - " &amp; BE218+VLOOKUP(BI218,NyISI!$L$2:$V$4,DK218,1))),"")</f>
        <v/>
      </c>
      <c r="CM218" s="4" t="str">
        <f>IF(AND(ISNUMBER(DK218),DK218&lt;8),IF(AND(ISNUMBER(BF218),ISNUMBER(DK218)),IF(BF218-VLOOKUP(BI218,NyISS!$L$2:$V$4,DK218,1)&lt;40,40 &amp; " - " &amp; BF218+VLOOKUP(BI218,NyISS!$L$2:$V$4,DK218,1),IF(BF218+VLOOKUP(BI218,NyISS!$L$2:$V$4,DK218,1)&gt;160,BF218-VLOOKUP(BI218,NyISS!$L$2:$V$4,DK218,1) &amp; " - " &amp; 160,BF218-VLOOKUP(BI218,NyISS!$L$2:$V$4,DK218,1) &amp; " - " &amp; BF218+VLOOKUP(BI218,NyISS!$L$2:$V$4,DK218,1))),""),"")</f>
        <v/>
      </c>
      <c r="CN218" s="4" t="str">
        <f>IF(AND(ISNUMBER(DK218),DK218&gt;7),IF(AND(ISNUMBER(BG218),ISNUMBER(DK218)),IF(BG218-VLOOKUP(BI218,NyISM!$L$2:$V$4,DK218,1)&lt;40,40 &amp; " - " &amp; BG218+VLOOKUP(BI218,NyISM!$L$2:$V$4,DK218,1),IF(BG218+VLOOKUP(BI218,NyISM!$L$2:$V$4,DK218,1)&gt;160,BG218-VLOOKUP(BI218,NyISM!$L$2:$V$4,DK218,1) &amp; " - " &amp; 160,BG218-VLOOKUP(BI218,NyISM!$L$2:$V$4,DK218,1) &amp; " - " &amp; BG218+VLOOKUP(BI218,NyISM!$L$2:$V$4,DK218,1))),""),"")</f>
        <v/>
      </c>
      <c r="CO218" s="4" t="str">
        <f>IF(AND(ISNUMBER(BH218),ISNUMBER(DK218)),IF(BH218-VLOOKUP(BI218,NyIAM!$L$2:$V$4,DK218,1)&lt;40,40 &amp; " - " &amp; BH218+VLOOKUP(BI218,NyIAM!$L$2:$V$4,DK218,1),IF(BH218+VLOOKUP(BI218,NyIAM!$L$2:$V$4,DK218,1)&gt;160,BH218-VLOOKUP(BI218,NyIAM!$L$2:$V$4,DK218,1) &amp; " - " &amp; 160,BH218-VLOOKUP(BI218,NyIAM!$L$2:$V$4,DK218,1) &amp; " - " &amp; BH218+VLOOKUP(BI218,NyIAM!$L$2:$V$4,DK218,1))),"")</f>
        <v/>
      </c>
      <c r="CP218" s="4" t="str">
        <f>IF(AF218="","",IF(AND(ISNUMBER(AF218),ISNUMBER(DK218)),IF(VLOOKUP(AF218,NyOm!$A$2:$K$30,DK218,1)=1,"Onormalt få ord",IF(VLOOKUP(AF218,NyOm!$A$2:$K$30,DK218,1)=2,"Färre antal ord än normalt",IF(VLOOKUP(AF218,NyOm!$A$2:$K$30,DK218,1)=3,"Normalt antal ord","")))))</f>
        <v/>
      </c>
      <c r="CQ218" s="4" t="str">
        <f>IF(AB218="","",IF(AND(ISNUMBER(AB218),ISNUMBER(DK218)),IF(VLOOKUP(AB218,NyPbTid!$A$2:$K$218,DK218,1)=1,"Onormalt lång tidsåtgång",IF(VLOOKUP(AB218,NyPbTid!$A$2:$K$218,DK218,1)=2,"Långsammare än normalt",IF(VLOOKUP(AB218,NyPbTid!$A$2:$K$218,DK218,1)=3,"Normal tidsåtgång","")))))</f>
        <v/>
      </c>
      <c r="CR218" s="4" t="str">
        <f>IF(AC218="","",IF(AND(ISNUMBER(AC218),ISNUMBER(DK218)),IF(VLOOKUP(AC218,NyPbFel!$A$2:$K$18,DK218,1)=1,"Onormalt antal fel",IF(VLOOKUP(AC218,NyPbFel!$A$2:$K$18,DK218,1)=2,"Fler fel än normalt",IF(VLOOKUP(AC218,NyPbFel!$A$2:$K$18,DK218,1)=3,"Normalt antal fel","")))))</f>
        <v/>
      </c>
      <c r="CS218" s="4" t="str">
        <f t="shared" si="72"/>
        <v/>
      </c>
      <c r="CT218" s="4" t="str">
        <f>IF(OR(ISNUMBER(CS218),CS218="0**"),IF(ISNUMBER(CS218),CS218/ABS(CS218)*VLOOKUP(1,SignDiff!$A$3:$K$4,DK218,1),VLOOKUP(1,SignDiff!$A$3:$K$4,DK218,1)),"")</f>
        <v/>
      </c>
      <c r="CU218" s="4" t="str">
        <f>IF(OR(ISNUMBER(CS218),CS218="0**"),IF(ISNUMBER(CS218),CS218/ABS(CS218)*VLOOKUP(1,SignDiff!$A$7:$K$8,DK218,1),VLOOKUP(1,SignDiff!$A$7:$K$8,DK218,1)),"")</f>
        <v/>
      </c>
      <c r="CV218" s="4" t="str">
        <f t="shared" si="73"/>
        <v/>
      </c>
      <c r="CW218" s="4" t="str">
        <f t="shared" si="74"/>
        <v/>
      </c>
      <c r="CX218" s="4" t="str">
        <f>IF(OR(ISNUMBER(CS218),CS218="0**"),IF(CS218="0**",VLOOKUP(0,'IRS-IES'!$A$2:$C$43,2,1),IF(CS218&lt;0,VLOOKUP(ABS(CS218),'IRS-IES'!$A$2:$C$43,2,1),VLOOKUP(ABS(CS218),'IRS-IES'!$A$2:$C$43,3,1))),"")</f>
        <v/>
      </c>
      <c r="CY218" s="4" t="str">
        <f t="shared" si="75"/>
        <v/>
      </c>
      <c r="CZ218" s="4" t="str">
        <f>IF(OR(ISNUMBER(CY218),CY218="0**"),IF(ISNUMBER(CY218),CY218/ABS(CY218)*VLOOKUP(2,SignDiff!$A$3:$K$4,DK218,1),VLOOKUP(2,SignDiff!$A$3:$K$4,DK218,1)),"")</f>
        <v/>
      </c>
      <c r="DA218" s="4" t="str">
        <f>IF(OR(ISNUMBER(CY218),CY218="0**"),IF(ISNUMBER(CY218),CY218/ABS(CY218)*VLOOKUP(2,SignDiff!$A$7:$K$8,DK218,1),VLOOKUP(2,SignDiff!$A$7:$K$8,DK218,1)),"")</f>
        <v/>
      </c>
      <c r="DB218" s="4" t="str">
        <f t="shared" si="76"/>
        <v/>
      </c>
      <c r="DC218" s="4" t="str">
        <f t="shared" si="77"/>
        <v/>
      </c>
      <c r="DD218" s="4" t="str">
        <f>IF(OR(ISNUMBER(CY218),CY218="0**"),IF(CY218="0**",VLOOKUP(0,'ISI-ISS'!$A$2:$C$43,2,1),IF(CY218&lt;0,VLOOKUP(ABS(CY218),'ISI-ISS'!$A$2:$C$43,2,1),VLOOKUP(ABS(CY218),'ISI-ISS'!$A$2:$C$43,3,1))),"")</f>
        <v/>
      </c>
      <c r="DE218" s="4" t="str">
        <f t="shared" si="78"/>
        <v/>
      </c>
      <c r="DF218" s="4" t="str">
        <f>IF(OR(ISNUMBER(DE218),DE218="0**"),IF(ISNUMBER(DE218),DE218/ABS(DE218)*VLOOKUP(2,SignDiff!$A$3:$K$4,DK218,1),VLOOKUP(2,SignDiff!$A$3:$K$4,DK218,1)),"")</f>
        <v/>
      </c>
      <c r="DG218" s="4" t="str">
        <f>IF(OR(ISNUMBER(DE218),DE218="0**"),IF(ISNUMBER(DE218),DE218/ABS(DE218)*VLOOKUP(2,SignDiff!$A$7:$K$8,DK218,1),VLOOKUP(2,SignDiff!$A$7:$K$8,DK218,1)),"")</f>
        <v/>
      </c>
      <c r="DH218" s="4" t="str">
        <f t="shared" si="79"/>
        <v/>
      </c>
      <c r="DI218" s="4" t="str">
        <f t="shared" si="80"/>
        <v/>
      </c>
      <c r="DJ218" s="4" t="str">
        <f>IF(OR(ISNUMBER(DE218),DE218="0**"),IF(DE218="0**",VLOOKUP(0,'ISI-ISM'!$A$2:$C$43,2,1),IF(DE218&lt;0,VLOOKUP(ABS(DE218),'ISI-ISM'!$A$2:$C$43,2,1),VLOOKUP(ABS(DE218),'ISI-ISM'!$A$2:$C$43,3,1))),"")</f>
        <v/>
      </c>
      <c r="DK218" s="4" t="str">
        <f>IF(ISERROR(VLOOKUP(N218,age!$A$2:$C$11,2,1)),"",VLOOKUP(N218,age!$A$2:$C$11,2,1))</f>
        <v/>
      </c>
      <c r="DL218" s="4" t="str">
        <f>IF(ISERROR(VLOOKUP(N218,age!$A$2:$C$11,3,1)),"",VLOOKUP(N218,age!$A$2:$C$11,3,1))</f>
        <v/>
      </c>
      <c r="DM218" s="4">
        <f t="shared" si="67"/>
        <v>0</v>
      </c>
      <c r="DN218" s="4">
        <f t="shared" si="68"/>
        <v>0</v>
      </c>
      <c r="DO218" s="4">
        <f t="shared" si="69"/>
        <v>0</v>
      </c>
      <c r="DP218" s="4">
        <f t="shared" si="70"/>
        <v>0</v>
      </c>
      <c r="DQ218" s="4">
        <f t="shared" si="71"/>
        <v>0</v>
      </c>
      <c r="DR218" s="9" t="str">
        <f t="shared" si="81"/>
        <v/>
      </c>
      <c r="DS218" s="9" t="str">
        <f t="shared" si="82"/>
        <v/>
      </c>
      <c r="DT218" s="9" t="str">
        <f t="shared" si="83"/>
        <v/>
      </c>
      <c r="DU218" s="9" t="str">
        <f t="shared" si="84"/>
        <v/>
      </c>
      <c r="DV218" s="9" t="str">
        <f t="shared" si="85"/>
        <v/>
      </c>
      <c r="DW218" s="9" t="str">
        <f t="shared" si="86"/>
        <v/>
      </c>
      <c r="DX218" s="9" t="str">
        <f t="shared" si="87"/>
        <v/>
      </c>
      <c r="DY218" s="9" t="str">
        <f>IF(AND(ISNUMBER(AJ218),ISNUMBER(DK218)),IF(AJ218-VLOOKUP(BI218,NyFi!$L$2:$V$4,DK218,1)&lt;1,1,AJ218-VLOOKUP(BI218,NyFi!$L$2:$V$4,DK218,1)),"")</f>
        <v/>
      </c>
      <c r="DZ218" s="9" t="str">
        <f>IF(AND(ISNUMBER(DK218),DK218&lt;8),IF(AND(ISNUMBER(AK218),ISNUMBER(DK218)),IF(AK218-VLOOKUP(BI218,NyGs!$L$2:$V$4,DK218,1)&lt;1,1,AK218-VLOOKUP(BI218,NyGs!$L$2:$V$4,DK218,1)),""),"")</f>
        <v/>
      </c>
      <c r="EA218" s="9" t="str">
        <f>IF(AND(ISNUMBER(AL218),ISNUMBER(DK218)),IF(AL218-VLOOKUP(BI218,NyRm!$L$2:$V$4,DK218,1)&lt;1,1,AL218-VLOOKUP(BI218,NyRm!$L$2:$V$4,DK218,1)),"")</f>
        <v/>
      </c>
      <c r="EB218" s="9" t="str">
        <f>IF(AND(ISNUMBER(AM218),ISNUMBER(DK218)),IF(AM218-VLOOKUP(BI218,NyFm!$L$2:$V$4,DK218,1)&lt;1,1,AM218-VLOOKUP(BI218,NyFm!$L$2:$V$4,DK218,1)),"")</f>
        <v/>
      </c>
      <c r="EC218" s="9" t="str">
        <f>IF(AND(ISNUMBER(DK218),DK218&lt;8),IF(AND(ISNUMBER(AN218),ISNUMBER(DK218)),IF(AN218-VLOOKUP(BI218,NyLi1R!$L$2:$V$4,DK218,1)&lt;1,1,AN218-VLOOKUP(BI218,NyLi1R!$L$2:$V$4,DK218,1)),""),"")</f>
        <v/>
      </c>
      <c r="ED218" s="9" t="str">
        <f>IF(AND(ISNUMBER(DK218),DK218&lt;8),IF(AND(ISNUMBER(AO218),ISNUMBER(DK218)),IF(AO218-VLOOKUP(BI218,NyLi1E!$L$2:$V$4,DK218,1)&lt;1,1,AO218-VLOOKUP(BI218,NyLi1E!$L$2:$V$4,DK218,1)),""),"")</f>
        <v/>
      </c>
      <c r="EE218" s="9" t="str">
        <f>IF(AND(ISNUMBER(DK218),DK218&lt;8),IF(AND(ISNUMBER(AP218),ISNUMBER(DK218)),IF(AP218-VLOOKUP(BI218,NyLi1T!$L$2:$V$4,DK218,1)&lt;1,1,AP218-VLOOKUP(BI218,NyLi1T!$L$2:$V$4,DK218,1)),""),"")</f>
        <v/>
      </c>
      <c r="EF218" s="9" t="str">
        <f>IF(AND(ISNUMBER(DK218),DK218&gt;7),IF(AND(ISNUMBER(AQ218),ISNUMBER(DK218)),IF(AQ218-VLOOKUP(BI218,NyLi2R!$L$2:$V$4,DK218,1)&lt;1,1,AQ218-VLOOKUP(BI218,NyLi2R!$L$2:$V$4,DK218,1)),""),"")</f>
        <v/>
      </c>
      <c r="EG218" s="9" t="str">
        <f>IF(AND(ISNUMBER(DK218),DK218&gt;7),IF(AND(ISNUMBER(AR218),ISNUMBER(DK218)),IF(AR218-VLOOKUP(BI218,NyLi2E!$L$2:$V$4,DK218,1)&lt;1,1,AR218-VLOOKUP(BI218,NyLi2E!$L$2:$V$4,DK218,1)),""),"")</f>
        <v/>
      </c>
      <c r="EH218" s="9" t="str">
        <f>IF(AND(ISNUMBER(DK218),DK218&gt;7),IF(AND(ISNUMBER(AS218),ISNUMBER(DK218)),IF(AS218-VLOOKUP(BI218,NyLi2T!$L$2:$V$4,DK218,1)&lt;1,1,AS218-VLOOKUP(BI218,NyLi2T!$L$2:$V$4,DK218,1)),""),"")</f>
        <v/>
      </c>
      <c r="EI218" s="9" t="str">
        <f>IF(AND(ISNUMBER(DK218),DK218&lt;8),IF(AND(ISNUMBER(AT218),ISNUMBER(DK218)),IF(AT218-VLOOKUP(BI218,NySs!$L$2:$V$4,DK218,1)&lt;1,1,AT218-VLOOKUP(BI218,NySs!$L$2:$V$4,DK218,1)),""),"")</f>
        <v/>
      </c>
      <c r="EJ218" s="9" t="str">
        <f>IF(AND(ISNUMBER(DK218),DK218&lt;9),IF(AND(ISNUMBER(AU218),ISNUMBER(DK218)),IF(AU218-VLOOKUP(BI218,NyEo!$L$2:$V$4,DK218,1)&lt;1,1,AU218-VLOOKUP(BI218,NyEo!$L$2:$V$4,DK218,1)),""),"")</f>
        <v/>
      </c>
      <c r="EK218" s="9" t="str">
        <f>IF(AND(ISNUMBER(DK218),DK218&gt;7),IF(AND(ISNUMBER(AV218),ISNUMBER(DK218)),IF(AV218-VLOOKUP(BI218,NyHt!$L$2:$V$4,DK218,1)&lt;1,1,AV218-VLOOKUP(BI218,NyHt!$L$2:$V$4,DK218,1)),""),"")</f>
        <v/>
      </c>
      <c r="EL218" s="9" t="str">
        <f>IF(AND(ISNUMBER(AW218),ISNUMBER(DK218)),IF(AW218-VLOOKUP(BI218,NySiF!$L$2:$V$4,DK218,1)&lt;1,1,AW218-VLOOKUP(BI218,NySiF!$L$2:$V$4,DK218,1)),"")</f>
        <v/>
      </c>
      <c r="EM218" s="9" t="str">
        <f>IF(AND(ISNUMBER(AX218),ISNUMBER(DK218)),IF(AX218-VLOOKUP(BI218,NySiB!$L$2:$V$4,DK218,1)&lt;1,1,AX218-VLOOKUP(BI218,NySiB!$L$2:$V$4,DK218,1)),"")</f>
        <v/>
      </c>
      <c r="EN218" s="9" t="str">
        <f>IF(AND(ISNUMBER(AY218),ISNUMBER(DK218)),IF(AY218-VLOOKUP(BI218,NySiT!$L$2:$V$4,DK218,1)&lt;1,1,AY218-VLOOKUP(BI218,NySiT!$L$2:$V$4,DK218,1)),"")</f>
        <v/>
      </c>
      <c r="EO218" s="9" t="str">
        <f>IF(AND(ISNUMBER(AZ218),ISNUMBER(DK218)),IF(AZ218-VLOOKUP(BI218,NyVs!$L$2:$V$4,DK218,1)&lt;1,1,AZ218-VLOOKUP(BI218,NyVs!$L$2:$V$4,DK218,1)),"")</f>
        <v/>
      </c>
      <c r="EP218" s="9" t="str">
        <f>IF(AND(ISNUMBER(BA218),ISNUMBER(DK218)),IF(BA218-VLOOKUP(BI218,NyPp!$L$2:$V$4,DK218,1)&lt;1,1,BA218-VLOOKUP(BI218,NyPp!$L$2:$V$4,DK218,1)),"")</f>
        <v/>
      </c>
      <c r="EQ218" s="9" t="str">
        <f>IF(AND(ISNUMBER(BB218),ISNUMBER(DK218)),IF(BB218-VLOOKUP(BI218,NyIGS!$L$2:$V$4,DK218,1)&lt;40,40,BB218-VLOOKUP(BI218,NyIGS!$L$2:$V$4,DK218,1)),"")</f>
        <v/>
      </c>
      <c r="ER218" s="9" t="str">
        <f>IF(AND(ISNUMBER(BC218),ISNUMBER(DK218)),IF(BC218-VLOOKUP(BI218,NyIRS!$L$2:$V$4,DK218,1)&lt;40,40,BC218-VLOOKUP(BI218,NyIRS!$L$2:$V$4,DK218,1)),"")</f>
        <v/>
      </c>
      <c r="ES218" s="9" t="str">
        <f>IF(AND(ISNUMBER(BD218),ISNUMBER(DK218)),IF(BD218-VLOOKUP(BI218,NyIES!$L$2:$V$4,DK218,1)&lt;40,40,BD218-VLOOKUP(BI218,NyIES!$L$2:$V$4,DK218,1)),"")</f>
        <v/>
      </c>
      <c r="ET218" s="9" t="str">
        <f>IF(AND(ISNUMBER(BE218),ISNUMBER(DK218)),IF(BE218-VLOOKUP(BI218,NyISI!$L$2:$V$4,DK218,1)&lt;40,40,BE218-VLOOKUP(BI218,NyISI!$L$2:$V$4,DK218,1)),"")</f>
        <v/>
      </c>
      <c r="EU218" s="9" t="str">
        <f>IF(AND(ISNUMBER(DK218),DK218&lt;8),IF(AND(ISNUMBER(BF218),ISNUMBER(DK218)),IF(BF218-VLOOKUP(BI218,NyISS!$L$2:$V$4,DK218,1)&lt;40,40,BF218-VLOOKUP(BI218,NyISS!$L$2:$V$4,DK218,1)),""),"")</f>
        <v/>
      </c>
      <c r="EV218" s="9" t="str">
        <f>IF(AND(ISNUMBER(DK218),DK218&gt;7),IF(AND(ISNUMBER(BG218),ISNUMBER(DK218)),IF(BG218-VLOOKUP(BI218,NyISM!$L$2:$V$4,DK218,1)&lt;40,40,BG218-VLOOKUP(BI218,NyISM!$L$2:$V$4,DK218,1)),""),"")</f>
        <v/>
      </c>
      <c r="EW218" s="9" t="str">
        <f>IF(AND(ISNUMBER(BH218),ISNUMBER(DK218)),IF(BH218-VLOOKUP(BI218,NyIAM!$L$2:$V$4,DK218,1)&lt;40,40,BH218-VLOOKUP(BI218,NyIAM!$L$2:$V$4,DK218,1)),"")</f>
        <v/>
      </c>
      <c r="EX218" s="9" t="str">
        <f>IF(AND(ISNUMBER(AJ218),ISNUMBER(DK218)),IF(AJ218+VLOOKUP(BI218,NyFi!$L$2:$V$4,DK218,1)&gt;19,19,AJ218+VLOOKUP(BI218,NyFi!$L$2:$V$4,DK218,1)),"")</f>
        <v/>
      </c>
      <c r="EY218" s="9" t="str">
        <f>IF(AND(ISNUMBER(DK218),DK218&lt;8),IF(AND(ISNUMBER(AK218),ISNUMBER(DK218)),IF(AK218+VLOOKUP(BI218,NyGs!$L$2:$V$4,DK218,1)&gt;19,19,AK218+VLOOKUP(BI218,NyGs!$L$2:$V$4,DK218,1)),""),"")</f>
        <v/>
      </c>
      <c r="EZ218" s="9" t="str">
        <f>IF(AND(ISNUMBER(AL218),ISNUMBER(DK218)),IF(AL218+VLOOKUP(BI218,NyRm!$L$2:$V$4,DK218,1)&gt;19,19,AL218+VLOOKUP(BI218,NyRm!$L$2:$V$4,DK218,1)),"")</f>
        <v/>
      </c>
      <c r="FA218" s="9" t="str">
        <f>IF(AND(ISNUMBER(AM218),ISNUMBER(DK218)),IF(AM218+VLOOKUP(BI218,NyFm!$L$2:$V$4,DK218,1)&gt;19,19,AM218+VLOOKUP(BI218,NyFm!$L$2:$V$4,DK218,1)),"")</f>
        <v/>
      </c>
      <c r="FB218" s="9" t="str">
        <f>IF(AND(ISNUMBER(DK218),DK218&lt;8),IF(AND(ISNUMBER(AN218),ISNUMBER(DK218)),IF(AN218+VLOOKUP(BI218,NyLi1R!$L$2:$V$4,DK218,1)&gt;19,19,AN218+VLOOKUP(BI218,NyLi1R!$L$2:$V$4,DK218,1)),""),"")</f>
        <v/>
      </c>
      <c r="FC218" s="9" t="str">
        <f>IF(AND(ISNUMBER(DK218),DK218&lt;8),IF(AND(ISNUMBER(AO218),ISNUMBER(DK218)),IF(AO218+VLOOKUP(BI218,NyLi1E!$L$2:$V$4,DK218,1)&gt;19,19,AO218+VLOOKUP(BI218,NyLi1E!$L$2:$V$4,DK218,1)),""),"")</f>
        <v/>
      </c>
      <c r="FD218" s="9" t="str">
        <f>IF(AND(ISNUMBER(DK218),DK218&lt;8),IF(AND(ISNUMBER(AP218),ISNUMBER(DK218)),IF(AP218+VLOOKUP(BI218,NyLi1T!$L$2:$V$4,DK218,1)&gt;19,19,AP218+VLOOKUP(BI218,NyLi1T!$L$2:$V$4,DK218,1)),""),"")</f>
        <v/>
      </c>
      <c r="FE218" s="9" t="str">
        <f>IF(AND(ISNUMBER(DK218),DK218&gt;7),IF(AND(ISNUMBER(AQ218),ISNUMBER(DK218)),IF(AQ218+VLOOKUP(BI218,NyLi2R!$L$2:$V$4,DK218,1)&gt;19,19,AQ218+VLOOKUP(BI218,NyLi2R!$L$2:$V$4,DK218,1)),""),"")</f>
        <v/>
      </c>
      <c r="FF218" s="9" t="str">
        <f>IF(AND(ISNUMBER(DK218),DK218&gt;7),IF(AND(ISNUMBER(AR218),ISNUMBER(DK218)),IF(AR218+VLOOKUP(BI218,NyLi2E!$L$2:$V$4,DK218,1)&gt;19,19,AR218+VLOOKUP(BI218,NyLi2E!$L$2:$V$4,DK218,1)),""),"")</f>
        <v/>
      </c>
      <c r="FG218" s="9" t="str">
        <f>IF(AND(ISNUMBER(DK218),DK218&gt;7),IF(AND(ISNUMBER(AS218),ISNUMBER(DK218)),IF(AS218+VLOOKUP(BI218,NyLi2T!$L$2:$V$4,DK218,1)&gt;19,19,AS218+VLOOKUP(BI218,NyLi2T!$L$2:$V$4,DK218,1)),""),"")</f>
        <v/>
      </c>
      <c r="FH218" s="9" t="str">
        <f>IF(AND(ISNUMBER(DK218),DK218&lt;8),IF(AND(ISNUMBER(AT218),ISNUMBER(DK218)),IF(AT218+VLOOKUP(BI218,NySs!$L$2:$V$4,DK218,1)&gt;19,19,AT218+VLOOKUP(BI218,NySs!$L$2:$V$4,DK218,1)),""),"")</f>
        <v/>
      </c>
      <c r="FI218" s="9" t="str">
        <f>IF(AND(ISNUMBER(DK218),DK218&lt;9),IF(AND(ISNUMBER(AU218),ISNUMBER(DK218)),IF(AU218+VLOOKUP(BI218,NyEo!$L$2:$V$4,DK218,1)&gt;19,19,AU218+VLOOKUP(BI218,NyEo!$L$2:$V$4,DK218,1)),""),"")</f>
        <v/>
      </c>
      <c r="FJ218" s="9" t="str">
        <f>IF(AND(ISNUMBER(DK218),DK218&gt;7),IF(AND(ISNUMBER(AV218),ISNUMBER(DK218)),IF(AV218+VLOOKUP(BI218,NyHt!$L$2:$V$4,DK218,1)&gt;19,19,AV218+VLOOKUP(BI218,NyHt!$L$2:$V$4,DK218,1)),""),"")</f>
        <v/>
      </c>
      <c r="FK218" s="9" t="str">
        <f>IF(AND(ISNUMBER(AW218),ISNUMBER(DK218)),IF(AW218+VLOOKUP(BI218,NySiF!$L$2:$V$4,DK218,1)&gt;19,19,AW218+VLOOKUP(BI218,NySiF!$L$2:$V$4,DK218,1)),"")</f>
        <v/>
      </c>
      <c r="FL218" s="9" t="str">
        <f>IF(AND(ISNUMBER(AX218),ISNUMBER(DK218)),IF(AX218+VLOOKUP(BI218,NySiB!$L$2:$V$4,DK218,1)&gt;19,19,AX218+VLOOKUP(BI218,NySiB!$L$2:$V$4,DK218,1)),"")</f>
        <v/>
      </c>
      <c r="FM218" s="9" t="str">
        <f>IF(AND(ISNUMBER(AY218),ISNUMBER(DK218)),IF(AY218+VLOOKUP(BI218,NySiT!$L$2:$V$4,DK218,1)&gt;19,19,AY218+VLOOKUP(BI218,NySiT!$L$2:$V$4,DK218,1)),"")</f>
        <v/>
      </c>
      <c r="FN218" s="9" t="str">
        <f>IF(AND(ISNUMBER(AZ218),ISNUMBER(DK218)),IF(AZ218+VLOOKUP(BI218,NyVs!$L$2:$V$4,DK218,1)&gt;19,19,AZ218+VLOOKUP(BI218,NyVs!$L$2:$V$4,DK218,1)),"")</f>
        <v/>
      </c>
      <c r="FO218" s="9" t="str">
        <f>IF(AND(ISNUMBER(BA218),ISNUMBER(DK218)),IF(BA218+VLOOKUP(BI218,NyPp!$L$2:$V$4,DK218,1)&gt;19,19,BA218+VLOOKUP(BI218,NyPp!$L$2:$V$4,DK218,1)),"")</f>
        <v/>
      </c>
      <c r="FP218" s="9" t="str">
        <f>IF(AND(ISNUMBER(BB218),ISNUMBER(DK218)),IF(BB218+VLOOKUP(BI218,NyIGS!$L$2:$V$4,DK218,1)&gt;160,160,BB218+VLOOKUP(BI218,NyIGS!$L$2:$V$4,DK218,1)),"")</f>
        <v/>
      </c>
      <c r="FQ218" s="9" t="str">
        <f>IF(AND(ISNUMBER(BC218),ISNUMBER(DK218)),IF(BC218+VLOOKUP(BI218,NyIRS!$L$2:$V$4,DK218,1)&gt;160,160,BC218+VLOOKUP(BI218,NyIRS!$L$2:$V$4,DK218,1)),"")</f>
        <v/>
      </c>
      <c r="FR218" s="9" t="str">
        <f>IF(AND(ISNUMBER(BD218),ISNUMBER(DK218)),IF(BD218+VLOOKUP(BI218,NyIES!$L$2:$V$4,DK218,1)&gt;160,160, BD218+VLOOKUP(BI218,NyIES!$L$2:$V$4,DK218,1)),"")</f>
        <v/>
      </c>
      <c r="FS218" s="9" t="str">
        <f>IF(AND(ISNUMBER(BE218),ISNUMBER(DK218)),IF(BE218+VLOOKUP(BI218,NyISI!$L$2:$V$4,DK218,1)&gt;160,160,BE218+VLOOKUP(BI218,NyISI!$L$2:$V$4,DK218,1)),"")</f>
        <v/>
      </c>
      <c r="FT218" s="9" t="str">
        <f>IF(AND(ISNUMBER(DK218),DK218&lt;8),IF(AND(ISNUMBER(BF218),ISNUMBER(DK218)),IF(BF218+VLOOKUP(BI218,NyISS!$L$2:$V$4,DK218,1)&gt;160,160,BF218+VLOOKUP(BI218,NyISS!$L$2:$V$4,DK218,1)),""),"")</f>
        <v/>
      </c>
      <c r="FU218" s="9" t="str">
        <f>IF(AND(ISNUMBER(DK218),DK218&gt;7),IF(AND(ISNUMBER(BG218),ISNUMBER(DK218)),IF(BG218+VLOOKUP(BI218,NyISM!$L$2:$V$4,DK218,1)&gt;160,160,BG218+VLOOKUP(BI218,NyISM!$L$2:$V$4,DK218,1)),""),"")</f>
        <v/>
      </c>
      <c r="FV218" s="9" t="str">
        <f>IF(AND(ISNUMBER(BH218),ISNUMBER(DK218)),IF(BH218+VLOOKUP(BI218,NyIAM!$L$2:$V$4,DK218,1)&gt;160,160,BH218+VLOOKUP(BI218,NyIAM!$L$2:$V$4,DK218,1)),"")</f>
        <v/>
      </c>
    </row>
    <row r="219" spans="1:178" x14ac:dyDescent="0.2">
      <c r="A219" s="51"/>
      <c r="B219" s="51"/>
      <c r="C219" s="51"/>
      <c r="D219" s="51"/>
      <c r="E219" s="51"/>
      <c r="F219" s="51"/>
      <c r="G219" s="51"/>
      <c r="H219" s="51"/>
      <c r="I219" s="51"/>
      <c r="J219" s="52"/>
      <c r="K219" s="52"/>
      <c r="L219" s="53"/>
      <c r="M219" s="53"/>
      <c r="N219" s="58" t="str">
        <f t="shared" si="66"/>
        <v/>
      </c>
      <c r="O219" s="53"/>
      <c r="P219" s="53"/>
      <c r="Q219" s="53"/>
      <c r="R219" s="53"/>
      <c r="S219" s="53"/>
      <c r="T219" s="53"/>
      <c r="U219" s="53"/>
      <c r="V219" s="53"/>
      <c r="W219" s="53"/>
      <c r="X219" s="53"/>
      <c r="Y219" s="53"/>
      <c r="Z219" s="53"/>
      <c r="AA219" s="53"/>
      <c r="AB219" s="53"/>
      <c r="AC219" s="53"/>
      <c r="AD219" s="53"/>
      <c r="AE219" s="53"/>
      <c r="AF219" s="53"/>
      <c r="AG219" s="53"/>
      <c r="AH219" s="53"/>
      <c r="AI219" s="53"/>
      <c r="AJ219" s="4" t="str">
        <f>IF(O219="","",IF(ISNUMBER(N219),VLOOKUP(O219,NyFi!$A$2:$K$40,DK219),""))</f>
        <v/>
      </c>
      <c r="AK219" s="4" t="str">
        <f>IF(P219="","",IF(AND(ISNUMBER(N219),DK219&lt;8),VLOOKUP(P219,NyGs!$A$2:$G$41,DK219),""))</f>
        <v/>
      </c>
      <c r="AL219" s="4" t="str">
        <f>IF(AA219="","",IF(ISNUMBER(N219),VLOOKUP(AA219,NyRm!$A$2:$K$56,DK219),""))</f>
        <v/>
      </c>
      <c r="AM219" s="4" t="str">
        <f>IF(Z219="","",IF(ISNUMBER(N219),VLOOKUP(Z219,NyFm!$A$2:$K$46,DK219),""))</f>
        <v/>
      </c>
      <c r="AN219" s="4" t="str">
        <f>IF(U219="","",IF(AND(ISNUMBER(N219),DK219&lt;8),VLOOKUP(U219,NyLi1R!$A$2:$G$20,DK219),""))</f>
        <v/>
      </c>
      <c r="AO219" s="4" t="str">
        <f>IF(V219="","",IF(AND(ISNUMBER(N219),DK219&lt;8),VLOOKUP(V219,NyLi1E!$A$2:$G$20,DK219),""))</f>
        <v/>
      </c>
      <c r="AP219" s="4" t="str">
        <f>IF(AND(ISNUMBER(N219),ISNUMBER(AN219),ISNUMBER(AO219),DK219&lt;8),VLOOKUP(AN219+AO219,NyLi1T!$A$2:$G$40,DK219),"")</f>
        <v/>
      </c>
      <c r="AQ219" s="4" t="str">
        <f>IF(W219="","",IF(AND(ISNUMBER(N219),DK219&gt;7),VLOOKUP(W219,NyLi2R!$A$2:$K$20,DK219),""))</f>
        <v/>
      </c>
      <c r="AR219" s="4" t="str">
        <f>IF(X219="","",IF(AND(ISNUMBER(N219),DK219&gt;7),VLOOKUP(X219,NyLi2E!$A$2:$K$20,DK219),""))</f>
        <v/>
      </c>
      <c r="AS219" s="4" t="str">
        <f>IF(AND(ISNUMBER(N219),ISNUMBER(AQ219),ISNUMBER(AR219),DK219&gt;7),VLOOKUP(AQ219+AR219,NyLi2T!$A$2:$K$40,DK219),"")</f>
        <v/>
      </c>
      <c r="AT219" s="4" t="str">
        <f>IF(AE219="","",IF(AND(ISNUMBER(N219),DK219&lt;8),VLOOKUP(AE219,NySs!$A$2:$G$28,DK219),""))</f>
        <v/>
      </c>
      <c r="AU219" s="4" t="str">
        <f>IF(AD219="","",IF(AND(ISNUMBER(N219),DK219&lt;9),VLOOKUP(AD219,NyEo!$A$2:$H$22,DK219),""))</f>
        <v/>
      </c>
      <c r="AV219" s="4" t="str">
        <f>IF(Q219="","",IF(AND(ISNUMBER(N219),DK219&gt;7),VLOOKUP(Q219,NyHt!$A$2:$K$17,DK219),""))</f>
        <v/>
      </c>
      <c r="AW219" s="4" t="str">
        <f>IF(R219="","",IF(ISNUMBER(N219),VLOOKUP(R219,NySiF!$A$2:$K$18,DK219),""))</f>
        <v/>
      </c>
      <c r="AX219" s="4" t="str">
        <f>IF(S219="","",IF(ISNUMBER(N219),VLOOKUP(S219,NySiB!$A$2:$K$16,DK219),""))</f>
        <v/>
      </c>
      <c r="AY219" s="4" t="str">
        <f>IF(T219="","",IF(ISNUMBER(N219),VLOOKUP(T219,NySiT!$A$2:$K$32,DK219),""))</f>
        <v/>
      </c>
      <c r="AZ219" s="4" t="str">
        <f>IF(Y219="","",IF(ISNUMBER(N219),VLOOKUP(Y219,NyVs!$A$2:$K$86,DK219),""))</f>
        <v/>
      </c>
      <c r="BA219" s="4" t="str">
        <f>IF(AI219="","",IF(ISNUMBER(N219),VLOOKUP(AI219,NyPp!$A$2:$K$202,DK219),""))</f>
        <v/>
      </c>
      <c r="BB219" s="4" t="str">
        <f>IF(AND(ISNUMBER(AJ219),ISNUMBER(AK219),ISNUMBER(AL219),ISNUMBER(AM219),DK219&lt;8),IF(COUNTIF(O219,0)+COUNTIF(P219,0)+COUNTIF(AA219,0)+COUNTIF(Z219,0)&gt;1,"",VLOOKUP(AJ219+AK219+AL219+AM219,NyIGS!$A$2:$K$78,DK219)),IF(AND(ISNUMBER(AJ219),ISNUMBER(AL219),ISNUMBER(AM219),ISNUMBER(AS219),DK219&gt;7),IF(COUNTIF(O219,0)+COUNTIF(AA219,0)+COUNTIF(Z219,0)+AND(COUNTIF(W219,0),COUNTIF(X219,0))&gt;1,"",VLOOKUP(AJ219+AL219+AM219+AS219,NyIGS!$A$2:$K$78,DK219)),""))</f>
        <v/>
      </c>
      <c r="BC219" s="4" t="str">
        <f>IF(AND(ISNUMBER(AJ219),ISNUMBER(AN219),ISNUMBER(AT219),DK219&lt;8),IF(COUNTIF(O219,0)+COUNTIF(U219,0)+COUNTIF(AE219,0)&gt;1,"",VLOOKUP(AJ219+AN219+AT219,NyIRS!$A$2:$K$59,DK219)),IF(AND(ISNUMBER(AJ219),ISNUMBER(AQ219),DK219&gt;7),IF(COUNTIF(O219,0)+COUNTIF(W219,0)&gt;1,"",VLOOKUP(AJ219+AQ219,NyIRS!$A$2:$K$59,DK219)),""))</f>
        <v/>
      </c>
      <c r="BD219" s="4" t="str">
        <f>IF(AND(ISNUMBER(AK219),ISNUMBER(AL219),ISNUMBER(AM219),DK219&lt;8),IF(COUNTIF(P219,0)+COUNTIF(AA219,0)+COUNTIF(Z219,0)&gt;1,"",VLOOKUP(AK219+AL219+AM219,NyIES!$A$2:$K$59,DK219)),IF(AND(ISNUMBER(AL219),ISNUMBER(AM219),ISNUMBER(AR219),DK219&gt;7),IF(COUNTIF(AA219,0)+COUNTIF(Z219,0)+COUNTIF(X219,0)&gt;1,"",VLOOKUP(AL219+AM219+AR219,NyIES!$A$2:$K$59,DK219)),""))</f>
        <v/>
      </c>
      <c r="BE219" s="4" t="str">
        <f>IF(AND(ISNUMBER(AJ219),ISNUMBER(AP219),ISNUMBER(AU219),DK219&lt;8),IF(COUNTIF(O219,0)+AND(COUNTIF(U219,0),COUNTIF(V219,0))+COUNTIF(AD219,0)&gt;1,"",VLOOKUP(AJ219+AP219+AU219,NyISI!$A$2:$K$59,DK219)),IF(AND(ISNUMBER(AS219),ISNUMBER(AU219),ISNUMBER(AV219),DK219=8),IF(COUNTIF(AD219,0)+COUNTIF(Q219,0)+AND(COUNTIF(W219,0),COUNTIF(X219,0))&gt;1,"",VLOOKUP(AS219+AU219+AV219,NyISI!$A$2:$K$59,DK219)),IF(AND(ISNUMBER(AS219),ISNUMBER(AV219),DK219&gt;8),IF(COUNTIF(Q219,0)+AND(COUNTIF(W219,0),COUNTIF(X219,0))&gt;1,"",VLOOKUP(AS219+AV219,NyISI!$A$2:$K$59,DK219)),"")))</f>
        <v/>
      </c>
      <c r="BF219" s="4" t="str">
        <f>IF(AND(ISNUMBER(AT219),ISNUMBER(AK219),ISNUMBER(AL219),ISNUMBER(AM219),DK219&lt;8),IF(COUNTIF(P219,0)+COUNTIF(AA219,0)+COUNTIF(Z219,0)+COUNTIF(AE219,0)&gt;1,"",VLOOKUP(AT219+AK219+AL219+AM219,NyISS!$A$2:$G$78,DK219)),"")</f>
        <v/>
      </c>
      <c r="BG219" s="4" t="str">
        <f>IF(AND(ISNUMBER(AJ219),ISNUMBER(AL219),ISNUMBER(AM219),DK219&gt;7),IF(COUNTIF(O219,0)+COUNTIF(AA219,0)+COUNTIF(Z219,0)&gt;1,"",VLOOKUP(AJ219+AL219+AM219,NyISM!$A$2:$K$59,DK219)),"")</f>
        <v/>
      </c>
      <c r="BH219" s="4" t="str">
        <f>IF(AND(ISNUMBER(AY219),ISNUMBER(AZ219)),IF(COUNTIF(T219,0)+COUNTIF(Y219,0)&gt;1,"",VLOOKUP(AY219+AZ219,NyIAM!$A$2:$K$40,DK219)),"")</f>
        <v/>
      </c>
      <c r="BJ219" s="4" t="str">
        <f>IF(ISNUMBER(BB219),VLOOKUP(BB219,Percentil!$A$2:$B$122,2,1),"")</f>
        <v/>
      </c>
      <c r="BK219" s="4" t="str">
        <f>IF(ISNUMBER(BC219),VLOOKUP(BC219,Percentil!$A$2:$B$122,2,1),"")</f>
        <v/>
      </c>
      <c r="BL219" s="4" t="str">
        <f>IF(ISNUMBER(BD219),VLOOKUP(BD219,Percentil!$A$2:$B$122,2,1),"")</f>
        <v/>
      </c>
      <c r="BM219" s="4" t="str">
        <f>IF(ISNUMBER(BE219),VLOOKUP(BE219,Percentil!$A$2:$B$122,2,1),"")</f>
        <v/>
      </c>
      <c r="BN219" s="4" t="str">
        <f>IF(ISNUMBER(BF219),VLOOKUP(BF219,Percentil!$A$2:$B$122,2,1),"")</f>
        <v/>
      </c>
      <c r="BO219" s="4" t="str">
        <f>IF(ISNUMBER(BG219),VLOOKUP(BG219,Percentil!$A$2:$B$122,2,1),"")</f>
        <v/>
      </c>
      <c r="BP219" s="4" t="str">
        <f>IF(ISNUMBER(BH219),VLOOKUP(BH219,Percentil!$A$2:$B$122,2,1),"")</f>
        <v/>
      </c>
      <c r="BQ219" s="4" t="str">
        <f>IF(AND(ISNUMBER(AJ219),ISNUMBER(DK219)),IF(AJ219-VLOOKUP(BI219,NyFi!$L$2:$V$4,DK219,1)&lt;1,1 &amp; " - " &amp; AJ219+VLOOKUP(BI219,NyFi!$L$2:$V$4,DK219,1),IF(AJ219+VLOOKUP(BI219,NyFi!$L$2:$V$4,DK219,1)&gt;19,AJ219-VLOOKUP(BI219,NyFi!$L$2:$V$4,DK219,1) &amp; " - " &amp; 19,AJ219-VLOOKUP(BI219,NyFi!$L$2:$V$4,DK219,1) &amp; " - " &amp; AJ219+VLOOKUP(BI219,NyFi!$L$2:$V$4,DK219,1))),"")</f>
        <v/>
      </c>
      <c r="BR219" s="4" t="str">
        <f>IF(AND(ISNUMBER(DK219),DK219&lt;8),IF(AND(ISNUMBER(AK219),ISNUMBER(DK219)),IF(AK219-VLOOKUP(BI219,NyGs!$L$2:$V$4,DK219,1)&lt;1,1 &amp; " - " &amp; AK219+VLOOKUP(BI219,NyGs!$L$2:$V$4,DK219,1),IF(AK219+VLOOKUP(BI219,NyGs!$L$2:$V$4,DK219,1)&gt;19,AK219-VLOOKUP(BI219,NyGs!$L$2:$V$4,DK219,1) &amp; " - " &amp; 19,AK219-VLOOKUP(BI219,NyGs!$L$2:$V$4,DK219,1) &amp; " - " &amp; AK219+VLOOKUP(BI219,NyGs!$L$2:$V$4,DK219,1))),""),"")</f>
        <v/>
      </c>
      <c r="BS219" s="4" t="str">
        <f>IF(AND(ISNUMBER(AL219),ISNUMBER(DK219)),IF(AL219-VLOOKUP(BI219,NyRm!$L$2:$V$4,DK219,1)&lt;1,1 &amp; " - " &amp; AL219+VLOOKUP(BI219,NyRm!$L$2:$V$4,DK219,1),IF(AL219+VLOOKUP(BI219,NyRm!$L$2:$V$4,DK219,1)&gt;19,AL219-VLOOKUP(BI219,NyRm!$L$2:$V$4,DK219,1) &amp; " - " &amp; 19,AL219-VLOOKUP(BI219,NyRm!$L$2:$V$4,DK219,1) &amp; " - " &amp; AL219+VLOOKUP(BI219,NyRm!$L$2:$V$4,DK219,1))),"")</f>
        <v/>
      </c>
      <c r="BT219" s="4" t="str">
        <f>IF(AND(ISNUMBER(AM219),ISNUMBER(DK219)),IF(AM219-VLOOKUP(BI219,NyFm!$L$2:$V$4,DK219,1)&lt;1,1 &amp; " - " &amp; AM219+VLOOKUP(BI219,NyFm!$L$2:$V$4,DK219,1),IF(AM219+VLOOKUP(BI219,NyFm!$L$2:$V$4,DK219,1)&gt;19,AM219-VLOOKUP(BI219,NyFm!$L$2:$V$4,DK219,1) &amp; " - " &amp; 19,AM219-VLOOKUP(BI219,NyFm!$L$2:$V$4,DK219,1) &amp; " - " &amp; AM219+VLOOKUP(BI219,NyFm!$L$2:$V$4,DK219,1))),"")</f>
        <v/>
      </c>
      <c r="BU219" s="4" t="str">
        <f>IF(AND(ISNUMBER(DK219),DK219&lt;8),IF(AND(ISNUMBER(AN219),ISNUMBER(DK219)),IF(AN219-VLOOKUP(BI219,NyLi1R!$L$2:$V$4,DK219,1)&lt;1,1 &amp; " - " &amp; AN219+VLOOKUP(BI219,NyLi1R!$L$2:$V$4,DK219,1),IF(AN219+VLOOKUP(BI219,NyLi1R!$L$2:$V$4,DK219,1)&gt;19,AN219-VLOOKUP(BI219,NyLi1R!$L$2:$V$4,DK219,1) &amp; " - " &amp; 19,AN219-VLOOKUP(BI219,NyLi1R!$L$2:$V$4,DK219,1) &amp; " - " &amp; AN219+VLOOKUP(BI219,NyLi1R!$L$2:$V$4,DK219,1))),""),"")</f>
        <v/>
      </c>
      <c r="BV219" s="4" t="str">
        <f>IF(AND(ISNUMBER(DK219),DK219&lt;8),IF(AND(ISNUMBER(AO219),ISNUMBER(DK219)),IF(AO219-VLOOKUP(BI219,NyLi1E!$L$2:$V$4,DK219,1)&lt;1,1 &amp; " - " &amp; AO219+VLOOKUP(BI219,NyLi1E!$L$2:$V$4,DK219,1),IF(AO219+VLOOKUP(BI219,NyLi1E!$L$2:$V$4,DK219,1)&gt;19,AO219-VLOOKUP(BI219,NyLi1E!$L$2:$V$4,DK219,1) &amp; " - " &amp; 19,AO219-VLOOKUP(BI219,NyLi1E!$L$2:$V$4,DK219,1) &amp; " - " &amp; AO219+VLOOKUP(BI219,NyLi1E!$L$2:$V$4,DK219,1))),""),"")</f>
        <v/>
      </c>
      <c r="BW219" s="4" t="str">
        <f>IF(AND(ISNUMBER(DK219),DK219&lt;8),IF(AND(ISNUMBER(AP219),ISNUMBER(DK219)),IF(AP219-VLOOKUP(BI219,NyLi1T!$L$2:$V$4,DK219,1)&lt;1,1 &amp; " - " &amp; AP219+VLOOKUP(BI219,NyLi1T!$L$2:$V$4,DK219,1),IF(AP219+VLOOKUP(BI219,NyLi1T!$L$2:$V$4,DK219,1)&gt;19,AP219-VLOOKUP(BI219,NyLi1T!$L$2:$V$4,DK219,1) &amp; " - " &amp; 19,AP219-VLOOKUP(BI219,NyLi1T!$L$2:$V$4,DK219,1) &amp; " - " &amp; AP219+VLOOKUP(BI219,NyLi1T!$L$2:$V$4,DK219,1))),""),"")</f>
        <v/>
      </c>
      <c r="BX219" s="4" t="str">
        <f>IF(AND(ISNUMBER(DK219),DK219&gt;7),IF(AND(ISNUMBER(AQ219),ISNUMBER(DK219)),IF(AQ219-VLOOKUP(BI219,NyLi2R!$L$2:$V$4,DK219,1)&lt;1,1 &amp; " - " &amp; AQ219+VLOOKUP(BI219,NyLi2R!$L$2:$V$4,DK219,1),IF(AQ219+VLOOKUP(BI219,NyLi2R!$L$2:$V$4,DK219,1)&gt;19,AQ219-VLOOKUP(BI219,NyLi2R!$L$2:$V$4,DK219,1) &amp; " - " &amp; 19,AQ219-VLOOKUP(BI219,NyLi2R!$L$2:$V$4,DK219,1) &amp; " - " &amp; AQ219+VLOOKUP(BI219,NyLi2R!$L$2:$V$4,DK219,1))),""),"")</f>
        <v/>
      </c>
      <c r="BY219" s="4" t="str">
        <f>IF(AND(ISNUMBER(DK219),DK219&gt;7),IF(AND(ISNUMBER(AR219),ISNUMBER(DK219)),IF(AR219-VLOOKUP(BI219,NyLi2E!$L$2:$V$4,DK219,1)&lt;1,1 &amp; " - " &amp; AR219+VLOOKUP(BI219,NyLi2E!$L$2:$V$4,DK219,1),IF(AR219+VLOOKUP(BI219,NyLi2E!$L$2:$V$4,DK219,1)&gt;19,AR219-VLOOKUP(BI219,NyLi2E!$L$2:$V$4,DK219,1) &amp; " - " &amp; 19,AR219-VLOOKUP(BI219,NyLi2E!$L$2:$V$4,DK219,1) &amp; " - " &amp; AR219+VLOOKUP(BI219,NyLi2E!$L$2:$V$4,DK219,1))),""),"")</f>
        <v/>
      </c>
      <c r="BZ219" s="4" t="str">
        <f>IF(AND(ISNUMBER(DK219),DK219&gt;7),IF(AND(ISNUMBER(AS219),ISNUMBER(DK219)),IF(AS219-VLOOKUP(BI219,NyLi2T!$L$2:$V$4,DK219,1)&lt;1,1 &amp; " - " &amp; AS219+VLOOKUP(BI219,NyLi2T!$L$2:$V$4,DK219,1),IF(AS219+VLOOKUP(BI219,NyLi2T!$L$2:$V$4,DK219,1)&gt;19,AS219-VLOOKUP(BI219,NyLi2T!$L$2:$V$4,DK219,1) &amp; " - " &amp; 19,AS219-VLOOKUP(BI219,NyLi2T!$L$2:$V$4,DK219,1) &amp; " - " &amp; AS219+VLOOKUP(BI219,NyLi2T!$L$2:$V$4,DK219,1))),""),"")</f>
        <v/>
      </c>
      <c r="CA219" s="4" t="str">
        <f>IF(AND(ISNUMBER(DK219),DK219&lt;8),IF(AND(ISNUMBER(AT219),ISNUMBER(DK219)),IF(AT219-VLOOKUP(BI219,NySs!$L$2:$V$4,DK219,1)&lt;1,1 &amp; " - " &amp; AT219+VLOOKUP(BI219,NySs!$L$2:$V$4,DK219,1),IF(AT219+VLOOKUP(BI219,NySs!$L$2:$V$4,DK219,1)&gt;19,AT219-VLOOKUP(BI219,NySs!$L$2:$V$4,DK219,1) &amp; " - " &amp; 19,AT219-VLOOKUP(BI219,NySs!$L$2:$V$4,DK219,1) &amp; " - " &amp; AT219+VLOOKUP(BI219,NySs!$L$2:$V$4,DK219,1))),""),"")</f>
        <v/>
      </c>
      <c r="CB219" s="4" t="str">
        <f>IF(AND(ISNUMBER(DK219),DK219&lt;9),IF(AND(ISNUMBER(AU219),ISNUMBER(DK219)),IF(AU219-VLOOKUP(BI219,NyEo!$L$2:$V$4,DK219,1)&lt;1,1 &amp; " - " &amp; AU219+VLOOKUP(BI219,NyEo!$L$2:$V$4,DK219,1),IF(AU219+VLOOKUP(BI219,NyEo!$L$2:$V$4,DK219,1)&gt;19,AU219-VLOOKUP(BI219,NyEo!$L$2:$V$4,DK219,1) &amp; " - " &amp; 19,AU219-VLOOKUP(BI219,NyEo!$L$2:$V$4,DK219,1) &amp; " - " &amp; AU219+VLOOKUP(BI219,NyEo!$L$2:$V$4,DK219,1))),""),"")</f>
        <v/>
      </c>
      <c r="CC219" s="4" t="str">
        <f>IF(AND(ISNUMBER(DK219),DK219&gt;7),IF(AND(ISNUMBER(AV219),ISNUMBER(DK219)),IF(AV219-VLOOKUP(BI219,NyHt!$L$2:$V$4,DK219,1)&lt;1,1 &amp; " - " &amp; AV219+VLOOKUP(BI219,NyHt!$L$2:$V$4,DK219,1),IF(AV219+VLOOKUP(BI219,NyHt!$L$2:$V$4,DK219,1)&gt;19,AV219-VLOOKUP(BI219,NyHt!$L$2:$V$4,DK219,1) &amp; " - " &amp; 19,AV219-VLOOKUP(BI219,NyHt!$L$2:$V$4,DK219,1) &amp; " - " &amp; AV219+VLOOKUP(BI219,NyHt!$L$2:$V$4,DK219,1))),""),"")</f>
        <v/>
      </c>
      <c r="CD219" s="4" t="str">
        <f>IF(AND(ISNUMBER(AW219),ISNUMBER(DK219)),IF(AW219-VLOOKUP(BI219,NySiF!$L$2:$V$4,DK219,1)&lt;1,1 &amp; " - " &amp; AW219+VLOOKUP(BI219,NySiF!$L$2:$V$4,DK219,1),IF(AW219+VLOOKUP(BI219,NySiF!$L$2:$V$4,DK219,1)&gt;19,AW219-VLOOKUP(BI219,NySiF!$L$2:$V$4,DK219,1) &amp; " - " &amp; 19,AW219-VLOOKUP(BI219,NySiF!$L$2:$V$4,DK219,1) &amp; " - " &amp; AW219+VLOOKUP(BI219,NySiF!$L$2:$V$4,DK219,1))),"")</f>
        <v/>
      </c>
      <c r="CE219" s="4" t="str">
        <f>IF(AND(ISNUMBER(AX219),ISNUMBER(DK219)),IF(AX219-VLOOKUP(BI219,NySiB!$L$2:$V$4,DK219,1)&lt;1,1 &amp; " - " &amp; AX219+VLOOKUP(BI219,NySiB!$L$2:$V$4,DK219,1),IF(AX219+VLOOKUP(BI219,NySiB!$L$2:$V$4,DK219,1)&gt;19,AX219-VLOOKUP(BI219,NySiB!$L$2:$V$4,DK219,1) &amp; " - " &amp; 19,AX219-VLOOKUP(BI219,NySiB!$L$2:$V$4,DK219,1) &amp; " - " &amp; AX219+VLOOKUP(BI219,NySiB!$L$2:$V$4,DK219,1))),"")</f>
        <v/>
      </c>
      <c r="CF219" s="4" t="str">
        <f>IF(AND(ISNUMBER(AY219),ISNUMBER(DK219)),IF(AY219-VLOOKUP(BI219,NySiT!$L$2:$V$4,DK219,1)&lt;1,1 &amp; " - " &amp; AY219+VLOOKUP(BI219,NySiT!$L$2:$V$4,DK219,1),IF(AY219+VLOOKUP(BI219,NySiT!$L$2:$V$4,DK219,1)&gt;19,AY219-VLOOKUP(BI219,NySiT!$L$2:$V$4,DK219,1) &amp; " - " &amp; 19,AY219-VLOOKUP(BI219,NySiT!$L$2:$V$4,DK219,1) &amp; " - " &amp; AY219+VLOOKUP(BI219,NySiT!$L$2:$V$4,DK219,1))),"")</f>
        <v/>
      </c>
      <c r="CG219" s="4" t="str">
        <f>IF(AND(ISNUMBER(AZ219),ISNUMBER(DK219)),IF(AZ219-VLOOKUP(BI219,NyVs!$L$2:$V$4,DK219,1)&lt;1,1 &amp; " - " &amp; AZ219+VLOOKUP(BI219,NyVs!$L$2:$V$4,DK219,1),IF(AZ219+VLOOKUP(BI219,NyVs!$L$2:$V$4,DK219,1)&gt;19,AZ219-VLOOKUP(BI219,NyVs!$L$2:$V$4,DK219,1) &amp; " - " &amp; 19,AZ219-VLOOKUP(BI219,NyVs!$L$2:$V$4,DK219,1) &amp; " - " &amp; AZ219+VLOOKUP(BI219,NyVs!$L$2:$V$4,DK219,1))),"")</f>
        <v/>
      </c>
      <c r="CH219" s="4" t="str">
        <f>IF(AND(ISNUMBER(BA219),ISNUMBER(DK219)),IF(BA219-VLOOKUP(BI219,NyPp!$L$2:$V$4,DK219,1)&lt;1,1 &amp; " - " &amp; BA219+VLOOKUP(BI219,NyPp!$L$2:$V$4,DK219,1),IF(BA219+VLOOKUP(BI219,NyPp!$L$2:$V$4,DK219,1)&gt;19,BA219-VLOOKUP(BI219,NyPp!$L$2:$V$4,DK219,1) &amp; " - " &amp; 19,BA219-VLOOKUP(BI219,NyPp!$L$2:$V$4,DK219,1) &amp; " - " &amp; BA219+VLOOKUP(BI219,NyPp!$L$2:$V$4,DK219,1))),"")</f>
        <v/>
      </c>
      <c r="CI219" s="4" t="str">
        <f>IF(AND(ISNUMBER(BB219),ISNUMBER(DK219)),IF(BB219-VLOOKUP(BI219,NyIGS!$L$2:$V$4,DK219,1)&lt;40,40 &amp; " - " &amp; BB219+VLOOKUP(BI219,NyIGS!$L$2:$V$4,DK219,1),IF(BB219+VLOOKUP(BI219,NyIGS!$L$2:$V$4,DK219,1)&gt;160,BB219-VLOOKUP(BI219,NyIGS!$L$2:$V$4,DK219,1) &amp; " - " &amp; 160,BB219-VLOOKUP(BI219,NyIGS!$L$2:$V$4,DK219,1) &amp; " - " &amp; BB219+VLOOKUP(BI219,NyIGS!$L$2:$V$4,DK219,1))),"")</f>
        <v/>
      </c>
      <c r="CJ219" s="4" t="str">
        <f>IF(AND(ISNUMBER(BC219),ISNUMBER(DK219)),IF(BC219-VLOOKUP(BI219,NyIRS!$L$2:$V$4,DK219,1)&lt;40,40 &amp; " - " &amp; BC219+VLOOKUP(BI219,NyIRS!$L$2:$V$4,DK219,1),IF(BC219+VLOOKUP(BI219,NyIRS!$L$2:$V$4,DK219,1)&gt;160,BC219-VLOOKUP(BI219,NyIRS!$L$2:$V$4,DK219,1) &amp; " - " &amp; 160,BC219-VLOOKUP(BI219,NyIRS!$L$2:$V$4,DK219,1) &amp; " - " &amp; BC219+VLOOKUP(BI219,NyIRS!$L$2:$V$4,DK219,1))),"")</f>
        <v/>
      </c>
      <c r="CK219" s="4" t="str">
        <f>IF(AND(ISNUMBER(BD219),ISNUMBER(DK219)),IF(BD219-VLOOKUP(BI219,NyIES!$L$2:$V$4,DK219,1)&lt;40,40 &amp; " - " &amp; BD219+VLOOKUP(BI219,NyIES!$L$2:$V$4,DK219,1),IF(BD219+VLOOKUP(BI219,NyIES!$L$2:$V$4,DK219,1)&gt;160,BD219-VLOOKUP(BI219,NyIES!$L$2:$V$4,DK219,1) &amp; " - " &amp; 160,BD219-VLOOKUP(BI219,NyIES!$L$2:$V$4,DK219,1) &amp; " - " &amp; BD219+VLOOKUP(BI219,NyIES!$L$2:$V$4,DK219,1))),"")</f>
        <v/>
      </c>
      <c r="CL219" s="4" t="str">
        <f>IF(AND(ISNUMBER(BE219),ISNUMBER(DK219)),IF(BE219-VLOOKUP(BI219,NyISI!$L$2:$V$4,DK219,1)&lt;40,40 &amp; " - " &amp; BE219+VLOOKUP(BI219,NyISI!$L$2:$V$4,DK219,1),IF(BE219+VLOOKUP(BI219,NyISI!$L$2:$V$4,DK219,1)&gt;160,BE219-VLOOKUP(BI219,NyISI!$L$2:$V$4,DK219,1) &amp; " - " &amp; 160,BE219-VLOOKUP(BI219,NyISI!$L$2:$V$4,DK219,1) &amp; " - " &amp; BE219+VLOOKUP(BI219,NyISI!$L$2:$V$4,DK219,1))),"")</f>
        <v/>
      </c>
      <c r="CM219" s="4" t="str">
        <f>IF(AND(ISNUMBER(DK219),DK219&lt;8),IF(AND(ISNUMBER(BF219),ISNUMBER(DK219)),IF(BF219-VLOOKUP(BI219,NyISS!$L$2:$V$4,DK219,1)&lt;40,40 &amp; " - " &amp; BF219+VLOOKUP(BI219,NyISS!$L$2:$V$4,DK219,1),IF(BF219+VLOOKUP(BI219,NyISS!$L$2:$V$4,DK219,1)&gt;160,BF219-VLOOKUP(BI219,NyISS!$L$2:$V$4,DK219,1) &amp; " - " &amp; 160,BF219-VLOOKUP(BI219,NyISS!$L$2:$V$4,DK219,1) &amp; " - " &amp; BF219+VLOOKUP(BI219,NyISS!$L$2:$V$4,DK219,1))),""),"")</f>
        <v/>
      </c>
      <c r="CN219" s="4" t="str">
        <f>IF(AND(ISNUMBER(DK219),DK219&gt;7),IF(AND(ISNUMBER(BG219),ISNUMBER(DK219)),IF(BG219-VLOOKUP(BI219,NyISM!$L$2:$V$4,DK219,1)&lt;40,40 &amp; " - " &amp; BG219+VLOOKUP(BI219,NyISM!$L$2:$V$4,DK219,1),IF(BG219+VLOOKUP(BI219,NyISM!$L$2:$V$4,DK219,1)&gt;160,BG219-VLOOKUP(BI219,NyISM!$L$2:$V$4,DK219,1) &amp; " - " &amp; 160,BG219-VLOOKUP(BI219,NyISM!$L$2:$V$4,DK219,1) &amp; " - " &amp; BG219+VLOOKUP(BI219,NyISM!$L$2:$V$4,DK219,1))),""),"")</f>
        <v/>
      </c>
      <c r="CO219" s="4" t="str">
        <f>IF(AND(ISNUMBER(BH219),ISNUMBER(DK219)),IF(BH219-VLOOKUP(BI219,NyIAM!$L$2:$V$4,DK219,1)&lt;40,40 &amp; " - " &amp; BH219+VLOOKUP(BI219,NyIAM!$L$2:$V$4,DK219,1),IF(BH219+VLOOKUP(BI219,NyIAM!$L$2:$V$4,DK219,1)&gt;160,BH219-VLOOKUP(BI219,NyIAM!$L$2:$V$4,DK219,1) &amp; " - " &amp; 160,BH219-VLOOKUP(BI219,NyIAM!$L$2:$V$4,DK219,1) &amp; " - " &amp; BH219+VLOOKUP(BI219,NyIAM!$L$2:$V$4,DK219,1))),"")</f>
        <v/>
      </c>
      <c r="CP219" s="4" t="str">
        <f>IF(AF219="","",IF(AND(ISNUMBER(AF219),ISNUMBER(DK219)),IF(VLOOKUP(AF219,NyOm!$A$2:$K$30,DK219,1)=1,"Onormalt få ord",IF(VLOOKUP(AF219,NyOm!$A$2:$K$30,DK219,1)=2,"Färre antal ord än normalt",IF(VLOOKUP(AF219,NyOm!$A$2:$K$30,DK219,1)=3,"Normalt antal ord","")))))</f>
        <v/>
      </c>
      <c r="CQ219" s="4" t="str">
        <f>IF(AB219="","",IF(AND(ISNUMBER(AB219),ISNUMBER(DK219)),IF(VLOOKUP(AB219,NyPbTid!$A$2:$K$218,DK219,1)=1,"Onormalt lång tidsåtgång",IF(VLOOKUP(AB219,NyPbTid!$A$2:$K$218,DK219,1)=2,"Långsammare än normalt",IF(VLOOKUP(AB219,NyPbTid!$A$2:$K$218,DK219,1)=3,"Normal tidsåtgång","")))))</f>
        <v/>
      </c>
      <c r="CR219" s="4" t="str">
        <f>IF(AC219="","",IF(AND(ISNUMBER(AC219),ISNUMBER(DK219)),IF(VLOOKUP(AC219,NyPbFel!$A$2:$K$18,DK219,1)=1,"Onormalt antal fel",IF(VLOOKUP(AC219,NyPbFel!$A$2:$K$18,DK219,1)=2,"Fler fel än normalt",IF(VLOOKUP(AC219,NyPbFel!$A$2:$K$18,DK219,1)=3,"Normalt antal fel","")))))</f>
        <v/>
      </c>
      <c r="CS219" s="4" t="str">
        <f t="shared" si="72"/>
        <v/>
      </c>
      <c r="CT219" s="4" t="str">
        <f>IF(OR(ISNUMBER(CS219),CS219="0**"),IF(ISNUMBER(CS219),CS219/ABS(CS219)*VLOOKUP(1,SignDiff!$A$3:$K$4,DK219,1),VLOOKUP(1,SignDiff!$A$3:$K$4,DK219,1)),"")</f>
        <v/>
      </c>
      <c r="CU219" s="4" t="str">
        <f>IF(OR(ISNUMBER(CS219),CS219="0**"),IF(ISNUMBER(CS219),CS219/ABS(CS219)*VLOOKUP(1,SignDiff!$A$7:$K$8,DK219,1),VLOOKUP(1,SignDiff!$A$7:$K$8,DK219,1)),"")</f>
        <v/>
      </c>
      <c r="CV219" s="4" t="str">
        <f t="shared" si="73"/>
        <v/>
      </c>
      <c r="CW219" s="4" t="str">
        <f t="shared" si="74"/>
        <v/>
      </c>
      <c r="CX219" s="4" t="str">
        <f>IF(OR(ISNUMBER(CS219),CS219="0**"),IF(CS219="0**",VLOOKUP(0,'IRS-IES'!$A$2:$C$43,2,1),IF(CS219&lt;0,VLOOKUP(ABS(CS219),'IRS-IES'!$A$2:$C$43,2,1),VLOOKUP(ABS(CS219),'IRS-IES'!$A$2:$C$43,3,1))),"")</f>
        <v/>
      </c>
      <c r="CY219" s="4" t="str">
        <f t="shared" si="75"/>
        <v/>
      </c>
      <c r="CZ219" s="4" t="str">
        <f>IF(OR(ISNUMBER(CY219),CY219="0**"),IF(ISNUMBER(CY219),CY219/ABS(CY219)*VLOOKUP(2,SignDiff!$A$3:$K$4,DK219,1),VLOOKUP(2,SignDiff!$A$3:$K$4,DK219,1)),"")</f>
        <v/>
      </c>
      <c r="DA219" s="4" t="str">
        <f>IF(OR(ISNUMBER(CY219),CY219="0**"),IF(ISNUMBER(CY219),CY219/ABS(CY219)*VLOOKUP(2,SignDiff!$A$7:$K$8,DK219,1),VLOOKUP(2,SignDiff!$A$7:$K$8,DK219,1)),"")</f>
        <v/>
      </c>
      <c r="DB219" s="4" t="str">
        <f t="shared" si="76"/>
        <v/>
      </c>
      <c r="DC219" s="4" t="str">
        <f t="shared" si="77"/>
        <v/>
      </c>
      <c r="DD219" s="4" t="str">
        <f>IF(OR(ISNUMBER(CY219),CY219="0**"),IF(CY219="0**",VLOOKUP(0,'ISI-ISS'!$A$2:$C$43,2,1),IF(CY219&lt;0,VLOOKUP(ABS(CY219),'ISI-ISS'!$A$2:$C$43,2,1),VLOOKUP(ABS(CY219),'ISI-ISS'!$A$2:$C$43,3,1))),"")</f>
        <v/>
      </c>
      <c r="DE219" s="4" t="str">
        <f t="shared" si="78"/>
        <v/>
      </c>
      <c r="DF219" s="4" t="str">
        <f>IF(OR(ISNUMBER(DE219),DE219="0**"),IF(ISNUMBER(DE219),DE219/ABS(DE219)*VLOOKUP(2,SignDiff!$A$3:$K$4,DK219,1),VLOOKUP(2,SignDiff!$A$3:$K$4,DK219,1)),"")</f>
        <v/>
      </c>
      <c r="DG219" s="4" t="str">
        <f>IF(OR(ISNUMBER(DE219),DE219="0**"),IF(ISNUMBER(DE219),DE219/ABS(DE219)*VLOOKUP(2,SignDiff!$A$7:$K$8,DK219,1),VLOOKUP(2,SignDiff!$A$7:$K$8,DK219,1)),"")</f>
        <v/>
      </c>
      <c r="DH219" s="4" t="str">
        <f t="shared" si="79"/>
        <v/>
      </c>
      <c r="DI219" s="4" t="str">
        <f t="shared" si="80"/>
        <v/>
      </c>
      <c r="DJ219" s="4" t="str">
        <f>IF(OR(ISNUMBER(DE219),DE219="0**"),IF(DE219="0**",VLOOKUP(0,'ISI-ISM'!$A$2:$C$43,2,1),IF(DE219&lt;0,VLOOKUP(ABS(DE219),'ISI-ISM'!$A$2:$C$43,2,1),VLOOKUP(ABS(DE219),'ISI-ISM'!$A$2:$C$43,3,1))),"")</f>
        <v/>
      </c>
      <c r="DK219" s="4" t="str">
        <f>IF(ISERROR(VLOOKUP(N219,age!$A$2:$C$11,2,1)),"",VLOOKUP(N219,age!$A$2:$C$11,2,1))</f>
        <v/>
      </c>
      <c r="DL219" s="4" t="str">
        <f>IF(ISERROR(VLOOKUP(N219,age!$A$2:$C$11,3,1)),"",VLOOKUP(N219,age!$A$2:$C$11,3,1))</f>
        <v/>
      </c>
      <c r="DM219" s="4">
        <f t="shared" si="67"/>
        <v>0</v>
      </c>
      <c r="DN219" s="4">
        <f t="shared" si="68"/>
        <v>0</v>
      </c>
      <c r="DO219" s="4">
        <f t="shared" si="69"/>
        <v>0</v>
      </c>
      <c r="DP219" s="4">
        <f t="shared" si="70"/>
        <v>0</v>
      </c>
      <c r="DQ219" s="4">
        <f t="shared" si="71"/>
        <v>0</v>
      </c>
      <c r="DR219" s="9" t="str">
        <f t="shared" si="81"/>
        <v/>
      </c>
      <c r="DS219" s="9" t="str">
        <f t="shared" si="82"/>
        <v/>
      </c>
      <c r="DT219" s="9" t="str">
        <f t="shared" si="83"/>
        <v/>
      </c>
      <c r="DU219" s="9" t="str">
        <f t="shared" si="84"/>
        <v/>
      </c>
      <c r="DV219" s="9" t="str">
        <f t="shared" si="85"/>
        <v/>
      </c>
      <c r="DW219" s="9" t="str">
        <f t="shared" si="86"/>
        <v/>
      </c>
      <c r="DX219" s="9" t="str">
        <f t="shared" si="87"/>
        <v/>
      </c>
      <c r="DY219" s="9" t="str">
        <f>IF(AND(ISNUMBER(AJ219),ISNUMBER(DK219)),IF(AJ219-VLOOKUP(BI219,NyFi!$L$2:$V$4,DK219,1)&lt;1,1,AJ219-VLOOKUP(BI219,NyFi!$L$2:$V$4,DK219,1)),"")</f>
        <v/>
      </c>
      <c r="DZ219" s="9" t="str">
        <f>IF(AND(ISNUMBER(DK219),DK219&lt;8),IF(AND(ISNUMBER(AK219),ISNUMBER(DK219)),IF(AK219-VLOOKUP(BI219,NyGs!$L$2:$V$4,DK219,1)&lt;1,1,AK219-VLOOKUP(BI219,NyGs!$L$2:$V$4,DK219,1)),""),"")</f>
        <v/>
      </c>
      <c r="EA219" s="9" t="str">
        <f>IF(AND(ISNUMBER(AL219),ISNUMBER(DK219)),IF(AL219-VLOOKUP(BI219,NyRm!$L$2:$V$4,DK219,1)&lt;1,1,AL219-VLOOKUP(BI219,NyRm!$L$2:$V$4,DK219,1)),"")</f>
        <v/>
      </c>
      <c r="EB219" s="9" t="str">
        <f>IF(AND(ISNUMBER(AM219),ISNUMBER(DK219)),IF(AM219-VLOOKUP(BI219,NyFm!$L$2:$V$4,DK219,1)&lt;1,1,AM219-VLOOKUP(BI219,NyFm!$L$2:$V$4,DK219,1)),"")</f>
        <v/>
      </c>
      <c r="EC219" s="9" t="str">
        <f>IF(AND(ISNUMBER(DK219),DK219&lt;8),IF(AND(ISNUMBER(AN219),ISNUMBER(DK219)),IF(AN219-VLOOKUP(BI219,NyLi1R!$L$2:$V$4,DK219,1)&lt;1,1,AN219-VLOOKUP(BI219,NyLi1R!$L$2:$V$4,DK219,1)),""),"")</f>
        <v/>
      </c>
      <c r="ED219" s="9" t="str">
        <f>IF(AND(ISNUMBER(DK219),DK219&lt;8),IF(AND(ISNUMBER(AO219),ISNUMBER(DK219)),IF(AO219-VLOOKUP(BI219,NyLi1E!$L$2:$V$4,DK219,1)&lt;1,1,AO219-VLOOKUP(BI219,NyLi1E!$L$2:$V$4,DK219,1)),""),"")</f>
        <v/>
      </c>
      <c r="EE219" s="9" t="str">
        <f>IF(AND(ISNUMBER(DK219),DK219&lt;8),IF(AND(ISNUMBER(AP219),ISNUMBER(DK219)),IF(AP219-VLOOKUP(BI219,NyLi1T!$L$2:$V$4,DK219,1)&lt;1,1,AP219-VLOOKUP(BI219,NyLi1T!$L$2:$V$4,DK219,1)),""),"")</f>
        <v/>
      </c>
      <c r="EF219" s="9" t="str">
        <f>IF(AND(ISNUMBER(DK219),DK219&gt;7),IF(AND(ISNUMBER(AQ219),ISNUMBER(DK219)),IF(AQ219-VLOOKUP(BI219,NyLi2R!$L$2:$V$4,DK219,1)&lt;1,1,AQ219-VLOOKUP(BI219,NyLi2R!$L$2:$V$4,DK219,1)),""),"")</f>
        <v/>
      </c>
      <c r="EG219" s="9" t="str">
        <f>IF(AND(ISNUMBER(DK219),DK219&gt;7),IF(AND(ISNUMBER(AR219),ISNUMBER(DK219)),IF(AR219-VLOOKUP(BI219,NyLi2E!$L$2:$V$4,DK219,1)&lt;1,1,AR219-VLOOKUP(BI219,NyLi2E!$L$2:$V$4,DK219,1)),""),"")</f>
        <v/>
      </c>
      <c r="EH219" s="9" t="str">
        <f>IF(AND(ISNUMBER(DK219),DK219&gt;7),IF(AND(ISNUMBER(AS219),ISNUMBER(DK219)),IF(AS219-VLOOKUP(BI219,NyLi2T!$L$2:$V$4,DK219,1)&lt;1,1,AS219-VLOOKUP(BI219,NyLi2T!$L$2:$V$4,DK219,1)),""),"")</f>
        <v/>
      </c>
      <c r="EI219" s="9" t="str">
        <f>IF(AND(ISNUMBER(DK219),DK219&lt;8),IF(AND(ISNUMBER(AT219),ISNUMBER(DK219)),IF(AT219-VLOOKUP(BI219,NySs!$L$2:$V$4,DK219,1)&lt;1,1,AT219-VLOOKUP(BI219,NySs!$L$2:$V$4,DK219,1)),""),"")</f>
        <v/>
      </c>
      <c r="EJ219" s="9" t="str">
        <f>IF(AND(ISNUMBER(DK219),DK219&lt;9),IF(AND(ISNUMBER(AU219),ISNUMBER(DK219)),IF(AU219-VLOOKUP(BI219,NyEo!$L$2:$V$4,DK219,1)&lt;1,1,AU219-VLOOKUP(BI219,NyEo!$L$2:$V$4,DK219,1)),""),"")</f>
        <v/>
      </c>
      <c r="EK219" s="9" t="str">
        <f>IF(AND(ISNUMBER(DK219),DK219&gt;7),IF(AND(ISNUMBER(AV219),ISNUMBER(DK219)),IF(AV219-VLOOKUP(BI219,NyHt!$L$2:$V$4,DK219,1)&lt;1,1,AV219-VLOOKUP(BI219,NyHt!$L$2:$V$4,DK219,1)),""),"")</f>
        <v/>
      </c>
      <c r="EL219" s="9" t="str">
        <f>IF(AND(ISNUMBER(AW219),ISNUMBER(DK219)),IF(AW219-VLOOKUP(BI219,NySiF!$L$2:$V$4,DK219,1)&lt;1,1,AW219-VLOOKUP(BI219,NySiF!$L$2:$V$4,DK219,1)),"")</f>
        <v/>
      </c>
      <c r="EM219" s="9" t="str">
        <f>IF(AND(ISNUMBER(AX219),ISNUMBER(DK219)),IF(AX219-VLOOKUP(BI219,NySiB!$L$2:$V$4,DK219,1)&lt;1,1,AX219-VLOOKUP(BI219,NySiB!$L$2:$V$4,DK219,1)),"")</f>
        <v/>
      </c>
      <c r="EN219" s="9" t="str">
        <f>IF(AND(ISNUMBER(AY219),ISNUMBER(DK219)),IF(AY219-VLOOKUP(BI219,NySiT!$L$2:$V$4,DK219,1)&lt;1,1,AY219-VLOOKUP(BI219,NySiT!$L$2:$V$4,DK219,1)),"")</f>
        <v/>
      </c>
      <c r="EO219" s="9" t="str">
        <f>IF(AND(ISNUMBER(AZ219),ISNUMBER(DK219)),IF(AZ219-VLOOKUP(BI219,NyVs!$L$2:$V$4,DK219,1)&lt;1,1,AZ219-VLOOKUP(BI219,NyVs!$L$2:$V$4,DK219,1)),"")</f>
        <v/>
      </c>
      <c r="EP219" s="9" t="str">
        <f>IF(AND(ISNUMBER(BA219),ISNUMBER(DK219)),IF(BA219-VLOOKUP(BI219,NyPp!$L$2:$V$4,DK219,1)&lt;1,1,BA219-VLOOKUP(BI219,NyPp!$L$2:$V$4,DK219,1)),"")</f>
        <v/>
      </c>
      <c r="EQ219" s="9" t="str">
        <f>IF(AND(ISNUMBER(BB219),ISNUMBER(DK219)),IF(BB219-VLOOKUP(BI219,NyIGS!$L$2:$V$4,DK219,1)&lt;40,40,BB219-VLOOKUP(BI219,NyIGS!$L$2:$V$4,DK219,1)),"")</f>
        <v/>
      </c>
      <c r="ER219" s="9" t="str">
        <f>IF(AND(ISNUMBER(BC219),ISNUMBER(DK219)),IF(BC219-VLOOKUP(BI219,NyIRS!$L$2:$V$4,DK219,1)&lt;40,40,BC219-VLOOKUP(BI219,NyIRS!$L$2:$V$4,DK219,1)),"")</f>
        <v/>
      </c>
      <c r="ES219" s="9" t="str">
        <f>IF(AND(ISNUMBER(BD219),ISNUMBER(DK219)),IF(BD219-VLOOKUP(BI219,NyIES!$L$2:$V$4,DK219,1)&lt;40,40,BD219-VLOOKUP(BI219,NyIES!$L$2:$V$4,DK219,1)),"")</f>
        <v/>
      </c>
      <c r="ET219" s="9" t="str">
        <f>IF(AND(ISNUMBER(BE219),ISNUMBER(DK219)),IF(BE219-VLOOKUP(BI219,NyISI!$L$2:$V$4,DK219,1)&lt;40,40,BE219-VLOOKUP(BI219,NyISI!$L$2:$V$4,DK219,1)),"")</f>
        <v/>
      </c>
      <c r="EU219" s="9" t="str">
        <f>IF(AND(ISNUMBER(DK219),DK219&lt;8),IF(AND(ISNUMBER(BF219),ISNUMBER(DK219)),IF(BF219-VLOOKUP(BI219,NyISS!$L$2:$V$4,DK219,1)&lt;40,40,BF219-VLOOKUP(BI219,NyISS!$L$2:$V$4,DK219,1)),""),"")</f>
        <v/>
      </c>
      <c r="EV219" s="9" t="str">
        <f>IF(AND(ISNUMBER(DK219),DK219&gt;7),IF(AND(ISNUMBER(BG219),ISNUMBER(DK219)),IF(BG219-VLOOKUP(BI219,NyISM!$L$2:$V$4,DK219,1)&lt;40,40,BG219-VLOOKUP(BI219,NyISM!$L$2:$V$4,DK219,1)),""),"")</f>
        <v/>
      </c>
      <c r="EW219" s="9" t="str">
        <f>IF(AND(ISNUMBER(BH219),ISNUMBER(DK219)),IF(BH219-VLOOKUP(BI219,NyIAM!$L$2:$V$4,DK219,1)&lt;40,40,BH219-VLOOKUP(BI219,NyIAM!$L$2:$V$4,DK219,1)),"")</f>
        <v/>
      </c>
      <c r="EX219" s="9" t="str">
        <f>IF(AND(ISNUMBER(AJ219),ISNUMBER(DK219)),IF(AJ219+VLOOKUP(BI219,NyFi!$L$2:$V$4,DK219,1)&gt;19,19,AJ219+VLOOKUP(BI219,NyFi!$L$2:$V$4,DK219,1)),"")</f>
        <v/>
      </c>
      <c r="EY219" s="9" t="str">
        <f>IF(AND(ISNUMBER(DK219),DK219&lt;8),IF(AND(ISNUMBER(AK219),ISNUMBER(DK219)),IF(AK219+VLOOKUP(BI219,NyGs!$L$2:$V$4,DK219,1)&gt;19,19,AK219+VLOOKUP(BI219,NyGs!$L$2:$V$4,DK219,1)),""),"")</f>
        <v/>
      </c>
      <c r="EZ219" s="9" t="str">
        <f>IF(AND(ISNUMBER(AL219),ISNUMBER(DK219)),IF(AL219+VLOOKUP(BI219,NyRm!$L$2:$V$4,DK219,1)&gt;19,19,AL219+VLOOKUP(BI219,NyRm!$L$2:$V$4,DK219,1)),"")</f>
        <v/>
      </c>
      <c r="FA219" s="9" t="str">
        <f>IF(AND(ISNUMBER(AM219),ISNUMBER(DK219)),IF(AM219+VLOOKUP(BI219,NyFm!$L$2:$V$4,DK219,1)&gt;19,19,AM219+VLOOKUP(BI219,NyFm!$L$2:$V$4,DK219,1)),"")</f>
        <v/>
      </c>
      <c r="FB219" s="9" t="str">
        <f>IF(AND(ISNUMBER(DK219),DK219&lt;8),IF(AND(ISNUMBER(AN219),ISNUMBER(DK219)),IF(AN219+VLOOKUP(BI219,NyLi1R!$L$2:$V$4,DK219,1)&gt;19,19,AN219+VLOOKUP(BI219,NyLi1R!$L$2:$V$4,DK219,1)),""),"")</f>
        <v/>
      </c>
      <c r="FC219" s="9" t="str">
        <f>IF(AND(ISNUMBER(DK219),DK219&lt;8),IF(AND(ISNUMBER(AO219),ISNUMBER(DK219)),IF(AO219+VLOOKUP(BI219,NyLi1E!$L$2:$V$4,DK219,1)&gt;19,19,AO219+VLOOKUP(BI219,NyLi1E!$L$2:$V$4,DK219,1)),""),"")</f>
        <v/>
      </c>
      <c r="FD219" s="9" t="str">
        <f>IF(AND(ISNUMBER(DK219),DK219&lt;8),IF(AND(ISNUMBER(AP219),ISNUMBER(DK219)),IF(AP219+VLOOKUP(BI219,NyLi1T!$L$2:$V$4,DK219,1)&gt;19,19,AP219+VLOOKUP(BI219,NyLi1T!$L$2:$V$4,DK219,1)),""),"")</f>
        <v/>
      </c>
      <c r="FE219" s="9" t="str">
        <f>IF(AND(ISNUMBER(DK219),DK219&gt;7),IF(AND(ISNUMBER(AQ219),ISNUMBER(DK219)),IF(AQ219+VLOOKUP(BI219,NyLi2R!$L$2:$V$4,DK219,1)&gt;19,19,AQ219+VLOOKUP(BI219,NyLi2R!$L$2:$V$4,DK219,1)),""),"")</f>
        <v/>
      </c>
      <c r="FF219" s="9" t="str">
        <f>IF(AND(ISNUMBER(DK219),DK219&gt;7),IF(AND(ISNUMBER(AR219),ISNUMBER(DK219)),IF(AR219+VLOOKUP(BI219,NyLi2E!$L$2:$V$4,DK219,1)&gt;19,19,AR219+VLOOKUP(BI219,NyLi2E!$L$2:$V$4,DK219,1)),""),"")</f>
        <v/>
      </c>
      <c r="FG219" s="9" t="str">
        <f>IF(AND(ISNUMBER(DK219),DK219&gt;7),IF(AND(ISNUMBER(AS219),ISNUMBER(DK219)),IF(AS219+VLOOKUP(BI219,NyLi2T!$L$2:$V$4,DK219,1)&gt;19,19,AS219+VLOOKUP(BI219,NyLi2T!$L$2:$V$4,DK219,1)),""),"")</f>
        <v/>
      </c>
      <c r="FH219" s="9" t="str">
        <f>IF(AND(ISNUMBER(DK219),DK219&lt;8),IF(AND(ISNUMBER(AT219),ISNUMBER(DK219)),IF(AT219+VLOOKUP(BI219,NySs!$L$2:$V$4,DK219,1)&gt;19,19,AT219+VLOOKUP(BI219,NySs!$L$2:$V$4,DK219,1)),""),"")</f>
        <v/>
      </c>
      <c r="FI219" s="9" t="str">
        <f>IF(AND(ISNUMBER(DK219),DK219&lt;9),IF(AND(ISNUMBER(AU219),ISNUMBER(DK219)),IF(AU219+VLOOKUP(BI219,NyEo!$L$2:$V$4,DK219,1)&gt;19,19,AU219+VLOOKUP(BI219,NyEo!$L$2:$V$4,DK219,1)),""),"")</f>
        <v/>
      </c>
      <c r="FJ219" s="9" t="str">
        <f>IF(AND(ISNUMBER(DK219),DK219&gt;7),IF(AND(ISNUMBER(AV219),ISNUMBER(DK219)),IF(AV219+VLOOKUP(BI219,NyHt!$L$2:$V$4,DK219,1)&gt;19,19,AV219+VLOOKUP(BI219,NyHt!$L$2:$V$4,DK219,1)),""),"")</f>
        <v/>
      </c>
      <c r="FK219" s="9" t="str">
        <f>IF(AND(ISNUMBER(AW219),ISNUMBER(DK219)),IF(AW219+VLOOKUP(BI219,NySiF!$L$2:$V$4,DK219,1)&gt;19,19,AW219+VLOOKUP(BI219,NySiF!$L$2:$V$4,DK219,1)),"")</f>
        <v/>
      </c>
      <c r="FL219" s="9" t="str">
        <f>IF(AND(ISNUMBER(AX219),ISNUMBER(DK219)),IF(AX219+VLOOKUP(BI219,NySiB!$L$2:$V$4,DK219,1)&gt;19,19,AX219+VLOOKUP(BI219,NySiB!$L$2:$V$4,DK219,1)),"")</f>
        <v/>
      </c>
      <c r="FM219" s="9" t="str">
        <f>IF(AND(ISNUMBER(AY219),ISNUMBER(DK219)),IF(AY219+VLOOKUP(BI219,NySiT!$L$2:$V$4,DK219,1)&gt;19,19,AY219+VLOOKUP(BI219,NySiT!$L$2:$V$4,DK219,1)),"")</f>
        <v/>
      </c>
      <c r="FN219" s="9" t="str">
        <f>IF(AND(ISNUMBER(AZ219),ISNUMBER(DK219)),IF(AZ219+VLOOKUP(BI219,NyVs!$L$2:$V$4,DK219,1)&gt;19,19,AZ219+VLOOKUP(BI219,NyVs!$L$2:$V$4,DK219,1)),"")</f>
        <v/>
      </c>
      <c r="FO219" s="9" t="str">
        <f>IF(AND(ISNUMBER(BA219),ISNUMBER(DK219)),IF(BA219+VLOOKUP(BI219,NyPp!$L$2:$V$4,DK219,1)&gt;19,19,BA219+VLOOKUP(BI219,NyPp!$L$2:$V$4,DK219,1)),"")</f>
        <v/>
      </c>
      <c r="FP219" s="9" t="str">
        <f>IF(AND(ISNUMBER(BB219),ISNUMBER(DK219)),IF(BB219+VLOOKUP(BI219,NyIGS!$L$2:$V$4,DK219,1)&gt;160,160,BB219+VLOOKUP(BI219,NyIGS!$L$2:$V$4,DK219,1)),"")</f>
        <v/>
      </c>
      <c r="FQ219" s="9" t="str">
        <f>IF(AND(ISNUMBER(BC219),ISNUMBER(DK219)),IF(BC219+VLOOKUP(BI219,NyIRS!$L$2:$V$4,DK219,1)&gt;160,160,BC219+VLOOKUP(BI219,NyIRS!$L$2:$V$4,DK219,1)),"")</f>
        <v/>
      </c>
      <c r="FR219" s="9" t="str">
        <f>IF(AND(ISNUMBER(BD219),ISNUMBER(DK219)),IF(BD219+VLOOKUP(BI219,NyIES!$L$2:$V$4,DK219,1)&gt;160,160, BD219+VLOOKUP(BI219,NyIES!$L$2:$V$4,DK219,1)),"")</f>
        <v/>
      </c>
      <c r="FS219" s="9" t="str">
        <f>IF(AND(ISNUMBER(BE219),ISNUMBER(DK219)),IF(BE219+VLOOKUP(BI219,NyISI!$L$2:$V$4,DK219,1)&gt;160,160,BE219+VLOOKUP(BI219,NyISI!$L$2:$V$4,DK219,1)),"")</f>
        <v/>
      </c>
      <c r="FT219" s="9" t="str">
        <f>IF(AND(ISNUMBER(DK219),DK219&lt;8),IF(AND(ISNUMBER(BF219),ISNUMBER(DK219)),IF(BF219+VLOOKUP(BI219,NyISS!$L$2:$V$4,DK219,1)&gt;160,160,BF219+VLOOKUP(BI219,NyISS!$L$2:$V$4,DK219,1)),""),"")</f>
        <v/>
      </c>
      <c r="FU219" s="9" t="str">
        <f>IF(AND(ISNUMBER(DK219),DK219&gt;7),IF(AND(ISNUMBER(BG219),ISNUMBER(DK219)),IF(BG219+VLOOKUP(BI219,NyISM!$L$2:$V$4,DK219,1)&gt;160,160,BG219+VLOOKUP(BI219,NyISM!$L$2:$V$4,DK219,1)),""),"")</f>
        <v/>
      </c>
      <c r="FV219" s="9" t="str">
        <f>IF(AND(ISNUMBER(BH219),ISNUMBER(DK219)),IF(BH219+VLOOKUP(BI219,NyIAM!$L$2:$V$4,DK219,1)&gt;160,160,BH219+VLOOKUP(BI219,NyIAM!$L$2:$V$4,DK219,1)),"")</f>
        <v/>
      </c>
    </row>
    <row r="220" spans="1:178" x14ac:dyDescent="0.2">
      <c r="A220" s="51"/>
      <c r="B220" s="51"/>
      <c r="C220" s="51"/>
      <c r="D220" s="51"/>
      <c r="E220" s="51"/>
      <c r="F220" s="51"/>
      <c r="G220" s="51"/>
      <c r="H220" s="51"/>
      <c r="I220" s="51"/>
      <c r="J220" s="52"/>
      <c r="K220" s="52"/>
      <c r="L220" s="53"/>
      <c r="M220" s="53"/>
      <c r="N220" s="58" t="str">
        <f t="shared" si="66"/>
        <v/>
      </c>
      <c r="O220" s="53"/>
      <c r="P220" s="53"/>
      <c r="Q220" s="53"/>
      <c r="R220" s="53"/>
      <c r="S220" s="53"/>
      <c r="T220" s="53"/>
      <c r="U220" s="53"/>
      <c r="V220" s="53"/>
      <c r="W220" s="53"/>
      <c r="X220" s="53"/>
      <c r="Y220" s="53"/>
      <c r="Z220" s="53"/>
      <c r="AA220" s="53"/>
      <c r="AB220" s="53"/>
      <c r="AC220" s="53"/>
      <c r="AD220" s="53"/>
      <c r="AE220" s="53"/>
      <c r="AF220" s="53"/>
      <c r="AG220" s="53"/>
      <c r="AH220" s="53"/>
      <c r="AI220" s="53"/>
      <c r="AJ220" s="4" t="str">
        <f>IF(O220="","",IF(ISNUMBER(N220),VLOOKUP(O220,NyFi!$A$2:$K$40,DK220),""))</f>
        <v/>
      </c>
      <c r="AK220" s="4" t="str">
        <f>IF(P220="","",IF(AND(ISNUMBER(N220),DK220&lt;8),VLOOKUP(P220,NyGs!$A$2:$G$41,DK220),""))</f>
        <v/>
      </c>
      <c r="AL220" s="4" t="str">
        <f>IF(AA220="","",IF(ISNUMBER(N220),VLOOKUP(AA220,NyRm!$A$2:$K$56,DK220),""))</f>
        <v/>
      </c>
      <c r="AM220" s="4" t="str">
        <f>IF(Z220="","",IF(ISNUMBER(N220),VLOOKUP(Z220,NyFm!$A$2:$K$46,DK220),""))</f>
        <v/>
      </c>
      <c r="AN220" s="4" t="str">
        <f>IF(U220="","",IF(AND(ISNUMBER(N220),DK220&lt;8),VLOOKUP(U220,NyLi1R!$A$2:$G$20,DK220),""))</f>
        <v/>
      </c>
      <c r="AO220" s="4" t="str">
        <f>IF(V220="","",IF(AND(ISNUMBER(N220),DK220&lt;8),VLOOKUP(V220,NyLi1E!$A$2:$G$20,DK220),""))</f>
        <v/>
      </c>
      <c r="AP220" s="4" t="str">
        <f>IF(AND(ISNUMBER(N220),ISNUMBER(AN220),ISNUMBER(AO220),DK220&lt;8),VLOOKUP(AN220+AO220,NyLi1T!$A$2:$G$40,DK220),"")</f>
        <v/>
      </c>
      <c r="AQ220" s="4" t="str">
        <f>IF(W220="","",IF(AND(ISNUMBER(N220),DK220&gt;7),VLOOKUP(W220,NyLi2R!$A$2:$K$20,DK220),""))</f>
        <v/>
      </c>
      <c r="AR220" s="4" t="str">
        <f>IF(X220="","",IF(AND(ISNUMBER(N220),DK220&gt;7),VLOOKUP(X220,NyLi2E!$A$2:$K$20,DK220),""))</f>
        <v/>
      </c>
      <c r="AS220" s="4" t="str">
        <f>IF(AND(ISNUMBER(N220),ISNUMBER(AQ220),ISNUMBER(AR220),DK220&gt;7),VLOOKUP(AQ220+AR220,NyLi2T!$A$2:$K$40,DK220),"")</f>
        <v/>
      </c>
      <c r="AT220" s="4" t="str">
        <f>IF(AE220="","",IF(AND(ISNUMBER(N220),DK220&lt;8),VLOOKUP(AE220,NySs!$A$2:$G$28,DK220),""))</f>
        <v/>
      </c>
      <c r="AU220" s="4" t="str">
        <f>IF(AD220="","",IF(AND(ISNUMBER(N220),DK220&lt;9),VLOOKUP(AD220,NyEo!$A$2:$H$22,DK220),""))</f>
        <v/>
      </c>
      <c r="AV220" s="4" t="str">
        <f>IF(Q220="","",IF(AND(ISNUMBER(N220),DK220&gt;7),VLOOKUP(Q220,NyHt!$A$2:$K$17,DK220),""))</f>
        <v/>
      </c>
      <c r="AW220" s="4" t="str">
        <f>IF(R220="","",IF(ISNUMBER(N220),VLOOKUP(R220,NySiF!$A$2:$K$18,DK220),""))</f>
        <v/>
      </c>
      <c r="AX220" s="4" t="str">
        <f>IF(S220="","",IF(ISNUMBER(N220),VLOOKUP(S220,NySiB!$A$2:$K$16,DK220),""))</f>
        <v/>
      </c>
      <c r="AY220" s="4" t="str">
        <f>IF(T220="","",IF(ISNUMBER(N220),VLOOKUP(T220,NySiT!$A$2:$K$32,DK220),""))</f>
        <v/>
      </c>
      <c r="AZ220" s="4" t="str">
        <f>IF(Y220="","",IF(ISNUMBER(N220),VLOOKUP(Y220,NyVs!$A$2:$K$86,DK220),""))</f>
        <v/>
      </c>
      <c r="BA220" s="4" t="str">
        <f>IF(AI220="","",IF(ISNUMBER(N220),VLOOKUP(AI220,NyPp!$A$2:$K$202,DK220),""))</f>
        <v/>
      </c>
      <c r="BB220" s="4" t="str">
        <f>IF(AND(ISNUMBER(AJ220),ISNUMBER(AK220),ISNUMBER(AL220),ISNUMBER(AM220),DK220&lt;8),IF(COUNTIF(O220,0)+COUNTIF(P220,0)+COUNTIF(AA220,0)+COUNTIF(Z220,0)&gt;1,"",VLOOKUP(AJ220+AK220+AL220+AM220,NyIGS!$A$2:$K$78,DK220)),IF(AND(ISNUMBER(AJ220),ISNUMBER(AL220),ISNUMBER(AM220),ISNUMBER(AS220),DK220&gt;7),IF(COUNTIF(O220,0)+COUNTIF(AA220,0)+COUNTIF(Z220,0)+AND(COUNTIF(W220,0),COUNTIF(X220,0))&gt;1,"",VLOOKUP(AJ220+AL220+AM220+AS220,NyIGS!$A$2:$K$78,DK220)),""))</f>
        <v/>
      </c>
      <c r="BC220" s="4" t="str">
        <f>IF(AND(ISNUMBER(AJ220),ISNUMBER(AN220),ISNUMBER(AT220),DK220&lt;8),IF(COUNTIF(O220,0)+COUNTIF(U220,0)+COUNTIF(AE220,0)&gt;1,"",VLOOKUP(AJ220+AN220+AT220,NyIRS!$A$2:$K$59,DK220)),IF(AND(ISNUMBER(AJ220),ISNUMBER(AQ220),DK220&gt;7),IF(COUNTIF(O220,0)+COUNTIF(W220,0)&gt;1,"",VLOOKUP(AJ220+AQ220,NyIRS!$A$2:$K$59,DK220)),""))</f>
        <v/>
      </c>
      <c r="BD220" s="4" t="str">
        <f>IF(AND(ISNUMBER(AK220),ISNUMBER(AL220),ISNUMBER(AM220),DK220&lt;8),IF(COUNTIF(P220,0)+COUNTIF(AA220,0)+COUNTIF(Z220,0)&gt;1,"",VLOOKUP(AK220+AL220+AM220,NyIES!$A$2:$K$59,DK220)),IF(AND(ISNUMBER(AL220),ISNUMBER(AM220),ISNUMBER(AR220),DK220&gt;7),IF(COUNTIF(AA220,0)+COUNTIF(Z220,0)+COUNTIF(X220,0)&gt;1,"",VLOOKUP(AL220+AM220+AR220,NyIES!$A$2:$K$59,DK220)),""))</f>
        <v/>
      </c>
      <c r="BE220" s="4" t="str">
        <f>IF(AND(ISNUMBER(AJ220),ISNUMBER(AP220),ISNUMBER(AU220),DK220&lt;8),IF(COUNTIF(O220,0)+AND(COUNTIF(U220,0),COUNTIF(V220,0))+COUNTIF(AD220,0)&gt;1,"",VLOOKUP(AJ220+AP220+AU220,NyISI!$A$2:$K$59,DK220)),IF(AND(ISNUMBER(AS220),ISNUMBER(AU220),ISNUMBER(AV220),DK220=8),IF(COUNTIF(AD220,0)+COUNTIF(Q220,0)+AND(COUNTIF(W220,0),COUNTIF(X220,0))&gt;1,"",VLOOKUP(AS220+AU220+AV220,NyISI!$A$2:$K$59,DK220)),IF(AND(ISNUMBER(AS220),ISNUMBER(AV220),DK220&gt;8),IF(COUNTIF(Q220,0)+AND(COUNTIF(W220,0),COUNTIF(X220,0))&gt;1,"",VLOOKUP(AS220+AV220,NyISI!$A$2:$K$59,DK220)),"")))</f>
        <v/>
      </c>
      <c r="BF220" s="4" t="str">
        <f>IF(AND(ISNUMBER(AT220),ISNUMBER(AK220),ISNUMBER(AL220),ISNUMBER(AM220),DK220&lt;8),IF(COUNTIF(P220,0)+COUNTIF(AA220,0)+COUNTIF(Z220,0)+COUNTIF(AE220,0)&gt;1,"",VLOOKUP(AT220+AK220+AL220+AM220,NyISS!$A$2:$G$78,DK220)),"")</f>
        <v/>
      </c>
      <c r="BG220" s="4" t="str">
        <f>IF(AND(ISNUMBER(AJ220),ISNUMBER(AL220),ISNUMBER(AM220),DK220&gt;7),IF(COUNTIF(O220,0)+COUNTIF(AA220,0)+COUNTIF(Z220,0)&gt;1,"",VLOOKUP(AJ220+AL220+AM220,NyISM!$A$2:$K$59,DK220)),"")</f>
        <v/>
      </c>
      <c r="BH220" s="4" t="str">
        <f>IF(AND(ISNUMBER(AY220),ISNUMBER(AZ220)),IF(COUNTIF(T220,0)+COUNTIF(Y220,0)&gt;1,"",VLOOKUP(AY220+AZ220,NyIAM!$A$2:$K$40,DK220)),"")</f>
        <v/>
      </c>
      <c r="BJ220" s="4" t="str">
        <f>IF(ISNUMBER(BB220),VLOOKUP(BB220,Percentil!$A$2:$B$122,2,1),"")</f>
        <v/>
      </c>
      <c r="BK220" s="4" t="str">
        <f>IF(ISNUMBER(BC220),VLOOKUP(BC220,Percentil!$A$2:$B$122,2,1),"")</f>
        <v/>
      </c>
      <c r="BL220" s="4" t="str">
        <f>IF(ISNUMBER(BD220),VLOOKUP(BD220,Percentil!$A$2:$B$122,2,1),"")</f>
        <v/>
      </c>
      <c r="BM220" s="4" t="str">
        <f>IF(ISNUMBER(BE220),VLOOKUP(BE220,Percentil!$A$2:$B$122,2,1),"")</f>
        <v/>
      </c>
      <c r="BN220" s="4" t="str">
        <f>IF(ISNUMBER(BF220),VLOOKUP(BF220,Percentil!$A$2:$B$122,2,1),"")</f>
        <v/>
      </c>
      <c r="BO220" s="4" t="str">
        <f>IF(ISNUMBER(BG220),VLOOKUP(BG220,Percentil!$A$2:$B$122,2,1),"")</f>
        <v/>
      </c>
      <c r="BP220" s="4" t="str">
        <f>IF(ISNUMBER(BH220),VLOOKUP(BH220,Percentil!$A$2:$B$122,2,1),"")</f>
        <v/>
      </c>
      <c r="BQ220" s="4" t="str">
        <f>IF(AND(ISNUMBER(AJ220),ISNUMBER(DK220)),IF(AJ220-VLOOKUP(BI220,NyFi!$L$2:$V$4,DK220,1)&lt;1,1 &amp; " - " &amp; AJ220+VLOOKUP(BI220,NyFi!$L$2:$V$4,DK220,1),IF(AJ220+VLOOKUP(BI220,NyFi!$L$2:$V$4,DK220,1)&gt;19,AJ220-VLOOKUP(BI220,NyFi!$L$2:$V$4,DK220,1) &amp; " - " &amp; 19,AJ220-VLOOKUP(BI220,NyFi!$L$2:$V$4,DK220,1) &amp; " - " &amp; AJ220+VLOOKUP(BI220,NyFi!$L$2:$V$4,DK220,1))),"")</f>
        <v/>
      </c>
      <c r="BR220" s="4" t="str">
        <f>IF(AND(ISNUMBER(DK220),DK220&lt;8),IF(AND(ISNUMBER(AK220),ISNUMBER(DK220)),IF(AK220-VLOOKUP(BI220,NyGs!$L$2:$V$4,DK220,1)&lt;1,1 &amp; " - " &amp; AK220+VLOOKUP(BI220,NyGs!$L$2:$V$4,DK220,1),IF(AK220+VLOOKUP(BI220,NyGs!$L$2:$V$4,DK220,1)&gt;19,AK220-VLOOKUP(BI220,NyGs!$L$2:$V$4,DK220,1) &amp; " - " &amp; 19,AK220-VLOOKUP(BI220,NyGs!$L$2:$V$4,DK220,1) &amp; " - " &amp; AK220+VLOOKUP(BI220,NyGs!$L$2:$V$4,DK220,1))),""),"")</f>
        <v/>
      </c>
      <c r="BS220" s="4" t="str">
        <f>IF(AND(ISNUMBER(AL220),ISNUMBER(DK220)),IF(AL220-VLOOKUP(BI220,NyRm!$L$2:$V$4,DK220,1)&lt;1,1 &amp; " - " &amp; AL220+VLOOKUP(BI220,NyRm!$L$2:$V$4,DK220,1),IF(AL220+VLOOKUP(BI220,NyRm!$L$2:$V$4,DK220,1)&gt;19,AL220-VLOOKUP(BI220,NyRm!$L$2:$V$4,DK220,1) &amp; " - " &amp; 19,AL220-VLOOKUP(BI220,NyRm!$L$2:$V$4,DK220,1) &amp; " - " &amp; AL220+VLOOKUP(BI220,NyRm!$L$2:$V$4,DK220,1))),"")</f>
        <v/>
      </c>
      <c r="BT220" s="4" t="str">
        <f>IF(AND(ISNUMBER(AM220),ISNUMBER(DK220)),IF(AM220-VLOOKUP(BI220,NyFm!$L$2:$V$4,DK220,1)&lt;1,1 &amp; " - " &amp; AM220+VLOOKUP(BI220,NyFm!$L$2:$V$4,DK220,1),IF(AM220+VLOOKUP(BI220,NyFm!$L$2:$V$4,DK220,1)&gt;19,AM220-VLOOKUP(BI220,NyFm!$L$2:$V$4,DK220,1) &amp; " - " &amp; 19,AM220-VLOOKUP(BI220,NyFm!$L$2:$V$4,DK220,1) &amp; " - " &amp; AM220+VLOOKUP(BI220,NyFm!$L$2:$V$4,DK220,1))),"")</f>
        <v/>
      </c>
      <c r="BU220" s="4" t="str">
        <f>IF(AND(ISNUMBER(DK220),DK220&lt;8),IF(AND(ISNUMBER(AN220),ISNUMBER(DK220)),IF(AN220-VLOOKUP(BI220,NyLi1R!$L$2:$V$4,DK220,1)&lt;1,1 &amp; " - " &amp; AN220+VLOOKUP(BI220,NyLi1R!$L$2:$V$4,DK220,1),IF(AN220+VLOOKUP(BI220,NyLi1R!$L$2:$V$4,DK220,1)&gt;19,AN220-VLOOKUP(BI220,NyLi1R!$L$2:$V$4,DK220,1) &amp; " - " &amp; 19,AN220-VLOOKUP(BI220,NyLi1R!$L$2:$V$4,DK220,1) &amp; " - " &amp; AN220+VLOOKUP(BI220,NyLi1R!$L$2:$V$4,DK220,1))),""),"")</f>
        <v/>
      </c>
      <c r="BV220" s="4" t="str">
        <f>IF(AND(ISNUMBER(DK220),DK220&lt;8),IF(AND(ISNUMBER(AO220),ISNUMBER(DK220)),IF(AO220-VLOOKUP(BI220,NyLi1E!$L$2:$V$4,DK220,1)&lt;1,1 &amp; " - " &amp; AO220+VLOOKUP(BI220,NyLi1E!$L$2:$V$4,DK220,1),IF(AO220+VLOOKUP(BI220,NyLi1E!$L$2:$V$4,DK220,1)&gt;19,AO220-VLOOKUP(BI220,NyLi1E!$L$2:$V$4,DK220,1) &amp; " - " &amp; 19,AO220-VLOOKUP(BI220,NyLi1E!$L$2:$V$4,DK220,1) &amp; " - " &amp; AO220+VLOOKUP(BI220,NyLi1E!$L$2:$V$4,DK220,1))),""),"")</f>
        <v/>
      </c>
      <c r="BW220" s="4" t="str">
        <f>IF(AND(ISNUMBER(DK220),DK220&lt;8),IF(AND(ISNUMBER(AP220),ISNUMBER(DK220)),IF(AP220-VLOOKUP(BI220,NyLi1T!$L$2:$V$4,DK220,1)&lt;1,1 &amp; " - " &amp; AP220+VLOOKUP(BI220,NyLi1T!$L$2:$V$4,DK220,1),IF(AP220+VLOOKUP(BI220,NyLi1T!$L$2:$V$4,DK220,1)&gt;19,AP220-VLOOKUP(BI220,NyLi1T!$L$2:$V$4,DK220,1) &amp; " - " &amp; 19,AP220-VLOOKUP(BI220,NyLi1T!$L$2:$V$4,DK220,1) &amp; " - " &amp; AP220+VLOOKUP(BI220,NyLi1T!$L$2:$V$4,DK220,1))),""),"")</f>
        <v/>
      </c>
      <c r="BX220" s="4" t="str">
        <f>IF(AND(ISNUMBER(DK220),DK220&gt;7),IF(AND(ISNUMBER(AQ220),ISNUMBER(DK220)),IF(AQ220-VLOOKUP(BI220,NyLi2R!$L$2:$V$4,DK220,1)&lt;1,1 &amp; " - " &amp; AQ220+VLOOKUP(BI220,NyLi2R!$L$2:$V$4,DK220,1),IF(AQ220+VLOOKUP(BI220,NyLi2R!$L$2:$V$4,DK220,1)&gt;19,AQ220-VLOOKUP(BI220,NyLi2R!$L$2:$V$4,DK220,1) &amp; " - " &amp; 19,AQ220-VLOOKUP(BI220,NyLi2R!$L$2:$V$4,DK220,1) &amp; " - " &amp; AQ220+VLOOKUP(BI220,NyLi2R!$L$2:$V$4,DK220,1))),""),"")</f>
        <v/>
      </c>
      <c r="BY220" s="4" t="str">
        <f>IF(AND(ISNUMBER(DK220),DK220&gt;7),IF(AND(ISNUMBER(AR220),ISNUMBER(DK220)),IF(AR220-VLOOKUP(BI220,NyLi2E!$L$2:$V$4,DK220,1)&lt;1,1 &amp; " - " &amp; AR220+VLOOKUP(BI220,NyLi2E!$L$2:$V$4,DK220,1),IF(AR220+VLOOKUP(BI220,NyLi2E!$L$2:$V$4,DK220,1)&gt;19,AR220-VLOOKUP(BI220,NyLi2E!$L$2:$V$4,DK220,1) &amp; " - " &amp; 19,AR220-VLOOKUP(BI220,NyLi2E!$L$2:$V$4,DK220,1) &amp; " - " &amp; AR220+VLOOKUP(BI220,NyLi2E!$L$2:$V$4,DK220,1))),""),"")</f>
        <v/>
      </c>
      <c r="BZ220" s="4" t="str">
        <f>IF(AND(ISNUMBER(DK220),DK220&gt;7),IF(AND(ISNUMBER(AS220),ISNUMBER(DK220)),IF(AS220-VLOOKUP(BI220,NyLi2T!$L$2:$V$4,DK220,1)&lt;1,1 &amp; " - " &amp; AS220+VLOOKUP(BI220,NyLi2T!$L$2:$V$4,DK220,1),IF(AS220+VLOOKUP(BI220,NyLi2T!$L$2:$V$4,DK220,1)&gt;19,AS220-VLOOKUP(BI220,NyLi2T!$L$2:$V$4,DK220,1) &amp; " - " &amp; 19,AS220-VLOOKUP(BI220,NyLi2T!$L$2:$V$4,DK220,1) &amp; " - " &amp; AS220+VLOOKUP(BI220,NyLi2T!$L$2:$V$4,DK220,1))),""),"")</f>
        <v/>
      </c>
      <c r="CA220" s="4" t="str">
        <f>IF(AND(ISNUMBER(DK220),DK220&lt;8),IF(AND(ISNUMBER(AT220),ISNUMBER(DK220)),IF(AT220-VLOOKUP(BI220,NySs!$L$2:$V$4,DK220,1)&lt;1,1 &amp; " - " &amp; AT220+VLOOKUP(BI220,NySs!$L$2:$V$4,DK220,1),IF(AT220+VLOOKUP(BI220,NySs!$L$2:$V$4,DK220,1)&gt;19,AT220-VLOOKUP(BI220,NySs!$L$2:$V$4,DK220,1) &amp; " - " &amp; 19,AT220-VLOOKUP(BI220,NySs!$L$2:$V$4,DK220,1) &amp; " - " &amp; AT220+VLOOKUP(BI220,NySs!$L$2:$V$4,DK220,1))),""),"")</f>
        <v/>
      </c>
      <c r="CB220" s="4" t="str">
        <f>IF(AND(ISNUMBER(DK220),DK220&lt;9),IF(AND(ISNUMBER(AU220),ISNUMBER(DK220)),IF(AU220-VLOOKUP(BI220,NyEo!$L$2:$V$4,DK220,1)&lt;1,1 &amp; " - " &amp; AU220+VLOOKUP(BI220,NyEo!$L$2:$V$4,DK220,1),IF(AU220+VLOOKUP(BI220,NyEo!$L$2:$V$4,DK220,1)&gt;19,AU220-VLOOKUP(BI220,NyEo!$L$2:$V$4,DK220,1) &amp; " - " &amp; 19,AU220-VLOOKUP(BI220,NyEo!$L$2:$V$4,DK220,1) &amp; " - " &amp; AU220+VLOOKUP(BI220,NyEo!$L$2:$V$4,DK220,1))),""),"")</f>
        <v/>
      </c>
      <c r="CC220" s="4" t="str">
        <f>IF(AND(ISNUMBER(DK220),DK220&gt;7),IF(AND(ISNUMBER(AV220),ISNUMBER(DK220)),IF(AV220-VLOOKUP(BI220,NyHt!$L$2:$V$4,DK220,1)&lt;1,1 &amp; " - " &amp; AV220+VLOOKUP(BI220,NyHt!$L$2:$V$4,DK220,1),IF(AV220+VLOOKUP(BI220,NyHt!$L$2:$V$4,DK220,1)&gt;19,AV220-VLOOKUP(BI220,NyHt!$L$2:$V$4,DK220,1) &amp; " - " &amp; 19,AV220-VLOOKUP(BI220,NyHt!$L$2:$V$4,DK220,1) &amp; " - " &amp; AV220+VLOOKUP(BI220,NyHt!$L$2:$V$4,DK220,1))),""),"")</f>
        <v/>
      </c>
      <c r="CD220" s="4" t="str">
        <f>IF(AND(ISNUMBER(AW220),ISNUMBER(DK220)),IF(AW220-VLOOKUP(BI220,NySiF!$L$2:$V$4,DK220,1)&lt;1,1 &amp; " - " &amp; AW220+VLOOKUP(BI220,NySiF!$L$2:$V$4,DK220,1),IF(AW220+VLOOKUP(BI220,NySiF!$L$2:$V$4,DK220,1)&gt;19,AW220-VLOOKUP(BI220,NySiF!$L$2:$V$4,DK220,1) &amp; " - " &amp; 19,AW220-VLOOKUP(BI220,NySiF!$L$2:$V$4,DK220,1) &amp; " - " &amp; AW220+VLOOKUP(BI220,NySiF!$L$2:$V$4,DK220,1))),"")</f>
        <v/>
      </c>
      <c r="CE220" s="4" t="str">
        <f>IF(AND(ISNUMBER(AX220),ISNUMBER(DK220)),IF(AX220-VLOOKUP(BI220,NySiB!$L$2:$V$4,DK220,1)&lt;1,1 &amp; " - " &amp; AX220+VLOOKUP(BI220,NySiB!$L$2:$V$4,DK220,1),IF(AX220+VLOOKUP(BI220,NySiB!$L$2:$V$4,DK220,1)&gt;19,AX220-VLOOKUP(BI220,NySiB!$L$2:$V$4,DK220,1) &amp; " - " &amp; 19,AX220-VLOOKUP(BI220,NySiB!$L$2:$V$4,DK220,1) &amp; " - " &amp; AX220+VLOOKUP(BI220,NySiB!$L$2:$V$4,DK220,1))),"")</f>
        <v/>
      </c>
      <c r="CF220" s="4" t="str">
        <f>IF(AND(ISNUMBER(AY220),ISNUMBER(DK220)),IF(AY220-VLOOKUP(BI220,NySiT!$L$2:$V$4,DK220,1)&lt;1,1 &amp; " - " &amp; AY220+VLOOKUP(BI220,NySiT!$L$2:$V$4,DK220,1),IF(AY220+VLOOKUP(BI220,NySiT!$L$2:$V$4,DK220,1)&gt;19,AY220-VLOOKUP(BI220,NySiT!$L$2:$V$4,DK220,1) &amp; " - " &amp; 19,AY220-VLOOKUP(BI220,NySiT!$L$2:$V$4,DK220,1) &amp; " - " &amp; AY220+VLOOKUP(BI220,NySiT!$L$2:$V$4,DK220,1))),"")</f>
        <v/>
      </c>
      <c r="CG220" s="4" t="str">
        <f>IF(AND(ISNUMBER(AZ220),ISNUMBER(DK220)),IF(AZ220-VLOOKUP(BI220,NyVs!$L$2:$V$4,DK220,1)&lt;1,1 &amp; " - " &amp; AZ220+VLOOKUP(BI220,NyVs!$L$2:$V$4,DK220,1),IF(AZ220+VLOOKUP(BI220,NyVs!$L$2:$V$4,DK220,1)&gt;19,AZ220-VLOOKUP(BI220,NyVs!$L$2:$V$4,DK220,1) &amp; " - " &amp; 19,AZ220-VLOOKUP(BI220,NyVs!$L$2:$V$4,DK220,1) &amp; " - " &amp; AZ220+VLOOKUP(BI220,NyVs!$L$2:$V$4,DK220,1))),"")</f>
        <v/>
      </c>
      <c r="CH220" s="4" t="str">
        <f>IF(AND(ISNUMBER(BA220),ISNUMBER(DK220)),IF(BA220-VLOOKUP(BI220,NyPp!$L$2:$V$4,DK220,1)&lt;1,1 &amp; " - " &amp; BA220+VLOOKUP(BI220,NyPp!$L$2:$V$4,DK220,1),IF(BA220+VLOOKUP(BI220,NyPp!$L$2:$V$4,DK220,1)&gt;19,BA220-VLOOKUP(BI220,NyPp!$L$2:$V$4,DK220,1) &amp; " - " &amp; 19,BA220-VLOOKUP(BI220,NyPp!$L$2:$V$4,DK220,1) &amp; " - " &amp; BA220+VLOOKUP(BI220,NyPp!$L$2:$V$4,DK220,1))),"")</f>
        <v/>
      </c>
      <c r="CI220" s="4" t="str">
        <f>IF(AND(ISNUMBER(BB220),ISNUMBER(DK220)),IF(BB220-VLOOKUP(BI220,NyIGS!$L$2:$V$4,DK220,1)&lt;40,40 &amp; " - " &amp; BB220+VLOOKUP(BI220,NyIGS!$L$2:$V$4,DK220,1),IF(BB220+VLOOKUP(BI220,NyIGS!$L$2:$V$4,DK220,1)&gt;160,BB220-VLOOKUP(BI220,NyIGS!$L$2:$V$4,DK220,1) &amp; " - " &amp; 160,BB220-VLOOKUP(BI220,NyIGS!$L$2:$V$4,DK220,1) &amp; " - " &amp; BB220+VLOOKUP(BI220,NyIGS!$L$2:$V$4,DK220,1))),"")</f>
        <v/>
      </c>
      <c r="CJ220" s="4" t="str">
        <f>IF(AND(ISNUMBER(BC220),ISNUMBER(DK220)),IF(BC220-VLOOKUP(BI220,NyIRS!$L$2:$V$4,DK220,1)&lt;40,40 &amp; " - " &amp; BC220+VLOOKUP(BI220,NyIRS!$L$2:$V$4,DK220,1),IF(BC220+VLOOKUP(BI220,NyIRS!$L$2:$V$4,DK220,1)&gt;160,BC220-VLOOKUP(BI220,NyIRS!$L$2:$V$4,DK220,1) &amp; " - " &amp; 160,BC220-VLOOKUP(BI220,NyIRS!$L$2:$V$4,DK220,1) &amp; " - " &amp; BC220+VLOOKUP(BI220,NyIRS!$L$2:$V$4,DK220,1))),"")</f>
        <v/>
      </c>
      <c r="CK220" s="4" t="str">
        <f>IF(AND(ISNUMBER(BD220),ISNUMBER(DK220)),IF(BD220-VLOOKUP(BI220,NyIES!$L$2:$V$4,DK220,1)&lt;40,40 &amp; " - " &amp; BD220+VLOOKUP(BI220,NyIES!$L$2:$V$4,DK220,1),IF(BD220+VLOOKUP(BI220,NyIES!$L$2:$V$4,DK220,1)&gt;160,BD220-VLOOKUP(BI220,NyIES!$L$2:$V$4,DK220,1) &amp; " - " &amp; 160,BD220-VLOOKUP(BI220,NyIES!$L$2:$V$4,DK220,1) &amp; " - " &amp; BD220+VLOOKUP(BI220,NyIES!$L$2:$V$4,DK220,1))),"")</f>
        <v/>
      </c>
      <c r="CL220" s="4" t="str">
        <f>IF(AND(ISNUMBER(BE220),ISNUMBER(DK220)),IF(BE220-VLOOKUP(BI220,NyISI!$L$2:$V$4,DK220,1)&lt;40,40 &amp; " - " &amp; BE220+VLOOKUP(BI220,NyISI!$L$2:$V$4,DK220,1),IF(BE220+VLOOKUP(BI220,NyISI!$L$2:$V$4,DK220,1)&gt;160,BE220-VLOOKUP(BI220,NyISI!$L$2:$V$4,DK220,1) &amp; " - " &amp; 160,BE220-VLOOKUP(BI220,NyISI!$L$2:$V$4,DK220,1) &amp; " - " &amp; BE220+VLOOKUP(BI220,NyISI!$L$2:$V$4,DK220,1))),"")</f>
        <v/>
      </c>
      <c r="CM220" s="4" t="str">
        <f>IF(AND(ISNUMBER(DK220),DK220&lt;8),IF(AND(ISNUMBER(BF220),ISNUMBER(DK220)),IF(BF220-VLOOKUP(BI220,NyISS!$L$2:$V$4,DK220,1)&lt;40,40 &amp; " - " &amp; BF220+VLOOKUP(BI220,NyISS!$L$2:$V$4,DK220,1),IF(BF220+VLOOKUP(BI220,NyISS!$L$2:$V$4,DK220,1)&gt;160,BF220-VLOOKUP(BI220,NyISS!$L$2:$V$4,DK220,1) &amp; " - " &amp; 160,BF220-VLOOKUP(BI220,NyISS!$L$2:$V$4,DK220,1) &amp; " - " &amp; BF220+VLOOKUP(BI220,NyISS!$L$2:$V$4,DK220,1))),""),"")</f>
        <v/>
      </c>
      <c r="CN220" s="4" t="str">
        <f>IF(AND(ISNUMBER(DK220),DK220&gt;7),IF(AND(ISNUMBER(BG220),ISNUMBER(DK220)),IF(BG220-VLOOKUP(BI220,NyISM!$L$2:$V$4,DK220,1)&lt;40,40 &amp; " - " &amp; BG220+VLOOKUP(BI220,NyISM!$L$2:$V$4,DK220,1),IF(BG220+VLOOKUP(BI220,NyISM!$L$2:$V$4,DK220,1)&gt;160,BG220-VLOOKUP(BI220,NyISM!$L$2:$V$4,DK220,1) &amp; " - " &amp; 160,BG220-VLOOKUP(BI220,NyISM!$L$2:$V$4,DK220,1) &amp; " - " &amp; BG220+VLOOKUP(BI220,NyISM!$L$2:$V$4,DK220,1))),""),"")</f>
        <v/>
      </c>
      <c r="CO220" s="4" t="str">
        <f>IF(AND(ISNUMBER(BH220),ISNUMBER(DK220)),IF(BH220-VLOOKUP(BI220,NyIAM!$L$2:$V$4,DK220,1)&lt;40,40 &amp; " - " &amp; BH220+VLOOKUP(BI220,NyIAM!$L$2:$V$4,DK220,1),IF(BH220+VLOOKUP(BI220,NyIAM!$L$2:$V$4,DK220,1)&gt;160,BH220-VLOOKUP(BI220,NyIAM!$L$2:$V$4,DK220,1) &amp; " - " &amp; 160,BH220-VLOOKUP(BI220,NyIAM!$L$2:$V$4,DK220,1) &amp; " - " &amp; BH220+VLOOKUP(BI220,NyIAM!$L$2:$V$4,DK220,1))),"")</f>
        <v/>
      </c>
      <c r="CP220" s="4" t="str">
        <f>IF(AF220="","",IF(AND(ISNUMBER(AF220),ISNUMBER(DK220)),IF(VLOOKUP(AF220,NyOm!$A$2:$K$30,DK220,1)=1,"Onormalt få ord",IF(VLOOKUP(AF220,NyOm!$A$2:$K$30,DK220,1)=2,"Färre antal ord än normalt",IF(VLOOKUP(AF220,NyOm!$A$2:$K$30,DK220,1)=3,"Normalt antal ord","")))))</f>
        <v/>
      </c>
      <c r="CQ220" s="4" t="str">
        <f>IF(AB220="","",IF(AND(ISNUMBER(AB220),ISNUMBER(DK220)),IF(VLOOKUP(AB220,NyPbTid!$A$2:$K$218,DK220,1)=1,"Onormalt lång tidsåtgång",IF(VLOOKUP(AB220,NyPbTid!$A$2:$K$218,DK220,1)=2,"Långsammare än normalt",IF(VLOOKUP(AB220,NyPbTid!$A$2:$K$218,DK220,1)=3,"Normal tidsåtgång","")))))</f>
        <v/>
      </c>
      <c r="CR220" s="4" t="str">
        <f>IF(AC220="","",IF(AND(ISNUMBER(AC220),ISNUMBER(DK220)),IF(VLOOKUP(AC220,NyPbFel!$A$2:$K$18,DK220,1)=1,"Onormalt antal fel",IF(VLOOKUP(AC220,NyPbFel!$A$2:$K$18,DK220,1)=2,"Fler fel än normalt",IF(VLOOKUP(AC220,NyPbFel!$A$2:$K$18,DK220,1)=3,"Normalt antal fel","")))))</f>
        <v/>
      </c>
      <c r="CS220" s="4" t="str">
        <f t="shared" si="72"/>
        <v/>
      </c>
      <c r="CT220" s="4" t="str">
        <f>IF(OR(ISNUMBER(CS220),CS220="0**"),IF(ISNUMBER(CS220),CS220/ABS(CS220)*VLOOKUP(1,SignDiff!$A$3:$K$4,DK220,1),VLOOKUP(1,SignDiff!$A$3:$K$4,DK220,1)),"")</f>
        <v/>
      </c>
      <c r="CU220" s="4" t="str">
        <f>IF(OR(ISNUMBER(CS220),CS220="0**"),IF(ISNUMBER(CS220),CS220/ABS(CS220)*VLOOKUP(1,SignDiff!$A$7:$K$8,DK220,1),VLOOKUP(1,SignDiff!$A$7:$K$8,DK220,1)),"")</f>
        <v/>
      </c>
      <c r="CV220" s="4" t="str">
        <f t="shared" si="73"/>
        <v/>
      </c>
      <c r="CW220" s="4" t="str">
        <f t="shared" si="74"/>
        <v/>
      </c>
      <c r="CX220" s="4" t="str">
        <f>IF(OR(ISNUMBER(CS220),CS220="0**"),IF(CS220="0**",VLOOKUP(0,'IRS-IES'!$A$2:$C$43,2,1),IF(CS220&lt;0,VLOOKUP(ABS(CS220),'IRS-IES'!$A$2:$C$43,2,1),VLOOKUP(ABS(CS220),'IRS-IES'!$A$2:$C$43,3,1))),"")</f>
        <v/>
      </c>
      <c r="CY220" s="4" t="str">
        <f t="shared" si="75"/>
        <v/>
      </c>
      <c r="CZ220" s="4" t="str">
        <f>IF(OR(ISNUMBER(CY220),CY220="0**"),IF(ISNUMBER(CY220),CY220/ABS(CY220)*VLOOKUP(2,SignDiff!$A$3:$K$4,DK220,1),VLOOKUP(2,SignDiff!$A$3:$K$4,DK220,1)),"")</f>
        <v/>
      </c>
      <c r="DA220" s="4" t="str">
        <f>IF(OR(ISNUMBER(CY220),CY220="0**"),IF(ISNUMBER(CY220),CY220/ABS(CY220)*VLOOKUP(2,SignDiff!$A$7:$K$8,DK220,1),VLOOKUP(2,SignDiff!$A$7:$K$8,DK220,1)),"")</f>
        <v/>
      </c>
      <c r="DB220" s="4" t="str">
        <f t="shared" si="76"/>
        <v/>
      </c>
      <c r="DC220" s="4" t="str">
        <f t="shared" si="77"/>
        <v/>
      </c>
      <c r="DD220" s="4" t="str">
        <f>IF(OR(ISNUMBER(CY220),CY220="0**"),IF(CY220="0**",VLOOKUP(0,'ISI-ISS'!$A$2:$C$43,2,1),IF(CY220&lt;0,VLOOKUP(ABS(CY220),'ISI-ISS'!$A$2:$C$43,2,1),VLOOKUP(ABS(CY220),'ISI-ISS'!$A$2:$C$43,3,1))),"")</f>
        <v/>
      </c>
      <c r="DE220" s="4" t="str">
        <f t="shared" si="78"/>
        <v/>
      </c>
      <c r="DF220" s="4" t="str">
        <f>IF(OR(ISNUMBER(DE220),DE220="0**"),IF(ISNUMBER(DE220),DE220/ABS(DE220)*VLOOKUP(2,SignDiff!$A$3:$K$4,DK220,1),VLOOKUP(2,SignDiff!$A$3:$K$4,DK220,1)),"")</f>
        <v/>
      </c>
      <c r="DG220" s="4" t="str">
        <f>IF(OR(ISNUMBER(DE220),DE220="0**"),IF(ISNUMBER(DE220),DE220/ABS(DE220)*VLOOKUP(2,SignDiff!$A$7:$K$8,DK220,1),VLOOKUP(2,SignDiff!$A$7:$K$8,DK220,1)),"")</f>
        <v/>
      </c>
      <c r="DH220" s="4" t="str">
        <f t="shared" si="79"/>
        <v/>
      </c>
      <c r="DI220" s="4" t="str">
        <f t="shared" si="80"/>
        <v/>
      </c>
      <c r="DJ220" s="4" t="str">
        <f>IF(OR(ISNUMBER(DE220),DE220="0**"),IF(DE220="0**",VLOOKUP(0,'ISI-ISM'!$A$2:$C$43,2,1),IF(DE220&lt;0,VLOOKUP(ABS(DE220),'ISI-ISM'!$A$2:$C$43,2,1),VLOOKUP(ABS(DE220),'ISI-ISM'!$A$2:$C$43,3,1))),"")</f>
        <v/>
      </c>
      <c r="DK220" s="4" t="str">
        <f>IF(ISERROR(VLOOKUP(N220,age!$A$2:$C$11,2,1)),"",VLOOKUP(N220,age!$A$2:$C$11,2,1))</f>
        <v/>
      </c>
      <c r="DL220" s="4" t="str">
        <f>IF(ISERROR(VLOOKUP(N220,age!$A$2:$C$11,3,1)),"",VLOOKUP(N220,age!$A$2:$C$11,3,1))</f>
        <v/>
      </c>
      <c r="DM220" s="4">
        <f t="shared" si="67"/>
        <v>0</v>
      </c>
      <c r="DN220" s="4">
        <f t="shared" si="68"/>
        <v>0</v>
      </c>
      <c r="DO220" s="4">
        <f t="shared" si="69"/>
        <v>0</v>
      </c>
      <c r="DP220" s="4">
        <f t="shared" si="70"/>
        <v>0</v>
      </c>
      <c r="DQ220" s="4">
        <f t="shared" si="71"/>
        <v>0</v>
      </c>
      <c r="DR220" s="9" t="str">
        <f t="shared" si="81"/>
        <v/>
      </c>
      <c r="DS220" s="9" t="str">
        <f t="shared" si="82"/>
        <v/>
      </c>
      <c r="DT220" s="9" t="str">
        <f t="shared" si="83"/>
        <v/>
      </c>
      <c r="DU220" s="9" t="str">
        <f t="shared" si="84"/>
        <v/>
      </c>
      <c r="DV220" s="9" t="str">
        <f t="shared" si="85"/>
        <v/>
      </c>
      <c r="DW220" s="9" t="str">
        <f t="shared" si="86"/>
        <v/>
      </c>
      <c r="DX220" s="9" t="str">
        <f t="shared" si="87"/>
        <v/>
      </c>
      <c r="DY220" s="9" t="str">
        <f>IF(AND(ISNUMBER(AJ220),ISNUMBER(DK220)),IF(AJ220-VLOOKUP(BI220,NyFi!$L$2:$V$4,DK220,1)&lt;1,1,AJ220-VLOOKUP(BI220,NyFi!$L$2:$V$4,DK220,1)),"")</f>
        <v/>
      </c>
      <c r="DZ220" s="9" t="str">
        <f>IF(AND(ISNUMBER(DK220),DK220&lt;8),IF(AND(ISNUMBER(AK220),ISNUMBER(DK220)),IF(AK220-VLOOKUP(BI220,NyGs!$L$2:$V$4,DK220,1)&lt;1,1,AK220-VLOOKUP(BI220,NyGs!$L$2:$V$4,DK220,1)),""),"")</f>
        <v/>
      </c>
      <c r="EA220" s="9" t="str">
        <f>IF(AND(ISNUMBER(AL220),ISNUMBER(DK220)),IF(AL220-VLOOKUP(BI220,NyRm!$L$2:$V$4,DK220,1)&lt;1,1,AL220-VLOOKUP(BI220,NyRm!$L$2:$V$4,DK220,1)),"")</f>
        <v/>
      </c>
      <c r="EB220" s="9" t="str">
        <f>IF(AND(ISNUMBER(AM220),ISNUMBER(DK220)),IF(AM220-VLOOKUP(BI220,NyFm!$L$2:$V$4,DK220,1)&lt;1,1,AM220-VLOOKUP(BI220,NyFm!$L$2:$V$4,DK220,1)),"")</f>
        <v/>
      </c>
      <c r="EC220" s="9" t="str">
        <f>IF(AND(ISNUMBER(DK220),DK220&lt;8),IF(AND(ISNUMBER(AN220),ISNUMBER(DK220)),IF(AN220-VLOOKUP(BI220,NyLi1R!$L$2:$V$4,DK220,1)&lt;1,1,AN220-VLOOKUP(BI220,NyLi1R!$L$2:$V$4,DK220,1)),""),"")</f>
        <v/>
      </c>
      <c r="ED220" s="9" t="str">
        <f>IF(AND(ISNUMBER(DK220),DK220&lt;8),IF(AND(ISNUMBER(AO220),ISNUMBER(DK220)),IF(AO220-VLOOKUP(BI220,NyLi1E!$L$2:$V$4,DK220,1)&lt;1,1,AO220-VLOOKUP(BI220,NyLi1E!$L$2:$V$4,DK220,1)),""),"")</f>
        <v/>
      </c>
      <c r="EE220" s="9" t="str">
        <f>IF(AND(ISNUMBER(DK220),DK220&lt;8),IF(AND(ISNUMBER(AP220),ISNUMBER(DK220)),IF(AP220-VLOOKUP(BI220,NyLi1T!$L$2:$V$4,DK220,1)&lt;1,1,AP220-VLOOKUP(BI220,NyLi1T!$L$2:$V$4,DK220,1)),""),"")</f>
        <v/>
      </c>
      <c r="EF220" s="9" t="str">
        <f>IF(AND(ISNUMBER(DK220),DK220&gt;7),IF(AND(ISNUMBER(AQ220),ISNUMBER(DK220)),IF(AQ220-VLOOKUP(BI220,NyLi2R!$L$2:$V$4,DK220,1)&lt;1,1,AQ220-VLOOKUP(BI220,NyLi2R!$L$2:$V$4,DK220,1)),""),"")</f>
        <v/>
      </c>
      <c r="EG220" s="9" t="str">
        <f>IF(AND(ISNUMBER(DK220),DK220&gt;7),IF(AND(ISNUMBER(AR220),ISNUMBER(DK220)),IF(AR220-VLOOKUP(BI220,NyLi2E!$L$2:$V$4,DK220,1)&lt;1,1,AR220-VLOOKUP(BI220,NyLi2E!$L$2:$V$4,DK220,1)),""),"")</f>
        <v/>
      </c>
      <c r="EH220" s="9" t="str">
        <f>IF(AND(ISNUMBER(DK220),DK220&gt;7),IF(AND(ISNUMBER(AS220),ISNUMBER(DK220)),IF(AS220-VLOOKUP(BI220,NyLi2T!$L$2:$V$4,DK220,1)&lt;1,1,AS220-VLOOKUP(BI220,NyLi2T!$L$2:$V$4,DK220,1)),""),"")</f>
        <v/>
      </c>
      <c r="EI220" s="9" t="str">
        <f>IF(AND(ISNUMBER(DK220),DK220&lt;8),IF(AND(ISNUMBER(AT220),ISNUMBER(DK220)),IF(AT220-VLOOKUP(BI220,NySs!$L$2:$V$4,DK220,1)&lt;1,1,AT220-VLOOKUP(BI220,NySs!$L$2:$V$4,DK220,1)),""),"")</f>
        <v/>
      </c>
      <c r="EJ220" s="9" t="str">
        <f>IF(AND(ISNUMBER(DK220),DK220&lt;9),IF(AND(ISNUMBER(AU220),ISNUMBER(DK220)),IF(AU220-VLOOKUP(BI220,NyEo!$L$2:$V$4,DK220,1)&lt;1,1,AU220-VLOOKUP(BI220,NyEo!$L$2:$V$4,DK220,1)),""),"")</f>
        <v/>
      </c>
      <c r="EK220" s="9" t="str">
        <f>IF(AND(ISNUMBER(DK220),DK220&gt;7),IF(AND(ISNUMBER(AV220),ISNUMBER(DK220)),IF(AV220-VLOOKUP(BI220,NyHt!$L$2:$V$4,DK220,1)&lt;1,1,AV220-VLOOKUP(BI220,NyHt!$L$2:$V$4,DK220,1)),""),"")</f>
        <v/>
      </c>
      <c r="EL220" s="9" t="str">
        <f>IF(AND(ISNUMBER(AW220),ISNUMBER(DK220)),IF(AW220-VLOOKUP(BI220,NySiF!$L$2:$V$4,DK220,1)&lt;1,1,AW220-VLOOKUP(BI220,NySiF!$L$2:$V$4,DK220,1)),"")</f>
        <v/>
      </c>
      <c r="EM220" s="9" t="str">
        <f>IF(AND(ISNUMBER(AX220),ISNUMBER(DK220)),IF(AX220-VLOOKUP(BI220,NySiB!$L$2:$V$4,DK220,1)&lt;1,1,AX220-VLOOKUP(BI220,NySiB!$L$2:$V$4,DK220,1)),"")</f>
        <v/>
      </c>
      <c r="EN220" s="9" t="str">
        <f>IF(AND(ISNUMBER(AY220),ISNUMBER(DK220)),IF(AY220-VLOOKUP(BI220,NySiT!$L$2:$V$4,DK220,1)&lt;1,1,AY220-VLOOKUP(BI220,NySiT!$L$2:$V$4,DK220,1)),"")</f>
        <v/>
      </c>
      <c r="EO220" s="9" t="str">
        <f>IF(AND(ISNUMBER(AZ220),ISNUMBER(DK220)),IF(AZ220-VLOOKUP(BI220,NyVs!$L$2:$V$4,DK220,1)&lt;1,1,AZ220-VLOOKUP(BI220,NyVs!$L$2:$V$4,DK220,1)),"")</f>
        <v/>
      </c>
      <c r="EP220" s="9" t="str">
        <f>IF(AND(ISNUMBER(BA220),ISNUMBER(DK220)),IF(BA220-VLOOKUP(BI220,NyPp!$L$2:$V$4,DK220,1)&lt;1,1,BA220-VLOOKUP(BI220,NyPp!$L$2:$V$4,DK220,1)),"")</f>
        <v/>
      </c>
      <c r="EQ220" s="9" t="str">
        <f>IF(AND(ISNUMBER(BB220),ISNUMBER(DK220)),IF(BB220-VLOOKUP(BI220,NyIGS!$L$2:$V$4,DK220,1)&lt;40,40,BB220-VLOOKUP(BI220,NyIGS!$L$2:$V$4,DK220,1)),"")</f>
        <v/>
      </c>
      <c r="ER220" s="9" t="str">
        <f>IF(AND(ISNUMBER(BC220),ISNUMBER(DK220)),IF(BC220-VLOOKUP(BI220,NyIRS!$L$2:$V$4,DK220,1)&lt;40,40,BC220-VLOOKUP(BI220,NyIRS!$L$2:$V$4,DK220,1)),"")</f>
        <v/>
      </c>
      <c r="ES220" s="9" t="str">
        <f>IF(AND(ISNUMBER(BD220),ISNUMBER(DK220)),IF(BD220-VLOOKUP(BI220,NyIES!$L$2:$V$4,DK220,1)&lt;40,40,BD220-VLOOKUP(BI220,NyIES!$L$2:$V$4,DK220,1)),"")</f>
        <v/>
      </c>
      <c r="ET220" s="9" t="str">
        <f>IF(AND(ISNUMBER(BE220),ISNUMBER(DK220)),IF(BE220-VLOOKUP(BI220,NyISI!$L$2:$V$4,DK220,1)&lt;40,40,BE220-VLOOKUP(BI220,NyISI!$L$2:$V$4,DK220,1)),"")</f>
        <v/>
      </c>
      <c r="EU220" s="9" t="str">
        <f>IF(AND(ISNUMBER(DK220),DK220&lt;8),IF(AND(ISNUMBER(BF220),ISNUMBER(DK220)),IF(BF220-VLOOKUP(BI220,NyISS!$L$2:$V$4,DK220,1)&lt;40,40,BF220-VLOOKUP(BI220,NyISS!$L$2:$V$4,DK220,1)),""),"")</f>
        <v/>
      </c>
      <c r="EV220" s="9" t="str">
        <f>IF(AND(ISNUMBER(DK220),DK220&gt;7),IF(AND(ISNUMBER(BG220),ISNUMBER(DK220)),IF(BG220-VLOOKUP(BI220,NyISM!$L$2:$V$4,DK220,1)&lt;40,40,BG220-VLOOKUP(BI220,NyISM!$L$2:$V$4,DK220,1)),""),"")</f>
        <v/>
      </c>
      <c r="EW220" s="9" t="str">
        <f>IF(AND(ISNUMBER(BH220),ISNUMBER(DK220)),IF(BH220-VLOOKUP(BI220,NyIAM!$L$2:$V$4,DK220,1)&lt;40,40,BH220-VLOOKUP(BI220,NyIAM!$L$2:$V$4,DK220,1)),"")</f>
        <v/>
      </c>
      <c r="EX220" s="9" t="str">
        <f>IF(AND(ISNUMBER(AJ220),ISNUMBER(DK220)),IF(AJ220+VLOOKUP(BI220,NyFi!$L$2:$V$4,DK220,1)&gt;19,19,AJ220+VLOOKUP(BI220,NyFi!$L$2:$V$4,DK220,1)),"")</f>
        <v/>
      </c>
      <c r="EY220" s="9" t="str">
        <f>IF(AND(ISNUMBER(DK220),DK220&lt;8),IF(AND(ISNUMBER(AK220),ISNUMBER(DK220)),IF(AK220+VLOOKUP(BI220,NyGs!$L$2:$V$4,DK220,1)&gt;19,19,AK220+VLOOKUP(BI220,NyGs!$L$2:$V$4,DK220,1)),""),"")</f>
        <v/>
      </c>
      <c r="EZ220" s="9" t="str">
        <f>IF(AND(ISNUMBER(AL220),ISNUMBER(DK220)),IF(AL220+VLOOKUP(BI220,NyRm!$L$2:$V$4,DK220,1)&gt;19,19,AL220+VLOOKUP(BI220,NyRm!$L$2:$V$4,DK220,1)),"")</f>
        <v/>
      </c>
      <c r="FA220" s="9" t="str">
        <f>IF(AND(ISNUMBER(AM220),ISNUMBER(DK220)),IF(AM220+VLOOKUP(BI220,NyFm!$L$2:$V$4,DK220,1)&gt;19,19,AM220+VLOOKUP(BI220,NyFm!$L$2:$V$4,DK220,1)),"")</f>
        <v/>
      </c>
      <c r="FB220" s="9" t="str">
        <f>IF(AND(ISNUMBER(DK220),DK220&lt;8),IF(AND(ISNUMBER(AN220),ISNUMBER(DK220)),IF(AN220+VLOOKUP(BI220,NyLi1R!$L$2:$V$4,DK220,1)&gt;19,19,AN220+VLOOKUP(BI220,NyLi1R!$L$2:$V$4,DK220,1)),""),"")</f>
        <v/>
      </c>
      <c r="FC220" s="9" t="str">
        <f>IF(AND(ISNUMBER(DK220),DK220&lt;8),IF(AND(ISNUMBER(AO220),ISNUMBER(DK220)),IF(AO220+VLOOKUP(BI220,NyLi1E!$L$2:$V$4,DK220,1)&gt;19,19,AO220+VLOOKUP(BI220,NyLi1E!$L$2:$V$4,DK220,1)),""),"")</f>
        <v/>
      </c>
      <c r="FD220" s="9" t="str">
        <f>IF(AND(ISNUMBER(DK220),DK220&lt;8),IF(AND(ISNUMBER(AP220),ISNUMBER(DK220)),IF(AP220+VLOOKUP(BI220,NyLi1T!$L$2:$V$4,DK220,1)&gt;19,19,AP220+VLOOKUP(BI220,NyLi1T!$L$2:$V$4,DK220,1)),""),"")</f>
        <v/>
      </c>
      <c r="FE220" s="9" t="str">
        <f>IF(AND(ISNUMBER(DK220),DK220&gt;7),IF(AND(ISNUMBER(AQ220),ISNUMBER(DK220)),IF(AQ220+VLOOKUP(BI220,NyLi2R!$L$2:$V$4,DK220,1)&gt;19,19,AQ220+VLOOKUP(BI220,NyLi2R!$L$2:$V$4,DK220,1)),""),"")</f>
        <v/>
      </c>
      <c r="FF220" s="9" t="str">
        <f>IF(AND(ISNUMBER(DK220),DK220&gt;7),IF(AND(ISNUMBER(AR220),ISNUMBER(DK220)),IF(AR220+VLOOKUP(BI220,NyLi2E!$L$2:$V$4,DK220,1)&gt;19,19,AR220+VLOOKUP(BI220,NyLi2E!$L$2:$V$4,DK220,1)),""),"")</f>
        <v/>
      </c>
      <c r="FG220" s="9" t="str">
        <f>IF(AND(ISNUMBER(DK220),DK220&gt;7),IF(AND(ISNUMBER(AS220),ISNUMBER(DK220)),IF(AS220+VLOOKUP(BI220,NyLi2T!$L$2:$V$4,DK220,1)&gt;19,19,AS220+VLOOKUP(BI220,NyLi2T!$L$2:$V$4,DK220,1)),""),"")</f>
        <v/>
      </c>
      <c r="FH220" s="9" t="str">
        <f>IF(AND(ISNUMBER(DK220),DK220&lt;8),IF(AND(ISNUMBER(AT220),ISNUMBER(DK220)),IF(AT220+VLOOKUP(BI220,NySs!$L$2:$V$4,DK220,1)&gt;19,19,AT220+VLOOKUP(BI220,NySs!$L$2:$V$4,DK220,1)),""),"")</f>
        <v/>
      </c>
      <c r="FI220" s="9" t="str">
        <f>IF(AND(ISNUMBER(DK220),DK220&lt;9),IF(AND(ISNUMBER(AU220),ISNUMBER(DK220)),IF(AU220+VLOOKUP(BI220,NyEo!$L$2:$V$4,DK220,1)&gt;19,19,AU220+VLOOKUP(BI220,NyEo!$L$2:$V$4,DK220,1)),""),"")</f>
        <v/>
      </c>
      <c r="FJ220" s="9" t="str">
        <f>IF(AND(ISNUMBER(DK220),DK220&gt;7),IF(AND(ISNUMBER(AV220),ISNUMBER(DK220)),IF(AV220+VLOOKUP(BI220,NyHt!$L$2:$V$4,DK220,1)&gt;19,19,AV220+VLOOKUP(BI220,NyHt!$L$2:$V$4,DK220,1)),""),"")</f>
        <v/>
      </c>
      <c r="FK220" s="9" t="str">
        <f>IF(AND(ISNUMBER(AW220),ISNUMBER(DK220)),IF(AW220+VLOOKUP(BI220,NySiF!$L$2:$V$4,DK220,1)&gt;19,19,AW220+VLOOKUP(BI220,NySiF!$L$2:$V$4,DK220,1)),"")</f>
        <v/>
      </c>
      <c r="FL220" s="9" t="str">
        <f>IF(AND(ISNUMBER(AX220),ISNUMBER(DK220)),IF(AX220+VLOOKUP(BI220,NySiB!$L$2:$V$4,DK220,1)&gt;19,19,AX220+VLOOKUP(BI220,NySiB!$L$2:$V$4,DK220,1)),"")</f>
        <v/>
      </c>
      <c r="FM220" s="9" t="str">
        <f>IF(AND(ISNUMBER(AY220),ISNUMBER(DK220)),IF(AY220+VLOOKUP(BI220,NySiT!$L$2:$V$4,DK220,1)&gt;19,19,AY220+VLOOKUP(BI220,NySiT!$L$2:$V$4,DK220,1)),"")</f>
        <v/>
      </c>
      <c r="FN220" s="9" t="str">
        <f>IF(AND(ISNUMBER(AZ220),ISNUMBER(DK220)),IF(AZ220+VLOOKUP(BI220,NyVs!$L$2:$V$4,DK220,1)&gt;19,19,AZ220+VLOOKUP(BI220,NyVs!$L$2:$V$4,DK220,1)),"")</f>
        <v/>
      </c>
      <c r="FO220" s="9" t="str">
        <f>IF(AND(ISNUMBER(BA220),ISNUMBER(DK220)),IF(BA220+VLOOKUP(BI220,NyPp!$L$2:$V$4,DK220,1)&gt;19,19,BA220+VLOOKUP(BI220,NyPp!$L$2:$V$4,DK220,1)),"")</f>
        <v/>
      </c>
      <c r="FP220" s="9" t="str">
        <f>IF(AND(ISNUMBER(BB220),ISNUMBER(DK220)),IF(BB220+VLOOKUP(BI220,NyIGS!$L$2:$V$4,DK220,1)&gt;160,160,BB220+VLOOKUP(BI220,NyIGS!$L$2:$V$4,DK220,1)),"")</f>
        <v/>
      </c>
      <c r="FQ220" s="9" t="str">
        <f>IF(AND(ISNUMBER(BC220),ISNUMBER(DK220)),IF(BC220+VLOOKUP(BI220,NyIRS!$L$2:$V$4,DK220,1)&gt;160,160,BC220+VLOOKUP(BI220,NyIRS!$L$2:$V$4,DK220,1)),"")</f>
        <v/>
      </c>
      <c r="FR220" s="9" t="str">
        <f>IF(AND(ISNUMBER(BD220),ISNUMBER(DK220)),IF(BD220+VLOOKUP(BI220,NyIES!$L$2:$V$4,DK220,1)&gt;160,160, BD220+VLOOKUP(BI220,NyIES!$L$2:$V$4,DK220,1)),"")</f>
        <v/>
      </c>
      <c r="FS220" s="9" t="str">
        <f>IF(AND(ISNUMBER(BE220),ISNUMBER(DK220)),IF(BE220+VLOOKUP(BI220,NyISI!$L$2:$V$4,DK220,1)&gt;160,160,BE220+VLOOKUP(BI220,NyISI!$L$2:$V$4,DK220,1)),"")</f>
        <v/>
      </c>
      <c r="FT220" s="9" t="str">
        <f>IF(AND(ISNUMBER(DK220),DK220&lt;8),IF(AND(ISNUMBER(BF220),ISNUMBER(DK220)),IF(BF220+VLOOKUP(BI220,NyISS!$L$2:$V$4,DK220,1)&gt;160,160,BF220+VLOOKUP(BI220,NyISS!$L$2:$V$4,DK220,1)),""),"")</f>
        <v/>
      </c>
      <c r="FU220" s="9" t="str">
        <f>IF(AND(ISNUMBER(DK220),DK220&gt;7),IF(AND(ISNUMBER(BG220),ISNUMBER(DK220)),IF(BG220+VLOOKUP(BI220,NyISM!$L$2:$V$4,DK220,1)&gt;160,160,BG220+VLOOKUP(BI220,NyISM!$L$2:$V$4,DK220,1)),""),"")</f>
        <v/>
      </c>
      <c r="FV220" s="9" t="str">
        <f>IF(AND(ISNUMBER(BH220),ISNUMBER(DK220)),IF(BH220+VLOOKUP(BI220,NyIAM!$L$2:$V$4,DK220,1)&gt;160,160,BH220+VLOOKUP(BI220,NyIAM!$L$2:$V$4,DK220,1)),"")</f>
        <v/>
      </c>
    </row>
    <row r="221" spans="1:178" x14ac:dyDescent="0.2">
      <c r="A221" s="51"/>
      <c r="B221" s="51"/>
      <c r="C221" s="51"/>
      <c r="D221" s="51"/>
      <c r="E221" s="51"/>
      <c r="F221" s="51"/>
      <c r="G221" s="51"/>
      <c r="H221" s="51"/>
      <c r="I221" s="51"/>
      <c r="J221" s="52"/>
      <c r="K221" s="52"/>
      <c r="L221" s="53"/>
      <c r="M221" s="53"/>
      <c r="N221" s="58" t="str">
        <f t="shared" si="66"/>
        <v/>
      </c>
      <c r="O221" s="53"/>
      <c r="P221" s="53"/>
      <c r="Q221" s="53"/>
      <c r="R221" s="53"/>
      <c r="S221" s="53"/>
      <c r="T221" s="53"/>
      <c r="U221" s="53"/>
      <c r="V221" s="53"/>
      <c r="W221" s="53"/>
      <c r="X221" s="53"/>
      <c r="Y221" s="53"/>
      <c r="Z221" s="53"/>
      <c r="AA221" s="53"/>
      <c r="AB221" s="53"/>
      <c r="AC221" s="53"/>
      <c r="AD221" s="53"/>
      <c r="AE221" s="53"/>
      <c r="AF221" s="53"/>
      <c r="AG221" s="53"/>
      <c r="AH221" s="53"/>
      <c r="AI221" s="53"/>
      <c r="AJ221" s="4" t="str">
        <f>IF(O221="","",IF(ISNUMBER(N221),VLOOKUP(O221,NyFi!$A$2:$K$40,DK221),""))</f>
        <v/>
      </c>
      <c r="AK221" s="4" t="str">
        <f>IF(P221="","",IF(AND(ISNUMBER(N221),DK221&lt;8),VLOOKUP(P221,NyGs!$A$2:$G$41,DK221),""))</f>
        <v/>
      </c>
      <c r="AL221" s="4" t="str">
        <f>IF(AA221="","",IF(ISNUMBER(N221),VLOOKUP(AA221,NyRm!$A$2:$K$56,DK221),""))</f>
        <v/>
      </c>
      <c r="AM221" s="4" t="str">
        <f>IF(Z221="","",IF(ISNUMBER(N221),VLOOKUP(Z221,NyFm!$A$2:$K$46,DK221),""))</f>
        <v/>
      </c>
      <c r="AN221" s="4" t="str">
        <f>IF(U221="","",IF(AND(ISNUMBER(N221),DK221&lt;8),VLOOKUP(U221,NyLi1R!$A$2:$G$20,DK221),""))</f>
        <v/>
      </c>
      <c r="AO221" s="4" t="str">
        <f>IF(V221="","",IF(AND(ISNUMBER(N221),DK221&lt;8),VLOOKUP(V221,NyLi1E!$A$2:$G$20,DK221),""))</f>
        <v/>
      </c>
      <c r="AP221" s="4" t="str">
        <f>IF(AND(ISNUMBER(N221),ISNUMBER(AN221),ISNUMBER(AO221),DK221&lt;8),VLOOKUP(AN221+AO221,NyLi1T!$A$2:$G$40,DK221),"")</f>
        <v/>
      </c>
      <c r="AQ221" s="4" t="str">
        <f>IF(W221="","",IF(AND(ISNUMBER(N221),DK221&gt;7),VLOOKUP(W221,NyLi2R!$A$2:$K$20,DK221),""))</f>
        <v/>
      </c>
      <c r="AR221" s="4" t="str">
        <f>IF(X221="","",IF(AND(ISNUMBER(N221),DK221&gt;7),VLOOKUP(X221,NyLi2E!$A$2:$K$20,DK221),""))</f>
        <v/>
      </c>
      <c r="AS221" s="4" t="str">
        <f>IF(AND(ISNUMBER(N221),ISNUMBER(AQ221),ISNUMBER(AR221),DK221&gt;7),VLOOKUP(AQ221+AR221,NyLi2T!$A$2:$K$40,DK221),"")</f>
        <v/>
      </c>
      <c r="AT221" s="4" t="str">
        <f>IF(AE221="","",IF(AND(ISNUMBER(N221),DK221&lt;8),VLOOKUP(AE221,NySs!$A$2:$G$28,DK221),""))</f>
        <v/>
      </c>
      <c r="AU221" s="4" t="str">
        <f>IF(AD221="","",IF(AND(ISNUMBER(N221),DK221&lt;9),VLOOKUP(AD221,NyEo!$A$2:$H$22,DK221),""))</f>
        <v/>
      </c>
      <c r="AV221" s="4" t="str">
        <f>IF(Q221="","",IF(AND(ISNUMBER(N221),DK221&gt;7),VLOOKUP(Q221,NyHt!$A$2:$K$17,DK221),""))</f>
        <v/>
      </c>
      <c r="AW221" s="4" t="str">
        <f>IF(R221="","",IF(ISNUMBER(N221),VLOOKUP(R221,NySiF!$A$2:$K$18,DK221),""))</f>
        <v/>
      </c>
      <c r="AX221" s="4" t="str">
        <f>IF(S221="","",IF(ISNUMBER(N221),VLOOKUP(S221,NySiB!$A$2:$K$16,DK221),""))</f>
        <v/>
      </c>
      <c r="AY221" s="4" t="str">
        <f>IF(T221="","",IF(ISNUMBER(N221),VLOOKUP(T221,NySiT!$A$2:$K$32,DK221),""))</f>
        <v/>
      </c>
      <c r="AZ221" s="4" t="str">
        <f>IF(Y221="","",IF(ISNUMBER(N221),VLOOKUP(Y221,NyVs!$A$2:$K$86,DK221),""))</f>
        <v/>
      </c>
      <c r="BA221" s="4" t="str">
        <f>IF(AI221="","",IF(ISNUMBER(N221),VLOOKUP(AI221,NyPp!$A$2:$K$202,DK221),""))</f>
        <v/>
      </c>
      <c r="BB221" s="4" t="str">
        <f>IF(AND(ISNUMBER(AJ221),ISNUMBER(AK221),ISNUMBER(AL221),ISNUMBER(AM221),DK221&lt;8),IF(COUNTIF(O221,0)+COUNTIF(P221,0)+COUNTIF(AA221,0)+COUNTIF(Z221,0)&gt;1,"",VLOOKUP(AJ221+AK221+AL221+AM221,NyIGS!$A$2:$K$78,DK221)),IF(AND(ISNUMBER(AJ221),ISNUMBER(AL221),ISNUMBER(AM221),ISNUMBER(AS221),DK221&gt;7),IF(COUNTIF(O221,0)+COUNTIF(AA221,0)+COUNTIF(Z221,0)+AND(COUNTIF(W221,0),COUNTIF(X221,0))&gt;1,"",VLOOKUP(AJ221+AL221+AM221+AS221,NyIGS!$A$2:$K$78,DK221)),""))</f>
        <v/>
      </c>
      <c r="BC221" s="4" t="str">
        <f>IF(AND(ISNUMBER(AJ221),ISNUMBER(AN221),ISNUMBER(AT221),DK221&lt;8),IF(COUNTIF(O221,0)+COUNTIF(U221,0)+COUNTIF(AE221,0)&gt;1,"",VLOOKUP(AJ221+AN221+AT221,NyIRS!$A$2:$K$59,DK221)),IF(AND(ISNUMBER(AJ221),ISNUMBER(AQ221),DK221&gt;7),IF(COUNTIF(O221,0)+COUNTIF(W221,0)&gt;1,"",VLOOKUP(AJ221+AQ221,NyIRS!$A$2:$K$59,DK221)),""))</f>
        <v/>
      </c>
      <c r="BD221" s="4" t="str">
        <f>IF(AND(ISNUMBER(AK221),ISNUMBER(AL221),ISNUMBER(AM221),DK221&lt;8),IF(COUNTIF(P221,0)+COUNTIF(AA221,0)+COUNTIF(Z221,0)&gt;1,"",VLOOKUP(AK221+AL221+AM221,NyIES!$A$2:$K$59,DK221)),IF(AND(ISNUMBER(AL221),ISNUMBER(AM221),ISNUMBER(AR221),DK221&gt;7),IF(COUNTIF(AA221,0)+COUNTIF(Z221,0)+COUNTIF(X221,0)&gt;1,"",VLOOKUP(AL221+AM221+AR221,NyIES!$A$2:$K$59,DK221)),""))</f>
        <v/>
      </c>
      <c r="BE221" s="4" t="str">
        <f>IF(AND(ISNUMBER(AJ221),ISNUMBER(AP221),ISNUMBER(AU221),DK221&lt;8),IF(COUNTIF(O221,0)+AND(COUNTIF(U221,0),COUNTIF(V221,0))+COUNTIF(AD221,0)&gt;1,"",VLOOKUP(AJ221+AP221+AU221,NyISI!$A$2:$K$59,DK221)),IF(AND(ISNUMBER(AS221),ISNUMBER(AU221),ISNUMBER(AV221),DK221=8),IF(COUNTIF(AD221,0)+COUNTIF(Q221,0)+AND(COUNTIF(W221,0),COUNTIF(X221,0))&gt;1,"",VLOOKUP(AS221+AU221+AV221,NyISI!$A$2:$K$59,DK221)),IF(AND(ISNUMBER(AS221),ISNUMBER(AV221),DK221&gt;8),IF(COUNTIF(Q221,0)+AND(COUNTIF(W221,0),COUNTIF(X221,0))&gt;1,"",VLOOKUP(AS221+AV221,NyISI!$A$2:$K$59,DK221)),"")))</f>
        <v/>
      </c>
      <c r="BF221" s="4" t="str">
        <f>IF(AND(ISNUMBER(AT221),ISNUMBER(AK221),ISNUMBER(AL221),ISNUMBER(AM221),DK221&lt;8),IF(COUNTIF(P221,0)+COUNTIF(AA221,0)+COUNTIF(Z221,0)+COUNTIF(AE221,0)&gt;1,"",VLOOKUP(AT221+AK221+AL221+AM221,NyISS!$A$2:$G$78,DK221)),"")</f>
        <v/>
      </c>
      <c r="BG221" s="4" t="str">
        <f>IF(AND(ISNUMBER(AJ221),ISNUMBER(AL221),ISNUMBER(AM221),DK221&gt;7),IF(COUNTIF(O221,0)+COUNTIF(AA221,0)+COUNTIF(Z221,0)&gt;1,"",VLOOKUP(AJ221+AL221+AM221,NyISM!$A$2:$K$59,DK221)),"")</f>
        <v/>
      </c>
      <c r="BH221" s="4" t="str">
        <f>IF(AND(ISNUMBER(AY221),ISNUMBER(AZ221)),IF(COUNTIF(T221,0)+COUNTIF(Y221,0)&gt;1,"",VLOOKUP(AY221+AZ221,NyIAM!$A$2:$K$40,DK221)),"")</f>
        <v/>
      </c>
      <c r="BJ221" s="4" t="str">
        <f>IF(ISNUMBER(BB221),VLOOKUP(BB221,Percentil!$A$2:$B$122,2,1),"")</f>
        <v/>
      </c>
      <c r="BK221" s="4" t="str">
        <f>IF(ISNUMBER(BC221),VLOOKUP(BC221,Percentil!$A$2:$B$122,2,1),"")</f>
        <v/>
      </c>
      <c r="BL221" s="4" t="str">
        <f>IF(ISNUMBER(BD221),VLOOKUP(BD221,Percentil!$A$2:$B$122,2,1),"")</f>
        <v/>
      </c>
      <c r="BM221" s="4" t="str">
        <f>IF(ISNUMBER(BE221),VLOOKUP(BE221,Percentil!$A$2:$B$122,2,1),"")</f>
        <v/>
      </c>
      <c r="BN221" s="4" t="str">
        <f>IF(ISNUMBER(BF221),VLOOKUP(BF221,Percentil!$A$2:$B$122,2,1),"")</f>
        <v/>
      </c>
      <c r="BO221" s="4" t="str">
        <f>IF(ISNUMBER(BG221),VLOOKUP(BG221,Percentil!$A$2:$B$122,2,1),"")</f>
        <v/>
      </c>
      <c r="BP221" s="4" t="str">
        <f>IF(ISNUMBER(BH221),VLOOKUP(BH221,Percentil!$A$2:$B$122,2,1),"")</f>
        <v/>
      </c>
      <c r="BQ221" s="4" t="str">
        <f>IF(AND(ISNUMBER(AJ221),ISNUMBER(DK221)),IF(AJ221-VLOOKUP(BI221,NyFi!$L$2:$V$4,DK221,1)&lt;1,1 &amp; " - " &amp; AJ221+VLOOKUP(BI221,NyFi!$L$2:$V$4,DK221,1),IF(AJ221+VLOOKUP(BI221,NyFi!$L$2:$V$4,DK221,1)&gt;19,AJ221-VLOOKUP(BI221,NyFi!$L$2:$V$4,DK221,1) &amp; " - " &amp; 19,AJ221-VLOOKUP(BI221,NyFi!$L$2:$V$4,DK221,1) &amp; " - " &amp; AJ221+VLOOKUP(BI221,NyFi!$L$2:$V$4,DK221,1))),"")</f>
        <v/>
      </c>
      <c r="BR221" s="4" t="str">
        <f>IF(AND(ISNUMBER(DK221),DK221&lt;8),IF(AND(ISNUMBER(AK221),ISNUMBER(DK221)),IF(AK221-VLOOKUP(BI221,NyGs!$L$2:$V$4,DK221,1)&lt;1,1 &amp; " - " &amp; AK221+VLOOKUP(BI221,NyGs!$L$2:$V$4,DK221,1),IF(AK221+VLOOKUP(BI221,NyGs!$L$2:$V$4,DK221,1)&gt;19,AK221-VLOOKUP(BI221,NyGs!$L$2:$V$4,DK221,1) &amp; " - " &amp; 19,AK221-VLOOKUP(BI221,NyGs!$L$2:$V$4,DK221,1) &amp; " - " &amp; AK221+VLOOKUP(BI221,NyGs!$L$2:$V$4,DK221,1))),""),"")</f>
        <v/>
      </c>
      <c r="BS221" s="4" t="str">
        <f>IF(AND(ISNUMBER(AL221),ISNUMBER(DK221)),IF(AL221-VLOOKUP(BI221,NyRm!$L$2:$V$4,DK221,1)&lt;1,1 &amp; " - " &amp; AL221+VLOOKUP(BI221,NyRm!$L$2:$V$4,DK221,1),IF(AL221+VLOOKUP(BI221,NyRm!$L$2:$V$4,DK221,1)&gt;19,AL221-VLOOKUP(BI221,NyRm!$L$2:$V$4,DK221,1) &amp; " - " &amp; 19,AL221-VLOOKUP(BI221,NyRm!$L$2:$V$4,DK221,1) &amp; " - " &amp; AL221+VLOOKUP(BI221,NyRm!$L$2:$V$4,DK221,1))),"")</f>
        <v/>
      </c>
      <c r="BT221" s="4" t="str">
        <f>IF(AND(ISNUMBER(AM221),ISNUMBER(DK221)),IF(AM221-VLOOKUP(BI221,NyFm!$L$2:$V$4,DK221,1)&lt;1,1 &amp; " - " &amp; AM221+VLOOKUP(BI221,NyFm!$L$2:$V$4,DK221,1),IF(AM221+VLOOKUP(BI221,NyFm!$L$2:$V$4,DK221,1)&gt;19,AM221-VLOOKUP(BI221,NyFm!$L$2:$V$4,DK221,1) &amp; " - " &amp; 19,AM221-VLOOKUP(BI221,NyFm!$L$2:$V$4,DK221,1) &amp; " - " &amp; AM221+VLOOKUP(BI221,NyFm!$L$2:$V$4,DK221,1))),"")</f>
        <v/>
      </c>
      <c r="BU221" s="4" t="str">
        <f>IF(AND(ISNUMBER(DK221),DK221&lt;8),IF(AND(ISNUMBER(AN221),ISNUMBER(DK221)),IF(AN221-VLOOKUP(BI221,NyLi1R!$L$2:$V$4,DK221,1)&lt;1,1 &amp; " - " &amp; AN221+VLOOKUP(BI221,NyLi1R!$L$2:$V$4,DK221,1),IF(AN221+VLOOKUP(BI221,NyLi1R!$L$2:$V$4,DK221,1)&gt;19,AN221-VLOOKUP(BI221,NyLi1R!$L$2:$V$4,DK221,1) &amp; " - " &amp; 19,AN221-VLOOKUP(BI221,NyLi1R!$L$2:$V$4,DK221,1) &amp; " - " &amp; AN221+VLOOKUP(BI221,NyLi1R!$L$2:$V$4,DK221,1))),""),"")</f>
        <v/>
      </c>
      <c r="BV221" s="4" t="str">
        <f>IF(AND(ISNUMBER(DK221),DK221&lt;8),IF(AND(ISNUMBER(AO221),ISNUMBER(DK221)),IF(AO221-VLOOKUP(BI221,NyLi1E!$L$2:$V$4,DK221,1)&lt;1,1 &amp; " - " &amp; AO221+VLOOKUP(BI221,NyLi1E!$L$2:$V$4,DK221,1),IF(AO221+VLOOKUP(BI221,NyLi1E!$L$2:$V$4,DK221,1)&gt;19,AO221-VLOOKUP(BI221,NyLi1E!$L$2:$V$4,DK221,1) &amp; " - " &amp; 19,AO221-VLOOKUP(BI221,NyLi1E!$L$2:$V$4,DK221,1) &amp; " - " &amp; AO221+VLOOKUP(BI221,NyLi1E!$L$2:$V$4,DK221,1))),""),"")</f>
        <v/>
      </c>
      <c r="BW221" s="4" t="str">
        <f>IF(AND(ISNUMBER(DK221),DK221&lt;8),IF(AND(ISNUMBER(AP221),ISNUMBER(DK221)),IF(AP221-VLOOKUP(BI221,NyLi1T!$L$2:$V$4,DK221,1)&lt;1,1 &amp; " - " &amp; AP221+VLOOKUP(BI221,NyLi1T!$L$2:$V$4,DK221,1),IF(AP221+VLOOKUP(BI221,NyLi1T!$L$2:$V$4,DK221,1)&gt;19,AP221-VLOOKUP(BI221,NyLi1T!$L$2:$V$4,DK221,1) &amp; " - " &amp; 19,AP221-VLOOKUP(BI221,NyLi1T!$L$2:$V$4,DK221,1) &amp; " - " &amp; AP221+VLOOKUP(BI221,NyLi1T!$L$2:$V$4,DK221,1))),""),"")</f>
        <v/>
      </c>
      <c r="BX221" s="4" t="str">
        <f>IF(AND(ISNUMBER(DK221),DK221&gt;7),IF(AND(ISNUMBER(AQ221),ISNUMBER(DK221)),IF(AQ221-VLOOKUP(BI221,NyLi2R!$L$2:$V$4,DK221,1)&lt;1,1 &amp; " - " &amp; AQ221+VLOOKUP(BI221,NyLi2R!$L$2:$V$4,DK221,1),IF(AQ221+VLOOKUP(BI221,NyLi2R!$L$2:$V$4,DK221,1)&gt;19,AQ221-VLOOKUP(BI221,NyLi2R!$L$2:$V$4,DK221,1) &amp; " - " &amp; 19,AQ221-VLOOKUP(BI221,NyLi2R!$L$2:$V$4,DK221,1) &amp; " - " &amp; AQ221+VLOOKUP(BI221,NyLi2R!$L$2:$V$4,DK221,1))),""),"")</f>
        <v/>
      </c>
      <c r="BY221" s="4" t="str">
        <f>IF(AND(ISNUMBER(DK221),DK221&gt;7),IF(AND(ISNUMBER(AR221),ISNUMBER(DK221)),IF(AR221-VLOOKUP(BI221,NyLi2E!$L$2:$V$4,DK221,1)&lt;1,1 &amp; " - " &amp; AR221+VLOOKUP(BI221,NyLi2E!$L$2:$V$4,DK221,1),IF(AR221+VLOOKUP(BI221,NyLi2E!$L$2:$V$4,DK221,1)&gt;19,AR221-VLOOKUP(BI221,NyLi2E!$L$2:$V$4,DK221,1) &amp; " - " &amp; 19,AR221-VLOOKUP(BI221,NyLi2E!$L$2:$V$4,DK221,1) &amp; " - " &amp; AR221+VLOOKUP(BI221,NyLi2E!$L$2:$V$4,DK221,1))),""),"")</f>
        <v/>
      </c>
      <c r="BZ221" s="4" t="str">
        <f>IF(AND(ISNUMBER(DK221),DK221&gt;7),IF(AND(ISNUMBER(AS221),ISNUMBER(DK221)),IF(AS221-VLOOKUP(BI221,NyLi2T!$L$2:$V$4,DK221,1)&lt;1,1 &amp; " - " &amp; AS221+VLOOKUP(BI221,NyLi2T!$L$2:$V$4,DK221,1),IF(AS221+VLOOKUP(BI221,NyLi2T!$L$2:$V$4,DK221,1)&gt;19,AS221-VLOOKUP(BI221,NyLi2T!$L$2:$V$4,DK221,1) &amp; " - " &amp; 19,AS221-VLOOKUP(BI221,NyLi2T!$L$2:$V$4,DK221,1) &amp; " - " &amp; AS221+VLOOKUP(BI221,NyLi2T!$L$2:$V$4,DK221,1))),""),"")</f>
        <v/>
      </c>
      <c r="CA221" s="4" t="str">
        <f>IF(AND(ISNUMBER(DK221),DK221&lt;8),IF(AND(ISNUMBER(AT221),ISNUMBER(DK221)),IF(AT221-VLOOKUP(BI221,NySs!$L$2:$V$4,DK221,1)&lt;1,1 &amp; " - " &amp; AT221+VLOOKUP(BI221,NySs!$L$2:$V$4,DK221,1),IF(AT221+VLOOKUP(BI221,NySs!$L$2:$V$4,DK221,1)&gt;19,AT221-VLOOKUP(BI221,NySs!$L$2:$V$4,DK221,1) &amp; " - " &amp; 19,AT221-VLOOKUP(BI221,NySs!$L$2:$V$4,DK221,1) &amp; " - " &amp; AT221+VLOOKUP(BI221,NySs!$L$2:$V$4,DK221,1))),""),"")</f>
        <v/>
      </c>
      <c r="CB221" s="4" t="str">
        <f>IF(AND(ISNUMBER(DK221),DK221&lt;9),IF(AND(ISNUMBER(AU221),ISNUMBER(DK221)),IF(AU221-VLOOKUP(BI221,NyEo!$L$2:$V$4,DK221,1)&lt;1,1 &amp; " - " &amp; AU221+VLOOKUP(BI221,NyEo!$L$2:$V$4,DK221,1),IF(AU221+VLOOKUP(BI221,NyEo!$L$2:$V$4,DK221,1)&gt;19,AU221-VLOOKUP(BI221,NyEo!$L$2:$V$4,DK221,1) &amp; " - " &amp; 19,AU221-VLOOKUP(BI221,NyEo!$L$2:$V$4,DK221,1) &amp; " - " &amp; AU221+VLOOKUP(BI221,NyEo!$L$2:$V$4,DK221,1))),""),"")</f>
        <v/>
      </c>
      <c r="CC221" s="4" t="str">
        <f>IF(AND(ISNUMBER(DK221),DK221&gt;7),IF(AND(ISNUMBER(AV221),ISNUMBER(DK221)),IF(AV221-VLOOKUP(BI221,NyHt!$L$2:$V$4,DK221,1)&lt;1,1 &amp; " - " &amp; AV221+VLOOKUP(BI221,NyHt!$L$2:$V$4,DK221,1),IF(AV221+VLOOKUP(BI221,NyHt!$L$2:$V$4,DK221,1)&gt;19,AV221-VLOOKUP(BI221,NyHt!$L$2:$V$4,DK221,1) &amp; " - " &amp; 19,AV221-VLOOKUP(BI221,NyHt!$L$2:$V$4,DK221,1) &amp; " - " &amp; AV221+VLOOKUP(BI221,NyHt!$L$2:$V$4,DK221,1))),""),"")</f>
        <v/>
      </c>
      <c r="CD221" s="4" t="str">
        <f>IF(AND(ISNUMBER(AW221),ISNUMBER(DK221)),IF(AW221-VLOOKUP(BI221,NySiF!$L$2:$V$4,DK221,1)&lt;1,1 &amp; " - " &amp; AW221+VLOOKUP(BI221,NySiF!$L$2:$V$4,DK221,1),IF(AW221+VLOOKUP(BI221,NySiF!$L$2:$V$4,DK221,1)&gt;19,AW221-VLOOKUP(BI221,NySiF!$L$2:$V$4,DK221,1) &amp; " - " &amp; 19,AW221-VLOOKUP(BI221,NySiF!$L$2:$V$4,DK221,1) &amp; " - " &amp; AW221+VLOOKUP(BI221,NySiF!$L$2:$V$4,DK221,1))),"")</f>
        <v/>
      </c>
      <c r="CE221" s="4" t="str">
        <f>IF(AND(ISNUMBER(AX221),ISNUMBER(DK221)),IF(AX221-VLOOKUP(BI221,NySiB!$L$2:$V$4,DK221,1)&lt;1,1 &amp; " - " &amp; AX221+VLOOKUP(BI221,NySiB!$L$2:$V$4,DK221,1),IF(AX221+VLOOKUP(BI221,NySiB!$L$2:$V$4,DK221,1)&gt;19,AX221-VLOOKUP(BI221,NySiB!$L$2:$V$4,DK221,1) &amp; " - " &amp; 19,AX221-VLOOKUP(BI221,NySiB!$L$2:$V$4,DK221,1) &amp; " - " &amp; AX221+VLOOKUP(BI221,NySiB!$L$2:$V$4,DK221,1))),"")</f>
        <v/>
      </c>
      <c r="CF221" s="4" t="str">
        <f>IF(AND(ISNUMBER(AY221),ISNUMBER(DK221)),IF(AY221-VLOOKUP(BI221,NySiT!$L$2:$V$4,DK221,1)&lt;1,1 &amp; " - " &amp; AY221+VLOOKUP(BI221,NySiT!$L$2:$V$4,DK221,1),IF(AY221+VLOOKUP(BI221,NySiT!$L$2:$V$4,DK221,1)&gt;19,AY221-VLOOKUP(BI221,NySiT!$L$2:$V$4,DK221,1) &amp; " - " &amp; 19,AY221-VLOOKUP(BI221,NySiT!$L$2:$V$4,DK221,1) &amp; " - " &amp; AY221+VLOOKUP(BI221,NySiT!$L$2:$V$4,DK221,1))),"")</f>
        <v/>
      </c>
      <c r="CG221" s="4" t="str">
        <f>IF(AND(ISNUMBER(AZ221),ISNUMBER(DK221)),IF(AZ221-VLOOKUP(BI221,NyVs!$L$2:$V$4,DK221,1)&lt;1,1 &amp; " - " &amp; AZ221+VLOOKUP(BI221,NyVs!$L$2:$V$4,DK221,1),IF(AZ221+VLOOKUP(BI221,NyVs!$L$2:$V$4,DK221,1)&gt;19,AZ221-VLOOKUP(BI221,NyVs!$L$2:$V$4,DK221,1) &amp; " - " &amp; 19,AZ221-VLOOKUP(BI221,NyVs!$L$2:$V$4,DK221,1) &amp; " - " &amp; AZ221+VLOOKUP(BI221,NyVs!$L$2:$V$4,DK221,1))),"")</f>
        <v/>
      </c>
      <c r="CH221" s="4" t="str">
        <f>IF(AND(ISNUMBER(BA221),ISNUMBER(DK221)),IF(BA221-VLOOKUP(BI221,NyPp!$L$2:$V$4,DK221,1)&lt;1,1 &amp; " - " &amp; BA221+VLOOKUP(BI221,NyPp!$L$2:$V$4,DK221,1),IF(BA221+VLOOKUP(BI221,NyPp!$L$2:$V$4,DK221,1)&gt;19,BA221-VLOOKUP(BI221,NyPp!$L$2:$V$4,DK221,1) &amp; " - " &amp; 19,BA221-VLOOKUP(BI221,NyPp!$L$2:$V$4,DK221,1) &amp; " - " &amp; BA221+VLOOKUP(BI221,NyPp!$L$2:$V$4,DK221,1))),"")</f>
        <v/>
      </c>
      <c r="CI221" s="4" t="str">
        <f>IF(AND(ISNUMBER(BB221),ISNUMBER(DK221)),IF(BB221-VLOOKUP(BI221,NyIGS!$L$2:$V$4,DK221,1)&lt;40,40 &amp; " - " &amp; BB221+VLOOKUP(BI221,NyIGS!$L$2:$V$4,DK221,1),IF(BB221+VLOOKUP(BI221,NyIGS!$L$2:$V$4,DK221,1)&gt;160,BB221-VLOOKUP(BI221,NyIGS!$L$2:$V$4,DK221,1) &amp; " - " &amp; 160,BB221-VLOOKUP(BI221,NyIGS!$L$2:$V$4,DK221,1) &amp; " - " &amp; BB221+VLOOKUP(BI221,NyIGS!$L$2:$V$4,DK221,1))),"")</f>
        <v/>
      </c>
      <c r="CJ221" s="4" t="str">
        <f>IF(AND(ISNUMBER(BC221),ISNUMBER(DK221)),IF(BC221-VLOOKUP(BI221,NyIRS!$L$2:$V$4,DK221,1)&lt;40,40 &amp; " - " &amp; BC221+VLOOKUP(BI221,NyIRS!$L$2:$V$4,DK221,1),IF(BC221+VLOOKUP(BI221,NyIRS!$L$2:$V$4,DK221,1)&gt;160,BC221-VLOOKUP(BI221,NyIRS!$L$2:$V$4,DK221,1) &amp; " - " &amp; 160,BC221-VLOOKUP(BI221,NyIRS!$L$2:$V$4,DK221,1) &amp; " - " &amp; BC221+VLOOKUP(BI221,NyIRS!$L$2:$V$4,DK221,1))),"")</f>
        <v/>
      </c>
      <c r="CK221" s="4" t="str">
        <f>IF(AND(ISNUMBER(BD221),ISNUMBER(DK221)),IF(BD221-VLOOKUP(BI221,NyIES!$L$2:$V$4,DK221,1)&lt;40,40 &amp; " - " &amp; BD221+VLOOKUP(BI221,NyIES!$L$2:$V$4,DK221,1),IF(BD221+VLOOKUP(BI221,NyIES!$L$2:$V$4,DK221,1)&gt;160,BD221-VLOOKUP(BI221,NyIES!$L$2:$V$4,DK221,1) &amp; " - " &amp; 160,BD221-VLOOKUP(BI221,NyIES!$L$2:$V$4,DK221,1) &amp; " - " &amp; BD221+VLOOKUP(BI221,NyIES!$L$2:$V$4,DK221,1))),"")</f>
        <v/>
      </c>
      <c r="CL221" s="4" t="str">
        <f>IF(AND(ISNUMBER(BE221),ISNUMBER(DK221)),IF(BE221-VLOOKUP(BI221,NyISI!$L$2:$V$4,DK221,1)&lt;40,40 &amp; " - " &amp; BE221+VLOOKUP(BI221,NyISI!$L$2:$V$4,DK221,1),IF(BE221+VLOOKUP(BI221,NyISI!$L$2:$V$4,DK221,1)&gt;160,BE221-VLOOKUP(BI221,NyISI!$L$2:$V$4,DK221,1) &amp; " - " &amp; 160,BE221-VLOOKUP(BI221,NyISI!$L$2:$V$4,DK221,1) &amp; " - " &amp; BE221+VLOOKUP(BI221,NyISI!$L$2:$V$4,DK221,1))),"")</f>
        <v/>
      </c>
      <c r="CM221" s="4" t="str">
        <f>IF(AND(ISNUMBER(DK221),DK221&lt;8),IF(AND(ISNUMBER(BF221),ISNUMBER(DK221)),IF(BF221-VLOOKUP(BI221,NyISS!$L$2:$V$4,DK221,1)&lt;40,40 &amp; " - " &amp; BF221+VLOOKUP(BI221,NyISS!$L$2:$V$4,DK221,1),IF(BF221+VLOOKUP(BI221,NyISS!$L$2:$V$4,DK221,1)&gt;160,BF221-VLOOKUP(BI221,NyISS!$L$2:$V$4,DK221,1) &amp; " - " &amp; 160,BF221-VLOOKUP(BI221,NyISS!$L$2:$V$4,DK221,1) &amp; " - " &amp; BF221+VLOOKUP(BI221,NyISS!$L$2:$V$4,DK221,1))),""),"")</f>
        <v/>
      </c>
      <c r="CN221" s="4" t="str">
        <f>IF(AND(ISNUMBER(DK221),DK221&gt;7),IF(AND(ISNUMBER(BG221),ISNUMBER(DK221)),IF(BG221-VLOOKUP(BI221,NyISM!$L$2:$V$4,DK221,1)&lt;40,40 &amp; " - " &amp; BG221+VLOOKUP(BI221,NyISM!$L$2:$V$4,DK221,1),IF(BG221+VLOOKUP(BI221,NyISM!$L$2:$V$4,DK221,1)&gt;160,BG221-VLOOKUP(BI221,NyISM!$L$2:$V$4,DK221,1) &amp; " - " &amp; 160,BG221-VLOOKUP(BI221,NyISM!$L$2:$V$4,DK221,1) &amp; " - " &amp; BG221+VLOOKUP(BI221,NyISM!$L$2:$V$4,DK221,1))),""),"")</f>
        <v/>
      </c>
      <c r="CO221" s="4" t="str">
        <f>IF(AND(ISNUMBER(BH221),ISNUMBER(DK221)),IF(BH221-VLOOKUP(BI221,NyIAM!$L$2:$V$4,DK221,1)&lt;40,40 &amp; " - " &amp; BH221+VLOOKUP(BI221,NyIAM!$L$2:$V$4,DK221,1),IF(BH221+VLOOKUP(BI221,NyIAM!$L$2:$V$4,DK221,1)&gt;160,BH221-VLOOKUP(BI221,NyIAM!$L$2:$V$4,DK221,1) &amp; " - " &amp; 160,BH221-VLOOKUP(BI221,NyIAM!$L$2:$V$4,DK221,1) &amp; " - " &amp; BH221+VLOOKUP(BI221,NyIAM!$L$2:$V$4,DK221,1))),"")</f>
        <v/>
      </c>
      <c r="CP221" s="4" t="str">
        <f>IF(AF221="","",IF(AND(ISNUMBER(AF221),ISNUMBER(DK221)),IF(VLOOKUP(AF221,NyOm!$A$2:$K$30,DK221,1)=1,"Onormalt få ord",IF(VLOOKUP(AF221,NyOm!$A$2:$K$30,DK221,1)=2,"Färre antal ord än normalt",IF(VLOOKUP(AF221,NyOm!$A$2:$K$30,DK221,1)=3,"Normalt antal ord","")))))</f>
        <v/>
      </c>
      <c r="CQ221" s="4" t="str">
        <f>IF(AB221="","",IF(AND(ISNUMBER(AB221),ISNUMBER(DK221)),IF(VLOOKUP(AB221,NyPbTid!$A$2:$K$218,DK221,1)=1,"Onormalt lång tidsåtgång",IF(VLOOKUP(AB221,NyPbTid!$A$2:$K$218,DK221,1)=2,"Långsammare än normalt",IF(VLOOKUP(AB221,NyPbTid!$A$2:$K$218,DK221,1)=3,"Normal tidsåtgång","")))))</f>
        <v/>
      </c>
      <c r="CR221" s="4" t="str">
        <f>IF(AC221="","",IF(AND(ISNUMBER(AC221),ISNUMBER(DK221)),IF(VLOOKUP(AC221,NyPbFel!$A$2:$K$18,DK221,1)=1,"Onormalt antal fel",IF(VLOOKUP(AC221,NyPbFel!$A$2:$K$18,DK221,1)=2,"Fler fel än normalt",IF(VLOOKUP(AC221,NyPbFel!$A$2:$K$18,DK221,1)=3,"Normalt antal fel","")))))</f>
        <v/>
      </c>
      <c r="CS221" s="4" t="str">
        <f t="shared" si="72"/>
        <v/>
      </c>
      <c r="CT221" s="4" t="str">
        <f>IF(OR(ISNUMBER(CS221),CS221="0**"),IF(ISNUMBER(CS221),CS221/ABS(CS221)*VLOOKUP(1,SignDiff!$A$3:$K$4,DK221,1),VLOOKUP(1,SignDiff!$A$3:$K$4,DK221,1)),"")</f>
        <v/>
      </c>
      <c r="CU221" s="4" t="str">
        <f>IF(OR(ISNUMBER(CS221),CS221="0**"),IF(ISNUMBER(CS221),CS221/ABS(CS221)*VLOOKUP(1,SignDiff!$A$7:$K$8,DK221,1),VLOOKUP(1,SignDiff!$A$7:$K$8,DK221,1)),"")</f>
        <v/>
      </c>
      <c r="CV221" s="4" t="str">
        <f t="shared" si="73"/>
        <v/>
      </c>
      <c r="CW221" s="4" t="str">
        <f t="shared" si="74"/>
        <v/>
      </c>
      <c r="CX221" s="4" t="str">
        <f>IF(OR(ISNUMBER(CS221),CS221="0**"),IF(CS221="0**",VLOOKUP(0,'IRS-IES'!$A$2:$C$43,2,1),IF(CS221&lt;0,VLOOKUP(ABS(CS221),'IRS-IES'!$A$2:$C$43,2,1),VLOOKUP(ABS(CS221),'IRS-IES'!$A$2:$C$43,3,1))),"")</f>
        <v/>
      </c>
      <c r="CY221" s="4" t="str">
        <f t="shared" si="75"/>
        <v/>
      </c>
      <c r="CZ221" s="4" t="str">
        <f>IF(OR(ISNUMBER(CY221),CY221="0**"),IF(ISNUMBER(CY221),CY221/ABS(CY221)*VLOOKUP(2,SignDiff!$A$3:$K$4,DK221,1),VLOOKUP(2,SignDiff!$A$3:$K$4,DK221,1)),"")</f>
        <v/>
      </c>
      <c r="DA221" s="4" t="str">
        <f>IF(OR(ISNUMBER(CY221),CY221="0**"),IF(ISNUMBER(CY221),CY221/ABS(CY221)*VLOOKUP(2,SignDiff!$A$7:$K$8,DK221,1),VLOOKUP(2,SignDiff!$A$7:$K$8,DK221,1)),"")</f>
        <v/>
      </c>
      <c r="DB221" s="4" t="str">
        <f t="shared" si="76"/>
        <v/>
      </c>
      <c r="DC221" s="4" t="str">
        <f t="shared" si="77"/>
        <v/>
      </c>
      <c r="DD221" s="4" t="str">
        <f>IF(OR(ISNUMBER(CY221),CY221="0**"),IF(CY221="0**",VLOOKUP(0,'ISI-ISS'!$A$2:$C$43,2,1),IF(CY221&lt;0,VLOOKUP(ABS(CY221),'ISI-ISS'!$A$2:$C$43,2,1),VLOOKUP(ABS(CY221),'ISI-ISS'!$A$2:$C$43,3,1))),"")</f>
        <v/>
      </c>
      <c r="DE221" s="4" t="str">
        <f t="shared" si="78"/>
        <v/>
      </c>
      <c r="DF221" s="4" t="str">
        <f>IF(OR(ISNUMBER(DE221),DE221="0**"),IF(ISNUMBER(DE221),DE221/ABS(DE221)*VLOOKUP(2,SignDiff!$A$3:$K$4,DK221,1),VLOOKUP(2,SignDiff!$A$3:$K$4,DK221,1)),"")</f>
        <v/>
      </c>
      <c r="DG221" s="4" t="str">
        <f>IF(OR(ISNUMBER(DE221),DE221="0**"),IF(ISNUMBER(DE221),DE221/ABS(DE221)*VLOOKUP(2,SignDiff!$A$7:$K$8,DK221,1),VLOOKUP(2,SignDiff!$A$7:$K$8,DK221,1)),"")</f>
        <v/>
      </c>
      <c r="DH221" s="4" t="str">
        <f t="shared" si="79"/>
        <v/>
      </c>
      <c r="DI221" s="4" t="str">
        <f t="shared" si="80"/>
        <v/>
      </c>
      <c r="DJ221" s="4" t="str">
        <f>IF(OR(ISNUMBER(DE221),DE221="0**"),IF(DE221="0**",VLOOKUP(0,'ISI-ISM'!$A$2:$C$43,2,1),IF(DE221&lt;0,VLOOKUP(ABS(DE221),'ISI-ISM'!$A$2:$C$43,2,1),VLOOKUP(ABS(DE221),'ISI-ISM'!$A$2:$C$43,3,1))),"")</f>
        <v/>
      </c>
      <c r="DK221" s="4" t="str">
        <f>IF(ISERROR(VLOOKUP(N221,age!$A$2:$C$11,2,1)),"",VLOOKUP(N221,age!$A$2:$C$11,2,1))</f>
        <v/>
      </c>
      <c r="DL221" s="4" t="str">
        <f>IF(ISERROR(VLOOKUP(N221,age!$A$2:$C$11,3,1)),"",VLOOKUP(N221,age!$A$2:$C$11,3,1))</f>
        <v/>
      </c>
      <c r="DM221" s="4">
        <f t="shared" si="67"/>
        <v>0</v>
      </c>
      <c r="DN221" s="4">
        <f t="shared" si="68"/>
        <v>0</v>
      </c>
      <c r="DO221" s="4">
        <f t="shared" si="69"/>
        <v>0</v>
      </c>
      <c r="DP221" s="4">
        <f t="shared" si="70"/>
        <v>0</v>
      </c>
      <c r="DQ221" s="4">
        <f t="shared" si="71"/>
        <v>0</v>
      </c>
      <c r="DR221" s="9" t="str">
        <f t="shared" si="81"/>
        <v/>
      </c>
      <c r="DS221" s="9" t="str">
        <f t="shared" si="82"/>
        <v/>
      </c>
      <c r="DT221" s="9" t="str">
        <f t="shared" si="83"/>
        <v/>
      </c>
      <c r="DU221" s="9" t="str">
        <f t="shared" si="84"/>
        <v/>
      </c>
      <c r="DV221" s="9" t="str">
        <f t="shared" si="85"/>
        <v/>
      </c>
      <c r="DW221" s="9" t="str">
        <f t="shared" si="86"/>
        <v/>
      </c>
      <c r="DX221" s="9" t="str">
        <f t="shared" si="87"/>
        <v/>
      </c>
      <c r="DY221" s="9" t="str">
        <f>IF(AND(ISNUMBER(AJ221),ISNUMBER(DK221)),IF(AJ221-VLOOKUP(BI221,NyFi!$L$2:$V$4,DK221,1)&lt;1,1,AJ221-VLOOKUP(BI221,NyFi!$L$2:$V$4,DK221,1)),"")</f>
        <v/>
      </c>
      <c r="DZ221" s="9" t="str">
        <f>IF(AND(ISNUMBER(DK221),DK221&lt;8),IF(AND(ISNUMBER(AK221),ISNUMBER(DK221)),IF(AK221-VLOOKUP(BI221,NyGs!$L$2:$V$4,DK221,1)&lt;1,1,AK221-VLOOKUP(BI221,NyGs!$L$2:$V$4,DK221,1)),""),"")</f>
        <v/>
      </c>
      <c r="EA221" s="9" t="str">
        <f>IF(AND(ISNUMBER(AL221),ISNUMBER(DK221)),IF(AL221-VLOOKUP(BI221,NyRm!$L$2:$V$4,DK221,1)&lt;1,1,AL221-VLOOKUP(BI221,NyRm!$L$2:$V$4,DK221,1)),"")</f>
        <v/>
      </c>
      <c r="EB221" s="9" t="str">
        <f>IF(AND(ISNUMBER(AM221),ISNUMBER(DK221)),IF(AM221-VLOOKUP(BI221,NyFm!$L$2:$V$4,DK221,1)&lt;1,1,AM221-VLOOKUP(BI221,NyFm!$L$2:$V$4,DK221,1)),"")</f>
        <v/>
      </c>
      <c r="EC221" s="9" t="str">
        <f>IF(AND(ISNUMBER(DK221),DK221&lt;8),IF(AND(ISNUMBER(AN221),ISNUMBER(DK221)),IF(AN221-VLOOKUP(BI221,NyLi1R!$L$2:$V$4,DK221,1)&lt;1,1,AN221-VLOOKUP(BI221,NyLi1R!$L$2:$V$4,DK221,1)),""),"")</f>
        <v/>
      </c>
      <c r="ED221" s="9" t="str">
        <f>IF(AND(ISNUMBER(DK221),DK221&lt;8),IF(AND(ISNUMBER(AO221),ISNUMBER(DK221)),IF(AO221-VLOOKUP(BI221,NyLi1E!$L$2:$V$4,DK221,1)&lt;1,1,AO221-VLOOKUP(BI221,NyLi1E!$L$2:$V$4,DK221,1)),""),"")</f>
        <v/>
      </c>
      <c r="EE221" s="9" t="str">
        <f>IF(AND(ISNUMBER(DK221),DK221&lt;8),IF(AND(ISNUMBER(AP221),ISNUMBER(DK221)),IF(AP221-VLOOKUP(BI221,NyLi1T!$L$2:$V$4,DK221,1)&lt;1,1,AP221-VLOOKUP(BI221,NyLi1T!$L$2:$V$4,DK221,1)),""),"")</f>
        <v/>
      </c>
      <c r="EF221" s="9" t="str">
        <f>IF(AND(ISNUMBER(DK221),DK221&gt;7),IF(AND(ISNUMBER(AQ221),ISNUMBER(DK221)),IF(AQ221-VLOOKUP(BI221,NyLi2R!$L$2:$V$4,DK221,1)&lt;1,1,AQ221-VLOOKUP(BI221,NyLi2R!$L$2:$V$4,DK221,1)),""),"")</f>
        <v/>
      </c>
      <c r="EG221" s="9" t="str">
        <f>IF(AND(ISNUMBER(DK221),DK221&gt;7),IF(AND(ISNUMBER(AR221),ISNUMBER(DK221)),IF(AR221-VLOOKUP(BI221,NyLi2E!$L$2:$V$4,DK221,1)&lt;1,1,AR221-VLOOKUP(BI221,NyLi2E!$L$2:$V$4,DK221,1)),""),"")</f>
        <v/>
      </c>
      <c r="EH221" s="9" t="str">
        <f>IF(AND(ISNUMBER(DK221),DK221&gt;7),IF(AND(ISNUMBER(AS221),ISNUMBER(DK221)),IF(AS221-VLOOKUP(BI221,NyLi2T!$L$2:$V$4,DK221,1)&lt;1,1,AS221-VLOOKUP(BI221,NyLi2T!$L$2:$V$4,DK221,1)),""),"")</f>
        <v/>
      </c>
      <c r="EI221" s="9" t="str">
        <f>IF(AND(ISNUMBER(DK221),DK221&lt;8),IF(AND(ISNUMBER(AT221),ISNUMBER(DK221)),IF(AT221-VLOOKUP(BI221,NySs!$L$2:$V$4,DK221,1)&lt;1,1,AT221-VLOOKUP(BI221,NySs!$L$2:$V$4,DK221,1)),""),"")</f>
        <v/>
      </c>
      <c r="EJ221" s="9" t="str">
        <f>IF(AND(ISNUMBER(DK221),DK221&lt;9),IF(AND(ISNUMBER(AU221),ISNUMBER(DK221)),IF(AU221-VLOOKUP(BI221,NyEo!$L$2:$V$4,DK221,1)&lt;1,1,AU221-VLOOKUP(BI221,NyEo!$L$2:$V$4,DK221,1)),""),"")</f>
        <v/>
      </c>
      <c r="EK221" s="9" t="str">
        <f>IF(AND(ISNUMBER(DK221),DK221&gt;7),IF(AND(ISNUMBER(AV221),ISNUMBER(DK221)),IF(AV221-VLOOKUP(BI221,NyHt!$L$2:$V$4,DK221,1)&lt;1,1,AV221-VLOOKUP(BI221,NyHt!$L$2:$V$4,DK221,1)),""),"")</f>
        <v/>
      </c>
      <c r="EL221" s="9" t="str">
        <f>IF(AND(ISNUMBER(AW221),ISNUMBER(DK221)),IF(AW221-VLOOKUP(BI221,NySiF!$L$2:$V$4,DK221,1)&lt;1,1,AW221-VLOOKUP(BI221,NySiF!$L$2:$V$4,DK221,1)),"")</f>
        <v/>
      </c>
      <c r="EM221" s="9" t="str">
        <f>IF(AND(ISNUMBER(AX221),ISNUMBER(DK221)),IF(AX221-VLOOKUP(BI221,NySiB!$L$2:$V$4,DK221,1)&lt;1,1,AX221-VLOOKUP(BI221,NySiB!$L$2:$V$4,DK221,1)),"")</f>
        <v/>
      </c>
      <c r="EN221" s="9" t="str">
        <f>IF(AND(ISNUMBER(AY221),ISNUMBER(DK221)),IF(AY221-VLOOKUP(BI221,NySiT!$L$2:$V$4,DK221,1)&lt;1,1,AY221-VLOOKUP(BI221,NySiT!$L$2:$V$4,DK221,1)),"")</f>
        <v/>
      </c>
      <c r="EO221" s="9" t="str">
        <f>IF(AND(ISNUMBER(AZ221),ISNUMBER(DK221)),IF(AZ221-VLOOKUP(BI221,NyVs!$L$2:$V$4,DK221,1)&lt;1,1,AZ221-VLOOKUP(BI221,NyVs!$L$2:$V$4,DK221,1)),"")</f>
        <v/>
      </c>
      <c r="EP221" s="9" t="str">
        <f>IF(AND(ISNUMBER(BA221),ISNUMBER(DK221)),IF(BA221-VLOOKUP(BI221,NyPp!$L$2:$V$4,DK221,1)&lt;1,1,BA221-VLOOKUP(BI221,NyPp!$L$2:$V$4,DK221,1)),"")</f>
        <v/>
      </c>
      <c r="EQ221" s="9" t="str">
        <f>IF(AND(ISNUMBER(BB221),ISNUMBER(DK221)),IF(BB221-VLOOKUP(BI221,NyIGS!$L$2:$V$4,DK221,1)&lt;40,40,BB221-VLOOKUP(BI221,NyIGS!$L$2:$V$4,DK221,1)),"")</f>
        <v/>
      </c>
      <c r="ER221" s="9" t="str">
        <f>IF(AND(ISNUMBER(BC221),ISNUMBER(DK221)),IF(BC221-VLOOKUP(BI221,NyIRS!$L$2:$V$4,DK221,1)&lt;40,40,BC221-VLOOKUP(BI221,NyIRS!$L$2:$V$4,DK221,1)),"")</f>
        <v/>
      </c>
      <c r="ES221" s="9" t="str">
        <f>IF(AND(ISNUMBER(BD221),ISNUMBER(DK221)),IF(BD221-VLOOKUP(BI221,NyIES!$L$2:$V$4,DK221,1)&lt;40,40,BD221-VLOOKUP(BI221,NyIES!$L$2:$V$4,DK221,1)),"")</f>
        <v/>
      </c>
      <c r="ET221" s="9" t="str">
        <f>IF(AND(ISNUMBER(BE221),ISNUMBER(DK221)),IF(BE221-VLOOKUP(BI221,NyISI!$L$2:$V$4,DK221,1)&lt;40,40,BE221-VLOOKUP(BI221,NyISI!$L$2:$V$4,DK221,1)),"")</f>
        <v/>
      </c>
      <c r="EU221" s="9" t="str">
        <f>IF(AND(ISNUMBER(DK221),DK221&lt;8),IF(AND(ISNUMBER(BF221),ISNUMBER(DK221)),IF(BF221-VLOOKUP(BI221,NyISS!$L$2:$V$4,DK221,1)&lt;40,40,BF221-VLOOKUP(BI221,NyISS!$L$2:$V$4,DK221,1)),""),"")</f>
        <v/>
      </c>
      <c r="EV221" s="9" t="str">
        <f>IF(AND(ISNUMBER(DK221),DK221&gt;7),IF(AND(ISNUMBER(BG221),ISNUMBER(DK221)),IF(BG221-VLOOKUP(BI221,NyISM!$L$2:$V$4,DK221,1)&lt;40,40,BG221-VLOOKUP(BI221,NyISM!$L$2:$V$4,DK221,1)),""),"")</f>
        <v/>
      </c>
      <c r="EW221" s="9" t="str">
        <f>IF(AND(ISNUMBER(BH221),ISNUMBER(DK221)),IF(BH221-VLOOKUP(BI221,NyIAM!$L$2:$V$4,DK221,1)&lt;40,40,BH221-VLOOKUP(BI221,NyIAM!$L$2:$V$4,DK221,1)),"")</f>
        <v/>
      </c>
      <c r="EX221" s="9" t="str">
        <f>IF(AND(ISNUMBER(AJ221),ISNUMBER(DK221)),IF(AJ221+VLOOKUP(BI221,NyFi!$L$2:$V$4,DK221,1)&gt;19,19,AJ221+VLOOKUP(BI221,NyFi!$L$2:$V$4,DK221,1)),"")</f>
        <v/>
      </c>
      <c r="EY221" s="9" t="str">
        <f>IF(AND(ISNUMBER(DK221),DK221&lt;8),IF(AND(ISNUMBER(AK221),ISNUMBER(DK221)),IF(AK221+VLOOKUP(BI221,NyGs!$L$2:$V$4,DK221,1)&gt;19,19,AK221+VLOOKUP(BI221,NyGs!$L$2:$V$4,DK221,1)),""),"")</f>
        <v/>
      </c>
      <c r="EZ221" s="9" t="str">
        <f>IF(AND(ISNUMBER(AL221),ISNUMBER(DK221)),IF(AL221+VLOOKUP(BI221,NyRm!$L$2:$V$4,DK221,1)&gt;19,19,AL221+VLOOKUP(BI221,NyRm!$L$2:$V$4,DK221,1)),"")</f>
        <v/>
      </c>
      <c r="FA221" s="9" t="str">
        <f>IF(AND(ISNUMBER(AM221),ISNUMBER(DK221)),IF(AM221+VLOOKUP(BI221,NyFm!$L$2:$V$4,DK221,1)&gt;19,19,AM221+VLOOKUP(BI221,NyFm!$L$2:$V$4,DK221,1)),"")</f>
        <v/>
      </c>
      <c r="FB221" s="9" t="str">
        <f>IF(AND(ISNUMBER(DK221),DK221&lt;8),IF(AND(ISNUMBER(AN221),ISNUMBER(DK221)),IF(AN221+VLOOKUP(BI221,NyLi1R!$L$2:$V$4,DK221,1)&gt;19,19,AN221+VLOOKUP(BI221,NyLi1R!$L$2:$V$4,DK221,1)),""),"")</f>
        <v/>
      </c>
      <c r="FC221" s="9" t="str">
        <f>IF(AND(ISNUMBER(DK221),DK221&lt;8),IF(AND(ISNUMBER(AO221),ISNUMBER(DK221)),IF(AO221+VLOOKUP(BI221,NyLi1E!$L$2:$V$4,DK221,1)&gt;19,19,AO221+VLOOKUP(BI221,NyLi1E!$L$2:$V$4,DK221,1)),""),"")</f>
        <v/>
      </c>
      <c r="FD221" s="9" t="str">
        <f>IF(AND(ISNUMBER(DK221),DK221&lt;8),IF(AND(ISNUMBER(AP221),ISNUMBER(DK221)),IF(AP221+VLOOKUP(BI221,NyLi1T!$L$2:$V$4,DK221,1)&gt;19,19,AP221+VLOOKUP(BI221,NyLi1T!$L$2:$V$4,DK221,1)),""),"")</f>
        <v/>
      </c>
      <c r="FE221" s="9" t="str">
        <f>IF(AND(ISNUMBER(DK221),DK221&gt;7),IF(AND(ISNUMBER(AQ221),ISNUMBER(DK221)),IF(AQ221+VLOOKUP(BI221,NyLi2R!$L$2:$V$4,DK221,1)&gt;19,19,AQ221+VLOOKUP(BI221,NyLi2R!$L$2:$V$4,DK221,1)),""),"")</f>
        <v/>
      </c>
      <c r="FF221" s="9" t="str">
        <f>IF(AND(ISNUMBER(DK221),DK221&gt;7),IF(AND(ISNUMBER(AR221),ISNUMBER(DK221)),IF(AR221+VLOOKUP(BI221,NyLi2E!$L$2:$V$4,DK221,1)&gt;19,19,AR221+VLOOKUP(BI221,NyLi2E!$L$2:$V$4,DK221,1)),""),"")</f>
        <v/>
      </c>
      <c r="FG221" s="9" t="str">
        <f>IF(AND(ISNUMBER(DK221),DK221&gt;7),IF(AND(ISNUMBER(AS221),ISNUMBER(DK221)),IF(AS221+VLOOKUP(BI221,NyLi2T!$L$2:$V$4,DK221,1)&gt;19,19,AS221+VLOOKUP(BI221,NyLi2T!$L$2:$V$4,DK221,1)),""),"")</f>
        <v/>
      </c>
      <c r="FH221" s="9" t="str">
        <f>IF(AND(ISNUMBER(DK221),DK221&lt;8),IF(AND(ISNUMBER(AT221),ISNUMBER(DK221)),IF(AT221+VLOOKUP(BI221,NySs!$L$2:$V$4,DK221,1)&gt;19,19,AT221+VLOOKUP(BI221,NySs!$L$2:$V$4,DK221,1)),""),"")</f>
        <v/>
      </c>
      <c r="FI221" s="9" t="str">
        <f>IF(AND(ISNUMBER(DK221),DK221&lt;9),IF(AND(ISNUMBER(AU221),ISNUMBER(DK221)),IF(AU221+VLOOKUP(BI221,NyEo!$L$2:$V$4,DK221,1)&gt;19,19,AU221+VLOOKUP(BI221,NyEo!$L$2:$V$4,DK221,1)),""),"")</f>
        <v/>
      </c>
      <c r="FJ221" s="9" t="str">
        <f>IF(AND(ISNUMBER(DK221),DK221&gt;7),IF(AND(ISNUMBER(AV221),ISNUMBER(DK221)),IF(AV221+VLOOKUP(BI221,NyHt!$L$2:$V$4,DK221,1)&gt;19,19,AV221+VLOOKUP(BI221,NyHt!$L$2:$V$4,DK221,1)),""),"")</f>
        <v/>
      </c>
      <c r="FK221" s="9" t="str">
        <f>IF(AND(ISNUMBER(AW221),ISNUMBER(DK221)),IF(AW221+VLOOKUP(BI221,NySiF!$L$2:$V$4,DK221,1)&gt;19,19,AW221+VLOOKUP(BI221,NySiF!$L$2:$V$4,DK221,1)),"")</f>
        <v/>
      </c>
      <c r="FL221" s="9" t="str">
        <f>IF(AND(ISNUMBER(AX221),ISNUMBER(DK221)),IF(AX221+VLOOKUP(BI221,NySiB!$L$2:$V$4,DK221,1)&gt;19,19,AX221+VLOOKUP(BI221,NySiB!$L$2:$V$4,DK221,1)),"")</f>
        <v/>
      </c>
      <c r="FM221" s="9" t="str">
        <f>IF(AND(ISNUMBER(AY221),ISNUMBER(DK221)),IF(AY221+VLOOKUP(BI221,NySiT!$L$2:$V$4,DK221,1)&gt;19,19,AY221+VLOOKUP(BI221,NySiT!$L$2:$V$4,DK221,1)),"")</f>
        <v/>
      </c>
      <c r="FN221" s="9" t="str">
        <f>IF(AND(ISNUMBER(AZ221),ISNUMBER(DK221)),IF(AZ221+VLOOKUP(BI221,NyVs!$L$2:$V$4,DK221,1)&gt;19,19,AZ221+VLOOKUP(BI221,NyVs!$L$2:$V$4,DK221,1)),"")</f>
        <v/>
      </c>
      <c r="FO221" s="9" t="str">
        <f>IF(AND(ISNUMBER(BA221),ISNUMBER(DK221)),IF(BA221+VLOOKUP(BI221,NyPp!$L$2:$V$4,DK221,1)&gt;19,19,BA221+VLOOKUP(BI221,NyPp!$L$2:$V$4,DK221,1)),"")</f>
        <v/>
      </c>
      <c r="FP221" s="9" t="str">
        <f>IF(AND(ISNUMBER(BB221),ISNUMBER(DK221)),IF(BB221+VLOOKUP(BI221,NyIGS!$L$2:$V$4,DK221,1)&gt;160,160,BB221+VLOOKUP(BI221,NyIGS!$L$2:$V$4,DK221,1)),"")</f>
        <v/>
      </c>
      <c r="FQ221" s="9" t="str">
        <f>IF(AND(ISNUMBER(BC221),ISNUMBER(DK221)),IF(BC221+VLOOKUP(BI221,NyIRS!$L$2:$V$4,DK221,1)&gt;160,160,BC221+VLOOKUP(BI221,NyIRS!$L$2:$V$4,DK221,1)),"")</f>
        <v/>
      </c>
      <c r="FR221" s="9" t="str">
        <f>IF(AND(ISNUMBER(BD221),ISNUMBER(DK221)),IF(BD221+VLOOKUP(BI221,NyIES!$L$2:$V$4,DK221,1)&gt;160,160, BD221+VLOOKUP(BI221,NyIES!$L$2:$V$4,DK221,1)),"")</f>
        <v/>
      </c>
      <c r="FS221" s="9" t="str">
        <f>IF(AND(ISNUMBER(BE221),ISNUMBER(DK221)),IF(BE221+VLOOKUP(BI221,NyISI!$L$2:$V$4,DK221,1)&gt;160,160,BE221+VLOOKUP(BI221,NyISI!$L$2:$V$4,DK221,1)),"")</f>
        <v/>
      </c>
      <c r="FT221" s="9" t="str">
        <f>IF(AND(ISNUMBER(DK221),DK221&lt;8),IF(AND(ISNUMBER(BF221),ISNUMBER(DK221)),IF(BF221+VLOOKUP(BI221,NyISS!$L$2:$V$4,DK221,1)&gt;160,160,BF221+VLOOKUP(BI221,NyISS!$L$2:$V$4,DK221,1)),""),"")</f>
        <v/>
      </c>
      <c r="FU221" s="9" t="str">
        <f>IF(AND(ISNUMBER(DK221),DK221&gt;7),IF(AND(ISNUMBER(BG221),ISNUMBER(DK221)),IF(BG221+VLOOKUP(BI221,NyISM!$L$2:$V$4,DK221,1)&gt;160,160,BG221+VLOOKUP(BI221,NyISM!$L$2:$V$4,DK221,1)),""),"")</f>
        <v/>
      </c>
      <c r="FV221" s="9" t="str">
        <f>IF(AND(ISNUMBER(BH221),ISNUMBER(DK221)),IF(BH221+VLOOKUP(BI221,NyIAM!$L$2:$V$4,DK221,1)&gt;160,160,BH221+VLOOKUP(BI221,NyIAM!$L$2:$V$4,DK221,1)),"")</f>
        <v/>
      </c>
    </row>
    <row r="222" spans="1:178" x14ac:dyDescent="0.2">
      <c r="A222" s="51"/>
      <c r="B222" s="51"/>
      <c r="C222" s="51"/>
      <c r="D222" s="51"/>
      <c r="E222" s="51"/>
      <c r="F222" s="51"/>
      <c r="G222" s="51"/>
      <c r="H222" s="51"/>
      <c r="I222" s="51"/>
      <c r="J222" s="52"/>
      <c r="K222" s="52"/>
      <c r="L222" s="53"/>
      <c r="M222" s="53"/>
      <c r="N222" s="58" t="str">
        <f t="shared" si="66"/>
        <v/>
      </c>
      <c r="O222" s="53"/>
      <c r="P222" s="53"/>
      <c r="Q222" s="53"/>
      <c r="R222" s="53"/>
      <c r="S222" s="53"/>
      <c r="T222" s="53"/>
      <c r="U222" s="53"/>
      <c r="V222" s="53"/>
      <c r="W222" s="53"/>
      <c r="X222" s="53"/>
      <c r="Y222" s="53"/>
      <c r="Z222" s="53"/>
      <c r="AA222" s="53"/>
      <c r="AB222" s="53"/>
      <c r="AC222" s="53"/>
      <c r="AD222" s="53"/>
      <c r="AE222" s="53"/>
      <c r="AF222" s="53"/>
      <c r="AG222" s="53"/>
      <c r="AH222" s="53"/>
      <c r="AI222" s="53"/>
      <c r="AJ222" s="4" t="str">
        <f>IF(O222="","",IF(ISNUMBER(N222),VLOOKUP(O222,NyFi!$A$2:$K$40,DK222),""))</f>
        <v/>
      </c>
      <c r="AK222" s="4" t="str">
        <f>IF(P222="","",IF(AND(ISNUMBER(N222),DK222&lt;8),VLOOKUP(P222,NyGs!$A$2:$G$41,DK222),""))</f>
        <v/>
      </c>
      <c r="AL222" s="4" t="str">
        <f>IF(AA222="","",IF(ISNUMBER(N222),VLOOKUP(AA222,NyRm!$A$2:$K$56,DK222),""))</f>
        <v/>
      </c>
      <c r="AM222" s="4" t="str">
        <f>IF(Z222="","",IF(ISNUMBER(N222),VLOOKUP(Z222,NyFm!$A$2:$K$46,DK222),""))</f>
        <v/>
      </c>
      <c r="AN222" s="4" t="str">
        <f>IF(U222="","",IF(AND(ISNUMBER(N222),DK222&lt;8),VLOOKUP(U222,NyLi1R!$A$2:$G$20,DK222),""))</f>
        <v/>
      </c>
      <c r="AO222" s="4" t="str">
        <f>IF(V222="","",IF(AND(ISNUMBER(N222),DK222&lt;8),VLOOKUP(V222,NyLi1E!$A$2:$G$20,DK222),""))</f>
        <v/>
      </c>
      <c r="AP222" s="4" t="str">
        <f>IF(AND(ISNUMBER(N222),ISNUMBER(AN222),ISNUMBER(AO222),DK222&lt;8),VLOOKUP(AN222+AO222,NyLi1T!$A$2:$G$40,DK222),"")</f>
        <v/>
      </c>
      <c r="AQ222" s="4" t="str">
        <f>IF(W222="","",IF(AND(ISNUMBER(N222),DK222&gt;7),VLOOKUP(W222,NyLi2R!$A$2:$K$20,DK222),""))</f>
        <v/>
      </c>
      <c r="AR222" s="4" t="str">
        <f>IF(X222="","",IF(AND(ISNUMBER(N222),DK222&gt;7),VLOOKUP(X222,NyLi2E!$A$2:$K$20,DK222),""))</f>
        <v/>
      </c>
      <c r="AS222" s="4" t="str">
        <f>IF(AND(ISNUMBER(N222),ISNUMBER(AQ222),ISNUMBER(AR222),DK222&gt;7),VLOOKUP(AQ222+AR222,NyLi2T!$A$2:$K$40,DK222),"")</f>
        <v/>
      </c>
      <c r="AT222" s="4" t="str">
        <f>IF(AE222="","",IF(AND(ISNUMBER(N222),DK222&lt;8),VLOOKUP(AE222,NySs!$A$2:$G$28,DK222),""))</f>
        <v/>
      </c>
      <c r="AU222" s="4" t="str">
        <f>IF(AD222="","",IF(AND(ISNUMBER(N222),DK222&lt;9),VLOOKUP(AD222,NyEo!$A$2:$H$22,DK222),""))</f>
        <v/>
      </c>
      <c r="AV222" s="4" t="str">
        <f>IF(Q222="","",IF(AND(ISNUMBER(N222),DK222&gt;7),VLOOKUP(Q222,NyHt!$A$2:$K$17,DK222),""))</f>
        <v/>
      </c>
      <c r="AW222" s="4" t="str">
        <f>IF(R222="","",IF(ISNUMBER(N222),VLOOKUP(R222,NySiF!$A$2:$K$18,DK222),""))</f>
        <v/>
      </c>
      <c r="AX222" s="4" t="str">
        <f>IF(S222="","",IF(ISNUMBER(N222),VLOOKUP(S222,NySiB!$A$2:$K$16,DK222),""))</f>
        <v/>
      </c>
      <c r="AY222" s="4" t="str">
        <f>IF(T222="","",IF(ISNUMBER(N222),VLOOKUP(T222,NySiT!$A$2:$K$32,DK222),""))</f>
        <v/>
      </c>
      <c r="AZ222" s="4" t="str">
        <f>IF(Y222="","",IF(ISNUMBER(N222),VLOOKUP(Y222,NyVs!$A$2:$K$86,DK222),""))</f>
        <v/>
      </c>
      <c r="BA222" s="4" t="str">
        <f>IF(AI222="","",IF(ISNUMBER(N222),VLOOKUP(AI222,NyPp!$A$2:$K$202,DK222),""))</f>
        <v/>
      </c>
      <c r="BB222" s="4" t="str">
        <f>IF(AND(ISNUMBER(AJ222),ISNUMBER(AK222),ISNUMBER(AL222),ISNUMBER(AM222),DK222&lt;8),IF(COUNTIF(O222,0)+COUNTIF(P222,0)+COUNTIF(AA222,0)+COUNTIF(Z222,0)&gt;1,"",VLOOKUP(AJ222+AK222+AL222+AM222,NyIGS!$A$2:$K$78,DK222)),IF(AND(ISNUMBER(AJ222),ISNUMBER(AL222),ISNUMBER(AM222),ISNUMBER(AS222),DK222&gt;7),IF(COUNTIF(O222,0)+COUNTIF(AA222,0)+COUNTIF(Z222,0)+AND(COUNTIF(W222,0),COUNTIF(X222,0))&gt;1,"",VLOOKUP(AJ222+AL222+AM222+AS222,NyIGS!$A$2:$K$78,DK222)),""))</f>
        <v/>
      </c>
      <c r="BC222" s="4" t="str">
        <f>IF(AND(ISNUMBER(AJ222),ISNUMBER(AN222),ISNUMBER(AT222),DK222&lt;8),IF(COUNTIF(O222,0)+COUNTIF(U222,0)+COUNTIF(AE222,0)&gt;1,"",VLOOKUP(AJ222+AN222+AT222,NyIRS!$A$2:$K$59,DK222)),IF(AND(ISNUMBER(AJ222),ISNUMBER(AQ222),DK222&gt;7),IF(COUNTIF(O222,0)+COUNTIF(W222,0)&gt;1,"",VLOOKUP(AJ222+AQ222,NyIRS!$A$2:$K$59,DK222)),""))</f>
        <v/>
      </c>
      <c r="BD222" s="4" t="str">
        <f>IF(AND(ISNUMBER(AK222),ISNUMBER(AL222),ISNUMBER(AM222),DK222&lt;8),IF(COUNTIF(P222,0)+COUNTIF(AA222,0)+COUNTIF(Z222,0)&gt;1,"",VLOOKUP(AK222+AL222+AM222,NyIES!$A$2:$K$59,DK222)),IF(AND(ISNUMBER(AL222),ISNUMBER(AM222),ISNUMBER(AR222),DK222&gt;7),IF(COUNTIF(AA222,0)+COUNTIF(Z222,0)+COUNTIF(X222,0)&gt;1,"",VLOOKUP(AL222+AM222+AR222,NyIES!$A$2:$K$59,DK222)),""))</f>
        <v/>
      </c>
      <c r="BE222" s="4" t="str">
        <f>IF(AND(ISNUMBER(AJ222),ISNUMBER(AP222),ISNUMBER(AU222),DK222&lt;8),IF(COUNTIF(O222,0)+AND(COUNTIF(U222,0),COUNTIF(V222,0))+COUNTIF(AD222,0)&gt;1,"",VLOOKUP(AJ222+AP222+AU222,NyISI!$A$2:$K$59,DK222)),IF(AND(ISNUMBER(AS222),ISNUMBER(AU222),ISNUMBER(AV222),DK222=8),IF(COUNTIF(AD222,0)+COUNTIF(Q222,0)+AND(COUNTIF(W222,0),COUNTIF(X222,0))&gt;1,"",VLOOKUP(AS222+AU222+AV222,NyISI!$A$2:$K$59,DK222)),IF(AND(ISNUMBER(AS222),ISNUMBER(AV222),DK222&gt;8),IF(COUNTIF(Q222,0)+AND(COUNTIF(W222,0),COUNTIF(X222,0))&gt;1,"",VLOOKUP(AS222+AV222,NyISI!$A$2:$K$59,DK222)),"")))</f>
        <v/>
      </c>
      <c r="BF222" s="4" t="str">
        <f>IF(AND(ISNUMBER(AT222),ISNUMBER(AK222),ISNUMBER(AL222),ISNUMBER(AM222),DK222&lt;8),IF(COUNTIF(P222,0)+COUNTIF(AA222,0)+COUNTIF(Z222,0)+COUNTIF(AE222,0)&gt;1,"",VLOOKUP(AT222+AK222+AL222+AM222,NyISS!$A$2:$G$78,DK222)),"")</f>
        <v/>
      </c>
      <c r="BG222" s="4" t="str">
        <f>IF(AND(ISNUMBER(AJ222),ISNUMBER(AL222),ISNUMBER(AM222),DK222&gt;7),IF(COUNTIF(O222,0)+COUNTIF(AA222,0)+COUNTIF(Z222,0)&gt;1,"",VLOOKUP(AJ222+AL222+AM222,NyISM!$A$2:$K$59,DK222)),"")</f>
        <v/>
      </c>
      <c r="BH222" s="4" t="str">
        <f>IF(AND(ISNUMBER(AY222),ISNUMBER(AZ222)),IF(COUNTIF(T222,0)+COUNTIF(Y222,0)&gt;1,"",VLOOKUP(AY222+AZ222,NyIAM!$A$2:$K$40,DK222)),"")</f>
        <v/>
      </c>
      <c r="BJ222" s="4" t="str">
        <f>IF(ISNUMBER(BB222),VLOOKUP(BB222,Percentil!$A$2:$B$122,2,1),"")</f>
        <v/>
      </c>
      <c r="BK222" s="4" t="str">
        <f>IF(ISNUMBER(BC222),VLOOKUP(BC222,Percentil!$A$2:$B$122,2,1),"")</f>
        <v/>
      </c>
      <c r="BL222" s="4" t="str">
        <f>IF(ISNUMBER(BD222),VLOOKUP(BD222,Percentil!$A$2:$B$122,2,1),"")</f>
        <v/>
      </c>
      <c r="BM222" s="4" t="str">
        <f>IF(ISNUMBER(BE222),VLOOKUP(BE222,Percentil!$A$2:$B$122,2,1),"")</f>
        <v/>
      </c>
      <c r="BN222" s="4" t="str">
        <f>IF(ISNUMBER(BF222),VLOOKUP(BF222,Percentil!$A$2:$B$122,2,1),"")</f>
        <v/>
      </c>
      <c r="BO222" s="4" t="str">
        <f>IF(ISNUMBER(BG222),VLOOKUP(BG222,Percentil!$A$2:$B$122,2,1),"")</f>
        <v/>
      </c>
      <c r="BP222" s="4" t="str">
        <f>IF(ISNUMBER(BH222),VLOOKUP(BH222,Percentil!$A$2:$B$122,2,1),"")</f>
        <v/>
      </c>
      <c r="BQ222" s="4" t="str">
        <f>IF(AND(ISNUMBER(AJ222),ISNUMBER(DK222)),IF(AJ222-VLOOKUP(BI222,NyFi!$L$2:$V$4,DK222,1)&lt;1,1 &amp; " - " &amp; AJ222+VLOOKUP(BI222,NyFi!$L$2:$V$4,DK222,1),IF(AJ222+VLOOKUP(BI222,NyFi!$L$2:$V$4,DK222,1)&gt;19,AJ222-VLOOKUP(BI222,NyFi!$L$2:$V$4,DK222,1) &amp; " - " &amp; 19,AJ222-VLOOKUP(BI222,NyFi!$L$2:$V$4,DK222,1) &amp; " - " &amp; AJ222+VLOOKUP(BI222,NyFi!$L$2:$V$4,DK222,1))),"")</f>
        <v/>
      </c>
      <c r="BR222" s="4" t="str">
        <f>IF(AND(ISNUMBER(DK222),DK222&lt;8),IF(AND(ISNUMBER(AK222),ISNUMBER(DK222)),IF(AK222-VLOOKUP(BI222,NyGs!$L$2:$V$4,DK222,1)&lt;1,1 &amp; " - " &amp; AK222+VLOOKUP(BI222,NyGs!$L$2:$V$4,DK222,1),IF(AK222+VLOOKUP(BI222,NyGs!$L$2:$V$4,DK222,1)&gt;19,AK222-VLOOKUP(BI222,NyGs!$L$2:$V$4,DK222,1) &amp; " - " &amp; 19,AK222-VLOOKUP(BI222,NyGs!$L$2:$V$4,DK222,1) &amp; " - " &amp; AK222+VLOOKUP(BI222,NyGs!$L$2:$V$4,DK222,1))),""),"")</f>
        <v/>
      </c>
      <c r="BS222" s="4" t="str">
        <f>IF(AND(ISNUMBER(AL222),ISNUMBER(DK222)),IF(AL222-VLOOKUP(BI222,NyRm!$L$2:$V$4,DK222,1)&lt;1,1 &amp; " - " &amp; AL222+VLOOKUP(BI222,NyRm!$L$2:$V$4,DK222,1),IF(AL222+VLOOKUP(BI222,NyRm!$L$2:$V$4,DK222,1)&gt;19,AL222-VLOOKUP(BI222,NyRm!$L$2:$V$4,DK222,1) &amp; " - " &amp; 19,AL222-VLOOKUP(BI222,NyRm!$L$2:$V$4,DK222,1) &amp; " - " &amp; AL222+VLOOKUP(BI222,NyRm!$L$2:$V$4,DK222,1))),"")</f>
        <v/>
      </c>
      <c r="BT222" s="4" t="str">
        <f>IF(AND(ISNUMBER(AM222),ISNUMBER(DK222)),IF(AM222-VLOOKUP(BI222,NyFm!$L$2:$V$4,DK222,1)&lt;1,1 &amp; " - " &amp; AM222+VLOOKUP(BI222,NyFm!$L$2:$V$4,DK222,1),IF(AM222+VLOOKUP(BI222,NyFm!$L$2:$V$4,DK222,1)&gt;19,AM222-VLOOKUP(BI222,NyFm!$L$2:$V$4,DK222,1) &amp; " - " &amp; 19,AM222-VLOOKUP(BI222,NyFm!$L$2:$V$4,DK222,1) &amp; " - " &amp; AM222+VLOOKUP(BI222,NyFm!$L$2:$V$4,DK222,1))),"")</f>
        <v/>
      </c>
      <c r="BU222" s="4" t="str">
        <f>IF(AND(ISNUMBER(DK222),DK222&lt;8),IF(AND(ISNUMBER(AN222),ISNUMBER(DK222)),IF(AN222-VLOOKUP(BI222,NyLi1R!$L$2:$V$4,DK222,1)&lt;1,1 &amp; " - " &amp; AN222+VLOOKUP(BI222,NyLi1R!$L$2:$V$4,DK222,1),IF(AN222+VLOOKUP(BI222,NyLi1R!$L$2:$V$4,DK222,1)&gt;19,AN222-VLOOKUP(BI222,NyLi1R!$L$2:$V$4,DK222,1) &amp; " - " &amp; 19,AN222-VLOOKUP(BI222,NyLi1R!$L$2:$V$4,DK222,1) &amp; " - " &amp; AN222+VLOOKUP(BI222,NyLi1R!$L$2:$V$4,DK222,1))),""),"")</f>
        <v/>
      </c>
      <c r="BV222" s="4" t="str">
        <f>IF(AND(ISNUMBER(DK222),DK222&lt;8),IF(AND(ISNUMBER(AO222),ISNUMBER(DK222)),IF(AO222-VLOOKUP(BI222,NyLi1E!$L$2:$V$4,DK222,1)&lt;1,1 &amp; " - " &amp; AO222+VLOOKUP(BI222,NyLi1E!$L$2:$V$4,DK222,1),IF(AO222+VLOOKUP(BI222,NyLi1E!$L$2:$V$4,DK222,1)&gt;19,AO222-VLOOKUP(BI222,NyLi1E!$L$2:$V$4,DK222,1) &amp; " - " &amp; 19,AO222-VLOOKUP(BI222,NyLi1E!$L$2:$V$4,DK222,1) &amp; " - " &amp; AO222+VLOOKUP(BI222,NyLi1E!$L$2:$V$4,DK222,1))),""),"")</f>
        <v/>
      </c>
      <c r="BW222" s="4" t="str">
        <f>IF(AND(ISNUMBER(DK222),DK222&lt;8),IF(AND(ISNUMBER(AP222),ISNUMBER(DK222)),IF(AP222-VLOOKUP(BI222,NyLi1T!$L$2:$V$4,DK222,1)&lt;1,1 &amp; " - " &amp; AP222+VLOOKUP(BI222,NyLi1T!$L$2:$V$4,DK222,1),IF(AP222+VLOOKUP(BI222,NyLi1T!$L$2:$V$4,DK222,1)&gt;19,AP222-VLOOKUP(BI222,NyLi1T!$L$2:$V$4,DK222,1) &amp; " - " &amp; 19,AP222-VLOOKUP(BI222,NyLi1T!$L$2:$V$4,DK222,1) &amp; " - " &amp; AP222+VLOOKUP(BI222,NyLi1T!$L$2:$V$4,DK222,1))),""),"")</f>
        <v/>
      </c>
      <c r="BX222" s="4" t="str">
        <f>IF(AND(ISNUMBER(DK222),DK222&gt;7),IF(AND(ISNUMBER(AQ222),ISNUMBER(DK222)),IF(AQ222-VLOOKUP(BI222,NyLi2R!$L$2:$V$4,DK222,1)&lt;1,1 &amp; " - " &amp; AQ222+VLOOKUP(BI222,NyLi2R!$L$2:$V$4,DK222,1),IF(AQ222+VLOOKUP(BI222,NyLi2R!$L$2:$V$4,DK222,1)&gt;19,AQ222-VLOOKUP(BI222,NyLi2R!$L$2:$V$4,DK222,1) &amp; " - " &amp; 19,AQ222-VLOOKUP(BI222,NyLi2R!$L$2:$V$4,DK222,1) &amp; " - " &amp; AQ222+VLOOKUP(BI222,NyLi2R!$L$2:$V$4,DK222,1))),""),"")</f>
        <v/>
      </c>
      <c r="BY222" s="4" t="str">
        <f>IF(AND(ISNUMBER(DK222),DK222&gt;7),IF(AND(ISNUMBER(AR222),ISNUMBER(DK222)),IF(AR222-VLOOKUP(BI222,NyLi2E!$L$2:$V$4,DK222,1)&lt;1,1 &amp; " - " &amp; AR222+VLOOKUP(BI222,NyLi2E!$L$2:$V$4,DK222,1),IF(AR222+VLOOKUP(BI222,NyLi2E!$L$2:$V$4,DK222,1)&gt;19,AR222-VLOOKUP(BI222,NyLi2E!$L$2:$V$4,DK222,1) &amp; " - " &amp; 19,AR222-VLOOKUP(BI222,NyLi2E!$L$2:$V$4,DK222,1) &amp; " - " &amp; AR222+VLOOKUP(BI222,NyLi2E!$L$2:$V$4,DK222,1))),""),"")</f>
        <v/>
      </c>
      <c r="BZ222" s="4" t="str">
        <f>IF(AND(ISNUMBER(DK222),DK222&gt;7),IF(AND(ISNUMBER(AS222),ISNUMBER(DK222)),IF(AS222-VLOOKUP(BI222,NyLi2T!$L$2:$V$4,DK222,1)&lt;1,1 &amp; " - " &amp; AS222+VLOOKUP(BI222,NyLi2T!$L$2:$V$4,DK222,1),IF(AS222+VLOOKUP(BI222,NyLi2T!$L$2:$V$4,DK222,1)&gt;19,AS222-VLOOKUP(BI222,NyLi2T!$L$2:$V$4,DK222,1) &amp; " - " &amp; 19,AS222-VLOOKUP(BI222,NyLi2T!$L$2:$V$4,DK222,1) &amp; " - " &amp; AS222+VLOOKUP(BI222,NyLi2T!$L$2:$V$4,DK222,1))),""),"")</f>
        <v/>
      </c>
      <c r="CA222" s="4" t="str">
        <f>IF(AND(ISNUMBER(DK222),DK222&lt;8),IF(AND(ISNUMBER(AT222),ISNUMBER(DK222)),IF(AT222-VLOOKUP(BI222,NySs!$L$2:$V$4,DK222,1)&lt;1,1 &amp; " - " &amp; AT222+VLOOKUP(BI222,NySs!$L$2:$V$4,DK222,1),IF(AT222+VLOOKUP(BI222,NySs!$L$2:$V$4,DK222,1)&gt;19,AT222-VLOOKUP(BI222,NySs!$L$2:$V$4,DK222,1) &amp; " - " &amp; 19,AT222-VLOOKUP(BI222,NySs!$L$2:$V$4,DK222,1) &amp; " - " &amp; AT222+VLOOKUP(BI222,NySs!$L$2:$V$4,DK222,1))),""),"")</f>
        <v/>
      </c>
      <c r="CB222" s="4" t="str">
        <f>IF(AND(ISNUMBER(DK222),DK222&lt;9),IF(AND(ISNUMBER(AU222),ISNUMBER(DK222)),IF(AU222-VLOOKUP(BI222,NyEo!$L$2:$V$4,DK222,1)&lt;1,1 &amp; " - " &amp; AU222+VLOOKUP(BI222,NyEo!$L$2:$V$4,DK222,1),IF(AU222+VLOOKUP(BI222,NyEo!$L$2:$V$4,DK222,1)&gt;19,AU222-VLOOKUP(BI222,NyEo!$L$2:$V$4,DK222,1) &amp; " - " &amp; 19,AU222-VLOOKUP(BI222,NyEo!$L$2:$V$4,DK222,1) &amp; " - " &amp; AU222+VLOOKUP(BI222,NyEo!$L$2:$V$4,DK222,1))),""),"")</f>
        <v/>
      </c>
      <c r="CC222" s="4" t="str">
        <f>IF(AND(ISNUMBER(DK222),DK222&gt;7),IF(AND(ISNUMBER(AV222),ISNUMBER(DK222)),IF(AV222-VLOOKUP(BI222,NyHt!$L$2:$V$4,DK222,1)&lt;1,1 &amp; " - " &amp; AV222+VLOOKUP(BI222,NyHt!$L$2:$V$4,DK222,1),IF(AV222+VLOOKUP(BI222,NyHt!$L$2:$V$4,DK222,1)&gt;19,AV222-VLOOKUP(BI222,NyHt!$L$2:$V$4,DK222,1) &amp; " - " &amp; 19,AV222-VLOOKUP(BI222,NyHt!$L$2:$V$4,DK222,1) &amp; " - " &amp; AV222+VLOOKUP(BI222,NyHt!$L$2:$V$4,DK222,1))),""),"")</f>
        <v/>
      </c>
      <c r="CD222" s="4" t="str">
        <f>IF(AND(ISNUMBER(AW222),ISNUMBER(DK222)),IF(AW222-VLOOKUP(BI222,NySiF!$L$2:$V$4,DK222,1)&lt;1,1 &amp; " - " &amp; AW222+VLOOKUP(BI222,NySiF!$L$2:$V$4,DK222,1),IF(AW222+VLOOKUP(BI222,NySiF!$L$2:$V$4,DK222,1)&gt;19,AW222-VLOOKUP(BI222,NySiF!$L$2:$V$4,DK222,1) &amp; " - " &amp; 19,AW222-VLOOKUP(BI222,NySiF!$L$2:$V$4,DK222,1) &amp; " - " &amp; AW222+VLOOKUP(BI222,NySiF!$L$2:$V$4,DK222,1))),"")</f>
        <v/>
      </c>
      <c r="CE222" s="4" t="str">
        <f>IF(AND(ISNUMBER(AX222),ISNUMBER(DK222)),IF(AX222-VLOOKUP(BI222,NySiB!$L$2:$V$4,DK222,1)&lt;1,1 &amp; " - " &amp; AX222+VLOOKUP(BI222,NySiB!$L$2:$V$4,DK222,1),IF(AX222+VLOOKUP(BI222,NySiB!$L$2:$V$4,DK222,1)&gt;19,AX222-VLOOKUP(BI222,NySiB!$L$2:$V$4,DK222,1) &amp; " - " &amp; 19,AX222-VLOOKUP(BI222,NySiB!$L$2:$V$4,DK222,1) &amp; " - " &amp; AX222+VLOOKUP(BI222,NySiB!$L$2:$V$4,DK222,1))),"")</f>
        <v/>
      </c>
      <c r="CF222" s="4" t="str">
        <f>IF(AND(ISNUMBER(AY222),ISNUMBER(DK222)),IF(AY222-VLOOKUP(BI222,NySiT!$L$2:$V$4,DK222,1)&lt;1,1 &amp; " - " &amp; AY222+VLOOKUP(BI222,NySiT!$L$2:$V$4,DK222,1),IF(AY222+VLOOKUP(BI222,NySiT!$L$2:$V$4,DK222,1)&gt;19,AY222-VLOOKUP(BI222,NySiT!$L$2:$V$4,DK222,1) &amp; " - " &amp; 19,AY222-VLOOKUP(BI222,NySiT!$L$2:$V$4,DK222,1) &amp; " - " &amp; AY222+VLOOKUP(BI222,NySiT!$L$2:$V$4,DK222,1))),"")</f>
        <v/>
      </c>
      <c r="CG222" s="4" t="str">
        <f>IF(AND(ISNUMBER(AZ222),ISNUMBER(DK222)),IF(AZ222-VLOOKUP(BI222,NyVs!$L$2:$V$4,DK222,1)&lt;1,1 &amp; " - " &amp; AZ222+VLOOKUP(BI222,NyVs!$L$2:$V$4,DK222,1),IF(AZ222+VLOOKUP(BI222,NyVs!$L$2:$V$4,DK222,1)&gt;19,AZ222-VLOOKUP(BI222,NyVs!$L$2:$V$4,DK222,1) &amp; " - " &amp; 19,AZ222-VLOOKUP(BI222,NyVs!$L$2:$V$4,DK222,1) &amp; " - " &amp; AZ222+VLOOKUP(BI222,NyVs!$L$2:$V$4,DK222,1))),"")</f>
        <v/>
      </c>
      <c r="CH222" s="4" t="str">
        <f>IF(AND(ISNUMBER(BA222),ISNUMBER(DK222)),IF(BA222-VLOOKUP(BI222,NyPp!$L$2:$V$4,DK222,1)&lt;1,1 &amp; " - " &amp; BA222+VLOOKUP(BI222,NyPp!$L$2:$V$4,DK222,1),IF(BA222+VLOOKUP(BI222,NyPp!$L$2:$V$4,DK222,1)&gt;19,BA222-VLOOKUP(BI222,NyPp!$L$2:$V$4,DK222,1) &amp; " - " &amp; 19,BA222-VLOOKUP(BI222,NyPp!$L$2:$V$4,DK222,1) &amp; " - " &amp; BA222+VLOOKUP(BI222,NyPp!$L$2:$V$4,DK222,1))),"")</f>
        <v/>
      </c>
      <c r="CI222" s="4" t="str">
        <f>IF(AND(ISNUMBER(BB222),ISNUMBER(DK222)),IF(BB222-VLOOKUP(BI222,NyIGS!$L$2:$V$4,DK222,1)&lt;40,40 &amp; " - " &amp; BB222+VLOOKUP(BI222,NyIGS!$L$2:$V$4,DK222,1),IF(BB222+VLOOKUP(BI222,NyIGS!$L$2:$V$4,DK222,1)&gt;160,BB222-VLOOKUP(BI222,NyIGS!$L$2:$V$4,DK222,1) &amp; " - " &amp; 160,BB222-VLOOKUP(BI222,NyIGS!$L$2:$V$4,DK222,1) &amp; " - " &amp; BB222+VLOOKUP(BI222,NyIGS!$L$2:$V$4,DK222,1))),"")</f>
        <v/>
      </c>
      <c r="CJ222" s="4" t="str">
        <f>IF(AND(ISNUMBER(BC222),ISNUMBER(DK222)),IF(BC222-VLOOKUP(BI222,NyIRS!$L$2:$V$4,DK222,1)&lt;40,40 &amp; " - " &amp; BC222+VLOOKUP(BI222,NyIRS!$L$2:$V$4,DK222,1),IF(BC222+VLOOKUP(BI222,NyIRS!$L$2:$V$4,DK222,1)&gt;160,BC222-VLOOKUP(BI222,NyIRS!$L$2:$V$4,DK222,1) &amp; " - " &amp; 160,BC222-VLOOKUP(BI222,NyIRS!$L$2:$V$4,DK222,1) &amp; " - " &amp; BC222+VLOOKUP(BI222,NyIRS!$L$2:$V$4,DK222,1))),"")</f>
        <v/>
      </c>
      <c r="CK222" s="4" t="str">
        <f>IF(AND(ISNUMBER(BD222),ISNUMBER(DK222)),IF(BD222-VLOOKUP(BI222,NyIES!$L$2:$V$4,DK222,1)&lt;40,40 &amp; " - " &amp; BD222+VLOOKUP(BI222,NyIES!$L$2:$V$4,DK222,1),IF(BD222+VLOOKUP(BI222,NyIES!$L$2:$V$4,DK222,1)&gt;160,BD222-VLOOKUP(BI222,NyIES!$L$2:$V$4,DK222,1) &amp; " - " &amp; 160,BD222-VLOOKUP(BI222,NyIES!$L$2:$V$4,DK222,1) &amp; " - " &amp; BD222+VLOOKUP(BI222,NyIES!$L$2:$V$4,DK222,1))),"")</f>
        <v/>
      </c>
      <c r="CL222" s="4" t="str">
        <f>IF(AND(ISNUMBER(BE222),ISNUMBER(DK222)),IF(BE222-VLOOKUP(BI222,NyISI!$L$2:$V$4,DK222,1)&lt;40,40 &amp; " - " &amp; BE222+VLOOKUP(BI222,NyISI!$L$2:$V$4,DK222,1),IF(BE222+VLOOKUP(BI222,NyISI!$L$2:$V$4,DK222,1)&gt;160,BE222-VLOOKUP(BI222,NyISI!$L$2:$V$4,DK222,1) &amp; " - " &amp; 160,BE222-VLOOKUP(BI222,NyISI!$L$2:$V$4,DK222,1) &amp; " - " &amp; BE222+VLOOKUP(BI222,NyISI!$L$2:$V$4,DK222,1))),"")</f>
        <v/>
      </c>
      <c r="CM222" s="4" t="str">
        <f>IF(AND(ISNUMBER(DK222),DK222&lt;8),IF(AND(ISNUMBER(BF222),ISNUMBER(DK222)),IF(BF222-VLOOKUP(BI222,NyISS!$L$2:$V$4,DK222,1)&lt;40,40 &amp; " - " &amp; BF222+VLOOKUP(BI222,NyISS!$L$2:$V$4,DK222,1),IF(BF222+VLOOKUP(BI222,NyISS!$L$2:$V$4,DK222,1)&gt;160,BF222-VLOOKUP(BI222,NyISS!$L$2:$V$4,DK222,1) &amp; " - " &amp; 160,BF222-VLOOKUP(BI222,NyISS!$L$2:$V$4,DK222,1) &amp; " - " &amp; BF222+VLOOKUP(BI222,NyISS!$L$2:$V$4,DK222,1))),""),"")</f>
        <v/>
      </c>
      <c r="CN222" s="4" t="str">
        <f>IF(AND(ISNUMBER(DK222),DK222&gt;7),IF(AND(ISNUMBER(BG222),ISNUMBER(DK222)),IF(BG222-VLOOKUP(BI222,NyISM!$L$2:$V$4,DK222,1)&lt;40,40 &amp; " - " &amp; BG222+VLOOKUP(BI222,NyISM!$L$2:$V$4,DK222,1),IF(BG222+VLOOKUP(BI222,NyISM!$L$2:$V$4,DK222,1)&gt;160,BG222-VLOOKUP(BI222,NyISM!$L$2:$V$4,DK222,1) &amp; " - " &amp; 160,BG222-VLOOKUP(BI222,NyISM!$L$2:$V$4,DK222,1) &amp; " - " &amp; BG222+VLOOKUP(BI222,NyISM!$L$2:$V$4,DK222,1))),""),"")</f>
        <v/>
      </c>
      <c r="CO222" s="4" t="str">
        <f>IF(AND(ISNUMBER(BH222),ISNUMBER(DK222)),IF(BH222-VLOOKUP(BI222,NyIAM!$L$2:$V$4,DK222,1)&lt;40,40 &amp; " - " &amp; BH222+VLOOKUP(BI222,NyIAM!$L$2:$V$4,DK222,1),IF(BH222+VLOOKUP(BI222,NyIAM!$L$2:$V$4,DK222,1)&gt;160,BH222-VLOOKUP(BI222,NyIAM!$L$2:$V$4,DK222,1) &amp; " - " &amp; 160,BH222-VLOOKUP(BI222,NyIAM!$L$2:$V$4,DK222,1) &amp; " - " &amp; BH222+VLOOKUP(BI222,NyIAM!$L$2:$V$4,DK222,1))),"")</f>
        <v/>
      </c>
      <c r="CP222" s="4" t="str">
        <f>IF(AF222="","",IF(AND(ISNUMBER(AF222),ISNUMBER(DK222)),IF(VLOOKUP(AF222,NyOm!$A$2:$K$30,DK222,1)=1,"Onormalt få ord",IF(VLOOKUP(AF222,NyOm!$A$2:$K$30,DK222,1)=2,"Färre antal ord än normalt",IF(VLOOKUP(AF222,NyOm!$A$2:$K$30,DK222,1)=3,"Normalt antal ord","")))))</f>
        <v/>
      </c>
      <c r="CQ222" s="4" t="str">
        <f>IF(AB222="","",IF(AND(ISNUMBER(AB222),ISNUMBER(DK222)),IF(VLOOKUP(AB222,NyPbTid!$A$2:$K$218,DK222,1)=1,"Onormalt lång tidsåtgång",IF(VLOOKUP(AB222,NyPbTid!$A$2:$K$218,DK222,1)=2,"Långsammare än normalt",IF(VLOOKUP(AB222,NyPbTid!$A$2:$K$218,DK222,1)=3,"Normal tidsåtgång","")))))</f>
        <v/>
      </c>
      <c r="CR222" s="4" t="str">
        <f>IF(AC222="","",IF(AND(ISNUMBER(AC222),ISNUMBER(DK222)),IF(VLOOKUP(AC222,NyPbFel!$A$2:$K$18,DK222,1)=1,"Onormalt antal fel",IF(VLOOKUP(AC222,NyPbFel!$A$2:$K$18,DK222,1)=2,"Fler fel än normalt",IF(VLOOKUP(AC222,NyPbFel!$A$2:$K$18,DK222,1)=3,"Normalt antal fel","")))))</f>
        <v/>
      </c>
      <c r="CS222" s="4" t="str">
        <f t="shared" si="72"/>
        <v/>
      </c>
      <c r="CT222" s="4" t="str">
        <f>IF(OR(ISNUMBER(CS222),CS222="0**"),IF(ISNUMBER(CS222),CS222/ABS(CS222)*VLOOKUP(1,SignDiff!$A$3:$K$4,DK222,1),VLOOKUP(1,SignDiff!$A$3:$K$4,DK222,1)),"")</f>
        <v/>
      </c>
      <c r="CU222" s="4" t="str">
        <f>IF(OR(ISNUMBER(CS222),CS222="0**"),IF(ISNUMBER(CS222),CS222/ABS(CS222)*VLOOKUP(1,SignDiff!$A$7:$K$8,DK222,1),VLOOKUP(1,SignDiff!$A$7:$K$8,DK222,1)),"")</f>
        <v/>
      </c>
      <c r="CV222" s="4" t="str">
        <f t="shared" si="73"/>
        <v/>
      </c>
      <c r="CW222" s="4" t="str">
        <f t="shared" si="74"/>
        <v/>
      </c>
      <c r="CX222" s="4" t="str">
        <f>IF(OR(ISNUMBER(CS222),CS222="0**"),IF(CS222="0**",VLOOKUP(0,'IRS-IES'!$A$2:$C$43,2,1),IF(CS222&lt;0,VLOOKUP(ABS(CS222),'IRS-IES'!$A$2:$C$43,2,1),VLOOKUP(ABS(CS222),'IRS-IES'!$A$2:$C$43,3,1))),"")</f>
        <v/>
      </c>
      <c r="CY222" s="4" t="str">
        <f t="shared" si="75"/>
        <v/>
      </c>
      <c r="CZ222" s="4" t="str">
        <f>IF(OR(ISNUMBER(CY222),CY222="0**"),IF(ISNUMBER(CY222),CY222/ABS(CY222)*VLOOKUP(2,SignDiff!$A$3:$K$4,DK222,1),VLOOKUP(2,SignDiff!$A$3:$K$4,DK222,1)),"")</f>
        <v/>
      </c>
      <c r="DA222" s="4" t="str">
        <f>IF(OR(ISNUMBER(CY222),CY222="0**"),IF(ISNUMBER(CY222),CY222/ABS(CY222)*VLOOKUP(2,SignDiff!$A$7:$K$8,DK222,1),VLOOKUP(2,SignDiff!$A$7:$K$8,DK222,1)),"")</f>
        <v/>
      </c>
      <c r="DB222" s="4" t="str">
        <f t="shared" si="76"/>
        <v/>
      </c>
      <c r="DC222" s="4" t="str">
        <f t="shared" si="77"/>
        <v/>
      </c>
      <c r="DD222" s="4" t="str">
        <f>IF(OR(ISNUMBER(CY222),CY222="0**"),IF(CY222="0**",VLOOKUP(0,'ISI-ISS'!$A$2:$C$43,2,1),IF(CY222&lt;0,VLOOKUP(ABS(CY222),'ISI-ISS'!$A$2:$C$43,2,1),VLOOKUP(ABS(CY222),'ISI-ISS'!$A$2:$C$43,3,1))),"")</f>
        <v/>
      </c>
      <c r="DE222" s="4" t="str">
        <f t="shared" si="78"/>
        <v/>
      </c>
      <c r="DF222" s="4" t="str">
        <f>IF(OR(ISNUMBER(DE222),DE222="0**"),IF(ISNUMBER(DE222),DE222/ABS(DE222)*VLOOKUP(2,SignDiff!$A$3:$K$4,DK222,1),VLOOKUP(2,SignDiff!$A$3:$K$4,DK222,1)),"")</f>
        <v/>
      </c>
      <c r="DG222" s="4" t="str">
        <f>IF(OR(ISNUMBER(DE222),DE222="0**"),IF(ISNUMBER(DE222),DE222/ABS(DE222)*VLOOKUP(2,SignDiff!$A$7:$K$8,DK222,1),VLOOKUP(2,SignDiff!$A$7:$K$8,DK222,1)),"")</f>
        <v/>
      </c>
      <c r="DH222" s="4" t="str">
        <f t="shared" si="79"/>
        <v/>
      </c>
      <c r="DI222" s="4" t="str">
        <f t="shared" si="80"/>
        <v/>
      </c>
      <c r="DJ222" s="4" t="str">
        <f>IF(OR(ISNUMBER(DE222),DE222="0**"),IF(DE222="0**",VLOOKUP(0,'ISI-ISM'!$A$2:$C$43,2,1),IF(DE222&lt;0,VLOOKUP(ABS(DE222),'ISI-ISM'!$A$2:$C$43,2,1),VLOOKUP(ABS(DE222),'ISI-ISM'!$A$2:$C$43,3,1))),"")</f>
        <v/>
      </c>
      <c r="DK222" s="4" t="str">
        <f>IF(ISERROR(VLOOKUP(N222,age!$A$2:$C$11,2,1)),"",VLOOKUP(N222,age!$A$2:$C$11,2,1))</f>
        <v/>
      </c>
      <c r="DL222" s="4" t="str">
        <f>IF(ISERROR(VLOOKUP(N222,age!$A$2:$C$11,3,1)),"",VLOOKUP(N222,age!$A$2:$C$11,3,1))</f>
        <v/>
      </c>
      <c r="DM222" s="4">
        <f t="shared" si="67"/>
        <v>0</v>
      </c>
      <c r="DN222" s="4">
        <f t="shared" si="68"/>
        <v>0</v>
      </c>
      <c r="DO222" s="4">
        <f t="shared" si="69"/>
        <v>0</v>
      </c>
      <c r="DP222" s="4">
        <f t="shared" si="70"/>
        <v>0</v>
      </c>
      <c r="DQ222" s="4">
        <f t="shared" si="71"/>
        <v>0</v>
      </c>
      <c r="DR222" s="9" t="str">
        <f t="shared" si="81"/>
        <v/>
      </c>
      <c r="DS222" s="9" t="str">
        <f t="shared" si="82"/>
        <v/>
      </c>
      <c r="DT222" s="9" t="str">
        <f t="shared" si="83"/>
        <v/>
      </c>
      <c r="DU222" s="9" t="str">
        <f t="shared" si="84"/>
        <v/>
      </c>
      <c r="DV222" s="9" t="str">
        <f t="shared" si="85"/>
        <v/>
      </c>
      <c r="DW222" s="9" t="str">
        <f t="shared" si="86"/>
        <v/>
      </c>
      <c r="DX222" s="9" t="str">
        <f t="shared" si="87"/>
        <v/>
      </c>
      <c r="DY222" s="9" t="str">
        <f>IF(AND(ISNUMBER(AJ222),ISNUMBER(DK222)),IF(AJ222-VLOOKUP(BI222,NyFi!$L$2:$V$4,DK222,1)&lt;1,1,AJ222-VLOOKUP(BI222,NyFi!$L$2:$V$4,DK222,1)),"")</f>
        <v/>
      </c>
      <c r="DZ222" s="9" t="str">
        <f>IF(AND(ISNUMBER(DK222),DK222&lt;8),IF(AND(ISNUMBER(AK222),ISNUMBER(DK222)),IF(AK222-VLOOKUP(BI222,NyGs!$L$2:$V$4,DK222,1)&lt;1,1,AK222-VLOOKUP(BI222,NyGs!$L$2:$V$4,DK222,1)),""),"")</f>
        <v/>
      </c>
      <c r="EA222" s="9" t="str">
        <f>IF(AND(ISNUMBER(AL222),ISNUMBER(DK222)),IF(AL222-VLOOKUP(BI222,NyRm!$L$2:$V$4,DK222,1)&lt;1,1,AL222-VLOOKUP(BI222,NyRm!$L$2:$V$4,DK222,1)),"")</f>
        <v/>
      </c>
      <c r="EB222" s="9" t="str">
        <f>IF(AND(ISNUMBER(AM222),ISNUMBER(DK222)),IF(AM222-VLOOKUP(BI222,NyFm!$L$2:$V$4,DK222,1)&lt;1,1,AM222-VLOOKUP(BI222,NyFm!$L$2:$V$4,DK222,1)),"")</f>
        <v/>
      </c>
      <c r="EC222" s="9" t="str">
        <f>IF(AND(ISNUMBER(DK222),DK222&lt;8),IF(AND(ISNUMBER(AN222),ISNUMBER(DK222)),IF(AN222-VLOOKUP(BI222,NyLi1R!$L$2:$V$4,DK222,1)&lt;1,1,AN222-VLOOKUP(BI222,NyLi1R!$L$2:$V$4,DK222,1)),""),"")</f>
        <v/>
      </c>
      <c r="ED222" s="9" t="str">
        <f>IF(AND(ISNUMBER(DK222),DK222&lt;8),IF(AND(ISNUMBER(AO222),ISNUMBER(DK222)),IF(AO222-VLOOKUP(BI222,NyLi1E!$L$2:$V$4,DK222,1)&lt;1,1,AO222-VLOOKUP(BI222,NyLi1E!$L$2:$V$4,DK222,1)),""),"")</f>
        <v/>
      </c>
      <c r="EE222" s="9" t="str">
        <f>IF(AND(ISNUMBER(DK222),DK222&lt;8),IF(AND(ISNUMBER(AP222),ISNUMBER(DK222)),IF(AP222-VLOOKUP(BI222,NyLi1T!$L$2:$V$4,DK222,1)&lt;1,1,AP222-VLOOKUP(BI222,NyLi1T!$L$2:$V$4,DK222,1)),""),"")</f>
        <v/>
      </c>
      <c r="EF222" s="9" t="str">
        <f>IF(AND(ISNUMBER(DK222),DK222&gt;7),IF(AND(ISNUMBER(AQ222),ISNUMBER(DK222)),IF(AQ222-VLOOKUP(BI222,NyLi2R!$L$2:$V$4,DK222,1)&lt;1,1,AQ222-VLOOKUP(BI222,NyLi2R!$L$2:$V$4,DK222,1)),""),"")</f>
        <v/>
      </c>
      <c r="EG222" s="9" t="str">
        <f>IF(AND(ISNUMBER(DK222),DK222&gt;7),IF(AND(ISNUMBER(AR222),ISNUMBER(DK222)),IF(AR222-VLOOKUP(BI222,NyLi2E!$L$2:$V$4,DK222,1)&lt;1,1,AR222-VLOOKUP(BI222,NyLi2E!$L$2:$V$4,DK222,1)),""),"")</f>
        <v/>
      </c>
      <c r="EH222" s="9" t="str">
        <f>IF(AND(ISNUMBER(DK222),DK222&gt;7),IF(AND(ISNUMBER(AS222),ISNUMBER(DK222)),IF(AS222-VLOOKUP(BI222,NyLi2T!$L$2:$V$4,DK222,1)&lt;1,1,AS222-VLOOKUP(BI222,NyLi2T!$L$2:$V$4,DK222,1)),""),"")</f>
        <v/>
      </c>
      <c r="EI222" s="9" t="str">
        <f>IF(AND(ISNUMBER(DK222),DK222&lt;8),IF(AND(ISNUMBER(AT222),ISNUMBER(DK222)),IF(AT222-VLOOKUP(BI222,NySs!$L$2:$V$4,DK222,1)&lt;1,1,AT222-VLOOKUP(BI222,NySs!$L$2:$V$4,DK222,1)),""),"")</f>
        <v/>
      </c>
      <c r="EJ222" s="9" t="str">
        <f>IF(AND(ISNUMBER(DK222),DK222&lt;9),IF(AND(ISNUMBER(AU222),ISNUMBER(DK222)),IF(AU222-VLOOKUP(BI222,NyEo!$L$2:$V$4,DK222,1)&lt;1,1,AU222-VLOOKUP(BI222,NyEo!$L$2:$V$4,DK222,1)),""),"")</f>
        <v/>
      </c>
      <c r="EK222" s="9" t="str">
        <f>IF(AND(ISNUMBER(DK222),DK222&gt;7),IF(AND(ISNUMBER(AV222),ISNUMBER(DK222)),IF(AV222-VLOOKUP(BI222,NyHt!$L$2:$V$4,DK222,1)&lt;1,1,AV222-VLOOKUP(BI222,NyHt!$L$2:$V$4,DK222,1)),""),"")</f>
        <v/>
      </c>
      <c r="EL222" s="9" t="str">
        <f>IF(AND(ISNUMBER(AW222),ISNUMBER(DK222)),IF(AW222-VLOOKUP(BI222,NySiF!$L$2:$V$4,DK222,1)&lt;1,1,AW222-VLOOKUP(BI222,NySiF!$L$2:$V$4,DK222,1)),"")</f>
        <v/>
      </c>
      <c r="EM222" s="9" t="str">
        <f>IF(AND(ISNUMBER(AX222),ISNUMBER(DK222)),IF(AX222-VLOOKUP(BI222,NySiB!$L$2:$V$4,DK222,1)&lt;1,1,AX222-VLOOKUP(BI222,NySiB!$L$2:$V$4,DK222,1)),"")</f>
        <v/>
      </c>
      <c r="EN222" s="9" t="str">
        <f>IF(AND(ISNUMBER(AY222),ISNUMBER(DK222)),IF(AY222-VLOOKUP(BI222,NySiT!$L$2:$V$4,DK222,1)&lt;1,1,AY222-VLOOKUP(BI222,NySiT!$L$2:$V$4,DK222,1)),"")</f>
        <v/>
      </c>
      <c r="EO222" s="9" t="str">
        <f>IF(AND(ISNUMBER(AZ222),ISNUMBER(DK222)),IF(AZ222-VLOOKUP(BI222,NyVs!$L$2:$V$4,DK222,1)&lt;1,1,AZ222-VLOOKUP(BI222,NyVs!$L$2:$V$4,DK222,1)),"")</f>
        <v/>
      </c>
      <c r="EP222" s="9" t="str">
        <f>IF(AND(ISNUMBER(BA222),ISNUMBER(DK222)),IF(BA222-VLOOKUP(BI222,NyPp!$L$2:$V$4,DK222,1)&lt;1,1,BA222-VLOOKUP(BI222,NyPp!$L$2:$V$4,DK222,1)),"")</f>
        <v/>
      </c>
      <c r="EQ222" s="9" t="str">
        <f>IF(AND(ISNUMBER(BB222),ISNUMBER(DK222)),IF(BB222-VLOOKUP(BI222,NyIGS!$L$2:$V$4,DK222,1)&lt;40,40,BB222-VLOOKUP(BI222,NyIGS!$L$2:$V$4,DK222,1)),"")</f>
        <v/>
      </c>
      <c r="ER222" s="9" t="str">
        <f>IF(AND(ISNUMBER(BC222),ISNUMBER(DK222)),IF(BC222-VLOOKUP(BI222,NyIRS!$L$2:$V$4,DK222,1)&lt;40,40,BC222-VLOOKUP(BI222,NyIRS!$L$2:$V$4,DK222,1)),"")</f>
        <v/>
      </c>
      <c r="ES222" s="9" t="str">
        <f>IF(AND(ISNUMBER(BD222),ISNUMBER(DK222)),IF(BD222-VLOOKUP(BI222,NyIES!$L$2:$V$4,DK222,1)&lt;40,40,BD222-VLOOKUP(BI222,NyIES!$L$2:$V$4,DK222,1)),"")</f>
        <v/>
      </c>
      <c r="ET222" s="9" t="str">
        <f>IF(AND(ISNUMBER(BE222),ISNUMBER(DK222)),IF(BE222-VLOOKUP(BI222,NyISI!$L$2:$V$4,DK222,1)&lt;40,40,BE222-VLOOKUP(BI222,NyISI!$L$2:$V$4,DK222,1)),"")</f>
        <v/>
      </c>
      <c r="EU222" s="9" t="str">
        <f>IF(AND(ISNUMBER(DK222),DK222&lt;8),IF(AND(ISNUMBER(BF222),ISNUMBER(DK222)),IF(BF222-VLOOKUP(BI222,NyISS!$L$2:$V$4,DK222,1)&lt;40,40,BF222-VLOOKUP(BI222,NyISS!$L$2:$V$4,DK222,1)),""),"")</f>
        <v/>
      </c>
      <c r="EV222" s="9" t="str">
        <f>IF(AND(ISNUMBER(DK222),DK222&gt;7),IF(AND(ISNUMBER(BG222),ISNUMBER(DK222)),IF(BG222-VLOOKUP(BI222,NyISM!$L$2:$V$4,DK222,1)&lt;40,40,BG222-VLOOKUP(BI222,NyISM!$L$2:$V$4,DK222,1)),""),"")</f>
        <v/>
      </c>
      <c r="EW222" s="9" t="str">
        <f>IF(AND(ISNUMBER(BH222),ISNUMBER(DK222)),IF(BH222-VLOOKUP(BI222,NyIAM!$L$2:$V$4,DK222,1)&lt;40,40,BH222-VLOOKUP(BI222,NyIAM!$L$2:$V$4,DK222,1)),"")</f>
        <v/>
      </c>
      <c r="EX222" s="9" t="str">
        <f>IF(AND(ISNUMBER(AJ222),ISNUMBER(DK222)),IF(AJ222+VLOOKUP(BI222,NyFi!$L$2:$V$4,DK222,1)&gt;19,19,AJ222+VLOOKUP(BI222,NyFi!$L$2:$V$4,DK222,1)),"")</f>
        <v/>
      </c>
      <c r="EY222" s="9" t="str">
        <f>IF(AND(ISNUMBER(DK222),DK222&lt;8),IF(AND(ISNUMBER(AK222),ISNUMBER(DK222)),IF(AK222+VLOOKUP(BI222,NyGs!$L$2:$V$4,DK222,1)&gt;19,19,AK222+VLOOKUP(BI222,NyGs!$L$2:$V$4,DK222,1)),""),"")</f>
        <v/>
      </c>
      <c r="EZ222" s="9" t="str">
        <f>IF(AND(ISNUMBER(AL222),ISNUMBER(DK222)),IF(AL222+VLOOKUP(BI222,NyRm!$L$2:$V$4,DK222,1)&gt;19,19,AL222+VLOOKUP(BI222,NyRm!$L$2:$V$4,DK222,1)),"")</f>
        <v/>
      </c>
      <c r="FA222" s="9" t="str">
        <f>IF(AND(ISNUMBER(AM222),ISNUMBER(DK222)),IF(AM222+VLOOKUP(BI222,NyFm!$L$2:$V$4,DK222,1)&gt;19,19,AM222+VLOOKUP(BI222,NyFm!$L$2:$V$4,DK222,1)),"")</f>
        <v/>
      </c>
      <c r="FB222" s="9" t="str">
        <f>IF(AND(ISNUMBER(DK222),DK222&lt;8),IF(AND(ISNUMBER(AN222),ISNUMBER(DK222)),IF(AN222+VLOOKUP(BI222,NyLi1R!$L$2:$V$4,DK222,1)&gt;19,19,AN222+VLOOKUP(BI222,NyLi1R!$L$2:$V$4,DK222,1)),""),"")</f>
        <v/>
      </c>
      <c r="FC222" s="9" t="str">
        <f>IF(AND(ISNUMBER(DK222),DK222&lt;8),IF(AND(ISNUMBER(AO222),ISNUMBER(DK222)),IF(AO222+VLOOKUP(BI222,NyLi1E!$L$2:$V$4,DK222,1)&gt;19,19,AO222+VLOOKUP(BI222,NyLi1E!$L$2:$V$4,DK222,1)),""),"")</f>
        <v/>
      </c>
      <c r="FD222" s="9" t="str">
        <f>IF(AND(ISNUMBER(DK222),DK222&lt;8),IF(AND(ISNUMBER(AP222),ISNUMBER(DK222)),IF(AP222+VLOOKUP(BI222,NyLi1T!$L$2:$V$4,DK222,1)&gt;19,19,AP222+VLOOKUP(BI222,NyLi1T!$L$2:$V$4,DK222,1)),""),"")</f>
        <v/>
      </c>
      <c r="FE222" s="9" t="str">
        <f>IF(AND(ISNUMBER(DK222),DK222&gt;7),IF(AND(ISNUMBER(AQ222),ISNUMBER(DK222)),IF(AQ222+VLOOKUP(BI222,NyLi2R!$L$2:$V$4,DK222,1)&gt;19,19,AQ222+VLOOKUP(BI222,NyLi2R!$L$2:$V$4,DK222,1)),""),"")</f>
        <v/>
      </c>
      <c r="FF222" s="9" t="str">
        <f>IF(AND(ISNUMBER(DK222),DK222&gt;7),IF(AND(ISNUMBER(AR222),ISNUMBER(DK222)),IF(AR222+VLOOKUP(BI222,NyLi2E!$L$2:$V$4,DK222,1)&gt;19,19,AR222+VLOOKUP(BI222,NyLi2E!$L$2:$V$4,DK222,1)),""),"")</f>
        <v/>
      </c>
      <c r="FG222" s="9" t="str">
        <f>IF(AND(ISNUMBER(DK222),DK222&gt;7),IF(AND(ISNUMBER(AS222),ISNUMBER(DK222)),IF(AS222+VLOOKUP(BI222,NyLi2T!$L$2:$V$4,DK222,1)&gt;19,19,AS222+VLOOKUP(BI222,NyLi2T!$L$2:$V$4,DK222,1)),""),"")</f>
        <v/>
      </c>
      <c r="FH222" s="9" t="str">
        <f>IF(AND(ISNUMBER(DK222),DK222&lt;8),IF(AND(ISNUMBER(AT222),ISNUMBER(DK222)),IF(AT222+VLOOKUP(BI222,NySs!$L$2:$V$4,DK222,1)&gt;19,19,AT222+VLOOKUP(BI222,NySs!$L$2:$V$4,DK222,1)),""),"")</f>
        <v/>
      </c>
      <c r="FI222" s="9" t="str">
        <f>IF(AND(ISNUMBER(DK222),DK222&lt;9),IF(AND(ISNUMBER(AU222),ISNUMBER(DK222)),IF(AU222+VLOOKUP(BI222,NyEo!$L$2:$V$4,DK222,1)&gt;19,19,AU222+VLOOKUP(BI222,NyEo!$L$2:$V$4,DK222,1)),""),"")</f>
        <v/>
      </c>
      <c r="FJ222" s="9" t="str">
        <f>IF(AND(ISNUMBER(DK222),DK222&gt;7),IF(AND(ISNUMBER(AV222),ISNUMBER(DK222)),IF(AV222+VLOOKUP(BI222,NyHt!$L$2:$V$4,DK222,1)&gt;19,19,AV222+VLOOKUP(BI222,NyHt!$L$2:$V$4,DK222,1)),""),"")</f>
        <v/>
      </c>
      <c r="FK222" s="9" t="str">
        <f>IF(AND(ISNUMBER(AW222),ISNUMBER(DK222)),IF(AW222+VLOOKUP(BI222,NySiF!$L$2:$V$4,DK222,1)&gt;19,19,AW222+VLOOKUP(BI222,NySiF!$L$2:$V$4,DK222,1)),"")</f>
        <v/>
      </c>
      <c r="FL222" s="9" t="str">
        <f>IF(AND(ISNUMBER(AX222),ISNUMBER(DK222)),IF(AX222+VLOOKUP(BI222,NySiB!$L$2:$V$4,DK222,1)&gt;19,19,AX222+VLOOKUP(BI222,NySiB!$L$2:$V$4,DK222,1)),"")</f>
        <v/>
      </c>
      <c r="FM222" s="9" t="str">
        <f>IF(AND(ISNUMBER(AY222),ISNUMBER(DK222)),IF(AY222+VLOOKUP(BI222,NySiT!$L$2:$V$4,DK222,1)&gt;19,19,AY222+VLOOKUP(BI222,NySiT!$L$2:$V$4,DK222,1)),"")</f>
        <v/>
      </c>
      <c r="FN222" s="9" t="str">
        <f>IF(AND(ISNUMBER(AZ222),ISNUMBER(DK222)),IF(AZ222+VLOOKUP(BI222,NyVs!$L$2:$V$4,DK222,1)&gt;19,19,AZ222+VLOOKUP(BI222,NyVs!$L$2:$V$4,DK222,1)),"")</f>
        <v/>
      </c>
      <c r="FO222" s="9" t="str">
        <f>IF(AND(ISNUMBER(BA222),ISNUMBER(DK222)),IF(BA222+VLOOKUP(BI222,NyPp!$L$2:$V$4,DK222,1)&gt;19,19,BA222+VLOOKUP(BI222,NyPp!$L$2:$V$4,DK222,1)),"")</f>
        <v/>
      </c>
      <c r="FP222" s="9" t="str">
        <f>IF(AND(ISNUMBER(BB222),ISNUMBER(DK222)),IF(BB222+VLOOKUP(BI222,NyIGS!$L$2:$V$4,DK222,1)&gt;160,160,BB222+VLOOKUP(BI222,NyIGS!$L$2:$V$4,DK222,1)),"")</f>
        <v/>
      </c>
      <c r="FQ222" s="9" t="str">
        <f>IF(AND(ISNUMBER(BC222),ISNUMBER(DK222)),IF(BC222+VLOOKUP(BI222,NyIRS!$L$2:$V$4,DK222,1)&gt;160,160,BC222+VLOOKUP(BI222,NyIRS!$L$2:$V$4,DK222,1)),"")</f>
        <v/>
      </c>
      <c r="FR222" s="9" t="str">
        <f>IF(AND(ISNUMBER(BD222),ISNUMBER(DK222)),IF(BD222+VLOOKUP(BI222,NyIES!$L$2:$V$4,DK222,1)&gt;160,160, BD222+VLOOKUP(BI222,NyIES!$L$2:$V$4,DK222,1)),"")</f>
        <v/>
      </c>
      <c r="FS222" s="9" t="str">
        <f>IF(AND(ISNUMBER(BE222),ISNUMBER(DK222)),IF(BE222+VLOOKUP(BI222,NyISI!$L$2:$V$4,DK222,1)&gt;160,160,BE222+VLOOKUP(BI222,NyISI!$L$2:$V$4,DK222,1)),"")</f>
        <v/>
      </c>
      <c r="FT222" s="9" t="str">
        <f>IF(AND(ISNUMBER(DK222),DK222&lt;8),IF(AND(ISNUMBER(BF222),ISNUMBER(DK222)),IF(BF222+VLOOKUP(BI222,NyISS!$L$2:$V$4,DK222,1)&gt;160,160,BF222+VLOOKUP(BI222,NyISS!$L$2:$V$4,DK222,1)),""),"")</f>
        <v/>
      </c>
      <c r="FU222" s="9" t="str">
        <f>IF(AND(ISNUMBER(DK222),DK222&gt;7),IF(AND(ISNUMBER(BG222),ISNUMBER(DK222)),IF(BG222+VLOOKUP(BI222,NyISM!$L$2:$V$4,DK222,1)&gt;160,160,BG222+VLOOKUP(BI222,NyISM!$L$2:$V$4,DK222,1)),""),"")</f>
        <v/>
      </c>
      <c r="FV222" s="9" t="str">
        <f>IF(AND(ISNUMBER(BH222),ISNUMBER(DK222)),IF(BH222+VLOOKUP(BI222,NyIAM!$L$2:$V$4,DK222,1)&gt;160,160,BH222+VLOOKUP(BI222,NyIAM!$L$2:$V$4,DK222,1)),"")</f>
        <v/>
      </c>
    </row>
    <row r="223" spans="1:178" x14ac:dyDescent="0.2">
      <c r="A223" s="51"/>
      <c r="B223" s="51"/>
      <c r="C223" s="51"/>
      <c r="D223" s="51"/>
      <c r="E223" s="51"/>
      <c r="F223" s="51"/>
      <c r="G223" s="51"/>
      <c r="H223" s="51"/>
      <c r="I223" s="51"/>
      <c r="J223" s="52"/>
      <c r="K223" s="52"/>
      <c r="L223" s="53"/>
      <c r="M223" s="53"/>
      <c r="N223" s="58" t="str">
        <f t="shared" si="66"/>
        <v/>
      </c>
      <c r="O223" s="53"/>
      <c r="P223" s="53"/>
      <c r="Q223" s="53"/>
      <c r="R223" s="53"/>
      <c r="S223" s="53"/>
      <c r="T223" s="53"/>
      <c r="U223" s="53"/>
      <c r="V223" s="53"/>
      <c r="W223" s="53"/>
      <c r="X223" s="53"/>
      <c r="Y223" s="53"/>
      <c r="Z223" s="53"/>
      <c r="AA223" s="53"/>
      <c r="AB223" s="53"/>
      <c r="AC223" s="53"/>
      <c r="AD223" s="53"/>
      <c r="AE223" s="53"/>
      <c r="AF223" s="53"/>
      <c r="AG223" s="53"/>
      <c r="AH223" s="53"/>
      <c r="AI223" s="53"/>
      <c r="AJ223" s="4" t="str">
        <f>IF(O223="","",IF(ISNUMBER(N223),VLOOKUP(O223,NyFi!$A$2:$K$40,DK223),""))</f>
        <v/>
      </c>
      <c r="AK223" s="4" t="str">
        <f>IF(P223="","",IF(AND(ISNUMBER(N223),DK223&lt;8),VLOOKUP(P223,NyGs!$A$2:$G$41,DK223),""))</f>
        <v/>
      </c>
      <c r="AL223" s="4" t="str">
        <f>IF(AA223="","",IF(ISNUMBER(N223),VLOOKUP(AA223,NyRm!$A$2:$K$56,DK223),""))</f>
        <v/>
      </c>
      <c r="AM223" s="4" t="str">
        <f>IF(Z223="","",IF(ISNUMBER(N223),VLOOKUP(Z223,NyFm!$A$2:$K$46,DK223),""))</f>
        <v/>
      </c>
      <c r="AN223" s="4" t="str">
        <f>IF(U223="","",IF(AND(ISNUMBER(N223),DK223&lt;8),VLOOKUP(U223,NyLi1R!$A$2:$G$20,DK223),""))</f>
        <v/>
      </c>
      <c r="AO223" s="4" t="str">
        <f>IF(V223="","",IF(AND(ISNUMBER(N223),DK223&lt;8),VLOOKUP(V223,NyLi1E!$A$2:$G$20,DK223),""))</f>
        <v/>
      </c>
      <c r="AP223" s="4" t="str">
        <f>IF(AND(ISNUMBER(N223),ISNUMBER(AN223),ISNUMBER(AO223),DK223&lt;8),VLOOKUP(AN223+AO223,NyLi1T!$A$2:$G$40,DK223),"")</f>
        <v/>
      </c>
      <c r="AQ223" s="4" t="str">
        <f>IF(W223="","",IF(AND(ISNUMBER(N223),DK223&gt;7),VLOOKUP(W223,NyLi2R!$A$2:$K$20,DK223),""))</f>
        <v/>
      </c>
      <c r="AR223" s="4" t="str">
        <f>IF(X223="","",IF(AND(ISNUMBER(N223),DK223&gt;7),VLOOKUP(X223,NyLi2E!$A$2:$K$20,DK223),""))</f>
        <v/>
      </c>
      <c r="AS223" s="4" t="str">
        <f>IF(AND(ISNUMBER(N223),ISNUMBER(AQ223),ISNUMBER(AR223),DK223&gt;7),VLOOKUP(AQ223+AR223,NyLi2T!$A$2:$K$40,DK223),"")</f>
        <v/>
      </c>
      <c r="AT223" s="4" t="str">
        <f>IF(AE223="","",IF(AND(ISNUMBER(N223),DK223&lt;8),VLOOKUP(AE223,NySs!$A$2:$G$28,DK223),""))</f>
        <v/>
      </c>
      <c r="AU223" s="4" t="str">
        <f>IF(AD223="","",IF(AND(ISNUMBER(N223),DK223&lt;9),VLOOKUP(AD223,NyEo!$A$2:$H$22,DK223),""))</f>
        <v/>
      </c>
      <c r="AV223" s="4" t="str">
        <f>IF(Q223="","",IF(AND(ISNUMBER(N223),DK223&gt;7),VLOOKUP(Q223,NyHt!$A$2:$K$17,DK223),""))</f>
        <v/>
      </c>
      <c r="AW223" s="4" t="str">
        <f>IF(R223="","",IF(ISNUMBER(N223),VLOOKUP(R223,NySiF!$A$2:$K$18,DK223),""))</f>
        <v/>
      </c>
      <c r="AX223" s="4" t="str">
        <f>IF(S223="","",IF(ISNUMBER(N223),VLOOKUP(S223,NySiB!$A$2:$K$16,DK223),""))</f>
        <v/>
      </c>
      <c r="AY223" s="4" t="str">
        <f>IF(T223="","",IF(ISNUMBER(N223),VLOOKUP(T223,NySiT!$A$2:$K$32,DK223),""))</f>
        <v/>
      </c>
      <c r="AZ223" s="4" t="str">
        <f>IF(Y223="","",IF(ISNUMBER(N223),VLOOKUP(Y223,NyVs!$A$2:$K$86,DK223),""))</f>
        <v/>
      </c>
      <c r="BA223" s="4" t="str">
        <f>IF(AI223="","",IF(ISNUMBER(N223),VLOOKUP(AI223,NyPp!$A$2:$K$202,DK223),""))</f>
        <v/>
      </c>
      <c r="BB223" s="4" t="str">
        <f>IF(AND(ISNUMBER(AJ223),ISNUMBER(AK223),ISNUMBER(AL223),ISNUMBER(AM223),DK223&lt;8),IF(COUNTIF(O223,0)+COUNTIF(P223,0)+COUNTIF(AA223,0)+COUNTIF(Z223,0)&gt;1,"",VLOOKUP(AJ223+AK223+AL223+AM223,NyIGS!$A$2:$K$78,DK223)),IF(AND(ISNUMBER(AJ223),ISNUMBER(AL223),ISNUMBER(AM223),ISNUMBER(AS223),DK223&gt;7),IF(COUNTIF(O223,0)+COUNTIF(AA223,0)+COUNTIF(Z223,0)+AND(COUNTIF(W223,0),COUNTIF(X223,0))&gt;1,"",VLOOKUP(AJ223+AL223+AM223+AS223,NyIGS!$A$2:$K$78,DK223)),""))</f>
        <v/>
      </c>
      <c r="BC223" s="4" t="str">
        <f>IF(AND(ISNUMBER(AJ223),ISNUMBER(AN223),ISNUMBER(AT223),DK223&lt;8),IF(COUNTIF(O223,0)+COUNTIF(U223,0)+COUNTIF(AE223,0)&gt;1,"",VLOOKUP(AJ223+AN223+AT223,NyIRS!$A$2:$K$59,DK223)),IF(AND(ISNUMBER(AJ223),ISNUMBER(AQ223),DK223&gt;7),IF(COUNTIF(O223,0)+COUNTIF(W223,0)&gt;1,"",VLOOKUP(AJ223+AQ223,NyIRS!$A$2:$K$59,DK223)),""))</f>
        <v/>
      </c>
      <c r="BD223" s="4" t="str">
        <f>IF(AND(ISNUMBER(AK223),ISNUMBER(AL223),ISNUMBER(AM223),DK223&lt;8),IF(COUNTIF(P223,0)+COUNTIF(AA223,0)+COUNTIF(Z223,0)&gt;1,"",VLOOKUP(AK223+AL223+AM223,NyIES!$A$2:$K$59,DK223)),IF(AND(ISNUMBER(AL223),ISNUMBER(AM223),ISNUMBER(AR223),DK223&gt;7),IF(COUNTIF(AA223,0)+COUNTIF(Z223,0)+COUNTIF(X223,0)&gt;1,"",VLOOKUP(AL223+AM223+AR223,NyIES!$A$2:$K$59,DK223)),""))</f>
        <v/>
      </c>
      <c r="BE223" s="4" t="str">
        <f>IF(AND(ISNUMBER(AJ223),ISNUMBER(AP223),ISNUMBER(AU223),DK223&lt;8),IF(COUNTIF(O223,0)+AND(COUNTIF(U223,0),COUNTIF(V223,0))+COUNTIF(AD223,0)&gt;1,"",VLOOKUP(AJ223+AP223+AU223,NyISI!$A$2:$K$59,DK223)),IF(AND(ISNUMBER(AS223),ISNUMBER(AU223),ISNUMBER(AV223),DK223=8),IF(COUNTIF(AD223,0)+COUNTIF(Q223,0)+AND(COUNTIF(W223,0),COUNTIF(X223,0))&gt;1,"",VLOOKUP(AS223+AU223+AV223,NyISI!$A$2:$K$59,DK223)),IF(AND(ISNUMBER(AS223),ISNUMBER(AV223),DK223&gt;8),IF(COUNTIF(Q223,0)+AND(COUNTIF(W223,0),COUNTIF(X223,0))&gt;1,"",VLOOKUP(AS223+AV223,NyISI!$A$2:$K$59,DK223)),"")))</f>
        <v/>
      </c>
      <c r="BF223" s="4" t="str">
        <f>IF(AND(ISNUMBER(AT223),ISNUMBER(AK223),ISNUMBER(AL223),ISNUMBER(AM223),DK223&lt;8),IF(COUNTIF(P223,0)+COUNTIF(AA223,0)+COUNTIF(Z223,0)+COUNTIF(AE223,0)&gt;1,"",VLOOKUP(AT223+AK223+AL223+AM223,NyISS!$A$2:$G$78,DK223)),"")</f>
        <v/>
      </c>
      <c r="BG223" s="4" t="str">
        <f>IF(AND(ISNUMBER(AJ223),ISNUMBER(AL223),ISNUMBER(AM223),DK223&gt;7),IF(COUNTIF(O223,0)+COUNTIF(AA223,0)+COUNTIF(Z223,0)&gt;1,"",VLOOKUP(AJ223+AL223+AM223,NyISM!$A$2:$K$59,DK223)),"")</f>
        <v/>
      </c>
      <c r="BH223" s="4" t="str">
        <f>IF(AND(ISNUMBER(AY223),ISNUMBER(AZ223)),IF(COUNTIF(T223,0)+COUNTIF(Y223,0)&gt;1,"",VLOOKUP(AY223+AZ223,NyIAM!$A$2:$K$40,DK223)),"")</f>
        <v/>
      </c>
      <c r="BJ223" s="4" t="str">
        <f>IF(ISNUMBER(BB223),VLOOKUP(BB223,Percentil!$A$2:$B$122,2,1),"")</f>
        <v/>
      </c>
      <c r="BK223" s="4" t="str">
        <f>IF(ISNUMBER(BC223),VLOOKUP(BC223,Percentil!$A$2:$B$122,2,1),"")</f>
        <v/>
      </c>
      <c r="BL223" s="4" t="str">
        <f>IF(ISNUMBER(BD223),VLOOKUP(BD223,Percentil!$A$2:$B$122,2,1),"")</f>
        <v/>
      </c>
      <c r="BM223" s="4" t="str">
        <f>IF(ISNUMBER(BE223),VLOOKUP(BE223,Percentil!$A$2:$B$122,2,1),"")</f>
        <v/>
      </c>
      <c r="BN223" s="4" t="str">
        <f>IF(ISNUMBER(BF223),VLOOKUP(BF223,Percentil!$A$2:$B$122,2,1),"")</f>
        <v/>
      </c>
      <c r="BO223" s="4" t="str">
        <f>IF(ISNUMBER(BG223),VLOOKUP(BG223,Percentil!$A$2:$B$122,2,1),"")</f>
        <v/>
      </c>
      <c r="BP223" s="4" t="str">
        <f>IF(ISNUMBER(BH223),VLOOKUP(BH223,Percentil!$A$2:$B$122,2,1),"")</f>
        <v/>
      </c>
      <c r="BQ223" s="4" t="str">
        <f>IF(AND(ISNUMBER(AJ223),ISNUMBER(DK223)),IF(AJ223-VLOOKUP(BI223,NyFi!$L$2:$V$4,DK223,1)&lt;1,1 &amp; " - " &amp; AJ223+VLOOKUP(BI223,NyFi!$L$2:$V$4,DK223,1),IF(AJ223+VLOOKUP(BI223,NyFi!$L$2:$V$4,DK223,1)&gt;19,AJ223-VLOOKUP(BI223,NyFi!$L$2:$V$4,DK223,1) &amp; " - " &amp; 19,AJ223-VLOOKUP(BI223,NyFi!$L$2:$V$4,DK223,1) &amp; " - " &amp; AJ223+VLOOKUP(BI223,NyFi!$L$2:$V$4,DK223,1))),"")</f>
        <v/>
      </c>
      <c r="BR223" s="4" t="str">
        <f>IF(AND(ISNUMBER(DK223),DK223&lt;8),IF(AND(ISNUMBER(AK223),ISNUMBER(DK223)),IF(AK223-VLOOKUP(BI223,NyGs!$L$2:$V$4,DK223,1)&lt;1,1 &amp; " - " &amp; AK223+VLOOKUP(BI223,NyGs!$L$2:$V$4,DK223,1),IF(AK223+VLOOKUP(BI223,NyGs!$L$2:$V$4,DK223,1)&gt;19,AK223-VLOOKUP(BI223,NyGs!$L$2:$V$4,DK223,1) &amp; " - " &amp; 19,AK223-VLOOKUP(BI223,NyGs!$L$2:$V$4,DK223,1) &amp; " - " &amp; AK223+VLOOKUP(BI223,NyGs!$L$2:$V$4,DK223,1))),""),"")</f>
        <v/>
      </c>
      <c r="BS223" s="4" t="str">
        <f>IF(AND(ISNUMBER(AL223),ISNUMBER(DK223)),IF(AL223-VLOOKUP(BI223,NyRm!$L$2:$V$4,DK223,1)&lt;1,1 &amp; " - " &amp; AL223+VLOOKUP(BI223,NyRm!$L$2:$V$4,DK223,1),IF(AL223+VLOOKUP(BI223,NyRm!$L$2:$V$4,DK223,1)&gt;19,AL223-VLOOKUP(BI223,NyRm!$L$2:$V$4,DK223,1) &amp; " - " &amp; 19,AL223-VLOOKUP(BI223,NyRm!$L$2:$V$4,DK223,1) &amp; " - " &amp; AL223+VLOOKUP(BI223,NyRm!$L$2:$V$4,DK223,1))),"")</f>
        <v/>
      </c>
      <c r="BT223" s="4" t="str">
        <f>IF(AND(ISNUMBER(AM223),ISNUMBER(DK223)),IF(AM223-VLOOKUP(BI223,NyFm!$L$2:$V$4,DK223,1)&lt;1,1 &amp; " - " &amp; AM223+VLOOKUP(BI223,NyFm!$L$2:$V$4,DK223,1),IF(AM223+VLOOKUP(BI223,NyFm!$L$2:$V$4,DK223,1)&gt;19,AM223-VLOOKUP(BI223,NyFm!$L$2:$V$4,DK223,1) &amp; " - " &amp; 19,AM223-VLOOKUP(BI223,NyFm!$L$2:$V$4,DK223,1) &amp; " - " &amp; AM223+VLOOKUP(BI223,NyFm!$L$2:$V$4,DK223,1))),"")</f>
        <v/>
      </c>
      <c r="BU223" s="4" t="str">
        <f>IF(AND(ISNUMBER(DK223),DK223&lt;8),IF(AND(ISNUMBER(AN223),ISNUMBER(DK223)),IF(AN223-VLOOKUP(BI223,NyLi1R!$L$2:$V$4,DK223,1)&lt;1,1 &amp; " - " &amp; AN223+VLOOKUP(BI223,NyLi1R!$L$2:$V$4,DK223,1),IF(AN223+VLOOKUP(BI223,NyLi1R!$L$2:$V$4,DK223,1)&gt;19,AN223-VLOOKUP(BI223,NyLi1R!$L$2:$V$4,DK223,1) &amp; " - " &amp; 19,AN223-VLOOKUP(BI223,NyLi1R!$L$2:$V$4,DK223,1) &amp; " - " &amp; AN223+VLOOKUP(BI223,NyLi1R!$L$2:$V$4,DK223,1))),""),"")</f>
        <v/>
      </c>
      <c r="BV223" s="4" t="str">
        <f>IF(AND(ISNUMBER(DK223),DK223&lt;8),IF(AND(ISNUMBER(AO223),ISNUMBER(DK223)),IF(AO223-VLOOKUP(BI223,NyLi1E!$L$2:$V$4,DK223,1)&lt;1,1 &amp; " - " &amp; AO223+VLOOKUP(BI223,NyLi1E!$L$2:$V$4,DK223,1),IF(AO223+VLOOKUP(BI223,NyLi1E!$L$2:$V$4,DK223,1)&gt;19,AO223-VLOOKUP(BI223,NyLi1E!$L$2:$V$4,DK223,1) &amp; " - " &amp; 19,AO223-VLOOKUP(BI223,NyLi1E!$L$2:$V$4,DK223,1) &amp; " - " &amp; AO223+VLOOKUP(BI223,NyLi1E!$L$2:$V$4,DK223,1))),""),"")</f>
        <v/>
      </c>
      <c r="BW223" s="4" t="str">
        <f>IF(AND(ISNUMBER(DK223),DK223&lt;8),IF(AND(ISNUMBER(AP223),ISNUMBER(DK223)),IF(AP223-VLOOKUP(BI223,NyLi1T!$L$2:$V$4,DK223,1)&lt;1,1 &amp; " - " &amp; AP223+VLOOKUP(BI223,NyLi1T!$L$2:$V$4,DK223,1),IF(AP223+VLOOKUP(BI223,NyLi1T!$L$2:$V$4,DK223,1)&gt;19,AP223-VLOOKUP(BI223,NyLi1T!$L$2:$V$4,DK223,1) &amp; " - " &amp; 19,AP223-VLOOKUP(BI223,NyLi1T!$L$2:$V$4,DK223,1) &amp; " - " &amp; AP223+VLOOKUP(BI223,NyLi1T!$L$2:$V$4,DK223,1))),""),"")</f>
        <v/>
      </c>
      <c r="BX223" s="4" t="str">
        <f>IF(AND(ISNUMBER(DK223),DK223&gt;7),IF(AND(ISNUMBER(AQ223),ISNUMBER(DK223)),IF(AQ223-VLOOKUP(BI223,NyLi2R!$L$2:$V$4,DK223,1)&lt;1,1 &amp; " - " &amp; AQ223+VLOOKUP(BI223,NyLi2R!$L$2:$V$4,DK223,1),IF(AQ223+VLOOKUP(BI223,NyLi2R!$L$2:$V$4,DK223,1)&gt;19,AQ223-VLOOKUP(BI223,NyLi2R!$L$2:$V$4,DK223,1) &amp; " - " &amp; 19,AQ223-VLOOKUP(BI223,NyLi2R!$L$2:$V$4,DK223,1) &amp; " - " &amp; AQ223+VLOOKUP(BI223,NyLi2R!$L$2:$V$4,DK223,1))),""),"")</f>
        <v/>
      </c>
      <c r="BY223" s="4" t="str">
        <f>IF(AND(ISNUMBER(DK223),DK223&gt;7),IF(AND(ISNUMBER(AR223),ISNUMBER(DK223)),IF(AR223-VLOOKUP(BI223,NyLi2E!$L$2:$V$4,DK223,1)&lt;1,1 &amp; " - " &amp; AR223+VLOOKUP(BI223,NyLi2E!$L$2:$V$4,DK223,1),IF(AR223+VLOOKUP(BI223,NyLi2E!$L$2:$V$4,DK223,1)&gt;19,AR223-VLOOKUP(BI223,NyLi2E!$L$2:$V$4,DK223,1) &amp; " - " &amp; 19,AR223-VLOOKUP(BI223,NyLi2E!$L$2:$V$4,DK223,1) &amp; " - " &amp; AR223+VLOOKUP(BI223,NyLi2E!$L$2:$V$4,DK223,1))),""),"")</f>
        <v/>
      </c>
      <c r="BZ223" s="4" t="str">
        <f>IF(AND(ISNUMBER(DK223),DK223&gt;7),IF(AND(ISNUMBER(AS223),ISNUMBER(DK223)),IF(AS223-VLOOKUP(BI223,NyLi2T!$L$2:$V$4,DK223,1)&lt;1,1 &amp; " - " &amp; AS223+VLOOKUP(BI223,NyLi2T!$L$2:$V$4,DK223,1),IF(AS223+VLOOKUP(BI223,NyLi2T!$L$2:$V$4,DK223,1)&gt;19,AS223-VLOOKUP(BI223,NyLi2T!$L$2:$V$4,DK223,1) &amp; " - " &amp; 19,AS223-VLOOKUP(BI223,NyLi2T!$L$2:$V$4,DK223,1) &amp; " - " &amp; AS223+VLOOKUP(BI223,NyLi2T!$L$2:$V$4,DK223,1))),""),"")</f>
        <v/>
      </c>
      <c r="CA223" s="4" t="str">
        <f>IF(AND(ISNUMBER(DK223),DK223&lt;8),IF(AND(ISNUMBER(AT223),ISNUMBER(DK223)),IF(AT223-VLOOKUP(BI223,NySs!$L$2:$V$4,DK223,1)&lt;1,1 &amp; " - " &amp; AT223+VLOOKUP(BI223,NySs!$L$2:$V$4,DK223,1),IF(AT223+VLOOKUP(BI223,NySs!$L$2:$V$4,DK223,1)&gt;19,AT223-VLOOKUP(BI223,NySs!$L$2:$V$4,DK223,1) &amp; " - " &amp; 19,AT223-VLOOKUP(BI223,NySs!$L$2:$V$4,DK223,1) &amp; " - " &amp; AT223+VLOOKUP(BI223,NySs!$L$2:$V$4,DK223,1))),""),"")</f>
        <v/>
      </c>
      <c r="CB223" s="4" t="str">
        <f>IF(AND(ISNUMBER(DK223),DK223&lt;9),IF(AND(ISNUMBER(AU223),ISNUMBER(DK223)),IF(AU223-VLOOKUP(BI223,NyEo!$L$2:$V$4,DK223,1)&lt;1,1 &amp; " - " &amp; AU223+VLOOKUP(BI223,NyEo!$L$2:$V$4,DK223,1),IF(AU223+VLOOKUP(BI223,NyEo!$L$2:$V$4,DK223,1)&gt;19,AU223-VLOOKUP(BI223,NyEo!$L$2:$V$4,DK223,1) &amp; " - " &amp; 19,AU223-VLOOKUP(BI223,NyEo!$L$2:$V$4,DK223,1) &amp; " - " &amp; AU223+VLOOKUP(BI223,NyEo!$L$2:$V$4,DK223,1))),""),"")</f>
        <v/>
      </c>
      <c r="CC223" s="4" t="str">
        <f>IF(AND(ISNUMBER(DK223),DK223&gt;7),IF(AND(ISNUMBER(AV223),ISNUMBER(DK223)),IF(AV223-VLOOKUP(BI223,NyHt!$L$2:$V$4,DK223,1)&lt;1,1 &amp; " - " &amp; AV223+VLOOKUP(BI223,NyHt!$L$2:$V$4,DK223,1),IF(AV223+VLOOKUP(BI223,NyHt!$L$2:$V$4,DK223,1)&gt;19,AV223-VLOOKUP(BI223,NyHt!$L$2:$V$4,DK223,1) &amp; " - " &amp; 19,AV223-VLOOKUP(BI223,NyHt!$L$2:$V$4,DK223,1) &amp; " - " &amp; AV223+VLOOKUP(BI223,NyHt!$L$2:$V$4,DK223,1))),""),"")</f>
        <v/>
      </c>
      <c r="CD223" s="4" t="str">
        <f>IF(AND(ISNUMBER(AW223),ISNUMBER(DK223)),IF(AW223-VLOOKUP(BI223,NySiF!$L$2:$V$4,DK223,1)&lt;1,1 &amp; " - " &amp; AW223+VLOOKUP(BI223,NySiF!$L$2:$V$4,DK223,1),IF(AW223+VLOOKUP(BI223,NySiF!$L$2:$V$4,DK223,1)&gt;19,AW223-VLOOKUP(BI223,NySiF!$L$2:$V$4,DK223,1) &amp; " - " &amp; 19,AW223-VLOOKUP(BI223,NySiF!$L$2:$V$4,DK223,1) &amp; " - " &amp; AW223+VLOOKUP(BI223,NySiF!$L$2:$V$4,DK223,1))),"")</f>
        <v/>
      </c>
      <c r="CE223" s="4" t="str">
        <f>IF(AND(ISNUMBER(AX223),ISNUMBER(DK223)),IF(AX223-VLOOKUP(BI223,NySiB!$L$2:$V$4,DK223,1)&lt;1,1 &amp; " - " &amp; AX223+VLOOKUP(BI223,NySiB!$L$2:$V$4,DK223,1),IF(AX223+VLOOKUP(BI223,NySiB!$L$2:$V$4,DK223,1)&gt;19,AX223-VLOOKUP(BI223,NySiB!$L$2:$V$4,DK223,1) &amp; " - " &amp; 19,AX223-VLOOKUP(BI223,NySiB!$L$2:$V$4,DK223,1) &amp; " - " &amp; AX223+VLOOKUP(BI223,NySiB!$L$2:$V$4,DK223,1))),"")</f>
        <v/>
      </c>
      <c r="CF223" s="4" t="str">
        <f>IF(AND(ISNUMBER(AY223),ISNUMBER(DK223)),IF(AY223-VLOOKUP(BI223,NySiT!$L$2:$V$4,DK223,1)&lt;1,1 &amp; " - " &amp; AY223+VLOOKUP(BI223,NySiT!$L$2:$V$4,DK223,1),IF(AY223+VLOOKUP(BI223,NySiT!$L$2:$V$4,DK223,1)&gt;19,AY223-VLOOKUP(BI223,NySiT!$L$2:$V$4,DK223,1) &amp; " - " &amp; 19,AY223-VLOOKUP(BI223,NySiT!$L$2:$V$4,DK223,1) &amp; " - " &amp; AY223+VLOOKUP(BI223,NySiT!$L$2:$V$4,DK223,1))),"")</f>
        <v/>
      </c>
      <c r="CG223" s="4" t="str">
        <f>IF(AND(ISNUMBER(AZ223),ISNUMBER(DK223)),IF(AZ223-VLOOKUP(BI223,NyVs!$L$2:$V$4,DK223,1)&lt;1,1 &amp; " - " &amp; AZ223+VLOOKUP(BI223,NyVs!$L$2:$V$4,DK223,1),IF(AZ223+VLOOKUP(BI223,NyVs!$L$2:$V$4,DK223,1)&gt;19,AZ223-VLOOKUP(BI223,NyVs!$L$2:$V$4,DK223,1) &amp; " - " &amp; 19,AZ223-VLOOKUP(BI223,NyVs!$L$2:$V$4,DK223,1) &amp; " - " &amp; AZ223+VLOOKUP(BI223,NyVs!$L$2:$V$4,DK223,1))),"")</f>
        <v/>
      </c>
      <c r="CH223" s="4" t="str">
        <f>IF(AND(ISNUMBER(BA223),ISNUMBER(DK223)),IF(BA223-VLOOKUP(BI223,NyPp!$L$2:$V$4,DK223,1)&lt;1,1 &amp; " - " &amp; BA223+VLOOKUP(BI223,NyPp!$L$2:$V$4,DK223,1),IF(BA223+VLOOKUP(BI223,NyPp!$L$2:$V$4,DK223,1)&gt;19,BA223-VLOOKUP(BI223,NyPp!$L$2:$V$4,DK223,1) &amp; " - " &amp; 19,BA223-VLOOKUP(BI223,NyPp!$L$2:$V$4,DK223,1) &amp; " - " &amp; BA223+VLOOKUP(BI223,NyPp!$L$2:$V$4,DK223,1))),"")</f>
        <v/>
      </c>
      <c r="CI223" s="4" t="str">
        <f>IF(AND(ISNUMBER(BB223),ISNUMBER(DK223)),IF(BB223-VLOOKUP(BI223,NyIGS!$L$2:$V$4,DK223,1)&lt;40,40 &amp; " - " &amp; BB223+VLOOKUP(BI223,NyIGS!$L$2:$V$4,DK223,1),IF(BB223+VLOOKUP(BI223,NyIGS!$L$2:$V$4,DK223,1)&gt;160,BB223-VLOOKUP(BI223,NyIGS!$L$2:$V$4,DK223,1) &amp; " - " &amp; 160,BB223-VLOOKUP(BI223,NyIGS!$L$2:$V$4,DK223,1) &amp; " - " &amp; BB223+VLOOKUP(BI223,NyIGS!$L$2:$V$4,DK223,1))),"")</f>
        <v/>
      </c>
      <c r="CJ223" s="4" t="str">
        <f>IF(AND(ISNUMBER(BC223),ISNUMBER(DK223)),IF(BC223-VLOOKUP(BI223,NyIRS!$L$2:$V$4,DK223,1)&lt;40,40 &amp; " - " &amp; BC223+VLOOKUP(BI223,NyIRS!$L$2:$V$4,DK223,1),IF(BC223+VLOOKUP(BI223,NyIRS!$L$2:$V$4,DK223,1)&gt;160,BC223-VLOOKUP(BI223,NyIRS!$L$2:$V$4,DK223,1) &amp; " - " &amp; 160,BC223-VLOOKUP(BI223,NyIRS!$L$2:$V$4,DK223,1) &amp; " - " &amp; BC223+VLOOKUP(BI223,NyIRS!$L$2:$V$4,DK223,1))),"")</f>
        <v/>
      </c>
      <c r="CK223" s="4" t="str">
        <f>IF(AND(ISNUMBER(BD223),ISNUMBER(DK223)),IF(BD223-VLOOKUP(BI223,NyIES!$L$2:$V$4,DK223,1)&lt;40,40 &amp; " - " &amp; BD223+VLOOKUP(BI223,NyIES!$L$2:$V$4,DK223,1),IF(BD223+VLOOKUP(BI223,NyIES!$L$2:$V$4,DK223,1)&gt;160,BD223-VLOOKUP(BI223,NyIES!$L$2:$V$4,DK223,1) &amp; " - " &amp; 160,BD223-VLOOKUP(BI223,NyIES!$L$2:$V$4,DK223,1) &amp; " - " &amp; BD223+VLOOKUP(BI223,NyIES!$L$2:$V$4,DK223,1))),"")</f>
        <v/>
      </c>
      <c r="CL223" s="4" t="str">
        <f>IF(AND(ISNUMBER(BE223),ISNUMBER(DK223)),IF(BE223-VLOOKUP(BI223,NyISI!$L$2:$V$4,DK223,1)&lt;40,40 &amp; " - " &amp; BE223+VLOOKUP(BI223,NyISI!$L$2:$V$4,DK223,1),IF(BE223+VLOOKUP(BI223,NyISI!$L$2:$V$4,DK223,1)&gt;160,BE223-VLOOKUP(BI223,NyISI!$L$2:$V$4,DK223,1) &amp; " - " &amp; 160,BE223-VLOOKUP(BI223,NyISI!$L$2:$V$4,DK223,1) &amp; " - " &amp; BE223+VLOOKUP(BI223,NyISI!$L$2:$V$4,DK223,1))),"")</f>
        <v/>
      </c>
      <c r="CM223" s="4" t="str">
        <f>IF(AND(ISNUMBER(DK223),DK223&lt;8),IF(AND(ISNUMBER(BF223),ISNUMBER(DK223)),IF(BF223-VLOOKUP(BI223,NyISS!$L$2:$V$4,DK223,1)&lt;40,40 &amp; " - " &amp; BF223+VLOOKUP(BI223,NyISS!$L$2:$V$4,DK223,1),IF(BF223+VLOOKUP(BI223,NyISS!$L$2:$V$4,DK223,1)&gt;160,BF223-VLOOKUP(BI223,NyISS!$L$2:$V$4,DK223,1) &amp; " - " &amp; 160,BF223-VLOOKUP(BI223,NyISS!$L$2:$V$4,DK223,1) &amp; " - " &amp; BF223+VLOOKUP(BI223,NyISS!$L$2:$V$4,DK223,1))),""),"")</f>
        <v/>
      </c>
      <c r="CN223" s="4" t="str">
        <f>IF(AND(ISNUMBER(DK223),DK223&gt;7),IF(AND(ISNUMBER(BG223),ISNUMBER(DK223)),IF(BG223-VLOOKUP(BI223,NyISM!$L$2:$V$4,DK223,1)&lt;40,40 &amp; " - " &amp; BG223+VLOOKUP(BI223,NyISM!$L$2:$V$4,DK223,1),IF(BG223+VLOOKUP(BI223,NyISM!$L$2:$V$4,DK223,1)&gt;160,BG223-VLOOKUP(BI223,NyISM!$L$2:$V$4,DK223,1) &amp; " - " &amp; 160,BG223-VLOOKUP(BI223,NyISM!$L$2:$V$4,DK223,1) &amp; " - " &amp; BG223+VLOOKUP(BI223,NyISM!$L$2:$V$4,DK223,1))),""),"")</f>
        <v/>
      </c>
      <c r="CO223" s="4" t="str">
        <f>IF(AND(ISNUMBER(BH223),ISNUMBER(DK223)),IF(BH223-VLOOKUP(BI223,NyIAM!$L$2:$V$4,DK223,1)&lt;40,40 &amp; " - " &amp; BH223+VLOOKUP(BI223,NyIAM!$L$2:$V$4,DK223,1),IF(BH223+VLOOKUP(BI223,NyIAM!$L$2:$V$4,DK223,1)&gt;160,BH223-VLOOKUP(BI223,NyIAM!$L$2:$V$4,DK223,1) &amp; " - " &amp; 160,BH223-VLOOKUP(BI223,NyIAM!$L$2:$V$4,DK223,1) &amp; " - " &amp; BH223+VLOOKUP(BI223,NyIAM!$L$2:$V$4,DK223,1))),"")</f>
        <v/>
      </c>
      <c r="CP223" s="4" t="str">
        <f>IF(AF223="","",IF(AND(ISNUMBER(AF223),ISNUMBER(DK223)),IF(VLOOKUP(AF223,NyOm!$A$2:$K$30,DK223,1)=1,"Onormalt få ord",IF(VLOOKUP(AF223,NyOm!$A$2:$K$30,DK223,1)=2,"Färre antal ord än normalt",IF(VLOOKUP(AF223,NyOm!$A$2:$K$30,DK223,1)=3,"Normalt antal ord","")))))</f>
        <v/>
      </c>
      <c r="CQ223" s="4" t="str">
        <f>IF(AB223="","",IF(AND(ISNUMBER(AB223),ISNUMBER(DK223)),IF(VLOOKUP(AB223,NyPbTid!$A$2:$K$218,DK223,1)=1,"Onormalt lång tidsåtgång",IF(VLOOKUP(AB223,NyPbTid!$A$2:$K$218,DK223,1)=2,"Långsammare än normalt",IF(VLOOKUP(AB223,NyPbTid!$A$2:$K$218,DK223,1)=3,"Normal tidsåtgång","")))))</f>
        <v/>
      </c>
      <c r="CR223" s="4" t="str">
        <f>IF(AC223="","",IF(AND(ISNUMBER(AC223),ISNUMBER(DK223)),IF(VLOOKUP(AC223,NyPbFel!$A$2:$K$18,DK223,1)=1,"Onormalt antal fel",IF(VLOOKUP(AC223,NyPbFel!$A$2:$K$18,DK223,1)=2,"Fler fel än normalt",IF(VLOOKUP(AC223,NyPbFel!$A$2:$K$18,DK223,1)=3,"Normalt antal fel","")))))</f>
        <v/>
      </c>
      <c r="CS223" s="4" t="str">
        <f t="shared" si="72"/>
        <v/>
      </c>
      <c r="CT223" s="4" t="str">
        <f>IF(OR(ISNUMBER(CS223),CS223="0**"),IF(ISNUMBER(CS223),CS223/ABS(CS223)*VLOOKUP(1,SignDiff!$A$3:$K$4,DK223,1),VLOOKUP(1,SignDiff!$A$3:$K$4,DK223,1)),"")</f>
        <v/>
      </c>
      <c r="CU223" s="4" t="str">
        <f>IF(OR(ISNUMBER(CS223),CS223="0**"),IF(ISNUMBER(CS223),CS223/ABS(CS223)*VLOOKUP(1,SignDiff!$A$7:$K$8,DK223,1),VLOOKUP(1,SignDiff!$A$7:$K$8,DK223,1)),"")</f>
        <v/>
      </c>
      <c r="CV223" s="4" t="str">
        <f t="shared" si="73"/>
        <v/>
      </c>
      <c r="CW223" s="4" t="str">
        <f t="shared" si="74"/>
        <v/>
      </c>
      <c r="CX223" s="4" t="str">
        <f>IF(OR(ISNUMBER(CS223),CS223="0**"),IF(CS223="0**",VLOOKUP(0,'IRS-IES'!$A$2:$C$43,2,1),IF(CS223&lt;0,VLOOKUP(ABS(CS223),'IRS-IES'!$A$2:$C$43,2,1),VLOOKUP(ABS(CS223),'IRS-IES'!$A$2:$C$43,3,1))),"")</f>
        <v/>
      </c>
      <c r="CY223" s="4" t="str">
        <f t="shared" si="75"/>
        <v/>
      </c>
      <c r="CZ223" s="4" t="str">
        <f>IF(OR(ISNUMBER(CY223),CY223="0**"),IF(ISNUMBER(CY223),CY223/ABS(CY223)*VLOOKUP(2,SignDiff!$A$3:$K$4,DK223,1),VLOOKUP(2,SignDiff!$A$3:$K$4,DK223,1)),"")</f>
        <v/>
      </c>
      <c r="DA223" s="4" t="str">
        <f>IF(OR(ISNUMBER(CY223),CY223="0**"),IF(ISNUMBER(CY223),CY223/ABS(CY223)*VLOOKUP(2,SignDiff!$A$7:$K$8,DK223,1),VLOOKUP(2,SignDiff!$A$7:$K$8,DK223,1)),"")</f>
        <v/>
      </c>
      <c r="DB223" s="4" t="str">
        <f t="shared" si="76"/>
        <v/>
      </c>
      <c r="DC223" s="4" t="str">
        <f t="shared" si="77"/>
        <v/>
      </c>
      <c r="DD223" s="4" t="str">
        <f>IF(OR(ISNUMBER(CY223),CY223="0**"),IF(CY223="0**",VLOOKUP(0,'ISI-ISS'!$A$2:$C$43,2,1),IF(CY223&lt;0,VLOOKUP(ABS(CY223),'ISI-ISS'!$A$2:$C$43,2,1),VLOOKUP(ABS(CY223),'ISI-ISS'!$A$2:$C$43,3,1))),"")</f>
        <v/>
      </c>
      <c r="DE223" s="4" t="str">
        <f t="shared" si="78"/>
        <v/>
      </c>
      <c r="DF223" s="4" t="str">
        <f>IF(OR(ISNUMBER(DE223),DE223="0**"),IF(ISNUMBER(DE223),DE223/ABS(DE223)*VLOOKUP(2,SignDiff!$A$3:$K$4,DK223,1),VLOOKUP(2,SignDiff!$A$3:$K$4,DK223,1)),"")</f>
        <v/>
      </c>
      <c r="DG223" s="4" t="str">
        <f>IF(OR(ISNUMBER(DE223),DE223="0**"),IF(ISNUMBER(DE223),DE223/ABS(DE223)*VLOOKUP(2,SignDiff!$A$7:$K$8,DK223,1),VLOOKUP(2,SignDiff!$A$7:$K$8,DK223,1)),"")</f>
        <v/>
      </c>
      <c r="DH223" s="4" t="str">
        <f t="shared" si="79"/>
        <v/>
      </c>
      <c r="DI223" s="4" t="str">
        <f t="shared" si="80"/>
        <v/>
      </c>
      <c r="DJ223" s="4" t="str">
        <f>IF(OR(ISNUMBER(DE223),DE223="0**"),IF(DE223="0**",VLOOKUP(0,'ISI-ISM'!$A$2:$C$43,2,1),IF(DE223&lt;0,VLOOKUP(ABS(DE223),'ISI-ISM'!$A$2:$C$43,2,1),VLOOKUP(ABS(DE223),'ISI-ISM'!$A$2:$C$43,3,1))),"")</f>
        <v/>
      </c>
      <c r="DK223" s="4" t="str">
        <f>IF(ISERROR(VLOOKUP(N223,age!$A$2:$C$11,2,1)),"",VLOOKUP(N223,age!$A$2:$C$11,2,1))</f>
        <v/>
      </c>
      <c r="DL223" s="4" t="str">
        <f>IF(ISERROR(VLOOKUP(N223,age!$A$2:$C$11,3,1)),"",VLOOKUP(N223,age!$A$2:$C$11,3,1))</f>
        <v/>
      </c>
      <c r="DM223" s="4">
        <f t="shared" si="67"/>
        <v>0</v>
      </c>
      <c r="DN223" s="4">
        <f t="shared" si="68"/>
        <v>0</v>
      </c>
      <c r="DO223" s="4">
        <f t="shared" si="69"/>
        <v>0</v>
      </c>
      <c r="DP223" s="4">
        <f t="shared" si="70"/>
        <v>0</v>
      </c>
      <c r="DQ223" s="4">
        <f t="shared" si="71"/>
        <v>0</v>
      </c>
      <c r="DR223" s="9" t="str">
        <f t="shared" si="81"/>
        <v/>
      </c>
      <c r="DS223" s="9" t="str">
        <f t="shared" si="82"/>
        <v/>
      </c>
      <c r="DT223" s="9" t="str">
        <f t="shared" si="83"/>
        <v/>
      </c>
      <c r="DU223" s="9" t="str">
        <f t="shared" si="84"/>
        <v/>
      </c>
      <c r="DV223" s="9" t="str">
        <f t="shared" si="85"/>
        <v/>
      </c>
      <c r="DW223" s="9" t="str">
        <f t="shared" si="86"/>
        <v/>
      </c>
      <c r="DX223" s="9" t="str">
        <f t="shared" si="87"/>
        <v/>
      </c>
      <c r="DY223" s="9" t="str">
        <f>IF(AND(ISNUMBER(AJ223),ISNUMBER(DK223)),IF(AJ223-VLOOKUP(BI223,NyFi!$L$2:$V$4,DK223,1)&lt;1,1,AJ223-VLOOKUP(BI223,NyFi!$L$2:$V$4,DK223,1)),"")</f>
        <v/>
      </c>
      <c r="DZ223" s="9" t="str">
        <f>IF(AND(ISNUMBER(DK223),DK223&lt;8),IF(AND(ISNUMBER(AK223),ISNUMBER(DK223)),IF(AK223-VLOOKUP(BI223,NyGs!$L$2:$V$4,DK223,1)&lt;1,1,AK223-VLOOKUP(BI223,NyGs!$L$2:$V$4,DK223,1)),""),"")</f>
        <v/>
      </c>
      <c r="EA223" s="9" t="str">
        <f>IF(AND(ISNUMBER(AL223),ISNUMBER(DK223)),IF(AL223-VLOOKUP(BI223,NyRm!$L$2:$V$4,DK223,1)&lt;1,1,AL223-VLOOKUP(BI223,NyRm!$L$2:$V$4,DK223,1)),"")</f>
        <v/>
      </c>
      <c r="EB223" s="9" t="str">
        <f>IF(AND(ISNUMBER(AM223),ISNUMBER(DK223)),IF(AM223-VLOOKUP(BI223,NyFm!$L$2:$V$4,DK223,1)&lt;1,1,AM223-VLOOKUP(BI223,NyFm!$L$2:$V$4,DK223,1)),"")</f>
        <v/>
      </c>
      <c r="EC223" s="9" t="str">
        <f>IF(AND(ISNUMBER(DK223),DK223&lt;8),IF(AND(ISNUMBER(AN223),ISNUMBER(DK223)),IF(AN223-VLOOKUP(BI223,NyLi1R!$L$2:$V$4,DK223,1)&lt;1,1,AN223-VLOOKUP(BI223,NyLi1R!$L$2:$V$4,DK223,1)),""),"")</f>
        <v/>
      </c>
      <c r="ED223" s="9" t="str">
        <f>IF(AND(ISNUMBER(DK223),DK223&lt;8),IF(AND(ISNUMBER(AO223),ISNUMBER(DK223)),IF(AO223-VLOOKUP(BI223,NyLi1E!$L$2:$V$4,DK223,1)&lt;1,1,AO223-VLOOKUP(BI223,NyLi1E!$L$2:$V$4,DK223,1)),""),"")</f>
        <v/>
      </c>
      <c r="EE223" s="9" t="str">
        <f>IF(AND(ISNUMBER(DK223),DK223&lt;8),IF(AND(ISNUMBER(AP223),ISNUMBER(DK223)),IF(AP223-VLOOKUP(BI223,NyLi1T!$L$2:$V$4,DK223,1)&lt;1,1,AP223-VLOOKUP(BI223,NyLi1T!$L$2:$V$4,DK223,1)),""),"")</f>
        <v/>
      </c>
      <c r="EF223" s="9" t="str">
        <f>IF(AND(ISNUMBER(DK223),DK223&gt;7),IF(AND(ISNUMBER(AQ223),ISNUMBER(DK223)),IF(AQ223-VLOOKUP(BI223,NyLi2R!$L$2:$V$4,DK223,1)&lt;1,1,AQ223-VLOOKUP(BI223,NyLi2R!$L$2:$V$4,DK223,1)),""),"")</f>
        <v/>
      </c>
      <c r="EG223" s="9" t="str">
        <f>IF(AND(ISNUMBER(DK223),DK223&gt;7),IF(AND(ISNUMBER(AR223),ISNUMBER(DK223)),IF(AR223-VLOOKUP(BI223,NyLi2E!$L$2:$V$4,DK223,1)&lt;1,1,AR223-VLOOKUP(BI223,NyLi2E!$L$2:$V$4,DK223,1)),""),"")</f>
        <v/>
      </c>
      <c r="EH223" s="9" t="str">
        <f>IF(AND(ISNUMBER(DK223),DK223&gt;7),IF(AND(ISNUMBER(AS223),ISNUMBER(DK223)),IF(AS223-VLOOKUP(BI223,NyLi2T!$L$2:$V$4,DK223,1)&lt;1,1,AS223-VLOOKUP(BI223,NyLi2T!$L$2:$V$4,DK223,1)),""),"")</f>
        <v/>
      </c>
      <c r="EI223" s="9" t="str">
        <f>IF(AND(ISNUMBER(DK223),DK223&lt;8),IF(AND(ISNUMBER(AT223),ISNUMBER(DK223)),IF(AT223-VLOOKUP(BI223,NySs!$L$2:$V$4,DK223,1)&lt;1,1,AT223-VLOOKUP(BI223,NySs!$L$2:$V$4,DK223,1)),""),"")</f>
        <v/>
      </c>
      <c r="EJ223" s="9" t="str">
        <f>IF(AND(ISNUMBER(DK223),DK223&lt;9),IF(AND(ISNUMBER(AU223),ISNUMBER(DK223)),IF(AU223-VLOOKUP(BI223,NyEo!$L$2:$V$4,DK223,1)&lt;1,1,AU223-VLOOKUP(BI223,NyEo!$L$2:$V$4,DK223,1)),""),"")</f>
        <v/>
      </c>
      <c r="EK223" s="9" t="str">
        <f>IF(AND(ISNUMBER(DK223),DK223&gt;7),IF(AND(ISNUMBER(AV223),ISNUMBER(DK223)),IF(AV223-VLOOKUP(BI223,NyHt!$L$2:$V$4,DK223,1)&lt;1,1,AV223-VLOOKUP(BI223,NyHt!$L$2:$V$4,DK223,1)),""),"")</f>
        <v/>
      </c>
      <c r="EL223" s="9" t="str">
        <f>IF(AND(ISNUMBER(AW223),ISNUMBER(DK223)),IF(AW223-VLOOKUP(BI223,NySiF!$L$2:$V$4,DK223,1)&lt;1,1,AW223-VLOOKUP(BI223,NySiF!$L$2:$V$4,DK223,1)),"")</f>
        <v/>
      </c>
      <c r="EM223" s="9" t="str">
        <f>IF(AND(ISNUMBER(AX223),ISNUMBER(DK223)),IF(AX223-VLOOKUP(BI223,NySiB!$L$2:$V$4,DK223,1)&lt;1,1,AX223-VLOOKUP(BI223,NySiB!$L$2:$V$4,DK223,1)),"")</f>
        <v/>
      </c>
      <c r="EN223" s="9" t="str">
        <f>IF(AND(ISNUMBER(AY223),ISNUMBER(DK223)),IF(AY223-VLOOKUP(BI223,NySiT!$L$2:$V$4,DK223,1)&lt;1,1,AY223-VLOOKUP(BI223,NySiT!$L$2:$V$4,DK223,1)),"")</f>
        <v/>
      </c>
      <c r="EO223" s="9" t="str">
        <f>IF(AND(ISNUMBER(AZ223),ISNUMBER(DK223)),IF(AZ223-VLOOKUP(BI223,NyVs!$L$2:$V$4,DK223,1)&lt;1,1,AZ223-VLOOKUP(BI223,NyVs!$L$2:$V$4,DK223,1)),"")</f>
        <v/>
      </c>
      <c r="EP223" s="9" t="str">
        <f>IF(AND(ISNUMBER(BA223),ISNUMBER(DK223)),IF(BA223-VLOOKUP(BI223,NyPp!$L$2:$V$4,DK223,1)&lt;1,1,BA223-VLOOKUP(BI223,NyPp!$L$2:$V$4,DK223,1)),"")</f>
        <v/>
      </c>
      <c r="EQ223" s="9" t="str">
        <f>IF(AND(ISNUMBER(BB223),ISNUMBER(DK223)),IF(BB223-VLOOKUP(BI223,NyIGS!$L$2:$V$4,DK223,1)&lt;40,40,BB223-VLOOKUP(BI223,NyIGS!$L$2:$V$4,DK223,1)),"")</f>
        <v/>
      </c>
      <c r="ER223" s="9" t="str">
        <f>IF(AND(ISNUMBER(BC223),ISNUMBER(DK223)),IF(BC223-VLOOKUP(BI223,NyIRS!$L$2:$V$4,DK223,1)&lt;40,40,BC223-VLOOKUP(BI223,NyIRS!$L$2:$V$4,DK223,1)),"")</f>
        <v/>
      </c>
      <c r="ES223" s="9" t="str">
        <f>IF(AND(ISNUMBER(BD223),ISNUMBER(DK223)),IF(BD223-VLOOKUP(BI223,NyIES!$L$2:$V$4,DK223,1)&lt;40,40,BD223-VLOOKUP(BI223,NyIES!$L$2:$V$4,DK223,1)),"")</f>
        <v/>
      </c>
      <c r="ET223" s="9" t="str">
        <f>IF(AND(ISNUMBER(BE223),ISNUMBER(DK223)),IF(BE223-VLOOKUP(BI223,NyISI!$L$2:$V$4,DK223,1)&lt;40,40,BE223-VLOOKUP(BI223,NyISI!$L$2:$V$4,DK223,1)),"")</f>
        <v/>
      </c>
      <c r="EU223" s="9" t="str">
        <f>IF(AND(ISNUMBER(DK223),DK223&lt;8),IF(AND(ISNUMBER(BF223),ISNUMBER(DK223)),IF(BF223-VLOOKUP(BI223,NyISS!$L$2:$V$4,DK223,1)&lt;40,40,BF223-VLOOKUP(BI223,NyISS!$L$2:$V$4,DK223,1)),""),"")</f>
        <v/>
      </c>
      <c r="EV223" s="9" t="str">
        <f>IF(AND(ISNUMBER(DK223),DK223&gt;7),IF(AND(ISNUMBER(BG223),ISNUMBER(DK223)),IF(BG223-VLOOKUP(BI223,NyISM!$L$2:$V$4,DK223,1)&lt;40,40,BG223-VLOOKUP(BI223,NyISM!$L$2:$V$4,DK223,1)),""),"")</f>
        <v/>
      </c>
      <c r="EW223" s="9" t="str">
        <f>IF(AND(ISNUMBER(BH223),ISNUMBER(DK223)),IF(BH223-VLOOKUP(BI223,NyIAM!$L$2:$V$4,DK223,1)&lt;40,40,BH223-VLOOKUP(BI223,NyIAM!$L$2:$V$4,DK223,1)),"")</f>
        <v/>
      </c>
      <c r="EX223" s="9" t="str">
        <f>IF(AND(ISNUMBER(AJ223),ISNUMBER(DK223)),IF(AJ223+VLOOKUP(BI223,NyFi!$L$2:$V$4,DK223,1)&gt;19,19,AJ223+VLOOKUP(BI223,NyFi!$L$2:$V$4,DK223,1)),"")</f>
        <v/>
      </c>
      <c r="EY223" s="9" t="str">
        <f>IF(AND(ISNUMBER(DK223),DK223&lt;8),IF(AND(ISNUMBER(AK223),ISNUMBER(DK223)),IF(AK223+VLOOKUP(BI223,NyGs!$L$2:$V$4,DK223,1)&gt;19,19,AK223+VLOOKUP(BI223,NyGs!$L$2:$V$4,DK223,1)),""),"")</f>
        <v/>
      </c>
      <c r="EZ223" s="9" t="str">
        <f>IF(AND(ISNUMBER(AL223),ISNUMBER(DK223)),IF(AL223+VLOOKUP(BI223,NyRm!$L$2:$V$4,DK223,1)&gt;19,19,AL223+VLOOKUP(BI223,NyRm!$L$2:$V$4,DK223,1)),"")</f>
        <v/>
      </c>
      <c r="FA223" s="9" t="str">
        <f>IF(AND(ISNUMBER(AM223),ISNUMBER(DK223)),IF(AM223+VLOOKUP(BI223,NyFm!$L$2:$V$4,DK223,1)&gt;19,19,AM223+VLOOKUP(BI223,NyFm!$L$2:$V$4,DK223,1)),"")</f>
        <v/>
      </c>
      <c r="FB223" s="9" t="str">
        <f>IF(AND(ISNUMBER(DK223),DK223&lt;8),IF(AND(ISNUMBER(AN223),ISNUMBER(DK223)),IF(AN223+VLOOKUP(BI223,NyLi1R!$L$2:$V$4,DK223,1)&gt;19,19,AN223+VLOOKUP(BI223,NyLi1R!$L$2:$V$4,DK223,1)),""),"")</f>
        <v/>
      </c>
      <c r="FC223" s="9" t="str">
        <f>IF(AND(ISNUMBER(DK223),DK223&lt;8),IF(AND(ISNUMBER(AO223),ISNUMBER(DK223)),IF(AO223+VLOOKUP(BI223,NyLi1E!$L$2:$V$4,DK223,1)&gt;19,19,AO223+VLOOKUP(BI223,NyLi1E!$L$2:$V$4,DK223,1)),""),"")</f>
        <v/>
      </c>
      <c r="FD223" s="9" t="str">
        <f>IF(AND(ISNUMBER(DK223),DK223&lt;8),IF(AND(ISNUMBER(AP223),ISNUMBER(DK223)),IF(AP223+VLOOKUP(BI223,NyLi1T!$L$2:$V$4,DK223,1)&gt;19,19,AP223+VLOOKUP(BI223,NyLi1T!$L$2:$V$4,DK223,1)),""),"")</f>
        <v/>
      </c>
      <c r="FE223" s="9" t="str">
        <f>IF(AND(ISNUMBER(DK223),DK223&gt;7),IF(AND(ISNUMBER(AQ223),ISNUMBER(DK223)),IF(AQ223+VLOOKUP(BI223,NyLi2R!$L$2:$V$4,DK223,1)&gt;19,19,AQ223+VLOOKUP(BI223,NyLi2R!$L$2:$V$4,DK223,1)),""),"")</f>
        <v/>
      </c>
      <c r="FF223" s="9" t="str">
        <f>IF(AND(ISNUMBER(DK223),DK223&gt;7),IF(AND(ISNUMBER(AR223),ISNUMBER(DK223)),IF(AR223+VLOOKUP(BI223,NyLi2E!$L$2:$V$4,DK223,1)&gt;19,19,AR223+VLOOKUP(BI223,NyLi2E!$L$2:$V$4,DK223,1)),""),"")</f>
        <v/>
      </c>
      <c r="FG223" s="9" t="str">
        <f>IF(AND(ISNUMBER(DK223),DK223&gt;7),IF(AND(ISNUMBER(AS223),ISNUMBER(DK223)),IF(AS223+VLOOKUP(BI223,NyLi2T!$L$2:$V$4,DK223,1)&gt;19,19,AS223+VLOOKUP(BI223,NyLi2T!$L$2:$V$4,DK223,1)),""),"")</f>
        <v/>
      </c>
      <c r="FH223" s="9" t="str">
        <f>IF(AND(ISNUMBER(DK223),DK223&lt;8),IF(AND(ISNUMBER(AT223),ISNUMBER(DK223)),IF(AT223+VLOOKUP(BI223,NySs!$L$2:$V$4,DK223,1)&gt;19,19,AT223+VLOOKUP(BI223,NySs!$L$2:$V$4,DK223,1)),""),"")</f>
        <v/>
      </c>
      <c r="FI223" s="9" t="str">
        <f>IF(AND(ISNUMBER(DK223),DK223&lt;9),IF(AND(ISNUMBER(AU223),ISNUMBER(DK223)),IF(AU223+VLOOKUP(BI223,NyEo!$L$2:$V$4,DK223,1)&gt;19,19,AU223+VLOOKUP(BI223,NyEo!$L$2:$V$4,DK223,1)),""),"")</f>
        <v/>
      </c>
      <c r="FJ223" s="9" t="str">
        <f>IF(AND(ISNUMBER(DK223),DK223&gt;7),IF(AND(ISNUMBER(AV223),ISNUMBER(DK223)),IF(AV223+VLOOKUP(BI223,NyHt!$L$2:$V$4,DK223,1)&gt;19,19,AV223+VLOOKUP(BI223,NyHt!$L$2:$V$4,DK223,1)),""),"")</f>
        <v/>
      </c>
      <c r="FK223" s="9" t="str">
        <f>IF(AND(ISNUMBER(AW223),ISNUMBER(DK223)),IF(AW223+VLOOKUP(BI223,NySiF!$L$2:$V$4,DK223,1)&gt;19,19,AW223+VLOOKUP(BI223,NySiF!$L$2:$V$4,DK223,1)),"")</f>
        <v/>
      </c>
      <c r="FL223" s="9" t="str">
        <f>IF(AND(ISNUMBER(AX223),ISNUMBER(DK223)),IF(AX223+VLOOKUP(BI223,NySiB!$L$2:$V$4,DK223,1)&gt;19,19,AX223+VLOOKUP(BI223,NySiB!$L$2:$V$4,DK223,1)),"")</f>
        <v/>
      </c>
      <c r="FM223" s="9" t="str">
        <f>IF(AND(ISNUMBER(AY223),ISNUMBER(DK223)),IF(AY223+VLOOKUP(BI223,NySiT!$L$2:$V$4,DK223,1)&gt;19,19,AY223+VLOOKUP(BI223,NySiT!$L$2:$V$4,DK223,1)),"")</f>
        <v/>
      </c>
      <c r="FN223" s="9" t="str">
        <f>IF(AND(ISNUMBER(AZ223),ISNUMBER(DK223)),IF(AZ223+VLOOKUP(BI223,NyVs!$L$2:$V$4,DK223,1)&gt;19,19,AZ223+VLOOKUP(BI223,NyVs!$L$2:$V$4,DK223,1)),"")</f>
        <v/>
      </c>
      <c r="FO223" s="9" t="str">
        <f>IF(AND(ISNUMBER(BA223),ISNUMBER(DK223)),IF(BA223+VLOOKUP(BI223,NyPp!$L$2:$V$4,DK223,1)&gt;19,19,BA223+VLOOKUP(BI223,NyPp!$L$2:$V$4,DK223,1)),"")</f>
        <v/>
      </c>
      <c r="FP223" s="9" t="str">
        <f>IF(AND(ISNUMBER(BB223),ISNUMBER(DK223)),IF(BB223+VLOOKUP(BI223,NyIGS!$L$2:$V$4,DK223,1)&gt;160,160,BB223+VLOOKUP(BI223,NyIGS!$L$2:$V$4,DK223,1)),"")</f>
        <v/>
      </c>
      <c r="FQ223" s="9" t="str">
        <f>IF(AND(ISNUMBER(BC223),ISNUMBER(DK223)),IF(BC223+VLOOKUP(BI223,NyIRS!$L$2:$V$4,DK223,1)&gt;160,160,BC223+VLOOKUP(BI223,NyIRS!$L$2:$V$4,DK223,1)),"")</f>
        <v/>
      </c>
      <c r="FR223" s="9" t="str">
        <f>IF(AND(ISNUMBER(BD223),ISNUMBER(DK223)),IF(BD223+VLOOKUP(BI223,NyIES!$L$2:$V$4,DK223,1)&gt;160,160, BD223+VLOOKUP(BI223,NyIES!$L$2:$V$4,DK223,1)),"")</f>
        <v/>
      </c>
      <c r="FS223" s="9" t="str">
        <f>IF(AND(ISNUMBER(BE223),ISNUMBER(DK223)),IF(BE223+VLOOKUP(BI223,NyISI!$L$2:$V$4,DK223,1)&gt;160,160,BE223+VLOOKUP(BI223,NyISI!$L$2:$V$4,DK223,1)),"")</f>
        <v/>
      </c>
      <c r="FT223" s="9" t="str">
        <f>IF(AND(ISNUMBER(DK223),DK223&lt;8),IF(AND(ISNUMBER(BF223),ISNUMBER(DK223)),IF(BF223+VLOOKUP(BI223,NyISS!$L$2:$V$4,DK223,1)&gt;160,160,BF223+VLOOKUP(BI223,NyISS!$L$2:$V$4,DK223,1)),""),"")</f>
        <v/>
      </c>
      <c r="FU223" s="9" t="str">
        <f>IF(AND(ISNUMBER(DK223),DK223&gt;7),IF(AND(ISNUMBER(BG223),ISNUMBER(DK223)),IF(BG223+VLOOKUP(BI223,NyISM!$L$2:$V$4,DK223,1)&gt;160,160,BG223+VLOOKUP(BI223,NyISM!$L$2:$V$4,DK223,1)),""),"")</f>
        <v/>
      </c>
      <c r="FV223" s="9" t="str">
        <f>IF(AND(ISNUMBER(BH223),ISNUMBER(DK223)),IF(BH223+VLOOKUP(BI223,NyIAM!$L$2:$V$4,DK223,1)&gt;160,160,BH223+VLOOKUP(BI223,NyIAM!$L$2:$V$4,DK223,1)),"")</f>
        <v/>
      </c>
    </row>
    <row r="224" spans="1:178" x14ac:dyDescent="0.2">
      <c r="A224" s="51"/>
      <c r="B224" s="51"/>
      <c r="C224" s="51"/>
      <c r="D224" s="51"/>
      <c r="E224" s="51"/>
      <c r="F224" s="51"/>
      <c r="G224" s="51"/>
      <c r="H224" s="51"/>
      <c r="I224" s="51"/>
      <c r="J224" s="52"/>
      <c r="K224" s="52"/>
      <c r="L224" s="53"/>
      <c r="M224" s="53"/>
      <c r="N224" s="58" t="str">
        <f t="shared" si="66"/>
        <v/>
      </c>
      <c r="O224" s="53"/>
      <c r="P224" s="53"/>
      <c r="Q224" s="53"/>
      <c r="R224" s="53"/>
      <c r="S224" s="53"/>
      <c r="T224" s="53"/>
      <c r="U224" s="53"/>
      <c r="V224" s="53"/>
      <c r="W224" s="53"/>
      <c r="X224" s="53"/>
      <c r="Y224" s="53"/>
      <c r="Z224" s="53"/>
      <c r="AA224" s="53"/>
      <c r="AB224" s="53"/>
      <c r="AC224" s="53"/>
      <c r="AD224" s="53"/>
      <c r="AE224" s="53"/>
      <c r="AF224" s="53"/>
      <c r="AG224" s="53"/>
      <c r="AH224" s="53"/>
      <c r="AI224" s="53"/>
      <c r="AJ224" s="4" t="str">
        <f>IF(O224="","",IF(ISNUMBER(N224),VLOOKUP(O224,NyFi!$A$2:$K$40,DK224),""))</f>
        <v/>
      </c>
      <c r="AK224" s="4" t="str">
        <f>IF(P224="","",IF(AND(ISNUMBER(N224),DK224&lt;8),VLOOKUP(P224,NyGs!$A$2:$G$41,DK224),""))</f>
        <v/>
      </c>
      <c r="AL224" s="4" t="str">
        <f>IF(AA224="","",IF(ISNUMBER(N224),VLOOKUP(AA224,NyRm!$A$2:$K$56,DK224),""))</f>
        <v/>
      </c>
      <c r="AM224" s="4" t="str">
        <f>IF(Z224="","",IF(ISNUMBER(N224),VLOOKUP(Z224,NyFm!$A$2:$K$46,DK224),""))</f>
        <v/>
      </c>
      <c r="AN224" s="4" t="str">
        <f>IF(U224="","",IF(AND(ISNUMBER(N224),DK224&lt;8),VLOOKUP(U224,NyLi1R!$A$2:$G$20,DK224),""))</f>
        <v/>
      </c>
      <c r="AO224" s="4" t="str">
        <f>IF(V224="","",IF(AND(ISNUMBER(N224),DK224&lt;8),VLOOKUP(V224,NyLi1E!$A$2:$G$20,DK224),""))</f>
        <v/>
      </c>
      <c r="AP224" s="4" t="str">
        <f>IF(AND(ISNUMBER(N224),ISNUMBER(AN224),ISNUMBER(AO224),DK224&lt;8),VLOOKUP(AN224+AO224,NyLi1T!$A$2:$G$40,DK224),"")</f>
        <v/>
      </c>
      <c r="AQ224" s="4" t="str">
        <f>IF(W224="","",IF(AND(ISNUMBER(N224),DK224&gt;7),VLOOKUP(W224,NyLi2R!$A$2:$K$20,DK224),""))</f>
        <v/>
      </c>
      <c r="AR224" s="4" t="str">
        <f>IF(X224="","",IF(AND(ISNUMBER(N224),DK224&gt;7),VLOOKUP(X224,NyLi2E!$A$2:$K$20,DK224),""))</f>
        <v/>
      </c>
      <c r="AS224" s="4" t="str">
        <f>IF(AND(ISNUMBER(N224),ISNUMBER(AQ224),ISNUMBER(AR224),DK224&gt;7),VLOOKUP(AQ224+AR224,NyLi2T!$A$2:$K$40,DK224),"")</f>
        <v/>
      </c>
      <c r="AT224" s="4" t="str">
        <f>IF(AE224="","",IF(AND(ISNUMBER(N224),DK224&lt;8),VLOOKUP(AE224,NySs!$A$2:$G$28,DK224),""))</f>
        <v/>
      </c>
      <c r="AU224" s="4" t="str">
        <f>IF(AD224="","",IF(AND(ISNUMBER(N224),DK224&lt;9),VLOOKUP(AD224,NyEo!$A$2:$H$22,DK224),""))</f>
        <v/>
      </c>
      <c r="AV224" s="4" t="str">
        <f>IF(Q224="","",IF(AND(ISNUMBER(N224),DK224&gt;7),VLOOKUP(Q224,NyHt!$A$2:$K$17,DK224),""))</f>
        <v/>
      </c>
      <c r="AW224" s="4" t="str">
        <f>IF(R224="","",IF(ISNUMBER(N224),VLOOKUP(R224,NySiF!$A$2:$K$18,DK224),""))</f>
        <v/>
      </c>
      <c r="AX224" s="4" t="str">
        <f>IF(S224="","",IF(ISNUMBER(N224),VLOOKUP(S224,NySiB!$A$2:$K$16,DK224),""))</f>
        <v/>
      </c>
      <c r="AY224" s="4" t="str">
        <f>IF(T224="","",IF(ISNUMBER(N224),VLOOKUP(T224,NySiT!$A$2:$K$32,DK224),""))</f>
        <v/>
      </c>
      <c r="AZ224" s="4" t="str">
        <f>IF(Y224="","",IF(ISNUMBER(N224),VLOOKUP(Y224,NyVs!$A$2:$K$86,DK224),""))</f>
        <v/>
      </c>
      <c r="BA224" s="4" t="str">
        <f>IF(AI224="","",IF(ISNUMBER(N224),VLOOKUP(AI224,NyPp!$A$2:$K$202,DK224),""))</f>
        <v/>
      </c>
      <c r="BB224" s="4" t="str">
        <f>IF(AND(ISNUMBER(AJ224),ISNUMBER(AK224),ISNUMBER(AL224),ISNUMBER(AM224),DK224&lt;8),IF(COUNTIF(O224,0)+COUNTIF(P224,0)+COUNTIF(AA224,0)+COUNTIF(Z224,0)&gt;1,"",VLOOKUP(AJ224+AK224+AL224+AM224,NyIGS!$A$2:$K$78,DK224)),IF(AND(ISNUMBER(AJ224),ISNUMBER(AL224),ISNUMBER(AM224),ISNUMBER(AS224),DK224&gt;7),IF(COUNTIF(O224,0)+COUNTIF(AA224,0)+COUNTIF(Z224,0)+AND(COUNTIF(W224,0),COUNTIF(X224,0))&gt;1,"",VLOOKUP(AJ224+AL224+AM224+AS224,NyIGS!$A$2:$K$78,DK224)),""))</f>
        <v/>
      </c>
      <c r="BC224" s="4" t="str">
        <f>IF(AND(ISNUMBER(AJ224),ISNUMBER(AN224),ISNUMBER(AT224),DK224&lt;8),IF(COUNTIF(O224,0)+COUNTIF(U224,0)+COUNTIF(AE224,0)&gt;1,"",VLOOKUP(AJ224+AN224+AT224,NyIRS!$A$2:$K$59,DK224)),IF(AND(ISNUMBER(AJ224),ISNUMBER(AQ224),DK224&gt;7),IF(COUNTIF(O224,0)+COUNTIF(W224,0)&gt;1,"",VLOOKUP(AJ224+AQ224,NyIRS!$A$2:$K$59,DK224)),""))</f>
        <v/>
      </c>
      <c r="BD224" s="4" t="str">
        <f>IF(AND(ISNUMBER(AK224),ISNUMBER(AL224),ISNUMBER(AM224),DK224&lt;8),IF(COUNTIF(P224,0)+COUNTIF(AA224,0)+COUNTIF(Z224,0)&gt;1,"",VLOOKUP(AK224+AL224+AM224,NyIES!$A$2:$K$59,DK224)),IF(AND(ISNUMBER(AL224),ISNUMBER(AM224),ISNUMBER(AR224),DK224&gt;7),IF(COUNTIF(AA224,0)+COUNTIF(Z224,0)+COUNTIF(X224,0)&gt;1,"",VLOOKUP(AL224+AM224+AR224,NyIES!$A$2:$K$59,DK224)),""))</f>
        <v/>
      </c>
      <c r="BE224" s="4" t="str">
        <f>IF(AND(ISNUMBER(AJ224),ISNUMBER(AP224),ISNUMBER(AU224),DK224&lt;8),IF(COUNTIF(O224,0)+AND(COUNTIF(U224,0),COUNTIF(V224,0))+COUNTIF(AD224,0)&gt;1,"",VLOOKUP(AJ224+AP224+AU224,NyISI!$A$2:$K$59,DK224)),IF(AND(ISNUMBER(AS224),ISNUMBER(AU224),ISNUMBER(AV224),DK224=8),IF(COUNTIF(AD224,0)+COUNTIF(Q224,0)+AND(COUNTIF(W224,0),COUNTIF(X224,0))&gt;1,"",VLOOKUP(AS224+AU224+AV224,NyISI!$A$2:$K$59,DK224)),IF(AND(ISNUMBER(AS224),ISNUMBER(AV224),DK224&gt;8),IF(COUNTIF(Q224,0)+AND(COUNTIF(W224,0),COUNTIF(X224,0))&gt;1,"",VLOOKUP(AS224+AV224,NyISI!$A$2:$K$59,DK224)),"")))</f>
        <v/>
      </c>
      <c r="BF224" s="4" t="str">
        <f>IF(AND(ISNUMBER(AT224),ISNUMBER(AK224),ISNUMBER(AL224),ISNUMBER(AM224),DK224&lt;8),IF(COUNTIF(P224,0)+COUNTIF(AA224,0)+COUNTIF(Z224,0)+COUNTIF(AE224,0)&gt;1,"",VLOOKUP(AT224+AK224+AL224+AM224,NyISS!$A$2:$G$78,DK224)),"")</f>
        <v/>
      </c>
      <c r="BG224" s="4" t="str">
        <f>IF(AND(ISNUMBER(AJ224),ISNUMBER(AL224),ISNUMBER(AM224),DK224&gt;7),IF(COUNTIF(O224,0)+COUNTIF(AA224,0)+COUNTIF(Z224,0)&gt;1,"",VLOOKUP(AJ224+AL224+AM224,NyISM!$A$2:$K$59,DK224)),"")</f>
        <v/>
      </c>
      <c r="BH224" s="4" t="str">
        <f>IF(AND(ISNUMBER(AY224),ISNUMBER(AZ224)),IF(COUNTIF(T224,0)+COUNTIF(Y224,0)&gt;1,"",VLOOKUP(AY224+AZ224,NyIAM!$A$2:$K$40,DK224)),"")</f>
        <v/>
      </c>
      <c r="BJ224" s="4" t="str">
        <f>IF(ISNUMBER(BB224),VLOOKUP(BB224,Percentil!$A$2:$B$122,2,1),"")</f>
        <v/>
      </c>
      <c r="BK224" s="4" t="str">
        <f>IF(ISNUMBER(BC224),VLOOKUP(BC224,Percentil!$A$2:$B$122,2,1),"")</f>
        <v/>
      </c>
      <c r="BL224" s="4" t="str">
        <f>IF(ISNUMBER(BD224),VLOOKUP(BD224,Percentil!$A$2:$B$122,2,1),"")</f>
        <v/>
      </c>
      <c r="BM224" s="4" t="str">
        <f>IF(ISNUMBER(BE224),VLOOKUP(BE224,Percentil!$A$2:$B$122,2,1),"")</f>
        <v/>
      </c>
      <c r="BN224" s="4" t="str">
        <f>IF(ISNUMBER(BF224),VLOOKUP(BF224,Percentil!$A$2:$B$122,2,1),"")</f>
        <v/>
      </c>
      <c r="BO224" s="4" t="str">
        <f>IF(ISNUMBER(BG224),VLOOKUP(BG224,Percentil!$A$2:$B$122,2,1),"")</f>
        <v/>
      </c>
      <c r="BP224" s="4" t="str">
        <f>IF(ISNUMBER(BH224),VLOOKUP(BH224,Percentil!$A$2:$B$122,2,1),"")</f>
        <v/>
      </c>
      <c r="BQ224" s="4" t="str">
        <f>IF(AND(ISNUMBER(AJ224),ISNUMBER(DK224)),IF(AJ224-VLOOKUP(BI224,NyFi!$L$2:$V$4,DK224,1)&lt;1,1 &amp; " - " &amp; AJ224+VLOOKUP(BI224,NyFi!$L$2:$V$4,DK224,1),IF(AJ224+VLOOKUP(BI224,NyFi!$L$2:$V$4,DK224,1)&gt;19,AJ224-VLOOKUP(BI224,NyFi!$L$2:$V$4,DK224,1) &amp; " - " &amp; 19,AJ224-VLOOKUP(BI224,NyFi!$L$2:$V$4,DK224,1) &amp; " - " &amp; AJ224+VLOOKUP(BI224,NyFi!$L$2:$V$4,DK224,1))),"")</f>
        <v/>
      </c>
      <c r="BR224" s="4" t="str">
        <f>IF(AND(ISNUMBER(DK224),DK224&lt;8),IF(AND(ISNUMBER(AK224),ISNUMBER(DK224)),IF(AK224-VLOOKUP(BI224,NyGs!$L$2:$V$4,DK224,1)&lt;1,1 &amp; " - " &amp; AK224+VLOOKUP(BI224,NyGs!$L$2:$V$4,DK224,1),IF(AK224+VLOOKUP(BI224,NyGs!$L$2:$V$4,DK224,1)&gt;19,AK224-VLOOKUP(BI224,NyGs!$L$2:$V$4,DK224,1) &amp; " - " &amp; 19,AK224-VLOOKUP(BI224,NyGs!$L$2:$V$4,DK224,1) &amp; " - " &amp; AK224+VLOOKUP(BI224,NyGs!$L$2:$V$4,DK224,1))),""),"")</f>
        <v/>
      </c>
      <c r="BS224" s="4" t="str">
        <f>IF(AND(ISNUMBER(AL224),ISNUMBER(DK224)),IF(AL224-VLOOKUP(BI224,NyRm!$L$2:$V$4,DK224,1)&lt;1,1 &amp; " - " &amp; AL224+VLOOKUP(BI224,NyRm!$L$2:$V$4,DK224,1),IF(AL224+VLOOKUP(BI224,NyRm!$L$2:$V$4,DK224,1)&gt;19,AL224-VLOOKUP(BI224,NyRm!$L$2:$V$4,DK224,1) &amp; " - " &amp; 19,AL224-VLOOKUP(BI224,NyRm!$L$2:$V$4,DK224,1) &amp; " - " &amp; AL224+VLOOKUP(BI224,NyRm!$L$2:$V$4,DK224,1))),"")</f>
        <v/>
      </c>
      <c r="BT224" s="4" t="str">
        <f>IF(AND(ISNUMBER(AM224),ISNUMBER(DK224)),IF(AM224-VLOOKUP(BI224,NyFm!$L$2:$V$4,DK224,1)&lt;1,1 &amp; " - " &amp; AM224+VLOOKUP(BI224,NyFm!$L$2:$V$4,DK224,1),IF(AM224+VLOOKUP(BI224,NyFm!$L$2:$V$4,DK224,1)&gt;19,AM224-VLOOKUP(BI224,NyFm!$L$2:$V$4,DK224,1) &amp; " - " &amp; 19,AM224-VLOOKUP(BI224,NyFm!$L$2:$V$4,DK224,1) &amp; " - " &amp; AM224+VLOOKUP(BI224,NyFm!$L$2:$V$4,DK224,1))),"")</f>
        <v/>
      </c>
      <c r="BU224" s="4" t="str">
        <f>IF(AND(ISNUMBER(DK224),DK224&lt;8),IF(AND(ISNUMBER(AN224),ISNUMBER(DK224)),IF(AN224-VLOOKUP(BI224,NyLi1R!$L$2:$V$4,DK224,1)&lt;1,1 &amp; " - " &amp; AN224+VLOOKUP(BI224,NyLi1R!$L$2:$V$4,DK224,1),IF(AN224+VLOOKUP(BI224,NyLi1R!$L$2:$V$4,DK224,1)&gt;19,AN224-VLOOKUP(BI224,NyLi1R!$L$2:$V$4,DK224,1) &amp; " - " &amp; 19,AN224-VLOOKUP(BI224,NyLi1R!$L$2:$V$4,DK224,1) &amp; " - " &amp; AN224+VLOOKUP(BI224,NyLi1R!$L$2:$V$4,DK224,1))),""),"")</f>
        <v/>
      </c>
      <c r="BV224" s="4" t="str">
        <f>IF(AND(ISNUMBER(DK224),DK224&lt;8),IF(AND(ISNUMBER(AO224),ISNUMBER(DK224)),IF(AO224-VLOOKUP(BI224,NyLi1E!$L$2:$V$4,DK224,1)&lt;1,1 &amp; " - " &amp; AO224+VLOOKUP(BI224,NyLi1E!$L$2:$V$4,DK224,1),IF(AO224+VLOOKUP(BI224,NyLi1E!$L$2:$V$4,DK224,1)&gt;19,AO224-VLOOKUP(BI224,NyLi1E!$L$2:$V$4,DK224,1) &amp; " - " &amp; 19,AO224-VLOOKUP(BI224,NyLi1E!$L$2:$V$4,DK224,1) &amp; " - " &amp; AO224+VLOOKUP(BI224,NyLi1E!$L$2:$V$4,DK224,1))),""),"")</f>
        <v/>
      </c>
      <c r="BW224" s="4" t="str">
        <f>IF(AND(ISNUMBER(DK224),DK224&lt;8),IF(AND(ISNUMBER(AP224),ISNUMBER(DK224)),IF(AP224-VLOOKUP(BI224,NyLi1T!$L$2:$V$4,DK224,1)&lt;1,1 &amp; " - " &amp; AP224+VLOOKUP(BI224,NyLi1T!$L$2:$V$4,DK224,1),IF(AP224+VLOOKUP(BI224,NyLi1T!$L$2:$V$4,DK224,1)&gt;19,AP224-VLOOKUP(BI224,NyLi1T!$L$2:$V$4,DK224,1) &amp; " - " &amp; 19,AP224-VLOOKUP(BI224,NyLi1T!$L$2:$V$4,DK224,1) &amp; " - " &amp; AP224+VLOOKUP(BI224,NyLi1T!$L$2:$V$4,DK224,1))),""),"")</f>
        <v/>
      </c>
      <c r="BX224" s="4" t="str">
        <f>IF(AND(ISNUMBER(DK224),DK224&gt;7),IF(AND(ISNUMBER(AQ224),ISNUMBER(DK224)),IF(AQ224-VLOOKUP(BI224,NyLi2R!$L$2:$V$4,DK224,1)&lt;1,1 &amp; " - " &amp; AQ224+VLOOKUP(BI224,NyLi2R!$L$2:$V$4,DK224,1),IF(AQ224+VLOOKUP(BI224,NyLi2R!$L$2:$V$4,DK224,1)&gt;19,AQ224-VLOOKUP(BI224,NyLi2R!$L$2:$V$4,DK224,1) &amp; " - " &amp; 19,AQ224-VLOOKUP(BI224,NyLi2R!$L$2:$V$4,DK224,1) &amp; " - " &amp; AQ224+VLOOKUP(BI224,NyLi2R!$L$2:$V$4,DK224,1))),""),"")</f>
        <v/>
      </c>
      <c r="BY224" s="4" t="str">
        <f>IF(AND(ISNUMBER(DK224),DK224&gt;7),IF(AND(ISNUMBER(AR224),ISNUMBER(DK224)),IF(AR224-VLOOKUP(BI224,NyLi2E!$L$2:$V$4,DK224,1)&lt;1,1 &amp; " - " &amp; AR224+VLOOKUP(BI224,NyLi2E!$L$2:$V$4,DK224,1),IF(AR224+VLOOKUP(BI224,NyLi2E!$L$2:$V$4,DK224,1)&gt;19,AR224-VLOOKUP(BI224,NyLi2E!$L$2:$V$4,DK224,1) &amp; " - " &amp; 19,AR224-VLOOKUP(BI224,NyLi2E!$L$2:$V$4,DK224,1) &amp; " - " &amp; AR224+VLOOKUP(BI224,NyLi2E!$L$2:$V$4,DK224,1))),""),"")</f>
        <v/>
      </c>
      <c r="BZ224" s="4" t="str">
        <f>IF(AND(ISNUMBER(DK224),DK224&gt;7),IF(AND(ISNUMBER(AS224),ISNUMBER(DK224)),IF(AS224-VLOOKUP(BI224,NyLi2T!$L$2:$V$4,DK224,1)&lt;1,1 &amp; " - " &amp; AS224+VLOOKUP(BI224,NyLi2T!$L$2:$V$4,DK224,1),IF(AS224+VLOOKUP(BI224,NyLi2T!$L$2:$V$4,DK224,1)&gt;19,AS224-VLOOKUP(BI224,NyLi2T!$L$2:$V$4,DK224,1) &amp; " - " &amp; 19,AS224-VLOOKUP(BI224,NyLi2T!$L$2:$V$4,DK224,1) &amp; " - " &amp; AS224+VLOOKUP(BI224,NyLi2T!$L$2:$V$4,DK224,1))),""),"")</f>
        <v/>
      </c>
      <c r="CA224" s="4" t="str">
        <f>IF(AND(ISNUMBER(DK224),DK224&lt;8),IF(AND(ISNUMBER(AT224),ISNUMBER(DK224)),IF(AT224-VLOOKUP(BI224,NySs!$L$2:$V$4,DK224,1)&lt;1,1 &amp; " - " &amp; AT224+VLOOKUP(BI224,NySs!$L$2:$V$4,DK224,1),IF(AT224+VLOOKUP(BI224,NySs!$L$2:$V$4,DK224,1)&gt;19,AT224-VLOOKUP(BI224,NySs!$L$2:$V$4,DK224,1) &amp; " - " &amp; 19,AT224-VLOOKUP(BI224,NySs!$L$2:$V$4,DK224,1) &amp; " - " &amp; AT224+VLOOKUP(BI224,NySs!$L$2:$V$4,DK224,1))),""),"")</f>
        <v/>
      </c>
      <c r="CB224" s="4" t="str">
        <f>IF(AND(ISNUMBER(DK224),DK224&lt;9),IF(AND(ISNUMBER(AU224),ISNUMBER(DK224)),IF(AU224-VLOOKUP(BI224,NyEo!$L$2:$V$4,DK224,1)&lt;1,1 &amp; " - " &amp; AU224+VLOOKUP(BI224,NyEo!$L$2:$V$4,DK224,1),IF(AU224+VLOOKUP(BI224,NyEo!$L$2:$V$4,DK224,1)&gt;19,AU224-VLOOKUP(BI224,NyEo!$L$2:$V$4,DK224,1) &amp; " - " &amp; 19,AU224-VLOOKUP(BI224,NyEo!$L$2:$V$4,DK224,1) &amp; " - " &amp; AU224+VLOOKUP(BI224,NyEo!$L$2:$V$4,DK224,1))),""),"")</f>
        <v/>
      </c>
      <c r="CC224" s="4" t="str">
        <f>IF(AND(ISNUMBER(DK224),DK224&gt;7),IF(AND(ISNUMBER(AV224),ISNUMBER(DK224)),IF(AV224-VLOOKUP(BI224,NyHt!$L$2:$V$4,DK224,1)&lt;1,1 &amp; " - " &amp; AV224+VLOOKUP(BI224,NyHt!$L$2:$V$4,DK224,1),IF(AV224+VLOOKUP(BI224,NyHt!$L$2:$V$4,DK224,1)&gt;19,AV224-VLOOKUP(BI224,NyHt!$L$2:$V$4,DK224,1) &amp; " - " &amp; 19,AV224-VLOOKUP(BI224,NyHt!$L$2:$V$4,DK224,1) &amp; " - " &amp; AV224+VLOOKUP(BI224,NyHt!$L$2:$V$4,DK224,1))),""),"")</f>
        <v/>
      </c>
      <c r="CD224" s="4" t="str">
        <f>IF(AND(ISNUMBER(AW224),ISNUMBER(DK224)),IF(AW224-VLOOKUP(BI224,NySiF!$L$2:$V$4,DK224,1)&lt;1,1 &amp; " - " &amp; AW224+VLOOKUP(BI224,NySiF!$L$2:$V$4,DK224,1),IF(AW224+VLOOKUP(BI224,NySiF!$L$2:$V$4,DK224,1)&gt;19,AW224-VLOOKUP(BI224,NySiF!$L$2:$V$4,DK224,1) &amp; " - " &amp; 19,AW224-VLOOKUP(BI224,NySiF!$L$2:$V$4,DK224,1) &amp; " - " &amp; AW224+VLOOKUP(BI224,NySiF!$L$2:$V$4,DK224,1))),"")</f>
        <v/>
      </c>
      <c r="CE224" s="4" t="str">
        <f>IF(AND(ISNUMBER(AX224),ISNUMBER(DK224)),IF(AX224-VLOOKUP(BI224,NySiB!$L$2:$V$4,DK224,1)&lt;1,1 &amp; " - " &amp; AX224+VLOOKUP(BI224,NySiB!$L$2:$V$4,DK224,1),IF(AX224+VLOOKUP(BI224,NySiB!$L$2:$V$4,DK224,1)&gt;19,AX224-VLOOKUP(BI224,NySiB!$L$2:$V$4,DK224,1) &amp; " - " &amp; 19,AX224-VLOOKUP(BI224,NySiB!$L$2:$V$4,DK224,1) &amp; " - " &amp; AX224+VLOOKUP(BI224,NySiB!$L$2:$V$4,DK224,1))),"")</f>
        <v/>
      </c>
      <c r="CF224" s="4" t="str">
        <f>IF(AND(ISNUMBER(AY224),ISNUMBER(DK224)),IF(AY224-VLOOKUP(BI224,NySiT!$L$2:$V$4,DK224,1)&lt;1,1 &amp; " - " &amp; AY224+VLOOKUP(BI224,NySiT!$L$2:$V$4,DK224,1),IF(AY224+VLOOKUP(BI224,NySiT!$L$2:$V$4,DK224,1)&gt;19,AY224-VLOOKUP(BI224,NySiT!$L$2:$V$4,DK224,1) &amp; " - " &amp; 19,AY224-VLOOKUP(BI224,NySiT!$L$2:$V$4,DK224,1) &amp; " - " &amp; AY224+VLOOKUP(BI224,NySiT!$L$2:$V$4,DK224,1))),"")</f>
        <v/>
      </c>
      <c r="CG224" s="4" t="str">
        <f>IF(AND(ISNUMBER(AZ224),ISNUMBER(DK224)),IF(AZ224-VLOOKUP(BI224,NyVs!$L$2:$V$4,DK224,1)&lt;1,1 &amp; " - " &amp; AZ224+VLOOKUP(BI224,NyVs!$L$2:$V$4,DK224,1),IF(AZ224+VLOOKUP(BI224,NyVs!$L$2:$V$4,DK224,1)&gt;19,AZ224-VLOOKUP(BI224,NyVs!$L$2:$V$4,DK224,1) &amp; " - " &amp; 19,AZ224-VLOOKUP(BI224,NyVs!$L$2:$V$4,DK224,1) &amp; " - " &amp; AZ224+VLOOKUP(BI224,NyVs!$L$2:$V$4,DK224,1))),"")</f>
        <v/>
      </c>
      <c r="CH224" s="4" t="str">
        <f>IF(AND(ISNUMBER(BA224),ISNUMBER(DK224)),IF(BA224-VLOOKUP(BI224,NyPp!$L$2:$V$4,DK224,1)&lt;1,1 &amp; " - " &amp; BA224+VLOOKUP(BI224,NyPp!$L$2:$V$4,DK224,1),IF(BA224+VLOOKUP(BI224,NyPp!$L$2:$V$4,DK224,1)&gt;19,BA224-VLOOKUP(BI224,NyPp!$L$2:$V$4,DK224,1) &amp; " - " &amp; 19,BA224-VLOOKUP(BI224,NyPp!$L$2:$V$4,DK224,1) &amp; " - " &amp; BA224+VLOOKUP(BI224,NyPp!$L$2:$V$4,DK224,1))),"")</f>
        <v/>
      </c>
      <c r="CI224" s="4" t="str">
        <f>IF(AND(ISNUMBER(BB224),ISNUMBER(DK224)),IF(BB224-VLOOKUP(BI224,NyIGS!$L$2:$V$4,DK224,1)&lt;40,40 &amp; " - " &amp; BB224+VLOOKUP(BI224,NyIGS!$L$2:$V$4,DK224,1),IF(BB224+VLOOKUP(BI224,NyIGS!$L$2:$V$4,DK224,1)&gt;160,BB224-VLOOKUP(BI224,NyIGS!$L$2:$V$4,DK224,1) &amp; " - " &amp; 160,BB224-VLOOKUP(BI224,NyIGS!$L$2:$V$4,DK224,1) &amp; " - " &amp; BB224+VLOOKUP(BI224,NyIGS!$L$2:$V$4,DK224,1))),"")</f>
        <v/>
      </c>
      <c r="CJ224" s="4" t="str">
        <f>IF(AND(ISNUMBER(BC224),ISNUMBER(DK224)),IF(BC224-VLOOKUP(BI224,NyIRS!$L$2:$V$4,DK224,1)&lt;40,40 &amp; " - " &amp; BC224+VLOOKUP(BI224,NyIRS!$L$2:$V$4,DK224,1),IF(BC224+VLOOKUP(BI224,NyIRS!$L$2:$V$4,DK224,1)&gt;160,BC224-VLOOKUP(BI224,NyIRS!$L$2:$V$4,DK224,1) &amp; " - " &amp; 160,BC224-VLOOKUP(BI224,NyIRS!$L$2:$V$4,DK224,1) &amp; " - " &amp; BC224+VLOOKUP(BI224,NyIRS!$L$2:$V$4,DK224,1))),"")</f>
        <v/>
      </c>
      <c r="CK224" s="4" t="str">
        <f>IF(AND(ISNUMBER(BD224),ISNUMBER(DK224)),IF(BD224-VLOOKUP(BI224,NyIES!$L$2:$V$4,DK224,1)&lt;40,40 &amp; " - " &amp; BD224+VLOOKUP(BI224,NyIES!$L$2:$V$4,DK224,1),IF(BD224+VLOOKUP(BI224,NyIES!$L$2:$V$4,DK224,1)&gt;160,BD224-VLOOKUP(BI224,NyIES!$L$2:$V$4,DK224,1) &amp; " - " &amp; 160,BD224-VLOOKUP(BI224,NyIES!$L$2:$V$4,DK224,1) &amp; " - " &amp; BD224+VLOOKUP(BI224,NyIES!$L$2:$V$4,DK224,1))),"")</f>
        <v/>
      </c>
      <c r="CL224" s="4" t="str">
        <f>IF(AND(ISNUMBER(BE224),ISNUMBER(DK224)),IF(BE224-VLOOKUP(BI224,NyISI!$L$2:$V$4,DK224,1)&lt;40,40 &amp; " - " &amp; BE224+VLOOKUP(BI224,NyISI!$L$2:$V$4,DK224,1),IF(BE224+VLOOKUP(BI224,NyISI!$L$2:$V$4,DK224,1)&gt;160,BE224-VLOOKUP(BI224,NyISI!$L$2:$V$4,DK224,1) &amp; " - " &amp; 160,BE224-VLOOKUP(BI224,NyISI!$L$2:$V$4,DK224,1) &amp; " - " &amp; BE224+VLOOKUP(BI224,NyISI!$L$2:$V$4,DK224,1))),"")</f>
        <v/>
      </c>
      <c r="CM224" s="4" t="str">
        <f>IF(AND(ISNUMBER(DK224),DK224&lt;8),IF(AND(ISNUMBER(BF224),ISNUMBER(DK224)),IF(BF224-VLOOKUP(BI224,NyISS!$L$2:$V$4,DK224,1)&lt;40,40 &amp; " - " &amp; BF224+VLOOKUP(BI224,NyISS!$L$2:$V$4,DK224,1),IF(BF224+VLOOKUP(BI224,NyISS!$L$2:$V$4,DK224,1)&gt;160,BF224-VLOOKUP(BI224,NyISS!$L$2:$V$4,DK224,1) &amp; " - " &amp; 160,BF224-VLOOKUP(BI224,NyISS!$L$2:$V$4,DK224,1) &amp; " - " &amp; BF224+VLOOKUP(BI224,NyISS!$L$2:$V$4,DK224,1))),""),"")</f>
        <v/>
      </c>
      <c r="CN224" s="4" t="str">
        <f>IF(AND(ISNUMBER(DK224),DK224&gt;7),IF(AND(ISNUMBER(BG224),ISNUMBER(DK224)),IF(BG224-VLOOKUP(BI224,NyISM!$L$2:$V$4,DK224,1)&lt;40,40 &amp; " - " &amp; BG224+VLOOKUP(BI224,NyISM!$L$2:$V$4,DK224,1),IF(BG224+VLOOKUP(BI224,NyISM!$L$2:$V$4,DK224,1)&gt;160,BG224-VLOOKUP(BI224,NyISM!$L$2:$V$4,DK224,1) &amp; " - " &amp; 160,BG224-VLOOKUP(BI224,NyISM!$L$2:$V$4,DK224,1) &amp; " - " &amp; BG224+VLOOKUP(BI224,NyISM!$L$2:$V$4,DK224,1))),""),"")</f>
        <v/>
      </c>
      <c r="CO224" s="4" t="str">
        <f>IF(AND(ISNUMBER(BH224),ISNUMBER(DK224)),IF(BH224-VLOOKUP(BI224,NyIAM!$L$2:$V$4,DK224,1)&lt;40,40 &amp; " - " &amp; BH224+VLOOKUP(BI224,NyIAM!$L$2:$V$4,DK224,1),IF(BH224+VLOOKUP(BI224,NyIAM!$L$2:$V$4,DK224,1)&gt;160,BH224-VLOOKUP(BI224,NyIAM!$L$2:$V$4,DK224,1) &amp; " - " &amp; 160,BH224-VLOOKUP(BI224,NyIAM!$L$2:$V$4,DK224,1) &amp; " - " &amp; BH224+VLOOKUP(BI224,NyIAM!$L$2:$V$4,DK224,1))),"")</f>
        <v/>
      </c>
      <c r="CP224" s="4" t="str">
        <f>IF(AF224="","",IF(AND(ISNUMBER(AF224),ISNUMBER(DK224)),IF(VLOOKUP(AF224,NyOm!$A$2:$K$30,DK224,1)=1,"Onormalt få ord",IF(VLOOKUP(AF224,NyOm!$A$2:$K$30,DK224,1)=2,"Färre antal ord än normalt",IF(VLOOKUP(AF224,NyOm!$A$2:$K$30,DK224,1)=3,"Normalt antal ord","")))))</f>
        <v/>
      </c>
      <c r="CQ224" s="4" t="str">
        <f>IF(AB224="","",IF(AND(ISNUMBER(AB224),ISNUMBER(DK224)),IF(VLOOKUP(AB224,NyPbTid!$A$2:$K$218,DK224,1)=1,"Onormalt lång tidsåtgång",IF(VLOOKUP(AB224,NyPbTid!$A$2:$K$218,DK224,1)=2,"Långsammare än normalt",IF(VLOOKUP(AB224,NyPbTid!$A$2:$K$218,DK224,1)=3,"Normal tidsåtgång","")))))</f>
        <v/>
      </c>
      <c r="CR224" s="4" t="str">
        <f>IF(AC224="","",IF(AND(ISNUMBER(AC224),ISNUMBER(DK224)),IF(VLOOKUP(AC224,NyPbFel!$A$2:$K$18,DK224,1)=1,"Onormalt antal fel",IF(VLOOKUP(AC224,NyPbFel!$A$2:$K$18,DK224,1)=2,"Fler fel än normalt",IF(VLOOKUP(AC224,NyPbFel!$A$2:$K$18,DK224,1)=3,"Normalt antal fel","")))))</f>
        <v/>
      </c>
      <c r="CS224" s="4" t="str">
        <f t="shared" si="72"/>
        <v/>
      </c>
      <c r="CT224" s="4" t="str">
        <f>IF(OR(ISNUMBER(CS224),CS224="0**"),IF(ISNUMBER(CS224),CS224/ABS(CS224)*VLOOKUP(1,SignDiff!$A$3:$K$4,DK224,1),VLOOKUP(1,SignDiff!$A$3:$K$4,DK224,1)),"")</f>
        <v/>
      </c>
      <c r="CU224" s="4" t="str">
        <f>IF(OR(ISNUMBER(CS224),CS224="0**"),IF(ISNUMBER(CS224),CS224/ABS(CS224)*VLOOKUP(1,SignDiff!$A$7:$K$8,DK224,1),VLOOKUP(1,SignDiff!$A$7:$K$8,DK224,1)),"")</f>
        <v/>
      </c>
      <c r="CV224" s="4" t="str">
        <f t="shared" si="73"/>
        <v/>
      </c>
      <c r="CW224" s="4" t="str">
        <f t="shared" si="74"/>
        <v/>
      </c>
      <c r="CX224" s="4" t="str">
        <f>IF(OR(ISNUMBER(CS224),CS224="0**"),IF(CS224="0**",VLOOKUP(0,'IRS-IES'!$A$2:$C$43,2,1),IF(CS224&lt;0,VLOOKUP(ABS(CS224),'IRS-IES'!$A$2:$C$43,2,1),VLOOKUP(ABS(CS224),'IRS-IES'!$A$2:$C$43,3,1))),"")</f>
        <v/>
      </c>
      <c r="CY224" s="4" t="str">
        <f t="shared" si="75"/>
        <v/>
      </c>
      <c r="CZ224" s="4" t="str">
        <f>IF(OR(ISNUMBER(CY224),CY224="0**"),IF(ISNUMBER(CY224),CY224/ABS(CY224)*VLOOKUP(2,SignDiff!$A$3:$K$4,DK224,1),VLOOKUP(2,SignDiff!$A$3:$K$4,DK224,1)),"")</f>
        <v/>
      </c>
      <c r="DA224" s="4" t="str">
        <f>IF(OR(ISNUMBER(CY224),CY224="0**"),IF(ISNUMBER(CY224),CY224/ABS(CY224)*VLOOKUP(2,SignDiff!$A$7:$K$8,DK224,1),VLOOKUP(2,SignDiff!$A$7:$K$8,DK224,1)),"")</f>
        <v/>
      </c>
      <c r="DB224" s="4" t="str">
        <f t="shared" si="76"/>
        <v/>
      </c>
      <c r="DC224" s="4" t="str">
        <f t="shared" si="77"/>
        <v/>
      </c>
      <c r="DD224" s="4" t="str">
        <f>IF(OR(ISNUMBER(CY224),CY224="0**"),IF(CY224="0**",VLOOKUP(0,'ISI-ISS'!$A$2:$C$43,2,1),IF(CY224&lt;0,VLOOKUP(ABS(CY224),'ISI-ISS'!$A$2:$C$43,2,1),VLOOKUP(ABS(CY224),'ISI-ISS'!$A$2:$C$43,3,1))),"")</f>
        <v/>
      </c>
      <c r="DE224" s="4" t="str">
        <f t="shared" si="78"/>
        <v/>
      </c>
      <c r="DF224" s="4" t="str">
        <f>IF(OR(ISNUMBER(DE224),DE224="0**"),IF(ISNUMBER(DE224),DE224/ABS(DE224)*VLOOKUP(2,SignDiff!$A$3:$K$4,DK224,1),VLOOKUP(2,SignDiff!$A$3:$K$4,DK224,1)),"")</f>
        <v/>
      </c>
      <c r="DG224" s="4" t="str">
        <f>IF(OR(ISNUMBER(DE224),DE224="0**"),IF(ISNUMBER(DE224),DE224/ABS(DE224)*VLOOKUP(2,SignDiff!$A$7:$K$8,DK224,1),VLOOKUP(2,SignDiff!$A$7:$K$8,DK224,1)),"")</f>
        <v/>
      </c>
      <c r="DH224" s="4" t="str">
        <f t="shared" si="79"/>
        <v/>
      </c>
      <c r="DI224" s="4" t="str">
        <f t="shared" si="80"/>
        <v/>
      </c>
      <c r="DJ224" s="4" t="str">
        <f>IF(OR(ISNUMBER(DE224),DE224="0**"),IF(DE224="0**",VLOOKUP(0,'ISI-ISM'!$A$2:$C$43,2,1),IF(DE224&lt;0,VLOOKUP(ABS(DE224),'ISI-ISM'!$A$2:$C$43,2,1),VLOOKUP(ABS(DE224),'ISI-ISM'!$A$2:$C$43,3,1))),"")</f>
        <v/>
      </c>
      <c r="DK224" s="4" t="str">
        <f>IF(ISERROR(VLOOKUP(N224,age!$A$2:$C$11,2,1)),"",VLOOKUP(N224,age!$A$2:$C$11,2,1))</f>
        <v/>
      </c>
      <c r="DL224" s="4" t="str">
        <f>IF(ISERROR(VLOOKUP(N224,age!$A$2:$C$11,3,1)),"",VLOOKUP(N224,age!$A$2:$C$11,3,1))</f>
        <v/>
      </c>
      <c r="DM224" s="4">
        <f t="shared" si="67"/>
        <v>0</v>
      </c>
      <c r="DN224" s="4">
        <f t="shared" si="68"/>
        <v>0</v>
      </c>
      <c r="DO224" s="4">
        <f t="shared" si="69"/>
        <v>0</v>
      </c>
      <c r="DP224" s="4">
        <f t="shared" si="70"/>
        <v>0</v>
      </c>
      <c r="DQ224" s="4">
        <f t="shared" si="71"/>
        <v>0</v>
      </c>
      <c r="DR224" s="9" t="str">
        <f t="shared" si="81"/>
        <v/>
      </c>
      <c r="DS224" s="9" t="str">
        <f t="shared" si="82"/>
        <v/>
      </c>
      <c r="DT224" s="9" t="str">
        <f t="shared" si="83"/>
        <v/>
      </c>
      <c r="DU224" s="9" t="str">
        <f t="shared" si="84"/>
        <v/>
      </c>
      <c r="DV224" s="9" t="str">
        <f t="shared" si="85"/>
        <v/>
      </c>
      <c r="DW224" s="9" t="str">
        <f t="shared" si="86"/>
        <v/>
      </c>
      <c r="DX224" s="9" t="str">
        <f t="shared" si="87"/>
        <v/>
      </c>
      <c r="DY224" s="9" t="str">
        <f>IF(AND(ISNUMBER(AJ224),ISNUMBER(DK224)),IF(AJ224-VLOOKUP(BI224,NyFi!$L$2:$V$4,DK224,1)&lt;1,1,AJ224-VLOOKUP(BI224,NyFi!$L$2:$V$4,DK224,1)),"")</f>
        <v/>
      </c>
      <c r="DZ224" s="9" t="str">
        <f>IF(AND(ISNUMBER(DK224),DK224&lt;8),IF(AND(ISNUMBER(AK224),ISNUMBER(DK224)),IF(AK224-VLOOKUP(BI224,NyGs!$L$2:$V$4,DK224,1)&lt;1,1,AK224-VLOOKUP(BI224,NyGs!$L$2:$V$4,DK224,1)),""),"")</f>
        <v/>
      </c>
      <c r="EA224" s="9" t="str">
        <f>IF(AND(ISNUMBER(AL224),ISNUMBER(DK224)),IF(AL224-VLOOKUP(BI224,NyRm!$L$2:$V$4,DK224,1)&lt;1,1,AL224-VLOOKUP(BI224,NyRm!$L$2:$V$4,DK224,1)),"")</f>
        <v/>
      </c>
      <c r="EB224" s="9" t="str">
        <f>IF(AND(ISNUMBER(AM224),ISNUMBER(DK224)),IF(AM224-VLOOKUP(BI224,NyFm!$L$2:$V$4,DK224,1)&lt;1,1,AM224-VLOOKUP(BI224,NyFm!$L$2:$V$4,DK224,1)),"")</f>
        <v/>
      </c>
      <c r="EC224" s="9" t="str">
        <f>IF(AND(ISNUMBER(DK224),DK224&lt;8),IF(AND(ISNUMBER(AN224),ISNUMBER(DK224)),IF(AN224-VLOOKUP(BI224,NyLi1R!$L$2:$V$4,DK224,1)&lt;1,1,AN224-VLOOKUP(BI224,NyLi1R!$L$2:$V$4,DK224,1)),""),"")</f>
        <v/>
      </c>
      <c r="ED224" s="9" t="str">
        <f>IF(AND(ISNUMBER(DK224),DK224&lt;8),IF(AND(ISNUMBER(AO224),ISNUMBER(DK224)),IF(AO224-VLOOKUP(BI224,NyLi1E!$L$2:$V$4,DK224,1)&lt;1,1,AO224-VLOOKUP(BI224,NyLi1E!$L$2:$V$4,DK224,1)),""),"")</f>
        <v/>
      </c>
      <c r="EE224" s="9" t="str">
        <f>IF(AND(ISNUMBER(DK224),DK224&lt;8),IF(AND(ISNUMBER(AP224),ISNUMBER(DK224)),IF(AP224-VLOOKUP(BI224,NyLi1T!$L$2:$V$4,DK224,1)&lt;1,1,AP224-VLOOKUP(BI224,NyLi1T!$L$2:$V$4,DK224,1)),""),"")</f>
        <v/>
      </c>
      <c r="EF224" s="9" t="str">
        <f>IF(AND(ISNUMBER(DK224),DK224&gt;7),IF(AND(ISNUMBER(AQ224),ISNUMBER(DK224)),IF(AQ224-VLOOKUP(BI224,NyLi2R!$L$2:$V$4,DK224,1)&lt;1,1,AQ224-VLOOKUP(BI224,NyLi2R!$L$2:$V$4,DK224,1)),""),"")</f>
        <v/>
      </c>
      <c r="EG224" s="9" t="str">
        <f>IF(AND(ISNUMBER(DK224),DK224&gt;7),IF(AND(ISNUMBER(AR224),ISNUMBER(DK224)),IF(AR224-VLOOKUP(BI224,NyLi2E!$L$2:$V$4,DK224,1)&lt;1,1,AR224-VLOOKUP(BI224,NyLi2E!$L$2:$V$4,DK224,1)),""),"")</f>
        <v/>
      </c>
      <c r="EH224" s="9" t="str">
        <f>IF(AND(ISNUMBER(DK224),DK224&gt;7),IF(AND(ISNUMBER(AS224),ISNUMBER(DK224)),IF(AS224-VLOOKUP(BI224,NyLi2T!$L$2:$V$4,DK224,1)&lt;1,1,AS224-VLOOKUP(BI224,NyLi2T!$L$2:$V$4,DK224,1)),""),"")</f>
        <v/>
      </c>
      <c r="EI224" s="9" t="str">
        <f>IF(AND(ISNUMBER(DK224),DK224&lt;8),IF(AND(ISNUMBER(AT224),ISNUMBER(DK224)),IF(AT224-VLOOKUP(BI224,NySs!$L$2:$V$4,DK224,1)&lt;1,1,AT224-VLOOKUP(BI224,NySs!$L$2:$V$4,DK224,1)),""),"")</f>
        <v/>
      </c>
      <c r="EJ224" s="9" t="str">
        <f>IF(AND(ISNUMBER(DK224),DK224&lt;9),IF(AND(ISNUMBER(AU224),ISNUMBER(DK224)),IF(AU224-VLOOKUP(BI224,NyEo!$L$2:$V$4,DK224,1)&lt;1,1,AU224-VLOOKUP(BI224,NyEo!$L$2:$V$4,DK224,1)),""),"")</f>
        <v/>
      </c>
      <c r="EK224" s="9" t="str">
        <f>IF(AND(ISNUMBER(DK224),DK224&gt;7),IF(AND(ISNUMBER(AV224),ISNUMBER(DK224)),IF(AV224-VLOOKUP(BI224,NyHt!$L$2:$V$4,DK224,1)&lt;1,1,AV224-VLOOKUP(BI224,NyHt!$L$2:$V$4,DK224,1)),""),"")</f>
        <v/>
      </c>
      <c r="EL224" s="9" t="str">
        <f>IF(AND(ISNUMBER(AW224),ISNUMBER(DK224)),IF(AW224-VLOOKUP(BI224,NySiF!$L$2:$V$4,DK224,1)&lt;1,1,AW224-VLOOKUP(BI224,NySiF!$L$2:$V$4,DK224,1)),"")</f>
        <v/>
      </c>
      <c r="EM224" s="9" t="str">
        <f>IF(AND(ISNUMBER(AX224),ISNUMBER(DK224)),IF(AX224-VLOOKUP(BI224,NySiB!$L$2:$V$4,DK224,1)&lt;1,1,AX224-VLOOKUP(BI224,NySiB!$L$2:$V$4,DK224,1)),"")</f>
        <v/>
      </c>
      <c r="EN224" s="9" t="str">
        <f>IF(AND(ISNUMBER(AY224),ISNUMBER(DK224)),IF(AY224-VLOOKUP(BI224,NySiT!$L$2:$V$4,DK224,1)&lt;1,1,AY224-VLOOKUP(BI224,NySiT!$L$2:$V$4,DK224,1)),"")</f>
        <v/>
      </c>
      <c r="EO224" s="9" t="str">
        <f>IF(AND(ISNUMBER(AZ224),ISNUMBER(DK224)),IF(AZ224-VLOOKUP(BI224,NyVs!$L$2:$V$4,DK224,1)&lt;1,1,AZ224-VLOOKUP(BI224,NyVs!$L$2:$V$4,DK224,1)),"")</f>
        <v/>
      </c>
      <c r="EP224" s="9" t="str">
        <f>IF(AND(ISNUMBER(BA224),ISNUMBER(DK224)),IF(BA224-VLOOKUP(BI224,NyPp!$L$2:$V$4,DK224,1)&lt;1,1,BA224-VLOOKUP(BI224,NyPp!$L$2:$V$4,DK224,1)),"")</f>
        <v/>
      </c>
      <c r="EQ224" s="9" t="str">
        <f>IF(AND(ISNUMBER(BB224),ISNUMBER(DK224)),IF(BB224-VLOOKUP(BI224,NyIGS!$L$2:$V$4,DK224,1)&lt;40,40,BB224-VLOOKUP(BI224,NyIGS!$L$2:$V$4,DK224,1)),"")</f>
        <v/>
      </c>
      <c r="ER224" s="9" t="str">
        <f>IF(AND(ISNUMBER(BC224),ISNUMBER(DK224)),IF(BC224-VLOOKUP(BI224,NyIRS!$L$2:$V$4,DK224,1)&lt;40,40,BC224-VLOOKUP(BI224,NyIRS!$L$2:$V$4,DK224,1)),"")</f>
        <v/>
      </c>
      <c r="ES224" s="9" t="str">
        <f>IF(AND(ISNUMBER(BD224),ISNUMBER(DK224)),IF(BD224-VLOOKUP(BI224,NyIES!$L$2:$V$4,DK224,1)&lt;40,40,BD224-VLOOKUP(BI224,NyIES!$L$2:$V$4,DK224,1)),"")</f>
        <v/>
      </c>
      <c r="ET224" s="9" t="str">
        <f>IF(AND(ISNUMBER(BE224),ISNUMBER(DK224)),IF(BE224-VLOOKUP(BI224,NyISI!$L$2:$V$4,DK224,1)&lt;40,40,BE224-VLOOKUP(BI224,NyISI!$L$2:$V$4,DK224,1)),"")</f>
        <v/>
      </c>
      <c r="EU224" s="9" t="str">
        <f>IF(AND(ISNUMBER(DK224),DK224&lt;8),IF(AND(ISNUMBER(BF224),ISNUMBER(DK224)),IF(BF224-VLOOKUP(BI224,NyISS!$L$2:$V$4,DK224,1)&lt;40,40,BF224-VLOOKUP(BI224,NyISS!$L$2:$V$4,DK224,1)),""),"")</f>
        <v/>
      </c>
      <c r="EV224" s="9" t="str">
        <f>IF(AND(ISNUMBER(DK224),DK224&gt;7),IF(AND(ISNUMBER(BG224),ISNUMBER(DK224)),IF(BG224-VLOOKUP(BI224,NyISM!$L$2:$V$4,DK224,1)&lt;40,40,BG224-VLOOKUP(BI224,NyISM!$L$2:$V$4,DK224,1)),""),"")</f>
        <v/>
      </c>
      <c r="EW224" s="9" t="str">
        <f>IF(AND(ISNUMBER(BH224),ISNUMBER(DK224)),IF(BH224-VLOOKUP(BI224,NyIAM!$L$2:$V$4,DK224,1)&lt;40,40,BH224-VLOOKUP(BI224,NyIAM!$L$2:$V$4,DK224,1)),"")</f>
        <v/>
      </c>
      <c r="EX224" s="9" t="str">
        <f>IF(AND(ISNUMBER(AJ224),ISNUMBER(DK224)),IF(AJ224+VLOOKUP(BI224,NyFi!$L$2:$V$4,DK224,1)&gt;19,19,AJ224+VLOOKUP(BI224,NyFi!$L$2:$V$4,DK224,1)),"")</f>
        <v/>
      </c>
      <c r="EY224" s="9" t="str">
        <f>IF(AND(ISNUMBER(DK224),DK224&lt;8),IF(AND(ISNUMBER(AK224),ISNUMBER(DK224)),IF(AK224+VLOOKUP(BI224,NyGs!$L$2:$V$4,DK224,1)&gt;19,19,AK224+VLOOKUP(BI224,NyGs!$L$2:$V$4,DK224,1)),""),"")</f>
        <v/>
      </c>
      <c r="EZ224" s="9" t="str">
        <f>IF(AND(ISNUMBER(AL224),ISNUMBER(DK224)),IF(AL224+VLOOKUP(BI224,NyRm!$L$2:$V$4,DK224,1)&gt;19,19,AL224+VLOOKUP(BI224,NyRm!$L$2:$V$4,DK224,1)),"")</f>
        <v/>
      </c>
      <c r="FA224" s="9" t="str">
        <f>IF(AND(ISNUMBER(AM224),ISNUMBER(DK224)),IF(AM224+VLOOKUP(BI224,NyFm!$L$2:$V$4,DK224,1)&gt;19,19,AM224+VLOOKUP(BI224,NyFm!$L$2:$V$4,DK224,1)),"")</f>
        <v/>
      </c>
      <c r="FB224" s="9" t="str">
        <f>IF(AND(ISNUMBER(DK224),DK224&lt;8),IF(AND(ISNUMBER(AN224),ISNUMBER(DK224)),IF(AN224+VLOOKUP(BI224,NyLi1R!$L$2:$V$4,DK224,1)&gt;19,19,AN224+VLOOKUP(BI224,NyLi1R!$L$2:$V$4,DK224,1)),""),"")</f>
        <v/>
      </c>
      <c r="FC224" s="9" t="str">
        <f>IF(AND(ISNUMBER(DK224),DK224&lt;8),IF(AND(ISNUMBER(AO224),ISNUMBER(DK224)),IF(AO224+VLOOKUP(BI224,NyLi1E!$L$2:$V$4,DK224,1)&gt;19,19,AO224+VLOOKUP(BI224,NyLi1E!$L$2:$V$4,DK224,1)),""),"")</f>
        <v/>
      </c>
      <c r="FD224" s="9" t="str">
        <f>IF(AND(ISNUMBER(DK224),DK224&lt;8),IF(AND(ISNUMBER(AP224),ISNUMBER(DK224)),IF(AP224+VLOOKUP(BI224,NyLi1T!$L$2:$V$4,DK224,1)&gt;19,19,AP224+VLOOKUP(BI224,NyLi1T!$L$2:$V$4,DK224,1)),""),"")</f>
        <v/>
      </c>
      <c r="FE224" s="9" t="str">
        <f>IF(AND(ISNUMBER(DK224),DK224&gt;7),IF(AND(ISNUMBER(AQ224),ISNUMBER(DK224)),IF(AQ224+VLOOKUP(BI224,NyLi2R!$L$2:$V$4,DK224,1)&gt;19,19,AQ224+VLOOKUP(BI224,NyLi2R!$L$2:$V$4,DK224,1)),""),"")</f>
        <v/>
      </c>
      <c r="FF224" s="9" t="str">
        <f>IF(AND(ISNUMBER(DK224),DK224&gt;7),IF(AND(ISNUMBER(AR224),ISNUMBER(DK224)),IF(AR224+VLOOKUP(BI224,NyLi2E!$L$2:$V$4,DK224,1)&gt;19,19,AR224+VLOOKUP(BI224,NyLi2E!$L$2:$V$4,DK224,1)),""),"")</f>
        <v/>
      </c>
      <c r="FG224" s="9" t="str">
        <f>IF(AND(ISNUMBER(DK224),DK224&gt;7),IF(AND(ISNUMBER(AS224),ISNUMBER(DK224)),IF(AS224+VLOOKUP(BI224,NyLi2T!$L$2:$V$4,DK224,1)&gt;19,19,AS224+VLOOKUP(BI224,NyLi2T!$L$2:$V$4,DK224,1)),""),"")</f>
        <v/>
      </c>
      <c r="FH224" s="9" t="str">
        <f>IF(AND(ISNUMBER(DK224),DK224&lt;8),IF(AND(ISNUMBER(AT224),ISNUMBER(DK224)),IF(AT224+VLOOKUP(BI224,NySs!$L$2:$V$4,DK224,1)&gt;19,19,AT224+VLOOKUP(BI224,NySs!$L$2:$V$4,DK224,1)),""),"")</f>
        <v/>
      </c>
      <c r="FI224" s="9" t="str">
        <f>IF(AND(ISNUMBER(DK224),DK224&lt;9),IF(AND(ISNUMBER(AU224),ISNUMBER(DK224)),IF(AU224+VLOOKUP(BI224,NyEo!$L$2:$V$4,DK224,1)&gt;19,19,AU224+VLOOKUP(BI224,NyEo!$L$2:$V$4,DK224,1)),""),"")</f>
        <v/>
      </c>
      <c r="FJ224" s="9" t="str">
        <f>IF(AND(ISNUMBER(DK224),DK224&gt;7),IF(AND(ISNUMBER(AV224),ISNUMBER(DK224)),IF(AV224+VLOOKUP(BI224,NyHt!$L$2:$V$4,DK224,1)&gt;19,19,AV224+VLOOKUP(BI224,NyHt!$L$2:$V$4,DK224,1)),""),"")</f>
        <v/>
      </c>
      <c r="FK224" s="9" t="str">
        <f>IF(AND(ISNUMBER(AW224),ISNUMBER(DK224)),IF(AW224+VLOOKUP(BI224,NySiF!$L$2:$V$4,DK224,1)&gt;19,19,AW224+VLOOKUP(BI224,NySiF!$L$2:$V$4,DK224,1)),"")</f>
        <v/>
      </c>
      <c r="FL224" s="9" t="str">
        <f>IF(AND(ISNUMBER(AX224),ISNUMBER(DK224)),IF(AX224+VLOOKUP(BI224,NySiB!$L$2:$V$4,DK224,1)&gt;19,19,AX224+VLOOKUP(BI224,NySiB!$L$2:$V$4,DK224,1)),"")</f>
        <v/>
      </c>
      <c r="FM224" s="9" t="str">
        <f>IF(AND(ISNUMBER(AY224),ISNUMBER(DK224)),IF(AY224+VLOOKUP(BI224,NySiT!$L$2:$V$4,DK224,1)&gt;19,19,AY224+VLOOKUP(BI224,NySiT!$L$2:$V$4,DK224,1)),"")</f>
        <v/>
      </c>
      <c r="FN224" s="9" t="str">
        <f>IF(AND(ISNUMBER(AZ224),ISNUMBER(DK224)),IF(AZ224+VLOOKUP(BI224,NyVs!$L$2:$V$4,DK224,1)&gt;19,19,AZ224+VLOOKUP(BI224,NyVs!$L$2:$V$4,DK224,1)),"")</f>
        <v/>
      </c>
      <c r="FO224" s="9" t="str">
        <f>IF(AND(ISNUMBER(BA224),ISNUMBER(DK224)),IF(BA224+VLOOKUP(BI224,NyPp!$L$2:$V$4,DK224,1)&gt;19,19,BA224+VLOOKUP(BI224,NyPp!$L$2:$V$4,DK224,1)),"")</f>
        <v/>
      </c>
      <c r="FP224" s="9" t="str">
        <f>IF(AND(ISNUMBER(BB224),ISNUMBER(DK224)),IF(BB224+VLOOKUP(BI224,NyIGS!$L$2:$V$4,DK224,1)&gt;160,160,BB224+VLOOKUP(BI224,NyIGS!$L$2:$V$4,DK224,1)),"")</f>
        <v/>
      </c>
      <c r="FQ224" s="9" t="str">
        <f>IF(AND(ISNUMBER(BC224),ISNUMBER(DK224)),IF(BC224+VLOOKUP(BI224,NyIRS!$L$2:$V$4,DK224,1)&gt;160,160,BC224+VLOOKUP(BI224,NyIRS!$L$2:$V$4,DK224,1)),"")</f>
        <v/>
      </c>
      <c r="FR224" s="9" t="str">
        <f>IF(AND(ISNUMBER(BD224),ISNUMBER(DK224)),IF(BD224+VLOOKUP(BI224,NyIES!$L$2:$V$4,DK224,1)&gt;160,160, BD224+VLOOKUP(BI224,NyIES!$L$2:$V$4,DK224,1)),"")</f>
        <v/>
      </c>
      <c r="FS224" s="9" t="str">
        <f>IF(AND(ISNUMBER(BE224),ISNUMBER(DK224)),IF(BE224+VLOOKUP(BI224,NyISI!$L$2:$V$4,DK224,1)&gt;160,160,BE224+VLOOKUP(BI224,NyISI!$L$2:$V$4,DK224,1)),"")</f>
        <v/>
      </c>
      <c r="FT224" s="9" t="str">
        <f>IF(AND(ISNUMBER(DK224),DK224&lt;8),IF(AND(ISNUMBER(BF224),ISNUMBER(DK224)),IF(BF224+VLOOKUP(BI224,NyISS!$L$2:$V$4,DK224,1)&gt;160,160,BF224+VLOOKUP(BI224,NyISS!$L$2:$V$4,DK224,1)),""),"")</f>
        <v/>
      </c>
      <c r="FU224" s="9" t="str">
        <f>IF(AND(ISNUMBER(DK224),DK224&gt;7),IF(AND(ISNUMBER(BG224),ISNUMBER(DK224)),IF(BG224+VLOOKUP(BI224,NyISM!$L$2:$V$4,DK224,1)&gt;160,160,BG224+VLOOKUP(BI224,NyISM!$L$2:$V$4,DK224,1)),""),"")</f>
        <v/>
      </c>
      <c r="FV224" s="9" t="str">
        <f>IF(AND(ISNUMBER(BH224),ISNUMBER(DK224)),IF(BH224+VLOOKUP(BI224,NyIAM!$L$2:$V$4,DK224,1)&gt;160,160,BH224+VLOOKUP(BI224,NyIAM!$L$2:$V$4,DK224,1)),"")</f>
        <v/>
      </c>
    </row>
    <row r="225" spans="1:178" x14ac:dyDescent="0.2">
      <c r="A225" s="51"/>
      <c r="B225" s="51"/>
      <c r="C225" s="51"/>
      <c r="D225" s="51"/>
      <c r="E225" s="51"/>
      <c r="F225" s="51"/>
      <c r="G225" s="51"/>
      <c r="H225" s="51"/>
      <c r="I225" s="51"/>
      <c r="J225" s="52"/>
      <c r="K225" s="52"/>
      <c r="L225" s="53"/>
      <c r="M225" s="53"/>
      <c r="N225" s="58" t="str">
        <f t="shared" si="66"/>
        <v/>
      </c>
      <c r="O225" s="53"/>
      <c r="P225" s="53"/>
      <c r="Q225" s="53"/>
      <c r="R225" s="53"/>
      <c r="S225" s="53"/>
      <c r="T225" s="53"/>
      <c r="U225" s="53"/>
      <c r="V225" s="53"/>
      <c r="W225" s="53"/>
      <c r="X225" s="53"/>
      <c r="Y225" s="53"/>
      <c r="Z225" s="53"/>
      <c r="AA225" s="53"/>
      <c r="AB225" s="53"/>
      <c r="AC225" s="53"/>
      <c r="AD225" s="53"/>
      <c r="AE225" s="53"/>
      <c r="AF225" s="53"/>
      <c r="AG225" s="53"/>
      <c r="AH225" s="53"/>
      <c r="AI225" s="53"/>
      <c r="AJ225" s="4" t="str">
        <f>IF(O225="","",IF(ISNUMBER(N225),VLOOKUP(O225,NyFi!$A$2:$K$40,DK225),""))</f>
        <v/>
      </c>
      <c r="AK225" s="4" t="str">
        <f>IF(P225="","",IF(AND(ISNUMBER(N225),DK225&lt;8),VLOOKUP(P225,NyGs!$A$2:$G$41,DK225),""))</f>
        <v/>
      </c>
      <c r="AL225" s="4" t="str">
        <f>IF(AA225="","",IF(ISNUMBER(N225),VLOOKUP(AA225,NyRm!$A$2:$K$56,DK225),""))</f>
        <v/>
      </c>
      <c r="AM225" s="4" t="str">
        <f>IF(Z225="","",IF(ISNUMBER(N225),VLOOKUP(Z225,NyFm!$A$2:$K$46,DK225),""))</f>
        <v/>
      </c>
      <c r="AN225" s="4" t="str">
        <f>IF(U225="","",IF(AND(ISNUMBER(N225),DK225&lt;8),VLOOKUP(U225,NyLi1R!$A$2:$G$20,DK225),""))</f>
        <v/>
      </c>
      <c r="AO225" s="4" t="str">
        <f>IF(V225="","",IF(AND(ISNUMBER(N225),DK225&lt;8),VLOOKUP(V225,NyLi1E!$A$2:$G$20,DK225),""))</f>
        <v/>
      </c>
      <c r="AP225" s="4" t="str">
        <f>IF(AND(ISNUMBER(N225),ISNUMBER(AN225),ISNUMBER(AO225),DK225&lt;8),VLOOKUP(AN225+AO225,NyLi1T!$A$2:$G$40,DK225),"")</f>
        <v/>
      </c>
      <c r="AQ225" s="4" t="str">
        <f>IF(W225="","",IF(AND(ISNUMBER(N225),DK225&gt;7),VLOOKUP(W225,NyLi2R!$A$2:$K$20,DK225),""))</f>
        <v/>
      </c>
      <c r="AR225" s="4" t="str">
        <f>IF(X225="","",IF(AND(ISNUMBER(N225),DK225&gt;7),VLOOKUP(X225,NyLi2E!$A$2:$K$20,DK225),""))</f>
        <v/>
      </c>
      <c r="AS225" s="4" t="str">
        <f>IF(AND(ISNUMBER(N225),ISNUMBER(AQ225),ISNUMBER(AR225),DK225&gt;7),VLOOKUP(AQ225+AR225,NyLi2T!$A$2:$K$40,DK225),"")</f>
        <v/>
      </c>
      <c r="AT225" s="4" t="str">
        <f>IF(AE225="","",IF(AND(ISNUMBER(N225),DK225&lt;8),VLOOKUP(AE225,NySs!$A$2:$G$28,DK225),""))</f>
        <v/>
      </c>
      <c r="AU225" s="4" t="str">
        <f>IF(AD225="","",IF(AND(ISNUMBER(N225),DK225&lt;9),VLOOKUP(AD225,NyEo!$A$2:$H$22,DK225),""))</f>
        <v/>
      </c>
      <c r="AV225" s="4" t="str">
        <f>IF(Q225="","",IF(AND(ISNUMBER(N225),DK225&gt;7),VLOOKUP(Q225,NyHt!$A$2:$K$17,DK225),""))</f>
        <v/>
      </c>
      <c r="AW225" s="4" t="str">
        <f>IF(R225="","",IF(ISNUMBER(N225),VLOOKUP(R225,NySiF!$A$2:$K$18,DK225),""))</f>
        <v/>
      </c>
      <c r="AX225" s="4" t="str">
        <f>IF(S225="","",IF(ISNUMBER(N225),VLOOKUP(S225,NySiB!$A$2:$K$16,DK225),""))</f>
        <v/>
      </c>
      <c r="AY225" s="4" t="str">
        <f>IF(T225="","",IF(ISNUMBER(N225),VLOOKUP(T225,NySiT!$A$2:$K$32,DK225),""))</f>
        <v/>
      </c>
      <c r="AZ225" s="4" t="str">
        <f>IF(Y225="","",IF(ISNUMBER(N225),VLOOKUP(Y225,NyVs!$A$2:$K$86,DK225),""))</f>
        <v/>
      </c>
      <c r="BA225" s="4" t="str">
        <f>IF(AI225="","",IF(ISNUMBER(N225),VLOOKUP(AI225,NyPp!$A$2:$K$202,DK225),""))</f>
        <v/>
      </c>
      <c r="BB225" s="4" t="str">
        <f>IF(AND(ISNUMBER(AJ225),ISNUMBER(AK225),ISNUMBER(AL225),ISNUMBER(AM225),DK225&lt;8),IF(COUNTIF(O225,0)+COUNTIF(P225,0)+COUNTIF(AA225,0)+COUNTIF(Z225,0)&gt;1,"",VLOOKUP(AJ225+AK225+AL225+AM225,NyIGS!$A$2:$K$78,DK225)),IF(AND(ISNUMBER(AJ225),ISNUMBER(AL225),ISNUMBER(AM225),ISNUMBER(AS225),DK225&gt;7),IF(COUNTIF(O225,0)+COUNTIF(AA225,0)+COUNTIF(Z225,0)+AND(COUNTIF(W225,0),COUNTIF(X225,0))&gt;1,"",VLOOKUP(AJ225+AL225+AM225+AS225,NyIGS!$A$2:$K$78,DK225)),""))</f>
        <v/>
      </c>
      <c r="BC225" s="4" t="str">
        <f>IF(AND(ISNUMBER(AJ225),ISNUMBER(AN225),ISNUMBER(AT225),DK225&lt;8),IF(COUNTIF(O225,0)+COUNTIF(U225,0)+COUNTIF(AE225,0)&gt;1,"",VLOOKUP(AJ225+AN225+AT225,NyIRS!$A$2:$K$59,DK225)),IF(AND(ISNUMBER(AJ225),ISNUMBER(AQ225),DK225&gt;7),IF(COUNTIF(O225,0)+COUNTIF(W225,0)&gt;1,"",VLOOKUP(AJ225+AQ225,NyIRS!$A$2:$K$59,DK225)),""))</f>
        <v/>
      </c>
      <c r="BD225" s="4" t="str">
        <f>IF(AND(ISNUMBER(AK225),ISNUMBER(AL225),ISNUMBER(AM225),DK225&lt;8),IF(COUNTIF(P225,0)+COUNTIF(AA225,0)+COUNTIF(Z225,0)&gt;1,"",VLOOKUP(AK225+AL225+AM225,NyIES!$A$2:$K$59,DK225)),IF(AND(ISNUMBER(AL225),ISNUMBER(AM225),ISNUMBER(AR225),DK225&gt;7),IF(COUNTIF(AA225,0)+COUNTIF(Z225,0)+COUNTIF(X225,0)&gt;1,"",VLOOKUP(AL225+AM225+AR225,NyIES!$A$2:$K$59,DK225)),""))</f>
        <v/>
      </c>
      <c r="BE225" s="4" t="str">
        <f>IF(AND(ISNUMBER(AJ225),ISNUMBER(AP225),ISNUMBER(AU225),DK225&lt;8),IF(COUNTIF(O225,0)+AND(COUNTIF(U225,0),COUNTIF(V225,0))+COUNTIF(AD225,0)&gt;1,"",VLOOKUP(AJ225+AP225+AU225,NyISI!$A$2:$K$59,DK225)),IF(AND(ISNUMBER(AS225),ISNUMBER(AU225),ISNUMBER(AV225),DK225=8),IF(COUNTIF(AD225,0)+COUNTIF(Q225,0)+AND(COUNTIF(W225,0),COUNTIF(X225,0))&gt;1,"",VLOOKUP(AS225+AU225+AV225,NyISI!$A$2:$K$59,DK225)),IF(AND(ISNUMBER(AS225),ISNUMBER(AV225),DK225&gt;8),IF(COUNTIF(Q225,0)+AND(COUNTIF(W225,0),COUNTIF(X225,0))&gt;1,"",VLOOKUP(AS225+AV225,NyISI!$A$2:$K$59,DK225)),"")))</f>
        <v/>
      </c>
      <c r="BF225" s="4" t="str">
        <f>IF(AND(ISNUMBER(AT225),ISNUMBER(AK225),ISNUMBER(AL225),ISNUMBER(AM225),DK225&lt;8),IF(COUNTIF(P225,0)+COUNTIF(AA225,0)+COUNTIF(Z225,0)+COUNTIF(AE225,0)&gt;1,"",VLOOKUP(AT225+AK225+AL225+AM225,NyISS!$A$2:$G$78,DK225)),"")</f>
        <v/>
      </c>
      <c r="BG225" s="4" t="str">
        <f>IF(AND(ISNUMBER(AJ225),ISNUMBER(AL225),ISNUMBER(AM225),DK225&gt;7),IF(COUNTIF(O225,0)+COUNTIF(AA225,0)+COUNTIF(Z225,0)&gt;1,"",VLOOKUP(AJ225+AL225+AM225,NyISM!$A$2:$K$59,DK225)),"")</f>
        <v/>
      </c>
      <c r="BH225" s="4" t="str">
        <f>IF(AND(ISNUMBER(AY225),ISNUMBER(AZ225)),IF(COUNTIF(T225,0)+COUNTIF(Y225,0)&gt;1,"",VLOOKUP(AY225+AZ225,NyIAM!$A$2:$K$40,DK225)),"")</f>
        <v/>
      </c>
      <c r="BJ225" s="4" t="str">
        <f>IF(ISNUMBER(BB225),VLOOKUP(BB225,Percentil!$A$2:$B$122,2,1),"")</f>
        <v/>
      </c>
      <c r="BK225" s="4" t="str">
        <f>IF(ISNUMBER(BC225),VLOOKUP(BC225,Percentil!$A$2:$B$122,2,1),"")</f>
        <v/>
      </c>
      <c r="BL225" s="4" t="str">
        <f>IF(ISNUMBER(BD225),VLOOKUP(BD225,Percentil!$A$2:$B$122,2,1),"")</f>
        <v/>
      </c>
      <c r="BM225" s="4" t="str">
        <f>IF(ISNUMBER(BE225),VLOOKUP(BE225,Percentil!$A$2:$B$122,2,1),"")</f>
        <v/>
      </c>
      <c r="BN225" s="4" t="str">
        <f>IF(ISNUMBER(BF225),VLOOKUP(BF225,Percentil!$A$2:$B$122,2,1),"")</f>
        <v/>
      </c>
      <c r="BO225" s="4" t="str">
        <f>IF(ISNUMBER(BG225),VLOOKUP(BG225,Percentil!$A$2:$B$122,2,1),"")</f>
        <v/>
      </c>
      <c r="BP225" s="4" t="str">
        <f>IF(ISNUMBER(BH225),VLOOKUP(BH225,Percentil!$A$2:$B$122,2,1),"")</f>
        <v/>
      </c>
      <c r="BQ225" s="4" t="str">
        <f>IF(AND(ISNUMBER(AJ225),ISNUMBER(DK225)),IF(AJ225-VLOOKUP(BI225,NyFi!$L$2:$V$4,DK225,1)&lt;1,1 &amp; " - " &amp; AJ225+VLOOKUP(BI225,NyFi!$L$2:$V$4,DK225,1),IF(AJ225+VLOOKUP(BI225,NyFi!$L$2:$V$4,DK225,1)&gt;19,AJ225-VLOOKUP(BI225,NyFi!$L$2:$V$4,DK225,1) &amp; " - " &amp; 19,AJ225-VLOOKUP(BI225,NyFi!$L$2:$V$4,DK225,1) &amp; " - " &amp; AJ225+VLOOKUP(BI225,NyFi!$L$2:$V$4,DK225,1))),"")</f>
        <v/>
      </c>
      <c r="BR225" s="4" t="str">
        <f>IF(AND(ISNUMBER(DK225),DK225&lt;8),IF(AND(ISNUMBER(AK225),ISNUMBER(DK225)),IF(AK225-VLOOKUP(BI225,NyGs!$L$2:$V$4,DK225,1)&lt;1,1 &amp; " - " &amp; AK225+VLOOKUP(BI225,NyGs!$L$2:$V$4,DK225,1),IF(AK225+VLOOKUP(BI225,NyGs!$L$2:$V$4,DK225,1)&gt;19,AK225-VLOOKUP(BI225,NyGs!$L$2:$V$4,DK225,1) &amp; " - " &amp; 19,AK225-VLOOKUP(BI225,NyGs!$L$2:$V$4,DK225,1) &amp; " - " &amp; AK225+VLOOKUP(BI225,NyGs!$L$2:$V$4,DK225,1))),""),"")</f>
        <v/>
      </c>
      <c r="BS225" s="4" t="str">
        <f>IF(AND(ISNUMBER(AL225),ISNUMBER(DK225)),IF(AL225-VLOOKUP(BI225,NyRm!$L$2:$V$4,DK225,1)&lt;1,1 &amp; " - " &amp; AL225+VLOOKUP(BI225,NyRm!$L$2:$V$4,DK225,1),IF(AL225+VLOOKUP(BI225,NyRm!$L$2:$V$4,DK225,1)&gt;19,AL225-VLOOKUP(BI225,NyRm!$L$2:$V$4,DK225,1) &amp; " - " &amp; 19,AL225-VLOOKUP(BI225,NyRm!$L$2:$V$4,DK225,1) &amp; " - " &amp; AL225+VLOOKUP(BI225,NyRm!$L$2:$V$4,DK225,1))),"")</f>
        <v/>
      </c>
      <c r="BT225" s="4" t="str">
        <f>IF(AND(ISNUMBER(AM225),ISNUMBER(DK225)),IF(AM225-VLOOKUP(BI225,NyFm!$L$2:$V$4,DK225,1)&lt;1,1 &amp; " - " &amp; AM225+VLOOKUP(BI225,NyFm!$L$2:$V$4,DK225,1),IF(AM225+VLOOKUP(BI225,NyFm!$L$2:$V$4,DK225,1)&gt;19,AM225-VLOOKUP(BI225,NyFm!$L$2:$V$4,DK225,1) &amp; " - " &amp; 19,AM225-VLOOKUP(BI225,NyFm!$L$2:$V$4,DK225,1) &amp; " - " &amp; AM225+VLOOKUP(BI225,NyFm!$L$2:$V$4,DK225,1))),"")</f>
        <v/>
      </c>
      <c r="BU225" s="4" t="str">
        <f>IF(AND(ISNUMBER(DK225),DK225&lt;8),IF(AND(ISNUMBER(AN225),ISNUMBER(DK225)),IF(AN225-VLOOKUP(BI225,NyLi1R!$L$2:$V$4,DK225,1)&lt;1,1 &amp; " - " &amp; AN225+VLOOKUP(BI225,NyLi1R!$L$2:$V$4,DK225,1),IF(AN225+VLOOKUP(BI225,NyLi1R!$L$2:$V$4,DK225,1)&gt;19,AN225-VLOOKUP(BI225,NyLi1R!$L$2:$V$4,DK225,1) &amp; " - " &amp; 19,AN225-VLOOKUP(BI225,NyLi1R!$L$2:$V$4,DK225,1) &amp; " - " &amp; AN225+VLOOKUP(BI225,NyLi1R!$L$2:$V$4,DK225,1))),""),"")</f>
        <v/>
      </c>
      <c r="BV225" s="4" t="str">
        <f>IF(AND(ISNUMBER(DK225),DK225&lt;8),IF(AND(ISNUMBER(AO225),ISNUMBER(DK225)),IF(AO225-VLOOKUP(BI225,NyLi1E!$L$2:$V$4,DK225,1)&lt;1,1 &amp; " - " &amp; AO225+VLOOKUP(BI225,NyLi1E!$L$2:$V$4,DK225,1),IF(AO225+VLOOKUP(BI225,NyLi1E!$L$2:$V$4,DK225,1)&gt;19,AO225-VLOOKUP(BI225,NyLi1E!$L$2:$V$4,DK225,1) &amp; " - " &amp; 19,AO225-VLOOKUP(BI225,NyLi1E!$L$2:$V$4,DK225,1) &amp; " - " &amp; AO225+VLOOKUP(BI225,NyLi1E!$L$2:$V$4,DK225,1))),""),"")</f>
        <v/>
      </c>
      <c r="BW225" s="4" t="str">
        <f>IF(AND(ISNUMBER(DK225),DK225&lt;8),IF(AND(ISNUMBER(AP225),ISNUMBER(DK225)),IF(AP225-VLOOKUP(BI225,NyLi1T!$L$2:$V$4,DK225,1)&lt;1,1 &amp; " - " &amp; AP225+VLOOKUP(BI225,NyLi1T!$L$2:$V$4,DK225,1),IF(AP225+VLOOKUP(BI225,NyLi1T!$L$2:$V$4,DK225,1)&gt;19,AP225-VLOOKUP(BI225,NyLi1T!$L$2:$V$4,DK225,1) &amp; " - " &amp; 19,AP225-VLOOKUP(BI225,NyLi1T!$L$2:$V$4,DK225,1) &amp; " - " &amp; AP225+VLOOKUP(BI225,NyLi1T!$L$2:$V$4,DK225,1))),""),"")</f>
        <v/>
      </c>
      <c r="BX225" s="4" t="str">
        <f>IF(AND(ISNUMBER(DK225),DK225&gt;7),IF(AND(ISNUMBER(AQ225),ISNUMBER(DK225)),IF(AQ225-VLOOKUP(BI225,NyLi2R!$L$2:$V$4,DK225,1)&lt;1,1 &amp; " - " &amp; AQ225+VLOOKUP(BI225,NyLi2R!$L$2:$V$4,DK225,1),IF(AQ225+VLOOKUP(BI225,NyLi2R!$L$2:$V$4,DK225,1)&gt;19,AQ225-VLOOKUP(BI225,NyLi2R!$L$2:$V$4,DK225,1) &amp; " - " &amp; 19,AQ225-VLOOKUP(BI225,NyLi2R!$L$2:$V$4,DK225,1) &amp; " - " &amp; AQ225+VLOOKUP(BI225,NyLi2R!$L$2:$V$4,DK225,1))),""),"")</f>
        <v/>
      </c>
      <c r="BY225" s="4" t="str">
        <f>IF(AND(ISNUMBER(DK225),DK225&gt;7),IF(AND(ISNUMBER(AR225),ISNUMBER(DK225)),IF(AR225-VLOOKUP(BI225,NyLi2E!$L$2:$V$4,DK225,1)&lt;1,1 &amp; " - " &amp; AR225+VLOOKUP(BI225,NyLi2E!$L$2:$V$4,DK225,1),IF(AR225+VLOOKUP(BI225,NyLi2E!$L$2:$V$4,DK225,1)&gt;19,AR225-VLOOKUP(BI225,NyLi2E!$L$2:$V$4,DK225,1) &amp; " - " &amp; 19,AR225-VLOOKUP(BI225,NyLi2E!$L$2:$V$4,DK225,1) &amp; " - " &amp; AR225+VLOOKUP(BI225,NyLi2E!$L$2:$V$4,DK225,1))),""),"")</f>
        <v/>
      </c>
      <c r="BZ225" s="4" t="str">
        <f>IF(AND(ISNUMBER(DK225),DK225&gt;7),IF(AND(ISNUMBER(AS225),ISNUMBER(DK225)),IF(AS225-VLOOKUP(BI225,NyLi2T!$L$2:$V$4,DK225,1)&lt;1,1 &amp; " - " &amp; AS225+VLOOKUP(BI225,NyLi2T!$L$2:$V$4,DK225,1),IF(AS225+VLOOKUP(BI225,NyLi2T!$L$2:$V$4,DK225,1)&gt;19,AS225-VLOOKUP(BI225,NyLi2T!$L$2:$V$4,DK225,1) &amp; " - " &amp; 19,AS225-VLOOKUP(BI225,NyLi2T!$L$2:$V$4,DK225,1) &amp; " - " &amp; AS225+VLOOKUP(BI225,NyLi2T!$L$2:$V$4,DK225,1))),""),"")</f>
        <v/>
      </c>
      <c r="CA225" s="4" t="str">
        <f>IF(AND(ISNUMBER(DK225),DK225&lt;8),IF(AND(ISNUMBER(AT225),ISNUMBER(DK225)),IF(AT225-VLOOKUP(BI225,NySs!$L$2:$V$4,DK225,1)&lt;1,1 &amp; " - " &amp; AT225+VLOOKUP(BI225,NySs!$L$2:$V$4,DK225,1),IF(AT225+VLOOKUP(BI225,NySs!$L$2:$V$4,DK225,1)&gt;19,AT225-VLOOKUP(BI225,NySs!$L$2:$V$4,DK225,1) &amp; " - " &amp; 19,AT225-VLOOKUP(BI225,NySs!$L$2:$V$4,DK225,1) &amp; " - " &amp; AT225+VLOOKUP(BI225,NySs!$L$2:$V$4,DK225,1))),""),"")</f>
        <v/>
      </c>
      <c r="CB225" s="4" t="str">
        <f>IF(AND(ISNUMBER(DK225),DK225&lt;9),IF(AND(ISNUMBER(AU225),ISNUMBER(DK225)),IF(AU225-VLOOKUP(BI225,NyEo!$L$2:$V$4,DK225,1)&lt;1,1 &amp; " - " &amp; AU225+VLOOKUP(BI225,NyEo!$L$2:$V$4,DK225,1),IF(AU225+VLOOKUP(BI225,NyEo!$L$2:$V$4,DK225,1)&gt;19,AU225-VLOOKUP(BI225,NyEo!$L$2:$V$4,DK225,1) &amp; " - " &amp; 19,AU225-VLOOKUP(BI225,NyEo!$L$2:$V$4,DK225,1) &amp; " - " &amp; AU225+VLOOKUP(BI225,NyEo!$L$2:$V$4,DK225,1))),""),"")</f>
        <v/>
      </c>
      <c r="CC225" s="4" t="str">
        <f>IF(AND(ISNUMBER(DK225),DK225&gt;7),IF(AND(ISNUMBER(AV225),ISNUMBER(DK225)),IF(AV225-VLOOKUP(BI225,NyHt!$L$2:$V$4,DK225,1)&lt;1,1 &amp; " - " &amp; AV225+VLOOKUP(BI225,NyHt!$L$2:$V$4,DK225,1),IF(AV225+VLOOKUP(BI225,NyHt!$L$2:$V$4,DK225,1)&gt;19,AV225-VLOOKUP(BI225,NyHt!$L$2:$V$4,DK225,1) &amp; " - " &amp; 19,AV225-VLOOKUP(BI225,NyHt!$L$2:$V$4,DK225,1) &amp; " - " &amp; AV225+VLOOKUP(BI225,NyHt!$L$2:$V$4,DK225,1))),""),"")</f>
        <v/>
      </c>
      <c r="CD225" s="4" t="str">
        <f>IF(AND(ISNUMBER(AW225),ISNUMBER(DK225)),IF(AW225-VLOOKUP(BI225,NySiF!$L$2:$V$4,DK225,1)&lt;1,1 &amp; " - " &amp; AW225+VLOOKUP(BI225,NySiF!$L$2:$V$4,DK225,1),IF(AW225+VLOOKUP(BI225,NySiF!$L$2:$V$4,DK225,1)&gt;19,AW225-VLOOKUP(BI225,NySiF!$L$2:$V$4,DK225,1) &amp; " - " &amp; 19,AW225-VLOOKUP(BI225,NySiF!$L$2:$V$4,DK225,1) &amp; " - " &amp; AW225+VLOOKUP(BI225,NySiF!$L$2:$V$4,DK225,1))),"")</f>
        <v/>
      </c>
      <c r="CE225" s="4" t="str">
        <f>IF(AND(ISNUMBER(AX225),ISNUMBER(DK225)),IF(AX225-VLOOKUP(BI225,NySiB!$L$2:$V$4,DK225,1)&lt;1,1 &amp; " - " &amp; AX225+VLOOKUP(BI225,NySiB!$L$2:$V$4,DK225,1),IF(AX225+VLOOKUP(BI225,NySiB!$L$2:$V$4,DK225,1)&gt;19,AX225-VLOOKUP(BI225,NySiB!$L$2:$V$4,DK225,1) &amp; " - " &amp; 19,AX225-VLOOKUP(BI225,NySiB!$L$2:$V$4,DK225,1) &amp; " - " &amp; AX225+VLOOKUP(BI225,NySiB!$L$2:$V$4,DK225,1))),"")</f>
        <v/>
      </c>
      <c r="CF225" s="4" t="str">
        <f>IF(AND(ISNUMBER(AY225),ISNUMBER(DK225)),IF(AY225-VLOOKUP(BI225,NySiT!$L$2:$V$4,DK225,1)&lt;1,1 &amp; " - " &amp; AY225+VLOOKUP(BI225,NySiT!$L$2:$V$4,DK225,1),IF(AY225+VLOOKUP(BI225,NySiT!$L$2:$V$4,DK225,1)&gt;19,AY225-VLOOKUP(BI225,NySiT!$L$2:$V$4,DK225,1) &amp; " - " &amp; 19,AY225-VLOOKUP(BI225,NySiT!$L$2:$V$4,DK225,1) &amp; " - " &amp; AY225+VLOOKUP(BI225,NySiT!$L$2:$V$4,DK225,1))),"")</f>
        <v/>
      </c>
      <c r="CG225" s="4" t="str">
        <f>IF(AND(ISNUMBER(AZ225),ISNUMBER(DK225)),IF(AZ225-VLOOKUP(BI225,NyVs!$L$2:$V$4,DK225,1)&lt;1,1 &amp; " - " &amp; AZ225+VLOOKUP(BI225,NyVs!$L$2:$V$4,DK225,1),IF(AZ225+VLOOKUP(BI225,NyVs!$L$2:$V$4,DK225,1)&gt;19,AZ225-VLOOKUP(BI225,NyVs!$L$2:$V$4,DK225,1) &amp; " - " &amp; 19,AZ225-VLOOKUP(BI225,NyVs!$L$2:$V$4,DK225,1) &amp; " - " &amp; AZ225+VLOOKUP(BI225,NyVs!$L$2:$V$4,DK225,1))),"")</f>
        <v/>
      </c>
      <c r="CH225" s="4" t="str">
        <f>IF(AND(ISNUMBER(BA225),ISNUMBER(DK225)),IF(BA225-VLOOKUP(BI225,NyPp!$L$2:$V$4,DK225,1)&lt;1,1 &amp; " - " &amp; BA225+VLOOKUP(BI225,NyPp!$L$2:$V$4,DK225,1),IF(BA225+VLOOKUP(BI225,NyPp!$L$2:$V$4,DK225,1)&gt;19,BA225-VLOOKUP(BI225,NyPp!$L$2:$V$4,DK225,1) &amp; " - " &amp; 19,BA225-VLOOKUP(BI225,NyPp!$L$2:$V$4,DK225,1) &amp; " - " &amp; BA225+VLOOKUP(BI225,NyPp!$L$2:$V$4,DK225,1))),"")</f>
        <v/>
      </c>
      <c r="CI225" s="4" t="str">
        <f>IF(AND(ISNUMBER(BB225),ISNUMBER(DK225)),IF(BB225-VLOOKUP(BI225,NyIGS!$L$2:$V$4,DK225,1)&lt;40,40 &amp; " - " &amp; BB225+VLOOKUP(BI225,NyIGS!$L$2:$V$4,DK225,1),IF(BB225+VLOOKUP(BI225,NyIGS!$L$2:$V$4,DK225,1)&gt;160,BB225-VLOOKUP(BI225,NyIGS!$L$2:$V$4,DK225,1) &amp; " - " &amp; 160,BB225-VLOOKUP(BI225,NyIGS!$L$2:$V$4,DK225,1) &amp; " - " &amp; BB225+VLOOKUP(BI225,NyIGS!$L$2:$V$4,DK225,1))),"")</f>
        <v/>
      </c>
      <c r="CJ225" s="4" t="str">
        <f>IF(AND(ISNUMBER(BC225),ISNUMBER(DK225)),IF(BC225-VLOOKUP(BI225,NyIRS!$L$2:$V$4,DK225,1)&lt;40,40 &amp; " - " &amp; BC225+VLOOKUP(BI225,NyIRS!$L$2:$V$4,DK225,1),IF(BC225+VLOOKUP(BI225,NyIRS!$L$2:$V$4,DK225,1)&gt;160,BC225-VLOOKUP(BI225,NyIRS!$L$2:$V$4,DK225,1) &amp; " - " &amp; 160,BC225-VLOOKUP(BI225,NyIRS!$L$2:$V$4,DK225,1) &amp; " - " &amp; BC225+VLOOKUP(BI225,NyIRS!$L$2:$V$4,DK225,1))),"")</f>
        <v/>
      </c>
      <c r="CK225" s="4" t="str">
        <f>IF(AND(ISNUMBER(BD225),ISNUMBER(DK225)),IF(BD225-VLOOKUP(BI225,NyIES!$L$2:$V$4,DK225,1)&lt;40,40 &amp; " - " &amp; BD225+VLOOKUP(BI225,NyIES!$L$2:$V$4,DK225,1),IF(BD225+VLOOKUP(BI225,NyIES!$L$2:$V$4,DK225,1)&gt;160,BD225-VLOOKUP(BI225,NyIES!$L$2:$V$4,DK225,1) &amp; " - " &amp; 160,BD225-VLOOKUP(BI225,NyIES!$L$2:$V$4,DK225,1) &amp; " - " &amp; BD225+VLOOKUP(BI225,NyIES!$L$2:$V$4,DK225,1))),"")</f>
        <v/>
      </c>
      <c r="CL225" s="4" t="str">
        <f>IF(AND(ISNUMBER(BE225),ISNUMBER(DK225)),IF(BE225-VLOOKUP(BI225,NyISI!$L$2:$V$4,DK225,1)&lt;40,40 &amp; " - " &amp; BE225+VLOOKUP(BI225,NyISI!$L$2:$V$4,DK225,1),IF(BE225+VLOOKUP(BI225,NyISI!$L$2:$V$4,DK225,1)&gt;160,BE225-VLOOKUP(BI225,NyISI!$L$2:$V$4,DK225,1) &amp; " - " &amp; 160,BE225-VLOOKUP(BI225,NyISI!$L$2:$V$4,DK225,1) &amp; " - " &amp; BE225+VLOOKUP(BI225,NyISI!$L$2:$V$4,DK225,1))),"")</f>
        <v/>
      </c>
      <c r="CM225" s="4" t="str">
        <f>IF(AND(ISNUMBER(DK225),DK225&lt;8),IF(AND(ISNUMBER(BF225),ISNUMBER(DK225)),IF(BF225-VLOOKUP(BI225,NyISS!$L$2:$V$4,DK225,1)&lt;40,40 &amp; " - " &amp; BF225+VLOOKUP(BI225,NyISS!$L$2:$V$4,DK225,1),IF(BF225+VLOOKUP(BI225,NyISS!$L$2:$V$4,DK225,1)&gt;160,BF225-VLOOKUP(BI225,NyISS!$L$2:$V$4,DK225,1) &amp; " - " &amp; 160,BF225-VLOOKUP(BI225,NyISS!$L$2:$V$4,DK225,1) &amp; " - " &amp; BF225+VLOOKUP(BI225,NyISS!$L$2:$V$4,DK225,1))),""),"")</f>
        <v/>
      </c>
      <c r="CN225" s="4" t="str">
        <f>IF(AND(ISNUMBER(DK225),DK225&gt;7),IF(AND(ISNUMBER(BG225),ISNUMBER(DK225)),IF(BG225-VLOOKUP(BI225,NyISM!$L$2:$V$4,DK225,1)&lt;40,40 &amp; " - " &amp; BG225+VLOOKUP(BI225,NyISM!$L$2:$V$4,DK225,1),IF(BG225+VLOOKUP(BI225,NyISM!$L$2:$V$4,DK225,1)&gt;160,BG225-VLOOKUP(BI225,NyISM!$L$2:$V$4,DK225,1) &amp; " - " &amp; 160,BG225-VLOOKUP(BI225,NyISM!$L$2:$V$4,DK225,1) &amp; " - " &amp; BG225+VLOOKUP(BI225,NyISM!$L$2:$V$4,DK225,1))),""),"")</f>
        <v/>
      </c>
      <c r="CO225" s="4" t="str">
        <f>IF(AND(ISNUMBER(BH225),ISNUMBER(DK225)),IF(BH225-VLOOKUP(BI225,NyIAM!$L$2:$V$4,DK225,1)&lt;40,40 &amp; " - " &amp; BH225+VLOOKUP(BI225,NyIAM!$L$2:$V$4,DK225,1),IF(BH225+VLOOKUP(BI225,NyIAM!$L$2:$V$4,DK225,1)&gt;160,BH225-VLOOKUP(BI225,NyIAM!$L$2:$V$4,DK225,1) &amp; " - " &amp; 160,BH225-VLOOKUP(BI225,NyIAM!$L$2:$V$4,DK225,1) &amp; " - " &amp; BH225+VLOOKUP(BI225,NyIAM!$L$2:$V$4,DK225,1))),"")</f>
        <v/>
      </c>
      <c r="CP225" s="4" t="str">
        <f>IF(AF225="","",IF(AND(ISNUMBER(AF225),ISNUMBER(DK225)),IF(VLOOKUP(AF225,NyOm!$A$2:$K$30,DK225,1)=1,"Onormalt få ord",IF(VLOOKUP(AF225,NyOm!$A$2:$K$30,DK225,1)=2,"Färre antal ord än normalt",IF(VLOOKUP(AF225,NyOm!$A$2:$K$30,DK225,1)=3,"Normalt antal ord","")))))</f>
        <v/>
      </c>
      <c r="CQ225" s="4" t="str">
        <f>IF(AB225="","",IF(AND(ISNUMBER(AB225),ISNUMBER(DK225)),IF(VLOOKUP(AB225,NyPbTid!$A$2:$K$218,DK225,1)=1,"Onormalt lång tidsåtgång",IF(VLOOKUP(AB225,NyPbTid!$A$2:$K$218,DK225,1)=2,"Långsammare än normalt",IF(VLOOKUP(AB225,NyPbTid!$A$2:$K$218,DK225,1)=3,"Normal tidsåtgång","")))))</f>
        <v/>
      </c>
      <c r="CR225" s="4" t="str">
        <f>IF(AC225="","",IF(AND(ISNUMBER(AC225),ISNUMBER(DK225)),IF(VLOOKUP(AC225,NyPbFel!$A$2:$K$18,DK225,1)=1,"Onormalt antal fel",IF(VLOOKUP(AC225,NyPbFel!$A$2:$K$18,DK225,1)=2,"Fler fel än normalt",IF(VLOOKUP(AC225,NyPbFel!$A$2:$K$18,DK225,1)=3,"Normalt antal fel","")))))</f>
        <v/>
      </c>
      <c r="CS225" s="4" t="str">
        <f t="shared" si="72"/>
        <v/>
      </c>
      <c r="CT225" s="4" t="str">
        <f>IF(OR(ISNUMBER(CS225),CS225="0**"),IF(ISNUMBER(CS225),CS225/ABS(CS225)*VLOOKUP(1,SignDiff!$A$3:$K$4,DK225,1),VLOOKUP(1,SignDiff!$A$3:$K$4,DK225,1)),"")</f>
        <v/>
      </c>
      <c r="CU225" s="4" t="str">
        <f>IF(OR(ISNUMBER(CS225),CS225="0**"),IF(ISNUMBER(CS225),CS225/ABS(CS225)*VLOOKUP(1,SignDiff!$A$7:$K$8,DK225,1),VLOOKUP(1,SignDiff!$A$7:$K$8,DK225,1)),"")</f>
        <v/>
      </c>
      <c r="CV225" s="4" t="str">
        <f t="shared" si="73"/>
        <v/>
      </c>
      <c r="CW225" s="4" t="str">
        <f t="shared" si="74"/>
        <v/>
      </c>
      <c r="CX225" s="4" t="str">
        <f>IF(OR(ISNUMBER(CS225),CS225="0**"),IF(CS225="0**",VLOOKUP(0,'IRS-IES'!$A$2:$C$43,2,1),IF(CS225&lt;0,VLOOKUP(ABS(CS225),'IRS-IES'!$A$2:$C$43,2,1),VLOOKUP(ABS(CS225),'IRS-IES'!$A$2:$C$43,3,1))),"")</f>
        <v/>
      </c>
      <c r="CY225" s="4" t="str">
        <f t="shared" si="75"/>
        <v/>
      </c>
      <c r="CZ225" s="4" t="str">
        <f>IF(OR(ISNUMBER(CY225),CY225="0**"),IF(ISNUMBER(CY225),CY225/ABS(CY225)*VLOOKUP(2,SignDiff!$A$3:$K$4,DK225,1),VLOOKUP(2,SignDiff!$A$3:$K$4,DK225,1)),"")</f>
        <v/>
      </c>
      <c r="DA225" s="4" t="str">
        <f>IF(OR(ISNUMBER(CY225),CY225="0**"),IF(ISNUMBER(CY225),CY225/ABS(CY225)*VLOOKUP(2,SignDiff!$A$7:$K$8,DK225,1),VLOOKUP(2,SignDiff!$A$7:$K$8,DK225,1)),"")</f>
        <v/>
      </c>
      <c r="DB225" s="4" t="str">
        <f t="shared" si="76"/>
        <v/>
      </c>
      <c r="DC225" s="4" t="str">
        <f t="shared" si="77"/>
        <v/>
      </c>
      <c r="DD225" s="4" t="str">
        <f>IF(OR(ISNUMBER(CY225),CY225="0**"),IF(CY225="0**",VLOOKUP(0,'ISI-ISS'!$A$2:$C$43,2,1),IF(CY225&lt;0,VLOOKUP(ABS(CY225),'ISI-ISS'!$A$2:$C$43,2,1),VLOOKUP(ABS(CY225),'ISI-ISS'!$A$2:$C$43,3,1))),"")</f>
        <v/>
      </c>
      <c r="DE225" s="4" t="str">
        <f t="shared" si="78"/>
        <v/>
      </c>
      <c r="DF225" s="4" t="str">
        <f>IF(OR(ISNUMBER(DE225),DE225="0**"),IF(ISNUMBER(DE225),DE225/ABS(DE225)*VLOOKUP(2,SignDiff!$A$3:$K$4,DK225,1),VLOOKUP(2,SignDiff!$A$3:$K$4,DK225,1)),"")</f>
        <v/>
      </c>
      <c r="DG225" s="4" t="str">
        <f>IF(OR(ISNUMBER(DE225),DE225="0**"),IF(ISNUMBER(DE225),DE225/ABS(DE225)*VLOOKUP(2,SignDiff!$A$7:$K$8,DK225,1),VLOOKUP(2,SignDiff!$A$7:$K$8,DK225,1)),"")</f>
        <v/>
      </c>
      <c r="DH225" s="4" t="str">
        <f t="shared" si="79"/>
        <v/>
      </c>
      <c r="DI225" s="4" t="str">
        <f t="shared" si="80"/>
        <v/>
      </c>
      <c r="DJ225" s="4" t="str">
        <f>IF(OR(ISNUMBER(DE225),DE225="0**"),IF(DE225="0**",VLOOKUP(0,'ISI-ISM'!$A$2:$C$43,2,1),IF(DE225&lt;0,VLOOKUP(ABS(DE225),'ISI-ISM'!$A$2:$C$43,2,1),VLOOKUP(ABS(DE225),'ISI-ISM'!$A$2:$C$43,3,1))),"")</f>
        <v/>
      </c>
      <c r="DK225" s="4" t="str">
        <f>IF(ISERROR(VLOOKUP(N225,age!$A$2:$C$11,2,1)),"",VLOOKUP(N225,age!$A$2:$C$11,2,1))</f>
        <v/>
      </c>
      <c r="DL225" s="4" t="str">
        <f>IF(ISERROR(VLOOKUP(N225,age!$A$2:$C$11,3,1)),"",VLOOKUP(N225,age!$A$2:$C$11,3,1))</f>
        <v/>
      </c>
      <c r="DM225" s="4">
        <f t="shared" si="67"/>
        <v>0</v>
      </c>
      <c r="DN225" s="4">
        <f t="shared" si="68"/>
        <v>0</v>
      </c>
      <c r="DO225" s="4">
        <f t="shared" si="69"/>
        <v>0</v>
      </c>
      <c r="DP225" s="4">
        <f t="shared" si="70"/>
        <v>0</v>
      </c>
      <c r="DQ225" s="4">
        <f t="shared" si="71"/>
        <v>0</v>
      </c>
      <c r="DR225" s="9" t="str">
        <f t="shared" si="81"/>
        <v/>
      </c>
      <c r="DS225" s="9" t="str">
        <f t="shared" si="82"/>
        <v/>
      </c>
      <c r="DT225" s="9" t="str">
        <f t="shared" si="83"/>
        <v/>
      </c>
      <c r="DU225" s="9" t="str">
        <f t="shared" si="84"/>
        <v/>
      </c>
      <c r="DV225" s="9" t="str">
        <f t="shared" si="85"/>
        <v/>
      </c>
      <c r="DW225" s="9" t="str">
        <f t="shared" si="86"/>
        <v/>
      </c>
      <c r="DX225" s="9" t="str">
        <f t="shared" si="87"/>
        <v/>
      </c>
      <c r="DY225" s="9" t="str">
        <f>IF(AND(ISNUMBER(AJ225),ISNUMBER(DK225)),IF(AJ225-VLOOKUP(BI225,NyFi!$L$2:$V$4,DK225,1)&lt;1,1,AJ225-VLOOKUP(BI225,NyFi!$L$2:$V$4,DK225,1)),"")</f>
        <v/>
      </c>
      <c r="DZ225" s="9" t="str">
        <f>IF(AND(ISNUMBER(DK225),DK225&lt;8),IF(AND(ISNUMBER(AK225),ISNUMBER(DK225)),IF(AK225-VLOOKUP(BI225,NyGs!$L$2:$V$4,DK225,1)&lt;1,1,AK225-VLOOKUP(BI225,NyGs!$L$2:$V$4,DK225,1)),""),"")</f>
        <v/>
      </c>
      <c r="EA225" s="9" t="str">
        <f>IF(AND(ISNUMBER(AL225),ISNUMBER(DK225)),IF(AL225-VLOOKUP(BI225,NyRm!$L$2:$V$4,DK225,1)&lt;1,1,AL225-VLOOKUP(BI225,NyRm!$L$2:$V$4,DK225,1)),"")</f>
        <v/>
      </c>
      <c r="EB225" s="9" t="str">
        <f>IF(AND(ISNUMBER(AM225),ISNUMBER(DK225)),IF(AM225-VLOOKUP(BI225,NyFm!$L$2:$V$4,DK225,1)&lt;1,1,AM225-VLOOKUP(BI225,NyFm!$L$2:$V$4,DK225,1)),"")</f>
        <v/>
      </c>
      <c r="EC225" s="9" t="str">
        <f>IF(AND(ISNUMBER(DK225),DK225&lt;8),IF(AND(ISNUMBER(AN225),ISNUMBER(DK225)),IF(AN225-VLOOKUP(BI225,NyLi1R!$L$2:$V$4,DK225,1)&lt;1,1,AN225-VLOOKUP(BI225,NyLi1R!$L$2:$V$4,DK225,1)),""),"")</f>
        <v/>
      </c>
      <c r="ED225" s="9" t="str">
        <f>IF(AND(ISNUMBER(DK225),DK225&lt;8),IF(AND(ISNUMBER(AO225),ISNUMBER(DK225)),IF(AO225-VLOOKUP(BI225,NyLi1E!$L$2:$V$4,DK225,1)&lt;1,1,AO225-VLOOKUP(BI225,NyLi1E!$L$2:$V$4,DK225,1)),""),"")</f>
        <v/>
      </c>
      <c r="EE225" s="9" t="str">
        <f>IF(AND(ISNUMBER(DK225),DK225&lt;8),IF(AND(ISNUMBER(AP225),ISNUMBER(DK225)),IF(AP225-VLOOKUP(BI225,NyLi1T!$L$2:$V$4,DK225,1)&lt;1,1,AP225-VLOOKUP(BI225,NyLi1T!$L$2:$V$4,DK225,1)),""),"")</f>
        <v/>
      </c>
      <c r="EF225" s="9" t="str">
        <f>IF(AND(ISNUMBER(DK225),DK225&gt;7),IF(AND(ISNUMBER(AQ225),ISNUMBER(DK225)),IF(AQ225-VLOOKUP(BI225,NyLi2R!$L$2:$V$4,DK225,1)&lt;1,1,AQ225-VLOOKUP(BI225,NyLi2R!$L$2:$V$4,DK225,1)),""),"")</f>
        <v/>
      </c>
      <c r="EG225" s="9" t="str">
        <f>IF(AND(ISNUMBER(DK225),DK225&gt;7),IF(AND(ISNUMBER(AR225),ISNUMBER(DK225)),IF(AR225-VLOOKUP(BI225,NyLi2E!$L$2:$V$4,DK225,1)&lt;1,1,AR225-VLOOKUP(BI225,NyLi2E!$L$2:$V$4,DK225,1)),""),"")</f>
        <v/>
      </c>
      <c r="EH225" s="9" t="str">
        <f>IF(AND(ISNUMBER(DK225),DK225&gt;7),IF(AND(ISNUMBER(AS225),ISNUMBER(DK225)),IF(AS225-VLOOKUP(BI225,NyLi2T!$L$2:$V$4,DK225,1)&lt;1,1,AS225-VLOOKUP(BI225,NyLi2T!$L$2:$V$4,DK225,1)),""),"")</f>
        <v/>
      </c>
      <c r="EI225" s="9" t="str">
        <f>IF(AND(ISNUMBER(DK225),DK225&lt;8),IF(AND(ISNUMBER(AT225),ISNUMBER(DK225)),IF(AT225-VLOOKUP(BI225,NySs!$L$2:$V$4,DK225,1)&lt;1,1,AT225-VLOOKUP(BI225,NySs!$L$2:$V$4,DK225,1)),""),"")</f>
        <v/>
      </c>
      <c r="EJ225" s="9" t="str">
        <f>IF(AND(ISNUMBER(DK225),DK225&lt;9),IF(AND(ISNUMBER(AU225),ISNUMBER(DK225)),IF(AU225-VLOOKUP(BI225,NyEo!$L$2:$V$4,DK225,1)&lt;1,1,AU225-VLOOKUP(BI225,NyEo!$L$2:$V$4,DK225,1)),""),"")</f>
        <v/>
      </c>
      <c r="EK225" s="9" t="str">
        <f>IF(AND(ISNUMBER(DK225),DK225&gt;7),IF(AND(ISNUMBER(AV225),ISNUMBER(DK225)),IF(AV225-VLOOKUP(BI225,NyHt!$L$2:$V$4,DK225,1)&lt;1,1,AV225-VLOOKUP(BI225,NyHt!$L$2:$V$4,DK225,1)),""),"")</f>
        <v/>
      </c>
      <c r="EL225" s="9" t="str">
        <f>IF(AND(ISNUMBER(AW225),ISNUMBER(DK225)),IF(AW225-VLOOKUP(BI225,NySiF!$L$2:$V$4,DK225,1)&lt;1,1,AW225-VLOOKUP(BI225,NySiF!$L$2:$V$4,DK225,1)),"")</f>
        <v/>
      </c>
      <c r="EM225" s="9" t="str">
        <f>IF(AND(ISNUMBER(AX225),ISNUMBER(DK225)),IF(AX225-VLOOKUP(BI225,NySiB!$L$2:$V$4,DK225,1)&lt;1,1,AX225-VLOOKUP(BI225,NySiB!$L$2:$V$4,DK225,1)),"")</f>
        <v/>
      </c>
      <c r="EN225" s="9" t="str">
        <f>IF(AND(ISNUMBER(AY225),ISNUMBER(DK225)),IF(AY225-VLOOKUP(BI225,NySiT!$L$2:$V$4,DK225,1)&lt;1,1,AY225-VLOOKUP(BI225,NySiT!$L$2:$V$4,DK225,1)),"")</f>
        <v/>
      </c>
      <c r="EO225" s="9" t="str">
        <f>IF(AND(ISNUMBER(AZ225),ISNUMBER(DK225)),IF(AZ225-VLOOKUP(BI225,NyVs!$L$2:$V$4,DK225,1)&lt;1,1,AZ225-VLOOKUP(BI225,NyVs!$L$2:$V$4,DK225,1)),"")</f>
        <v/>
      </c>
      <c r="EP225" s="9" t="str">
        <f>IF(AND(ISNUMBER(BA225),ISNUMBER(DK225)),IF(BA225-VLOOKUP(BI225,NyPp!$L$2:$V$4,DK225,1)&lt;1,1,BA225-VLOOKUP(BI225,NyPp!$L$2:$V$4,DK225,1)),"")</f>
        <v/>
      </c>
      <c r="EQ225" s="9" t="str">
        <f>IF(AND(ISNUMBER(BB225),ISNUMBER(DK225)),IF(BB225-VLOOKUP(BI225,NyIGS!$L$2:$V$4,DK225,1)&lt;40,40,BB225-VLOOKUP(BI225,NyIGS!$L$2:$V$4,DK225,1)),"")</f>
        <v/>
      </c>
      <c r="ER225" s="9" t="str">
        <f>IF(AND(ISNUMBER(BC225),ISNUMBER(DK225)),IF(BC225-VLOOKUP(BI225,NyIRS!$L$2:$V$4,DK225,1)&lt;40,40,BC225-VLOOKUP(BI225,NyIRS!$L$2:$V$4,DK225,1)),"")</f>
        <v/>
      </c>
      <c r="ES225" s="9" t="str">
        <f>IF(AND(ISNUMBER(BD225),ISNUMBER(DK225)),IF(BD225-VLOOKUP(BI225,NyIES!$L$2:$V$4,DK225,1)&lt;40,40,BD225-VLOOKUP(BI225,NyIES!$L$2:$V$4,DK225,1)),"")</f>
        <v/>
      </c>
      <c r="ET225" s="9" t="str">
        <f>IF(AND(ISNUMBER(BE225),ISNUMBER(DK225)),IF(BE225-VLOOKUP(BI225,NyISI!$L$2:$V$4,DK225,1)&lt;40,40,BE225-VLOOKUP(BI225,NyISI!$L$2:$V$4,DK225,1)),"")</f>
        <v/>
      </c>
      <c r="EU225" s="9" t="str">
        <f>IF(AND(ISNUMBER(DK225),DK225&lt;8),IF(AND(ISNUMBER(BF225),ISNUMBER(DK225)),IF(BF225-VLOOKUP(BI225,NyISS!$L$2:$V$4,DK225,1)&lt;40,40,BF225-VLOOKUP(BI225,NyISS!$L$2:$V$4,DK225,1)),""),"")</f>
        <v/>
      </c>
      <c r="EV225" s="9" t="str">
        <f>IF(AND(ISNUMBER(DK225),DK225&gt;7),IF(AND(ISNUMBER(BG225),ISNUMBER(DK225)),IF(BG225-VLOOKUP(BI225,NyISM!$L$2:$V$4,DK225,1)&lt;40,40,BG225-VLOOKUP(BI225,NyISM!$L$2:$V$4,DK225,1)),""),"")</f>
        <v/>
      </c>
      <c r="EW225" s="9" t="str">
        <f>IF(AND(ISNUMBER(BH225),ISNUMBER(DK225)),IF(BH225-VLOOKUP(BI225,NyIAM!$L$2:$V$4,DK225,1)&lt;40,40,BH225-VLOOKUP(BI225,NyIAM!$L$2:$V$4,DK225,1)),"")</f>
        <v/>
      </c>
      <c r="EX225" s="9" t="str">
        <f>IF(AND(ISNUMBER(AJ225),ISNUMBER(DK225)),IF(AJ225+VLOOKUP(BI225,NyFi!$L$2:$V$4,DK225,1)&gt;19,19,AJ225+VLOOKUP(BI225,NyFi!$L$2:$V$4,DK225,1)),"")</f>
        <v/>
      </c>
      <c r="EY225" s="9" t="str">
        <f>IF(AND(ISNUMBER(DK225),DK225&lt;8),IF(AND(ISNUMBER(AK225),ISNUMBER(DK225)),IF(AK225+VLOOKUP(BI225,NyGs!$L$2:$V$4,DK225,1)&gt;19,19,AK225+VLOOKUP(BI225,NyGs!$L$2:$V$4,DK225,1)),""),"")</f>
        <v/>
      </c>
      <c r="EZ225" s="9" t="str">
        <f>IF(AND(ISNUMBER(AL225),ISNUMBER(DK225)),IF(AL225+VLOOKUP(BI225,NyRm!$L$2:$V$4,DK225,1)&gt;19,19,AL225+VLOOKUP(BI225,NyRm!$L$2:$V$4,DK225,1)),"")</f>
        <v/>
      </c>
      <c r="FA225" s="9" t="str">
        <f>IF(AND(ISNUMBER(AM225),ISNUMBER(DK225)),IF(AM225+VLOOKUP(BI225,NyFm!$L$2:$V$4,DK225,1)&gt;19,19,AM225+VLOOKUP(BI225,NyFm!$L$2:$V$4,DK225,1)),"")</f>
        <v/>
      </c>
      <c r="FB225" s="9" t="str">
        <f>IF(AND(ISNUMBER(DK225),DK225&lt;8),IF(AND(ISNUMBER(AN225),ISNUMBER(DK225)),IF(AN225+VLOOKUP(BI225,NyLi1R!$L$2:$V$4,DK225,1)&gt;19,19,AN225+VLOOKUP(BI225,NyLi1R!$L$2:$V$4,DK225,1)),""),"")</f>
        <v/>
      </c>
      <c r="FC225" s="9" t="str">
        <f>IF(AND(ISNUMBER(DK225),DK225&lt;8),IF(AND(ISNUMBER(AO225),ISNUMBER(DK225)),IF(AO225+VLOOKUP(BI225,NyLi1E!$L$2:$V$4,DK225,1)&gt;19,19,AO225+VLOOKUP(BI225,NyLi1E!$L$2:$V$4,DK225,1)),""),"")</f>
        <v/>
      </c>
      <c r="FD225" s="9" t="str">
        <f>IF(AND(ISNUMBER(DK225),DK225&lt;8),IF(AND(ISNUMBER(AP225),ISNUMBER(DK225)),IF(AP225+VLOOKUP(BI225,NyLi1T!$L$2:$V$4,DK225,1)&gt;19,19,AP225+VLOOKUP(BI225,NyLi1T!$L$2:$V$4,DK225,1)),""),"")</f>
        <v/>
      </c>
      <c r="FE225" s="9" t="str">
        <f>IF(AND(ISNUMBER(DK225),DK225&gt;7),IF(AND(ISNUMBER(AQ225),ISNUMBER(DK225)),IF(AQ225+VLOOKUP(BI225,NyLi2R!$L$2:$V$4,DK225,1)&gt;19,19,AQ225+VLOOKUP(BI225,NyLi2R!$L$2:$V$4,DK225,1)),""),"")</f>
        <v/>
      </c>
      <c r="FF225" s="9" t="str">
        <f>IF(AND(ISNUMBER(DK225),DK225&gt;7),IF(AND(ISNUMBER(AR225),ISNUMBER(DK225)),IF(AR225+VLOOKUP(BI225,NyLi2E!$L$2:$V$4,DK225,1)&gt;19,19,AR225+VLOOKUP(BI225,NyLi2E!$L$2:$V$4,DK225,1)),""),"")</f>
        <v/>
      </c>
      <c r="FG225" s="9" t="str">
        <f>IF(AND(ISNUMBER(DK225),DK225&gt;7),IF(AND(ISNUMBER(AS225),ISNUMBER(DK225)),IF(AS225+VLOOKUP(BI225,NyLi2T!$L$2:$V$4,DK225,1)&gt;19,19,AS225+VLOOKUP(BI225,NyLi2T!$L$2:$V$4,DK225,1)),""),"")</f>
        <v/>
      </c>
      <c r="FH225" s="9" t="str">
        <f>IF(AND(ISNUMBER(DK225),DK225&lt;8),IF(AND(ISNUMBER(AT225),ISNUMBER(DK225)),IF(AT225+VLOOKUP(BI225,NySs!$L$2:$V$4,DK225,1)&gt;19,19,AT225+VLOOKUP(BI225,NySs!$L$2:$V$4,DK225,1)),""),"")</f>
        <v/>
      </c>
      <c r="FI225" s="9" t="str">
        <f>IF(AND(ISNUMBER(DK225),DK225&lt;9),IF(AND(ISNUMBER(AU225),ISNUMBER(DK225)),IF(AU225+VLOOKUP(BI225,NyEo!$L$2:$V$4,DK225,1)&gt;19,19,AU225+VLOOKUP(BI225,NyEo!$L$2:$V$4,DK225,1)),""),"")</f>
        <v/>
      </c>
      <c r="FJ225" s="9" t="str">
        <f>IF(AND(ISNUMBER(DK225),DK225&gt;7),IF(AND(ISNUMBER(AV225),ISNUMBER(DK225)),IF(AV225+VLOOKUP(BI225,NyHt!$L$2:$V$4,DK225,1)&gt;19,19,AV225+VLOOKUP(BI225,NyHt!$L$2:$V$4,DK225,1)),""),"")</f>
        <v/>
      </c>
      <c r="FK225" s="9" t="str">
        <f>IF(AND(ISNUMBER(AW225),ISNUMBER(DK225)),IF(AW225+VLOOKUP(BI225,NySiF!$L$2:$V$4,DK225,1)&gt;19,19,AW225+VLOOKUP(BI225,NySiF!$L$2:$V$4,DK225,1)),"")</f>
        <v/>
      </c>
      <c r="FL225" s="9" t="str">
        <f>IF(AND(ISNUMBER(AX225),ISNUMBER(DK225)),IF(AX225+VLOOKUP(BI225,NySiB!$L$2:$V$4,DK225,1)&gt;19,19,AX225+VLOOKUP(BI225,NySiB!$L$2:$V$4,DK225,1)),"")</f>
        <v/>
      </c>
      <c r="FM225" s="9" t="str">
        <f>IF(AND(ISNUMBER(AY225),ISNUMBER(DK225)),IF(AY225+VLOOKUP(BI225,NySiT!$L$2:$V$4,DK225,1)&gt;19,19,AY225+VLOOKUP(BI225,NySiT!$L$2:$V$4,DK225,1)),"")</f>
        <v/>
      </c>
      <c r="FN225" s="9" t="str">
        <f>IF(AND(ISNUMBER(AZ225),ISNUMBER(DK225)),IF(AZ225+VLOOKUP(BI225,NyVs!$L$2:$V$4,DK225,1)&gt;19,19,AZ225+VLOOKUP(BI225,NyVs!$L$2:$V$4,DK225,1)),"")</f>
        <v/>
      </c>
      <c r="FO225" s="9" t="str">
        <f>IF(AND(ISNUMBER(BA225),ISNUMBER(DK225)),IF(BA225+VLOOKUP(BI225,NyPp!$L$2:$V$4,DK225,1)&gt;19,19,BA225+VLOOKUP(BI225,NyPp!$L$2:$V$4,DK225,1)),"")</f>
        <v/>
      </c>
      <c r="FP225" s="9" t="str">
        <f>IF(AND(ISNUMBER(BB225),ISNUMBER(DK225)),IF(BB225+VLOOKUP(BI225,NyIGS!$L$2:$V$4,DK225,1)&gt;160,160,BB225+VLOOKUP(BI225,NyIGS!$L$2:$V$4,DK225,1)),"")</f>
        <v/>
      </c>
      <c r="FQ225" s="9" t="str">
        <f>IF(AND(ISNUMBER(BC225),ISNUMBER(DK225)),IF(BC225+VLOOKUP(BI225,NyIRS!$L$2:$V$4,DK225,1)&gt;160,160,BC225+VLOOKUP(BI225,NyIRS!$L$2:$V$4,DK225,1)),"")</f>
        <v/>
      </c>
      <c r="FR225" s="9" t="str">
        <f>IF(AND(ISNUMBER(BD225),ISNUMBER(DK225)),IF(BD225+VLOOKUP(BI225,NyIES!$L$2:$V$4,DK225,1)&gt;160,160, BD225+VLOOKUP(BI225,NyIES!$L$2:$V$4,DK225,1)),"")</f>
        <v/>
      </c>
      <c r="FS225" s="9" t="str">
        <f>IF(AND(ISNUMBER(BE225),ISNUMBER(DK225)),IF(BE225+VLOOKUP(BI225,NyISI!$L$2:$V$4,DK225,1)&gt;160,160,BE225+VLOOKUP(BI225,NyISI!$L$2:$V$4,DK225,1)),"")</f>
        <v/>
      </c>
      <c r="FT225" s="9" t="str">
        <f>IF(AND(ISNUMBER(DK225),DK225&lt;8),IF(AND(ISNUMBER(BF225),ISNUMBER(DK225)),IF(BF225+VLOOKUP(BI225,NyISS!$L$2:$V$4,DK225,1)&gt;160,160,BF225+VLOOKUP(BI225,NyISS!$L$2:$V$4,DK225,1)),""),"")</f>
        <v/>
      </c>
      <c r="FU225" s="9" t="str">
        <f>IF(AND(ISNUMBER(DK225),DK225&gt;7),IF(AND(ISNUMBER(BG225),ISNUMBER(DK225)),IF(BG225+VLOOKUP(BI225,NyISM!$L$2:$V$4,DK225,1)&gt;160,160,BG225+VLOOKUP(BI225,NyISM!$L$2:$V$4,DK225,1)),""),"")</f>
        <v/>
      </c>
      <c r="FV225" s="9" t="str">
        <f>IF(AND(ISNUMBER(BH225),ISNUMBER(DK225)),IF(BH225+VLOOKUP(BI225,NyIAM!$L$2:$V$4,DK225,1)&gt;160,160,BH225+VLOOKUP(BI225,NyIAM!$L$2:$V$4,DK225,1)),"")</f>
        <v/>
      </c>
    </row>
    <row r="226" spans="1:178" x14ac:dyDescent="0.2">
      <c r="A226" s="51"/>
      <c r="B226" s="51"/>
      <c r="C226" s="51"/>
      <c r="D226" s="51"/>
      <c r="E226" s="51"/>
      <c r="F226" s="51"/>
      <c r="G226" s="51"/>
      <c r="H226" s="51"/>
      <c r="I226" s="51"/>
      <c r="J226" s="52"/>
      <c r="K226" s="52"/>
      <c r="L226" s="53"/>
      <c r="M226" s="53"/>
      <c r="N226" s="58" t="str">
        <f t="shared" si="66"/>
        <v/>
      </c>
      <c r="O226" s="53"/>
      <c r="P226" s="53"/>
      <c r="Q226" s="53"/>
      <c r="R226" s="53"/>
      <c r="S226" s="53"/>
      <c r="T226" s="53"/>
      <c r="U226" s="53"/>
      <c r="V226" s="53"/>
      <c r="W226" s="53"/>
      <c r="X226" s="53"/>
      <c r="Y226" s="53"/>
      <c r="Z226" s="53"/>
      <c r="AA226" s="53"/>
      <c r="AB226" s="53"/>
      <c r="AC226" s="53"/>
      <c r="AD226" s="53"/>
      <c r="AE226" s="53"/>
      <c r="AF226" s="53"/>
      <c r="AG226" s="53"/>
      <c r="AH226" s="53"/>
      <c r="AI226" s="53"/>
      <c r="AJ226" s="4" t="str">
        <f>IF(O226="","",IF(ISNUMBER(N226),VLOOKUP(O226,NyFi!$A$2:$K$40,DK226),""))</f>
        <v/>
      </c>
      <c r="AK226" s="4" t="str">
        <f>IF(P226="","",IF(AND(ISNUMBER(N226),DK226&lt;8),VLOOKUP(P226,NyGs!$A$2:$G$41,DK226),""))</f>
        <v/>
      </c>
      <c r="AL226" s="4" t="str">
        <f>IF(AA226="","",IF(ISNUMBER(N226),VLOOKUP(AA226,NyRm!$A$2:$K$56,DK226),""))</f>
        <v/>
      </c>
      <c r="AM226" s="4" t="str">
        <f>IF(Z226="","",IF(ISNUMBER(N226),VLOOKUP(Z226,NyFm!$A$2:$K$46,DK226),""))</f>
        <v/>
      </c>
      <c r="AN226" s="4" t="str">
        <f>IF(U226="","",IF(AND(ISNUMBER(N226),DK226&lt;8),VLOOKUP(U226,NyLi1R!$A$2:$G$20,DK226),""))</f>
        <v/>
      </c>
      <c r="AO226" s="4" t="str">
        <f>IF(V226="","",IF(AND(ISNUMBER(N226),DK226&lt;8),VLOOKUP(V226,NyLi1E!$A$2:$G$20,DK226),""))</f>
        <v/>
      </c>
      <c r="AP226" s="4" t="str">
        <f>IF(AND(ISNUMBER(N226),ISNUMBER(AN226),ISNUMBER(AO226),DK226&lt;8),VLOOKUP(AN226+AO226,NyLi1T!$A$2:$G$40,DK226),"")</f>
        <v/>
      </c>
      <c r="AQ226" s="4" t="str">
        <f>IF(W226="","",IF(AND(ISNUMBER(N226),DK226&gt;7),VLOOKUP(W226,NyLi2R!$A$2:$K$20,DK226),""))</f>
        <v/>
      </c>
      <c r="AR226" s="4" t="str">
        <f>IF(X226="","",IF(AND(ISNUMBER(N226),DK226&gt;7),VLOOKUP(X226,NyLi2E!$A$2:$K$20,DK226),""))</f>
        <v/>
      </c>
      <c r="AS226" s="4" t="str">
        <f>IF(AND(ISNUMBER(N226),ISNUMBER(AQ226),ISNUMBER(AR226),DK226&gt;7),VLOOKUP(AQ226+AR226,NyLi2T!$A$2:$K$40,DK226),"")</f>
        <v/>
      </c>
      <c r="AT226" s="4" t="str">
        <f>IF(AE226="","",IF(AND(ISNUMBER(N226),DK226&lt;8),VLOOKUP(AE226,NySs!$A$2:$G$28,DK226),""))</f>
        <v/>
      </c>
      <c r="AU226" s="4" t="str">
        <f>IF(AD226="","",IF(AND(ISNUMBER(N226),DK226&lt;9),VLOOKUP(AD226,NyEo!$A$2:$H$22,DK226),""))</f>
        <v/>
      </c>
      <c r="AV226" s="4" t="str">
        <f>IF(Q226="","",IF(AND(ISNUMBER(N226),DK226&gt;7),VLOOKUP(Q226,NyHt!$A$2:$K$17,DK226),""))</f>
        <v/>
      </c>
      <c r="AW226" s="4" t="str">
        <f>IF(R226="","",IF(ISNUMBER(N226),VLOOKUP(R226,NySiF!$A$2:$K$18,DK226),""))</f>
        <v/>
      </c>
      <c r="AX226" s="4" t="str">
        <f>IF(S226="","",IF(ISNUMBER(N226),VLOOKUP(S226,NySiB!$A$2:$K$16,DK226),""))</f>
        <v/>
      </c>
      <c r="AY226" s="4" t="str">
        <f>IF(T226="","",IF(ISNUMBER(N226),VLOOKUP(T226,NySiT!$A$2:$K$32,DK226),""))</f>
        <v/>
      </c>
      <c r="AZ226" s="4" t="str">
        <f>IF(Y226="","",IF(ISNUMBER(N226),VLOOKUP(Y226,NyVs!$A$2:$K$86,DK226),""))</f>
        <v/>
      </c>
      <c r="BA226" s="4" t="str">
        <f>IF(AI226="","",IF(ISNUMBER(N226),VLOOKUP(AI226,NyPp!$A$2:$K$202,DK226),""))</f>
        <v/>
      </c>
      <c r="BB226" s="4" t="str">
        <f>IF(AND(ISNUMBER(AJ226),ISNUMBER(AK226),ISNUMBER(AL226),ISNUMBER(AM226),DK226&lt;8),IF(COUNTIF(O226,0)+COUNTIF(P226,0)+COUNTIF(AA226,0)+COUNTIF(Z226,0)&gt;1,"",VLOOKUP(AJ226+AK226+AL226+AM226,NyIGS!$A$2:$K$78,DK226)),IF(AND(ISNUMBER(AJ226),ISNUMBER(AL226),ISNUMBER(AM226),ISNUMBER(AS226),DK226&gt;7),IF(COUNTIF(O226,0)+COUNTIF(AA226,0)+COUNTIF(Z226,0)+AND(COUNTIF(W226,0),COUNTIF(X226,0))&gt;1,"",VLOOKUP(AJ226+AL226+AM226+AS226,NyIGS!$A$2:$K$78,DK226)),""))</f>
        <v/>
      </c>
      <c r="BC226" s="4" t="str">
        <f>IF(AND(ISNUMBER(AJ226),ISNUMBER(AN226),ISNUMBER(AT226),DK226&lt;8),IF(COUNTIF(O226,0)+COUNTIF(U226,0)+COUNTIF(AE226,0)&gt;1,"",VLOOKUP(AJ226+AN226+AT226,NyIRS!$A$2:$K$59,DK226)),IF(AND(ISNUMBER(AJ226),ISNUMBER(AQ226),DK226&gt;7),IF(COUNTIF(O226,0)+COUNTIF(W226,0)&gt;1,"",VLOOKUP(AJ226+AQ226,NyIRS!$A$2:$K$59,DK226)),""))</f>
        <v/>
      </c>
      <c r="BD226" s="4" t="str">
        <f>IF(AND(ISNUMBER(AK226),ISNUMBER(AL226),ISNUMBER(AM226),DK226&lt;8),IF(COUNTIF(P226,0)+COUNTIF(AA226,0)+COUNTIF(Z226,0)&gt;1,"",VLOOKUP(AK226+AL226+AM226,NyIES!$A$2:$K$59,DK226)),IF(AND(ISNUMBER(AL226),ISNUMBER(AM226),ISNUMBER(AR226),DK226&gt;7),IF(COUNTIF(AA226,0)+COUNTIF(Z226,0)+COUNTIF(X226,0)&gt;1,"",VLOOKUP(AL226+AM226+AR226,NyIES!$A$2:$K$59,DK226)),""))</f>
        <v/>
      </c>
      <c r="BE226" s="4" t="str">
        <f>IF(AND(ISNUMBER(AJ226),ISNUMBER(AP226),ISNUMBER(AU226),DK226&lt;8),IF(COUNTIF(O226,0)+AND(COUNTIF(U226,0),COUNTIF(V226,0))+COUNTIF(AD226,0)&gt;1,"",VLOOKUP(AJ226+AP226+AU226,NyISI!$A$2:$K$59,DK226)),IF(AND(ISNUMBER(AS226),ISNUMBER(AU226),ISNUMBER(AV226),DK226=8),IF(COUNTIF(AD226,0)+COUNTIF(Q226,0)+AND(COUNTIF(W226,0),COUNTIF(X226,0))&gt;1,"",VLOOKUP(AS226+AU226+AV226,NyISI!$A$2:$K$59,DK226)),IF(AND(ISNUMBER(AS226),ISNUMBER(AV226),DK226&gt;8),IF(COUNTIF(Q226,0)+AND(COUNTIF(W226,0),COUNTIF(X226,0))&gt;1,"",VLOOKUP(AS226+AV226,NyISI!$A$2:$K$59,DK226)),"")))</f>
        <v/>
      </c>
      <c r="BF226" s="4" t="str">
        <f>IF(AND(ISNUMBER(AT226),ISNUMBER(AK226),ISNUMBER(AL226),ISNUMBER(AM226),DK226&lt;8),IF(COUNTIF(P226,0)+COUNTIF(AA226,0)+COUNTIF(Z226,0)+COUNTIF(AE226,0)&gt;1,"",VLOOKUP(AT226+AK226+AL226+AM226,NyISS!$A$2:$G$78,DK226)),"")</f>
        <v/>
      </c>
      <c r="BG226" s="4" t="str">
        <f>IF(AND(ISNUMBER(AJ226),ISNUMBER(AL226),ISNUMBER(AM226),DK226&gt;7),IF(COUNTIF(O226,0)+COUNTIF(AA226,0)+COUNTIF(Z226,0)&gt;1,"",VLOOKUP(AJ226+AL226+AM226,NyISM!$A$2:$K$59,DK226)),"")</f>
        <v/>
      </c>
      <c r="BH226" s="4" t="str">
        <f>IF(AND(ISNUMBER(AY226),ISNUMBER(AZ226)),IF(COUNTIF(T226,0)+COUNTIF(Y226,0)&gt;1,"",VLOOKUP(AY226+AZ226,NyIAM!$A$2:$K$40,DK226)),"")</f>
        <v/>
      </c>
      <c r="BJ226" s="4" t="str">
        <f>IF(ISNUMBER(BB226),VLOOKUP(BB226,Percentil!$A$2:$B$122,2,1),"")</f>
        <v/>
      </c>
      <c r="BK226" s="4" t="str">
        <f>IF(ISNUMBER(BC226),VLOOKUP(BC226,Percentil!$A$2:$B$122,2,1),"")</f>
        <v/>
      </c>
      <c r="BL226" s="4" t="str">
        <f>IF(ISNUMBER(BD226),VLOOKUP(BD226,Percentil!$A$2:$B$122,2,1),"")</f>
        <v/>
      </c>
      <c r="BM226" s="4" t="str">
        <f>IF(ISNUMBER(BE226),VLOOKUP(BE226,Percentil!$A$2:$B$122,2,1),"")</f>
        <v/>
      </c>
      <c r="BN226" s="4" t="str">
        <f>IF(ISNUMBER(BF226),VLOOKUP(BF226,Percentil!$A$2:$B$122,2,1),"")</f>
        <v/>
      </c>
      <c r="BO226" s="4" t="str">
        <f>IF(ISNUMBER(BG226),VLOOKUP(BG226,Percentil!$A$2:$B$122,2,1),"")</f>
        <v/>
      </c>
      <c r="BP226" s="4" t="str">
        <f>IF(ISNUMBER(BH226),VLOOKUP(BH226,Percentil!$A$2:$B$122,2,1),"")</f>
        <v/>
      </c>
      <c r="BQ226" s="4" t="str">
        <f>IF(AND(ISNUMBER(AJ226),ISNUMBER(DK226)),IF(AJ226-VLOOKUP(BI226,NyFi!$L$2:$V$4,DK226,1)&lt;1,1 &amp; " - " &amp; AJ226+VLOOKUP(BI226,NyFi!$L$2:$V$4,DK226,1),IF(AJ226+VLOOKUP(BI226,NyFi!$L$2:$V$4,DK226,1)&gt;19,AJ226-VLOOKUP(BI226,NyFi!$L$2:$V$4,DK226,1) &amp; " - " &amp; 19,AJ226-VLOOKUP(BI226,NyFi!$L$2:$V$4,DK226,1) &amp; " - " &amp; AJ226+VLOOKUP(BI226,NyFi!$L$2:$V$4,DK226,1))),"")</f>
        <v/>
      </c>
      <c r="BR226" s="4" t="str">
        <f>IF(AND(ISNUMBER(DK226),DK226&lt;8),IF(AND(ISNUMBER(AK226),ISNUMBER(DK226)),IF(AK226-VLOOKUP(BI226,NyGs!$L$2:$V$4,DK226,1)&lt;1,1 &amp; " - " &amp; AK226+VLOOKUP(BI226,NyGs!$L$2:$V$4,DK226,1),IF(AK226+VLOOKUP(BI226,NyGs!$L$2:$V$4,DK226,1)&gt;19,AK226-VLOOKUP(BI226,NyGs!$L$2:$V$4,DK226,1) &amp; " - " &amp; 19,AK226-VLOOKUP(BI226,NyGs!$L$2:$V$4,DK226,1) &amp; " - " &amp; AK226+VLOOKUP(BI226,NyGs!$L$2:$V$4,DK226,1))),""),"")</f>
        <v/>
      </c>
      <c r="BS226" s="4" t="str">
        <f>IF(AND(ISNUMBER(AL226),ISNUMBER(DK226)),IF(AL226-VLOOKUP(BI226,NyRm!$L$2:$V$4,DK226,1)&lt;1,1 &amp; " - " &amp; AL226+VLOOKUP(BI226,NyRm!$L$2:$V$4,DK226,1),IF(AL226+VLOOKUP(BI226,NyRm!$L$2:$V$4,DK226,1)&gt;19,AL226-VLOOKUP(BI226,NyRm!$L$2:$V$4,DK226,1) &amp; " - " &amp; 19,AL226-VLOOKUP(BI226,NyRm!$L$2:$V$4,DK226,1) &amp; " - " &amp; AL226+VLOOKUP(BI226,NyRm!$L$2:$V$4,DK226,1))),"")</f>
        <v/>
      </c>
      <c r="BT226" s="4" t="str">
        <f>IF(AND(ISNUMBER(AM226),ISNUMBER(DK226)),IF(AM226-VLOOKUP(BI226,NyFm!$L$2:$V$4,DK226,1)&lt;1,1 &amp; " - " &amp; AM226+VLOOKUP(BI226,NyFm!$L$2:$V$4,DK226,1),IF(AM226+VLOOKUP(BI226,NyFm!$L$2:$V$4,DK226,1)&gt;19,AM226-VLOOKUP(BI226,NyFm!$L$2:$V$4,DK226,1) &amp; " - " &amp; 19,AM226-VLOOKUP(BI226,NyFm!$L$2:$V$4,DK226,1) &amp; " - " &amp; AM226+VLOOKUP(BI226,NyFm!$L$2:$V$4,DK226,1))),"")</f>
        <v/>
      </c>
      <c r="BU226" s="4" t="str">
        <f>IF(AND(ISNUMBER(DK226),DK226&lt;8),IF(AND(ISNUMBER(AN226),ISNUMBER(DK226)),IF(AN226-VLOOKUP(BI226,NyLi1R!$L$2:$V$4,DK226,1)&lt;1,1 &amp; " - " &amp; AN226+VLOOKUP(BI226,NyLi1R!$L$2:$V$4,DK226,1),IF(AN226+VLOOKUP(BI226,NyLi1R!$L$2:$V$4,DK226,1)&gt;19,AN226-VLOOKUP(BI226,NyLi1R!$L$2:$V$4,DK226,1) &amp; " - " &amp; 19,AN226-VLOOKUP(BI226,NyLi1R!$L$2:$V$4,DK226,1) &amp; " - " &amp; AN226+VLOOKUP(BI226,NyLi1R!$L$2:$V$4,DK226,1))),""),"")</f>
        <v/>
      </c>
      <c r="BV226" s="4" t="str">
        <f>IF(AND(ISNUMBER(DK226),DK226&lt;8),IF(AND(ISNUMBER(AO226),ISNUMBER(DK226)),IF(AO226-VLOOKUP(BI226,NyLi1E!$L$2:$V$4,DK226,1)&lt;1,1 &amp; " - " &amp; AO226+VLOOKUP(BI226,NyLi1E!$L$2:$V$4,DK226,1),IF(AO226+VLOOKUP(BI226,NyLi1E!$L$2:$V$4,DK226,1)&gt;19,AO226-VLOOKUP(BI226,NyLi1E!$L$2:$V$4,DK226,1) &amp; " - " &amp; 19,AO226-VLOOKUP(BI226,NyLi1E!$L$2:$V$4,DK226,1) &amp; " - " &amp; AO226+VLOOKUP(BI226,NyLi1E!$L$2:$V$4,DK226,1))),""),"")</f>
        <v/>
      </c>
      <c r="BW226" s="4" t="str">
        <f>IF(AND(ISNUMBER(DK226),DK226&lt;8),IF(AND(ISNUMBER(AP226),ISNUMBER(DK226)),IF(AP226-VLOOKUP(BI226,NyLi1T!$L$2:$V$4,DK226,1)&lt;1,1 &amp; " - " &amp; AP226+VLOOKUP(BI226,NyLi1T!$L$2:$V$4,DK226,1),IF(AP226+VLOOKUP(BI226,NyLi1T!$L$2:$V$4,DK226,1)&gt;19,AP226-VLOOKUP(BI226,NyLi1T!$L$2:$V$4,DK226,1) &amp; " - " &amp; 19,AP226-VLOOKUP(BI226,NyLi1T!$L$2:$V$4,DK226,1) &amp; " - " &amp; AP226+VLOOKUP(BI226,NyLi1T!$L$2:$V$4,DK226,1))),""),"")</f>
        <v/>
      </c>
      <c r="BX226" s="4" t="str">
        <f>IF(AND(ISNUMBER(DK226),DK226&gt;7),IF(AND(ISNUMBER(AQ226),ISNUMBER(DK226)),IF(AQ226-VLOOKUP(BI226,NyLi2R!$L$2:$V$4,DK226,1)&lt;1,1 &amp; " - " &amp; AQ226+VLOOKUP(BI226,NyLi2R!$L$2:$V$4,DK226,1),IF(AQ226+VLOOKUP(BI226,NyLi2R!$L$2:$V$4,DK226,1)&gt;19,AQ226-VLOOKUP(BI226,NyLi2R!$L$2:$V$4,DK226,1) &amp; " - " &amp; 19,AQ226-VLOOKUP(BI226,NyLi2R!$L$2:$V$4,DK226,1) &amp; " - " &amp; AQ226+VLOOKUP(BI226,NyLi2R!$L$2:$V$4,DK226,1))),""),"")</f>
        <v/>
      </c>
      <c r="BY226" s="4" t="str">
        <f>IF(AND(ISNUMBER(DK226),DK226&gt;7),IF(AND(ISNUMBER(AR226),ISNUMBER(DK226)),IF(AR226-VLOOKUP(BI226,NyLi2E!$L$2:$V$4,DK226,1)&lt;1,1 &amp; " - " &amp; AR226+VLOOKUP(BI226,NyLi2E!$L$2:$V$4,DK226,1),IF(AR226+VLOOKUP(BI226,NyLi2E!$L$2:$V$4,DK226,1)&gt;19,AR226-VLOOKUP(BI226,NyLi2E!$L$2:$V$4,DK226,1) &amp; " - " &amp; 19,AR226-VLOOKUP(BI226,NyLi2E!$L$2:$V$4,DK226,1) &amp; " - " &amp; AR226+VLOOKUP(BI226,NyLi2E!$L$2:$V$4,DK226,1))),""),"")</f>
        <v/>
      </c>
      <c r="BZ226" s="4" t="str">
        <f>IF(AND(ISNUMBER(DK226),DK226&gt;7),IF(AND(ISNUMBER(AS226),ISNUMBER(DK226)),IF(AS226-VLOOKUP(BI226,NyLi2T!$L$2:$V$4,DK226,1)&lt;1,1 &amp; " - " &amp; AS226+VLOOKUP(BI226,NyLi2T!$L$2:$V$4,DK226,1),IF(AS226+VLOOKUP(BI226,NyLi2T!$L$2:$V$4,DK226,1)&gt;19,AS226-VLOOKUP(BI226,NyLi2T!$L$2:$V$4,DK226,1) &amp; " - " &amp; 19,AS226-VLOOKUP(BI226,NyLi2T!$L$2:$V$4,DK226,1) &amp; " - " &amp; AS226+VLOOKUP(BI226,NyLi2T!$L$2:$V$4,DK226,1))),""),"")</f>
        <v/>
      </c>
      <c r="CA226" s="4" t="str">
        <f>IF(AND(ISNUMBER(DK226),DK226&lt;8),IF(AND(ISNUMBER(AT226),ISNUMBER(DK226)),IF(AT226-VLOOKUP(BI226,NySs!$L$2:$V$4,DK226,1)&lt;1,1 &amp; " - " &amp; AT226+VLOOKUP(BI226,NySs!$L$2:$V$4,DK226,1),IF(AT226+VLOOKUP(BI226,NySs!$L$2:$V$4,DK226,1)&gt;19,AT226-VLOOKUP(BI226,NySs!$L$2:$V$4,DK226,1) &amp; " - " &amp; 19,AT226-VLOOKUP(BI226,NySs!$L$2:$V$4,DK226,1) &amp; " - " &amp; AT226+VLOOKUP(BI226,NySs!$L$2:$V$4,DK226,1))),""),"")</f>
        <v/>
      </c>
      <c r="CB226" s="4" t="str">
        <f>IF(AND(ISNUMBER(DK226),DK226&lt;9),IF(AND(ISNUMBER(AU226),ISNUMBER(DK226)),IF(AU226-VLOOKUP(BI226,NyEo!$L$2:$V$4,DK226,1)&lt;1,1 &amp; " - " &amp; AU226+VLOOKUP(BI226,NyEo!$L$2:$V$4,DK226,1),IF(AU226+VLOOKUP(BI226,NyEo!$L$2:$V$4,DK226,1)&gt;19,AU226-VLOOKUP(BI226,NyEo!$L$2:$V$4,DK226,1) &amp; " - " &amp; 19,AU226-VLOOKUP(BI226,NyEo!$L$2:$V$4,DK226,1) &amp; " - " &amp; AU226+VLOOKUP(BI226,NyEo!$L$2:$V$4,DK226,1))),""),"")</f>
        <v/>
      </c>
      <c r="CC226" s="4" t="str">
        <f>IF(AND(ISNUMBER(DK226),DK226&gt;7),IF(AND(ISNUMBER(AV226),ISNUMBER(DK226)),IF(AV226-VLOOKUP(BI226,NyHt!$L$2:$V$4,DK226,1)&lt;1,1 &amp; " - " &amp; AV226+VLOOKUP(BI226,NyHt!$L$2:$V$4,DK226,1),IF(AV226+VLOOKUP(BI226,NyHt!$L$2:$V$4,DK226,1)&gt;19,AV226-VLOOKUP(BI226,NyHt!$L$2:$V$4,DK226,1) &amp; " - " &amp; 19,AV226-VLOOKUP(BI226,NyHt!$L$2:$V$4,DK226,1) &amp; " - " &amp; AV226+VLOOKUP(BI226,NyHt!$L$2:$V$4,DK226,1))),""),"")</f>
        <v/>
      </c>
      <c r="CD226" s="4" t="str">
        <f>IF(AND(ISNUMBER(AW226),ISNUMBER(DK226)),IF(AW226-VLOOKUP(BI226,NySiF!$L$2:$V$4,DK226,1)&lt;1,1 &amp; " - " &amp; AW226+VLOOKUP(BI226,NySiF!$L$2:$V$4,DK226,1),IF(AW226+VLOOKUP(BI226,NySiF!$L$2:$V$4,DK226,1)&gt;19,AW226-VLOOKUP(BI226,NySiF!$L$2:$V$4,DK226,1) &amp; " - " &amp; 19,AW226-VLOOKUP(BI226,NySiF!$L$2:$V$4,DK226,1) &amp; " - " &amp; AW226+VLOOKUP(BI226,NySiF!$L$2:$V$4,DK226,1))),"")</f>
        <v/>
      </c>
      <c r="CE226" s="4" t="str">
        <f>IF(AND(ISNUMBER(AX226),ISNUMBER(DK226)),IF(AX226-VLOOKUP(BI226,NySiB!$L$2:$V$4,DK226,1)&lt;1,1 &amp; " - " &amp; AX226+VLOOKUP(BI226,NySiB!$L$2:$V$4,DK226,1),IF(AX226+VLOOKUP(BI226,NySiB!$L$2:$V$4,DK226,1)&gt;19,AX226-VLOOKUP(BI226,NySiB!$L$2:$V$4,DK226,1) &amp; " - " &amp; 19,AX226-VLOOKUP(BI226,NySiB!$L$2:$V$4,DK226,1) &amp; " - " &amp; AX226+VLOOKUP(BI226,NySiB!$L$2:$V$4,DK226,1))),"")</f>
        <v/>
      </c>
      <c r="CF226" s="4" t="str">
        <f>IF(AND(ISNUMBER(AY226),ISNUMBER(DK226)),IF(AY226-VLOOKUP(BI226,NySiT!$L$2:$V$4,DK226,1)&lt;1,1 &amp; " - " &amp; AY226+VLOOKUP(BI226,NySiT!$L$2:$V$4,DK226,1),IF(AY226+VLOOKUP(BI226,NySiT!$L$2:$V$4,DK226,1)&gt;19,AY226-VLOOKUP(BI226,NySiT!$L$2:$V$4,DK226,1) &amp; " - " &amp; 19,AY226-VLOOKUP(BI226,NySiT!$L$2:$V$4,DK226,1) &amp; " - " &amp; AY226+VLOOKUP(BI226,NySiT!$L$2:$V$4,DK226,1))),"")</f>
        <v/>
      </c>
      <c r="CG226" s="4" t="str">
        <f>IF(AND(ISNUMBER(AZ226),ISNUMBER(DK226)),IF(AZ226-VLOOKUP(BI226,NyVs!$L$2:$V$4,DK226,1)&lt;1,1 &amp; " - " &amp; AZ226+VLOOKUP(BI226,NyVs!$L$2:$V$4,DK226,1),IF(AZ226+VLOOKUP(BI226,NyVs!$L$2:$V$4,DK226,1)&gt;19,AZ226-VLOOKUP(BI226,NyVs!$L$2:$V$4,DK226,1) &amp; " - " &amp; 19,AZ226-VLOOKUP(BI226,NyVs!$L$2:$V$4,DK226,1) &amp; " - " &amp; AZ226+VLOOKUP(BI226,NyVs!$L$2:$V$4,DK226,1))),"")</f>
        <v/>
      </c>
      <c r="CH226" s="4" t="str">
        <f>IF(AND(ISNUMBER(BA226),ISNUMBER(DK226)),IF(BA226-VLOOKUP(BI226,NyPp!$L$2:$V$4,DK226,1)&lt;1,1 &amp; " - " &amp; BA226+VLOOKUP(BI226,NyPp!$L$2:$V$4,DK226,1),IF(BA226+VLOOKUP(BI226,NyPp!$L$2:$V$4,DK226,1)&gt;19,BA226-VLOOKUP(BI226,NyPp!$L$2:$V$4,DK226,1) &amp; " - " &amp; 19,BA226-VLOOKUP(BI226,NyPp!$L$2:$V$4,DK226,1) &amp; " - " &amp; BA226+VLOOKUP(BI226,NyPp!$L$2:$V$4,DK226,1))),"")</f>
        <v/>
      </c>
      <c r="CI226" s="4" t="str">
        <f>IF(AND(ISNUMBER(BB226),ISNUMBER(DK226)),IF(BB226-VLOOKUP(BI226,NyIGS!$L$2:$V$4,DK226,1)&lt;40,40 &amp; " - " &amp; BB226+VLOOKUP(BI226,NyIGS!$L$2:$V$4,DK226,1),IF(BB226+VLOOKUP(BI226,NyIGS!$L$2:$V$4,DK226,1)&gt;160,BB226-VLOOKUP(BI226,NyIGS!$L$2:$V$4,DK226,1) &amp; " - " &amp; 160,BB226-VLOOKUP(BI226,NyIGS!$L$2:$V$4,DK226,1) &amp; " - " &amp; BB226+VLOOKUP(BI226,NyIGS!$L$2:$V$4,DK226,1))),"")</f>
        <v/>
      </c>
      <c r="CJ226" s="4" t="str">
        <f>IF(AND(ISNUMBER(BC226),ISNUMBER(DK226)),IF(BC226-VLOOKUP(BI226,NyIRS!$L$2:$V$4,DK226,1)&lt;40,40 &amp; " - " &amp; BC226+VLOOKUP(BI226,NyIRS!$L$2:$V$4,DK226,1),IF(BC226+VLOOKUP(BI226,NyIRS!$L$2:$V$4,DK226,1)&gt;160,BC226-VLOOKUP(BI226,NyIRS!$L$2:$V$4,DK226,1) &amp; " - " &amp; 160,BC226-VLOOKUP(BI226,NyIRS!$L$2:$V$4,DK226,1) &amp; " - " &amp; BC226+VLOOKUP(BI226,NyIRS!$L$2:$V$4,DK226,1))),"")</f>
        <v/>
      </c>
      <c r="CK226" s="4" t="str">
        <f>IF(AND(ISNUMBER(BD226),ISNUMBER(DK226)),IF(BD226-VLOOKUP(BI226,NyIES!$L$2:$V$4,DK226,1)&lt;40,40 &amp; " - " &amp; BD226+VLOOKUP(BI226,NyIES!$L$2:$V$4,DK226,1),IF(BD226+VLOOKUP(BI226,NyIES!$L$2:$V$4,DK226,1)&gt;160,BD226-VLOOKUP(BI226,NyIES!$L$2:$V$4,DK226,1) &amp; " - " &amp; 160,BD226-VLOOKUP(BI226,NyIES!$L$2:$V$4,DK226,1) &amp; " - " &amp; BD226+VLOOKUP(BI226,NyIES!$L$2:$V$4,DK226,1))),"")</f>
        <v/>
      </c>
      <c r="CL226" s="4" t="str">
        <f>IF(AND(ISNUMBER(BE226),ISNUMBER(DK226)),IF(BE226-VLOOKUP(BI226,NyISI!$L$2:$V$4,DK226,1)&lt;40,40 &amp; " - " &amp; BE226+VLOOKUP(BI226,NyISI!$L$2:$V$4,DK226,1),IF(BE226+VLOOKUP(BI226,NyISI!$L$2:$V$4,DK226,1)&gt;160,BE226-VLOOKUP(BI226,NyISI!$L$2:$V$4,DK226,1) &amp; " - " &amp; 160,BE226-VLOOKUP(BI226,NyISI!$L$2:$V$4,DK226,1) &amp; " - " &amp; BE226+VLOOKUP(BI226,NyISI!$L$2:$V$4,DK226,1))),"")</f>
        <v/>
      </c>
      <c r="CM226" s="4" t="str">
        <f>IF(AND(ISNUMBER(DK226),DK226&lt;8),IF(AND(ISNUMBER(BF226),ISNUMBER(DK226)),IF(BF226-VLOOKUP(BI226,NyISS!$L$2:$V$4,DK226,1)&lt;40,40 &amp; " - " &amp; BF226+VLOOKUP(BI226,NyISS!$L$2:$V$4,DK226,1),IF(BF226+VLOOKUP(BI226,NyISS!$L$2:$V$4,DK226,1)&gt;160,BF226-VLOOKUP(BI226,NyISS!$L$2:$V$4,DK226,1) &amp; " - " &amp; 160,BF226-VLOOKUP(BI226,NyISS!$L$2:$V$4,DK226,1) &amp; " - " &amp; BF226+VLOOKUP(BI226,NyISS!$L$2:$V$4,DK226,1))),""),"")</f>
        <v/>
      </c>
      <c r="CN226" s="4" t="str">
        <f>IF(AND(ISNUMBER(DK226),DK226&gt;7),IF(AND(ISNUMBER(BG226),ISNUMBER(DK226)),IF(BG226-VLOOKUP(BI226,NyISM!$L$2:$V$4,DK226,1)&lt;40,40 &amp; " - " &amp; BG226+VLOOKUP(BI226,NyISM!$L$2:$V$4,DK226,1),IF(BG226+VLOOKUP(BI226,NyISM!$L$2:$V$4,DK226,1)&gt;160,BG226-VLOOKUP(BI226,NyISM!$L$2:$V$4,DK226,1) &amp; " - " &amp; 160,BG226-VLOOKUP(BI226,NyISM!$L$2:$V$4,DK226,1) &amp; " - " &amp; BG226+VLOOKUP(BI226,NyISM!$L$2:$V$4,DK226,1))),""),"")</f>
        <v/>
      </c>
      <c r="CO226" s="4" t="str">
        <f>IF(AND(ISNUMBER(BH226),ISNUMBER(DK226)),IF(BH226-VLOOKUP(BI226,NyIAM!$L$2:$V$4,DK226,1)&lt;40,40 &amp; " - " &amp; BH226+VLOOKUP(BI226,NyIAM!$L$2:$V$4,DK226,1),IF(BH226+VLOOKUP(BI226,NyIAM!$L$2:$V$4,DK226,1)&gt;160,BH226-VLOOKUP(BI226,NyIAM!$L$2:$V$4,DK226,1) &amp; " - " &amp; 160,BH226-VLOOKUP(BI226,NyIAM!$L$2:$V$4,DK226,1) &amp; " - " &amp; BH226+VLOOKUP(BI226,NyIAM!$L$2:$V$4,DK226,1))),"")</f>
        <v/>
      </c>
      <c r="CP226" s="4" t="str">
        <f>IF(AF226="","",IF(AND(ISNUMBER(AF226),ISNUMBER(DK226)),IF(VLOOKUP(AF226,NyOm!$A$2:$K$30,DK226,1)=1,"Onormalt få ord",IF(VLOOKUP(AF226,NyOm!$A$2:$K$30,DK226,1)=2,"Färre antal ord än normalt",IF(VLOOKUP(AF226,NyOm!$A$2:$K$30,DK226,1)=3,"Normalt antal ord","")))))</f>
        <v/>
      </c>
      <c r="CQ226" s="4" t="str">
        <f>IF(AB226="","",IF(AND(ISNUMBER(AB226),ISNUMBER(DK226)),IF(VLOOKUP(AB226,NyPbTid!$A$2:$K$218,DK226,1)=1,"Onormalt lång tidsåtgång",IF(VLOOKUP(AB226,NyPbTid!$A$2:$K$218,DK226,1)=2,"Långsammare än normalt",IF(VLOOKUP(AB226,NyPbTid!$A$2:$K$218,DK226,1)=3,"Normal tidsåtgång","")))))</f>
        <v/>
      </c>
      <c r="CR226" s="4" t="str">
        <f>IF(AC226="","",IF(AND(ISNUMBER(AC226),ISNUMBER(DK226)),IF(VLOOKUP(AC226,NyPbFel!$A$2:$K$18,DK226,1)=1,"Onormalt antal fel",IF(VLOOKUP(AC226,NyPbFel!$A$2:$K$18,DK226,1)=2,"Fler fel än normalt",IF(VLOOKUP(AC226,NyPbFel!$A$2:$K$18,DK226,1)=3,"Normalt antal fel","")))))</f>
        <v/>
      </c>
      <c r="CS226" s="4" t="str">
        <f t="shared" si="72"/>
        <v/>
      </c>
      <c r="CT226" s="4" t="str">
        <f>IF(OR(ISNUMBER(CS226),CS226="0**"),IF(ISNUMBER(CS226),CS226/ABS(CS226)*VLOOKUP(1,SignDiff!$A$3:$K$4,DK226,1),VLOOKUP(1,SignDiff!$A$3:$K$4,DK226,1)),"")</f>
        <v/>
      </c>
      <c r="CU226" s="4" t="str">
        <f>IF(OR(ISNUMBER(CS226),CS226="0**"),IF(ISNUMBER(CS226),CS226/ABS(CS226)*VLOOKUP(1,SignDiff!$A$7:$K$8,DK226,1),VLOOKUP(1,SignDiff!$A$7:$K$8,DK226,1)),"")</f>
        <v/>
      </c>
      <c r="CV226" s="4" t="str">
        <f t="shared" si="73"/>
        <v/>
      </c>
      <c r="CW226" s="4" t="str">
        <f t="shared" si="74"/>
        <v/>
      </c>
      <c r="CX226" s="4" t="str">
        <f>IF(OR(ISNUMBER(CS226),CS226="0**"),IF(CS226="0**",VLOOKUP(0,'IRS-IES'!$A$2:$C$43,2,1),IF(CS226&lt;0,VLOOKUP(ABS(CS226),'IRS-IES'!$A$2:$C$43,2,1),VLOOKUP(ABS(CS226),'IRS-IES'!$A$2:$C$43,3,1))),"")</f>
        <v/>
      </c>
      <c r="CY226" s="4" t="str">
        <f t="shared" si="75"/>
        <v/>
      </c>
      <c r="CZ226" s="4" t="str">
        <f>IF(OR(ISNUMBER(CY226),CY226="0**"),IF(ISNUMBER(CY226),CY226/ABS(CY226)*VLOOKUP(2,SignDiff!$A$3:$K$4,DK226,1),VLOOKUP(2,SignDiff!$A$3:$K$4,DK226,1)),"")</f>
        <v/>
      </c>
      <c r="DA226" s="4" t="str">
        <f>IF(OR(ISNUMBER(CY226),CY226="0**"),IF(ISNUMBER(CY226),CY226/ABS(CY226)*VLOOKUP(2,SignDiff!$A$7:$K$8,DK226,1),VLOOKUP(2,SignDiff!$A$7:$K$8,DK226,1)),"")</f>
        <v/>
      </c>
      <c r="DB226" s="4" t="str">
        <f t="shared" si="76"/>
        <v/>
      </c>
      <c r="DC226" s="4" t="str">
        <f t="shared" si="77"/>
        <v/>
      </c>
      <c r="DD226" s="4" t="str">
        <f>IF(OR(ISNUMBER(CY226),CY226="0**"),IF(CY226="0**",VLOOKUP(0,'ISI-ISS'!$A$2:$C$43,2,1),IF(CY226&lt;0,VLOOKUP(ABS(CY226),'ISI-ISS'!$A$2:$C$43,2,1),VLOOKUP(ABS(CY226),'ISI-ISS'!$A$2:$C$43,3,1))),"")</f>
        <v/>
      </c>
      <c r="DE226" s="4" t="str">
        <f t="shared" si="78"/>
        <v/>
      </c>
      <c r="DF226" s="4" t="str">
        <f>IF(OR(ISNUMBER(DE226),DE226="0**"),IF(ISNUMBER(DE226),DE226/ABS(DE226)*VLOOKUP(2,SignDiff!$A$3:$K$4,DK226,1),VLOOKUP(2,SignDiff!$A$3:$K$4,DK226,1)),"")</f>
        <v/>
      </c>
      <c r="DG226" s="4" t="str">
        <f>IF(OR(ISNUMBER(DE226),DE226="0**"),IF(ISNUMBER(DE226),DE226/ABS(DE226)*VLOOKUP(2,SignDiff!$A$7:$K$8,DK226,1),VLOOKUP(2,SignDiff!$A$7:$K$8,DK226,1)),"")</f>
        <v/>
      </c>
      <c r="DH226" s="4" t="str">
        <f t="shared" si="79"/>
        <v/>
      </c>
      <c r="DI226" s="4" t="str">
        <f t="shared" si="80"/>
        <v/>
      </c>
      <c r="DJ226" s="4" t="str">
        <f>IF(OR(ISNUMBER(DE226),DE226="0**"),IF(DE226="0**",VLOOKUP(0,'ISI-ISM'!$A$2:$C$43,2,1),IF(DE226&lt;0,VLOOKUP(ABS(DE226),'ISI-ISM'!$A$2:$C$43,2,1),VLOOKUP(ABS(DE226),'ISI-ISM'!$A$2:$C$43,3,1))),"")</f>
        <v/>
      </c>
      <c r="DK226" s="4" t="str">
        <f>IF(ISERROR(VLOOKUP(N226,age!$A$2:$C$11,2,1)),"",VLOOKUP(N226,age!$A$2:$C$11,2,1))</f>
        <v/>
      </c>
      <c r="DL226" s="4" t="str">
        <f>IF(ISERROR(VLOOKUP(N226,age!$A$2:$C$11,3,1)),"",VLOOKUP(N226,age!$A$2:$C$11,3,1))</f>
        <v/>
      </c>
      <c r="DM226" s="4">
        <f t="shared" si="67"/>
        <v>0</v>
      </c>
      <c r="DN226" s="4">
        <f t="shared" si="68"/>
        <v>0</v>
      </c>
      <c r="DO226" s="4">
        <f t="shared" si="69"/>
        <v>0</v>
      </c>
      <c r="DP226" s="4">
        <f t="shared" si="70"/>
        <v>0</v>
      </c>
      <c r="DQ226" s="4">
        <f t="shared" si="71"/>
        <v>0</v>
      </c>
      <c r="DR226" s="9" t="str">
        <f t="shared" si="81"/>
        <v/>
      </c>
      <c r="DS226" s="9" t="str">
        <f t="shared" si="82"/>
        <v/>
      </c>
      <c r="DT226" s="9" t="str">
        <f t="shared" si="83"/>
        <v/>
      </c>
      <c r="DU226" s="9" t="str">
        <f t="shared" si="84"/>
        <v/>
      </c>
      <c r="DV226" s="9" t="str">
        <f t="shared" si="85"/>
        <v/>
      </c>
      <c r="DW226" s="9" t="str">
        <f t="shared" si="86"/>
        <v/>
      </c>
      <c r="DX226" s="9" t="str">
        <f t="shared" si="87"/>
        <v/>
      </c>
      <c r="DY226" s="9" t="str">
        <f>IF(AND(ISNUMBER(AJ226),ISNUMBER(DK226)),IF(AJ226-VLOOKUP(BI226,NyFi!$L$2:$V$4,DK226,1)&lt;1,1,AJ226-VLOOKUP(BI226,NyFi!$L$2:$V$4,DK226,1)),"")</f>
        <v/>
      </c>
      <c r="DZ226" s="9" t="str">
        <f>IF(AND(ISNUMBER(DK226),DK226&lt;8),IF(AND(ISNUMBER(AK226),ISNUMBER(DK226)),IF(AK226-VLOOKUP(BI226,NyGs!$L$2:$V$4,DK226,1)&lt;1,1,AK226-VLOOKUP(BI226,NyGs!$L$2:$V$4,DK226,1)),""),"")</f>
        <v/>
      </c>
      <c r="EA226" s="9" t="str">
        <f>IF(AND(ISNUMBER(AL226),ISNUMBER(DK226)),IF(AL226-VLOOKUP(BI226,NyRm!$L$2:$V$4,DK226,1)&lt;1,1,AL226-VLOOKUP(BI226,NyRm!$L$2:$V$4,DK226,1)),"")</f>
        <v/>
      </c>
      <c r="EB226" s="9" t="str">
        <f>IF(AND(ISNUMBER(AM226),ISNUMBER(DK226)),IF(AM226-VLOOKUP(BI226,NyFm!$L$2:$V$4,DK226,1)&lt;1,1,AM226-VLOOKUP(BI226,NyFm!$L$2:$V$4,DK226,1)),"")</f>
        <v/>
      </c>
      <c r="EC226" s="9" t="str">
        <f>IF(AND(ISNUMBER(DK226),DK226&lt;8),IF(AND(ISNUMBER(AN226),ISNUMBER(DK226)),IF(AN226-VLOOKUP(BI226,NyLi1R!$L$2:$V$4,DK226,1)&lt;1,1,AN226-VLOOKUP(BI226,NyLi1R!$L$2:$V$4,DK226,1)),""),"")</f>
        <v/>
      </c>
      <c r="ED226" s="9" t="str">
        <f>IF(AND(ISNUMBER(DK226),DK226&lt;8),IF(AND(ISNUMBER(AO226),ISNUMBER(DK226)),IF(AO226-VLOOKUP(BI226,NyLi1E!$L$2:$V$4,DK226,1)&lt;1,1,AO226-VLOOKUP(BI226,NyLi1E!$L$2:$V$4,DK226,1)),""),"")</f>
        <v/>
      </c>
      <c r="EE226" s="9" t="str">
        <f>IF(AND(ISNUMBER(DK226),DK226&lt;8),IF(AND(ISNUMBER(AP226),ISNUMBER(DK226)),IF(AP226-VLOOKUP(BI226,NyLi1T!$L$2:$V$4,DK226,1)&lt;1,1,AP226-VLOOKUP(BI226,NyLi1T!$L$2:$V$4,DK226,1)),""),"")</f>
        <v/>
      </c>
      <c r="EF226" s="9" t="str">
        <f>IF(AND(ISNUMBER(DK226),DK226&gt;7),IF(AND(ISNUMBER(AQ226),ISNUMBER(DK226)),IF(AQ226-VLOOKUP(BI226,NyLi2R!$L$2:$V$4,DK226,1)&lt;1,1,AQ226-VLOOKUP(BI226,NyLi2R!$L$2:$V$4,DK226,1)),""),"")</f>
        <v/>
      </c>
      <c r="EG226" s="9" t="str">
        <f>IF(AND(ISNUMBER(DK226),DK226&gt;7),IF(AND(ISNUMBER(AR226),ISNUMBER(DK226)),IF(AR226-VLOOKUP(BI226,NyLi2E!$L$2:$V$4,DK226,1)&lt;1,1,AR226-VLOOKUP(BI226,NyLi2E!$L$2:$V$4,DK226,1)),""),"")</f>
        <v/>
      </c>
      <c r="EH226" s="9" t="str">
        <f>IF(AND(ISNUMBER(DK226),DK226&gt;7),IF(AND(ISNUMBER(AS226),ISNUMBER(DK226)),IF(AS226-VLOOKUP(BI226,NyLi2T!$L$2:$V$4,DK226,1)&lt;1,1,AS226-VLOOKUP(BI226,NyLi2T!$L$2:$V$4,DK226,1)),""),"")</f>
        <v/>
      </c>
      <c r="EI226" s="9" t="str">
        <f>IF(AND(ISNUMBER(DK226),DK226&lt;8),IF(AND(ISNUMBER(AT226),ISNUMBER(DK226)),IF(AT226-VLOOKUP(BI226,NySs!$L$2:$V$4,DK226,1)&lt;1,1,AT226-VLOOKUP(BI226,NySs!$L$2:$V$4,DK226,1)),""),"")</f>
        <v/>
      </c>
      <c r="EJ226" s="9" t="str">
        <f>IF(AND(ISNUMBER(DK226),DK226&lt;9),IF(AND(ISNUMBER(AU226),ISNUMBER(DK226)),IF(AU226-VLOOKUP(BI226,NyEo!$L$2:$V$4,DK226,1)&lt;1,1,AU226-VLOOKUP(BI226,NyEo!$L$2:$V$4,DK226,1)),""),"")</f>
        <v/>
      </c>
      <c r="EK226" s="9" t="str">
        <f>IF(AND(ISNUMBER(DK226),DK226&gt;7),IF(AND(ISNUMBER(AV226),ISNUMBER(DK226)),IF(AV226-VLOOKUP(BI226,NyHt!$L$2:$V$4,DK226,1)&lt;1,1,AV226-VLOOKUP(BI226,NyHt!$L$2:$V$4,DK226,1)),""),"")</f>
        <v/>
      </c>
      <c r="EL226" s="9" t="str">
        <f>IF(AND(ISNUMBER(AW226),ISNUMBER(DK226)),IF(AW226-VLOOKUP(BI226,NySiF!$L$2:$V$4,DK226,1)&lt;1,1,AW226-VLOOKUP(BI226,NySiF!$L$2:$V$4,DK226,1)),"")</f>
        <v/>
      </c>
      <c r="EM226" s="9" t="str">
        <f>IF(AND(ISNUMBER(AX226),ISNUMBER(DK226)),IF(AX226-VLOOKUP(BI226,NySiB!$L$2:$V$4,DK226,1)&lt;1,1,AX226-VLOOKUP(BI226,NySiB!$L$2:$V$4,DK226,1)),"")</f>
        <v/>
      </c>
      <c r="EN226" s="9" t="str">
        <f>IF(AND(ISNUMBER(AY226),ISNUMBER(DK226)),IF(AY226-VLOOKUP(BI226,NySiT!$L$2:$V$4,DK226,1)&lt;1,1,AY226-VLOOKUP(BI226,NySiT!$L$2:$V$4,DK226,1)),"")</f>
        <v/>
      </c>
      <c r="EO226" s="9" t="str">
        <f>IF(AND(ISNUMBER(AZ226),ISNUMBER(DK226)),IF(AZ226-VLOOKUP(BI226,NyVs!$L$2:$V$4,DK226,1)&lt;1,1,AZ226-VLOOKUP(BI226,NyVs!$L$2:$V$4,DK226,1)),"")</f>
        <v/>
      </c>
      <c r="EP226" s="9" t="str">
        <f>IF(AND(ISNUMBER(BA226),ISNUMBER(DK226)),IF(BA226-VLOOKUP(BI226,NyPp!$L$2:$V$4,DK226,1)&lt;1,1,BA226-VLOOKUP(BI226,NyPp!$L$2:$V$4,DK226,1)),"")</f>
        <v/>
      </c>
      <c r="EQ226" s="9" t="str">
        <f>IF(AND(ISNUMBER(BB226),ISNUMBER(DK226)),IF(BB226-VLOOKUP(BI226,NyIGS!$L$2:$V$4,DK226,1)&lt;40,40,BB226-VLOOKUP(BI226,NyIGS!$L$2:$V$4,DK226,1)),"")</f>
        <v/>
      </c>
      <c r="ER226" s="9" t="str">
        <f>IF(AND(ISNUMBER(BC226),ISNUMBER(DK226)),IF(BC226-VLOOKUP(BI226,NyIRS!$L$2:$V$4,DK226,1)&lt;40,40,BC226-VLOOKUP(BI226,NyIRS!$L$2:$V$4,DK226,1)),"")</f>
        <v/>
      </c>
      <c r="ES226" s="9" t="str">
        <f>IF(AND(ISNUMBER(BD226),ISNUMBER(DK226)),IF(BD226-VLOOKUP(BI226,NyIES!$L$2:$V$4,DK226,1)&lt;40,40,BD226-VLOOKUP(BI226,NyIES!$L$2:$V$4,DK226,1)),"")</f>
        <v/>
      </c>
      <c r="ET226" s="9" t="str">
        <f>IF(AND(ISNUMBER(BE226),ISNUMBER(DK226)),IF(BE226-VLOOKUP(BI226,NyISI!$L$2:$V$4,DK226,1)&lt;40,40,BE226-VLOOKUP(BI226,NyISI!$L$2:$V$4,DK226,1)),"")</f>
        <v/>
      </c>
      <c r="EU226" s="9" t="str">
        <f>IF(AND(ISNUMBER(DK226),DK226&lt;8),IF(AND(ISNUMBER(BF226),ISNUMBER(DK226)),IF(BF226-VLOOKUP(BI226,NyISS!$L$2:$V$4,DK226,1)&lt;40,40,BF226-VLOOKUP(BI226,NyISS!$L$2:$V$4,DK226,1)),""),"")</f>
        <v/>
      </c>
      <c r="EV226" s="9" t="str">
        <f>IF(AND(ISNUMBER(DK226),DK226&gt;7),IF(AND(ISNUMBER(BG226),ISNUMBER(DK226)),IF(BG226-VLOOKUP(BI226,NyISM!$L$2:$V$4,DK226,1)&lt;40,40,BG226-VLOOKUP(BI226,NyISM!$L$2:$V$4,DK226,1)),""),"")</f>
        <v/>
      </c>
      <c r="EW226" s="9" t="str">
        <f>IF(AND(ISNUMBER(BH226),ISNUMBER(DK226)),IF(BH226-VLOOKUP(BI226,NyIAM!$L$2:$V$4,DK226,1)&lt;40,40,BH226-VLOOKUP(BI226,NyIAM!$L$2:$V$4,DK226,1)),"")</f>
        <v/>
      </c>
      <c r="EX226" s="9" t="str">
        <f>IF(AND(ISNUMBER(AJ226),ISNUMBER(DK226)),IF(AJ226+VLOOKUP(BI226,NyFi!$L$2:$V$4,DK226,1)&gt;19,19,AJ226+VLOOKUP(BI226,NyFi!$L$2:$V$4,DK226,1)),"")</f>
        <v/>
      </c>
      <c r="EY226" s="9" t="str">
        <f>IF(AND(ISNUMBER(DK226),DK226&lt;8),IF(AND(ISNUMBER(AK226),ISNUMBER(DK226)),IF(AK226+VLOOKUP(BI226,NyGs!$L$2:$V$4,DK226,1)&gt;19,19,AK226+VLOOKUP(BI226,NyGs!$L$2:$V$4,DK226,1)),""),"")</f>
        <v/>
      </c>
      <c r="EZ226" s="9" t="str">
        <f>IF(AND(ISNUMBER(AL226),ISNUMBER(DK226)),IF(AL226+VLOOKUP(BI226,NyRm!$L$2:$V$4,DK226,1)&gt;19,19,AL226+VLOOKUP(BI226,NyRm!$L$2:$V$4,DK226,1)),"")</f>
        <v/>
      </c>
      <c r="FA226" s="9" t="str">
        <f>IF(AND(ISNUMBER(AM226),ISNUMBER(DK226)),IF(AM226+VLOOKUP(BI226,NyFm!$L$2:$V$4,DK226,1)&gt;19,19,AM226+VLOOKUP(BI226,NyFm!$L$2:$V$4,DK226,1)),"")</f>
        <v/>
      </c>
      <c r="FB226" s="9" t="str">
        <f>IF(AND(ISNUMBER(DK226),DK226&lt;8),IF(AND(ISNUMBER(AN226),ISNUMBER(DK226)),IF(AN226+VLOOKUP(BI226,NyLi1R!$L$2:$V$4,DK226,1)&gt;19,19,AN226+VLOOKUP(BI226,NyLi1R!$L$2:$V$4,DK226,1)),""),"")</f>
        <v/>
      </c>
      <c r="FC226" s="9" t="str">
        <f>IF(AND(ISNUMBER(DK226),DK226&lt;8),IF(AND(ISNUMBER(AO226),ISNUMBER(DK226)),IF(AO226+VLOOKUP(BI226,NyLi1E!$L$2:$V$4,DK226,1)&gt;19,19,AO226+VLOOKUP(BI226,NyLi1E!$L$2:$V$4,DK226,1)),""),"")</f>
        <v/>
      </c>
      <c r="FD226" s="9" t="str">
        <f>IF(AND(ISNUMBER(DK226),DK226&lt;8),IF(AND(ISNUMBER(AP226),ISNUMBER(DK226)),IF(AP226+VLOOKUP(BI226,NyLi1T!$L$2:$V$4,DK226,1)&gt;19,19,AP226+VLOOKUP(BI226,NyLi1T!$L$2:$V$4,DK226,1)),""),"")</f>
        <v/>
      </c>
      <c r="FE226" s="9" t="str">
        <f>IF(AND(ISNUMBER(DK226),DK226&gt;7),IF(AND(ISNUMBER(AQ226),ISNUMBER(DK226)),IF(AQ226+VLOOKUP(BI226,NyLi2R!$L$2:$V$4,DK226,1)&gt;19,19,AQ226+VLOOKUP(BI226,NyLi2R!$L$2:$V$4,DK226,1)),""),"")</f>
        <v/>
      </c>
      <c r="FF226" s="9" t="str">
        <f>IF(AND(ISNUMBER(DK226),DK226&gt;7),IF(AND(ISNUMBER(AR226),ISNUMBER(DK226)),IF(AR226+VLOOKUP(BI226,NyLi2E!$L$2:$V$4,DK226,1)&gt;19,19,AR226+VLOOKUP(BI226,NyLi2E!$L$2:$V$4,DK226,1)),""),"")</f>
        <v/>
      </c>
      <c r="FG226" s="9" t="str">
        <f>IF(AND(ISNUMBER(DK226),DK226&gt;7),IF(AND(ISNUMBER(AS226),ISNUMBER(DK226)),IF(AS226+VLOOKUP(BI226,NyLi2T!$L$2:$V$4,DK226,1)&gt;19,19,AS226+VLOOKUP(BI226,NyLi2T!$L$2:$V$4,DK226,1)),""),"")</f>
        <v/>
      </c>
      <c r="FH226" s="9" t="str">
        <f>IF(AND(ISNUMBER(DK226),DK226&lt;8),IF(AND(ISNUMBER(AT226),ISNUMBER(DK226)),IF(AT226+VLOOKUP(BI226,NySs!$L$2:$V$4,DK226,1)&gt;19,19,AT226+VLOOKUP(BI226,NySs!$L$2:$V$4,DK226,1)),""),"")</f>
        <v/>
      </c>
      <c r="FI226" s="9" t="str">
        <f>IF(AND(ISNUMBER(DK226),DK226&lt;9),IF(AND(ISNUMBER(AU226),ISNUMBER(DK226)),IF(AU226+VLOOKUP(BI226,NyEo!$L$2:$V$4,DK226,1)&gt;19,19,AU226+VLOOKUP(BI226,NyEo!$L$2:$V$4,DK226,1)),""),"")</f>
        <v/>
      </c>
      <c r="FJ226" s="9" t="str">
        <f>IF(AND(ISNUMBER(DK226),DK226&gt;7),IF(AND(ISNUMBER(AV226),ISNUMBER(DK226)),IF(AV226+VLOOKUP(BI226,NyHt!$L$2:$V$4,DK226,1)&gt;19,19,AV226+VLOOKUP(BI226,NyHt!$L$2:$V$4,DK226,1)),""),"")</f>
        <v/>
      </c>
      <c r="FK226" s="9" t="str">
        <f>IF(AND(ISNUMBER(AW226),ISNUMBER(DK226)),IF(AW226+VLOOKUP(BI226,NySiF!$L$2:$V$4,DK226,1)&gt;19,19,AW226+VLOOKUP(BI226,NySiF!$L$2:$V$4,DK226,1)),"")</f>
        <v/>
      </c>
      <c r="FL226" s="9" t="str">
        <f>IF(AND(ISNUMBER(AX226),ISNUMBER(DK226)),IF(AX226+VLOOKUP(BI226,NySiB!$L$2:$V$4,DK226,1)&gt;19,19,AX226+VLOOKUP(BI226,NySiB!$L$2:$V$4,DK226,1)),"")</f>
        <v/>
      </c>
      <c r="FM226" s="9" t="str">
        <f>IF(AND(ISNUMBER(AY226),ISNUMBER(DK226)),IF(AY226+VLOOKUP(BI226,NySiT!$L$2:$V$4,DK226,1)&gt;19,19,AY226+VLOOKUP(BI226,NySiT!$L$2:$V$4,DK226,1)),"")</f>
        <v/>
      </c>
      <c r="FN226" s="9" t="str">
        <f>IF(AND(ISNUMBER(AZ226),ISNUMBER(DK226)),IF(AZ226+VLOOKUP(BI226,NyVs!$L$2:$V$4,DK226,1)&gt;19,19,AZ226+VLOOKUP(BI226,NyVs!$L$2:$V$4,DK226,1)),"")</f>
        <v/>
      </c>
      <c r="FO226" s="9" t="str">
        <f>IF(AND(ISNUMBER(BA226),ISNUMBER(DK226)),IF(BA226+VLOOKUP(BI226,NyPp!$L$2:$V$4,DK226,1)&gt;19,19,BA226+VLOOKUP(BI226,NyPp!$L$2:$V$4,DK226,1)),"")</f>
        <v/>
      </c>
      <c r="FP226" s="9" t="str">
        <f>IF(AND(ISNUMBER(BB226),ISNUMBER(DK226)),IF(BB226+VLOOKUP(BI226,NyIGS!$L$2:$V$4,DK226,1)&gt;160,160,BB226+VLOOKUP(BI226,NyIGS!$L$2:$V$4,DK226,1)),"")</f>
        <v/>
      </c>
      <c r="FQ226" s="9" t="str">
        <f>IF(AND(ISNUMBER(BC226),ISNUMBER(DK226)),IF(BC226+VLOOKUP(BI226,NyIRS!$L$2:$V$4,DK226,1)&gt;160,160,BC226+VLOOKUP(BI226,NyIRS!$L$2:$V$4,DK226,1)),"")</f>
        <v/>
      </c>
      <c r="FR226" s="9" t="str">
        <f>IF(AND(ISNUMBER(BD226),ISNUMBER(DK226)),IF(BD226+VLOOKUP(BI226,NyIES!$L$2:$V$4,DK226,1)&gt;160,160, BD226+VLOOKUP(BI226,NyIES!$L$2:$V$4,DK226,1)),"")</f>
        <v/>
      </c>
      <c r="FS226" s="9" t="str">
        <f>IF(AND(ISNUMBER(BE226),ISNUMBER(DK226)),IF(BE226+VLOOKUP(BI226,NyISI!$L$2:$V$4,DK226,1)&gt;160,160,BE226+VLOOKUP(BI226,NyISI!$L$2:$V$4,DK226,1)),"")</f>
        <v/>
      </c>
      <c r="FT226" s="9" t="str">
        <f>IF(AND(ISNUMBER(DK226),DK226&lt;8),IF(AND(ISNUMBER(BF226),ISNUMBER(DK226)),IF(BF226+VLOOKUP(BI226,NyISS!$L$2:$V$4,DK226,1)&gt;160,160,BF226+VLOOKUP(BI226,NyISS!$L$2:$V$4,DK226,1)),""),"")</f>
        <v/>
      </c>
      <c r="FU226" s="9" t="str">
        <f>IF(AND(ISNUMBER(DK226),DK226&gt;7),IF(AND(ISNUMBER(BG226),ISNUMBER(DK226)),IF(BG226+VLOOKUP(BI226,NyISM!$L$2:$V$4,DK226,1)&gt;160,160,BG226+VLOOKUP(BI226,NyISM!$L$2:$V$4,DK226,1)),""),"")</f>
        <v/>
      </c>
      <c r="FV226" s="9" t="str">
        <f>IF(AND(ISNUMBER(BH226),ISNUMBER(DK226)),IF(BH226+VLOOKUP(BI226,NyIAM!$L$2:$V$4,DK226,1)&gt;160,160,BH226+VLOOKUP(BI226,NyIAM!$L$2:$V$4,DK226,1)),"")</f>
        <v/>
      </c>
    </row>
    <row r="227" spans="1:178" x14ac:dyDescent="0.2">
      <c r="A227" s="51"/>
      <c r="B227" s="51"/>
      <c r="C227" s="51"/>
      <c r="D227" s="51"/>
      <c r="E227" s="51"/>
      <c r="F227" s="51"/>
      <c r="G227" s="51"/>
      <c r="H227" s="51"/>
      <c r="I227" s="51"/>
      <c r="J227" s="52"/>
      <c r="K227" s="52"/>
      <c r="L227" s="53"/>
      <c r="M227" s="53"/>
      <c r="N227" s="58" t="str">
        <f t="shared" si="66"/>
        <v/>
      </c>
      <c r="O227" s="53"/>
      <c r="P227" s="53"/>
      <c r="Q227" s="53"/>
      <c r="R227" s="53"/>
      <c r="S227" s="53"/>
      <c r="T227" s="53"/>
      <c r="U227" s="53"/>
      <c r="V227" s="53"/>
      <c r="W227" s="53"/>
      <c r="X227" s="53"/>
      <c r="Y227" s="53"/>
      <c r="Z227" s="53"/>
      <c r="AA227" s="53"/>
      <c r="AB227" s="53"/>
      <c r="AC227" s="53"/>
      <c r="AD227" s="53"/>
      <c r="AE227" s="53"/>
      <c r="AF227" s="53"/>
      <c r="AG227" s="53"/>
      <c r="AH227" s="53"/>
      <c r="AI227" s="53"/>
      <c r="AJ227" s="4" t="str">
        <f>IF(O227="","",IF(ISNUMBER(N227),VLOOKUP(O227,NyFi!$A$2:$K$40,DK227),""))</f>
        <v/>
      </c>
      <c r="AK227" s="4" t="str">
        <f>IF(P227="","",IF(AND(ISNUMBER(N227),DK227&lt;8),VLOOKUP(P227,NyGs!$A$2:$G$41,DK227),""))</f>
        <v/>
      </c>
      <c r="AL227" s="4" t="str">
        <f>IF(AA227="","",IF(ISNUMBER(N227),VLOOKUP(AA227,NyRm!$A$2:$K$56,DK227),""))</f>
        <v/>
      </c>
      <c r="AM227" s="4" t="str">
        <f>IF(Z227="","",IF(ISNUMBER(N227),VLOOKUP(Z227,NyFm!$A$2:$K$46,DK227),""))</f>
        <v/>
      </c>
      <c r="AN227" s="4" t="str">
        <f>IF(U227="","",IF(AND(ISNUMBER(N227),DK227&lt;8),VLOOKUP(U227,NyLi1R!$A$2:$G$20,DK227),""))</f>
        <v/>
      </c>
      <c r="AO227" s="4" t="str">
        <f>IF(V227="","",IF(AND(ISNUMBER(N227),DK227&lt;8),VLOOKUP(V227,NyLi1E!$A$2:$G$20,DK227),""))</f>
        <v/>
      </c>
      <c r="AP227" s="4" t="str">
        <f>IF(AND(ISNUMBER(N227),ISNUMBER(AN227),ISNUMBER(AO227),DK227&lt;8),VLOOKUP(AN227+AO227,NyLi1T!$A$2:$G$40,DK227),"")</f>
        <v/>
      </c>
      <c r="AQ227" s="4" t="str">
        <f>IF(W227="","",IF(AND(ISNUMBER(N227),DK227&gt;7),VLOOKUP(W227,NyLi2R!$A$2:$K$20,DK227),""))</f>
        <v/>
      </c>
      <c r="AR227" s="4" t="str">
        <f>IF(X227="","",IF(AND(ISNUMBER(N227),DK227&gt;7),VLOOKUP(X227,NyLi2E!$A$2:$K$20,DK227),""))</f>
        <v/>
      </c>
      <c r="AS227" s="4" t="str">
        <f>IF(AND(ISNUMBER(N227),ISNUMBER(AQ227),ISNUMBER(AR227),DK227&gt;7),VLOOKUP(AQ227+AR227,NyLi2T!$A$2:$K$40,DK227),"")</f>
        <v/>
      </c>
      <c r="AT227" s="4" t="str">
        <f>IF(AE227="","",IF(AND(ISNUMBER(N227),DK227&lt;8),VLOOKUP(AE227,NySs!$A$2:$G$28,DK227),""))</f>
        <v/>
      </c>
      <c r="AU227" s="4" t="str">
        <f>IF(AD227="","",IF(AND(ISNUMBER(N227),DK227&lt;9),VLOOKUP(AD227,NyEo!$A$2:$H$22,DK227),""))</f>
        <v/>
      </c>
      <c r="AV227" s="4" t="str">
        <f>IF(Q227="","",IF(AND(ISNUMBER(N227),DK227&gt;7),VLOOKUP(Q227,NyHt!$A$2:$K$17,DK227),""))</f>
        <v/>
      </c>
      <c r="AW227" s="4" t="str">
        <f>IF(R227="","",IF(ISNUMBER(N227),VLOOKUP(R227,NySiF!$A$2:$K$18,DK227),""))</f>
        <v/>
      </c>
      <c r="AX227" s="4" t="str">
        <f>IF(S227="","",IF(ISNUMBER(N227),VLOOKUP(S227,NySiB!$A$2:$K$16,DK227),""))</f>
        <v/>
      </c>
      <c r="AY227" s="4" t="str">
        <f>IF(T227="","",IF(ISNUMBER(N227),VLOOKUP(T227,NySiT!$A$2:$K$32,DK227),""))</f>
        <v/>
      </c>
      <c r="AZ227" s="4" t="str">
        <f>IF(Y227="","",IF(ISNUMBER(N227),VLOOKUP(Y227,NyVs!$A$2:$K$86,DK227),""))</f>
        <v/>
      </c>
      <c r="BA227" s="4" t="str">
        <f>IF(AI227="","",IF(ISNUMBER(N227),VLOOKUP(AI227,NyPp!$A$2:$K$202,DK227),""))</f>
        <v/>
      </c>
      <c r="BB227" s="4" t="str">
        <f>IF(AND(ISNUMBER(AJ227),ISNUMBER(AK227),ISNUMBER(AL227),ISNUMBER(AM227),DK227&lt;8),IF(COUNTIF(O227,0)+COUNTIF(P227,0)+COUNTIF(AA227,0)+COUNTIF(Z227,0)&gt;1,"",VLOOKUP(AJ227+AK227+AL227+AM227,NyIGS!$A$2:$K$78,DK227)),IF(AND(ISNUMBER(AJ227),ISNUMBER(AL227),ISNUMBER(AM227),ISNUMBER(AS227),DK227&gt;7),IF(COUNTIF(O227,0)+COUNTIF(AA227,0)+COUNTIF(Z227,0)+AND(COUNTIF(W227,0),COUNTIF(X227,0))&gt;1,"",VLOOKUP(AJ227+AL227+AM227+AS227,NyIGS!$A$2:$K$78,DK227)),""))</f>
        <v/>
      </c>
      <c r="BC227" s="4" t="str">
        <f>IF(AND(ISNUMBER(AJ227),ISNUMBER(AN227),ISNUMBER(AT227),DK227&lt;8),IF(COUNTIF(O227,0)+COUNTIF(U227,0)+COUNTIF(AE227,0)&gt;1,"",VLOOKUP(AJ227+AN227+AT227,NyIRS!$A$2:$K$59,DK227)),IF(AND(ISNUMBER(AJ227),ISNUMBER(AQ227),DK227&gt;7),IF(COUNTIF(O227,0)+COUNTIF(W227,0)&gt;1,"",VLOOKUP(AJ227+AQ227,NyIRS!$A$2:$K$59,DK227)),""))</f>
        <v/>
      </c>
      <c r="BD227" s="4" t="str">
        <f>IF(AND(ISNUMBER(AK227),ISNUMBER(AL227),ISNUMBER(AM227),DK227&lt;8),IF(COUNTIF(P227,0)+COUNTIF(AA227,0)+COUNTIF(Z227,0)&gt;1,"",VLOOKUP(AK227+AL227+AM227,NyIES!$A$2:$K$59,DK227)),IF(AND(ISNUMBER(AL227),ISNUMBER(AM227),ISNUMBER(AR227),DK227&gt;7),IF(COUNTIF(AA227,0)+COUNTIF(Z227,0)+COUNTIF(X227,0)&gt;1,"",VLOOKUP(AL227+AM227+AR227,NyIES!$A$2:$K$59,DK227)),""))</f>
        <v/>
      </c>
      <c r="BE227" s="4" t="str">
        <f>IF(AND(ISNUMBER(AJ227),ISNUMBER(AP227),ISNUMBER(AU227),DK227&lt;8),IF(COUNTIF(O227,0)+AND(COUNTIF(U227,0),COUNTIF(V227,0))+COUNTIF(AD227,0)&gt;1,"",VLOOKUP(AJ227+AP227+AU227,NyISI!$A$2:$K$59,DK227)),IF(AND(ISNUMBER(AS227),ISNUMBER(AU227),ISNUMBER(AV227),DK227=8),IF(COUNTIF(AD227,0)+COUNTIF(Q227,0)+AND(COUNTIF(W227,0),COUNTIF(X227,0))&gt;1,"",VLOOKUP(AS227+AU227+AV227,NyISI!$A$2:$K$59,DK227)),IF(AND(ISNUMBER(AS227),ISNUMBER(AV227),DK227&gt;8),IF(COUNTIF(Q227,0)+AND(COUNTIF(W227,0),COUNTIF(X227,0))&gt;1,"",VLOOKUP(AS227+AV227,NyISI!$A$2:$K$59,DK227)),"")))</f>
        <v/>
      </c>
      <c r="BF227" s="4" t="str">
        <f>IF(AND(ISNUMBER(AT227),ISNUMBER(AK227),ISNUMBER(AL227),ISNUMBER(AM227),DK227&lt;8),IF(COUNTIF(P227,0)+COUNTIF(AA227,0)+COUNTIF(Z227,0)+COUNTIF(AE227,0)&gt;1,"",VLOOKUP(AT227+AK227+AL227+AM227,NyISS!$A$2:$G$78,DK227)),"")</f>
        <v/>
      </c>
      <c r="BG227" s="4" t="str">
        <f>IF(AND(ISNUMBER(AJ227),ISNUMBER(AL227),ISNUMBER(AM227),DK227&gt;7),IF(COUNTIF(O227,0)+COUNTIF(AA227,0)+COUNTIF(Z227,0)&gt;1,"",VLOOKUP(AJ227+AL227+AM227,NyISM!$A$2:$K$59,DK227)),"")</f>
        <v/>
      </c>
      <c r="BH227" s="4" t="str">
        <f>IF(AND(ISNUMBER(AY227),ISNUMBER(AZ227)),IF(COUNTIF(T227,0)+COUNTIF(Y227,0)&gt;1,"",VLOOKUP(AY227+AZ227,NyIAM!$A$2:$K$40,DK227)),"")</f>
        <v/>
      </c>
      <c r="BJ227" s="4" t="str">
        <f>IF(ISNUMBER(BB227),VLOOKUP(BB227,Percentil!$A$2:$B$122,2,1),"")</f>
        <v/>
      </c>
      <c r="BK227" s="4" t="str">
        <f>IF(ISNUMBER(BC227),VLOOKUP(BC227,Percentil!$A$2:$B$122,2,1),"")</f>
        <v/>
      </c>
      <c r="BL227" s="4" t="str">
        <f>IF(ISNUMBER(BD227),VLOOKUP(BD227,Percentil!$A$2:$B$122,2,1),"")</f>
        <v/>
      </c>
      <c r="BM227" s="4" t="str">
        <f>IF(ISNUMBER(BE227),VLOOKUP(BE227,Percentil!$A$2:$B$122,2,1),"")</f>
        <v/>
      </c>
      <c r="BN227" s="4" t="str">
        <f>IF(ISNUMBER(BF227),VLOOKUP(BF227,Percentil!$A$2:$B$122,2,1),"")</f>
        <v/>
      </c>
      <c r="BO227" s="4" t="str">
        <f>IF(ISNUMBER(BG227),VLOOKUP(BG227,Percentil!$A$2:$B$122,2,1),"")</f>
        <v/>
      </c>
      <c r="BP227" s="4" t="str">
        <f>IF(ISNUMBER(BH227),VLOOKUP(BH227,Percentil!$A$2:$B$122,2,1),"")</f>
        <v/>
      </c>
      <c r="BQ227" s="4" t="str">
        <f>IF(AND(ISNUMBER(AJ227),ISNUMBER(DK227)),IF(AJ227-VLOOKUP(BI227,NyFi!$L$2:$V$4,DK227,1)&lt;1,1 &amp; " - " &amp; AJ227+VLOOKUP(BI227,NyFi!$L$2:$V$4,DK227,1),IF(AJ227+VLOOKUP(BI227,NyFi!$L$2:$V$4,DK227,1)&gt;19,AJ227-VLOOKUP(BI227,NyFi!$L$2:$V$4,DK227,1) &amp; " - " &amp; 19,AJ227-VLOOKUP(BI227,NyFi!$L$2:$V$4,DK227,1) &amp; " - " &amp; AJ227+VLOOKUP(BI227,NyFi!$L$2:$V$4,DK227,1))),"")</f>
        <v/>
      </c>
      <c r="BR227" s="4" t="str">
        <f>IF(AND(ISNUMBER(DK227),DK227&lt;8),IF(AND(ISNUMBER(AK227),ISNUMBER(DK227)),IF(AK227-VLOOKUP(BI227,NyGs!$L$2:$V$4,DK227,1)&lt;1,1 &amp; " - " &amp; AK227+VLOOKUP(BI227,NyGs!$L$2:$V$4,DK227,1),IF(AK227+VLOOKUP(BI227,NyGs!$L$2:$V$4,DK227,1)&gt;19,AK227-VLOOKUP(BI227,NyGs!$L$2:$V$4,DK227,1) &amp; " - " &amp; 19,AK227-VLOOKUP(BI227,NyGs!$L$2:$V$4,DK227,1) &amp; " - " &amp; AK227+VLOOKUP(BI227,NyGs!$L$2:$V$4,DK227,1))),""),"")</f>
        <v/>
      </c>
      <c r="BS227" s="4" t="str">
        <f>IF(AND(ISNUMBER(AL227),ISNUMBER(DK227)),IF(AL227-VLOOKUP(BI227,NyRm!$L$2:$V$4,DK227,1)&lt;1,1 &amp; " - " &amp; AL227+VLOOKUP(BI227,NyRm!$L$2:$V$4,DK227,1),IF(AL227+VLOOKUP(BI227,NyRm!$L$2:$V$4,DK227,1)&gt;19,AL227-VLOOKUP(BI227,NyRm!$L$2:$V$4,DK227,1) &amp; " - " &amp; 19,AL227-VLOOKUP(BI227,NyRm!$L$2:$V$4,DK227,1) &amp; " - " &amp; AL227+VLOOKUP(BI227,NyRm!$L$2:$V$4,DK227,1))),"")</f>
        <v/>
      </c>
      <c r="BT227" s="4" t="str">
        <f>IF(AND(ISNUMBER(AM227),ISNUMBER(DK227)),IF(AM227-VLOOKUP(BI227,NyFm!$L$2:$V$4,DK227,1)&lt;1,1 &amp; " - " &amp; AM227+VLOOKUP(BI227,NyFm!$L$2:$V$4,DK227,1),IF(AM227+VLOOKUP(BI227,NyFm!$L$2:$V$4,DK227,1)&gt;19,AM227-VLOOKUP(BI227,NyFm!$L$2:$V$4,DK227,1) &amp; " - " &amp; 19,AM227-VLOOKUP(BI227,NyFm!$L$2:$V$4,DK227,1) &amp; " - " &amp; AM227+VLOOKUP(BI227,NyFm!$L$2:$V$4,DK227,1))),"")</f>
        <v/>
      </c>
      <c r="BU227" s="4" t="str">
        <f>IF(AND(ISNUMBER(DK227),DK227&lt;8),IF(AND(ISNUMBER(AN227),ISNUMBER(DK227)),IF(AN227-VLOOKUP(BI227,NyLi1R!$L$2:$V$4,DK227,1)&lt;1,1 &amp; " - " &amp; AN227+VLOOKUP(BI227,NyLi1R!$L$2:$V$4,DK227,1),IF(AN227+VLOOKUP(BI227,NyLi1R!$L$2:$V$4,DK227,1)&gt;19,AN227-VLOOKUP(BI227,NyLi1R!$L$2:$V$4,DK227,1) &amp; " - " &amp; 19,AN227-VLOOKUP(BI227,NyLi1R!$L$2:$V$4,DK227,1) &amp; " - " &amp; AN227+VLOOKUP(BI227,NyLi1R!$L$2:$V$4,DK227,1))),""),"")</f>
        <v/>
      </c>
      <c r="BV227" s="4" t="str">
        <f>IF(AND(ISNUMBER(DK227),DK227&lt;8),IF(AND(ISNUMBER(AO227),ISNUMBER(DK227)),IF(AO227-VLOOKUP(BI227,NyLi1E!$L$2:$V$4,DK227,1)&lt;1,1 &amp; " - " &amp; AO227+VLOOKUP(BI227,NyLi1E!$L$2:$V$4,DK227,1),IF(AO227+VLOOKUP(BI227,NyLi1E!$L$2:$V$4,DK227,1)&gt;19,AO227-VLOOKUP(BI227,NyLi1E!$L$2:$V$4,DK227,1) &amp; " - " &amp; 19,AO227-VLOOKUP(BI227,NyLi1E!$L$2:$V$4,DK227,1) &amp; " - " &amp; AO227+VLOOKUP(BI227,NyLi1E!$L$2:$V$4,DK227,1))),""),"")</f>
        <v/>
      </c>
      <c r="BW227" s="4" t="str">
        <f>IF(AND(ISNUMBER(DK227),DK227&lt;8),IF(AND(ISNUMBER(AP227),ISNUMBER(DK227)),IF(AP227-VLOOKUP(BI227,NyLi1T!$L$2:$V$4,DK227,1)&lt;1,1 &amp; " - " &amp; AP227+VLOOKUP(BI227,NyLi1T!$L$2:$V$4,DK227,1),IF(AP227+VLOOKUP(BI227,NyLi1T!$L$2:$V$4,DK227,1)&gt;19,AP227-VLOOKUP(BI227,NyLi1T!$L$2:$V$4,DK227,1) &amp; " - " &amp; 19,AP227-VLOOKUP(BI227,NyLi1T!$L$2:$V$4,DK227,1) &amp; " - " &amp; AP227+VLOOKUP(BI227,NyLi1T!$L$2:$V$4,DK227,1))),""),"")</f>
        <v/>
      </c>
      <c r="BX227" s="4" t="str">
        <f>IF(AND(ISNUMBER(DK227),DK227&gt;7),IF(AND(ISNUMBER(AQ227),ISNUMBER(DK227)),IF(AQ227-VLOOKUP(BI227,NyLi2R!$L$2:$V$4,DK227,1)&lt;1,1 &amp; " - " &amp; AQ227+VLOOKUP(BI227,NyLi2R!$L$2:$V$4,DK227,1),IF(AQ227+VLOOKUP(BI227,NyLi2R!$L$2:$V$4,DK227,1)&gt;19,AQ227-VLOOKUP(BI227,NyLi2R!$L$2:$V$4,DK227,1) &amp; " - " &amp; 19,AQ227-VLOOKUP(BI227,NyLi2R!$L$2:$V$4,DK227,1) &amp; " - " &amp; AQ227+VLOOKUP(BI227,NyLi2R!$L$2:$V$4,DK227,1))),""),"")</f>
        <v/>
      </c>
      <c r="BY227" s="4" t="str">
        <f>IF(AND(ISNUMBER(DK227),DK227&gt;7),IF(AND(ISNUMBER(AR227),ISNUMBER(DK227)),IF(AR227-VLOOKUP(BI227,NyLi2E!$L$2:$V$4,DK227,1)&lt;1,1 &amp; " - " &amp; AR227+VLOOKUP(BI227,NyLi2E!$L$2:$V$4,DK227,1),IF(AR227+VLOOKUP(BI227,NyLi2E!$L$2:$V$4,DK227,1)&gt;19,AR227-VLOOKUP(BI227,NyLi2E!$L$2:$V$4,DK227,1) &amp; " - " &amp; 19,AR227-VLOOKUP(BI227,NyLi2E!$L$2:$V$4,DK227,1) &amp; " - " &amp; AR227+VLOOKUP(BI227,NyLi2E!$L$2:$V$4,DK227,1))),""),"")</f>
        <v/>
      </c>
      <c r="BZ227" s="4" t="str">
        <f>IF(AND(ISNUMBER(DK227),DK227&gt;7),IF(AND(ISNUMBER(AS227),ISNUMBER(DK227)),IF(AS227-VLOOKUP(BI227,NyLi2T!$L$2:$V$4,DK227,1)&lt;1,1 &amp; " - " &amp; AS227+VLOOKUP(BI227,NyLi2T!$L$2:$V$4,DK227,1),IF(AS227+VLOOKUP(BI227,NyLi2T!$L$2:$V$4,DK227,1)&gt;19,AS227-VLOOKUP(BI227,NyLi2T!$L$2:$V$4,DK227,1) &amp; " - " &amp; 19,AS227-VLOOKUP(BI227,NyLi2T!$L$2:$V$4,DK227,1) &amp; " - " &amp; AS227+VLOOKUP(BI227,NyLi2T!$L$2:$V$4,DK227,1))),""),"")</f>
        <v/>
      </c>
      <c r="CA227" s="4" t="str">
        <f>IF(AND(ISNUMBER(DK227),DK227&lt;8),IF(AND(ISNUMBER(AT227),ISNUMBER(DK227)),IF(AT227-VLOOKUP(BI227,NySs!$L$2:$V$4,DK227,1)&lt;1,1 &amp; " - " &amp; AT227+VLOOKUP(BI227,NySs!$L$2:$V$4,DK227,1),IF(AT227+VLOOKUP(BI227,NySs!$L$2:$V$4,DK227,1)&gt;19,AT227-VLOOKUP(BI227,NySs!$L$2:$V$4,DK227,1) &amp; " - " &amp; 19,AT227-VLOOKUP(BI227,NySs!$L$2:$V$4,DK227,1) &amp; " - " &amp; AT227+VLOOKUP(BI227,NySs!$L$2:$V$4,DK227,1))),""),"")</f>
        <v/>
      </c>
      <c r="CB227" s="4" t="str">
        <f>IF(AND(ISNUMBER(DK227),DK227&lt;9),IF(AND(ISNUMBER(AU227),ISNUMBER(DK227)),IF(AU227-VLOOKUP(BI227,NyEo!$L$2:$V$4,DK227,1)&lt;1,1 &amp; " - " &amp; AU227+VLOOKUP(BI227,NyEo!$L$2:$V$4,DK227,1),IF(AU227+VLOOKUP(BI227,NyEo!$L$2:$V$4,DK227,1)&gt;19,AU227-VLOOKUP(BI227,NyEo!$L$2:$V$4,DK227,1) &amp; " - " &amp; 19,AU227-VLOOKUP(BI227,NyEo!$L$2:$V$4,DK227,1) &amp; " - " &amp; AU227+VLOOKUP(BI227,NyEo!$L$2:$V$4,DK227,1))),""),"")</f>
        <v/>
      </c>
      <c r="CC227" s="4" t="str">
        <f>IF(AND(ISNUMBER(DK227),DK227&gt;7),IF(AND(ISNUMBER(AV227),ISNUMBER(DK227)),IF(AV227-VLOOKUP(BI227,NyHt!$L$2:$V$4,DK227,1)&lt;1,1 &amp; " - " &amp; AV227+VLOOKUP(BI227,NyHt!$L$2:$V$4,DK227,1),IF(AV227+VLOOKUP(BI227,NyHt!$L$2:$V$4,DK227,1)&gt;19,AV227-VLOOKUP(BI227,NyHt!$L$2:$V$4,DK227,1) &amp; " - " &amp; 19,AV227-VLOOKUP(BI227,NyHt!$L$2:$V$4,DK227,1) &amp; " - " &amp; AV227+VLOOKUP(BI227,NyHt!$L$2:$V$4,DK227,1))),""),"")</f>
        <v/>
      </c>
      <c r="CD227" s="4" t="str">
        <f>IF(AND(ISNUMBER(AW227),ISNUMBER(DK227)),IF(AW227-VLOOKUP(BI227,NySiF!$L$2:$V$4,DK227,1)&lt;1,1 &amp; " - " &amp; AW227+VLOOKUP(BI227,NySiF!$L$2:$V$4,DK227,1),IF(AW227+VLOOKUP(BI227,NySiF!$L$2:$V$4,DK227,1)&gt;19,AW227-VLOOKUP(BI227,NySiF!$L$2:$V$4,DK227,1) &amp; " - " &amp; 19,AW227-VLOOKUP(BI227,NySiF!$L$2:$V$4,DK227,1) &amp; " - " &amp; AW227+VLOOKUP(BI227,NySiF!$L$2:$V$4,DK227,1))),"")</f>
        <v/>
      </c>
      <c r="CE227" s="4" t="str">
        <f>IF(AND(ISNUMBER(AX227),ISNUMBER(DK227)),IF(AX227-VLOOKUP(BI227,NySiB!$L$2:$V$4,DK227,1)&lt;1,1 &amp; " - " &amp; AX227+VLOOKUP(BI227,NySiB!$L$2:$V$4,DK227,1),IF(AX227+VLOOKUP(BI227,NySiB!$L$2:$V$4,DK227,1)&gt;19,AX227-VLOOKUP(BI227,NySiB!$L$2:$V$4,DK227,1) &amp; " - " &amp; 19,AX227-VLOOKUP(BI227,NySiB!$L$2:$V$4,DK227,1) &amp; " - " &amp; AX227+VLOOKUP(BI227,NySiB!$L$2:$V$4,DK227,1))),"")</f>
        <v/>
      </c>
      <c r="CF227" s="4" t="str">
        <f>IF(AND(ISNUMBER(AY227),ISNUMBER(DK227)),IF(AY227-VLOOKUP(BI227,NySiT!$L$2:$V$4,DK227,1)&lt;1,1 &amp; " - " &amp; AY227+VLOOKUP(BI227,NySiT!$L$2:$V$4,DK227,1),IF(AY227+VLOOKUP(BI227,NySiT!$L$2:$V$4,DK227,1)&gt;19,AY227-VLOOKUP(BI227,NySiT!$L$2:$V$4,DK227,1) &amp; " - " &amp; 19,AY227-VLOOKUP(BI227,NySiT!$L$2:$V$4,DK227,1) &amp; " - " &amp; AY227+VLOOKUP(BI227,NySiT!$L$2:$V$4,DK227,1))),"")</f>
        <v/>
      </c>
      <c r="CG227" s="4" t="str">
        <f>IF(AND(ISNUMBER(AZ227),ISNUMBER(DK227)),IF(AZ227-VLOOKUP(BI227,NyVs!$L$2:$V$4,DK227,1)&lt;1,1 &amp; " - " &amp; AZ227+VLOOKUP(BI227,NyVs!$L$2:$V$4,DK227,1),IF(AZ227+VLOOKUP(BI227,NyVs!$L$2:$V$4,DK227,1)&gt;19,AZ227-VLOOKUP(BI227,NyVs!$L$2:$V$4,DK227,1) &amp; " - " &amp; 19,AZ227-VLOOKUP(BI227,NyVs!$L$2:$V$4,DK227,1) &amp; " - " &amp; AZ227+VLOOKUP(BI227,NyVs!$L$2:$V$4,DK227,1))),"")</f>
        <v/>
      </c>
      <c r="CH227" s="4" t="str">
        <f>IF(AND(ISNUMBER(BA227),ISNUMBER(DK227)),IF(BA227-VLOOKUP(BI227,NyPp!$L$2:$V$4,DK227,1)&lt;1,1 &amp; " - " &amp; BA227+VLOOKUP(BI227,NyPp!$L$2:$V$4,DK227,1),IF(BA227+VLOOKUP(BI227,NyPp!$L$2:$V$4,DK227,1)&gt;19,BA227-VLOOKUP(BI227,NyPp!$L$2:$V$4,DK227,1) &amp; " - " &amp; 19,BA227-VLOOKUP(BI227,NyPp!$L$2:$V$4,DK227,1) &amp; " - " &amp; BA227+VLOOKUP(BI227,NyPp!$L$2:$V$4,DK227,1))),"")</f>
        <v/>
      </c>
      <c r="CI227" s="4" t="str">
        <f>IF(AND(ISNUMBER(BB227),ISNUMBER(DK227)),IF(BB227-VLOOKUP(BI227,NyIGS!$L$2:$V$4,DK227,1)&lt;40,40 &amp; " - " &amp; BB227+VLOOKUP(BI227,NyIGS!$L$2:$V$4,DK227,1),IF(BB227+VLOOKUP(BI227,NyIGS!$L$2:$V$4,DK227,1)&gt;160,BB227-VLOOKUP(BI227,NyIGS!$L$2:$V$4,DK227,1) &amp; " - " &amp; 160,BB227-VLOOKUP(BI227,NyIGS!$L$2:$V$4,DK227,1) &amp; " - " &amp; BB227+VLOOKUP(BI227,NyIGS!$L$2:$V$4,DK227,1))),"")</f>
        <v/>
      </c>
      <c r="CJ227" s="4" t="str">
        <f>IF(AND(ISNUMBER(BC227),ISNUMBER(DK227)),IF(BC227-VLOOKUP(BI227,NyIRS!$L$2:$V$4,DK227,1)&lt;40,40 &amp; " - " &amp; BC227+VLOOKUP(BI227,NyIRS!$L$2:$V$4,DK227,1),IF(BC227+VLOOKUP(BI227,NyIRS!$L$2:$V$4,DK227,1)&gt;160,BC227-VLOOKUP(BI227,NyIRS!$L$2:$V$4,DK227,1) &amp; " - " &amp; 160,BC227-VLOOKUP(BI227,NyIRS!$L$2:$V$4,DK227,1) &amp; " - " &amp; BC227+VLOOKUP(BI227,NyIRS!$L$2:$V$4,DK227,1))),"")</f>
        <v/>
      </c>
      <c r="CK227" s="4" t="str">
        <f>IF(AND(ISNUMBER(BD227),ISNUMBER(DK227)),IF(BD227-VLOOKUP(BI227,NyIES!$L$2:$V$4,DK227,1)&lt;40,40 &amp; " - " &amp; BD227+VLOOKUP(BI227,NyIES!$L$2:$V$4,DK227,1),IF(BD227+VLOOKUP(BI227,NyIES!$L$2:$V$4,DK227,1)&gt;160,BD227-VLOOKUP(BI227,NyIES!$L$2:$V$4,DK227,1) &amp; " - " &amp; 160,BD227-VLOOKUP(BI227,NyIES!$L$2:$V$4,DK227,1) &amp; " - " &amp; BD227+VLOOKUP(BI227,NyIES!$L$2:$V$4,DK227,1))),"")</f>
        <v/>
      </c>
      <c r="CL227" s="4" t="str">
        <f>IF(AND(ISNUMBER(BE227),ISNUMBER(DK227)),IF(BE227-VLOOKUP(BI227,NyISI!$L$2:$V$4,DK227,1)&lt;40,40 &amp; " - " &amp; BE227+VLOOKUP(BI227,NyISI!$L$2:$V$4,DK227,1),IF(BE227+VLOOKUP(BI227,NyISI!$L$2:$V$4,DK227,1)&gt;160,BE227-VLOOKUP(BI227,NyISI!$L$2:$V$4,DK227,1) &amp; " - " &amp; 160,BE227-VLOOKUP(BI227,NyISI!$L$2:$V$4,DK227,1) &amp; " - " &amp; BE227+VLOOKUP(BI227,NyISI!$L$2:$V$4,DK227,1))),"")</f>
        <v/>
      </c>
      <c r="CM227" s="4" t="str">
        <f>IF(AND(ISNUMBER(DK227),DK227&lt;8),IF(AND(ISNUMBER(BF227),ISNUMBER(DK227)),IF(BF227-VLOOKUP(BI227,NyISS!$L$2:$V$4,DK227,1)&lt;40,40 &amp; " - " &amp; BF227+VLOOKUP(BI227,NyISS!$L$2:$V$4,DK227,1),IF(BF227+VLOOKUP(BI227,NyISS!$L$2:$V$4,DK227,1)&gt;160,BF227-VLOOKUP(BI227,NyISS!$L$2:$V$4,DK227,1) &amp; " - " &amp; 160,BF227-VLOOKUP(BI227,NyISS!$L$2:$V$4,DK227,1) &amp; " - " &amp; BF227+VLOOKUP(BI227,NyISS!$L$2:$V$4,DK227,1))),""),"")</f>
        <v/>
      </c>
      <c r="CN227" s="4" t="str">
        <f>IF(AND(ISNUMBER(DK227),DK227&gt;7),IF(AND(ISNUMBER(BG227),ISNUMBER(DK227)),IF(BG227-VLOOKUP(BI227,NyISM!$L$2:$V$4,DK227,1)&lt;40,40 &amp; " - " &amp; BG227+VLOOKUP(BI227,NyISM!$L$2:$V$4,DK227,1),IF(BG227+VLOOKUP(BI227,NyISM!$L$2:$V$4,DK227,1)&gt;160,BG227-VLOOKUP(BI227,NyISM!$L$2:$V$4,DK227,1) &amp; " - " &amp; 160,BG227-VLOOKUP(BI227,NyISM!$L$2:$V$4,DK227,1) &amp; " - " &amp; BG227+VLOOKUP(BI227,NyISM!$L$2:$V$4,DK227,1))),""),"")</f>
        <v/>
      </c>
      <c r="CO227" s="4" t="str">
        <f>IF(AND(ISNUMBER(BH227),ISNUMBER(DK227)),IF(BH227-VLOOKUP(BI227,NyIAM!$L$2:$V$4,DK227,1)&lt;40,40 &amp; " - " &amp; BH227+VLOOKUP(BI227,NyIAM!$L$2:$V$4,DK227,1),IF(BH227+VLOOKUP(BI227,NyIAM!$L$2:$V$4,DK227,1)&gt;160,BH227-VLOOKUP(BI227,NyIAM!$L$2:$V$4,DK227,1) &amp; " - " &amp; 160,BH227-VLOOKUP(BI227,NyIAM!$L$2:$V$4,DK227,1) &amp; " - " &amp; BH227+VLOOKUP(BI227,NyIAM!$L$2:$V$4,DK227,1))),"")</f>
        <v/>
      </c>
      <c r="CP227" s="4" t="str">
        <f>IF(AF227="","",IF(AND(ISNUMBER(AF227),ISNUMBER(DK227)),IF(VLOOKUP(AF227,NyOm!$A$2:$K$30,DK227,1)=1,"Onormalt få ord",IF(VLOOKUP(AF227,NyOm!$A$2:$K$30,DK227,1)=2,"Färre antal ord än normalt",IF(VLOOKUP(AF227,NyOm!$A$2:$K$30,DK227,1)=3,"Normalt antal ord","")))))</f>
        <v/>
      </c>
      <c r="CQ227" s="4" t="str">
        <f>IF(AB227="","",IF(AND(ISNUMBER(AB227),ISNUMBER(DK227)),IF(VLOOKUP(AB227,NyPbTid!$A$2:$K$218,DK227,1)=1,"Onormalt lång tidsåtgång",IF(VLOOKUP(AB227,NyPbTid!$A$2:$K$218,DK227,1)=2,"Långsammare än normalt",IF(VLOOKUP(AB227,NyPbTid!$A$2:$K$218,DK227,1)=3,"Normal tidsåtgång","")))))</f>
        <v/>
      </c>
      <c r="CR227" s="4" t="str">
        <f>IF(AC227="","",IF(AND(ISNUMBER(AC227),ISNUMBER(DK227)),IF(VLOOKUP(AC227,NyPbFel!$A$2:$K$18,DK227,1)=1,"Onormalt antal fel",IF(VLOOKUP(AC227,NyPbFel!$A$2:$K$18,DK227,1)=2,"Fler fel än normalt",IF(VLOOKUP(AC227,NyPbFel!$A$2:$K$18,DK227,1)=3,"Normalt antal fel","")))))</f>
        <v/>
      </c>
      <c r="CS227" s="4" t="str">
        <f t="shared" si="72"/>
        <v/>
      </c>
      <c r="CT227" s="4" t="str">
        <f>IF(OR(ISNUMBER(CS227),CS227="0**"),IF(ISNUMBER(CS227),CS227/ABS(CS227)*VLOOKUP(1,SignDiff!$A$3:$K$4,DK227,1),VLOOKUP(1,SignDiff!$A$3:$K$4,DK227,1)),"")</f>
        <v/>
      </c>
      <c r="CU227" s="4" t="str">
        <f>IF(OR(ISNUMBER(CS227),CS227="0**"),IF(ISNUMBER(CS227),CS227/ABS(CS227)*VLOOKUP(1,SignDiff!$A$7:$K$8,DK227,1),VLOOKUP(1,SignDiff!$A$7:$K$8,DK227,1)),"")</f>
        <v/>
      </c>
      <c r="CV227" s="4" t="str">
        <f t="shared" si="73"/>
        <v/>
      </c>
      <c r="CW227" s="4" t="str">
        <f t="shared" si="74"/>
        <v/>
      </c>
      <c r="CX227" s="4" t="str">
        <f>IF(OR(ISNUMBER(CS227),CS227="0**"),IF(CS227="0**",VLOOKUP(0,'IRS-IES'!$A$2:$C$43,2,1),IF(CS227&lt;0,VLOOKUP(ABS(CS227),'IRS-IES'!$A$2:$C$43,2,1),VLOOKUP(ABS(CS227),'IRS-IES'!$A$2:$C$43,3,1))),"")</f>
        <v/>
      </c>
      <c r="CY227" s="4" t="str">
        <f t="shared" si="75"/>
        <v/>
      </c>
      <c r="CZ227" s="4" t="str">
        <f>IF(OR(ISNUMBER(CY227),CY227="0**"),IF(ISNUMBER(CY227),CY227/ABS(CY227)*VLOOKUP(2,SignDiff!$A$3:$K$4,DK227,1),VLOOKUP(2,SignDiff!$A$3:$K$4,DK227,1)),"")</f>
        <v/>
      </c>
      <c r="DA227" s="4" t="str">
        <f>IF(OR(ISNUMBER(CY227),CY227="0**"),IF(ISNUMBER(CY227),CY227/ABS(CY227)*VLOOKUP(2,SignDiff!$A$7:$K$8,DK227,1),VLOOKUP(2,SignDiff!$A$7:$K$8,DK227,1)),"")</f>
        <v/>
      </c>
      <c r="DB227" s="4" t="str">
        <f t="shared" si="76"/>
        <v/>
      </c>
      <c r="DC227" s="4" t="str">
        <f t="shared" si="77"/>
        <v/>
      </c>
      <c r="DD227" s="4" t="str">
        <f>IF(OR(ISNUMBER(CY227),CY227="0**"),IF(CY227="0**",VLOOKUP(0,'ISI-ISS'!$A$2:$C$43,2,1),IF(CY227&lt;0,VLOOKUP(ABS(CY227),'ISI-ISS'!$A$2:$C$43,2,1),VLOOKUP(ABS(CY227),'ISI-ISS'!$A$2:$C$43,3,1))),"")</f>
        <v/>
      </c>
      <c r="DE227" s="4" t="str">
        <f t="shared" si="78"/>
        <v/>
      </c>
      <c r="DF227" s="4" t="str">
        <f>IF(OR(ISNUMBER(DE227),DE227="0**"),IF(ISNUMBER(DE227),DE227/ABS(DE227)*VLOOKUP(2,SignDiff!$A$3:$K$4,DK227,1),VLOOKUP(2,SignDiff!$A$3:$K$4,DK227,1)),"")</f>
        <v/>
      </c>
      <c r="DG227" s="4" t="str">
        <f>IF(OR(ISNUMBER(DE227),DE227="0**"),IF(ISNUMBER(DE227),DE227/ABS(DE227)*VLOOKUP(2,SignDiff!$A$7:$K$8,DK227,1),VLOOKUP(2,SignDiff!$A$7:$K$8,DK227,1)),"")</f>
        <v/>
      </c>
      <c r="DH227" s="4" t="str">
        <f t="shared" si="79"/>
        <v/>
      </c>
      <c r="DI227" s="4" t="str">
        <f t="shared" si="80"/>
        <v/>
      </c>
      <c r="DJ227" s="4" t="str">
        <f>IF(OR(ISNUMBER(DE227),DE227="0**"),IF(DE227="0**",VLOOKUP(0,'ISI-ISM'!$A$2:$C$43,2,1),IF(DE227&lt;0,VLOOKUP(ABS(DE227),'ISI-ISM'!$A$2:$C$43,2,1),VLOOKUP(ABS(DE227),'ISI-ISM'!$A$2:$C$43,3,1))),"")</f>
        <v/>
      </c>
      <c r="DK227" s="4" t="str">
        <f>IF(ISERROR(VLOOKUP(N227,age!$A$2:$C$11,2,1)),"",VLOOKUP(N227,age!$A$2:$C$11,2,1))</f>
        <v/>
      </c>
      <c r="DL227" s="4" t="str">
        <f>IF(ISERROR(VLOOKUP(N227,age!$A$2:$C$11,3,1)),"",VLOOKUP(N227,age!$A$2:$C$11,3,1))</f>
        <v/>
      </c>
      <c r="DM227" s="4">
        <f t="shared" si="67"/>
        <v>0</v>
      </c>
      <c r="DN227" s="4">
        <f t="shared" si="68"/>
        <v>0</v>
      </c>
      <c r="DO227" s="4">
        <f t="shared" si="69"/>
        <v>0</v>
      </c>
      <c r="DP227" s="4">
        <f t="shared" si="70"/>
        <v>0</v>
      </c>
      <c r="DQ227" s="4">
        <f t="shared" si="71"/>
        <v>0</v>
      </c>
      <c r="DR227" s="9" t="str">
        <f t="shared" si="81"/>
        <v/>
      </c>
      <c r="DS227" s="9" t="str">
        <f t="shared" si="82"/>
        <v/>
      </c>
      <c r="DT227" s="9" t="str">
        <f t="shared" si="83"/>
        <v/>
      </c>
      <c r="DU227" s="9" t="str">
        <f t="shared" si="84"/>
        <v/>
      </c>
      <c r="DV227" s="9" t="str">
        <f t="shared" si="85"/>
        <v/>
      </c>
      <c r="DW227" s="9" t="str">
        <f t="shared" si="86"/>
        <v/>
      </c>
      <c r="DX227" s="9" t="str">
        <f t="shared" si="87"/>
        <v/>
      </c>
      <c r="DY227" s="9" t="str">
        <f>IF(AND(ISNUMBER(AJ227),ISNUMBER(DK227)),IF(AJ227-VLOOKUP(BI227,NyFi!$L$2:$V$4,DK227,1)&lt;1,1,AJ227-VLOOKUP(BI227,NyFi!$L$2:$V$4,DK227,1)),"")</f>
        <v/>
      </c>
      <c r="DZ227" s="9" t="str">
        <f>IF(AND(ISNUMBER(DK227),DK227&lt;8),IF(AND(ISNUMBER(AK227),ISNUMBER(DK227)),IF(AK227-VLOOKUP(BI227,NyGs!$L$2:$V$4,DK227,1)&lt;1,1,AK227-VLOOKUP(BI227,NyGs!$L$2:$V$4,DK227,1)),""),"")</f>
        <v/>
      </c>
      <c r="EA227" s="9" t="str">
        <f>IF(AND(ISNUMBER(AL227),ISNUMBER(DK227)),IF(AL227-VLOOKUP(BI227,NyRm!$L$2:$V$4,DK227,1)&lt;1,1,AL227-VLOOKUP(BI227,NyRm!$L$2:$V$4,DK227,1)),"")</f>
        <v/>
      </c>
      <c r="EB227" s="9" t="str">
        <f>IF(AND(ISNUMBER(AM227),ISNUMBER(DK227)),IF(AM227-VLOOKUP(BI227,NyFm!$L$2:$V$4,DK227,1)&lt;1,1,AM227-VLOOKUP(BI227,NyFm!$L$2:$V$4,DK227,1)),"")</f>
        <v/>
      </c>
      <c r="EC227" s="9" t="str">
        <f>IF(AND(ISNUMBER(DK227),DK227&lt;8),IF(AND(ISNUMBER(AN227),ISNUMBER(DK227)),IF(AN227-VLOOKUP(BI227,NyLi1R!$L$2:$V$4,DK227,1)&lt;1,1,AN227-VLOOKUP(BI227,NyLi1R!$L$2:$V$4,DK227,1)),""),"")</f>
        <v/>
      </c>
      <c r="ED227" s="9" t="str">
        <f>IF(AND(ISNUMBER(DK227),DK227&lt;8),IF(AND(ISNUMBER(AO227),ISNUMBER(DK227)),IF(AO227-VLOOKUP(BI227,NyLi1E!$L$2:$V$4,DK227,1)&lt;1,1,AO227-VLOOKUP(BI227,NyLi1E!$L$2:$V$4,DK227,1)),""),"")</f>
        <v/>
      </c>
      <c r="EE227" s="9" t="str">
        <f>IF(AND(ISNUMBER(DK227),DK227&lt;8),IF(AND(ISNUMBER(AP227),ISNUMBER(DK227)),IF(AP227-VLOOKUP(BI227,NyLi1T!$L$2:$V$4,DK227,1)&lt;1,1,AP227-VLOOKUP(BI227,NyLi1T!$L$2:$V$4,DK227,1)),""),"")</f>
        <v/>
      </c>
      <c r="EF227" s="9" t="str">
        <f>IF(AND(ISNUMBER(DK227),DK227&gt;7),IF(AND(ISNUMBER(AQ227),ISNUMBER(DK227)),IF(AQ227-VLOOKUP(BI227,NyLi2R!$L$2:$V$4,DK227,1)&lt;1,1,AQ227-VLOOKUP(BI227,NyLi2R!$L$2:$V$4,DK227,1)),""),"")</f>
        <v/>
      </c>
      <c r="EG227" s="9" t="str">
        <f>IF(AND(ISNUMBER(DK227),DK227&gt;7),IF(AND(ISNUMBER(AR227),ISNUMBER(DK227)),IF(AR227-VLOOKUP(BI227,NyLi2E!$L$2:$V$4,DK227,1)&lt;1,1,AR227-VLOOKUP(BI227,NyLi2E!$L$2:$V$4,DK227,1)),""),"")</f>
        <v/>
      </c>
      <c r="EH227" s="9" t="str">
        <f>IF(AND(ISNUMBER(DK227),DK227&gt;7),IF(AND(ISNUMBER(AS227),ISNUMBER(DK227)),IF(AS227-VLOOKUP(BI227,NyLi2T!$L$2:$V$4,DK227,1)&lt;1,1,AS227-VLOOKUP(BI227,NyLi2T!$L$2:$V$4,DK227,1)),""),"")</f>
        <v/>
      </c>
      <c r="EI227" s="9" t="str">
        <f>IF(AND(ISNUMBER(DK227),DK227&lt;8),IF(AND(ISNUMBER(AT227),ISNUMBER(DK227)),IF(AT227-VLOOKUP(BI227,NySs!$L$2:$V$4,DK227,1)&lt;1,1,AT227-VLOOKUP(BI227,NySs!$L$2:$V$4,DK227,1)),""),"")</f>
        <v/>
      </c>
      <c r="EJ227" s="9" t="str">
        <f>IF(AND(ISNUMBER(DK227),DK227&lt;9),IF(AND(ISNUMBER(AU227),ISNUMBER(DK227)),IF(AU227-VLOOKUP(BI227,NyEo!$L$2:$V$4,DK227,1)&lt;1,1,AU227-VLOOKUP(BI227,NyEo!$L$2:$V$4,DK227,1)),""),"")</f>
        <v/>
      </c>
      <c r="EK227" s="9" t="str">
        <f>IF(AND(ISNUMBER(DK227),DK227&gt;7),IF(AND(ISNUMBER(AV227),ISNUMBER(DK227)),IF(AV227-VLOOKUP(BI227,NyHt!$L$2:$V$4,DK227,1)&lt;1,1,AV227-VLOOKUP(BI227,NyHt!$L$2:$V$4,DK227,1)),""),"")</f>
        <v/>
      </c>
      <c r="EL227" s="9" t="str">
        <f>IF(AND(ISNUMBER(AW227),ISNUMBER(DK227)),IF(AW227-VLOOKUP(BI227,NySiF!$L$2:$V$4,DK227,1)&lt;1,1,AW227-VLOOKUP(BI227,NySiF!$L$2:$V$4,DK227,1)),"")</f>
        <v/>
      </c>
      <c r="EM227" s="9" t="str">
        <f>IF(AND(ISNUMBER(AX227),ISNUMBER(DK227)),IF(AX227-VLOOKUP(BI227,NySiB!$L$2:$V$4,DK227,1)&lt;1,1,AX227-VLOOKUP(BI227,NySiB!$L$2:$V$4,DK227,1)),"")</f>
        <v/>
      </c>
      <c r="EN227" s="9" t="str">
        <f>IF(AND(ISNUMBER(AY227),ISNUMBER(DK227)),IF(AY227-VLOOKUP(BI227,NySiT!$L$2:$V$4,DK227,1)&lt;1,1,AY227-VLOOKUP(BI227,NySiT!$L$2:$V$4,DK227,1)),"")</f>
        <v/>
      </c>
      <c r="EO227" s="9" t="str">
        <f>IF(AND(ISNUMBER(AZ227),ISNUMBER(DK227)),IF(AZ227-VLOOKUP(BI227,NyVs!$L$2:$V$4,DK227,1)&lt;1,1,AZ227-VLOOKUP(BI227,NyVs!$L$2:$V$4,DK227,1)),"")</f>
        <v/>
      </c>
      <c r="EP227" s="9" t="str">
        <f>IF(AND(ISNUMBER(BA227),ISNUMBER(DK227)),IF(BA227-VLOOKUP(BI227,NyPp!$L$2:$V$4,DK227,1)&lt;1,1,BA227-VLOOKUP(BI227,NyPp!$L$2:$V$4,DK227,1)),"")</f>
        <v/>
      </c>
      <c r="EQ227" s="9" t="str">
        <f>IF(AND(ISNUMBER(BB227),ISNUMBER(DK227)),IF(BB227-VLOOKUP(BI227,NyIGS!$L$2:$V$4,DK227,1)&lt;40,40,BB227-VLOOKUP(BI227,NyIGS!$L$2:$V$4,DK227,1)),"")</f>
        <v/>
      </c>
      <c r="ER227" s="9" t="str">
        <f>IF(AND(ISNUMBER(BC227),ISNUMBER(DK227)),IF(BC227-VLOOKUP(BI227,NyIRS!$L$2:$V$4,DK227,1)&lt;40,40,BC227-VLOOKUP(BI227,NyIRS!$L$2:$V$4,DK227,1)),"")</f>
        <v/>
      </c>
      <c r="ES227" s="9" t="str">
        <f>IF(AND(ISNUMBER(BD227),ISNUMBER(DK227)),IF(BD227-VLOOKUP(BI227,NyIES!$L$2:$V$4,DK227,1)&lt;40,40,BD227-VLOOKUP(BI227,NyIES!$L$2:$V$4,DK227,1)),"")</f>
        <v/>
      </c>
      <c r="ET227" s="9" t="str">
        <f>IF(AND(ISNUMBER(BE227),ISNUMBER(DK227)),IF(BE227-VLOOKUP(BI227,NyISI!$L$2:$V$4,DK227,1)&lt;40,40,BE227-VLOOKUP(BI227,NyISI!$L$2:$V$4,DK227,1)),"")</f>
        <v/>
      </c>
      <c r="EU227" s="9" t="str">
        <f>IF(AND(ISNUMBER(DK227),DK227&lt;8),IF(AND(ISNUMBER(BF227),ISNUMBER(DK227)),IF(BF227-VLOOKUP(BI227,NyISS!$L$2:$V$4,DK227,1)&lt;40,40,BF227-VLOOKUP(BI227,NyISS!$L$2:$V$4,DK227,1)),""),"")</f>
        <v/>
      </c>
      <c r="EV227" s="9" t="str">
        <f>IF(AND(ISNUMBER(DK227),DK227&gt;7),IF(AND(ISNUMBER(BG227),ISNUMBER(DK227)),IF(BG227-VLOOKUP(BI227,NyISM!$L$2:$V$4,DK227,1)&lt;40,40,BG227-VLOOKUP(BI227,NyISM!$L$2:$V$4,DK227,1)),""),"")</f>
        <v/>
      </c>
      <c r="EW227" s="9" t="str">
        <f>IF(AND(ISNUMBER(BH227),ISNUMBER(DK227)),IF(BH227-VLOOKUP(BI227,NyIAM!$L$2:$V$4,DK227,1)&lt;40,40,BH227-VLOOKUP(BI227,NyIAM!$L$2:$V$4,DK227,1)),"")</f>
        <v/>
      </c>
      <c r="EX227" s="9" t="str">
        <f>IF(AND(ISNUMBER(AJ227),ISNUMBER(DK227)),IF(AJ227+VLOOKUP(BI227,NyFi!$L$2:$V$4,DK227,1)&gt;19,19,AJ227+VLOOKUP(BI227,NyFi!$L$2:$V$4,DK227,1)),"")</f>
        <v/>
      </c>
      <c r="EY227" s="9" t="str">
        <f>IF(AND(ISNUMBER(DK227),DK227&lt;8),IF(AND(ISNUMBER(AK227),ISNUMBER(DK227)),IF(AK227+VLOOKUP(BI227,NyGs!$L$2:$V$4,DK227,1)&gt;19,19,AK227+VLOOKUP(BI227,NyGs!$L$2:$V$4,DK227,1)),""),"")</f>
        <v/>
      </c>
      <c r="EZ227" s="9" t="str">
        <f>IF(AND(ISNUMBER(AL227),ISNUMBER(DK227)),IF(AL227+VLOOKUP(BI227,NyRm!$L$2:$V$4,DK227,1)&gt;19,19,AL227+VLOOKUP(BI227,NyRm!$L$2:$V$4,DK227,1)),"")</f>
        <v/>
      </c>
      <c r="FA227" s="9" t="str">
        <f>IF(AND(ISNUMBER(AM227),ISNUMBER(DK227)),IF(AM227+VLOOKUP(BI227,NyFm!$L$2:$V$4,DK227,1)&gt;19,19,AM227+VLOOKUP(BI227,NyFm!$L$2:$V$4,DK227,1)),"")</f>
        <v/>
      </c>
      <c r="FB227" s="9" t="str">
        <f>IF(AND(ISNUMBER(DK227),DK227&lt;8),IF(AND(ISNUMBER(AN227),ISNUMBER(DK227)),IF(AN227+VLOOKUP(BI227,NyLi1R!$L$2:$V$4,DK227,1)&gt;19,19,AN227+VLOOKUP(BI227,NyLi1R!$L$2:$V$4,DK227,1)),""),"")</f>
        <v/>
      </c>
      <c r="FC227" s="9" t="str">
        <f>IF(AND(ISNUMBER(DK227),DK227&lt;8),IF(AND(ISNUMBER(AO227),ISNUMBER(DK227)),IF(AO227+VLOOKUP(BI227,NyLi1E!$L$2:$V$4,DK227,1)&gt;19,19,AO227+VLOOKUP(BI227,NyLi1E!$L$2:$V$4,DK227,1)),""),"")</f>
        <v/>
      </c>
      <c r="FD227" s="9" t="str">
        <f>IF(AND(ISNUMBER(DK227),DK227&lt;8),IF(AND(ISNUMBER(AP227),ISNUMBER(DK227)),IF(AP227+VLOOKUP(BI227,NyLi1T!$L$2:$V$4,DK227,1)&gt;19,19,AP227+VLOOKUP(BI227,NyLi1T!$L$2:$V$4,DK227,1)),""),"")</f>
        <v/>
      </c>
      <c r="FE227" s="9" t="str">
        <f>IF(AND(ISNUMBER(DK227),DK227&gt;7),IF(AND(ISNUMBER(AQ227),ISNUMBER(DK227)),IF(AQ227+VLOOKUP(BI227,NyLi2R!$L$2:$V$4,DK227,1)&gt;19,19,AQ227+VLOOKUP(BI227,NyLi2R!$L$2:$V$4,DK227,1)),""),"")</f>
        <v/>
      </c>
      <c r="FF227" s="9" t="str">
        <f>IF(AND(ISNUMBER(DK227),DK227&gt;7),IF(AND(ISNUMBER(AR227),ISNUMBER(DK227)),IF(AR227+VLOOKUP(BI227,NyLi2E!$L$2:$V$4,DK227,1)&gt;19,19,AR227+VLOOKUP(BI227,NyLi2E!$L$2:$V$4,DK227,1)),""),"")</f>
        <v/>
      </c>
      <c r="FG227" s="9" t="str">
        <f>IF(AND(ISNUMBER(DK227),DK227&gt;7),IF(AND(ISNUMBER(AS227),ISNUMBER(DK227)),IF(AS227+VLOOKUP(BI227,NyLi2T!$L$2:$V$4,DK227,1)&gt;19,19,AS227+VLOOKUP(BI227,NyLi2T!$L$2:$V$4,DK227,1)),""),"")</f>
        <v/>
      </c>
      <c r="FH227" s="9" t="str">
        <f>IF(AND(ISNUMBER(DK227),DK227&lt;8),IF(AND(ISNUMBER(AT227),ISNUMBER(DK227)),IF(AT227+VLOOKUP(BI227,NySs!$L$2:$V$4,DK227,1)&gt;19,19,AT227+VLOOKUP(BI227,NySs!$L$2:$V$4,DK227,1)),""),"")</f>
        <v/>
      </c>
      <c r="FI227" s="9" t="str">
        <f>IF(AND(ISNUMBER(DK227),DK227&lt;9),IF(AND(ISNUMBER(AU227),ISNUMBER(DK227)),IF(AU227+VLOOKUP(BI227,NyEo!$L$2:$V$4,DK227,1)&gt;19,19,AU227+VLOOKUP(BI227,NyEo!$L$2:$V$4,DK227,1)),""),"")</f>
        <v/>
      </c>
      <c r="FJ227" s="9" t="str">
        <f>IF(AND(ISNUMBER(DK227),DK227&gt;7),IF(AND(ISNUMBER(AV227),ISNUMBER(DK227)),IF(AV227+VLOOKUP(BI227,NyHt!$L$2:$V$4,DK227,1)&gt;19,19,AV227+VLOOKUP(BI227,NyHt!$L$2:$V$4,DK227,1)),""),"")</f>
        <v/>
      </c>
      <c r="FK227" s="9" t="str">
        <f>IF(AND(ISNUMBER(AW227),ISNUMBER(DK227)),IF(AW227+VLOOKUP(BI227,NySiF!$L$2:$V$4,DK227,1)&gt;19,19,AW227+VLOOKUP(BI227,NySiF!$L$2:$V$4,DK227,1)),"")</f>
        <v/>
      </c>
      <c r="FL227" s="9" t="str">
        <f>IF(AND(ISNUMBER(AX227),ISNUMBER(DK227)),IF(AX227+VLOOKUP(BI227,NySiB!$L$2:$V$4,DK227,1)&gt;19,19,AX227+VLOOKUP(BI227,NySiB!$L$2:$V$4,DK227,1)),"")</f>
        <v/>
      </c>
      <c r="FM227" s="9" t="str">
        <f>IF(AND(ISNUMBER(AY227),ISNUMBER(DK227)),IF(AY227+VLOOKUP(BI227,NySiT!$L$2:$V$4,DK227,1)&gt;19,19,AY227+VLOOKUP(BI227,NySiT!$L$2:$V$4,DK227,1)),"")</f>
        <v/>
      </c>
      <c r="FN227" s="9" t="str">
        <f>IF(AND(ISNUMBER(AZ227),ISNUMBER(DK227)),IF(AZ227+VLOOKUP(BI227,NyVs!$L$2:$V$4,DK227,1)&gt;19,19,AZ227+VLOOKUP(BI227,NyVs!$L$2:$V$4,DK227,1)),"")</f>
        <v/>
      </c>
      <c r="FO227" s="9" t="str">
        <f>IF(AND(ISNUMBER(BA227),ISNUMBER(DK227)),IF(BA227+VLOOKUP(BI227,NyPp!$L$2:$V$4,DK227,1)&gt;19,19,BA227+VLOOKUP(BI227,NyPp!$L$2:$V$4,DK227,1)),"")</f>
        <v/>
      </c>
      <c r="FP227" s="9" t="str">
        <f>IF(AND(ISNUMBER(BB227),ISNUMBER(DK227)),IF(BB227+VLOOKUP(BI227,NyIGS!$L$2:$V$4,DK227,1)&gt;160,160,BB227+VLOOKUP(BI227,NyIGS!$L$2:$V$4,DK227,1)),"")</f>
        <v/>
      </c>
      <c r="FQ227" s="9" t="str">
        <f>IF(AND(ISNUMBER(BC227),ISNUMBER(DK227)),IF(BC227+VLOOKUP(BI227,NyIRS!$L$2:$V$4,DK227,1)&gt;160,160,BC227+VLOOKUP(BI227,NyIRS!$L$2:$V$4,DK227,1)),"")</f>
        <v/>
      </c>
      <c r="FR227" s="9" t="str">
        <f>IF(AND(ISNUMBER(BD227),ISNUMBER(DK227)),IF(BD227+VLOOKUP(BI227,NyIES!$L$2:$V$4,DK227,1)&gt;160,160, BD227+VLOOKUP(BI227,NyIES!$L$2:$V$4,DK227,1)),"")</f>
        <v/>
      </c>
      <c r="FS227" s="9" t="str">
        <f>IF(AND(ISNUMBER(BE227),ISNUMBER(DK227)),IF(BE227+VLOOKUP(BI227,NyISI!$L$2:$V$4,DK227,1)&gt;160,160,BE227+VLOOKUP(BI227,NyISI!$L$2:$V$4,DK227,1)),"")</f>
        <v/>
      </c>
      <c r="FT227" s="9" t="str">
        <f>IF(AND(ISNUMBER(DK227),DK227&lt;8),IF(AND(ISNUMBER(BF227),ISNUMBER(DK227)),IF(BF227+VLOOKUP(BI227,NyISS!$L$2:$V$4,DK227,1)&gt;160,160,BF227+VLOOKUP(BI227,NyISS!$L$2:$V$4,DK227,1)),""),"")</f>
        <v/>
      </c>
      <c r="FU227" s="9" t="str">
        <f>IF(AND(ISNUMBER(DK227),DK227&gt;7),IF(AND(ISNUMBER(BG227),ISNUMBER(DK227)),IF(BG227+VLOOKUP(BI227,NyISM!$L$2:$V$4,DK227,1)&gt;160,160,BG227+VLOOKUP(BI227,NyISM!$L$2:$V$4,DK227,1)),""),"")</f>
        <v/>
      </c>
      <c r="FV227" s="9" t="str">
        <f>IF(AND(ISNUMBER(BH227),ISNUMBER(DK227)),IF(BH227+VLOOKUP(BI227,NyIAM!$L$2:$V$4,DK227,1)&gt;160,160,BH227+VLOOKUP(BI227,NyIAM!$L$2:$V$4,DK227,1)),"")</f>
        <v/>
      </c>
    </row>
    <row r="228" spans="1:178" x14ac:dyDescent="0.2">
      <c r="A228" s="51"/>
      <c r="B228" s="51"/>
      <c r="C228" s="51"/>
      <c r="D228" s="51"/>
      <c r="E228" s="51"/>
      <c r="F228" s="51"/>
      <c r="G228" s="51"/>
      <c r="H228" s="51"/>
      <c r="I228" s="51"/>
      <c r="J228" s="52"/>
      <c r="K228" s="52"/>
      <c r="L228" s="53"/>
      <c r="M228" s="53"/>
      <c r="N228" s="58" t="str">
        <f t="shared" si="66"/>
        <v/>
      </c>
      <c r="O228" s="53"/>
      <c r="P228" s="53"/>
      <c r="Q228" s="53"/>
      <c r="R228" s="53"/>
      <c r="S228" s="53"/>
      <c r="T228" s="53"/>
      <c r="U228" s="53"/>
      <c r="V228" s="53"/>
      <c r="W228" s="53"/>
      <c r="X228" s="53"/>
      <c r="Y228" s="53"/>
      <c r="Z228" s="53"/>
      <c r="AA228" s="53"/>
      <c r="AB228" s="53"/>
      <c r="AC228" s="53"/>
      <c r="AD228" s="53"/>
      <c r="AE228" s="53"/>
      <c r="AF228" s="53"/>
      <c r="AG228" s="53"/>
      <c r="AH228" s="53"/>
      <c r="AI228" s="53"/>
      <c r="AJ228" s="4" t="str">
        <f>IF(O228="","",IF(ISNUMBER(N228),VLOOKUP(O228,NyFi!$A$2:$K$40,DK228),""))</f>
        <v/>
      </c>
      <c r="AK228" s="4" t="str">
        <f>IF(P228="","",IF(AND(ISNUMBER(N228),DK228&lt;8),VLOOKUP(P228,NyGs!$A$2:$G$41,DK228),""))</f>
        <v/>
      </c>
      <c r="AL228" s="4" t="str">
        <f>IF(AA228="","",IF(ISNUMBER(N228),VLOOKUP(AA228,NyRm!$A$2:$K$56,DK228),""))</f>
        <v/>
      </c>
      <c r="AM228" s="4" t="str">
        <f>IF(Z228="","",IF(ISNUMBER(N228),VLOOKUP(Z228,NyFm!$A$2:$K$46,DK228),""))</f>
        <v/>
      </c>
      <c r="AN228" s="4" t="str">
        <f>IF(U228="","",IF(AND(ISNUMBER(N228),DK228&lt;8),VLOOKUP(U228,NyLi1R!$A$2:$G$20,DK228),""))</f>
        <v/>
      </c>
      <c r="AO228" s="4" t="str">
        <f>IF(V228="","",IF(AND(ISNUMBER(N228),DK228&lt;8),VLOOKUP(V228,NyLi1E!$A$2:$G$20,DK228),""))</f>
        <v/>
      </c>
      <c r="AP228" s="4" t="str">
        <f>IF(AND(ISNUMBER(N228),ISNUMBER(AN228),ISNUMBER(AO228),DK228&lt;8),VLOOKUP(AN228+AO228,NyLi1T!$A$2:$G$40,DK228),"")</f>
        <v/>
      </c>
      <c r="AQ228" s="4" t="str">
        <f>IF(W228="","",IF(AND(ISNUMBER(N228),DK228&gt;7),VLOOKUP(W228,NyLi2R!$A$2:$K$20,DK228),""))</f>
        <v/>
      </c>
      <c r="AR228" s="4" t="str">
        <f>IF(X228="","",IF(AND(ISNUMBER(N228),DK228&gt;7),VLOOKUP(X228,NyLi2E!$A$2:$K$20,DK228),""))</f>
        <v/>
      </c>
      <c r="AS228" s="4" t="str">
        <f>IF(AND(ISNUMBER(N228),ISNUMBER(AQ228),ISNUMBER(AR228),DK228&gt;7),VLOOKUP(AQ228+AR228,NyLi2T!$A$2:$K$40,DK228),"")</f>
        <v/>
      </c>
      <c r="AT228" s="4" t="str">
        <f>IF(AE228="","",IF(AND(ISNUMBER(N228),DK228&lt;8),VLOOKUP(AE228,NySs!$A$2:$G$28,DK228),""))</f>
        <v/>
      </c>
      <c r="AU228" s="4" t="str">
        <f>IF(AD228="","",IF(AND(ISNUMBER(N228),DK228&lt;9),VLOOKUP(AD228,NyEo!$A$2:$H$22,DK228),""))</f>
        <v/>
      </c>
      <c r="AV228" s="4" t="str">
        <f>IF(Q228="","",IF(AND(ISNUMBER(N228),DK228&gt;7),VLOOKUP(Q228,NyHt!$A$2:$K$17,DK228),""))</f>
        <v/>
      </c>
      <c r="AW228" s="4" t="str">
        <f>IF(R228="","",IF(ISNUMBER(N228),VLOOKUP(R228,NySiF!$A$2:$K$18,DK228),""))</f>
        <v/>
      </c>
      <c r="AX228" s="4" t="str">
        <f>IF(S228="","",IF(ISNUMBER(N228),VLOOKUP(S228,NySiB!$A$2:$K$16,DK228),""))</f>
        <v/>
      </c>
      <c r="AY228" s="4" t="str">
        <f>IF(T228="","",IF(ISNUMBER(N228),VLOOKUP(T228,NySiT!$A$2:$K$32,DK228),""))</f>
        <v/>
      </c>
      <c r="AZ228" s="4" t="str">
        <f>IF(Y228="","",IF(ISNUMBER(N228),VLOOKUP(Y228,NyVs!$A$2:$K$86,DK228),""))</f>
        <v/>
      </c>
      <c r="BA228" s="4" t="str">
        <f>IF(AI228="","",IF(ISNUMBER(N228),VLOOKUP(AI228,NyPp!$A$2:$K$202,DK228),""))</f>
        <v/>
      </c>
      <c r="BB228" s="4" t="str">
        <f>IF(AND(ISNUMBER(AJ228),ISNUMBER(AK228),ISNUMBER(AL228),ISNUMBER(AM228),DK228&lt;8),IF(COUNTIF(O228,0)+COUNTIF(P228,0)+COUNTIF(AA228,0)+COUNTIF(Z228,0)&gt;1,"",VLOOKUP(AJ228+AK228+AL228+AM228,NyIGS!$A$2:$K$78,DK228)),IF(AND(ISNUMBER(AJ228),ISNUMBER(AL228),ISNUMBER(AM228),ISNUMBER(AS228),DK228&gt;7),IF(COUNTIF(O228,0)+COUNTIF(AA228,0)+COUNTIF(Z228,0)+AND(COUNTIF(W228,0),COUNTIF(X228,0))&gt;1,"",VLOOKUP(AJ228+AL228+AM228+AS228,NyIGS!$A$2:$K$78,DK228)),""))</f>
        <v/>
      </c>
      <c r="BC228" s="4" t="str">
        <f>IF(AND(ISNUMBER(AJ228),ISNUMBER(AN228),ISNUMBER(AT228),DK228&lt;8),IF(COUNTIF(O228,0)+COUNTIF(U228,0)+COUNTIF(AE228,0)&gt;1,"",VLOOKUP(AJ228+AN228+AT228,NyIRS!$A$2:$K$59,DK228)),IF(AND(ISNUMBER(AJ228),ISNUMBER(AQ228),DK228&gt;7),IF(COUNTIF(O228,0)+COUNTIF(W228,0)&gt;1,"",VLOOKUP(AJ228+AQ228,NyIRS!$A$2:$K$59,DK228)),""))</f>
        <v/>
      </c>
      <c r="BD228" s="4" t="str">
        <f>IF(AND(ISNUMBER(AK228),ISNUMBER(AL228),ISNUMBER(AM228),DK228&lt;8),IF(COUNTIF(P228,0)+COUNTIF(AA228,0)+COUNTIF(Z228,0)&gt;1,"",VLOOKUP(AK228+AL228+AM228,NyIES!$A$2:$K$59,DK228)),IF(AND(ISNUMBER(AL228),ISNUMBER(AM228),ISNUMBER(AR228),DK228&gt;7),IF(COUNTIF(AA228,0)+COUNTIF(Z228,0)+COUNTIF(X228,0)&gt;1,"",VLOOKUP(AL228+AM228+AR228,NyIES!$A$2:$K$59,DK228)),""))</f>
        <v/>
      </c>
      <c r="BE228" s="4" t="str">
        <f>IF(AND(ISNUMBER(AJ228),ISNUMBER(AP228),ISNUMBER(AU228),DK228&lt;8),IF(COUNTIF(O228,0)+AND(COUNTIF(U228,0),COUNTIF(V228,0))+COUNTIF(AD228,0)&gt;1,"",VLOOKUP(AJ228+AP228+AU228,NyISI!$A$2:$K$59,DK228)),IF(AND(ISNUMBER(AS228),ISNUMBER(AU228),ISNUMBER(AV228),DK228=8),IF(COUNTIF(AD228,0)+COUNTIF(Q228,0)+AND(COUNTIF(W228,0),COUNTIF(X228,0))&gt;1,"",VLOOKUP(AS228+AU228+AV228,NyISI!$A$2:$K$59,DK228)),IF(AND(ISNUMBER(AS228),ISNUMBER(AV228),DK228&gt;8),IF(COUNTIF(Q228,0)+AND(COUNTIF(W228,0),COUNTIF(X228,0))&gt;1,"",VLOOKUP(AS228+AV228,NyISI!$A$2:$K$59,DK228)),"")))</f>
        <v/>
      </c>
      <c r="BF228" s="4" t="str">
        <f>IF(AND(ISNUMBER(AT228),ISNUMBER(AK228),ISNUMBER(AL228),ISNUMBER(AM228),DK228&lt;8),IF(COUNTIF(P228,0)+COUNTIF(AA228,0)+COUNTIF(Z228,0)+COUNTIF(AE228,0)&gt;1,"",VLOOKUP(AT228+AK228+AL228+AM228,NyISS!$A$2:$G$78,DK228)),"")</f>
        <v/>
      </c>
      <c r="BG228" s="4" t="str">
        <f>IF(AND(ISNUMBER(AJ228),ISNUMBER(AL228),ISNUMBER(AM228),DK228&gt;7),IF(COUNTIF(O228,0)+COUNTIF(AA228,0)+COUNTIF(Z228,0)&gt;1,"",VLOOKUP(AJ228+AL228+AM228,NyISM!$A$2:$K$59,DK228)),"")</f>
        <v/>
      </c>
      <c r="BH228" s="4" t="str">
        <f>IF(AND(ISNUMBER(AY228),ISNUMBER(AZ228)),IF(COUNTIF(T228,0)+COUNTIF(Y228,0)&gt;1,"",VLOOKUP(AY228+AZ228,NyIAM!$A$2:$K$40,DK228)),"")</f>
        <v/>
      </c>
      <c r="BJ228" s="4" t="str">
        <f>IF(ISNUMBER(BB228),VLOOKUP(BB228,Percentil!$A$2:$B$122,2,1),"")</f>
        <v/>
      </c>
      <c r="BK228" s="4" t="str">
        <f>IF(ISNUMBER(BC228),VLOOKUP(BC228,Percentil!$A$2:$B$122,2,1),"")</f>
        <v/>
      </c>
      <c r="BL228" s="4" t="str">
        <f>IF(ISNUMBER(BD228),VLOOKUP(BD228,Percentil!$A$2:$B$122,2,1),"")</f>
        <v/>
      </c>
      <c r="BM228" s="4" t="str">
        <f>IF(ISNUMBER(BE228),VLOOKUP(BE228,Percentil!$A$2:$B$122,2,1),"")</f>
        <v/>
      </c>
      <c r="BN228" s="4" t="str">
        <f>IF(ISNUMBER(BF228),VLOOKUP(BF228,Percentil!$A$2:$B$122,2,1),"")</f>
        <v/>
      </c>
      <c r="BO228" s="4" t="str">
        <f>IF(ISNUMBER(BG228),VLOOKUP(BG228,Percentil!$A$2:$B$122,2,1),"")</f>
        <v/>
      </c>
      <c r="BP228" s="4" t="str">
        <f>IF(ISNUMBER(BH228),VLOOKUP(BH228,Percentil!$A$2:$B$122,2,1),"")</f>
        <v/>
      </c>
      <c r="BQ228" s="4" t="str">
        <f>IF(AND(ISNUMBER(AJ228),ISNUMBER(DK228)),IF(AJ228-VLOOKUP(BI228,NyFi!$L$2:$V$4,DK228,1)&lt;1,1 &amp; " - " &amp; AJ228+VLOOKUP(BI228,NyFi!$L$2:$V$4,DK228,1),IF(AJ228+VLOOKUP(BI228,NyFi!$L$2:$V$4,DK228,1)&gt;19,AJ228-VLOOKUP(BI228,NyFi!$L$2:$V$4,DK228,1) &amp; " - " &amp; 19,AJ228-VLOOKUP(BI228,NyFi!$L$2:$V$4,DK228,1) &amp; " - " &amp; AJ228+VLOOKUP(BI228,NyFi!$L$2:$V$4,DK228,1))),"")</f>
        <v/>
      </c>
      <c r="BR228" s="4" t="str">
        <f>IF(AND(ISNUMBER(DK228),DK228&lt;8),IF(AND(ISNUMBER(AK228),ISNUMBER(DK228)),IF(AK228-VLOOKUP(BI228,NyGs!$L$2:$V$4,DK228,1)&lt;1,1 &amp; " - " &amp; AK228+VLOOKUP(BI228,NyGs!$L$2:$V$4,DK228,1),IF(AK228+VLOOKUP(BI228,NyGs!$L$2:$V$4,DK228,1)&gt;19,AK228-VLOOKUP(BI228,NyGs!$L$2:$V$4,DK228,1) &amp; " - " &amp; 19,AK228-VLOOKUP(BI228,NyGs!$L$2:$V$4,DK228,1) &amp; " - " &amp; AK228+VLOOKUP(BI228,NyGs!$L$2:$V$4,DK228,1))),""),"")</f>
        <v/>
      </c>
      <c r="BS228" s="4" t="str">
        <f>IF(AND(ISNUMBER(AL228),ISNUMBER(DK228)),IF(AL228-VLOOKUP(BI228,NyRm!$L$2:$V$4,DK228,1)&lt;1,1 &amp; " - " &amp; AL228+VLOOKUP(BI228,NyRm!$L$2:$V$4,DK228,1),IF(AL228+VLOOKUP(BI228,NyRm!$L$2:$V$4,DK228,1)&gt;19,AL228-VLOOKUP(BI228,NyRm!$L$2:$V$4,DK228,1) &amp; " - " &amp; 19,AL228-VLOOKUP(BI228,NyRm!$L$2:$V$4,DK228,1) &amp; " - " &amp; AL228+VLOOKUP(BI228,NyRm!$L$2:$V$4,DK228,1))),"")</f>
        <v/>
      </c>
      <c r="BT228" s="4" t="str">
        <f>IF(AND(ISNUMBER(AM228),ISNUMBER(DK228)),IF(AM228-VLOOKUP(BI228,NyFm!$L$2:$V$4,DK228,1)&lt;1,1 &amp; " - " &amp; AM228+VLOOKUP(BI228,NyFm!$L$2:$V$4,DK228,1),IF(AM228+VLOOKUP(BI228,NyFm!$L$2:$V$4,DK228,1)&gt;19,AM228-VLOOKUP(BI228,NyFm!$L$2:$V$4,DK228,1) &amp; " - " &amp; 19,AM228-VLOOKUP(BI228,NyFm!$L$2:$V$4,DK228,1) &amp; " - " &amp; AM228+VLOOKUP(BI228,NyFm!$L$2:$V$4,DK228,1))),"")</f>
        <v/>
      </c>
      <c r="BU228" s="4" t="str">
        <f>IF(AND(ISNUMBER(DK228),DK228&lt;8),IF(AND(ISNUMBER(AN228),ISNUMBER(DK228)),IF(AN228-VLOOKUP(BI228,NyLi1R!$L$2:$V$4,DK228,1)&lt;1,1 &amp; " - " &amp; AN228+VLOOKUP(BI228,NyLi1R!$L$2:$V$4,DK228,1),IF(AN228+VLOOKUP(BI228,NyLi1R!$L$2:$V$4,DK228,1)&gt;19,AN228-VLOOKUP(BI228,NyLi1R!$L$2:$V$4,DK228,1) &amp; " - " &amp; 19,AN228-VLOOKUP(BI228,NyLi1R!$L$2:$V$4,DK228,1) &amp; " - " &amp; AN228+VLOOKUP(BI228,NyLi1R!$L$2:$V$4,DK228,1))),""),"")</f>
        <v/>
      </c>
      <c r="BV228" s="4" t="str">
        <f>IF(AND(ISNUMBER(DK228),DK228&lt;8),IF(AND(ISNUMBER(AO228),ISNUMBER(DK228)),IF(AO228-VLOOKUP(BI228,NyLi1E!$L$2:$V$4,DK228,1)&lt;1,1 &amp; " - " &amp; AO228+VLOOKUP(BI228,NyLi1E!$L$2:$V$4,DK228,1),IF(AO228+VLOOKUP(BI228,NyLi1E!$L$2:$V$4,DK228,1)&gt;19,AO228-VLOOKUP(BI228,NyLi1E!$L$2:$V$4,DK228,1) &amp; " - " &amp; 19,AO228-VLOOKUP(BI228,NyLi1E!$L$2:$V$4,DK228,1) &amp; " - " &amp; AO228+VLOOKUP(BI228,NyLi1E!$L$2:$V$4,DK228,1))),""),"")</f>
        <v/>
      </c>
      <c r="BW228" s="4" t="str">
        <f>IF(AND(ISNUMBER(DK228),DK228&lt;8),IF(AND(ISNUMBER(AP228),ISNUMBER(DK228)),IF(AP228-VLOOKUP(BI228,NyLi1T!$L$2:$V$4,DK228,1)&lt;1,1 &amp; " - " &amp; AP228+VLOOKUP(BI228,NyLi1T!$L$2:$V$4,DK228,1),IF(AP228+VLOOKUP(BI228,NyLi1T!$L$2:$V$4,DK228,1)&gt;19,AP228-VLOOKUP(BI228,NyLi1T!$L$2:$V$4,DK228,1) &amp; " - " &amp; 19,AP228-VLOOKUP(BI228,NyLi1T!$L$2:$V$4,DK228,1) &amp; " - " &amp; AP228+VLOOKUP(BI228,NyLi1T!$L$2:$V$4,DK228,1))),""),"")</f>
        <v/>
      </c>
      <c r="BX228" s="4" t="str">
        <f>IF(AND(ISNUMBER(DK228),DK228&gt;7),IF(AND(ISNUMBER(AQ228),ISNUMBER(DK228)),IF(AQ228-VLOOKUP(BI228,NyLi2R!$L$2:$V$4,DK228,1)&lt;1,1 &amp; " - " &amp; AQ228+VLOOKUP(BI228,NyLi2R!$L$2:$V$4,DK228,1),IF(AQ228+VLOOKUP(BI228,NyLi2R!$L$2:$V$4,DK228,1)&gt;19,AQ228-VLOOKUP(BI228,NyLi2R!$L$2:$V$4,DK228,1) &amp; " - " &amp; 19,AQ228-VLOOKUP(BI228,NyLi2R!$L$2:$V$4,DK228,1) &amp; " - " &amp; AQ228+VLOOKUP(BI228,NyLi2R!$L$2:$V$4,DK228,1))),""),"")</f>
        <v/>
      </c>
      <c r="BY228" s="4" t="str">
        <f>IF(AND(ISNUMBER(DK228),DK228&gt;7),IF(AND(ISNUMBER(AR228),ISNUMBER(DK228)),IF(AR228-VLOOKUP(BI228,NyLi2E!$L$2:$V$4,DK228,1)&lt;1,1 &amp; " - " &amp; AR228+VLOOKUP(BI228,NyLi2E!$L$2:$V$4,DK228,1),IF(AR228+VLOOKUP(BI228,NyLi2E!$L$2:$V$4,DK228,1)&gt;19,AR228-VLOOKUP(BI228,NyLi2E!$L$2:$V$4,DK228,1) &amp; " - " &amp; 19,AR228-VLOOKUP(BI228,NyLi2E!$L$2:$V$4,DK228,1) &amp; " - " &amp; AR228+VLOOKUP(BI228,NyLi2E!$L$2:$V$4,DK228,1))),""),"")</f>
        <v/>
      </c>
      <c r="BZ228" s="4" t="str">
        <f>IF(AND(ISNUMBER(DK228),DK228&gt;7),IF(AND(ISNUMBER(AS228),ISNUMBER(DK228)),IF(AS228-VLOOKUP(BI228,NyLi2T!$L$2:$V$4,DK228,1)&lt;1,1 &amp; " - " &amp; AS228+VLOOKUP(BI228,NyLi2T!$L$2:$V$4,DK228,1),IF(AS228+VLOOKUP(BI228,NyLi2T!$L$2:$V$4,DK228,1)&gt;19,AS228-VLOOKUP(BI228,NyLi2T!$L$2:$V$4,DK228,1) &amp; " - " &amp; 19,AS228-VLOOKUP(BI228,NyLi2T!$L$2:$V$4,DK228,1) &amp; " - " &amp; AS228+VLOOKUP(BI228,NyLi2T!$L$2:$V$4,DK228,1))),""),"")</f>
        <v/>
      </c>
      <c r="CA228" s="4" t="str">
        <f>IF(AND(ISNUMBER(DK228),DK228&lt;8),IF(AND(ISNUMBER(AT228),ISNUMBER(DK228)),IF(AT228-VLOOKUP(BI228,NySs!$L$2:$V$4,DK228,1)&lt;1,1 &amp; " - " &amp; AT228+VLOOKUP(BI228,NySs!$L$2:$V$4,DK228,1),IF(AT228+VLOOKUP(BI228,NySs!$L$2:$V$4,DK228,1)&gt;19,AT228-VLOOKUP(BI228,NySs!$L$2:$V$4,DK228,1) &amp; " - " &amp; 19,AT228-VLOOKUP(BI228,NySs!$L$2:$V$4,DK228,1) &amp; " - " &amp; AT228+VLOOKUP(BI228,NySs!$L$2:$V$4,DK228,1))),""),"")</f>
        <v/>
      </c>
      <c r="CB228" s="4" t="str">
        <f>IF(AND(ISNUMBER(DK228),DK228&lt;9),IF(AND(ISNUMBER(AU228),ISNUMBER(DK228)),IF(AU228-VLOOKUP(BI228,NyEo!$L$2:$V$4,DK228,1)&lt;1,1 &amp; " - " &amp; AU228+VLOOKUP(BI228,NyEo!$L$2:$V$4,DK228,1),IF(AU228+VLOOKUP(BI228,NyEo!$L$2:$V$4,DK228,1)&gt;19,AU228-VLOOKUP(BI228,NyEo!$L$2:$V$4,DK228,1) &amp; " - " &amp; 19,AU228-VLOOKUP(BI228,NyEo!$L$2:$V$4,DK228,1) &amp; " - " &amp; AU228+VLOOKUP(BI228,NyEo!$L$2:$V$4,DK228,1))),""),"")</f>
        <v/>
      </c>
      <c r="CC228" s="4" t="str">
        <f>IF(AND(ISNUMBER(DK228),DK228&gt;7),IF(AND(ISNUMBER(AV228),ISNUMBER(DK228)),IF(AV228-VLOOKUP(BI228,NyHt!$L$2:$V$4,DK228,1)&lt;1,1 &amp; " - " &amp; AV228+VLOOKUP(BI228,NyHt!$L$2:$V$4,DK228,1),IF(AV228+VLOOKUP(BI228,NyHt!$L$2:$V$4,DK228,1)&gt;19,AV228-VLOOKUP(BI228,NyHt!$L$2:$V$4,DK228,1) &amp; " - " &amp; 19,AV228-VLOOKUP(BI228,NyHt!$L$2:$V$4,DK228,1) &amp; " - " &amp; AV228+VLOOKUP(BI228,NyHt!$L$2:$V$4,DK228,1))),""),"")</f>
        <v/>
      </c>
      <c r="CD228" s="4" t="str">
        <f>IF(AND(ISNUMBER(AW228),ISNUMBER(DK228)),IF(AW228-VLOOKUP(BI228,NySiF!$L$2:$V$4,DK228,1)&lt;1,1 &amp; " - " &amp; AW228+VLOOKUP(BI228,NySiF!$L$2:$V$4,DK228,1),IF(AW228+VLOOKUP(BI228,NySiF!$L$2:$V$4,DK228,1)&gt;19,AW228-VLOOKUP(BI228,NySiF!$L$2:$V$4,DK228,1) &amp; " - " &amp; 19,AW228-VLOOKUP(BI228,NySiF!$L$2:$V$4,DK228,1) &amp; " - " &amp; AW228+VLOOKUP(BI228,NySiF!$L$2:$V$4,DK228,1))),"")</f>
        <v/>
      </c>
      <c r="CE228" s="4" t="str">
        <f>IF(AND(ISNUMBER(AX228),ISNUMBER(DK228)),IF(AX228-VLOOKUP(BI228,NySiB!$L$2:$V$4,DK228,1)&lt;1,1 &amp; " - " &amp; AX228+VLOOKUP(BI228,NySiB!$L$2:$V$4,DK228,1),IF(AX228+VLOOKUP(BI228,NySiB!$L$2:$V$4,DK228,1)&gt;19,AX228-VLOOKUP(BI228,NySiB!$L$2:$V$4,DK228,1) &amp; " - " &amp; 19,AX228-VLOOKUP(BI228,NySiB!$L$2:$V$4,DK228,1) &amp; " - " &amp; AX228+VLOOKUP(BI228,NySiB!$L$2:$V$4,DK228,1))),"")</f>
        <v/>
      </c>
      <c r="CF228" s="4" t="str">
        <f>IF(AND(ISNUMBER(AY228),ISNUMBER(DK228)),IF(AY228-VLOOKUP(BI228,NySiT!$L$2:$V$4,DK228,1)&lt;1,1 &amp; " - " &amp; AY228+VLOOKUP(BI228,NySiT!$L$2:$V$4,DK228,1),IF(AY228+VLOOKUP(BI228,NySiT!$L$2:$V$4,DK228,1)&gt;19,AY228-VLOOKUP(BI228,NySiT!$L$2:$V$4,DK228,1) &amp; " - " &amp; 19,AY228-VLOOKUP(BI228,NySiT!$L$2:$V$4,DK228,1) &amp; " - " &amp; AY228+VLOOKUP(BI228,NySiT!$L$2:$V$4,DK228,1))),"")</f>
        <v/>
      </c>
      <c r="CG228" s="4" t="str">
        <f>IF(AND(ISNUMBER(AZ228),ISNUMBER(DK228)),IF(AZ228-VLOOKUP(BI228,NyVs!$L$2:$V$4,DK228,1)&lt;1,1 &amp; " - " &amp; AZ228+VLOOKUP(BI228,NyVs!$L$2:$V$4,DK228,1),IF(AZ228+VLOOKUP(BI228,NyVs!$L$2:$V$4,DK228,1)&gt;19,AZ228-VLOOKUP(BI228,NyVs!$L$2:$V$4,DK228,1) &amp; " - " &amp; 19,AZ228-VLOOKUP(BI228,NyVs!$L$2:$V$4,DK228,1) &amp; " - " &amp; AZ228+VLOOKUP(BI228,NyVs!$L$2:$V$4,DK228,1))),"")</f>
        <v/>
      </c>
      <c r="CH228" s="4" t="str">
        <f>IF(AND(ISNUMBER(BA228),ISNUMBER(DK228)),IF(BA228-VLOOKUP(BI228,NyPp!$L$2:$V$4,DK228,1)&lt;1,1 &amp; " - " &amp; BA228+VLOOKUP(BI228,NyPp!$L$2:$V$4,DK228,1),IF(BA228+VLOOKUP(BI228,NyPp!$L$2:$V$4,DK228,1)&gt;19,BA228-VLOOKUP(BI228,NyPp!$L$2:$V$4,DK228,1) &amp; " - " &amp; 19,BA228-VLOOKUP(BI228,NyPp!$L$2:$V$4,DK228,1) &amp; " - " &amp; BA228+VLOOKUP(BI228,NyPp!$L$2:$V$4,DK228,1))),"")</f>
        <v/>
      </c>
      <c r="CI228" s="4" t="str">
        <f>IF(AND(ISNUMBER(BB228),ISNUMBER(DK228)),IF(BB228-VLOOKUP(BI228,NyIGS!$L$2:$V$4,DK228,1)&lt;40,40 &amp; " - " &amp; BB228+VLOOKUP(BI228,NyIGS!$L$2:$V$4,DK228,1),IF(BB228+VLOOKUP(BI228,NyIGS!$L$2:$V$4,DK228,1)&gt;160,BB228-VLOOKUP(BI228,NyIGS!$L$2:$V$4,DK228,1) &amp; " - " &amp; 160,BB228-VLOOKUP(BI228,NyIGS!$L$2:$V$4,DK228,1) &amp; " - " &amp; BB228+VLOOKUP(BI228,NyIGS!$L$2:$V$4,DK228,1))),"")</f>
        <v/>
      </c>
      <c r="CJ228" s="4" t="str">
        <f>IF(AND(ISNUMBER(BC228),ISNUMBER(DK228)),IF(BC228-VLOOKUP(BI228,NyIRS!$L$2:$V$4,DK228,1)&lt;40,40 &amp; " - " &amp; BC228+VLOOKUP(BI228,NyIRS!$L$2:$V$4,DK228,1),IF(BC228+VLOOKUP(BI228,NyIRS!$L$2:$V$4,DK228,1)&gt;160,BC228-VLOOKUP(BI228,NyIRS!$L$2:$V$4,DK228,1) &amp; " - " &amp; 160,BC228-VLOOKUP(BI228,NyIRS!$L$2:$V$4,DK228,1) &amp; " - " &amp; BC228+VLOOKUP(BI228,NyIRS!$L$2:$V$4,DK228,1))),"")</f>
        <v/>
      </c>
      <c r="CK228" s="4" t="str">
        <f>IF(AND(ISNUMBER(BD228),ISNUMBER(DK228)),IF(BD228-VLOOKUP(BI228,NyIES!$L$2:$V$4,DK228,1)&lt;40,40 &amp; " - " &amp; BD228+VLOOKUP(BI228,NyIES!$L$2:$V$4,DK228,1),IF(BD228+VLOOKUP(BI228,NyIES!$L$2:$V$4,DK228,1)&gt;160,BD228-VLOOKUP(BI228,NyIES!$L$2:$V$4,DK228,1) &amp; " - " &amp; 160,BD228-VLOOKUP(BI228,NyIES!$L$2:$V$4,DK228,1) &amp; " - " &amp; BD228+VLOOKUP(BI228,NyIES!$L$2:$V$4,DK228,1))),"")</f>
        <v/>
      </c>
      <c r="CL228" s="4" t="str">
        <f>IF(AND(ISNUMBER(BE228),ISNUMBER(DK228)),IF(BE228-VLOOKUP(BI228,NyISI!$L$2:$V$4,DK228,1)&lt;40,40 &amp; " - " &amp; BE228+VLOOKUP(BI228,NyISI!$L$2:$V$4,DK228,1),IF(BE228+VLOOKUP(BI228,NyISI!$L$2:$V$4,DK228,1)&gt;160,BE228-VLOOKUP(BI228,NyISI!$L$2:$V$4,DK228,1) &amp; " - " &amp; 160,BE228-VLOOKUP(BI228,NyISI!$L$2:$V$4,DK228,1) &amp; " - " &amp; BE228+VLOOKUP(BI228,NyISI!$L$2:$V$4,DK228,1))),"")</f>
        <v/>
      </c>
      <c r="CM228" s="4" t="str">
        <f>IF(AND(ISNUMBER(DK228),DK228&lt;8),IF(AND(ISNUMBER(BF228),ISNUMBER(DK228)),IF(BF228-VLOOKUP(BI228,NyISS!$L$2:$V$4,DK228,1)&lt;40,40 &amp; " - " &amp; BF228+VLOOKUP(BI228,NyISS!$L$2:$V$4,DK228,1),IF(BF228+VLOOKUP(BI228,NyISS!$L$2:$V$4,DK228,1)&gt;160,BF228-VLOOKUP(BI228,NyISS!$L$2:$V$4,DK228,1) &amp; " - " &amp; 160,BF228-VLOOKUP(BI228,NyISS!$L$2:$V$4,DK228,1) &amp; " - " &amp; BF228+VLOOKUP(BI228,NyISS!$L$2:$V$4,DK228,1))),""),"")</f>
        <v/>
      </c>
      <c r="CN228" s="4" t="str">
        <f>IF(AND(ISNUMBER(DK228),DK228&gt;7),IF(AND(ISNUMBER(BG228),ISNUMBER(DK228)),IF(BG228-VLOOKUP(BI228,NyISM!$L$2:$V$4,DK228,1)&lt;40,40 &amp; " - " &amp; BG228+VLOOKUP(BI228,NyISM!$L$2:$V$4,DK228,1),IF(BG228+VLOOKUP(BI228,NyISM!$L$2:$V$4,DK228,1)&gt;160,BG228-VLOOKUP(BI228,NyISM!$L$2:$V$4,DK228,1) &amp; " - " &amp; 160,BG228-VLOOKUP(BI228,NyISM!$L$2:$V$4,DK228,1) &amp; " - " &amp; BG228+VLOOKUP(BI228,NyISM!$L$2:$V$4,DK228,1))),""),"")</f>
        <v/>
      </c>
      <c r="CO228" s="4" t="str">
        <f>IF(AND(ISNUMBER(BH228),ISNUMBER(DK228)),IF(BH228-VLOOKUP(BI228,NyIAM!$L$2:$V$4,DK228,1)&lt;40,40 &amp; " - " &amp; BH228+VLOOKUP(BI228,NyIAM!$L$2:$V$4,DK228,1),IF(BH228+VLOOKUP(BI228,NyIAM!$L$2:$V$4,DK228,1)&gt;160,BH228-VLOOKUP(BI228,NyIAM!$L$2:$V$4,DK228,1) &amp; " - " &amp; 160,BH228-VLOOKUP(BI228,NyIAM!$L$2:$V$4,DK228,1) &amp; " - " &amp; BH228+VLOOKUP(BI228,NyIAM!$L$2:$V$4,DK228,1))),"")</f>
        <v/>
      </c>
      <c r="CP228" s="4" t="str">
        <f>IF(AF228="","",IF(AND(ISNUMBER(AF228),ISNUMBER(DK228)),IF(VLOOKUP(AF228,NyOm!$A$2:$K$30,DK228,1)=1,"Onormalt få ord",IF(VLOOKUP(AF228,NyOm!$A$2:$K$30,DK228,1)=2,"Färre antal ord än normalt",IF(VLOOKUP(AF228,NyOm!$A$2:$K$30,DK228,1)=3,"Normalt antal ord","")))))</f>
        <v/>
      </c>
      <c r="CQ228" s="4" t="str">
        <f>IF(AB228="","",IF(AND(ISNUMBER(AB228),ISNUMBER(DK228)),IF(VLOOKUP(AB228,NyPbTid!$A$2:$K$218,DK228,1)=1,"Onormalt lång tidsåtgång",IF(VLOOKUP(AB228,NyPbTid!$A$2:$K$218,DK228,1)=2,"Långsammare än normalt",IF(VLOOKUP(AB228,NyPbTid!$A$2:$K$218,DK228,1)=3,"Normal tidsåtgång","")))))</f>
        <v/>
      </c>
      <c r="CR228" s="4" t="str">
        <f>IF(AC228="","",IF(AND(ISNUMBER(AC228),ISNUMBER(DK228)),IF(VLOOKUP(AC228,NyPbFel!$A$2:$K$18,DK228,1)=1,"Onormalt antal fel",IF(VLOOKUP(AC228,NyPbFel!$A$2:$K$18,DK228,1)=2,"Fler fel än normalt",IF(VLOOKUP(AC228,NyPbFel!$A$2:$K$18,DK228,1)=3,"Normalt antal fel","")))))</f>
        <v/>
      </c>
      <c r="CS228" s="4" t="str">
        <f t="shared" si="72"/>
        <v/>
      </c>
      <c r="CT228" s="4" t="str">
        <f>IF(OR(ISNUMBER(CS228),CS228="0**"),IF(ISNUMBER(CS228),CS228/ABS(CS228)*VLOOKUP(1,SignDiff!$A$3:$K$4,DK228,1),VLOOKUP(1,SignDiff!$A$3:$K$4,DK228,1)),"")</f>
        <v/>
      </c>
      <c r="CU228" s="4" t="str">
        <f>IF(OR(ISNUMBER(CS228),CS228="0**"),IF(ISNUMBER(CS228),CS228/ABS(CS228)*VLOOKUP(1,SignDiff!$A$7:$K$8,DK228,1),VLOOKUP(1,SignDiff!$A$7:$K$8,DK228,1)),"")</f>
        <v/>
      </c>
      <c r="CV228" s="4" t="str">
        <f t="shared" si="73"/>
        <v/>
      </c>
      <c r="CW228" s="4" t="str">
        <f t="shared" si="74"/>
        <v/>
      </c>
      <c r="CX228" s="4" t="str">
        <f>IF(OR(ISNUMBER(CS228),CS228="0**"),IF(CS228="0**",VLOOKUP(0,'IRS-IES'!$A$2:$C$43,2,1),IF(CS228&lt;0,VLOOKUP(ABS(CS228),'IRS-IES'!$A$2:$C$43,2,1),VLOOKUP(ABS(CS228),'IRS-IES'!$A$2:$C$43,3,1))),"")</f>
        <v/>
      </c>
      <c r="CY228" s="4" t="str">
        <f t="shared" si="75"/>
        <v/>
      </c>
      <c r="CZ228" s="4" t="str">
        <f>IF(OR(ISNUMBER(CY228),CY228="0**"),IF(ISNUMBER(CY228),CY228/ABS(CY228)*VLOOKUP(2,SignDiff!$A$3:$K$4,DK228,1),VLOOKUP(2,SignDiff!$A$3:$K$4,DK228,1)),"")</f>
        <v/>
      </c>
      <c r="DA228" s="4" t="str">
        <f>IF(OR(ISNUMBER(CY228),CY228="0**"),IF(ISNUMBER(CY228),CY228/ABS(CY228)*VLOOKUP(2,SignDiff!$A$7:$K$8,DK228,1),VLOOKUP(2,SignDiff!$A$7:$K$8,DK228,1)),"")</f>
        <v/>
      </c>
      <c r="DB228" s="4" t="str">
        <f t="shared" si="76"/>
        <v/>
      </c>
      <c r="DC228" s="4" t="str">
        <f t="shared" si="77"/>
        <v/>
      </c>
      <c r="DD228" s="4" t="str">
        <f>IF(OR(ISNUMBER(CY228),CY228="0**"),IF(CY228="0**",VLOOKUP(0,'ISI-ISS'!$A$2:$C$43,2,1),IF(CY228&lt;0,VLOOKUP(ABS(CY228),'ISI-ISS'!$A$2:$C$43,2,1),VLOOKUP(ABS(CY228),'ISI-ISS'!$A$2:$C$43,3,1))),"")</f>
        <v/>
      </c>
      <c r="DE228" s="4" t="str">
        <f t="shared" si="78"/>
        <v/>
      </c>
      <c r="DF228" s="4" t="str">
        <f>IF(OR(ISNUMBER(DE228),DE228="0**"),IF(ISNUMBER(DE228),DE228/ABS(DE228)*VLOOKUP(2,SignDiff!$A$3:$K$4,DK228,1),VLOOKUP(2,SignDiff!$A$3:$K$4,DK228,1)),"")</f>
        <v/>
      </c>
      <c r="DG228" s="4" t="str">
        <f>IF(OR(ISNUMBER(DE228),DE228="0**"),IF(ISNUMBER(DE228),DE228/ABS(DE228)*VLOOKUP(2,SignDiff!$A$7:$K$8,DK228,1),VLOOKUP(2,SignDiff!$A$7:$K$8,DK228,1)),"")</f>
        <v/>
      </c>
      <c r="DH228" s="4" t="str">
        <f t="shared" si="79"/>
        <v/>
      </c>
      <c r="DI228" s="4" t="str">
        <f t="shared" si="80"/>
        <v/>
      </c>
      <c r="DJ228" s="4" t="str">
        <f>IF(OR(ISNUMBER(DE228),DE228="0**"),IF(DE228="0**",VLOOKUP(0,'ISI-ISM'!$A$2:$C$43,2,1),IF(DE228&lt;0,VLOOKUP(ABS(DE228),'ISI-ISM'!$A$2:$C$43,2,1),VLOOKUP(ABS(DE228),'ISI-ISM'!$A$2:$C$43,3,1))),"")</f>
        <v/>
      </c>
      <c r="DK228" s="4" t="str">
        <f>IF(ISERROR(VLOOKUP(N228,age!$A$2:$C$11,2,1)),"",VLOOKUP(N228,age!$A$2:$C$11,2,1))</f>
        <v/>
      </c>
      <c r="DL228" s="4" t="str">
        <f>IF(ISERROR(VLOOKUP(N228,age!$A$2:$C$11,3,1)),"",VLOOKUP(N228,age!$A$2:$C$11,3,1))</f>
        <v/>
      </c>
      <c r="DM228" s="4">
        <f t="shared" si="67"/>
        <v>0</v>
      </c>
      <c r="DN228" s="4">
        <f t="shared" si="68"/>
        <v>0</v>
      </c>
      <c r="DO228" s="4">
        <f t="shared" si="69"/>
        <v>0</v>
      </c>
      <c r="DP228" s="4">
        <f t="shared" si="70"/>
        <v>0</v>
      </c>
      <c r="DQ228" s="4">
        <f t="shared" si="71"/>
        <v>0</v>
      </c>
      <c r="DR228" s="9" t="str">
        <f t="shared" si="81"/>
        <v/>
      </c>
      <c r="DS228" s="9" t="str">
        <f t="shared" si="82"/>
        <v/>
      </c>
      <c r="DT228" s="9" t="str">
        <f t="shared" si="83"/>
        <v/>
      </c>
      <c r="DU228" s="9" t="str">
        <f t="shared" si="84"/>
        <v/>
      </c>
      <c r="DV228" s="9" t="str">
        <f t="shared" si="85"/>
        <v/>
      </c>
      <c r="DW228" s="9" t="str">
        <f t="shared" si="86"/>
        <v/>
      </c>
      <c r="DX228" s="9" t="str">
        <f t="shared" si="87"/>
        <v/>
      </c>
      <c r="DY228" s="9" t="str">
        <f>IF(AND(ISNUMBER(AJ228),ISNUMBER(DK228)),IF(AJ228-VLOOKUP(BI228,NyFi!$L$2:$V$4,DK228,1)&lt;1,1,AJ228-VLOOKUP(BI228,NyFi!$L$2:$V$4,DK228,1)),"")</f>
        <v/>
      </c>
      <c r="DZ228" s="9" t="str">
        <f>IF(AND(ISNUMBER(DK228),DK228&lt;8),IF(AND(ISNUMBER(AK228),ISNUMBER(DK228)),IF(AK228-VLOOKUP(BI228,NyGs!$L$2:$V$4,DK228,1)&lt;1,1,AK228-VLOOKUP(BI228,NyGs!$L$2:$V$4,DK228,1)),""),"")</f>
        <v/>
      </c>
      <c r="EA228" s="9" t="str">
        <f>IF(AND(ISNUMBER(AL228),ISNUMBER(DK228)),IF(AL228-VLOOKUP(BI228,NyRm!$L$2:$V$4,DK228,1)&lt;1,1,AL228-VLOOKUP(BI228,NyRm!$L$2:$V$4,DK228,1)),"")</f>
        <v/>
      </c>
      <c r="EB228" s="9" t="str">
        <f>IF(AND(ISNUMBER(AM228),ISNUMBER(DK228)),IF(AM228-VLOOKUP(BI228,NyFm!$L$2:$V$4,DK228,1)&lt;1,1,AM228-VLOOKUP(BI228,NyFm!$L$2:$V$4,DK228,1)),"")</f>
        <v/>
      </c>
      <c r="EC228" s="9" t="str">
        <f>IF(AND(ISNUMBER(DK228),DK228&lt;8),IF(AND(ISNUMBER(AN228),ISNUMBER(DK228)),IF(AN228-VLOOKUP(BI228,NyLi1R!$L$2:$V$4,DK228,1)&lt;1,1,AN228-VLOOKUP(BI228,NyLi1R!$L$2:$V$4,DK228,1)),""),"")</f>
        <v/>
      </c>
      <c r="ED228" s="9" t="str">
        <f>IF(AND(ISNUMBER(DK228),DK228&lt;8),IF(AND(ISNUMBER(AO228),ISNUMBER(DK228)),IF(AO228-VLOOKUP(BI228,NyLi1E!$L$2:$V$4,DK228,1)&lt;1,1,AO228-VLOOKUP(BI228,NyLi1E!$L$2:$V$4,DK228,1)),""),"")</f>
        <v/>
      </c>
      <c r="EE228" s="9" t="str">
        <f>IF(AND(ISNUMBER(DK228),DK228&lt;8),IF(AND(ISNUMBER(AP228),ISNUMBER(DK228)),IF(AP228-VLOOKUP(BI228,NyLi1T!$L$2:$V$4,DK228,1)&lt;1,1,AP228-VLOOKUP(BI228,NyLi1T!$L$2:$V$4,DK228,1)),""),"")</f>
        <v/>
      </c>
      <c r="EF228" s="9" t="str">
        <f>IF(AND(ISNUMBER(DK228),DK228&gt;7),IF(AND(ISNUMBER(AQ228),ISNUMBER(DK228)),IF(AQ228-VLOOKUP(BI228,NyLi2R!$L$2:$V$4,DK228,1)&lt;1,1,AQ228-VLOOKUP(BI228,NyLi2R!$L$2:$V$4,DK228,1)),""),"")</f>
        <v/>
      </c>
      <c r="EG228" s="9" t="str">
        <f>IF(AND(ISNUMBER(DK228),DK228&gt;7),IF(AND(ISNUMBER(AR228),ISNUMBER(DK228)),IF(AR228-VLOOKUP(BI228,NyLi2E!$L$2:$V$4,DK228,1)&lt;1,1,AR228-VLOOKUP(BI228,NyLi2E!$L$2:$V$4,DK228,1)),""),"")</f>
        <v/>
      </c>
      <c r="EH228" s="9" t="str">
        <f>IF(AND(ISNUMBER(DK228),DK228&gt;7),IF(AND(ISNUMBER(AS228),ISNUMBER(DK228)),IF(AS228-VLOOKUP(BI228,NyLi2T!$L$2:$V$4,DK228,1)&lt;1,1,AS228-VLOOKUP(BI228,NyLi2T!$L$2:$V$4,DK228,1)),""),"")</f>
        <v/>
      </c>
      <c r="EI228" s="9" t="str">
        <f>IF(AND(ISNUMBER(DK228),DK228&lt;8),IF(AND(ISNUMBER(AT228),ISNUMBER(DK228)),IF(AT228-VLOOKUP(BI228,NySs!$L$2:$V$4,DK228,1)&lt;1,1,AT228-VLOOKUP(BI228,NySs!$L$2:$V$4,DK228,1)),""),"")</f>
        <v/>
      </c>
      <c r="EJ228" s="9" t="str">
        <f>IF(AND(ISNUMBER(DK228),DK228&lt;9),IF(AND(ISNUMBER(AU228),ISNUMBER(DK228)),IF(AU228-VLOOKUP(BI228,NyEo!$L$2:$V$4,DK228,1)&lt;1,1,AU228-VLOOKUP(BI228,NyEo!$L$2:$V$4,DK228,1)),""),"")</f>
        <v/>
      </c>
      <c r="EK228" s="9" t="str">
        <f>IF(AND(ISNUMBER(DK228),DK228&gt;7),IF(AND(ISNUMBER(AV228),ISNUMBER(DK228)),IF(AV228-VLOOKUP(BI228,NyHt!$L$2:$V$4,DK228,1)&lt;1,1,AV228-VLOOKUP(BI228,NyHt!$L$2:$V$4,DK228,1)),""),"")</f>
        <v/>
      </c>
      <c r="EL228" s="9" t="str">
        <f>IF(AND(ISNUMBER(AW228),ISNUMBER(DK228)),IF(AW228-VLOOKUP(BI228,NySiF!$L$2:$V$4,DK228,1)&lt;1,1,AW228-VLOOKUP(BI228,NySiF!$L$2:$V$4,DK228,1)),"")</f>
        <v/>
      </c>
      <c r="EM228" s="9" t="str">
        <f>IF(AND(ISNUMBER(AX228),ISNUMBER(DK228)),IF(AX228-VLOOKUP(BI228,NySiB!$L$2:$V$4,DK228,1)&lt;1,1,AX228-VLOOKUP(BI228,NySiB!$L$2:$V$4,DK228,1)),"")</f>
        <v/>
      </c>
      <c r="EN228" s="9" t="str">
        <f>IF(AND(ISNUMBER(AY228),ISNUMBER(DK228)),IF(AY228-VLOOKUP(BI228,NySiT!$L$2:$V$4,DK228,1)&lt;1,1,AY228-VLOOKUP(BI228,NySiT!$L$2:$V$4,DK228,1)),"")</f>
        <v/>
      </c>
      <c r="EO228" s="9" t="str">
        <f>IF(AND(ISNUMBER(AZ228),ISNUMBER(DK228)),IF(AZ228-VLOOKUP(BI228,NyVs!$L$2:$V$4,DK228,1)&lt;1,1,AZ228-VLOOKUP(BI228,NyVs!$L$2:$V$4,DK228,1)),"")</f>
        <v/>
      </c>
      <c r="EP228" s="9" t="str">
        <f>IF(AND(ISNUMBER(BA228),ISNUMBER(DK228)),IF(BA228-VLOOKUP(BI228,NyPp!$L$2:$V$4,DK228,1)&lt;1,1,BA228-VLOOKUP(BI228,NyPp!$L$2:$V$4,DK228,1)),"")</f>
        <v/>
      </c>
      <c r="EQ228" s="9" t="str">
        <f>IF(AND(ISNUMBER(BB228),ISNUMBER(DK228)),IF(BB228-VLOOKUP(BI228,NyIGS!$L$2:$V$4,DK228,1)&lt;40,40,BB228-VLOOKUP(BI228,NyIGS!$L$2:$V$4,DK228,1)),"")</f>
        <v/>
      </c>
      <c r="ER228" s="9" t="str">
        <f>IF(AND(ISNUMBER(BC228),ISNUMBER(DK228)),IF(BC228-VLOOKUP(BI228,NyIRS!$L$2:$V$4,DK228,1)&lt;40,40,BC228-VLOOKUP(BI228,NyIRS!$L$2:$V$4,DK228,1)),"")</f>
        <v/>
      </c>
      <c r="ES228" s="9" t="str">
        <f>IF(AND(ISNUMBER(BD228),ISNUMBER(DK228)),IF(BD228-VLOOKUP(BI228,NyIES!$L$2:$V$4,DK228,1)&lt;40,40,BD228-VLOOKUP(BI228,NyIES!$L$2:$V$4,DK228,1)),"")</f>
        <v/>
      </c>
      <c r="ET228" s="9" t="str">
        <f>IF(AND(ISNUMBER(BE228),ISNUMBER(DK228)),IF(BE228-VLOOKUP(BI228,NyISI!$L$2:$V$4,DK228,1)&lt;40,40,BE228-VLOOKUP(BI228,NyISI!$L$2:$V$4,DK228,1)),"")</f>
        <v/>
      </c>
      <c r="EU228" s="9" t="str">
        <f>IF(AND(ISNUMBER(DK228),DK228&lt;8),IF(AND(ISNUMBER(BF228),ISNUMBER(DK228)),IF(BF228-VLOOKUP(BI228,NyISS!$L$2:$V$4,DK228,1)&lt;40,40,BF228-VLOOKUP(BI228,NyISS!$L$2:$V$4,DK228,1)),""),"")</f>
        <v/>
      </c>
      <c r="EV228" s="9" t="str">
        <f>IF(AND(ISNUMBER(DK228),DK228&gt;7),IF(AND(ISNUMBER(BG228),ISNUMBER(DK228)),IF(BG228-VLOOKUP(BI228,NyISM!$L$2:$V$4,DK228,1)&lt;40,40,BG228-VLOOKUP(BI228,NyISM!$L$2:$V$4,DK228,1)),""),"")</f>
        <v/>
      </c>
      <c r="EW228" s="9" t="str">
        <f>IF(AND(ISNUMBER(BH228),ISNUMBER(DK228)),IF(BH228-VLOOKUP(BI228,NyIAM!$L$2:$V$4,DK228,1)&lt;40,40,BH228-VLOOKUP(BI228,NyIAM!$L$2:$V$4,DK228,1)),"")</f>
        <v/>
      </c>
      <c r="EX228" s="9" t="str">
        <f>IF(AND(ISNUMBER(AJ228),ISNUMBER(DK228)),IF(AJ228+VLOOKUP(BI228,NyFi!$L$2:$V$4,DK228,1)&gt;19,19,AJ228+VLOOKUP(BI228,NyFi!$L$2:$V$4,DK228,1)),"")</f>
        <v/>
      </c>
      <c r="EY228" s="9" t="str">
        <f>IF(AND(ISNUMBER(DK228),DK228&lt;8),IF(AND(ISNUMBER(AK228),ISNUMBER(DK228)),IF(AK228+VLOOKUP(BI228,NyGs!$L$2:$V$4,DK228,1)&gt;19,19,AK228+VLOOKUP(BI228,NyGs!$L$2:$V$4,DK228,1)),""),"")</f>
        <v/>
      </c>
      <c r="EZ228" s="9" t="str">
        <f>IF(AND(ISNUMBER(AL228),ISNUMBER(DK228)),IF(AL228+VLOOKUP(BI228,NyRm!$L$2:$V$4,DK228,1)&gt;19,19,AL228+VLOOKUP(BI228,NyRm!$L$2:$V$4,DK228,1)),"")</f>
        <v/>
      </c>
      <c r="FA228" s="9" t="str">
        <f>IF(AND(ISNUMBER(AM228),ISNUMBER(DK228)),IF(AM228+VLOOKUP(BI228,NyFm!$L$2:$V$4,DK228,1)&gt;19,19,AM228+VLOOKUP(BI228,NyFm!$L$2:$V$4,DK228,1)),"")</f>
        <v/>
      </c>
      <c r="FB228" s="9" t="str">
        <f>IF(AND(ISNUMBER(DK228),DK228&lt;8),IF(AND(ISNUMBER(AN228),ISNUMBER(DK228)),IF(AN228+VLOOKUP(BI228,NyLi1R!$L$2:$V$4,DK228,1)&gt;19,19,AN228+VLOOKUP(BI228,NyLi1R!$L$2:$V$4,DK228,1)),""),"")</f>
        <v/>
      </c>
      <c r="FC228" s="9" t="str">
        <f>IF(AND(ISNUMBER(DK228),DK228&lt;8),IF(AND(ISNUMBER(AO228),ISNUMBER(DK228)),IF(AO228+VLOOKUP(BI228,NyLi1E!$L$2:$V$4,DK228,1)&gt;19,19,AO228+VLOOKUP(BI228,NyLi1E!$L$2:$V$4,DK228,1)),""),"")</f>
        <v/>
      </c>
      <c r="FD228" s="9" t="str">
        <f>IF(AND(ISNUMBER(DK228),DK228&lt;8),IF(AND(ISNUMBER(AP228),ISNUMBER(DK228)),IF(AP228+VLOOKUP(BI228,NyLi1T!$L$2:$V$4,DK228,1)&gt;19,19,AP228+VLOOKUP(BI228,NyLi1T!$L$2:$V$4,DK228,1)),""),"")</f>
        <v/>
      </c>
      <c r="FE228" s="9" t="str">
        <f>IF(AND(ISNUMBER(DK228),DK228&gt;7),IF(AND(ISNUMBER(AQ228),ISNUMBER(DK228)),IF(AQ228+VLOOKUP(BI228,NyLi2R!$L$2:$V$4,DK228,1)&gt;19,19,AQ228+VLOOKUP(BI228,NyLi2R!$L$2:$V$4,DK228,1)),""),"")</f>
        <v/>
      </c>
      <c r="FF228" s="9" t="str">
        <f>IF(AND(ISNUMBER(DK228),DK228&gt;7),IF(AND(ISNUMBER(AR228),ISNUMBER(DK228)),IF(AR228+VLOOKUP(BI228,NyLi2E!$L$2:$V$4,DK228,1)&gt;19,19,AR228+VLOOKUP(BI228,NyLi2E!$L$2:$V$4,DK228,1)),""),"")</f>
        <v/>
      </c>
      <c r="FG228" s="9" t="str">
        <f>IF(AND(ISNUMBER(DK228),DK228&gt;7),IF(AND(ISNUMBER(AS228),ISNUMBER(DK228)),IF(AS228+VLOOKUP(BI228,NyLi2T!$L$2:$V$4,DK228,1)&gt;19,19,AS228+VLOOKUP(BI228,NyLi2T!$L$2:$V$4,DK228,1)),""),"")</f>
        <v/>
      </c>
      <c r="FH228" s="9" t="str">
        <f>IF(AND(ISNUMBER(DK228),DK228&lt;8),IF(AND(ISNUMBER(AT228),ISNUMBER(DK228)),IF(AT228+VLOOKUP(BI228,NySs!$L$2:$V$4,DK228,1)&gt;19,19,AT228+VLOOKUP(BI228,NySs!$L$2:$V$4,DK228,1)),""),"")</f>
        <v/>
      </c>
      <c r="FI228" s="9" t="str">
        <f>IF(AND(ISNUMBER(DK228),DK228&lt;9),IF(AND(ISNUMBER(AU228),ISNUMBER(DK228)),IF(AU228+VLOOKUP(BI228,NyEo!$L$2:$V$4,DK228,1)&gt;19,19,AU228+VLOOKUP(BI228,NyEo!$L$2:$V$4,DK228,1)),""),"")</f>
        <v/>
      </c>
      <c r="FJ228" s="9" t="str">
        <f>IF(AND(ISNUMBER(DK228),DK228&gt;7),IF(AND(ISNUMBER(AV228),ISNUMBER(DK228)),IF(AV228+VLOOKUP(BI228,NyHt!$L$2:$V$4,DK228,1)&gt;19,19,AV228+VLOOKUP(BI228,NyHt!$L$2:$V$4,DK228,1)),""),"")</f>
        <v/>
      </c>
      <c r="FK228" s="9" t="str">
        <f>IF(AND(ISNUMBER(AW228),ISNUMBER(DK228)),IF(AW228+VLOOKUP(BI228,NySiF!$L$2:$V$4,DK228,1)&gt;19,19,AW228+VLOOKUP(BI228,NySiF!$L$2:$V$4,DK228,1)),"")</f>
        <v/>
      </c>
      <c r="FL228" s="9" t="str">
        <f>IF(AND(ISNUMBER(AX228),ISNUMBER(DK228)),IF(AX228+VLOOKUP(BI228,NySiB!$L$2:$V$4,DK228,1)&gt;19,19,AX228+VLOOKUP(BI228,NySiB!$L$2:$V$4,DK228,1)),"")</f>
        <v/>
      </c>
      <c r="FM228" s="9" t="str">
        <f>IF(AND(ISNUMBER(AY228),ISNUMBER(DK228)),IF(AY228+VLOOKUP(BI228,NySiT!$L$2:$V$4,DK228,1)&gt;19,19,AY228+VLOOKUP(BI228,NySiT!$L$2:$V$4,DK228,1)),"")</f>
        <v/>
      </c>
      <c r="FN228" s="9" t="str">
        <f>IF(AND(ISNUMBER(AZ228),ISNUMBER(DK228)),IF(AZ228+VLOOKUP(BI228,NyVs!$L$2:$V$4,DK228,1)&gt;19,19,AZ228+VLOOKUP(BI228,NyVs!$L$2:$V$4,DK228,1)),"")</f>
        <v/>
      </c>
      <c r="FO228" s="9" t="str">
        <f>IF(AND(ISNUMBER(BA228),ISNUMBER(DK228)),IF(BA228+VLOOKUP(BI228,NyPp!$L$2:$V$4,DK228,1)&gt;19,19,BA228+VLOOKUP(BI228,NyPp!$L$2:$V$4,DK228,1)),"")</f>
        <v/>
      </c>
      <c r="FP228" s="9" t="str">
        <f>IF(AND(ISNUMBER(BB228),ISNUMBER(DK228)),IF(BB228+VLOOKUP(BI228,NyIGS!$L$2:$V$4,DK228,1)&gt;160,160,BB228+VLOOKUP(BI228,NyIGS!$L$2:$V$4,DK228,1)),"")</f>
        <v/>
      </c>
      <c r="FQ228" s="9" t="str">
        <f>IF(AND(ISNUMBER(BC228),ISNUMBER(DK228)),IF(BC228+VLOOKUP(BI228,NyIRS!$L$2:$V$4,DK228,1)&gt;160,160,BC228+VLOOKUP(BI228,NyIRS!$L$2:$V$4,DK228,1)),"")</f>
        <v/>
      </c>
      <c r="FR228" s="9" t="str">
        <f>IF(AND(ISNUMBER(BD228),ISNUMBER(DK228)),IF(BD228+VLOOKUP(BI228,NyIES!$L$2:$V$4,DK228,1)&gt;160,160, BD228+VLOOKUP(BI228,NyIES!$L$2:$V$4,DK228,1)),"")</f>
        <v/>
      </c>
      <c r="FS228" s="9" t="str">
        <f>IF(AND(ISNUMBER(BE228),ISNUMBER(DK228)),IF(BE228+VLOOKUP(BI228,NyISI!$L$2:$V$4,DK228,1)&gt;160,160,BE228+VLOOKUP(BI228,NyISI!$L$2:$V$4,DK228,1)),"")</f>
        <v/>
      </c>
      <c r="FT228" s="9" t="str">
        <f>IF(AND(ISNUMBER(DK228),DK228&lt;8),IF(AND(ISNUMBER(BF228),ISNUMBER(DK228)),IF(BF228+VLOOKUP(BI228,NyISS!$L$2:$V$4,DK228,1)&gt;160,160,BF228+VLOOKUP(BI228,NyISS!$L$2:$V$4,DK228,1)),""),"")</f>
        <v/>
      </c>
      <c r="FU228" s="9" t="str">
        <f>IF(AND(ISNUMBER(DK228),DK228&gt;7),IF(AND(ISNUMBER(BG228),ISNUMBER(DK228)),IF(BG228+VLOOKUP(BI228,NyISM!$L$2:$V$4,DK228,1)&gt;160,160,BG228+VLOOKUP(BI228,NyISM!$L$2:$V$4,DK228,1)),""),"")</f>
        <v/>
      </c>
      <c r="FV228" s="9" t="str">
        <f>IF(AND(ISNUMBER(BH228),ISNUMBER(DK228)),IF(BH228+VLOOKUP(BI228,NyIAM!$L$2:$V$4,DK228,1)&gt;160,160,BH228+VLOOKUP(BI228,NyIAM!$L$2:$V$4,DK228,1)),"")</f>
        <v/>
      </c>
    </row>
    <row r="229" spans="1:178" x14ac:dyDescent="0.2">
      <c r="A229" s="51"/>
      <c r="B229" s="51"/>
      <c r="C229" s="51"/>
      <c r="D229" s="51"/>
      <c r="E229" s="51"/>
      <c r="F229" s="51"/>
      <c r="G229" s="51"/>
      <c r="H229" s="51"/>
      <c r="I229" s="51"/>
      <c r="J229" s="52"/>
      <c r="K229" s="52"/>
      <c r="L229" s="53"/>
      <c r="M229" s="53"/>
      <c r="N229" s="58" t="str">
        <f t="shared" si="66"/>
        <v/>
      </c>
      <c r="O229" s="53"/>
      <c r="P229" s="53"/>
      <c r="Q229" s="53"/>
      <c r="R229" s="53"/>
      <c r="S229" s="53"/>
      <c r="T229" s="53"/>
      <c r="U229" s="53"/>
      <c r="V229" s="53"/>
      <c r="W229" s="53"/>
      <c r="X229" s="53"/>
      <c r="Y229" s="53"/>
      <c r="Z229" s="53"/>
      <c r="AA229" s="53"/>
      <c r="AB229" s="53"/>
      <c r="AC229" s="53"/>
      <c r="AD229" s="53"/>
      <c r="AE229" s="53"/>
      <c r="AF229" s="53"/>
      <c r="AG229" s="53"/>
      <c r="AH229" s="53"/>
      <c r="AI229" s="53"/>
      <c r="AJ229" s="4" t="str">
        <f>IF(O229="","",IF(ISNUMBER(N229),VLOOKUP(O229,NyFi!$A$2:$K$40,DK229),""))</f>
        <v/>
      </c>
      <c r="AK229" s="4" t="str">
        <f>IF(P229="","",IF(AND(ISNUMBER(N229),DK229&lt;8),VLOOKUP(P229,NyGs!$A$2:$G$41,DK229),""))</f>
        <v/>
      </c>
      <c r="AL229" s="4" t="str">
        <f>IF(AA229="","",IF(ISNUMBER(N229),VLOOKUP(AA229,NyRm!$A$2:$K$56,DK229),""))</f>
        <v/>
      </c>
      <c r="AM229" s="4" t="str">
        <f>IF(Z229="","",IF(ISNUMBER(N229),VLOOKUP(Z229,NyFm!$A$2:$K$46,DK229),""))</f>
        <v/>
      </c>
      <c r="AN229" s="4" t="str">
        <f>IF(U229="","",IF(AND(ISNUMBER(N229),DK229&lt;8),VLOOKUP(U229,NyLi1R!$A$2:$G$20,DK229),""))</f>
        <v/>
      </c>
      <c r="AO229" s="4" t="str">
        <f>IF(V229="","",IF(AND(ISNUMBER(N229),DK229&lt;8),VLOOKUP(V229,NyLi1E!$A$2:$G$20,DK229),""))</f>
        <v/>
      </c>
      <c r="AP229" s="4" t="str">
        <f>IF(AND(ISNUMBER(N229),ISNUMBER(AN229),ISNUMBER(AO229),DK229&lt;8),VLOOKUP(AN229+AO229,NyLi1T!$A$2:$G$40,DK229),"")</f>
        <v/>
      </c>
      <c r="AQ229" s="4" t="str">
        <f>IF(W229="","",IF(AND(ISNUMBER(N229),DK229&gt;7),VLOOKUP(W229,NyLi2R!$A$2:$K$20,DK229),""))</f>
        <v/>
      </c>
      <c r="AR229" s="4" t="str">
        <f>IF(X229="","",IF(AND(ISNUMBER(N229),DK229&gt;7),VLOOKUP(X229,NyLi2E!$A$2:$K$20,DK229),""))</f>
        <v/>
      </c>
      <c r="AS229" s="4" t="str">
        <f>IF(AND(ISNUMBER(N229),ISNUMBER(AQ229),ISNUMBER(AR229),DK229&gt;7),VLOOKUP(AQ229+AR229,NyLi2T!$A$2:$K$40,DK229),"")</f>
        <v/>
      </c>
      <c r="AT229" s="4" t="str">
        <f>IF(AE229="","",IF(AND(ISNUMBER(N229),DK229&lt;8),VLOOKUP(AE229,NySs!$A$2:$G$28,DK229),""))</f>
        <v/>
      </c>
      <c r="AU229" s="4" t="str">
        <f>IF(AD229="","",IF(AND(ISNUMBER(N229),DK229&lt;9),VLOOKUP(AD229,NyEo!$A$2:$H$22,DK229),""))</f>
        <v/>
      </c>
      <c r="AV229" s="4" t="str">
        <f>IF(Q229="","",IF(AND(ISNUMBER(N229),DK229&gt;7),VLOOKUP(Q229,NyHt!$A$2:$K$17,DK229),""))</f>
        <v/>
      </c>
      <c r="AW229" s="4" t="str">
        <f>IF(R229="","",IF(ISNUMBER(N229),VLOOKUP(R229,NySiF!$A$2:$K$18,DK229),""))</f>
        <v/>
      </c>
      <c r="AX229" s="4" t="str">
        <f>IF(S229="","",IF(ISNUMBER(N229),VLOOKUP(S229,NySiB!$A$2:$K$16,DK229),""))</f>
        <v/>
      </c>
      <c r="AY229" s="4" t="str">
        <f>IF(T229="","",IF(ISNUMBER(N229),VLOOKUP(T229,NySiT!$A$2:$K$32,DK229),""))</f>
        <v/>
      </c>
      <c r="AZ229" s="4" t="str">
        <f>IF(Y229="","",IF(ISNUMBER(N229),VLOOKUP(Y229,NyVs!$A$2:$K$86,DK229),""))</f>
        <v/>
      </c>
      <c r="BA229" s="4" t="str">
        <f>IF(AI229="","",IF(ISNUMBER(N229),VLOOKUP(AI229,NyPp!$A$2:$K$202,DK229),""))</f>
        <v/>
      </c>
      <c r="BB229" s="4" t="str">
        <f>IF(AND(ISNUMBER(AJ229),ISNUMBER(AK229),ISNUMBER(AL229),ISNUMBER(AM229),DK229&lt;8),IF(COUNTIF(O229,0)+COUNTIF(P229,0)+COUNTIF(AA229,0)+COUNTIF(Z229,0)&gt;1,"",VLOOKUP(AJ229+AK229+AL229+AM229,NyIGS!$A$2:$K$78,DK229)),IF(AND(ISNUMBER(AJ229),ISNUMBER(AL229),ISNUMBER(AM229),ISNUMBER(AS229),DK229&gt;7),IF(COUNTIF(O229,0)+COUNTIF(AA229,0)+COUNTIF(Z229,0)+AND(COUNTIF(W229,0),COUNTIF(X229,0))&gt;1,"",VLOOKUP(AJ229+AL229+AM229+AS229,NyIGS!$A$2:$K$78,DK229)),""))</f>
        <v/>
      </c>
      <c r="BC229" s="4" t="str">
        <f>IF(AND(ISNUMBER(AJ229),ISNUMBER(AN229),ISNUMBER(AT229),DK229&lt;8),IF(COUNTIF(O229,0)+COUNTIF(U229,0)+COUNTIF(AE229,0)&gt;1,"",VLOOKUP(AJ229+AN229+AT229,NyIRS!$A$2:$K$59,DK229)),IF(AND(ISNUMBER(AJ229),ISNUMBER(AQ229),DK229&gt;7),IF(COUNTIF(O229,0)+COUNTIF(W229,0)&gt;1,"",VLOOKUP(AJ229+AQ229,NyIRS!$A$2:$K$59,DK229)),""))</f>
        <v/>
      </c>
      <c r="BD229" s="4" t="str">
        <f>IF(AND(ISNUMBER(AK229),ISNUMBER(AL229),ISNUMBER(AM229),DK229&lt;8),IF(COUNTIF(P229,0)+COUNTIF(AA229,0)+COUNTIF(Z229,0)&gt;1,"",VLOOKUP(AK229+AL229+AM229,NyIES!$A$2:$K$59,DK229)),IF(AND(ISNUMBER(AL229),ISNUMBER(AM229),ISNUMBER(AR229),DK229&gt;7),IF(COUNTIF(AA229,0)+COUNTIF(Z229,0)+COUNTIF(X229,0)&gt;1,"",VLOOKUP(AL229+AM229+AR229,NyIES!$A$2:$K$59,DK229)),""))</f>
        <v/>
      </c>
      <c r="BE229" s="4" t="str">
        <f>IF(AND(ISNUMBER(AJ229),ISNUMBER(AP229),ISNUMBER(AU229),DK229&lt;8),IF(COUNTIF(O229,0)+AND(COUNTIF(U229,0),COUNTIF(V229,0))+COUNTIF(AD229,0)&gt;1,"",VLOOKUP(AJ229+AP229+AU229,NyISI!$A$2:$K$59,DK229)),IF(AND(ISNUMBER(AS229),ISNUMBER(AU229),ISNUMBER(AV229),DK229=8),IF(COUNTIF(AD229,0)+COUNTIF(Q229,0)+AND(COUNTIF(W229,0),COUNTIF(X229,0))&gt;1,"",VLOOKUP(AS229+AU229+AV229,NyISI!$A$2:$K$59,DK229)),IF(AND(ISNUMBER(AS229),ISNUMBER(AV229),DK229&gt;8),IF(COUNTIF(Q229,0)+AND(COUNTIF(W229,0),COUNTIF(X229,0))&gt;1,"",VLOOKUP(AS229+AV229,NyISI!$A$2:$K$59,DK229)),"")))</f>
        <v/>
      </c>
      <c r="BF229" s="4" t="str">
        <f>IF(AND(ISNUMBER(AT229),ISNUMBER(AK229),ISNUMBER(AL229),ISNUMBER(AM229),DK229&lt;8),IF(COUNTIF(P229,0)+COUNTIF(AA229,0)+COUNTIF(Z229,0)+COUNTIF(AE229,0)&gt;1,"",VLOOKUP(AT229+AK229+AL229+AM229,NyISS!$A$2:$G$78,DK229)),"")</f>
        <v/>
      </c>
      <c r="BG229" s="4" t="str">
        <f>IF(AND(ISNUMBER(AJ229),ISNUMBER(AL229),ISNUMBER(AM229),DK229&gt;7),IF(COUNTIF(O229,0)+COUNTIF(AA229,0)+COUNTIF(Z229,0)&gt;1,"",VLOOKUP(AJ229+AL229+AM229,NyISM!$A$2:$K$59,DK229)),"")</f>
        <v/>
      </c>
      <c r="BH229" s="4" t="str">
        <f>IF(AND(ISNUMBER(AY229),ISNUMBER(AZ229)),IF(COUNTIF(T229,0)+COUNTIF(Y229,0)&gt;1,"",VLOOKUP(AY229+AZ229,NyIAM!$A$2:$K$40,DK229)),"")</f>
        <v/>
      </c>
      <c r="BJ229" s="4" t="str">
        <f>IF(ISNUMBER(BB229),VLOOKUP(BB229,Percentil!$A$2:$B$122,2,1),"")</f>
        <v/>
      </c>
      <c r="BK229" s="4" t="str">
        <f>IF(ISNUMBER(BC229),VLOOKUP(BC229,Percentil!$A$2:$B$122,2,1),"")</f>
        <v/>
      </c>
      <c r="BL229" s="4" t="str">
        <f>IF(ISNUMBER(BD229),VLOOKUP(BD229,Percentil!$A$2:$B$122,2,1),"")</f>
        <v/>
      </c>
      <c r="BM229" s="4" t="str">
        <f>IF(ISNUMBER(BE229),VLOOKUP(BE229,Percentil!$A$2:$B$122,2,1),"")</f>
        <v/>
      </c>
      <c r="BN229" s="4" t="str">
        <f>IF(ISNUMBER(BF229),VLOOKUP(BF229,Percentil!$A$2:$B$122,2,1),"")</f>
        <v/>
      </c>
      <c r="BO229" s="4" t="str">
        <f>IF(ISNUMBER(BG229),VLOOKUP(BG229,Percentil!$A$2:$B$122,2,1),"")</f>
        <v/>
      </c>
      <c r="BP229" s="4" t="str">
        <f>IF(ISNUMBER(BH229),VLOOKUP(BH229,Percentil!$A$2:$B$122,2,1),"")</f>
        <v/>
      </c>
      <c r="BQ229" s="4" t="str">
        <f>IF(AND(ISNUMBER(AJ229),ISNUMBER(DK229)),IF(AJ229-VLOOKUP(BI229,NyFi!$L$2:$V$4,DK229,1)&lt;1,1 &amp; " - " &amp; AJ229+VLOOKUP(BI229,NyFi!$L$2:$V$4,DK229,1),IF(AJ229+VLOOKUP(BI229,NyFi!$L$2:$V$4,DK229,1)&gt;19,AJ229-VLOOKUP(BI229,NyFi!$L$2:$V$4,DK229,1) &amp; " - " &amp; 19,AJ229-VLOOKUP(BI229,NyFi!$L$2:$V$4,DK229,1) &amp; " - " &amp; AJ229+VLOOKUP(BI229,NyFi!$L$2:$V$4,DK229,1))),"")</f>
        <v/>
      </c>
      <c r="BR229" s="4" t="str">
        <f>IF(AND(ISNUMBER(DK229),DK229&lt;8),IF(AND(ISNUMBER(AK229),ISNUMBER(DK229)),IF(AK229-VLOOKUP(BI229,NyGs!$L$2:$V$4,DK229,1)&lt;1,1 &amp; " - " &amp; AK229+VLOOKUP(BI229,NyGs!$L$2:$V$4,DK229,1),IF(AK229+VLOOKUP(BI229,NyGs!$L$2:$V$4,DK229,1)&gt;19,AK229-VLOOKUP(BI229,NyGs!$L$2:$V$4,DK229,1) &amp; " - " &amp; 19,AK229-VLOOKUP(BI229,NyGs!$L$2:$V$4,DK229,1) &amp; " - " &amp; AK229+VLOOKUP(BI229,NyGs!$L$2:$V$4,DK229,1))),""),"")</f>
        <v/>
      </c>
      <c r="BS229" s="4" t="str">
        <f>IF(AND(ISNUMBER(AL229),ISNUMBER(DK229)),IF(AL229-VLOOKUP(BI229,NyRm!$L$2:$V$4,DK229,1)&lt;1,1 &amp; " - " &amp; AL229+VLOOKUP(BI229,NyRm!$L$2:$V$4,DK229,1),IF(AL229+VLOOKUP(BI229,NyRm!$L$2:$V$4,DK229,1)&gt;19,AL229-VLOOKUP(BI229,NyRm!$L$2:$V$4,DK229,1) &amp; " - " &amp; 19,AL229-VLOOKUP(BI229,NyRm!$L$2:$V$4,DK229,1) &amp; " - " &amp; AL229+VLOOKUP(BI229,NyRm!$L$2:$V$4,DK229,1))),"")</f>
        <v/>
      </c>
      <c r="BT229" s="4" t="str">
        <f>IF(AND(ISNUMBER(AM229),ISNUMBER(DK229)),IF(AM229-VLOOKUP(BI229,NyFm!$L$2:$V$4,DK229,1)&lt;1,1 &amp; " - " &amp; AM229+VLOOKUP(BI229,NyFm!$L$2:$V$4,DK229,1),IF(AM229+VLOOKUP(BI229,NyFm!$L$2:$V$4,DK229,1)&gt;19,AM229-VLOOKUP(BI229,NyFm!$L$2:$V$4,DK229,1) &amp; " - " &amp; 19,AM229-VLOOKUP(BI229,NyFm!$L$2:$V$4,DK229,1) &amp; " - " &amp; AM229+VLOOKUP(BI229,NyFm!$L$2:$V$4,DK229,1))),"")</f>
        <v/>
      </c>
      <c r="BU229" s="4" t="str">
        <f>IF(AND(ISNUMBER(DK229),DK229&lt;8),IF(AND(ISNUMBER(AN229),ISNUMBER(DK229)),IF(AN229-VLOOKUP(BI229,NyLi1R!$L$2:$V$4,DK229,1)&lt;1,1 &amp; " - " &amp; AN229+VLOOKUP(BI229,NyLi1R!$L$2:$V$4,DK229,1),IF(AN229+VLOOKUP(BI229,NyLi1R!$L$2:$V$4,DK229,1)&gt;19,AN229-VLOOKUP(BI229,NyLi1R!$L$2:$V$4,DK229,1) &amp; " - " &amp; 19,AN229-VLOOKUP(BI229,NyLi1R!$L$2:$V$4,DK229,1) &amp; " - " &amp; AN229+VLOOKUP(BI229,NyLi1R!$L$2:$V$4,DK229,1))),""),"")</f>
        <v/>
      </c>
      <c r="BV229" s="4" t="str">
        <f>IF(AND(ISNUMBER(DK229),DK229&lt;8),IF(AND(ISNUMBER(AO229),ISNUMBER(DK229)),IF(AO229-VLOOKUP(BI229,NyLi1E!$L$2:$V$4,DK229,1)&lt;1,1 &amp; " - " &amp; AO229+VLOOKUP(BI229,NyLi1E!$L$2:$V$4,DK229,1),IF(AO229+VLOOKUP(BI229,NyLi1E!$L$2:$V$4,DK229,1)&gt;19,AO229-VLOOKUP(BI229,NyLi1E!$L$2:$V$4,DK229,1) &amp; " - " &amp; 19,AO229-VLOOKUP(BI229,NyLi1E!$L$2:$V$4,DK229,1) &amp; " - " &amp; AO229+VLOOKUP(BI229,NyLi1E!$L$2:$V$4,DK229,1))),""),"")</f>
        <v/>
      </c>
      <c r="BW229" s="4" t="str">
        <f>IF(AND(ISNUMBER(DK229),DK229&lt;8),IF(AND(ISNUMBER(AP229),ISNUMBER(DK229)),IF(AP229-VLOOKUP(BI229,NyLi1T!$L$2:$V$4,DK229,1)&lt;1,1 &amp; " - " &amp; AP229+VLOOKUP(BI229,NyLi1T!$L$2:$V$4,DK229,1),IF(AP229+VLOOKUP(BI229,NyLi1T!$L$2:$V$4,DK229,1)&gt;19,AP229-VLOOKUP(BI229,NyLi1T!$L$2:$V$4,DK229,1) &amp; " - " &amp; 19,AP229-VLOOKUP(BI229,NyLi1T!$L$2:$V$4,DK229,1) &amp; " - " &amp; AP229+VLOOKUP(BI229,NyLi1T!$L$2:$V$4,DK229,1))),""),"")</f>
        <v/>
      </c>
      <c r="BX229" s="4" t="str">
        <f>IF(AND(ISNUMBER(DK229),DK229&gt;7),IF(AND(ISNUMBER(AQ229),ISNUMBER(DK229)),IF(AQ229-VLOOKUP(BI229,NyLi2R!$L$2:$V$4,DK229,1)&lt;1,1 &amp; " - " &amp; AQ229+VLOOKUP(BI229,NyLi2R!$L$2:$V$4,DK229,1),IF(AQ229+VLOOKUP(BI229,NyLi2R!$L$2:$V$4,DK229,1)&gt;19,AQ229-VLOOKUP(BI229,NyLi2R!$L$2:$V$4,DK229,1) &amp; " - " &amp; 19,AQ229-VLOOKUP(BI229,NyLi2R!$L$2:$V$4,DK229,1) &amp; " - " &amp; AQ229+VLOOKUP(BI229,NyLi2R!$L$2:$V$4,DK229,1))),""),"")</f>
        <v/>
      </c>
      <c r="BY229" s="4" t="str">
        <f>IF(AND(ISNUMBER(DK229),DK229&gt;7),IF(AND(ISNUMBER(AR229),ISNUMBER(DK229)),IF(AR229-VLOOKUP(BI229,NyLi2E!$L$2:$V$4,DK229,1)&lt;1,1 &amp; " - " &amp; AR229+VLOOKUP(BI229,NyLi2E!$L$2:$V$4,DK229,1),IF(AR229+VLOOKUP(BI229,NyLi2E!$L$2:$V$4,DK229,1)&gt;19,AR229-VLOOKUP(BI229,NyLi2E!$L$2:$V$4,DK229,1) &amp; " - " &amp; 19,AR229-VLOOKUP(BI229,NyLi2E!$L$2:$V$4,DK229,1) &amp; " - " &amp; AR229+VLOOKUP(BI229,NyLi2E!$L$2:$V$4,DK229,1))),""),"")</f>
        <v/>
      </c>
      <c r="BZ229" s="4" t="str">
        <f>IF(AND(ISNUMBER(DK229),DK229&gt;7),IF(AND(ISNUMBER(AS229),ISNUMBER(DK229)),IF(AS229-VLOOKUP(BI229,NyLi2T!$L$2:$V$4,DK229,1)&lt;1,1 &amp; " - " &amp; AS229+VLOOKUP(BI229,NyLi2T!$L$2:$V$4,DK229,1),IF(AS229+VLOOKUP(BI229,NyLi2T!$L$2:$V$4,DK229,1)&gt;19,AS229-VLOOKUP(BI229,NyLi2T!$L$2:$V$4,DK229,1) &amp; " - " &amp; 19,AS229-VLOOKUP(BI229,NyLi2T!$L$2:$V$4,DK229,1) &amp; " - " &amp; AS229+VLOOKUP(BI229,NyLi2T!$L$2:$V$4,DK229,1))),""),"")</f>
        <v/>
      </c>
      <c r="CA229" s="4" t="str">
        <f>IF(AND(ISNUMBER(DK229),DK229&lt;8),IF(AND(ISNUMBER(AT229),ISNUMBER(DK229)),IF(AT229-VLOOKUP(BI229,NySs!$L$2:$V$4,DK229,1)&lt;1,1 &amp; " - " &amp; AT229+VLOOKUP(BI229,NySs!$L$2:$V$4,DK229,1),IF(AT229+VLOOKUP(BI229,NySs!$L$2:$V$4,DK229,1)&gt;19,AT229-VLOOKUP(BI229,NySs!$L$2:$V$4,DK229,1) &amp; " - " &amp; 19,AT229-VLOOKUP(BI229,NySs!$L$2:$V$4,DK229,1) &amp; " - " &amp; AT229+VLOOKUP(BI229,NySs!$L$2:$V$4,DK229,1))),""),"")</f>
        <v/>
      </c>
      <c r="CB229" s="4" t="str">
        <f>IF(AND(ISNUMBER(DK229),DK229&lt;9),IF(AND(ISNUMBER(AU229),ISNUMBER(DK229)),IF(AU229-VLOOKUP(BI229,NyEo!$L$2:$V$4,DK229,1)&lt;1,1 &amp; " - " &amp; AU229+VLOOKUP(BI229,NyEo!$L$2:$V$4,DK229,1),IF(AU229+VLOOKUP(BI229,NyEo!$L$2:$V$4,DK229,1)&gt;19,AU229-VLOOKUP(BI229,NyEo!$L$2:$V$4,DK229,1) &amp; " - " &amp; 19,AU229-VLOOKUP(BI229,NyEo!$L$2:$V$4,DK229,1) &amp; " - " &amp; AU229+VLOOKUP(BI229,NyEo!$L$2:$V$4,DK229,1))),""),"")</f>
        <v/>
      </c>
      <c r="CC229" s="4" t="str">
        <f>IF(AND(ISNUMBER(DK229),DK229&gt;7),IF(AND(ISNUMBER(AV229),ISNUMBER(DK229)),IF(AV229-VLOOKUP(BI229,NyHt!$L$2:$V$4,DK229,1)&lt;1,1 &amp; " - " &amp; AV229+VLOOKUP(BI229,NyHt!$L$2:$V$4,DK229,1),IF(AV229+VLOOKUP(BI229,NyHt!$L$2:$V$4,DK229,1)&gt;19,AV229-VLOOKUP(BI229,NyHt!$L$2:$V$4,DK229,1) &amp; " - " &amp; 19,AV229-VLOOKUP(BI229,NyHt!$L$2:$V$4,DK229,1) &amp; " - " &amp; AV229+VLOOKUP(BI229,NyHt!$L$2:$V$4,DK229,1))),""),"")</f>
        <v/>
      </c>
      <c r="CD229" s="4" t="str">
        <f>IF(AND(ISNUMBER(AW229),ISNUMBER(DK229)),IF(AW229-VLOOKUP(BI229,NySiF!$L$2:$V$4,DK229,1)&lt;1,1 &amp; " - " &amp; AW229+VLOOKUP(BI229,NySiF!$L$2:$V$4,DK229,1),IF(AW229+VLOOKUP(BI229,NySiF!$L$2:$V$4,DK229,1)&gt;19,AW229-VLOOKUP(BI229,NySiF!$L$2:$V$4,DK229,1) &amp; " - " &amp; 19,AW229-VLOOKUP(BI229,NySiF!$L$2:$V$4,DK229,1) &amp; " - " &amp; AW229+VLOOKUP(BI229,NySiF!$L$2:$V$4,DK229,1))),"")</f>
        <v/>
      </c>
      <c r="CE229" s="4" t="str">
        <f>IF(AND(ISNUMBER(AX229),ISNUMBER(DK229)),IF(AX229-VLOOKUP(BI229,NySiB!$L$2:$V$4,DK229,1)&lt;1,1 &amp; " - " &amp; AX229+VLOOKUP(BI229,NySiB!$L$2:$V$4,DK229,1),IF(AX229+VLOOKUP(BI229,NySiB!$L$2:$V$4,DK229,1)&gt;19,AX229-VLOOKUP(BI229,NySiB!$L$2:$V$4,DK229,1) &amp; " - " &amp; 19,AX229-VLOOKUP(BI229,NySiB!$L$2:$V$4,DK229,1) &amp; " - " &amp; AX229+VLOOKUP(BI229,NySiB!$L$2:$V$4,DK229,1))),"")</f>
        <v/>
      </c>
      <c r="CF229" s="4" t="str">
        <f>IF(AND(ISNUMBER(AY229),ISNUMBER(DK229)),IF(AY229-VLOOKUP(BI229,NySiT!$L$2:$V$4,DK229,1)&lt;1,1 &amp; " - " &amp; AY229+VLOOKUP(BI229,NySiT!$L$2:$V$4,DK229,1),IF(AY229+VLOOKUP(BI229,NySiT!$L$2:$V$4,DK229,1)&gt;19,AY229-VLOOKUP(BI229,NySiT!$L$2:$V$4,DK229,1) &amp; " - " &amp; 19,AY229-VLOOKUP(BI229,NySiT!$L$2:$V$4,DK229,1) &amp; " - " &amp; AY229+VLOOKUP(BI229,NySiT!$L$2:$V$4,DK229,1))),"")</f>
        <v/>
      </c>
      <c r="CG229" s="4" t="str">
        <f>IF(AND(ISNUMBER(AZ229),ISNUMBER(DK229)),IF(AZ229-VLOOKUP(BI229,NyVs!$L$2:$V$4,DK229,1)&lt;1,1 &amp; " - " &amp; AZ229+VLOOKUP(BI229,NyVs!$L$2:$V$4,DK229,1),IF(AZ229+VLOOKUP(BI229,NyVs!$L$2:$V$4,DK229,1)&gt;19,AZ229-VLOOKUP(BI229,NyVs!$L$2:$V$4,DK229,1) &amp; " - " &amp; 19,AZ229-VLOOKUP(BI229,NyVs!$L$2:$V$4,DK229,1) &amp; " - " &amp; AZ229+VLOOKUP(BI229,NyVs!$L$2:$V$4,DK229,1))),"")</f>
        <v/>
      </c>
      <c r="CH229" s="4" t="str">
        <f>IF(AND(ISNUMBER(BA229),ISNUMBER(DK229)),IF(BA229-VLOOKUP(BI229,NyPp!$L$2:$V$4,DK229,1)&lt;1,1 &amp; " - " &amp; BA229+VLOOKUP(BI229,NyPp!$L$2:$V$4,DK229,1),IF(BA229+VLOOKUP(BI229,NyPp!$L$2:$V$4,DK229,1)&gt;19,BA229-VLOOKUP(BI229,NyPp!$L$2:$V$4,DK229,1) &amp; " - " &amp; 19,BA229-VLOOKUP(BI229,NyPp!$L$2:$V$4,DK229,1) &amp; " - " &amp; BA229+VLOOKUP(BI229,NyPp!$L$2:$V$4,DK229,1))),"")</f>
        <v/>
      </c>
      <c r="CI229" s="4" t="str">
        <f>IF(AND(ISNUMBER(BB229),ISNUMBER(DK229)),IF(BB229-VLOOKUP(BI229,NyIGS!$L$2:$V$4,DK229,1)&lt;40,40 &amp; " - " &amp; BB229+VLOOKUP(BI229,NyIGS!$L$2:$V$4,DK229,1),IF(BB229+VLOOKUP(BI229,NyIGS!$L$2:$V$4,DK229,1)&gt;160,BB229-VLOOKUP(BI229,NyIGS!$L$2:$V$4,DK229,1) &amp; " - " &amp; 160,BB229-VLOOKUP(BI229,NyIGS!$L$2:$V$4,DK229,1) &amp; " - " &amp; BB229+VLOOKUP(BI229,NyIGS!$L$2:$V$4,DK229,1))),"")</f>
        <v/>
      </c>
      <c r="CJ229" s="4" t="str">
        <f>IF(AND(ISNUMBER(BC229),ISNUMBER(DK229)),IF(BC229-VLOOKUP(BI229,NyIRS!$L$2:$V$4,DK229,1)&lt;40,40 &amp; " - " &amp; BC229+VLOOKUP(BI229,NyIRS!$L$2:$V$4,DK229,1),IF(BC229+VLOOKUP(BI229,NyIRS!$L$2:$V$4,DK229,1)&gt;160,BC229-VLOOKUP(BI229,NyIRS!$L$2:$V$4,DK229,1) &amp; " - " &amp; 160,BC229-VLOOKUP(BI229,NyIRS!$L$2:$V$4,DK229,1) &amp; " - " &amp; BC229+VLOOKUP(BI229,NyIRS!$L$2:$V$4,DK229,1))),"")</f>
        <v/>
      </c>
      <c r="CK229" s="4" t="str">
        <f>IF(AND(ISNUMBER(BD229),ISNUMBER(DK229)),IF(BD229-VLOOKUP(BI229,NyIES!$L$2:$V$4,DK229,1)&lt;40,40 &amp; " - " &amp; BD229+VLOOKUP(BI229,NyIES!$L$2:$V$4,DK229,1),IF(BD229+VLOOKUP(BI229,NyIES!$L$2:$V$4,DK229,1)&gt;160,BD229-VLOOKUP(BI229,NyIES!$L$2:$V$4,DK229,1) &amp; " - " &amp; 160,BD229-VLOOKUP(BI229,NyIES!$L$2:$V$4,DK229,1) &amp; " - " &amp; BD229+VLOOKUP(BI229,NyIES!$L$2:$V$4,DK229,1))),"")</f>
        <v/>
      </c>
      <c r="CL229" s="4" t="str">
        <f>IF(AND(ISNUMBER(BE229),ISNUMBER(DK229)),IF(BE229-VLOOKUP(BI229,NyISI!$L$2:$V$4,DK229,1)&lt;40,40 &amp; " - " &amp; BE229+VLOOKUP(BI229,NyISI!$L$2:$V$4,DK229,1),IF(BE229+VLOOKUP(BI229,NyISI!$L$2:$V$4,DK229,1)&gt;160,BE229-VLOOKUP(BI229,NyISI!$L$2:$V$4,DK229,1) &amp; " - " &amp; 160,BE229-VLOOKUP(BI229,NyISI!$L$2:$V$4,DK229,1) &amp; " - " &amp; BE229+VLOOKUP(BI229,NyISI!$L$2:$V$4,DK229,1))),"")</f>
        <v/>
      </c>
      <c r="CM229" s="4" t="str">
        <f>IF(AND(ISNUMBER(DK229),DK229&lt;8),IF(AND(ISNUMBER(BF229),ISNUMBER(DK229)),IF(BF229-VLOOKUP(BI229,NyISS!$L$2:$V$4,DK229,1)&lt;40,40 &amp; " - " &amp; BF229+VLOOKUP(BI229,NyISS!$L$2:$V$4,DK229,1),IF(BF229+VLOOKUP(BI229,NyISS!$L$2:$V$4,DK229,1)&gt;160,BF229-VLOOKUP(BI229,NyISS!$L$2:$V$4,DK229,1) &amp; " - " &amp; 160,BF229-VLOOKUP(BI229,NyISS!$L$2:$V$4,DK229,1) &amp; " - " &amp; BF229+VLOOKUP(BI229,NyISS!$L$2:$V$4,DK229,1))),""),"")</f>
        <v/>
      </c>
      <c r="CN229" s="4" t="str">
        <f>IF(AND(ISNUMBER(DK229),DK229&gt;7),IF(AND(ISNUMBER(BG229),ISNUMBER(DK229)),IF(BG229-VLOOKUP(BI229,NyISM!$L$2:$V$4,DK229,1)&lt;40,40 &amp; " - " &amp; BG229+VLOOKUP(BI229,NyISM!$L$2:$V$4,DK229,1),IF(BG229+VLOOKUP(BI229,NyISM!$L$2:$V$4,DK229,1)&gt;160,BG229-VLOOKUP(BI229,NyISM!$L$2:$V$4,DK229,1) &amp; " - " &amp; 160,BG229-VLOOKUP(BI229,NyISM!$L$2:$V$4,DK229,1) &amp; " - " &amp; BG229+VLOOKUP(BI229,NyISM!$L$2:$V$4,DK229,1))),""),"")</f>
        <v/>
      </c>
      <c r="CO229" s="4" t="str">
        <f>IF(AND(ISNUMBER(BH229),ISNUMBER(DK229)),IF(BH229-VLOOKUP(BI229,NyIAM!$L$2:$V$4,DK229,1)&lt;40,40 &amp; " - " &amp; BH229+VLOOKUP(BI229,NyIAM!$L$2:$V$4,DK229,1),IF(BH229+VLOOKUP(BI229,NyIAM!$L$2:$V$4,DK229,1)&gt;160,BH229-VLOOKUP(BI229,NyIAM!$L$2:$V$4,DK229,1) &amp; " - " &amp; 160,BH229-VLOOKUP(BI229,NyIAM!$L$2:$V$4,DK229,1) &amp; " - " &amp; BH229+VLOOKUP(BI229,NyIAM!$L$2:$V$4,DK229,1))),"")</f>
        <v/>
      </c>
      <c r="CP229" s="4" t="str">
        <f>IF(AF229="","",IF(AND(ISNUMBER(AF229),ISNUMBER(DK229)),IF(VLOOKUP(AF229,NyOm!$A$2:$K$30,DK229,1)=1,"Onormalt få ord",IF(VLOOKUP(AF229,NyOm!$A$2:$K$30,DK229,1)=2,"Färre antal ord än normalt",IF(VLOOKUP(AF229,NyOm!$A$2:$K$30,DK229,1)=3,"Normalt antal ord","")))))</f>
        <v/>
      </c>
      <c r="CQ229" s="4" t="str">
        <f>IF(AB229="","",IF(AND(ISNUMBER(AB229),ISNUMBER(DK229)),IF(VLOOKUP(AB229,NyPbTid!$A$2:$K$218,DK229,1)=1,"Onormalt lång tidsåtgång",IF(VLOOKUP(AB229,NyPbTid!$A$2:$K$218,DK229,1)=2,"Långsammare än normalt",IF(VLOOKUP(AB229,NyPbTid!$A$2:$K$218,DK229,1)=3,"Normal tidsåtgång","")))))</f>
        <v/>
      </c>
      <c r="CR229" s="4" t="str">
        <f>IF(AC229="","",IF(AND(ISNUMBER(AC229),ISNUMBER(DK229)),IF(VLOOKUP(AC229,NyPbFel!$A$2:$K$18,DK229,1)=1,"Onormalt antal fel",IF(VLOOKUP(AC229,NyPbFel!$A$2:$K$18,DK229,1)=2,"Fler fel än normalt",IF(VLOOKUP(AC229,NyPbFel!$A$2:$K$18,DK229,1)=3,"Normalt antal fel","")))))</f>
        <v/>
      </c>
      <c r="CS229" s="4" t="str">
        <f t="shared" si="72"/>
        <v/>
      </c>
      <c r="CT229" s="4" t="str">
        <f>IF(OR(ISNUMBER(CS229),CS229="0**"),IF(ISNUMBER(CS229),CS229/ABS(CS229)*VLOOKUP(1,SignDiff!$A$3:$K$4,DK229,1),VLOOKUP(1,SignDiff!$A$3:$K$4,DK229,1)),"")</f>
        <v/>
      </c>
      <c r="CU229" s="4" t="str">
        <f>IF(OR(ISNUMBER(CS229),CS229="0**"),IF(ISNUMBER(CS229),CS229/ABS(CS229)*VLOOKUP(1,SignDiff!$A$7:$K$8,DK229,1),VLOOKUP(1,SignDiff!$A$7:$K$8,DK229,1)),"")</f>
        <v/>
      </c>
      <c r="CV229" s="4" t="str">
        <f t="shared" si="73"/>
        <v/>
      </c>
      <c r="CW229" s="4" t="str">
        <f t="shared" si="74"/>
        <v/>
      </c>
      <c r="CX229" s="4" t="str">
        <f>IF(OR(ISNUMBER(CS229),CS229="0**"),IF(CS229="0**",VLOOKUP(0,'IRS-IES'!$A$2:$C$43,2,1),IF(CS229&lt;0,VLOOKUP(ABS(CS229),'IRS-IES'!$A$2:$C$43,2,1),VLOOKUP(ABS(CS229),'IRS-IES'!$A$2:$C$43,3,1))),"")</f>
        <v/>
      </c>
      <c r="CY229" s="4" t="str">
        <f t="shared" si="75"/>
        <v/>
      </c>
      <c r="CZ229" s="4" t="str">
        <f>IF(OR(ISNUMBER(CY229),CY229="0**"),IF(ISNUMBER(CY229),CY229/ABS(CY229)*VLOOKUP(2,SignDiff!$A$3:$K$4,DK229,1),VLOOKUP(2,SignDiff!$A$3:$K$4,DK229,1)),"")</f>
        <v/>
      </c>
      <c r="DA229" s="4" t="str">
        <f>IF(OR(ISNUMBER(CY229),CY229="0**"),IF(ISNUMBER(CY229),CY229/ABS(CY229)*VLOOKUP(2,SignDiff!$A$7:$K$8,DK229,1),VLOOKUP(2,SignDiff!$A$7:$K$8,DK229,1)),"")</f>
        <v/>
      </c>
      <c r="DB229" s="4" t="str">
        <f t="shared" si="76"/>
        <v/>
      </c>
      <c r="DC229" s="4" t="str">
        <f t="shared" si="77"/>
        <v/>
      </c>
      <c r="DD229" s="4" t="str">
        <f>IF(OR(ISNUMBER(CY229),CY229="0**"),IF(CY229="0**",VLOOKUP(0,'ISI-ISS'!$A$2:$C$43,2,1),IF(CY229&lt;0,VLOOKUP(ABS(CY229),'ISI-ISS'!$A$2:$C$43,2,1),VLOOKUP(ABS(CY229),'ISI-ISS'!$A$2:$C$43,3,1))),"")</f>
        <v/>
      </c>
      <c r="DE229" s="4" t="str">
        <f t="shared" si="78"/>
        <v/>
      </c>
      <c r="DF229" s="4" t="str">
        <f>IF(OR(ISNUMBER(DE229),DE229="0**"),IF(ISNUMBER(DE229),DE229/ABS(DE229)*VLOOKUP(2,SignDiff!$A$3:$K$4,DK229,1),VLOOKUP(2,SignDiff!$A$3:$K$4,DK229,1)),"")</f>
        <v/>
      </c>
      <c r="DG229" s="4" t="str">
        <f>IF(OR(ISNUMBER(DE229),DE229="0**"),IF(ISNUMBER(DE229),DE229/ABS(DE229)*VLOOKUP(2,SignDiff!$A$7:$K$8,DK229,1),VLOOKUP(2,SignDiff!$A$7:$K$8,DK229,1)),"")</f>
        <v/>
      </c>
      <c r="DH229" s="4" t="str">
        <f t="shared" si="79"/>
        <v/>
      </c>
      <c r="DI229" s="4" t="str">
        <f t="shared" si="80"/>
        <v/>
      </c>
      <c r="DJ229" s="4" t="str">
        <f>IF(OR(ISNUMBER(DE229),DE229="0**"),IF(DE229="0**",VLOOKUP(0,'ISI-ISM'!$A$2:$C$43,2,1),IF(DE229&lt;0,VLOOKUP(ABS(DE229),'ISI-ISM'!$A$2:$C$43,2,1),VLOOKUP(ABS(DE229),'ISI-ISM'!$A$2:$C$43,3,1))),"")</f>
        <v/>
      </c>
      <c r="DK229" s="4" t="str">
        <f>IF(ISERROR(VLOOKUP(N229,age!$A$2:$C$11,2,1)),"",VLOOKUP(N229,age!$A$2:$C$11,2,1))</f>
        <v/>
      </c>
      <c r="DL229" s="4" t="str">
        <f>IF(ISERROR(VLOOKUP(N229,age!$A$2:$C$11,3,1)),"",VLOOKUP(N229,age!$A$2:$C$11,3,1))</f>
        <v/>
      </c>
      <c r="DM229" s="4">
        <f t="shared" si="67"/>
        <v>0</v>
      </c>
      <c r="DN229" s="4">
        <f t="shared" si="68"/>
        <v>0</v>
      </c>
      <c r="DO229" s="4">
        <f t="shared" si="69"/>
        <v>0</v>
      </c>
      <c r="DP229" s="4">
        <f t="shared" si="70"/>
        <v>0</v>
      </c>
      <c r="DQ229" s="4">
        <f t="shared" si="71"/>
        <v>0</v>
      </c>
      <c r="DR229" s="9" t="str">
        <f t="shared" si="81"/>
        <v/>
      </c>
      <c r="DS229" s="9" t="str">
        <f t="shared" si="82"/>
        <v/>
      </c>
      <c r="DT229" s="9" t="str">
        <f t="shared" si="83"/>
        <v/>
      </c>
      <c r="DU229" s="9" t="str">
        <f t="shared" si="84"/>
        <v/>
      </c>
      <c r="DV229" s="9" t="str">
        <f t="shared" si="85"/>
        <v/>
      </c>
      <c r="DW229" s="9" t="str">
        <f t="shared" si="86"/>
        <v/>
      </c>
      <c r="DX229" s="9" t="str">
        <f t="shared" si="87"/>
        <v/>
      </c>
      <c r="DY229" s="9" t="str">
        <f>IF(AND(ISNUMBER(AJ229),ISNUMBER(DK229)),IF(AJ229-VLOOKUP(BI229,NyFi!$L$2:$V$4,DK229,1)&lt;1,1,AJ229-VLOOKUP(BI229,NyFi!$L$2:$V$4,DK229,1)),"")</f>
        <v/>
      </c>
      <c r="DZ229" s="9" t="str">
        <f>IF(AND(ISNUMBER(DK229),DK229&lt;8),IF(AND(ISNUMBER(AK229),ISNUMBER(DK229)),IF(AK229-VLOOKUP(BI229,NyGs!$L$2:$V$4,DK229,1)&lt;1,1,AK229-VLOOKUP(BI229,NyGs!$L$2:$V$4,DK229,1)),""),"")</f>
        <v/>
      </c>
      <c r="EA229" s="9" t="str">
        <f>IF(AND(ISNUMBER(AL229),ISNUMBER(DK229)),IF(AL229-VLOOKUP(BI229,NyRm!$L$2:$V$4,DK229,1)&lt;1,1,AL229-VLOOKUP(BI229,NyRm!$L$2:$V$4,DK229,1)),"")</f>
        <v/>
      </c>
      <c r="EB229" s="9" t="str">
        <f>IF(AND(ISNUMBER(AM229),ISNUMBER(DK229)),IF(AM229-VLOOKUP(BI229,NyFm!$L$2:$V$4,DK229,1)&lt;1,1,AM229-VLOOKUP(BI229,NyFm!$L$2:$V$4,DK229,1)),"")</f>
        <v/>
      </c>
      <c r="EC229" s="9" t="str">
        <f>IF(AND(ISNUMBER(DK229),DK229&lt;8),IF(AND(ISNUMBER(AN229),ISNUMBER(DK229)),IF(AN229-VLOOKUP(BI229,NyLi1R!$L$2:$V$4,DK229,1)&lt;1,1,AN229-VLOOKUP(BI229,NyLi1R!$L$2:$V$4,DK229,1)),""),"")</f>
        <v/>
      </c>
      <c r="ED229" s="9" t="str">
        <f>IF(AND(ISNUMBER(DK229),DK229&lt;8),IF(AND(ISNUMBER(AO229),ISNUMBER(DK229)),IF(AO229-VLOOKUP(BI229,NyLi1E!$L$2:$V$4,DK229,1)&lt;1,1,AO229-VLOOKUP(BI229,NyLi1E!$L$2:$V$4,DK229,1)),""),"")</f>
        <v/>
      </c>
      <c r="EE229" s="9" t="str">
        <f>IF(AND(ISNUMBER(DK229),DK229&lt;8),IF(AND(ISNUMBER(AP229),ISNUMBER(DK229)),IF(AP229-VLOOKUP(BI229,NyLi1T!$L$2:$V$4,DK229,1)&lt;1,1,AP229-VLOOKUP(BI229,NyLi1T!$L$2:$V$4,DK229,1)),""),"")</f>
        <v/>
      </c>
      <c r="EF229" s="9" t="str">
        <f>IF(AND(ISNUMBER(DK229),DK229&gt;7),IF(AND(ISNUMBER(AQ229),ISNUMBER(DK229)),IF(AQ229-VLOOKUP(BI229,NyLi2R!$L$2:$V$4,DK229,1)&lt;1,1,AQ229-VLOOKUP(BI229,NyLi2R!$L$2:$V$4,DK229,1)),""),"")</f>
        <v/>
      </c>
      <c r="EG229" s="9" t="str">
        <f>IF(AND(ISNUMBER(DK229),DK229&gt;7),IF(AND(ISNUMBER(AR229),ISNUMBER(DK229)),IF(AR229-VLOOKUP(BI229,NyLi2E!$L$2:$V$4,DK229,1)&lt;1,1,AR229-VLOOKUP(BI229,NyLi2E!$L$2:$V$4,DK229,1)),""),"")</f>
        <v/>
      </c>
      <c r="EH229" s="9" t="str">
        <f>IF(AND(ISNUMBER(DK229),DK229&gt;7),IF(AND(ISNUMBER(AS229),ISNUMBER(DK229)),IF(AS229-VLOOKUP(BI229,NyLi2T!$L$2:$V$4,DK229,1)&lt;1,1,AS229-VLOOKUP(BI229,NyLi2T!$L$2:$V$4,DK229,1)),""),"")</f>
        <v/>
      </c>
      <c r="EI229" s="9" t="str">
        <f>IF(AND(ISNUMBER(DK229),DK229&lt;8),IF(AND(ISNUMBER(AT229),ISNUMBER(DK229)),IF(AT229-VLOOKUP(BI229,NySs!$L$2:$V$4,DK229,1)&lt;1,1,AT229-VLOOKUP(BI229,NySs!$L$2:$V$4,DK229,1)),""),"")</f>
        <v/>
      </c>
      <c r="EJ229" s="9" t="str">
        <f>IF(AND(ISNUMBER(DK229),DK229&lt;9),IF(AND(ISNUMBER(AU229),ISNUMBER(DK229)),IF(AU229-VLOOKUP(BI229,NyEo!$L$2:$V$4,DK229,1)&lt;1,1,AU229-VLOOKUP(BI229,NyEo!$L$2:$V$4,DK229,1)),""),"")</f>
        <v/>
      </c>
      <c r="EK229" s="9" t="str">
        <f>IF(AND(ISNUMBER(DK229),DK229&gt;7),IF(AND(ISNUMBER(AV229),ISNUMBER(DK229)),IF(AV229-VLOOKUP(BI229,NyHt!$L$2:$V$4,DK229,1)&lt;1,1,AV229-VLOOKUP(BI229,NyHt!$L$2:$V$4,DK229,1)),""),"")</f>
        <v/>
      </c>
      <c r="EL229" s="9" t="str">
        <f>IF(AND(ISNUMBER(AW229),ISNUMBER(DK229)),IF(AW229-VLOOKUP(BI229,NySiF!$L$2:$V$4,DK229,1)&lt;1,1,AW229-VLOOKUP(BI229,NySiF!$L$2:$V$4,DK229,1)),"")</f>
        <v/>
      </c>
      <c r="EM229" s="9" t="str">
        <f>IF(AND(ISNUMBER(AX229),ISNUMBER(DK229)),IF(AX229-VLOOKUP(BI229,NySiB!$L$2:$V$4,DK229,1)&lt;1,1,AX229-VLOOKUP(BI229,NySiB!$L$2:$V$4,DK229,1)),"")</f>
        <v/>
      </c>
      <c r="EN229" s="9" t="str">
        <f>IF(AND(ISNUMBER(AY229),ISNUMBER(DK229)),IF(AY229-VLOOKUP(BI229,NySiT!$L$2:$V$4,DK229,1)&lt;1,1,AY229-VLOOKUP(BI229,NySiT!$L$2:$V$4,DK229,1)),"")</f>
        <v/>
      </c>
      <c r="EO229" s="9" t="str">
        <f>IF(AND(ISNUMBER(AZ229),ISNUMBER(DK229)),IF(AZ229-VLOOKUP(BI229,NyVs!$L$2:$V$4,DK229,1)&lt;1,1,AZ229-VLOOKUP(BI229,NyVs!$L$2:$V$4,DK229,1)),"")</f>
        <v/>
      </c>
      <c r="EP229" s="9" t="str">
        <f>IF(AND(ISNUMBER(BA229),ISNUMBER(DK229)),IF(BA229-VLOOKUP(BI229,NyPp!$L$2:$V$4,DK229,1)&lt;1,1,BA229-VLOOKUP(BI229,NyPp!$L$2:$V$4,DK229,1)),"")</f>
        <v/>
      </c>
      <c r="EQ229" s="9" t="str">
        <f>IF(AND(ISNUMBER(BB229),ISNUMBER(DK229)),IF(BB229-VLOOKUP(BI229,NyIGS!$L$2:$V$4,DK229,1)&lt;40,40,BB229-VLOOKUP(BI229,NyIGS!$L$2:$V$4,DK229,1)),"")</f>
        <v/>
      </c>
      <c r="ER229" s="9" t="str">
        <f>IF(AND(ISNUMBER(BC229),ISNUMBER(DK229)),IF(BC229-VLOOKUP(BI229,NyIRS!$L$2:$V$4,DK229,1)&lt;40,40,BC229-VLOOKUP(BI229,NyIRS!$L$2:$V$4,DK229,1)),"")</f>
        <v/>
      </c>
      <c r="ES229" s="9" t="str">
        <f>IF(AND(ISNUMBER(BD229),ISNUMBER(DK229)),IF(BD229-VLOOKUP(BI229,NyIES!$L$2:$V$4,DK229,1)&lt;40,40,BD229-VLOOKUP(BI229,NyIES!$L$2:$V$4,DK229,1)),"")</f>
        <v/>
      </c>
      <c r="ET229" s="9" t="str">
        <f>IF(AND(ISNUMBER(BE229),ISNUMBER(DK229)),IF(BE229-VLOOKUP(BI229,NyISI!$L$2:$V$4,DK229,1)&lt;40,40,BE229-VLOOKUP(BI229,NyISI!$L$2:$V$4,DK229,1)),"")</f>
        <v/>
      </c>
      <c r="EU229" s="9" t="str">
        <f>IF(AND(ISNUMBER(DK229),DK229&lt;8),IF(AND(ISNUMBER(BF229),ISNUMBER(DK229)),IF(BF229-VLOOKUP(BI229,NyISS!$L$2:$V$4,DK229,1)&lt;40,40,BF229-VLOOKUP(BI229,NyISS!$L$2:$V$4,DK229,1)),""),"")</f>
        <v/>
      </c>
      <c r="EV229" s="9" t="str">
        <f>IF(AND(ISNUMBER(DK229),DK229&gt;7),IF(AND(ISNUMBER(BG229),ISNUMBER(DK229)),IF(BG229-VLOOKUP(BI229,NyISM!$L$2:$V$4,DK229,1)&lt;40,40,BG229-VLOOKUP(BI229,NyISM!$L$2:$V$4,DK229,1)),""),"")</f>
        <v/>
      </c>
      <c r="EW229" s="9" t="str">
        <f>IF(AND(ISNUMBER(BH229),ISNUMBER(DK229)),IF(BH229-VLOOKUP(BI229,NyIAM!$L$2:$V$4,DK229,1)&lt;40,40,BH229-VLOOKUP(BI229,NyIAM!$L$2:$V$4,DK229,1)),"")</f>
        <v/>
      </c>
      <c r="EX229" s="9" t="str">
        <f>IF(AND(ISNUMBER(AJ229),ISNUMBER(DK229)),IF(AJ229+VLOOKUP(BI229,NyFi!$L$2:$V$4,DK229,1)&gt;19,19,AJ229+VLOOKUP(BI229,NyFi!$L$2:$V$4,DK229,1)),"")</f>
        <v/>
      </c>
      <c r="EY229" s="9" t="str">
        <f>IF(AND(ISNUMBER(DK229),DK229&lt;8),IF(AND(ISNUMBER(AK229),ISNUMBER(DK229)),IF(AK229+VLOOKUP(BI229,NyGs!$L$2:$V$4,DK229,1)&gt;19,19,AK229+VLOOKUP(BI229,NyGs!$L$2:$V$4,DK229,1)),""),"")</f>
        <v/>
      </c>
      <c r="EZ229" s="9" t="str">
        <f>IF(AND(ISNUMBER(AL229),ISNUMBER(DK229)),IF(AL229+VLOOKUP(BI229,NyRm!$L$2:$V$4,DK229,1)&gt;19,19,AL229+VLOOKUP(BI229,NyRm!$L$2:$V$4,DK229,1)),"")</f>
        <v/>
      </c>
      <c r="FA229" s="9" t="str">
        <f>IF(AND(ISNUMBER(AM229),ISNUMBER(DK229)),IF(AM229+VLOOKUP(BI229,NyFm!$L$2:$V$4,DK229,1)&gt;19,19,AM229+VLOOKUP(BI229,NyFm!$L$2:$V$4,DK229,1)),"")</f>
        <v/>
      </c>
      <c r="FB229" s="9" t="str">
        <f>IF(AND(ISNUMBER(DK229),DK229&lt;8),IF(AND(ISNUMBER(AN229),ISNUMBER(DK229)),IF(AN229+VLOOKUP(BI229,NyLi1R!$L$2:$V$4,DK229,1)&gt;19,19,AN229+VLOOKUP(BI229,NyLi1R!$L$2:$V$4,DK229,1)),""),"")</f>
        <v/>
      </c>
      <c r="FC229" s="9" t="str">
        <f>IF(AND(ISNUMBER(DK229),DK229&lt;8),IF(AND(ISNUMBER(AO229),ISNUMBER(DK229)),IF(AO229+VLOOKUP(BI229,NyLi1E!$L$2:$V$4,DK229,1)&gt;19,19,AO229+VLOOKUP(BI229,NyLi1E!$L$2:$V$4,DK229,1)),""),"")</f>
        <v/>
      </c>
      <c r="FD229" s="9" t="str">
        <f>IF(AND(ISNUMBER(DK229),DK229&lt;8),IF(AND(ISNUMBER(AP229),ISNUMBER(DK229)),IF(AP229+VLOOKUP(BI229,NyLi1T!$L$2:$V$4,DK229,1)&gt;19,19,AP229+VLOOKUP(BI229,NyLi1T!$L$2:$V$4,DK229,1)),""),"")</f>
        <v/>
      </c>
      <c r="FE229" s="9" t="str">
        <f>IF(AND(ISNUMBER(DK229),DK229&gt;7),IF(AND(ISNUMBER(AQ229),ISNUMBER(DK229)),IF(AQ229+VLOOKUP(BI229,NyLi2R!$L$2:$V$4,DK229,1)&gt;19,19,AQ229+VLOOKUP(BI229,NyLi2R!$L$2:$V$4,DK229,1)),""),"")</f>
        <v/>
      </c>
      <c r="FF229" s="9" t="str">
        <f>IF(AND(ISNUMBER(DK229),DK229&gt;7),IF(AND(ISNUMBER(AR229),ISNUMBER(DK229)),IF(AR229+VLOOKUP(BI229,NyLi2E!$L$2:$V$4,DK229,1)&gt;19,19,AR229+VLOOKUP(BI229,NyLi2E!$L$2:$V$4,DK229,1)),""),"")</f>
        <v/>
      </c>
      <c r="FG229" s="9" t="str">
        <f>IF(AND(ISNUMBER(DK229),DK229&gt;7),IF(AND(ISNUMBER(AS229),ISNUMBER(DK229)),IF(AS229+VLOOKUP(BI229,NyLi2T!$L$2:$V$4,DK229,1)&gt;19,19,AS229+VLOOKUP(BI229,NyLi2T!$L$2:$V$4,DK229,1)),""),"")</f>
        <v/>
      </c>
      <c r="FH229" s="9" t="str">
        <f>IF(AND(ISNUMBER(DK229),DK229&lt;8),IF(AND(ISNUMBER(AT229),ISNUMBER(DK229)),IF(AT229+VLOOKUP(BI229,NySs!$L$2:$V$4,DK229,1)&gt;19,19,AT229+VLOOKUP(BI229,NySs!$L$2:$V$4,DK229,1)),""),"")</f>
        <v/>
      </c>
      <c r="FI229" s="9" t="str">
        <f>IF(AND(ISNUMBER(DK229),DK229&lt;9),IF(AND(ISNUMBER(AU229),ISNUMBER(DK229)),IF(AU229+VLOOKUP(BI229,NyEo!$L$2:$V$4,DK229,1)&gt;19,19,AU229+VLOOKUP(BI229,NyEo!$L$2:$V$4,DK229,1)),""),"")</f>
        <v/>
      </c>
      <c r="FJ229" s="9" t="str">
        <f>IF(AND(ISNUMBER(DK229),DK229&gt;7),IF(AND(ISNUMBER(AV229),ISNUMBER(DK229)),IF(AV229+VLOOKUP(BI229,NyHt!$L$2:$V$4,DK229,1)&gt;19,19,AV229+VLOOKUP(BI229,NyHt!$L$2:$V$4,DK229,1)),""),"")</f>
        <v/>
      </c>
      <c r="FK229" s="9" t="str">
        <f>IF(AND(ISNUMBER(AW229),ISNUMBER(DK229)),IF(AW229+VLOOKUP(BI229,NySiF!$L$2:$V$4,DK229,1)&gt;19,19,AW229+VLOOKUP(BI229,NySiF!$L$2:$V$4,DK229,1)),"")</f>
        <v/>
      </c>
      <c r="FL229" s="9" t="str">
        <f>IF(AND(ISNUMBER(AX229),ISNUMBER(DK229)),IF(AX229+VLOOKUP(BI229,NySiB!$L$2:$V$4,DK229,1)&gt;19,19,AX229+VLOOKUP(BI229,NySiB!$L$2:$V$4,DK229,1)),"")</f>
        <v/>
      </c>
      <c r="FM229" s="9" t="str">
        <f>IF(AND(ISNUMBER(AY229),ISNUMBER(DK229)),IF(AY229+VLOOKUP(BI229,NySiT!$L$2:$V$4,DK229,1)&gt;19,19,AY229+VLOOKUP(BI229,NySiT!$L$2:$V$4,DK229,1)),"")</f>
        <v/>
      </c>
      <c r="FN229" s="9" t="str">
        <f>IF(AND(ISNUMBER(AZ229),ISNUMBER(DK229)),IF(AZ229+VLOOKUP(BI229,NyVs!$L$2:$V$4,DK229,1)&gt;19,19,AZ229+VLOOKUP(BI229,NyVs!$L$2:$V$4,DK229,1)),"")</f>
        <v/>
      </c>
      <c r="FO229" s="9" t="str">
        <f>IF(AND(ISNUMBER(BA229),ISNUMBER(DK229)),IF(BA229+VLOOKUP(BI229,NyPp!$L$2:$V$4,DK229,1)&gt;19,19,BA229+VLOOKUP(BI229,NyPp!$L$2:$V$4,DK229,1)),"")</f>
        <v/>
      </c>
      <c r="FP229" s="9" t="str">
        <f>IF(AND(ISNUMBER(BB229),ISNUMBER(DK229)),IF(BB229+VLOOKUP(BI229,NyIGS!$L$2:$V$4,DK229,1)&gt;160,160,BB229+VLOOKUP(BI229,NyIGS!$L$2:$V$4,DK229,1)),"")</f>
        <v/>
      </c>
      <c r="FQ229" s="9" t="str">
        <f>IF(AND(ISNUMBER(BC229),ISNUMBER(DK229)),IF(BC229+VLOOKUP(BI229,NyIRS!$L$2:$V$4,DK229,1)&gt;160,160,BC229+VLOOKUP(BI229,NyIRS!$L$2:$V$4,DK229,1)),"")</f>
        <v/>
      </c>
      <c r="FR229" s="9" t="str">
        <f>IF(AND(ISNUMBER(BD229),ISNUMBER(DK229)),IF(BD229+VLOOKUP(BI229,NyIES!$L$2:$V$4,DK229,1)&gt;160,160, BD229+VLOOKUP(BI229,NyIES!$L$2:$V$4,DK229,1)),"")</f>
        <v/>
      </c>
      <c r="FS229" s="9" t="str">
        <f>IF(AND(ISNUMBER(BE229),ISNUMBER(DK229)),IF(BE229+VLOOKUP(BI229,NyISI!$L$2:$V$4,DK229,1)&gt;160,160,BE229+VLOOKUP(BI229,NyISI!$L$2:$V$4,DK229,1)),"")</f>
        <v/>
      </c>
      <c r="FT229" s="9" t="str">
        <f>IF(AND(ISNUMBER(DK229),DK229&lt;8),IF(AND(ISNUMBER(BF229),ISNUMBER(DK229)),IF(BF229+VLOOKUP(BI229,NyISS!$L$2:$V$4,DK229,1)&gt;160,160,BF229+VLOOKUP(BI229,NyISS!$L$2:$V$4,DK229,1)),""),"")</f>
        <v/>
      </c>
      <c r="FU229" s="9" t="str">
        <f>IF(AND(ISNUMBER(DK229),DK229&gt;7),IF(AND(ISNUMBER(BG229),ISNUMBER(DK229)),IF(BG229+VLOOKUP(BI229,NyISM!$L$2:$V$4,DK229,1)&gt;160,160,BG229+VLOOKUP(BI229,NyISM!$L$2:$V$4,DK229,1)),""),"")</f>
        <v/>
      </c>
      <c r="FV229" s="9" t="str">
        <f>IF(AND(ISNUMBER(BH229),ISNUMBER(DK229)),IF(BH229+VLOOKUP(BI229,NyIAM!$L$2:$V$4,DK229,1)&gt;160,160,BH229+VLOOKUP(BI229,NyIAM!$L$2:$V$4,DK229,1)),"")</f>
        <v/>
      </c>
    </row>
    <row r="230" spans="1:178" x14ac:dyDescent="0.2">
      <c r="A230" s="51"/>
      <c r="B230" s="51"/>
      <c r="C230" s="51"/>
      <c r="D230" s="51"/>
      <c r="E230" s="51"/>
      <c r="F230" s="51"/>
      <c r="G230" s="51"/>
      <c r="H230" s="51"/>
      <c r="I230" s="51"/>
      <c r="J230" s="52"/>
      <c r="K230" s="52"/>
      <c r="L230" s="53"/>
      <c r="M230" s="53"/>
      <c r="N230" s="58" t="str">
        <f t="shared" si="66"/>
        <v/>
      </c>
      <c r="O230" s="53"/>
      <c r="P230" s="53"/>
      <c r="Q230" s="53"/>
      <c r="R230" s="53"/>
      <c r="S230" s="53"/>
      <c r="T230" s="53"/>
      <c r="U230" s="53"/>
      <c r="V230" s="53"/>
      <c r="W230" s="53"/>
      <c r="X230" s="53"/>
      <c r="Y230" s="53"/>
      <c r="Z230" s="53"/>
      <c r="AA230" s="53"/>
      <c r="AB230" s="53"/>
      <c r="AC230" s="53"/>
      <c r="AD230" s="53"/>
      <c r="AE230" s="53"/>
      <c r="AF230" s="53"/>
      <c r="AG230" s="53"/>
      <c r="AH230" s="53"/>
      <c r="AI230" s="53"/>
      <c r="AJ230" s="4" t="str">
        <f>IF(O230="","",IF(ISNUMBER(N230),VLOOKUP(O230,NyFi!$A$2:$K$40,DK230),""))</f>
        <v/>
      </c>
      <c r="AK230" s="4" t="str">
        <f>IF(P230="","",IF(AND(ISNUMBER(N230),DK230&lt;8),VLOOKUP(P230,NyGs!$A$2:$G$41,DK230),""))</f>
        <v/>
      </c>
      <c r="AL230" s="4" t="str">
        <f>IF(AA230="","",IF(ISNUMBER(N230),VLOOKUP(AA230,NyRm!$A$2:$K$56,DK230),""))</f>
        <v/>
      </c>
      <c r="AM230" s="4" t="str">
        <f>IF(Z230="","",IF(ISNUMBER(N230),VLOOKUP(Z230,NyFm!$A$2:$K$46,DK230),""))</f>
        <v/>
      </c>
      <c r="AN230" s="4" t="str">
        <f>IF(U230="","",IF(AND(ISNUMBER(N230),DK230&lt;8),VLOOKUP(U230,NyLi1R!$A$2:$G$20,DK230),""))</f>
        <v/>
      </c>
      <c r="AO230" s="4" t="str">
        <f>IF(V230="","",IF(AND(ISNUMBER(N230),DK230&lt;8),VLOOKUP(V230,NyLi1E!$A$2:$G$20,DK230),""))</f>
        <v/>
      </c>
      <c r="AP230" s="4" t="str">
        <f>IF(AND(ISNUMBER(N230),ISNUMBER(AN230),ISNUMBER(AO230),DK230&lt;8),VLOOKUP(AN230+AO230,NyLi1T!$A$2:$G$40,DK230),"")</f>
        <v/>
      </c>
      <c r="AQ230" s="4" t="str">
        <f>IF(W230="","",IF(AND(ISNUMBER(N230),DK230&gt;7),VLOOKUP(W230,NyLi2R!$A$2:$K$20,DK230),""))</f>
        <v/>
      </c>
      <c r="AR230" s="4" t="str">
        <f>IF(X230="","",IF(AND(ISNUMBER(N230),DK230&gt;7),VLOOKUP(X230,NyLi2E!$A$2:$K$20,DK230),""))</f>
        <v/>
      </c>
      <c r="AS230" s="4" t="str">
        <f>IF(AND(ISNUMBER(N230),ISNUMBER(AQ230),ISNUMBER(AR230),DK230&gt;7),VLOOKUP(AQ230+AR230,NyLi2T!$A$2:$K$40,DK230),"")</f>
        <v/>
      </c>
      <c r="AT230" s="4" t="str">
        <f>IF(AE230="","",IF(AND(ISNUMBER(N230),DK230&lt;8),VLOOKUP(AE230,NySs!$A$2:$G$28,DK230),""))</f>
        <v/>
      </c>
      <c r="AU230" s="4" t="str">
        <f>IF(AD230="","",IF(AND(ISNUMBER(N230),DK230&lt;9),VLOOKUP(AD230,NyEo!$A$2:$H$22,DK230),""))</f>
        <v/>
      </c>
      <c r="AV230" s="4" t="str">
        <f>IF(Q230="","",IF(AND(ISNUMBER(N230),DK230&gt;7),VLOOKUP(Q230,NyHt!$A$2:$K$17,DK230),""))</f>
        <v/>
      </c>
      <c r="AW230" s="4" t="str">
        <f>IF(R230="","",IF(ISNUMBER(N230),VLOOKUP(R230,NySiF!$A$2:$K$18,DK230),""))</f>
        <v/>
      </c>
      <c r="AX230" s="4" t="str">
        <f>IF(S230="","",IF(ISNUMBER(N230),VLOOKUP(S230,NySiB!$A$2:$K$16,DK230),""))</f>
        <v/>
      </c>
      <c r="AY230" s="4" t="str">
        <f>IF(T230="","",IF(ISNUMBER(N230),VLOOKUP(T230,NySiT!$A$2:$K$32,DK230),""))</f>
        <v/>
      </c>
      <c r="AZ230" s="4" t="str">
        <f>IF(Y230="","",IF(ISNUMBER(N230),VLOOKUP(Y230,NyVs!$A$2:$K$86,DK230),""))</f>
        <v/>
      </c>
      <c r="BA230" s="4" t="str">
        <f>IF(AI230="","",IF(ISNUMBER(N230),VLOOKUP(AI230,NyPp!$A$2:$K$202,DK230),""))</f>
        <v/>
      </c>
      <c r="BB230" s="4" t="str">
        <f>IF(AND(ISNUMBER(AJ230),ISNUMBER(AK230),ISNUMBER(AL230),ISNUMBER(AM230),DK230&lt;8),IF(COUNTIF(O230,0)+COUNTIF(P230,0)+COUNTIF(AA230,0)+COUNTIF(Z230,0)&gt;1,"",VLOOKUP(AJ230+AK230+AL230+AM230,NyIGS!$A$2:$K$78,DK230)),IF(AND(ISNUMBER(AJ230),ISNUMBER(AL230),ISNUMBER(AM230),ISNUMBER(AS230),DK230&gt;7),IF(COUNTIF(O230,0)+COUNTIF(AA230,0)+COUNTIF(Z230,0)+AND(COUNTIF(W230,0),COUNTIF(X230,0))&gt;1,"",VLOOKUP(AJ230+AL230+AM230+AS230,NyIGS!$A$2:$K$78,DK230)),""))</f>
        <v/>
      </c>
      <c r="BC230" s="4" t="str">
        <f>IF(AND(ISNUMBER(AJ230),ISNUMBER(AN230),ISNUMBER(AT230),DK230&lt;8),IF(COUNTIF(O230,0)+COUNTIF(U230,0)+COUNTIF(AE230,0)&gt;1,"",VLOOKUP(AJ230+AN230+AT230,NyIRS!$A$2:$K$59,DK230)),IF(AND(ISNUMBER(AJ230),ISNUMBER(AQ230),DK230&gt;7),IF(COUNTIF(O230,0)+COUNTIF(W230,0)&gt;1,"",VLOOKUP(AJ230+AQ230,NyIRS!$A$2:$K$59,DK230)),""))</f>
        <v/>
      </c>
      <c r="BD230" s="4" t="str">
        <f>IF(AND(ISNUMBER(AK230),ISNUMBER(AL230),ISNUMBER(AM230),DK230&lt;8),IF(COUNTIF(P230,0)+COUNTIF(AA230,0)+COUNTIF(Z230,0)&gt;1,"",VLOOKUP(AK230+AL230+AM230,NyIES!$A$2:$K$59,DK230)),IF(AND(ISNUMBER(AL230),ISNUMBER(AM230),ISNUMBER(AR230),DK230&gt;7),IF(COUNTIF(AA230,0)+COUNTIF(Z230,0)+COUNTIF(X230,0)&gt;1,"",VLOOKUP(AL230+AM230+AR230,NyIES!$A$2:$K$59,DK230)),""))</f>
        <v/>
      </c>
      <c r="BE230" s="4" t="str">
        <f>IF(AND(ISNUMBER(AJ230),ISNUMBER(AP230),ISNUMBER(AU230),DK230&lt;8),IF(COUNTIF(O230,0)+AND(COUNTIF(U230,0),COUNTIF(V230,0))+COUNTIF(AD230,0)&gt;1,"",VLOOKUP(AJ230+AP230+AU230,NyISI!$A$2:$K$59,DK230)),IF(AND(ISNUMBER(AS230),ISNUMBER(AU230),ISNUMBER(AV230),DK230=8),IF(COUNTIF(AD230,0)+COUNTIF(Q230,0)+AND(COUNTIF(W230,0),COUNTIF(X230,0))&gt;1,"",VLOOKUP(AS230+AU230+AV230,NyISI!$A$2:$K$59,DK230)),IF(AND(ISNUMBER(AS230),ISNUMBER(AV230),DK230&gt;8),IF(COUNTIF(Q230,0)+AND(COUNTIF(W230,0),COUNTIF(X230,0))&gt;1,"",VLOOKUP(AS230+AV230,NyISI!$A$2:$K$59,DK230)),"")))</f>
        <v/>
      </c>
      <c r="BF230" s="4" t="str">
        <f>IF(AND(ISNUMBER(AT230),ISNUMBER(AK230),ISNUMBER(AL230),ISNUMBER(AM230),DK230&lt;8),IF(COUNTIF(P230,0)+COUNTIF(AA230,0)+COUNTIF(Z230,0)+COUNTIF(AE230,0)&gt;1,"",VLOOKUP(AT230+AK230+AL230+AM230,NyISS!$A$2:$G$78,DK230)),"")</f>
        <v/>
      </c>
      <c r="BG230" s="4" t="str">
        <f>IF(AND(ISNUMBER(AJ230),ISNUMBER(AL230),ISNUMBER(AM230),DK230&gt;7),IF(COUNTIF(O230,0)+COUNTIF(AA230,0)+COUNTIF(Z230,0)&gt;1,"",VLOOKUP(AJ230+AL230+AM230,NyISM!$A$2:$K$59,DK230)),"")</f>
        <v/>
      </c>
      <c r="BH230" s="4" t="str">
        <f>IF(AND(ISNUMBER(AY230),ISNUMBER(AZ230)),IF(COUNTIF(T230,0)+COUNTIF(Y230,0)&gt;1,"",VLOOKUP(AY230+AZ230,NyIAM!$A$2:$K$40,DK230)),"")</f>
        <v/>
      </c>
      <c r="BJ230" s="4" t="str">
        <f>IF(ISNUMBER(BB230),VLOOKUP(BB230,Percentil!$A$2:$B$122,2,1),"")</f>
        <v/>
      </c>
      <c r="BK230" s="4" t="str">
        <f>IF(ISNUMBER(BC230),VLOOKUP(BC230,Percentil!$A$2:$B$122,2,1),"")</f>
        <v/>
      </c>
      <c r="BL230" s="4" t="str">
        <f>IF(ISNUMBER(BD230),VLOOKUP(BD230,Percentil!$A$2:$B$122,2,1),"")</f>
        <v/>
      </c>
      <c r="BM230" s="4" t="str">
        <f>IF(ISNUMBER(BE230),VLOOKUP(BE230,Percentil!$A$2:$B$122,2,1),"")</f>
        <v/>
      </c>
      <c r="BN230" s="4" t="str">
        <f>IF(ISNUMBER(BF230),VLOOKUP(BF230,Percentil!$A$2:$B$122,2,1),"")</f>
        <v/>
      </c>
      <c r="BO230" s="4" t="str">
        <f>IF(ISNUMBER(BG230),VLOOKUP(BG230,Percentil!$A$2:$B$122,2,1),"")</f>
        <v/>
      </c>
      <c r="BP230" s="4" t="str">
        <f>IF(ISNUMBER(BH230),VLOOKUP(BH230,Percentil!$A$2:$B$122,2,1),"")</f>
        <v/>
      </c>
      <c r="BQ230" s="4" t="str">
        <f>IF(AND(ISNUMBER(AJ230),ISNUMBER(DK230)),IF(AJ230-VLOOKUP(BI230,NyFi!$L$2:$V$4,DK230,1)&lt;1,1 &amp; " - " &amp; AJ230+VLOOKUP(BI230,NyFi!$L$2:$V$4,DK230,1),IF(AJ230+VLOOKUP(BI230,NyFi!$L$2:$V$4,DK230,1)&gt;19,AJ230-VLOOKUP(BI230,NyFi!$L$2:$V$4,DK230,1) &amp; " - " &amp; 19,AJ230-VLOOKUP(BI230,NyFi!$L$2:$V$4,DK230,1) &amp; " - " &amp; AJ230+VLOOKUP(BI230,NyFi!$L$2:$V$4,DK230,1))),"")</f>
        <v/>
      </c>
      <c r="BR230" s="4" t="str">
        <f>IF(AND(ISNUMBER(DK230),DK230&lt;8),IF(AND(ISNUMBER(AK230),ISNUMBER(DK230)),IF(AK230-VLOOKUP(BI230,NyGs!$L$2:$V$4,DK230,1)&lt;1,1 &amp; " - " &amp; AK230+VLOOKUP(BI230,NyGs!$L$2:$V$4,DK230,1),IF(AK230+VLOOKUP(BI230,NyGs!$L$2:$V$4,DK230,1)&gt;19,AK230-VLOOKUP(BI230,NyGs!$L$2:$V$4,DK230,1) &amp; " - " &amp; 19,AK230-VLOOKUP(BI230,NyGs!$L$2:$V$4,DK230,1) &amp; " - " &amp; AK230+VLOOKUP(BI230,NyGs!$L$2:$V$4,DK230,1))),""),"")</f>
        <v/>
      </c>
      <c r="BS230" s="4" t="str">
        <f>IF(AND(ISNUMBER(AL230),ISNUMBER(DK230)),IF(AL230-VLOOKUP(BI230,NyRm!$L$2:$V$4,DK230,1)&lt;1,1 &amp; " - " &amp; AL230+VLOOKUP(BI230,NyRm!$L$2:$V$4,DK230,1),IF(AL230+VLOOKUP(BI230,NyRm!$L$2:$V$4,DK230,1)&gt;19,AL230-VLOOKUP(BI230,NyRm!$L$2:$V$4,DK230,1) &amp; " - " &amp; 19,AL230-VLOOKUP(BI230,NyRm!$L$2:$V$4,DK230,1) &amp; " - " &amp; AL230+VLOOKUP(BI230,NyRm!$L$2:$V$4,DK230,1))),"")</f>
        <v/>
      </c>
      <c r="BT230" s="4" t="str">
        <f>IF(AND(ISNUMBER(AM230),ISNUMBER(DK230)),IF(AM230-VLOOKUP(BI230,NyFm!$L$2:$V$4,DK230,1)&lt;1,1 &amp; " - " &amp; AM230+VLOOKUP(BI230,NyFm!$L$2:$V$4,DK230,1),IF(AM230+VLOOKUP(BI230,NyFm!$L$2:$V$4,DK230,1)&gt;19,AM230-VLOOKUP(BI230,NyFm!$L$2:$V$4,DK230,1) &amp; " - " &amp; 19,AM230-VLOOKUP(BI230,NyFm!$L$2:$V$4,DK230,1) &amp; " - " &amp; AM230+VLOOKUP(BI230,NyFm!$L$2:$V$4,DK230,1))),"")</f>
        <v/>
      </c>
      <c r="BU230" s="4" t="str">
        <f>IF(AND(ISNUMBER(DK230),DK230&lt;8),IF(AND(ISNUMBER(AN230),ISNUMBER(DK230)),IF(AN230-VLOOKUP(BI230,NyLi1R!$L$2:$V$4,DK230,1)&lt;1,1 &amp; " - " &amp; AN230+VLOOKUP(BI230,NyLi1R!$L$2:$V$4,DK230,1),IF(AN230+VLOOKUP(BI230,NyLi1R!$L$2:$V$4,DK230,1)&gt;19,AN230-VLOOKUP(BI230,NyLi1R!$L$2:$V$4,DK230,1) &amp; " - " &amp; 19,AN230-VLOOKUP(BI230,NyLi1R!$L$2:$V$4,DK230,1) &amp; " - " &amp; AN230+VLOOKUP(BI230,NyLi1R!$L$2:$V$4,DK230,1))),""),"")</f>
        <v/>
      </c>
      <c r="BV230" s="4" t="str">
        <f>IF(AND(ISNUMBER(DK230),DK230&lt;8),IF(AND(ISNUMBER(AO230),ISNUMBER(DK230)),IF(AO230-VLOOKUP(BI230,NyLi1E!$L$2:$V$4,DK230,1)&lt;1,1 &amp; " - " &amp; AO230+VLOOKUP(BI230,NyLi1E!$L$2:$V$4,DK230,1),IF(AO230+VLOOKUP(BI230,NyLi1E!$L$2:$V$4,DK230,1)&gt;19,AO230-VLOOKUP(BI230,NyLi1E!$L$2:$V$4,DK230,1) &amp; " - " &amp; 19,AO230-VLOOKUP(BI230,NyLi1E!$L$2:$V$4,DK230,1) &amp; " - " &amp; AO230+VLOOKUP(BI230,NyLi1E!$L$2:$V$4,DK230,1))),""),"")</f>
        <v/>
      </c>
      <c r="BW230" s="4" t="str">
        <f>IF(AND(ISNUMBER(DK230),DK230&lt;8),IF(AND(ISNUMBER(AP230),ISNUMBER(DK230)),IF(AP230-VLOOKUP(BI230,NyLi1T!$L$2:$V$4,DK230,1)&lt;1,1 &amp; " - " &amp; AP230+VLOOKUP(BI230,NyLi1T!$L$2:$V$4,DK230,1),IF(AP230+VLOOKUP(BI230,NyLi1T!$L$2:$V$4,DK230,1)&gt;19,AP230-VLOOKUP(BI230,NyLi1T!$L$2:$V$4,DK230,1) &amp; " - " &amp; 19,AP230-VLOOKUP(BI230,NyLi1T!$L$2:$V$4,DK230,1) &amp; " - " &amp; AP230+VLOOKUP(BI230,NyLi1T!$L$2:$V$4,DK230,1))),""),"")</f>
        <v/>
      </c>
      <c r="BX230" s="4" t="str">
        <f>IF(AND(ISNUMBER(DK230),DK230&gt;7),IF(AND(ISNUMBER(AQ230),ISNUMBER(DK230)),IF(AQ230-VLOOKUP(BI230,NyLi2R!$L$2:$V$4,DK230,1)&lt;1,1 &amp; " - " &amp; AQ230+VLOOKUP(BI230,NyLi2R!$L$2:$V$4,DK230,1),IF(AQ230+VLOOKUP(BI230,NyLi2R!$L$2:$V$4,DK230,1)&gt;19,AQ230-VLOOKUP(BI230,NyLi2R!$L$2:$V$4,DK230,1) &amp; " - " &amp; 19,AQ230-VLOOKUP(BI230,NyLi2R!$L$2:$V$4,DK230,1) &amp; " - " &amp; AQ230+VLOOKUP(BI230,NyLi2R!$L$2:$V$4,DK230,1))),""),"")</f>
        <v/>
      </c>
      <c r="BY230" s="4" t="str">
        <f>IF(AND(ISNUMBER(DK230),DK230&gt;7),IF(AND(ISNUMBER(AR230),ISNUMBER(DK230)),IF(AR230-VLOOKUP(BI230,NyLi2E!$L$2:$V$4,DK230,1)&lt;1,1 &amp; " - " &amp; AR230+VLOOKUP(BI230,NyLi2E!$L$2:$V$4,DK230,1),IF(AR230+VLOOKUP(BI230,NyLi2E!$L$2:$V$4,DK230,1)&gt;19,AR230-VLOOKUP(BI230,NyLi2E!$L$2:$V$4,DK230,1) &amp; " - " &amp; 19,AR230-VLOOKUP(BI230,NyLi2E!$L$2:$V$4,DK230,1) &amp; " - " &amp; AR230+VLOOKUP(BI230,NyLi2E!$L$2:$V$4,DK230,1))),""),"")</f>
        <v/>
      </c>
      <c r="BZ230" s="4" t="str">
        <f>IF(AND(ISNUMBER(DK230),DK230&gt;7),IF(AND(ISNUMBER(AS230),ISNUMBER(DK230)),IF(AS230-VLOOKUP(BI230,NyLi2T!$L$2:$V$4,DK230,1)&lt;1,1 &amp; " - " &amp; AS230+VLOOKUP(BI230,NyLi2T!$L$2:$V$4,DK230,1),IF(AS230+VLOOKUP(BI230,NyLi2T!$L$2:$V$4,DK230,1)&gt;19,AS230-VLOOKUP(BI230,NyLi2T!$L$2:$V$4,DK230,1) &amp; " - " &amp; 19,AS230-VLOOKUP(BI230,NyLi2T!$L$2:$V$4,DK230,1) &amp; " - " &amp; AS230+VLOOKUP(BI230,NyLi2T!$L$2:$V$4,DK230,1))),""),"")</f>
        <v/>
      </c>
      <c r="CA230" s="4" t="str">
        <f>IF(AND(ISNUMBER(DK230),DK230&lt;8),IF(AND(ISNUMBER(AT230),ISNUMBER(DK230)),IF(AT230-VLOOKUP(BI230,NySs!$L$2:$V$4,DK230,1)&lt;1,1 &amp; " - " &amp; AT230+VLOOKUP(BI230,NySs!$L$2:$V$4,DK230,1),IF(AT230+VLOOKUP(BI230,NySs!$L$2:$V$4,DK230,1)&gt;19,AT230-VLOOKUP(BI230,NySs!$L$2:$V$4,DK230,1) &amp; " - " &amp; 19,AT230-VLOOKUP(BI230,NySs!$L$2:$V$4,DK230,1) &amp; " - " &amp; AT230+VLOOKUP(BI230,NySs!$L$2:$V$4,DK230,1))),""),"")</f>
        <v/>
      </c>
      <c r="CB230" s="4" t="str">
        <f>IF(AND(ISNUMBER(DK230),DK230&lt;9),IF(AND(ISNUMBER(AU230),ISNUMBER(DK230)),IF(AU230-VLOOKUP(BI230,NyEo!$L$2:$V$4,DK230,1)&lt;1,1 &amp; " - " &amp; AU230+VLOOKUP(BI230,NyEo!$L$2:$V$4,DK230,1),IF(AU230+VLOOKUP(BI230,NyEo!$L$2:$V$4,DK230,1)&gt;19,AU230-VLOOKUP(BI230,NyEo!$L$2:$V$4,DK230,1) &amp; " - " &amp; 19,AU230-VLOOKUP(BI230,NyEo!$L$2:$V$4,DK230,1) &amp; " - " &amp; AU230+VLOOKUP(BI230,NyEo!$L$2:$V$4,DK230,1))),""),"")</f>
        <v/>
      </c>
      <c r="CC230" s="4" t="str">
        <f>IF(AND(ISNUMBER(DK230),DK230&gt;7),IF(AND(ISNUMBER(AV230),ISNUMBER(DK230)),IF(AV230-VLOOKUP(BI230,NyHt!$L$2:$V$4,DK230,1)&lt;1,1 &amp; " - " &amp; AV230+VLOOKUP(BI230,NyHt!$L$2:$V$4,DK230,1),IF(AV230+VLOOKUP(BI230,NyHt!$L$2:$V$4,DK230,1)&gt;19,AV230-VLOOKUP(BI230,NyHt!$L$2:$V$4,DK230,1) &amp; " - " &amp; 19,AV230-VLOOKUP(BI230,NyHt!$L$2:$V$4,DK230,1) &amp; " - " &amp; AV230+VLOOKUP(BI230,NyHt!$L$2:$V$4,DK230,1))),""),"")</f>
        <v/>
      </c>
      <c r="CD230" s="4" t="str">
        <f>IF(AND(ISNUMBER(AW230),ISNUMBER(DK230)),IF(AW230-VLOOKUP(BI230,NySiF!$L$2:$V$4,DK230,1)&lt;1,1 &amp; " - " &amp; AW230+VLOOKUP(BI230,NySiF!$L$2:$V$4,DK230,1),IF(AW230+VLOOKUP(BI230,NySiF!$L$2:$V$4,DK230,1)&gt;19,AW230-VLOOKUP(BI230,NySiF!$L$2:$V$4,DK230,1) &amp; " - " &amp; 19,AW230-VLOOKUP(BI230,NySiF!$L$2:$V$4,DK230,1) &amp; " - " &amp; AW230+VLOOKUP(BI230,NySiF!$L$2:$V$4,DK230,1))),"")</f>
        <v/>
      </c>
      <c r="CE230" s="4" t="str">
        <f>IF(AND(ISNUMBER(AX230),ISNUMBER(DK230)),IF(AX230-VLOOKUP(BI230,NySiB!$L$2:$V$4,DK230,1)&lt;1,1 &amp; " - " &amp; AX230+VLOOKUP(BI230,NySiB!$L$2:$V$4,DK230,1),IF(AX230+VLOOKUP(BI230,NySiB!$L$2:$V$4,DK230,1)&gt;19,AX230-VLOOKUP(BI230,NySiB!$L$2:$V$4,DK230,1) &amp; " - " &amp; 19,AX230-VLOOKUP(BI230,NySiB!$L$2:$V$4,DK230,1) &amp; " - " &amp; AX230+VLOOKUP(BI230,NySiB!$L$2:$V$4,DK230,1))),"")</f>
        <v/>
      </c>
      <c r="CF230" s="4" t="str">
        <f>IF(AND(ISNUMBER(AY230),ISNUMBER(DK230)),IF(AY230-VLOOKUP(BI230,NySiT!$L$2:$V$4,DK230,1)&lt;1,1 &amp; " - " &amp; AY230+VLOOKUP(BI230,NySiT!$L$2:$V$4,DK230,1),IF(AY230+VLOOKUP(BI230,NySiT!$L$2:$V$4,DK230,1)&gt;19,AY230-VLOOKUP(BI230,NySiT!$L$2:$V$4,DK230,1) &amp; " - " &amp; 19,AY230-VLOOKUP(BI230,NySiT!$L$2:$V$4,DK230,1) &amp; " - " &amp; AY230+VLOOKUP(BI230,NySiT!$L$2:$V$4,DK230,1))),"")</f>
        <v/>
      </c>
      <c r="CG230" s="4" t="str">
        <f>IF(AND(ISNUMBER(AZ230),ISNUMBER(DK230)),IF(AZ230-VLOOKUP(BI230,NyVs!$L$2:$V$4,DK230,1)&lt;1,1 &amp; " - " &amp; AZ230+VLOOKUP(BI230,NyVs!$L$2:$V$4,DK230,1),IF(AZ230+VLOOKUP(BI230,NyVs!$L$2:$V$4,DK230,1)&gt;19,AZ230-VLOOKUP(BI230,NyVs!$L$2:$V$4,DK230,1) &amp; " - " &amp; 19,AZ230-VLOOKUP(BI230,NyVs!$L$2:$V$4,DK230,1) &amp; " - " &amp; AZ230+VLOOKUP(BI230,NyVs!$L$2:$V$4,DK230,1))),"")</f>
        <v/>
      </c>
      <c r="CH230" s="4" t="str">
        <f>IF(AND(ISNUMBER(BA230),ISNUMBER(DK230)),IF(BA230-VLOOKUP(BI230,NyPp!$L$2:$V$4,DK230,1)&lt;1,1 &amp; " - " &amp; BA230+VLOOKUP(BI230,NyPp!$L$2:$V$4,DK230,1),IF(BA230+VLOOKUP(BI230,NyPp!$L$2:$V$4,DK230,1)&gt;19,BA230-VLOOKUP(BI230,NyPp!$L$2:$V$4,DK230,1) &amp; " - " &amp; 19,BA230-VLOOKUP(BI230,NyPp!$L$2:$V$4,DK230,1) &amp; " - " &amp; BA230+VLOOKUP(BI230,NyPp!$L$2:$V$4,DK230,1))),"")</f>
        <v/>
      </c>
      <c r="CI230" s="4" t="str">
        <f>IF(AND(ISNUMBER(BB230),ISNUMBER(DK230)),IF(BB230-VLOOKUP(BI230,NyIGS!$L$2:$V$4,DK230,1)&lt;40,40 &amp; " - " &amp; BB230+VLOOKUP(BI230,NyIGS!$L$2:$V$4,DK230,1),IF(BB230+VLOOKUP(BI230,NyIGS!$L$2:$V$4,DK230,1)&gt;160,BB230-VLOOKUP(BI230,NyIGS!$L$2:$V$4,DK230,1) &amp; " - " &amp; 160,BB230-VLOOKUP(BI230,NyIGS!$L$2:$V$4,DK230,1) &amp; " - " &amp; BB230+VLOOKUP(BI230,NyIGS!$L$2:$V$4,DK230,1))),"")</f>
        <v/>
      </c>
      <c r="CJ230" s="4" t="str">
        <f>IF(AND(ISNUMBER(BC230),ISNUMBER(DK230)),IF(BC230-VLOOKUP(BI230,NyIRS!$L$2:$V$4,DK230,1)&lt;40,40 &amp; " - " &amp; BC230+VLOOKUP(BI230,NyIRS!$L$2:$V$4,DK230,1),IF(BC230+VLOOKUP(BI230,NyIRS!$L$2:$V$4,DK230,1)&gt;160,BC230-VLOOKUP(BI230,NyIRS!$L$2:$V$4,DK230,1) &amp; " - " &amp; 160,BC230-VLOOKUP(BI230,NyIRS!$L$2:$V$4,DK230,1) &amp; " - " &amp; BC230+VLOOKUP(BI230,NyIRS!$L$2:$V$4,DK230,1))),"")</f>
        <v/>
      </c>
      <c r="CK230" s="4" t="str">
        <f>IF(AND(ISNUMBER(BD230),ISNUMBER(DK230)),IF(BD230-VLOOKUP(BI230,NyIES!$L$2:$V$4,DK230,1)&lt;40,40 &amp; " - " &amp; BD230+VLOOKUP(BI230,NyIES!$L$2:$V$4,DK230,1),IF(BD230+VLOOKUP(BI230,NyIES!$L$2:$V$4,DK230,1)&gt;160,BD230-VLOOKUP(BI230,NyIES!$L$2:$V$4,DK230,1) &amp; " - " &amp; 160,BD230-VLOOKUP(BI230,NyIES!$L$2:$V$4,DK230,1) &amp; " - " &amp; BD230+VLOOKUP(BI230,NyIES!$L$2:$V$4,DK230,1))),"")</f>
        <v/>
      </c>
      <c r="CL230" s="4" t="str">
        <f>IF(AND(ISNUMBER(BE230),ISNUMBER(DK230)),IF(BE230-VLOOKUP(BI230,NyISI!$L$2:$V$4,DK230,1)&lt;40,40 &amp; " - " &amp; BE230+VLOOKUP(BI230,NyISI!$L$2:$V$4,DK230,1),IF(BE230+VLOOKUP(BI230,NyISI!$L$2:$V$4,DK230,1)&gt;160,BE230-VLOOKUP(BI230,NyISI!$L$2:$V$4,DK230,1) &amp; " - " &amp; 160,BE230-VLOOKUP(BI230,NyISI!$L$2:$V$4,DK230,1) &amp; " - " &amp; BE230+VLOOKUP(BI230,NyISI!$L$2:$V$4,DK230,1))),"")</f>
        <v/>
      </c>
      <c r="CM230" s="4" t="str">
        <f>IF(AND(ISNUMBER(DK230),DK230&lt;8),IF(AND(ISNUMBER(BF230),ISNUMBER(DK230)),IF(BF230-VLOOKUP(BI230,NyISS!$L$2:$V$4,DK230,1)&lt;40,40 &amp; " - " &amp; BF230+VLOOKUP(BI230,NyISS!$L$2:$V$4,DK230,1),IF(BF230+VLOOKUP(BI230,NyISS!$L$2:$V$4,DK230,1)&gt;160,BF230-VLOOKUP(BI230,NyISS!$L$2:$V$4,DK230,1) &amp; " - " &amp; 160,BF230-VLOOKUP(BI230,NyISS!$L$2:$V$4,DK230,1) &amp; " - " &amp; BF230+VLOOKUP(BI230,NyISS!$L$2:$V$4,DK230,1))),""),"")</f>
        <v/>
      </c>
      <c r="CN230" s="4" t="str">
        <f>IF(AND(ISNUMBER(DK230),DK230&gt;7),IF(AND(ISNUMBER(BG230),ISNUMBER(DK230)),IF(BG230-VLOOKUP(BI230,NyISM!$L$2:$V$4,DK230,1)&lt;40,40 &amp; " - " &amp; BG230+VLOOKUP(BI230,NyISM!$L$2:$V$4,DK230,1),IF(BG230+VLOOKUP(BI230,NyISM!$L$2:$V$4,DK230,1)&gt;160,BG230-VLOOKUP(BI230,NyISM!$L$2:$V$4,DK230,1) &amp; " - " &amp; 160,BG230-VLOOKUP(BI230,NyISM!$L$2:$V$4,DK230,1) &amp; " - " &amp; BG230+VLOOKUP(BI230,NyISM!$L$2:$V$4,DK230,1))),""),"")</f>
        <v/>
      </c>
      <c r="CO230" s="4" t="str">
        <f>IF(AND(ISNUMBER(BH230),ISNUMBER(DK230)),IF(BH230-VLOOKUP(BI230,NyIAM!$L$2:$V$4,DK230,1)&lt;40,40 &amp; " - " &amp; BH230+VLOOKUP(BI230,NyIAM!$L$2:$V$4,DK230,1),IF(BH230+VLOOKUP(BI230,NyIAM!$L$2:$V$4,DK230,1)&gt;160,BH230-VLOOKUP(BI230,NyIAM!$L$2:$V$4,DK230,1) &amp; " - " &amp; 160,BH230-VLOOKUP(BI230,NyIAM!$L$2:$V$4,DK230,1) &amp; " - " &amp; BH230+VLOOKUP(BI230,NyIAM!$L$2:$V$4,DK230,1))),"")</f>
        <v/>
      </c>
      <c r="CP230" s="4" t="str">
        <f>IF(AF230="","",IF(AND(ISNUMBER(AF230),ISNUMBER(DK230)),IF(VLOOKUP(AF230,NyOm!$A$2:$K$30,DK230,1)=1,"Onormalt få ord",IF(VLOOKUP(AF230,NyOm!$A$2:$K$30,DK230,1)=2,"Färre antal ord än normalt",IF(VLOOKUP(AF230,NyOm!$A$2:$K$30,DK230,1)=3,"Normalt antal ord","")))))</f>
        <v/>
      </c>
      <c r="CQ230" s="4" t="str">
        <f>IF(AB230="","",IF(AND(ISNUMBER(AB230),ISNUMBER(DK230)),IF(VLOOKUP(AB230,NyPbTid!$A$2:$K$218,DK230,1)=1,"Onormalt lång tidsåtgång",IF(VLOOKUP(AB230,NyPbTid!$A$2:$K$218,DK230,1)=2,"Långsammare än normalt",IF(VLOOKUP(AB230,NyPbTid!$A$2:$K$218,DK230,1)=3,"Normal tidsåtgång","")))))</f>
        <v/>
      </c>
      <c r="CR230" s="4" t="str">
        <f>IF(AC230="","",IF(AND(ISNUMBER(AC230),ISNUMBER(DK230)),IF(VLOOKUP(AC230,NyPbFel!$A$2:$K$18,DK230,1)=1,"Onormalt antal fel",IF(VLOOKUP(AC230,NyPbFel!$A$2:$K$18,DK230,1)=2,"Fler fel än normalt",IF(VLOOKUP(AC230,NyPbFel!$A$2:$K$18,DK230,1)=3,"Normalt antal fel","")))))</f>
        <v/>
      </c>
      <c r="CS230" s="4" t="str">
        <f t="shared" si="72"/>
        <v/>
      </c>
      <c r="CT230" s="4" t="str">
        <f>IF(OR(ISNUMBER(CS230),CS230="0**"),IF(ISNUMBER(CS230),CS230/ABS(CS230)*VLOOKUP(1,SignDiff!$A$3:$K$4,DK230,1),VLOOKUP(1,SignDiff!$A$3:$K$4,DK230,1)),"")</f>
        <v/>
      </c>
      <c r="CU230" s="4" t="str">
        <f>IF(OR(ISNUMBER(CS230),CS230="0**"),IF(ISNUMBER(CS230),CS230/ABS(CS230)*VLOOKUP(1,SignDiff!$A$7:$K$8,DK230,1),VLOOKUP(1,SignDiff!$A$7:$K$8,DK230,1)),"")</f>
        <v/>
      </c>
      <c r="CV230" s="4" t="str">
        <f t="shared" si="73"/>
        <v/>
      </c>
      <c r="CW230" s="4" t="str">
        <f t="shared" si="74"/>
        <v/>
      </c>
      <c r="CX230" s="4" t="str">
        <f>IF(OR(ISNUMBER(CS230),CS230="0**"),IF(CS230="0**",VLOOKUP(0,'IRS-IES'!$A$2:$C$43,2,1),IF(CS230&lt;0,VLOOKUP(ABS(CS230),'IRS-IES'!$A$2:$C$43,2,1),VLOOKUP(ABS(CS230),'IRS-IES'!$A$2:$C$43,3,1))),"")</f>
        <v/>
      </c>
      <c r="CY230" s="4" t="str">
        <f t="shared" si="75"/>
        <v/>
      </c>
      <c r="CZ230" s="4" t="str">
        <f>IF(OR(ISNUMBER(CY230),CY230="0**"),IF(ISNUMBER(CY230),CY230/ABS(CY230)*VLOOKUP(2,SignDiff!$A$3:$K$4,DK230,1),VLOOKUP(2,SignDiff!$A$3:$K$4,DK230,1)),"")</f>
        <v/>
      </c>
      <c r="DA230" s="4" t="str">
        <f>IF(OR(ISNUMBER(CY230),CY230="0**"),IF(ISNUMBER(CY230),CY230/ABS(CY230)*VLOOKUP(2,SignDiff!$A$7:$K$8,DK230,1),VLOOKUP(2,SignDiff!$A$7:$K$8,DK230,1)),"")</f>
        <v/>
      </c>
      <c r="DB230" s="4" t="str">
        <f t="shared" si="76"/>
        <v/>
      </c>
      <c r="DC230" s="4" t="str">
        <f t="shared" si="77"/>
        <v/>
      </c>
      <c r="DD230" s="4" t="str">
        <f>IF(OR(ISNUMBER(CY230),CY230="0**"),IF(CY230="0**",VLOOKUP(0,'ISI-ISS'!$A$2:$C$43,2,1),IF(CY230&lt;0,VLOOKUP(ABS(CY230),'ISI-ISS'!$A$2:$C$43,2,1),VLOOKUP(ABS(CY230),'ISI-ISS'!$A$2:$C$43,3,1))),"")</f>
        <v/>
      </c>
      <c r="DE230" s="4" t="str">
        <f t="shared" si="78"/>
        <v/>
      </c>
      <c r="DF230" s="4" t="str">
        <f>IF(OR(ISNUMBER(DE230),DE230="0**"),IF(ISNUMBER(DE230),DE230/ABS(DE230)*VLOOKUP(2,SignDiff!$A$3:$K$4,DK230,1),VLOOKUP(2,SignDiff!$A$3:$K$4,DK230,1)),"")</f>
        <v/>
      </c>
      <c r="DG230" s="4" t="str">
        <f>IF(OR(ISNUMBER(DE230),DE230="0**"),IF(ISNUMBER(DE230),DE230/ABS(DE230)*VLOOKUP(2,SignDiff!$A$7:$K$8,DK230,1),VLOOKUP(2,SignDiff!$A$7:$K$8,DK230,1)),"")</f>
        <v/>
      </c>
      <c r="DH230" s="4" t="str">
        <f t="shared" si="79"/>
        <v/>
      </c>
      <c r="DI230" s="4" t="str">
        <f t="shared" si="80"/>
        <v/>
      </c>
      <c r="DJ230" s="4" t="str">
        <f>IF(OR(ISNUMBER(DE230),DE230="0**"),IF(DE230="0**",VLOOKUP(0,'ISI-ISM'!$A$2:$C$43,2,1),IF(DE230&lt;0,VLOOKUP(ABS(DE230),'ISI-ISM'!$A$2:$C$43,2,1),VLOOKUP(ABS(DE230),'ISI-ISM'!$A$2:$C$43,3,1))),"")</f>
        <v/>
      </c>
      <c r="DK230" s="4" t="str">
        <f>IF(ISERROR(VLOOKUP(N230,age!$A$2:$C$11,2,1)),"",VLOOKUP(N230,age!$A$2:$C$11,2,1))</f>
        <v/>
      </c>
      <c r="DL230" s="4" t="str">
        <f>IF(ISERROR(VLOOKUP(N230,age!$A$2:$C$11,3,1)),"",VLOOKUP(N230,age!$A$2:$C$11,3,1))</f>
        <v/>
      </c>
      <c r="DM230" s="4">
        <f t="shared" si="67"/>
        <v>0</v>
      </c>
      <c r="DN230" s="4">
        <f t="shared" si="68"/>
        <v>0</v>
      </c>
      <c r="DO230" s="4">
        <f t="shared" si="69"/>
        <v>0</v>
      </c>
      <c r="DP230" s="4">
        <f t="shared" si="70"/>
        <v>0</v>
      </c>
      <c r="DQ230" s="4">
        <f t="shared" si="71"/>
        <v>0</v>
      </c>
      <c r="DR230" s="9" t="str">
        <f t="shared" si="81"/>
        <v/>
      </c>
      <c r="DS230" s="9" t="str">
        <f t="shared" si="82"/>
        <v/>
      </c>
      <c r="DT230" s="9" t="str">
        <f t="shared" si="83"/>
        <v/>
      </c>
      <c r="DU230" s="9" t="str">
        <f t="shared" si="84"/>
        <v/>
      </c>
      <c r="DV230" s="9" t="str">
        <f t="shared" si="85"/>
        <v/>
      </c>
      <c r="DW230" s="9" t="str">
        <f t="shared" si="86"/>
        <v/>
      </c>
      <c r="DX230" s="9" t="str">
        <f t="shared" si="87"/>
        <v/>
      </c>
      <c r="DY230" s="9" t="str">
        <f>IF(AND(ISNUMBER(AJ230),ISNUMBER(DK230)),IF(AJ230-VLOOKUP(BI230,NyFi!$L$2:$V$4,DK230,1)&lt;1,1,AJ230-VLOOKUP(BI230,NyFi!$L$2:$V$4,DK230,1)),"")</f>
        <v/>
      </c>
      <c r="DZ230" s="9" t="str">
        <f>IF(AND(ISNUMBER(DK230),DK230&lt;8),IF(AND(ISNUMBER(AK230),ISNUMBER(DK230)),IF(AK230-VLOOKUP(BI230,NyGs!$L$2:$V$4,DK230,1)&lt;1,1,AK230-VLOOKUP(BI230,NyGs!$L$2:$V$4,DK230,1)),""),"")</f>
        <v/>
      </c>
      <c r="EA230" s="9" t="str">
        <f>IF(AND(ISNUMBER(AL230),ISNUMBER(DK230)),IF(AL230-VLOOKUP(BI230,NyRm!$L$2:$V$4,DK230,1)&lt;1,1,AL230-VLOOKUP(BI230,NyRm!$L$2:$V$4,DK230,1)),"")</f>
        <v/>
      </c>
      <c r="EB230" s="9" t="str">
        <f>IF(AND(ISNUMBER(AM230),ISNUMBER(DK230)),IF(AM230-VLOOKUP(BI230,NyFm!$L$2:$V$4,DK230,1)&lt;1,1,AM230-VLOOKUP(BI230,NyFm!$L$2:$V$4,DK230,1)),"")</f>
        <v/>
      </c>
      <c r="EC230" s="9" t="str">
        <f>IF(AND(ISNUMBER(DK230),DK230&lt;8),IF(AND(ISNUMBER(AN230),ISNUMBER(DK230)),IF(AN230-VLOOKUP(BI230,NyLi1R!$L$2:$V$4,DK230,1)&lt;1,1,AN230-VLOOKUP(BI230,NyLi1R!$L$2:$V$4,DK230,1)),""),"")</f>
        <v/>
      </c>
      <c r="ED230" s="9" t="str">
        <f>IF(AND(ISNUMBER(DK230),DK230&lt;8),IF(AND(ISNUMBER(AO230),ISNUMBER(DK230)),IF(AO230-VLOOKUP(BI230,NyLi1E!$L$2:$V$4,DK230,1)&lt;1,1,AO230-VLOOKUP(BI230,NyLi1E!$L$2:$V$4,DK230,1)),""),"")</f>
        <v/>
      </c>
      <c r="EE230" s="9" t="str">
        <f>IF(AND(ISNUMBER(DK230),DK230&lt;8),IF(AND(ISNUMBER(AP230),ISNUMBER(DK230)),IF(AP230-VLOOKUP(BI230,NyLi1T!$L$2:$V$4,DK230,1)&lt;1,1,AP230-VLOOKUP(BI230,NyLi1T!$L$2:$V$4,DK230,1)),""),"")</f>
        <v/>
      </c>
      <c r="EF230" s="9" t="str">
        <f>IF(AND(ISNUMBER(DK230),DK230&gt;7),IF(AND(ISNUMBER(AQ230),ISNUMBER(DK230)),IF(AQ230-VLOOKUP(BI230,NyLi2R!$L$2:$V$4,DK230,1)&lt;1,1,AQ230-VLOOKUP(BI230,NyLi2R!$L$2:$V$4,DK230,1)),""),"")</f>
        <v/>
      </c>
      <c r="EG230" s="9" t="str">
        <f>IF(AND(ISNUMBER(DK230),DK230&gt;7),IF(AND(ISNUMBER(AR230),ISNUMBER(DK230)),IF(AR230-VLOOKUP(BI230,NyLi2E!$L$2:$V$4,DK230,1)&lt;1,1,AR230-VLOOKUP(BI230,NyLi2E!$L$2:$V$4,DK230,1)),""),"")</f>
        <v/>
      </c>
      <c r="EH230" s="9" t="str">
        <f>IF(AND(ISNUMBER(DK230),DK230&gt;7),IF(AND(ISNUMBER(AS230),ISNUMBER(DK230)),IF(AS230-VLOOKUP(BI230,NyLi2T!$L$2:$V$4,DK230,1)&lt;1,1,AS230-VLOOKUP(BI230,NyLi2T!$L$2:$V$4,DK230,1)),""),"")</f>
        <v/>
      </c>
      <c r="EI230" s="9" t="str">
        <f>IF(AND(ISNUMBER(DK230),DK230&lt;8),IF(AND(ISNUMBER(AT230),ISNUMBER(DK230)),IF(AT230-VLOOKUP(BI230,NySs!$L$2:$V$4,DK230,1)&lt;1,1,AT230-VLOOKUP(BI230,NySs!$L$2:$V$4,DK230,1)),""),"")</f>
        <v/>
      </c>
      <c r="EJ230" s="9" t="str">
        <f>IF(AND(ISNUMBER(DK230),DK230&lt;9),IF(AND(ISNUMBER(AU230),ISNUMBER(DK230)),IF(AU230-VLOOKUP(BI230,NyEo!$L$2:$V$4,DK230,1)&lt;1,1,AU230-VLOOKUP(BI230,NyEo!$L$2:$V$4,DK230,1)),""),"")</f>
        <v/>
      </c>
      <c r="EK230" s="9" t="str">
        <f>IF(AND(ISNUMBER(DK230),DK230&gt;7),IF(AND(ISNUMBER(AV230),ISNUMBER(DK230)),IF(AV230-VLOOKUP(BI230,NyHt!$L$2:$V$4,DK230,1)&lt;1,1,AV230-VLOOKUP(BI230,NyHt!$L$2:$V$4,DK230,1)),""),"")</f>
        <v/>
      </c>
      <c r="EL230" s="9" t="str">
        <f>IF(AND(ISNUMBER(AW230),ISNUMBER(DK230)),IF(AW230-VLOOKUP(BI230,NySiF!$L$2:$V$4,DK230,1)&lt;1,1,AW230-VLOOKUP(BI230,NySiF!$L$2:$V$4,DK230,1)),"")</f>
        <v/>
      </c>
      <c r="EM230" s="9" t="str">
        <f>IF(AND(ISNUMBER(AX230),ISNUMBER(DK230)),IF(AX230-VLOOKUP(BI230,NySiB!$L$2:$V$4,DK230,1)&lt;1,1,AX230-VLOOKUP(BI230,NySiB!$L$2:$V$4,DK230,1)),"")</f>
        <v/>
      </c>
      <c r="EN230" s="9" t="str">
        <f>IF(AND(ISNUMBER(AY230),ISNUMBER(DK230)),IF(AY230-VLOOKUP(BI230,NySiT!$L$2:$V$4,DK230,1)&lt;1,1,AY230-VLOOKUP(BI230,NySiT!$L$2:$V$4,DK230,1)),"")</f>
        <v/>
      </c>
      <c r="EO230" s="9" t="str">
        <f>IF(AND(ISNUMBER(AZ230),ISNUMBER(DK230)),IF(AZ230-VLOOKUP(BI230,NyVs!$L$2:$V$4,DK230,1)&lt;1,1,AZ230-VLOOKUP(BI230,NyVs!$L$2:$V$4,DK230,1)),"")</f>
        <v/>
      </c>
      <c r="EP230" s="9" t="str">
        <f>IF(AND(ISNUMBER(BA230),ISNUMBER(DK230)),IF(BA230-VLOOKUP(BI230,NyPp!$L$2:$V$4,DK230,1)&lt;1,1,BA230-VLOOKUP(BI230,NyPp!$L$2:$V$4,DK230,1)),"")</f>
        <v/>
      </c>
      <c r="EQ230" s="9" t="str">
        <f>IF(AND(ISNUMBER(BB230),ISNUMBER(DK230)),IF(BB230-VLOOKUP(BI230,NyIGS!$L$2:$V$4,DK230,1)&lt;40,40,BB230-VLOOKUP(BI230,NyIGS!$L$2:$V$4,DK230,1)),"")</f>
        <v/>
      </c>
      <c r="ER230" s="9" t="str">
        <f>IF(AND(ISNUMBER(BC230),ISNUMBER(DK230)),IF(BC230-VLOOKUP(BI230,NyIRS!$L$2:$V$4,DK230,1)&lt;40,40,BC230-VLOOKUP(BI230,NyIRS!$L$2:$V$4,DK230,1)),"")</f>
        <v/>
      </c>
      <c r="ES230" s="9" t="str">
        <f>IF(AND(ISNUMBER(BD230),ISNUMBER(DK230)),IF(BD230-VLOOKUP(BI230,NyIES!$L$2:$V$4,DK230,1)&lt;40,40,BD230-VLOOKUP(BI230,NyIES!$L$2:$V$4,DK230,1)),"")</f>
        <v/>
      </c>
      <c r="ET230" s="9" t="str">
        <f>IF(AND(ISNUMBER(BE230),ISNUMBER(DK230)),IF(BE230-VLOOKUP(BI230,NyISI!$L$2:$V$4,DK230,1)&lt;40,40,BE230-VLOOKUP(BI230,NyISI!$L$2:$V$4,DK230,1)),"")</f>
        <v/>
      </c>
      <c r="EU230" s="9" t="str">
        <f>IF(AND(ISNUMBER(DK230),DK230&lt;8),IF(AND(ISNUMBER(BF230),ISNUMBER(DK230)),IF(BF230-VLOOKUP(BI230,NyISS!$L$2:$V$4,DK230,1)&lt;40,40,BF230-VLOOKUP(BI230,NyISS!$L$2:$V$4,DK230,1)),""),"")</f>
        <v/>
      </c>
      <c r="EV230" s="9" t="str">
        <f>IF(AND(ISNUMBER(DK230),DK230&gt;7),IF(AND(ISNUMBER(BG230),ISNUMBER(DK230)),IF(BG230-VLOOKUP(BI230,NyISM!$L$2:$V$4,DK230,1)&lt;40,40,BG230-VLOOKUP(BI230,NyISM!$L$2:$V$4,DK230,1)),""),"")</f>
        <v/>
      </c>
      <c r="EW230" s="9" t="str">
        <f>IF(AND(ISNUMBER(BH230),ISNUMBER(DK230)),IF(BH230-VLOOKUP(BI230,NyIAM!$L$2:$V$4,DK230,1)&lt;40,40,BH230-VLOOKUP(BI230,NyIAM!$L$2:$V$4,DK230,1)),"")</f>
        <v/>
      </c>
      <c r="EX230" s="9" t="str">
        <f>IF(AND(ISNUMBER(AJ230),ISNUMBER(DK230)),IF(AJ230+VLOOKUP(BI230,NyFi!$L$2:$V$4,DK230,1)&gt;19,19,AJ230+VLOOKUP(BI230,NyFi!$L$2:$V$4,DK230,1)),"")</f>
        <v/>
      </c>
      <c r="EY230" s="9" t="str">
        <f>IF(AND(ISNUMBER(DK230),DK230&lt;8),IF(AND(ISNUMBER(AK230),ISNUMBER(DK230)),IF(AK230+VLOOKUP(BI230,NyGs!$L$2:$V$4,DK230,1)&gt;19,19,AK230+VLOOKUP(BI230,NyGs!$L$2:$V$4,DK230,1)),""),"")</f>
        <v/>
      </c>
      <c r="EZ230" s="9" t="str">
        <f>IF(AND(ISNUMBER(AL230),ISNUMBER(DK230)),IF(AL230+VLOOKUP(BI230,NyRm!$L$2:$V$4,DK230,1)&gt;19,19,AL230+VLOOKUP(BI230,NyRm!$L$2:$V$4,DK230,1)),"")</f>
        <v/>
      </c>
      <c r="FA230" s="9" t="str">
        <f>IF(AND(ISNUMBER(AM230),ISNUMBER(DK230)),IF(AM230+VLOOKUP(BI230,NyFm!$L$2:$V$4,DK230,1)&gt;19,19,AM230+VLOOKUP(BI230,NyFm!$L$2:$V$4,DK230,1)),"")</f>
        <v/>
      </c>
      <c r="FB230" s="9" t="str">
        <f>IF(AND(ISNUMBER(DK230),DK230&lt;8),IF(AND(ISNUMBER(AN230),ISNUMBER(DK230)),IF(AN230+VLOOKUP(BI230,NyLi1R!$L$2:$V$4,DK230,1)&gt;19,19,AN230+VLOOKUP(BI230,NyLi1R!$L$2:$V$4,DK230,1)),""),"")</f>
        <v/>
      </c>
      <c r="FC230" s="9" t="str">
        <f>IF(AND(ISNUMBER(DK230),DK230&lt;8),IF(AND(ISNUMBER(AO230),ISNUMBER(DK230)),IF(AO230+VLOOKUP(BI230,NyLi1E!$L$2:$V$4,DK230,1)&gt;19,19,AO230+VLOOKUP(BI230,NyLi1E!$L$2:$V$4,DK230,1)),""),"")</f>
        <v/>
      </c>
      <c r="FD230" s="9" t="str">
        <f>IF(AND(ISNUMBER(DK230),DK230&lt;8),IF(AND(ISNUMBER(AP230),ISNUMBER(DK230)),IF(AP230+VLOOKUP(BI230,NyLi1T!$L$2:$V$4,DK230,1)&gt;19,19,AP230+VLOOKUP(BI230,NyLi1T!$L$2:$V$4,DK230,1)),""),"")</f>
        <v/>
      </c>
      <c r="FE230" s="9" t="str">
        <f>IF(AND(ISNUMBER(DK230),DK230&gt;7),IF(AND(ISNUMBER(AQ230),ISNUMBER(DK230)),IF(AQ230+VLOOKUP(BI230,NyLi2R!$L$2:$V$4,DK230,1)&gt;19,19,AQ230+VLOOKUP(BI230,NyLi2R!$L$2:$V$4,DK230,1)),""),"")</f>
        <v/>
      </c>
      <c r="FF230" s="9" t="str">
        <f>IF(AND(ISNUMBER(DK230),DK230&gt;7),IF(AND(ISNUMBER(AR230),ISNUMBER(DK230)),IF(AR230+VLOOKUP(BI230,NyLi2E!$L$2:$V$4,DK230,1)&gt;19,19,AR230+VLOOKUP(BI230,NyLi2E!$L$2:$V$4,DK230,1)),""),"")</f>
        <v/>
      </c>
      <c r="FG230" s="9" t="str">
        <f>IF(AND(ISNUMBER(DK230),DK230&gt;7),IF(AND(ISNUMBER(AS230),ISNUMBER(DK230)),IF(AS230+VLOOKUP(BI230,NyLi2T!$L$2:$V$4,DK230,1)&gt;19,19,AS230+VLOOKUP(BI230,NyLi2T!$L$2:$V$4,DK230,1)),""),"")</f>
        <v/>
      </c>
      <c r="FH230" s="9" t="str">
        <f>IF(AND(ISNUMBER(DK230),DK230&lt;8),IF(AND(ISNUMBER(AT230),ISNUMBER(DK230)),IF(AT230+VLOOKUP(BI230,NySs!$L$2:$V$4,DK230,1)&gt;19,19,AT230+VLOOKUP(BI230,NySs!$L$2:$V$4,DK230,1)),""),"")</f>
        <v/>
      </c>
      <c r="FI230" s="9" t="str">
        <f>IF(AND(ISNUMBER(DK230),DK230&lt;9),IF(AND(ISNUMBER(AU230),ISNUMBER(DK230)),IF(AU230+VLOOKUP(BI230,NyEo!$L$2:$V$4,DK230,1)&gt;19,19,AU230+VLOOKUP(BI230,NyEo!$L$2:$V$4,DK230,1)),""),"")</f>
        <v/>
      </c>
      <c r="FJ230" s="9" t="str">
        <f>IF(AND(ISNUMBER(DK230),DK230&gt;7),IF(AND(ISNUMBER(AV230),ISNUMBER(DK230)),IF(AV230+VLOOKUP(BI230,NyHt!$L$2:$V$4,DK230,1)&gt;19,19,AV230+VLOOKUP(BI230,NyHt!$L$2:$V$4,DK230,1)),""),"")</f>
        <v/>
      </c>
      <c r="FK230" s="9" t="str">
        <f>IF(AND(ISNUMBER(AW230),ISNUMBER(DK230)),IF(AW230+VLOOKUP(BI230,NySiF!$L$2:$V$4,DK230,1)&gt;19,19,AW230+VLOOKUP(BI230,NySiF!$L$2:$V$4,DK230,1)),"")</f>
        <v/>
      </c>
      <c r="FL230" s="9" t="str">
        <f>IF(AND(ISNUMBER(AX230),ISNUMBER(DK230)),IF(AX230+VLOOKUP(BI230,NySiB!$L$2:$V$4,DK230,1)&gt;19,19,AX230+VLOOKUP(BI230,NySiB!$L$2:$V$4,DK230,1)),"")</f>
        <v/>
      </c>
      <c r="FM230" s="9" t="str">
        <f>IF(AND(ISNUMBER(AY230),ISNUMBER(DK230)),IF(AY230+VLOOKUP(BI230,NySiT!$L$2:$V$4,DK230,1)&gt;19,19,AY230+VLOOKUP(BI230,NySiT!$L$2:$V$4,DK230,1)),"")</f>
        <v/>
      </c>
      <c r="FN230" s="9" t="str">
        <f>IF(AND(ISNUMBER(AZ230),ISNUMBER(DK230)),IF(AZ230+VLOOKUP(BI230,NyVs!$L$2:$V$4,DK230,1)&gt;19,19,AZ230+VLOOKUP(BI230,NyVs!$L$2:$V$4,DK230,1)),"")</f>
        <v/>
      </c>
      <c r="FO230" s="9" t="str">
        <f>IF(AND(ISNUMBER(BA230),ISNUMBER(DK230)),IF(BA230+VLOOKUP(BI230,NyPp!$L$2:$V$4,DK230,1)&gt;19,19,BA230+VLOOKUP(BI230,NyPp!$L$2:$V$4,DK230,1)),"")</f>
        <v/>
      </c>
      <c r="FP230" s="9" t="str">
        <f>IF(AND(ISNUMBER(BB230),ISNUMBER(DK230)),IF(BB230+VLOOKUP(BI230,NyIGS!$L$2:$V$4,DK230,1)&gt;160,160,BB230+VLOOKUP(BI230,NyIGS!$L$2:$V$4,DK230,1)),"")</f>
        <v/>
      </c>
      <c r="FQ230" s="9" t="str">
        <f>IF(AND(ISNUMBER(BC230),ISNUMBER(DK230)),IF(BC230+VLOOKUP(BI230,NyIRS!$L$2:$V$4,DK230,1)&gt;160,160,BC230+VLOOKUP(BI230,NyIRS!$L$2:$V$4,DK230,1)),"")</f>
        <v/>
      </c>
      <c r="FR230" s="9" t="str">
        <f>IF(AND(ISNUMBER(BD230),ISNUMBER(DK230)),IF(BD230+VLOOKUP(BI230,NyIES!$L$2:$V$4,DK230,1)&gt;160,160, BD230+VLOOKUP(BI230,NyIES!$L$2:$V$4,DK230,1)),"")</f>
        <v/>
      </c>
      <c r="FS230" s="9" t="str">
        <f>IF(AND(ISNUMBER(BE230),ISNUMBER(DK230)),IF(BE230+VLOOKUP(BI230,NyISI!$L$2:$V$4,DK230,1)&gt;160,160,BE230+VLOOKUP(BI230,NyISI!$L$2:$V$4,DK230,1)),"")</f>
        <v/>
      </c>
      <c r="FT230" s="9" t="str">
        <f>IF(AND(ISNUMBER(DK230),DK230&lt;8),IF(AND(ISNUMBER(BF230),ISNUMBER(DK230)),IF(BF230+VLOOKUP(BI230,NyISS!$L$2:$V$4,DK230,1)&gt;160,160,BF230+VLOOKUP(BI230,NyISS!$L$2:$V$4,DK230,1)),""),"")</f>
        <v/>
      </c>
      <c r="FU230" s="9" t="str">
        <f>IF(AND(ISNUMBER(DK230),DK230&gt;7),IF(AND(ISNUMBER(BG230),ISNUMBER(DK230)),IF(BG230+VLOOKUP(BI230,NyISM!$L$2:$V$4,DK230,1)&gt;160,160,BG230+VLOOKUP(BI230,NyISM!$L$2:$V$4,DK230,1)),""),"")</f>
        <v/>
      </c>
      <c r="FV230" s="9" t="str">
        <f>IF(AND(ISNUMBER(BH230),ISNUMBER(DK230)),IF(BH230+VLOOKUP(BI230,NyIAM!$L$2:$V$4,DK230,1)&gt;160,160,BH230+VLOOKUP(BI230,NyIAM!$L$2:$V$4,DK230,1)),"")</f>
        <v/>
      </c>
    </row>
    <row r="231" spans="1:178" x14ac:dyDescent="0.2">
      <c r="A231" s="51"/>
      <c r="B231" s="51"/>
      <c r="C231" s="51"/>
      <c r="D231" s="51"/>
      <c r="E231" s="51"/>
      <c r="F231" s="51"/>
      <c r="G231" s="51"/>
      <c r="H231" s="51"/>
      <c r="I231" s="51"/>
      <c r="J231" s="52"/>
      <c r="K231" s="52"/>
      <c r="L231" s="53"/>
      <c r="M231" s="53"/>
      <c r="N231" s="58" t="str">
        <f t="shared" si="66"/>
        <v/>
      </c>
      <c r="O231" s="53"/>
      <c r="P231" s="53"/>
      <c r="Q231" s="53"/>
      <c r="R231" s="53"/>
      <c r="S231" s="53"/>
      <c r="T231" s="53"/>
      <c r="U231" s="53"/>
      <c r="V231" s="53"/>
      <c r="W231" s="53"/>
      <c r="X231" s="53"/>
      <c r="Y231" s="53"/>
      <c r="Z231" s="53"/>
      <c r="AA231" s="53"/>
      <c r="AB231" s="53"/>
      <c r="AC231" s="53"/>
      <c r="AD231" s="53"/>
      <c r="AE231" s="53"/>
      <c r="AF231" s="53"/>
      <c r="AG231" s="53"/>
      <c r="AH231" s="53"/>
      <c r="AI231" s="53"/>
      <c r="AJ231" s="4" t="str">
        <f>IF(O231="","",IF(ISNUMBER(N231),VLOOKUP(O231,NyFi!$A$2:$K$40,DK231),""))</f>
        <v/>
      </c>
      <c r="AK231" s="4" t="str">
        <f>IF(P231="","",IF(AND(ISNUMBER(N231),DK231&lt;8),VLOOKUP(P231,NyGs!$A$2:$G$41,DK231),""))</f>
        <v/>
      </c>
      <c r="AL231" s="4" t="str">
        <f>IF(AA231="","",IF(ISNUMBER(N231),VLOOKUP(AA231,NyRm!$A$2:$K$56,DK231),""))</f>
        <v/>
      </c>
      <c r="AM231" s="4" t="str">
        <f>IF(Z231="","",IF(ISNUMBER(N231),VLOOKUP(Z231,NyFm!$A$2:$K$46,DK231),""))</f>
        <v/>
      </c>
      <c r="AN231" s="4" t="str">
        <f>IF(U231="","",IF(AND(ISNUMBER(N231),DK231&lt;8),VLOOKUP(U231,NyLi1R!$A$2:$G$20,DK231),""))</f>
        <v/>
      </c>
      <c r="AO231" s="4" t="str">
        <f>IF(V231="","",IF(AND(ISNUMBER(N231),DK231&lt;8),VLOOKUP(V231,NyLi1E!$A$2:$G$20,DK231),""))</f>
        <v/>
      </c>
      <c r="AP231" s="4" t="str">
        <f>IF(AND(ISNUMBER(N231),ISNUMBER(AN231),ISNUMBER(AO231),DK231&lt;8),VLOOKUP(AN231+AO231,NyLi1T!$A$2:$G$40,DK231),"")</f>
        <v/>
      </c>
      <c r="AQ231" s="4" t="str">
        <f>IF(W231="","",IF(AND(ISNUMBER(N231),DK231&gt;7),VLOOKUP(W231,NyLi2R!$A$2:$K$20,DK231),""))</f>
        <v/>
      </c>
      <c r="AR231" s="4" t="str">
        <f>IF(X231="","",IF(AND(ISNUMBER(N231),DK231&gt;7),VLOOKUP(X231,NyLi2E!$A$2:$K$20,DK231),""))</f>
        <v/>
      </c>
      <c r="AS231" s="4" t="str">
        <f>IF(AND(ISNUMBER(N231),ISNUMBER(AQ231),ISNUMBER(AR231),DK231&gt;7),VLOOKUP(AQ231+AR231,NyLi2T!$A$2:$K$40,DK231),"")</f>
        <v/>
      </c>
      <c r="AT231" s="4" t="str">
        <f>IF(AE231="","",IF(AND(ISNUMBER(N231),DK231&lt;8),VLOOKUP(AE231,NySs!$A$2:$G$28,DK231),""))</f>
        <v/>
      </c>
      <c r="AU231" s="4" t="str">
        <f>IF(AD231="","",IF(AND(ISNUMBER(N231),DK231&lt;9),VLOOKUP(AD231,NyEo!$A$2:$H$22,DK231),""))</f>
        <v/>
      </c>
      <c r="AV231" s="4" t="str">
        <f>IF(Q231="","",IF(AND(ISNUMBER(N231),DK231&gt;7),VLOOKUP(Q231,NyHt!$A$2:$K$17,DK231),""))</f>
        <v/>
      </c>
      <c r="AW231" s="4" t="str">
        <f>IF(R231="","",IF(ISNUMBER(N231),VLOOKUP(R231,NySiF!$A$2:$K$18,DK231),""))</f>
        <v/>
      </c>
      <c r="AX231" s="4" t="str">
        <f>IF(S231="","",IF(ISNUMBER(N231),VLOOKUP(S231,NySiB!$A$2:$K$16,DK231),""))</f>
        <v/>
      </c>
      <c r="AY231" s="4" t="str">
        <f>IF(T231="","",IF(ISNUMBER(N231),VLOOKUP(T231,NySiT!$A$2:$K$32,DK231),""))</f>
        <v/>
      </c>
      <c r="AZ231" s="4" t="str">
        <f>IF(Y231="","",IF(ISNUMBER(N231),VLOOKUP(Y231,NyVs!$A$2:$K$86,DK231),""))</f>
        <v/>
      </c>
      <c r="BA231" s="4" t="str">
        <f>IF(AI231="","",IF(ISNUMBER(N231),VLOOKUP(AI231,NyPp!$A$2:$K$202,DK231),""))</f>
        <v/>
      </c>
      <c r="BB231" s="4" t="str">
        <f>IF(AND(ISNUMBER(AJ231),ISNUMBER(AK231),ISNUMBER(AL231),ISNUMBER(AM231),DK231&lt;8),IF(COUNTIF(O231,0)+COUNTIF(P231,0)+COUNTIF(AA231,0)+COUNTIF(Z231,0)&gt;1,"",VLOOKUP(AJ231+AK231+AL231+AM231,NyIGS!$A$2:$K$78,DK231)),IF(AND(ISNUMBER(AJ231),ISNUMBER(AL231),ISNUMBER(AM231),ISNUMBER(AS231),DK231&gt;7),IF(COUNTIF(O231,0)+COUNTIF(AA231,0)+COUNTIF(Z231,0)+AND(COUNTIF(W231,0),COUNTIF(X231,0))&gt;1,"",VLOOKUP(AJ231+AL231+AM231+AS231,NyIGS!$A$2:$K$78,DK231)),""))</f>
        <v/>
      </c>
      <c r="BC231" s="4" t="str">
        <f>IF(AND(ISNUMBER(AJ231),ISNUMBER(AN231),ISNUMBER(AT231),DK231&lt;8),IF(COUNTIF(O231,0)+COUNTIF(U231,0)+COUNTIF(AE231,0)&gt;1,"",VLOOKUP(AJ231+AN231+AT231,NyIRS!$A$2:$K$59,DK231)),IF(AND(ISNUMBER(AJ231),ISNUMBER(AQ231),DK231&gt;7),IF(COUNTIF(O231,0)+COUNTIF(W231,0)&gt;1,"",VLOOKUP(AJ231+AQ231,NyIRS!$A$2:$K$59,DK231)),""))</f>
        <v/>
      </c>
      <c r="BD231" s="4" t="str">
        <f>IF(AND(ISNUMBER(AK231),ISNUMBER(AL231),ISNUMBER(AM231),DK231&lt;8),IF(COUNTIF(P231,0)+COUNTIF(AA231,0)+COUNTIF(Z231,0)&gt;1,"",VLOOKUP(AK231+AL231+AM231,NyIES!$A$2:$K$59,DK231)),IF(AND(ISNUMBER(AL231),ISNUMBER(AM231),ISNUMBER(AR231),DK231&gt;7),IF(COUNTIF(AA231,0)+COUNTIF(Z231,0)+COUNTIF(X231,0)&gt;1,"",VLOOKUP(AL231+AM231+AR231,NyIES!$A$2:$K$59,DK231)),""))</f>
        <v/>
      </c>
      <c r="BE231" s="4" t="str">
        <f>IF(AND(ISNUMBER(AJ231),ISNUMBER(AP231),ISNUMBER(AU231),DK231&lt;8),IF(COUNTIF(O231,0)+AND(COUNTIF(U231,0),COUNTIF(V231,0))+COUNTIF(AD231,0)&gt;1,"",VLOOKUP(AJ231+AP231+AU231,NyISI!$A$2:$K$59,DK231)),IF(AND(ISNUMBER(AS231),ISNUMBER(AU231),ISNUMBER(AV231),DK231=8),IF(COUNTIF(AD231,0)+COUNTIF(Q231,0)+AND(COUNTIF(W231,0),COUNTIF(X231,0))&gt;1,"",VLOOKUP(AS231+AU231+AV231,NyISI!$A$2:$K$59,DK231)),IF(AND(ISNUMBER(AS231),ISNUMBER(AV231),DK231&gt;8),IF(COUNTIF(Q231,0)+AND(COUNTIF(W231,0),COUNTIF(X231,0))&gt;1,"",VLOOKUP(AS231+AV231,NyISI!$A$2:$K$59,DK231)),"")))</f>
        <v/>
      </c>
      <c r="BF231" s="4" t="str">
        <f>IF(AND(ISNUMBER(AT231),ISNUMBER(AK231),ISNUMBER(AL231),ISNUMBER(AM231),DK231&lt;8),IF(COUNTIF(P231,0)+COUNTIF(AA231,0)+COUNTIF(Z231,0)+COUNTIF(AE231,0)&gt;1,"",VLOOKUP(AT231+AK231+AL231+AM231,NyISS!$A$2:$G$78,DK231)),"")</f>
        <v/>
      </c>
      <c r="BG231" s="4" t="str">
        <f>IF(AND(ISNUMBER(AJ231),ISNUMBER(AL231),ISNUMBER(AM231),DK231&gt;7),IF(COUNTIF(O231,0)+COUNTIF(AA231,0)+COUNTIF(Z231,0)&gt;1,"",VLOOKUP(AJ231+AL231+AM231,NyISM!$A$2:$K$59,DK231)),"")</f>
        <v/>
      </c>
      <c r="BH231" s="4" t="str">
        <f>IF(AND(ISNUMBER(AY231),ISNUMBER(AZ231)),IF(COUNTIF(T231,0)+COUNTIF(Y231,0)&gt;1,"",VLOOKUP(AY231+AZ231,NyIAM!$A$2:$K$40,DK231)),"")</f>
        <v/>
      </c>
      <c r="BJ231" s="4" t="str">
        <f>IF(ISNUMBER(BB231),VLOOKUP(BB231,Percentil!$A$2:$B$122,2,1),"")</f>
        <v/>
      </c>
      <c r="BK231" s="4" t="str">
        <f>IF(ISNUMBER(BC231),VLOOKUP(BC231,Percentil!$A$2:$B$122,2,1),"")</f>
        <v/>
      </c>
      <c r="BL231" s="4" t="str">
        <f>IF(ISNUMBER(BD231),VLOOKUP(BD231,Percentil!$A$2:$B$122,2,1),"")</f>
        <v/>
      </c>
      <c r="BM231" s="4" t="str">
        <f>IF(ISNUMBER(BE231),VLOOKUP(BE231,Percentil!$A$2:$B$122,2,1),"")</f>
        <v/>
      </c>
      <c r="BN231" s="4" t="str">
        <f>IF(ISNUMBER(BF231),VLOOKUP(BF231,Percentil!$A$2:$B$122,2,1),"")</f>
        <v/>
      </c>
      <c r="BO231" s="4" t="str">
        <f>IF(ISNUMBER(BG231),VLOOKUP(BG231,Percentil!$A$2:$B$122,2,1),"")</f>
        <v/>
      </c>
      <c r="BP231" s="4" t="str">
        <f>IF(ISNUMBER(BH231),VLOOKUP(BH231,Percentil!$A$2:$B$122,2,1),"")</f>
        <v/>
      </c>
      <c r="BQ231" s="4" t="str">
        <f>IF(AND(ISNUMBER(AJ231),ISNUMBER(DK231)),IF(AJ231-VLOOKUP(BI231,NyFi!$L$2:$V$4,DK231,1)&lt;1,1 &amp; " - " &amp; AJ231+VLOOKUP(BI231,NyFi!$L$2:$V$4,DK231,1),IF(AJ231+VLOOKUP(BI231,NyFi!$L$2:$V$4,DK231,1)&gt;19,AJ231-VLOOKUP(BI231,NyFi!$L$2:$V$4,DK231,1) &amp; " - " &amp; 19,AJ231-VLOOKUP(BI231,NyFi!$L$2:$V$4,DK231,1) &amp; " - " &amp; AJ231+VLOOKUP(BI231,NyFi!$L$2:$V$4,DK231,1))),"")</f>
        <v/>
      </c>
      <c r="BR231" s="4" t="str">
        <f>IF(AND(ISNUMBER(DK231),DK231&lt;8),IF(AND(ISNUMBER(AK231),ISNUMBER(DK231)),IF(AK231-VLOOKUP(BI231,NyGs!$L$2:$V$4,DK231,1)&lt;1,1 &amp; " - " &amp; AK231+VLOOKUP(BI231,NyGs!$L$2:$V$4,DK231,1),IF(AK231+VLOOKUP(BI231,NyGs!$L$2:$V$4,DK231,1)&gt;19,AK231-VLOOKUP(BI231,NyGs!$L$2:$V$4,DK231,1) &amp; " - " &amp; 19,AK231-VLOOKUP(BI231,NyGs!$L$2:$V$4,DK231,1) &amp; " - " &amp; AK231+VLOOKUP(BI231,NyGs!$L$2:$V$4,DK231,1))),""),"")</f>
        <v/>
      </c>
      <c r="BS231" s="4" t="str">
        <f>IF(AND(ISNUMBER(AL231),ISNUMBER(DK231)),IF(AL231-VLOOKUP(BI231,NyRm!$L$2:$V$4,DK231,1)&lt;1,1 &amp; " - " &amp; AL231+VLOOKUP(BI231,NyRm!$L$2:$V$4,DK231,1),IF(AL231+VLOOKUP(BI231,NyRm!$L$2:$V$4,DK231,1)&gt;19,AL231-VLOOKUP(BI231,NyRm!$L$2:$V$4,DK231,1) &amp; " - " &amp; 19,AL231-VLOOKUP(BI231,NyRm!$L$2:$V$4,DK231,1) &amp; " - " &amp; AL231+VLOOKUP(BI231,NyRm!$L$2:$V$4,DK231,1))),"")</f>
        <v/>
      </c>
      <c r="BT231" s="4" t="str">
        <f>IF(AND(ISNUMBER(AM231),ISNUMBER(DK231)),IF(AM231-VLOOKUP(BI231,NyFm!$L$2:$V$4,DK231,1)&lt;1,1 &amp; " - " &amp; AM231+VLOOKUP(BI231,NyFm!$L$2:$V$4,DK231,1),IF(AM231+VLOOKUP(BI231,NyFm!$L$2:$V$4,DK231,1)&gt;19,AM231-VLOOKUP(BI231,NyFm!$L$2:$V$4,DK231,1) &amp; " - " &amp; 19,AM231-VLOOKUP(BI231,NyFm!$L$2:$V$4,DK231,1) &amp; " - " &amp; AM231+VLOOKUP(BI231,NyFm!$L$2:$V$4,DK231,1))),"")</f>
        <v/>
      </c>
      <c r="BU231" s="4" t="str">
        <f>IF(AND(ISNUMBER(DK231),DK231&lt;8),IF(AND(ISNUMBER(AN231),ISNUMBER(DK231)),IF(AN231-VLOOKUP(BI231,NyLi1R!$L$2:$V$4,DK231,1)&lt;1,1 &amp; " - " &amp; AN231+VLOOKUP(BI231,NyLi1R!$L$2:$V$4,DK231,1),IF(AN231+VLOOKUP(BI231,NyLi1R!$L$2:$V$4,DK231,1)&gt;19,AN231-VLOOKUP(BI231,NyLi1R!$L$2:$V$4,DK231,1) &amp; " - " &amp; 19,AN231-VLOOKUP(BI231,NyLi1R!$L$2:$V$4,DK231,1) &amp; " - " &amp; AN231+VLOOKUP(BI231,NyLi1R!$L$2:$V$4,DK231,1))),""),"")</f>
        <v/>
      </c>
      <c r="BV231" s="4" t="str">
        <f>IF(AND(ISNUMBER(DK231),DK231&lt;8),IF(AND(ISNUMBER(AO231),ISNUMBER(DK231)),IF(AO231-VLOOKUP(BI231,NyLi1E!$L$2:$V$4,DK231,1)&lt;1,1 &amp; " - " &amp; AO231+VLOOKUP(BI231,NyLi1E!$L$2:$V$4,DK231,1),IF(AO231+VLOOKUP(BI231,NyLi1E!$L$2:$V$4,DK231,1)&gt;19,AO231-VLOOKUP(BI231,NyLi1E!$L$2:$V$4,DK231,1) &amp; " - " &amp; 19,AO231-VLOOKUP(BI231,NyLi1E!$L$2:$V$4,DK231,1) &amp; " - " &amp; AO231+VLOOKUP(BI231,NyLi1E!$L$2:$V$4,DK231,1))),""),"")</f>
        <v/>
      </c>
      <c r="BW231" s="4" t="str">
        <f>IF(AND(ISNUMBER(DK231),DK231&lt;8),IF(AND(ISNUMBER(AP231),ISNUMBER(DK231)),IF(AP231-VLOOKUP(BI231,NyLi1T!$L$2:$V$4,DK231,1)&lt;1,1 &amp; " - " &amp; AP231+VLOOKUP(BI231,NyLi1T!$L$2:$V$4,DK231,1),IF(AP231+VLOOKUP(BI231,NyLi1T!$L$2:$V$4,DK231,1)&gt;19,AP231-VLOOKUP(BI231,NyLi1T!$L$2:$V$4,DK231,1) &amp; " - " &amp; 19,AP231-VLOOKUP(BI231,NyLi1T!$L$2:$V$4,DK231,1) &amp; " - " &amp; AP231+VLOOKUP(BI231,NyLi1T!$L$2:$V$4,DK231,1))),""),"")</f>
        <v/>
      </c>
      <c r="BX231" s="4" t="str">
        <f>IF(AND(ISNUMBER(DK231),DK231&gt;7),IF(AND(ISNUMBER(AQ231),ISNUMBER(DK231)),IF(AQ231-VLOOKUP(BI231,NyLi2R!$L$2:$V$4,DK231,1)&lt;1,1 &amp; " - " &amp; AQ231+VLOOKUP(BI231,NyLi2R!$L$2:$V$4,DK231,1),IF(AQ231+VLOOKUP(BI231,NyLi2R!$L$2:$V$4,DK231,1)&gt;19,AQ231-VLOOKUP(BI231,NyLi2R!$L$2:$V$4,DK231,1) &amp; " - " &amp; 19,AQ231-VLOOKUP(BI231,NyLi2R!$L$2:$V$4,DK231,1) &amp; " - " &amp; AQ231+VLOOKUP(BI231,NyLi2R!$L$2:$V$4,DK231,1))),""),"")</f>
        <v/>
      </c>
      <c r="BY231" s="4" t="str">
        <f>IF(AND(ISNUMBER(DK231),DK231&gt;7),IF(AND(ISNUMBER(AR231),ISNUMBER(DK231)),IF(AR231-VLOOKUP(BI231,NyLi2E!$L$2:$V$4,DK231,1)&lt;1,1 &amp; " - " &amp; AR231+VLOOKUP(BI231,NyLi2E!$L$2:$V$4,DK231,1),IF(AR231+VLOOKUP(BI231,NyLi2E!$L$2:$V$4,DK231,1)&gt;19,AR231-VLOOKUP(BI231,NyLi2E!$L$2:$V$4,DK231,1) &amp; " - " &amp; 19,AR231-VLOOKUP(BI231,NyLi2E!$L$2:$V$4,DK231,1) &amp; " - " &amp; AR231+VLOOKUP(BI231,NyLi2E!$L$2:$V$4,DK231,1))),""),"")</f>
        <v/>
      </c>
      <c r="BZ231" s="4" t="str">
        <f>IF(AND(ISNUMBER(DK231),DK231&gt;7),IF(AND(ISNUMBER(AS231),ISNUMBER(DK231)),IF(AS231-VLOOKUP(BI231,NyLi2T!$L$2:$V$4,DK231,1)&lt;1,1 &amp; " - " &amp; AS231+VLOOKUP(BI231,NyLi2T!$L$2:$V$4,DK231,1),IF(AS231+VLOOKUP(BI231,NyLi2T!$L$2:$V$4,DK231,1)&gt;19,AS231-VLOOKUP(BI231,NyLi2T!$L$2:$V$4,DK231,1) &amp; " - " &amp; 19,AS231-VLOOKUP(BI231,NyLi2T!$L$2:$V$4,DK231,1) &amp; " - " &amp; AS231+VLOOKUP(BI231,NyLi2T!$L$2:$V$4,DK231,1))),""),"")</f>
        <v/>
      </c>
      <c r="CA231" s="4" t="str">
        <f>IF(AND(ISNUMBER(DK231),DK231&lt;8),IF(AND(ISNUMBER(AT231),ISNUMBER(DK231)),IF(AT231-VLOOKUP(BI231,NySs!$L$2:$V$4,DK231,1)&lt;1,1 &amp; " - " &amp; AT231+VLOOKUP(BI231,NySs!$L$2:$V$4,DK231,1),IF(AT231+VLOOKUP(BI231,NySs!$L$2:$V$4,DK231,1)&gt;19,AT231-VLOOKUP(BI231,NySs!$L$2:$V$4,DK231,1) &amp; " - " &amp; 19,AT231-VLOOKUP(BI231,NySs!$L$2:$V$4,DK231,1) &amp; " - " &amp; AT231+VLOOKUP(BI231,NySs!$L$2:$V$4,DK231,1))),""),"")</f>
        <v/>
      </c>
      <c r="CB231" s="4" t="str">
        <f>IF(AND(ISNUMBER(DK231),DK231&lt;9),IF(AND(ISNUMBER(AU231),ISNUMBER(DK231)),IF(AU231-VLOOKUP(BI231,NyEo!$L$2:$V$4,DK231,1)&lt;1,1 &amp; " - " &amp; AU231+VLOOKUP(BI231,NyEo!$L$2:$V$4,DK231,1),IF(AU231+VLOOKUP(BI231,NyEo!$L$2:$V$4,DK231,1)&gt;19,AU231-VLOOKUP(BI231,NyEo!$L$2:$V$4,DK231,1) &amp; " - " &amp; 19,AU231-VLOOKUP(BI231,NyEo!$L$2:$V$4,DK231,1) &amp; " - " &amp; AU231+VLOOKUP(BI231,NyEo!$L$2:$V$4,DK231,1))),""),"")</f>
        <v/>
      </c>
      <c r="CC231" s="4" t="str">
        <f>IF(AND(ISNUMBER(DK231),DK231&gt;7),IF(AND(ISNUMBER(AV231),ISNUMBER(DK231)),IF(AV231-VLOOKUP(BI231,NyHt!$L$2:$V$4,DK231,1)&lt;1,1 &amp; " - " &amp; AV231+VLOOKUP(BI231,NyHt!$L$2:$V$4,DK231,1),IF(AV231+VLOOKUP(BI231,NyHt!$L$2:$V$4,DK231,1)&gt;19,AV231-VLOOKUP(BI231,NyHt!$L$2:$V$4,DK231,1) &amp; " - " &amp; 19,AV231-VLOOKUP(BI231,NyHt!$L$2:$V$4,DK231,1) &amp; " - " &amp; AV231+VLOOKUP(BI231,NyHt!$L$2:$V$4,DK231,1))),""),"")</f>
        <v/>
      </c>
      <c r="CD231" s="4" t="str">
        <f>IF(AND(ISNUMBER(AW231),ISNUMBER(DK231)),IF(AW231-VLOOKUP(BI231,NySiF!$L$2:$V$4,DK231,1)&lt;1,1 &amp; " - " &amp; AW231+VLOOKUP(BI231,NySiF!$L$2:$V$4,DK231,1),IF(AW231+VLOOKUP(BI231,NySiF!$L$2:$V$4,DK231,1)&gt;19,AW231-VLOOKUP(BI231,NySiF!$L$2:$V$4,DK231,1) &amp; " - " &amp; 19,AW231-VLOOKUP(BI231,NySiF!$L$2:$V$4,DK231,1) &amp; " - " &amp; AW231+VLOOKUP(BI231,NySiF!$L$2:$V$4,DK231,1))),"")</f>
        <v/>
      </c>
      <c r="CE231" s="4" t="str">
        <f>IF(AND(ISNUMBER(AX231),ISNUMBER(DK231)),IF(AX231-VLOOKUP(BI231,NySiB!$L$2:$V$4,DK231,1)&lt;1,1 &amp; " - " &amp; AX231+VLOOKUP(BI231,NySiB!$L$2:$V$4,DK231,1),IF(AX231+VLOOKUP(BI231,NySiB!$L$2:$V$4,DK231,1)&gt;19,AX231-VLOOKUP(BI231,NySiB!$L$2:$V$4,DK231,1) &amp; " - " &amp; 19,AX231-VLOOKUP(BI231,NySiB!$L$2:$V$4,DK231,1) &amp; " - " &amp; AX231+VLOOKUP(BI231,NySiB!$L$2:$V$4,DK231,1))),"")</f>
        <v/>
      </c>
      <c r="CF231" s="4" t="str">
        <f>IF(AND(ISNUMBER(AY231),ISNUMBER(DK231)),IF(AY231-VLOOKUP(BI231,NySiT!$L$2:$V$4,DK231,1)&lt;1,1 &amp; " - " &amp; AY231+VLOOKUP(BI231,NySiT!$L$2:$V$4,DK231,1),IF(AY231+VLOOKUP(BI231,NySiT!$L$2:$V$4,DK231,1)&gt;19,AY231-VLOOKUP(BI231,NySiT!$L$2:$V$4,DK231,1) &amp; " - " &amp; 19,AY231-VLOOKUP(BI231,NySiT!$L$2:$V$4,DK231,1) &amp; " - " &amp; AY231+VLOOKUP(BI231,NySiT!$L$2:$V$4,DK231,1))),"")</f>
        <v/>
      </c>
      <c r="CG231" s="4" t="str">
        <f>IF(AND(ISNUMBER(AZ231),ISNUMBER(DK231)),IF(AZ231-VLOOKUP(BI231,NyVs!$L$2:$V$4,DK231,1)&lt;1,1 &amp; " - " &amp; AZ231+VLOOKUP(BI231,NyVs!$L$2:$V$4,DK231,1),IF(AZ231+VLOOKUP(BI231,NyVs!$L$2:$V$4,DK231,1)&gt;19,AZ231-VLOOKUP(BI231,NyVs!$L$2:$V$4,DK231,1) &amp; " - " &amp; 19,AZ231-VLOOKUP(BI231,NyVs!$L$2:$V$4,DK231,1) &amp; " - " &amp; AZ231+VLOOKUP(BI231,NyVs!$L$2:$V$4,DK231,1))),"")</f>
        <v/>
      </c>
      <c r="CH231" s="4" t="str">
        <f>IF(AND(ISNUMBER(BA231),ISNUMBER(DK231)),IF(BA231-VLOOKUP(BI231,NyPp!$L$2:$V$4,DK231,1)&lt;1,1 &amp; " - " &amp; BA231+VLOOKUP(BI231,NyPp!$L$2:$V$4,DK231,1),IF(BA231+VLOOKUP(BI231,NyPp!$L$2:$V$4,DK231,1)&gt;19,BA231-VLOOKUP(BI231,NyPp!$L$2:$V$4,DK231,1) &amp; " - " &amp; 19,BA231-VLOOKUP(BI231,NyPp!$L$2:$V$4,DK231,1) &amp; " - " &amp; BA231+VLOOKUP(BI231,NyPp!$L$2:$V$4,DK231,1))),"")</f>
        <v/>
      </c>
      <c r="CI231" s="4" t="str">
        <f>IF(AND(ISNUMBER(BB231),ISNUMBER(DK231)),IF(BB231-VLOOKUP(BI231,NyIGS!$L$2:$V$4,DK231,1)&lt;40,40 &amp; " - " &amp; BB231+VLOOKUP(BI231,NyIGS!$L$2:$V$4,DK231,1),IF(BB231+VLOOKUP(BI231,NyIGS!$L$2:$V$4,DK231,1)&gt;160,BB231-VLOOKUP(BI231,NyIGS!$L$2:$V$4,DK231,1) &amp; " - " &amp; 160,BB231-VLOOKUP(BI231,NyIGS!$L$2:$V$4,DK231,1) &amp; " - " &amp; BB231+VLOOKUP(BI231,NyIGS!$L$2:$V$4,DK231,1))),"")</f>
        <v/>
      </c>
      <c r="CJ231" s="4" t="str">
        <f>IF(AND(ISNUMBER(BC231),ISNUMBER(DK231)),IF(BC231-VLOOKUP(BI231,NyIRS!$L$2:$V$4,DK231,1)&lt;40,40 &amp; " - " &amp; BC231+VLOOKUP(BI231,NyIRS!$L$2:$V$4,DK231,1),IF(BC231+VLOOKUP(BI231,NyIRS!$L$2:$V$4,DK231,1)&gt;160,BC231-VLOOKUP(BI231,NyIRS!$L$2:$V$4,DK231,1) &amp; " - " &amp; 160,BC231-VLOOKUP(BI231,NyIRS!$L$2:$V$4,DK231,1) &amp; " - " &amp; BC231+VLOOKUP(BI231,NyIRS!$L$2:$V$4,DK231,1))),"")</f>
        <v/>
      </c>
      <c r="CK231" s="4" t="str">
        <f>IF(AND(ISNUMBER(BD231),ISNUMBER(DK231)),IF(BD231-VLOOKUP(BI231,NyIES!$L$2:$V$4,DK231,1)&lt;40,40 &amp; " - " &amp; BD231+VLOOKUP(BI231,NyIES!$L$2:$V$4,DK231,1),IF(BD231+VLOOKUP(BI231,NyIES!$L$2:$V$4,DK231,1)&gt;160,BD231-VLOOKUP(BI231,NyIES!$L$2:$V$4,DK231,1) &amp; " - " &amp; 160,BD231-VLOOKUP(BI231,NyIES!$L$2:$V$4,DK231,1) &amp; " - " &amp; BD231+VLOOKUP(BI231,NyIES!$L$2:$V$4,DK231,1))),"")</f>
        <v/>
      </c>
      <c r="CL231" s="4" t="str">
        <f>IF(AND(ISNUMBER(BE231),ISNUMBER(DK231)),IF(BE231-VLOOKUP(BI231,NyISI!$L$2:$V$4,DK231,1)&lt;40,40 &amp; " - " &amp; BE231+VLOOKUP(BI231,NyISI!$L$2:$V$4,DK231,1),IF(BE231+VLOOKUP(BI231,NyISI!$L$2:$V$4,DK231,1)&gt;160,BE231-VLOOKUP(BI231,NyISI!$L$2:$V$4,DK231,1) &amp; " - " &amp; 160,BE231-VLOOKUP(BI231,NyISI!$L$2:$V$4,DK231,1) &amp; " - " &amp; BE231+VLOOKUP(BI231,NyISI!$L$2:$V$4,DK231,1))),"")</f>
        <v/>
      </c>
      <c r="CM231" s="4" t="str">
        <f>IF(AND(ISNUMBER(DK231),DK231&lt;8),IF(AND(ISNUMBER(BF231),ISNUMBER(DK231)),IF(BF231-VLOOKUP(BI231,NyISS!$L$2:$V$4,DK231,1)&lt;40,40 &amp; " - " &amp; BF231+VLOOKUP(BI231,NyISS!$L$2:$V$4,DK231,1),IF(BF231+VLOOKUP(BI231,NyISS!$L$2:$V$4,DK231,1)&gt;160,BF231-VLOOKUP(BI231,NyISS!$L$2:$V$4,DK231,1) &amp; " - " &amp; 160,BF231-VLOOKUP(BI231,NyISS!$L$2:$V$4,DK231,1) &amp; " - " &amp; BF231+VLOOKUP(BI231,NyISS!$L$2:$V$4,DK231,1))),""),"")</f>
        <v/>
      </c>
      <c r="CN231" s="4" t="str">
        <f>IF(AND(ISNUMBER(DK231),DK231&gt;7),IF(AND(ISNUMBER(BG231),ISNUMBER(DK231)),IF(BG231-VLOOKUP(BI231,NyISM!$L$2:$V$4,DK231,1)&lt;40,40 &amp; " - " &amp; BG231+VLOOKUP(BI231,NyISM!$L$2:$V$4,DK231,1),IF(BG231+VLOOKUP(BI231,NyISM!$L$2:$V$4,DK231,1)&gt;160,BG231-VLOOKUP(BI231,NyISM!$L$2:$V$4,DK231,1) &amp; " - " &amp; 160,BG231-VLOOKUP(BI231,NyISM!$L$2:$V$4,DK231,1) &amp; " - " &amp; BG231+VLOOKUP(BI231,NyISM!$L$2:$V$4,DK231,1))),""),"")</f>
        <v/>
      </c>
      <c r="CO231" s="4" t="str">
        <f>IF(AND(ISNUMBER(BH231),ISNUMBER(DK231)),IF(BH231-VLOOKUP(BI231,NyIAM!$L$2:$V$4,DK231,1)&lt;40,40 &amp; " - " &amp; BH231+VLOOKUP(BI231,NyIAM!$L$2:$V$4,DK231,1),IF(BH231+VLOOKUP(BI231,NyIAM!$L$2:$V$4,DK231,1)&gt;160,BH231-VLOOKUP(BI231,NyIAM!$L$2:$V$4,DK231,1) &amp; " - " &amp; 160,BH231-VLOOKUP(BI231,NyIAM!$L$2:$V$4,DK231,1) &amp; " - " &amp; BH231+VLOOKUP(BI231,NyIAM!$L$2:$V$4,DK231,1))),"")</f>
        <v/>
      </c>
      <c r="CP231" s="4" t="str">
        <f>IF(AF231="","",IF(AND(ISNUMBER(AF231),ISNUMBER(DK231)),IF(VLOOKUP(AF231,NyOm!$A$2:$K$30,DK231,1)=1,"Onormalt få ord",IF(VLOOKUP(AF231,NyOm!$A$2:$K$30,DK231,1)=2,"Färre antal ord än normalt",IF(VLOOKUP(AF231,NyOm!$A$2:$K$30,DK231,1)=3,"Normalt antal ord","")))))</f>
        <v/>
      </c>
      <c r="CQ231" s="4" t="str">
        <f>IF(AB231="","",IF(AND(ISNUMBER(AB231),ISNUMBER(DK231)),IF(VLOOKUP(AB231,NyPbTid!$A$2:$K$218,DK231,1)=1,"Onormalt lång tidsåtgång",IF(VLOOKUP(AB231,NyPbTid!$A$2:$K$218,DK231,1)=2,"Långsammare än normalt",IF(VLOOKUP(AB231,NyPbTid!$A$2:$K$218,DK231,1)=3,"Normal tidsåtgång","")))))</f>
        <v/>
      </c>
      <c r="CR231" s="4" t="str">
        <f>IF(AC231="","",IF(AND(ISNUMBER(AC231),ISNUMBER(DK231)),IF(VLOOKUP(AC231,NyPbFel!$A$2:$K$18,DK231,1)=1,"Onormalt antal fel",IF(VLOOKUP(AC231,NyPbFel!$A$2:$K$18,DK231,1)=2,"Fler fel än normalt",IF(VLOOKUP(AC231,NyPbFel!$A$2:$K$18,DK231,1)=3,"Normalt antal fel","")))))</f>
        <v/>
      </c>
      <c r="CS231" s="4" t="str">
        <f t="shared" si="72"/>
        <v/>
      </c>
      <c r="CT231" s="4" t="str">
        <f>IF(OR(ISNUMBER(CS231),CS231="0**"),IF(ISNUMBER(CS231),CS231/ABS(CS231)*VLOOKUP(1,SignDiff!$A$3:$K$4,DK231,1),VLOOKUP(1,SignDiff!$A$3:$K$4,DK231,1)),"")</f>
        <v/>
      </c>
      <c r="CU231" s="4" t="str">
        <f>IF(OR(ISNUMBER(CS231),CS231="0**"),IF(ISNUMBER(CS231),CS231/ABS(CS231)*VLOOKUP(1,SignDiff!$A$7:$K$8,DK231,1),VLOOKUP(1,SignDiff!$A$7:$K$8,DK231,1)),"")</f>
        <v/>
      </c>
      <c r="CV231" s="4" t="str">
        <f t="shared" si="73"/>
        <v/>
      </c>
      <c r="CW231" s="4" t="str">
        <f t="shared" si="74"/>
        <v/>
      </c>
      <c r="CX231" s="4" t="str">
        <f>IF(OR(ISNUMBER(CS231),CS231="0**"),IF(CS231="0**",VLOOKUP(0,'IRS-IES'!$A$2:$C$43,2,1),IF(CS231&lt;0,VLOOKUP(ABS(CS231),'IRS-IES'!$A$2:$C$43,2,1),VLOOKUP(ABS(CS231),'IRS-IES'!$A$2:$C$43,3,1))),"")</f>
        <v/>
      </c>
      <c r="CY231" s="4" t="str">
        <f t="shared" si="75"/>
        <v/>
      </c>
      <c r="CZ231" s="4" t="str">
        <f>IF(OR(ISNUMBER(CY231),CY231="0**"),IF(ISNUMBER(CY231),CY231/ABS(CY231)*VLOOKUP(2,SignDiff!$A$3:$K$4,DK231,1),VLOOKUP(2,SignDiff!$A$3:$K$4,DK231,1)),"")</f>
        <v/>
      </c>
      <c r="DA231" s="4" t="str">
        <f>IF(OR(ISNUMBER(CY231),CY231="0**"),IF(ISNUMBER(CY231),CY231/ABS(CY231)*VLOOKUP(2,SignDiff!$A$7:$K$8,DK231,1),VLOOKUP(2,SignDiff!$A$7:$K$8,DK231,1)),"")</f>
        <v/>
      </c>
      <c r="DB231" s="4" t="str">
        <f t="shared" si="76"/>
        <v/>
      </c>
      <c r="DC231" s="4" t="str">
        <f t="shared" si="77"/>
        <v/>
      </c>
      <c r="DD231" s="4" t="str">
        <f>IF(OR(ISNUMBER(CY231),CY231="0**"),IF(CY231="0**",VLOOKUP(0,'ISI-ISS'!$A$2:$C$43,2,1),IF(CY231&lt;0,VLOOKUP(ABS(CY231),'ISI-ISS'!$A$2:$C$43,2,1),VLOOKUP(ABS(CY231),'ISI-ISS'!$A$2:$C$43,3,1))),"")</f>
        <v/>
      </c>
      <c r="DE231" s="4" t="str">
        <f t="shared" si="78"/>
        <v/>
      </c>
      <c r="DF231" s="4" t="str">
        <f>IF(OR(ISNUMBER(DE231),DE231="0**"),IF(ISNUMBER(DE231),DE231/ABS(DE231)*VLOOKUP(2,SignDiff!$A$3:$K$4,DK231,1),VLOOKUP(2,SignDiff!$A$3:$K$4,DK231,1)),"")</f>
        <v/>
      </c>
      <c r="DG231" s="4" t="str">
        <f>IF(OR(ISNUMBER(DE231),DE231="0**"),IF(ISNUMBER(DE231),DE231/ABS(DE231)*VLOOKUP(2,SignDiff!$A$7:$K$8,DK231,1),VLOOKUP(2,SignDiff!$A$7:$K$8,DK231,1)),"")</f>
        <v/>
      </c>
      <c r="DH231" s="4" t="str">
        <f t="shared" si="79"/>
        <v/>
      </c>
      <c r="DI231" s="4" t="str">
        <f t="shared" si="80"/>
        <v/>
      </c>
      <c r="DJ231" s="4" t="str">
        <f>IF(OR(ISNUMBER(DE231),DE231="0**"),IF(DE231="0**",VLOOKUP(0,'ISI-ISM'!$A$2:$C$43,2,1),IF(DE231&lt;0,VLOOKUP(ABS(DE231),'ISI-ISM'!$A$2:$C$43,2,1),VLOOKUP(ABS(DE231),'ISI-ISM'!$A$2:$C$43,3,1))),"")</f>
        <v/>
      </c>
      <c r="DK231" s="4" t="str">
        <f>IF(ISERROR(VLOOKUP(N231,age!$A$2:$C$11,2,1)),"",VLOOKUP(N231,age!$A$2:$C$11,2,1))</f>
        <v/>
      </c>
      <c r="DL231" s="4" t="str">
        <f>IF(ISERROR(VLOOKUP(N231,age!$A$2:$C$11,3,1)),"",VLOOKUP(N231,age!$A$2:$C$11,3,1))</f>
        <v/>
      </c>
      <c r="DM231" s="4">
        <f t="shared" si="67"/>
        <v>0</v>
      </c>
      <c r="DN231" s="4">
        <f t="shared" si="68"/>
        <v>0</v>
      </c>
      <c r="DO231" s="4">
        <f t="shared" si="69"/>
        <v>0</v>
      </c>
      <c r="DP231" s="4">
        <f t="shared" si="70"/>
        <v>0</v>
      </c>
      <c r="DQ231" s="4">
        <f t="shared" si="71"/>
        <v>0</v>
      </c>
      <c r="DR231" s="9" t="str">
        <f t="shared" si="81"/>
        <v/>
      </c>
      <c r="DS231" s="9" t="str">
        <f t="shared" si="82"/>
        <v/>
      </c>
      <c r="DT231" s="9" t="str">
        <f t="shared" si="83"/>
        <v/>
      </c>
      <c r="DU231" s="9" t="str">
        <f t="shared" si="84"/>
        <v/>
      </c>
      <c r="DV231" s="9" t="str">
        <f t="shared" si="85"/>
        <v/>
      </c>
      <c r="DW231" s="9" t="str">
        <f t="shared" si="86"/>
        <v/>
      </c>
      <c r="DX231" s="9" t="str">
        <f t="shared" si="87"/>
        <v/>
      </c>
      <c r="DY231" s="9" t="str">
        <f>IF(AND(ISNUMBER(AJ231),ISNUMBER(DK231)),IF(AJ231-VLOOKUP(BI231,NyFi!$L$2:$V$4,DK231,1)&lt;1,1,AJ231-VLOOKUP(BI231,NyFi!$L$2:$V$4,DK231,1)),"")</f>
        <v/>
      </c>
      <c r="DZ231" s="9" t="str">
        <f>IF(AND(ISNUMBER(DK231),DK231&lt;8),IF(AND(ISNUMBER(AK231),ISNUMBER(DK231)),IF(AK231-VLOOKUP(BI231,NyGs!$L$2:$V$4,DK231,1)&lt;1,1,AK231-VLOOKUP(BI231,NyGs!$L$2:$V$4,DK231,1)),""),"")</f>
        <v/>
      </c>
      <c r="EA231" s="9" t="str">
        <f>IF(AND(ISNUMBER(AL231),ISNUMBER(DK231)),IF(AL231-VLOOKUP(BI231,NyRm!$L$2:$V$4,DK231,1)&lt;1,1,AL231-VLOOKUP(BI231,NyRm!$L$2:$V$4,DK231,1)),"")</f>
        <v/>
      </c>
      <c r="EB231" s="9" t="str">
        <f>IF(AND(ISNUMBER(AM231),ISNUMBER(DK231)),IF(AM231-VLOOKUP(BI231,NyFm!$L$2:$V$4,DK231,1)&lt;1,1,AM231-VLOOKUP(BI231,NyFm!$L$2:$V$4,DK231,1)),"")</f>
        <v/>
      </c>
      <c r="EC231" s="9" t="str">
        <f>IF(AND(ISNUMBER(DK231),DK231&lt;8),IF(AND(ISNUMBER(AN231),ISNUMBER(DK231)),IF(AN231-VLOOKUP(BI231,NyLi1R!$L$2:$V$4,DK231,1)&lt;1,1,AN231-VLOOKUP(BI231,NyLi1R!$L$2:$V$4,DK231,1)),""),"")</f>
        <v/>
      </c>
      <c r="ED231" s="9" t="str">
        <f>IF(AND(ISNUMBER(DK231),DK231&lt;8),IF(AND(ISNUMBER(AO231),ISNUMBER(DK231)),IF(AO231-VLOOKUP(BI231,NyLi1E!$L$2:$V$4,DK231,1)&lt;1,1,AO231-VLOOKUP(BI231,NyLi1E!$L$2:$V$4,DK231,1)),""),"")</f>
        <v/>
      </c>
      <c r="EE231" s="9" t="str">
        <f>IF(AND(ISNUMBER(DK231),DK231&lt;8),IF(AND(ISNUMBER(AP231),ISNUMBER(DK231)),IF(AP231-VLOOKUP(BI231,NyLi1T!$L$2:$V$4,DK231,1)&lt;1,1,AP231-VLOOKUP(BI231,NyLi1T!$L$2:$V$4,DK231,1)),""),"")</f>
        <v/>
      </c>
      <c r="EF231" s="9" t="str">
        <f>IF(AND(ISNUMBER(DK231),DK231&gt;7),IF(AND(ISNUMBER(AQ231),ISNUMBER(DK231)),IF(AQ231-VLOOKUP(BI231,NyLi2R!$L$2:$V$4,DK231,1)&lt;1,1,AQ231-VLOOKUP(BI231,NyLi2R!$L$2:$V$4,DK231,1)),""),"")</f>
        <v/>
      </c>
      <c r="EG231" s="9" t="str">
        <f>IF(AND(ISNUMBER(DK231),DK231&gt;7),IF(AND(ISNUMBER(AR231),ISNUMBER(DK231)),IF(AR231-VLOOKUP(BI231,NyLi2E!$L$2:$V$4,DK231,1)&lt;1,1,AR231-VLOOKUP(BI231,NyLi2E!$L$2:$V$4,DK231,1)),""),"")</f>
        <v/>
      </c>
      <c r="EH231" s="9" t="str">
        <f>IF(AND(ISNUMBER(DK231),DK231&gt;7),IF(AND(ISNUMBER(AS231),ISNUMBER(DK231)),IF(AS231-VLOOKUP(BI231,NyLi2T!$L$2:$V$4,DK231,1)&lt;1,1,AS231-VLOOKUP(BI231,NyLi2T!$L$2:$V$4,DK231,1)),""),"")</f>
        <v/>
      </c>
      <c r="EI231" s="9" t="str">
        <f>IF(AND(ISNUMBER(DK231),DK231&lt;8),IF(AND(ISNUMBER(AT231),ISNUMBER(DK231)),IF(AT231-VLOOKUP(BI231,NySs!$L$2:$V$4,DK231,1)&lt;1,1,AT231-VLOOKUP(BI231,NySs!$L$2:$V$4,DK231,1)),""),"")</f>
        <v/>
      </c>
      <c r="EJ231" s="9" t="str">
        <f>IF(AND(ISNUMBER(DK231),DK231&lt;9),IF(AND(ISNUMBER(AU231),ISNUMBER(DK231)),IF(AU231-VLOOKUP(BI231,NyEo!$L$2:$V$4,DK231,1)&lt;1,1,AU231-VLOOKUP(BI231,NyEo!$L$2:$V$4,DK231,1)),""),"")</f>
        <v/>
      </c>
      <c r="EK231" s="9" t="str">
        <f>IF(AND(ISNUMBER(DK231),DK231&gt;7),IF(AND(ISNUMBER(AV231),ISNUMBER(DK231)),IF(AV231-VLOOKUP(BI231,NyHt!$L$2:$V$4,DK231,1)&lt;1,1,AV231-VLOOKUP(BI231,NyHt!$L$2:$V$4,DK231,1)),""),"")</f>
        <v/>
      </c>
      <c r="EL231" s="9" t="str">
        <f>IF(AND(ISNUMBER(AW231),ISNUMBER(DK231)),IF(AW231-VLOOKUP(BI231,NySiF!$L$2:$V$4,DK231,1)&lt;1,1,AW231-VLOOKUP(BI231,NySiF!$L$2:$V$4,DK231,1)),"")</f>
        <v/>
      </c>
      <c r="EM231" s="9" t="str">
        <f>IF(AND(ISNUMBER(AX231),ISNUMBER(DK231)),IF(AX231-VLOOKUP(BI231,NySiB!$L$2:$V$4,DK231,1)&lt;1,1,AX231-VLOOKUP(BI231,NySiB!$L$2:$V$4,DK231,1)),"")</f>
        <v/>
      </c>
      <c r="EN231" s="9" t="str">
        <f>IF(AND(ISNUMBER(AY231),ISNUMBER(DK231)),IF(AY231-VLOOKUP(BI231,NySiT!$L$2:$V$4,DK231,1)&lt;1,1,AY231-VLOOKUP(BI231,NySiT!$L$2:$V$4,DK231,1)),"")</f>
        <v/>
      </c>
      <c r="EO231" s="9" t="str">
        <f>IF(AND(ISNUMBER(AZ231),ISNUMBER(DK231)),IF(AZ231-VLOOKUP(BI231,NyVs!$L$2:$V$4,DK231,1)&lt;1,1,AZ231-VLOOKUP(BI231,NyVs!$L$2:$V$4,DK231,1)),"")</f>
        <v/>
      </c>
      <c r="EP231" s="9" t="str">
        <f>IF(AND(ISNUMBER(BA231),ISNUMBER(DK231)),IF(BA231-VLOOKUP(BI231,NyPp!$L$2:$V$4,DK231,1)&lt;1,1,BA231-VLOOKUP(BI231,NyPp!$L$2:$V$4,DK231,1)),"")</f>
        <v/>
      </c>
      <c r="EQ231" s="9" t="str">
        <f>IF(AND(ISNUMBER(BB231),ISNUMBER(DK231)),IF(BB231-VLOOKUP(BI231,NyIGS!$L$2:$V$4,DK231,1)&lt;40,40,BB231-VLOOKUP(BI231,NyIGS!$L$2:$V$4,DK231,1)),"")</f>
        <v/>
      </c>
      <c r="ER231" s="9" t="str">
        <f>IF(AND(ISNUMBER(BC231),ISNUMBER(DK231)),IF(BC231-VLOOKUP(BI231,NyIRS!$L$2:$V$4,DK231,1)&lt;40,40,BC231-VLOOKUP(BI231,NyIRS!$L$2:$V$4,DK231,1)),"")</f>
        <v/>
      </c>
      <c r="ES231" s="9" t="str">
        <f>IF(AND(ISNUMBER(BD231),ISNUMBER(DK231)),IF(BD231-VLOOKUP(BI231,NyIES!$L$2:$V$4,DK231,1)&lt;40,40,BD231-VLOOKUP(BI231,NyIES!$L$2:$V$4,DK231,1)),"")</f>
        <v/>
      </c>
      <c r="ET231" s="9" t="str">
        <f>IF(AND(ISNUMBER(BE231),ISNUMBER(DK231)),IF(BE231-VLOOKUP(BI231,NyISI!$L$2:$V$4,DK231,1)&lt;40,40,BE231-VLOOKUP(BI231,NyISI!$L$2:$V$4,DK231,1)),"")</f>
        <v/>
      </c>
      <c r="EU231" s="9" t="str">
        <f>IF(AND(ISNUMBER(DK231),DK231&lt;8),IF(AND(ISNUMBER(BF231),ISNUMBER(DK231)),IF(BF231-VLOOKUP(BI231,NyISS!$L$2:$V$4,DK231,1)&lt;40,40,BF231-VLOOKUP(BI231,NyISS!$L$2:$V$4,DK231,1)),""),"")</f>
        <v/>
      </c>
      <c r="EV231" s="9" t="str">
        <f>IF(AND(ISNUMBER(DK231),DK231&gt;7),IF(AND(ISNUMBER(BG231),ISNUMBER(DK231)),IF(BG231-VLOOKUP(BI231,NyISM!$L$2:$V$4,DK231,1)&lt;40,40,BG231-VLOOKUP(BI231,NyISM!$L$2:$V$4,DK231,1)),""),"")</f>
        <v/>
      </c>
      <c r="EW231" s="9" t="str">
        <f>IF(AND(ISNUMBER(BH231),ISNUMBER(DK231)),IF(BH231-VLOOKUP(BI231,NyIAM!$L$2:$V$4,DK231,1)&lt;40,40,BH231-VLOOKUP(BI231,NyIAM!$L$2:$V$4,DK231,1)),"")</f>
        <v/>
      </c>
      <c r="EX231" s="9" t="str">
        <f>IF(AND(ISNUMBER(AJ231),ISNUMBER(DK231)),IF(AJ231+VLOOKUP(BI231,NyFi!$L$2:$V$4,DK231,1)&gt;19,19,AJ231+VLOOKUP(BI231,NyFi!$L$2:$V$4,DK231,1)),"")</f>
        <v/>
      </c>
      <c r="EY231" s="9" t="str">
        <f>IF(AND(ISNUMBER(DK231),DK231&lt;8),IF(AND(ISNUMBER(AK231),ISNUMBER(DK231)),IF(AK231+VLOOKUP(BI231,NyGs!$L$2:$V$4,DK231,1)&gt;19,19,AK231+VLOOKUP(BI231,NyGs!$L$2:$V$4,DK231,1)),""),"")</f>
        <v/>
      </c>
      <c r="EZ231" s="9" t="str">
        <f>IF(AND(ISNUMBER(AL231),ISNUMBER(DK231)),IF(AL231+VLOOKUP(BI231,NyRm!$L$2:$V$4,DK231,1)&gt;19,19,AL231+VLOOKUP(BI231,NyRm!$L$2:$V$4,DK231,1)),"")</f>
        <v/>
      </c>
      <c r="FA231" s="9" t="str">
        <f>IF(AND(ISNUMBER(AM231),ISNUMBER(DK231)),IF(AM231+VLOOKUP(BI231,NyFm!$L$2:$V$4,DK231,1)&gt;19,19,AM231+VLOOKUP(BI231,NyFm!$L$2:$V$4,DK231,1)),"")</f>
        <v/>
      </c>
      <c r="FB231" s="9" t="str">
        <f>IF(AND(ISNUMBER(DK231),DK231&lt;8),IF(AND(ISNUMBER(AN231),ISNUMBER(DK231)),IF(AN231+VLOOKUP(BI231,NyLi1R!$L$2:$V$4,DK231,1)&gt;19,19,AN231+VLOOKUP(BI231,NyLi1R!$L$2:$V$4,DK231,1)),""),"")</f>
        <v/>
      </c>
      <c r="FC231" s="9" t="str">
        <f>IF(AND(ISNUMBER(DK231),DK231&lt;8),IF(AND(ISNUMBER(AO231),ISNUMBER(DK231)),IF(AO231+VLOOKUP(BI231,NyLi1E!$L$2:$V$4,DK231,1)&gt;19,19,AO231+VLOOKUP(BI231,NyLi1E!$L$2:$V$4,DK231,1)),""),"")</f>
        <v/>
      </c>
      <c r="FD231" s="9" t="str">
        <f>IF(AND(ISNUMBER(DK231),DK231&lt;8),IF(AND(ISNUMBER(AP231),ISNUMBER(DK231)),IF(AP231+VLOOKUP(BI231,NyLi1T!$L$2:$V$4,DK231,1)&gt;19,19,AP231+VLOOKUP(BI231,NyLi1T!$L$2:$V$4,DK231,1)),""),"")</f>
        <v/>
      </c>
      <c r="FE231" s="9" t="str">
        <f>IF(AND(ISNUMBER(DK231),DK231&gt;7),IF(AND(ISNUMBER(AQ231),ISNUMBER(DK231)),IF(AQ231+VLOOKUP(BI231,NyLi2R!$L$2:$V$4,DK231,1)&gt;19,19,AQ231+VLOOKUP(BI231,NyLi2R!$L$2:$V$4,DK231,1)),""),"")</f>
        <v/>
      </c>
      <c r="FF231" s="9" t="str">
        <f>IF(AND(ISNUMBER(DK231),DK231&gt;7),IF(AND(ISNUMBER(AR231),ISNUMBER(DK231)),IF(AR231+VLOOKUP(BI231,NyLi2E!$L$2:$V$4,DK231,1)&gt;19,19,AR231+VLOOKUP(BI231,NyLi2E!$L$2:$V$4,DK231,1)),""),"")</f>
        <v/>
      </c>
      <c r="FG231" s="9" t="str">
        <f>IF(AND(ISNUMBER(DK231),DK231&gt;7),IF(AND(ISNUMBER(AS231),ISNUMBER(DK231)),IF(AS231+VLOOKUP(BI231,NyLi2T!$L$2:$V$4,DK231,1)&gt;19,19,AS231+VLOOKUP(BI231,NyLi2T!$L$2:$V$4,DK231,1)),""),"")</f>
        <v/>
      </c>
      <c r="FH231" s="9" t="str">
        <f>IF(AND(ISNUMBER(DK231),DK231&lt;8),IF(AND(ISNUMBER(AT231),ISNUMBER(DK231)),IF(AT231+VLOOKUP(BI231,NySs!$L$2:$V$4,DK231,1)&gt;19,19,AT231+VLOOKUP(BI231,NySs!$L$2:$V$4,DK231,1)),""),"")</f>
        <v/>
      </c>
      <c r="FI231" s="9" t="str">
        <f>IF(AND(ISNUMBER(DK231),DK231&lt;9),IF(AND(ISNUMBER(AU231),ISNUMBER(DK231)),IF(AU231+VLOOKUP(BI231,NyEo!$L$2:$V$4,DK231,1)&gt;19,19,AU231+VLOOKUP(BI231,NyEo!$L$2:$V$4,DK231,1)),""),"")</f>
        <v/>
      </c>
      <c r="FJ231" s="9" t="str">
        <f>IF(AND(ISNUMBER(DK231),DK231&gt;7),IF(AND(ISNUMBER(AV231),ISNUMBER(DK231)),IF(AV231+VLOOKUP(BI231,NyHt!$L$2:$V$4,DK231,1)&gt;19,19,AV231+VLOOKUP(BI231,NyHt!$L$2:$V$4,DK231,1)),""),"")</f>
        <v/>
      </c>
      <c r="FK231" s="9" t="str">
        <f>IF(AND(ISNUMBER(AW231),ISNUMBER(DK231)),IF(AW231+VLOOKUP(BI231,NySiF!$L$2:$V$4,DK231,1)&gt;19,19,AW231+VLOOKUP(BI231,NySiF!$L$2:$V$4,DK231,1)),"")</f>
        <v/>
      </c>
      <c r="FL231" s="9" t="str">
        <f>IF(AND(ISNUMBER(AX231),ISNUMBER(DK231)),IF(AX231+VLOOKUP(BI231,NySiB!$L$2:$V$4,DK231,1)&gt;19,19,AX231+VLOOKUP(BI231,NySiB!$L$2:$V$4,DK231,1)),"")</f>
        <v/>
      </c>
      <c r="FM231" s="9" t="str">
        <f>IF(AND(ISNUMBER(AY231),ISNUMBER(DK231)),IF(AY231+VLOOKUP(BI231,NySiT!$L$2:$V$4,DK231,1)&gt;19,19,AY231+VLOOKUP(BI231,NySiT!$L$2:$V$4,DK231,1)),"")</f>
        <v/>
      </c>
      <c r="FN231" s="9" t="str">
        <f>IF(AND(ISNUMBER(AZ231),ISNUMBER(DK231)),IF(AZ231+VLOOKUP(BI231,NyVs!$L$2:$V$4,DK231,1)&gt;19,19,AZ231+VLOOKUP(BI231,NyVs!$L$2:$V$4,DK231,1)),"")</f>
        <v/>
      </c>
      <c r="FO231" s="9" t="str">
        <f>IF(AND(ISNUMBER(BA231),ISNUMBER(DK231)),IF(BA231+VLOOKUP(BI231,NyPp!$L$2:$V$4,DK231,1)&gt;19,19,BA231+VLOOKUP(BI231,NyPp!$L$2:$V$4,DK231,1)),"")</f>
        <v/>
      </c>
      <c r="FP231" s="9" t="str">
        <f>IF(AND(ISNUMBER(BB231),ISNUMBER(DK231)),IF(BB231+VLOOKUP(BI231,NyIGS!$L$2:$V$4,DK231,1)&gt;160,160,BB231+VLOOKUP(BI231,NyIGS!$L$2:$V$4,DK231,1)),"")</f>
        <v/>
      </c>
      <c r="FQ231" s="9" t="str">
        <f>IF(AND(ISNUMBER(BC231),ISNUMBER(DK231)),IF(BC231+VLOOKUP(BI231,NyIRS!$L$2:$V$4,DK231,1)&gt;160,160,BC231+VLOOKUP(BI231,NyIRS!$L$2:$V$4,DK231,1)),"")</f>
        <v/>
      </c>
      <c r="FR231" s="9" t="str">
        <f>IF(AND(ISNUMBER(BD231),ISNUMBER(DK231)),IF(BD231+VLOOKUP(BI231,NyIES!$L$2:$V$4,DK231,1)&gt;160,160, BD231+VLOOKUP(BI231,NyIES!$L$2:$V$4,DK231,1)),"")</f>
        <v/>
      </c>
      <c r="FS231" s="9" t="str">
        <f>IF(AND(ISNUMBER(BE231),ISNUMBER(DK231)),IF(BE231+VLOOKUP(BI231,NyISI!$L$2:$V$4,DK231,1)&gt;160,160,BE231+VLOOKUP(BI231,NyISI!$L$2:$V$4,DK231,1)),"")</f>
        <v/>
      </c>
      <c r="FT231" s="9" t="str">
        <f>IF(AND(ISNUMBER(DK231),DK231&lt;8),IF(AND(ISNUMBER(BF231),ISNUMBER(DK231)),IF(BF231+VLOOKUP(BI231,NyISS!$L$2:$V$4,DK231,1)&gt;160,160,BF231+VLOOKUP(BI231,NyISS!$L$2:$V$4,DK231,1)),""),"")</f>
        <v/>
      </c>
      <c r="FU231" s="9" t="str">
        <f>IF(AND(ISNUMBER(DK231),DK231&gt;7),IF(AND(ISNUMBER(BG231),ISNUMBER(DK231)),IF(BG231+VLOOKUP(BI231,NyISM!$L$2:$V$4,DK231,1)&gt;160,160,BG231+VLOOKUP(BI231,NyISM!$L$2:$V$4,DK231,1)),""),"")</f>
        <v/>
      </c>
      <c r="FV231" s="9" t="str">
        <f>IF(AND(ISNUMBER(BH231),ISNUMBER(DK231)),IF(BH231+VLOOKUP(BI231,NyIAM!$L$2:$V$4,DK231,1)&gt;160,160,BH231+VLOOKUP(BI231,NyIAM!$L$2:$V$4,DK231,1)),"")</f>
        <v/>
      </c>
    </row>
    <row r="232" spans="1:178" x14ac:dyDescent="0.2">
      <c r="A232" s="51"/>
      <c r="B232" s="51"/>
      <c r="C232" s="51"/>
      <c r="D232" s="51"/>
      <c r="E232" s="51"/>
      <c r="F232" s="51"/>
      <c r="G232" s="51"/>
      <c r="H232" s="51"/>
      <c r="I232" s="51"/>
      <c r="J232" s="52"/>
      <c r="K232" s="52"/>
      <c r="L232" s="53"/>
      <c r="M232" s="53"/>
      <c r="N232" s="58" t="str">
        <f t="shared" si="66"/>
        <v/>
      </c>
      <c r="O232" s="53"/>
      <c r="P232" s="53"/>
      <c r="Q232" s="53"/>
      <c r="R232" s="53"/>
      <c r="S232" s="53"/>
      <c r="T232" s="53"/>
      <c r="U232" s="53"/>
      <c r="V232" s="53"/>
      <c r="W232" s="53"/>
      <c r="X232" s="53"/>
      <c r="Y232" s="53"/>
      <c r="Z232" s="53"/>
      <c r="AA232" s="53"/>
      <c r="AB232" s="53"/>
      <c r="AC232" s="53"/>
      <c r="AD232" s="53"/>
      <c r="AE232" s="53"/>
      <c r="AF232" s="53"/>
      <c r="AG232" s="53"/>
      <c r="AH232" s="53"/>
      <c r="AI232" s="53"/>
      <c r="AJ232" s="4" t="str">
        <f>IF(O232="","",IF(ISNUMBER(N232),VLOOKUP(O232,NyFi!$A$2:$K$40,DK232),""))</f>
        <v/>
      </c>
      <c r="AK232" s="4" t="str">
        <f>IF(P232="","",IF(AND(ISNUMBER(N232),DK232&lt;8),VLOOKUP(P232,NyGs!$A$2:$G$41,DK232),""))</f>
        <v/>
      </c>
      <c r="AL232" s="4" t="str">
        <f>IF(AA232="","",IF(ISNUMBER(N232),VLOOKUP(AA232,NyRm!$A$2:$K$56,DK232),""))</f>
        <v/>
      </c>
      <c r="AM232" s="4" t="str">
        <f>IF(Z232="","",IF(ISNUMBER(N232),VLOOKUP(Z232,NyFm!$A$2:$K$46,DK232),""))</f>
        <v/>
      </c>
      <c r="AN232" s="4" t="str">
        <f>IF(U232="","",IF(AND(ISNUMBER(N232),DK232&lt;8),VLOOKUP(U232,NyLi1R!$A$2:$G$20,DK232),""))</f>
        <v/>
      </c>
      <c r="AO232" s="4" t="str">
        <f>IF(V232="","",IF(AND(ISNUMBER(N232),DK232&lt;8),VLOOKUP(V232,NyLi1E!$A$2:$G$20,DK232),""))</f>
        <v/>
      </c>
      <c r="AP232" s="4" t="str">
        <f>IF(AND(ISNUMBER(N232),ISNUMBER(AN232),ISNUMBER(AO232),DK232&lt;8),VLOOKUP(AN232+AO232,NyLi1T!$A$2:$G$40,DK232),"")</f>
        <v/>
      </c>
      <c r="AQ232" s="4" t="str">
        <f>IF(W232="","",IF(AND(ISNUMBER(N232),DK232&gt;7),VLOOKUP(W232,NyLi2R!$A$2:$K$20,DK232),""))</f>
        <v/>
      </c>
      <c r="AR232" s="4" t="str">
        <f>IF(X232="","",IF(AND(ISNUMBER(N232),DK232&gt;7),VLOOKUP(X232,NyLi2E!$A$2:$K$20,DK232),""))</f>
        <v/>
      </c>
      <c r="AS232" s="4" t="str">
        <f>IF(AND(ISNUMBER(N232),ISNUMBER(AQ232),ISNUMBER(AR232),DK232&gt;7),VLOOKUP(AQ232+AR232,NyLi2T!$A$2:$K$40,DK232),"")</f>
        <v/>
      </c>
      <c r="AT232" s="4" t="str">
        <f>IF(AE232="","",IF(AND(ISNUMBER(N232),DK232&lt;8),VLOOKUP(AE232,NySs!$A$2:$G$28,DK232),""))</f>
        <v/>
      </c>
      <c r="AU232" s="4" t="str">
        <f>IF(AD232="","",IF(AND(ISNUMBER(N232),DK232&lt;9),VLOOKUP(AD232,NyEo!$A$2:$H$22,DK232),""))</f>
        <v/>
      </c>
      <c r="AV232" s="4" t="str">
        <f>IF(Q232="","",IF(AND(ISNUMBER(N232),DK232&gt;7),VLOOKUP(Q232,NyHt!$A$2:$K$17,DK232),""))</f>
        <v/>
      </c>
      <c r="AW232" s="4" t="str">
        <f>IF(R232="","",IF(ISNUMBER(N232),VLOOKUP(R232,NySiF!$A$2:$K$18,DK232),""))</f>
        <v/>
      </c>
      <c r="AX232" s="4" t="str">
        <f>IF(S232="","",IF(ISNUMBER(N232),VLOOKUP(S232,NySiB!$A$2:$K$16,DK232),""))</f>
        <v/>
      </c>
      <c r="AY232" s="4" t="str">
        <f>IF(T232="","",IF(ISNUMBER(N232),VLOOKUP(T232,NySiT!$A$2:$K$32,DK232),""))</f>
        <v/>
      </c>
      <c r="AZ232" s="4" t="str">
        <f>IF(Y232="","",IF(ISNUMBER(N232),VLOOKUP(Y232,NyVs!$A$2:$K$86,DK232),""))</f>
        <v/>
      </c>
      <c r="BA232" s="4" t="str">
        <f>IF(AI232="","",IF(ISNUMBER(N232),VLOOKUP(AI232,NyPp!$A$2:$K$202,DK232),""))</f>
        <v/>
      </c>
      <c r="BB232" s="4" t="str">
        <f>IF(AND(ISNUMBER(AJ232),ISNUMBER(AK232),ISNUMBER(AL232),ISNUMBER(AM232),DK232&lt;8),IF(COUNTIF(O232,0)+COUNTIF(P232,0)+COUNTIF(AA232,0)+COUNTIF(Z232,0)&gt;1,"",VLOOKUP(AJ232+AK232+AL232+AM232,NyIGS!$A$2:$K$78,DK232)),IF(AND(ISNUMBER(AJ232),ISNUMBER(AL232),ISNUMBER(AM232),ISNUMBER(AS232),DK232&gt;7),IF(COUNTIF(O232,0)+COUNTIF(AA232,0)+COUNTIF(Z232,0)+AND(COUNTIF(W232,0),COUNTIF(X232,0))&gt;1,"",VLOOKUP(AJ232+AL232+AM232+AS232,NyIGS!$A$2:$K$78,DK232)),""))</f>
        <v/>
      </c>
      <c r="BC232" s="4" t="str">
        <f>IF(AND(ISNUMBER(AJ232),ISNUMBER(AN232),ISNUMBER(AT232),DK232&lt;8),IF(COUNTIF(O232,0)+COUNTIF(U232,0)+COUNTIF(AE232,0)&gt;1,"",VLOOKUP(AJ232+AN232+AT232,NyIRS!$A$2:$K$59,DK232)),IF(AND(ISNUMBER(AJ232),ISNUMBER(AQ232),DK232&gt;7),IF(COUNTIF(O232,0)+COUNTIF(W232,0)&gt;1,"",VLOOKUP(AJ232+AQ232,NyIRS!$A$2:$K$59,DK232)),""))</f>
        <v/>
      </c>
      <c r="BD232" s="4" t="str">
        <f>IF(AND(ISNUMBER(AK232),ISNUMBER(AL232),ISNUMBER(AM232),DK232&lt;8),IF(COUNTIF(P232,0)+COUNTIF(AA232,0)+COUNTIF(Z232,0)&gt;1,"",VLOOKUP(AK232+AL232+AM232,NyIES!$A$2:$K$59,DK232)),IF(AND(ISNUMBER(AL232),ISNUMBER(AM232),ISNUMBER(AR232),DK232&gt;7),IF(COUNTIF(AA232,0)+COUNTIF(Z232,0)+COUNTIF(X232,0)&gt;1,"",VLOOKUP(AL232+AM232+AR232,NyIES!$A$2:$K$59,DK232)),""))</f>
        <v/>
      </c>
      <c r="BE232" s="4" t="str">
        <f>IF(AND(ISNUMBER(AJ232),ISNUMBER(AP232),ISNUMBER(AU232),DK232&lt;8),IF(COUNTIF(O232,0)+AND(COUNTIF(U232,0),COUNTIF(V232,0))+COUNTIF(AD232,0)&gt;1,"",VLOOKUP(AJ232+AP232+AU232,NyISI!$A$2:$K$59,DK232)),IF(AND(ISNUMBER(AS232),ISNUMBER(AU232),ISNUMBER(AV232),DK232=8),IF(COUNTIF(AD232,0)+COUNTIF(Q232,0)+AND(COUNTIF(W232,0),COUNTIF(X232,0))&gt;1,"",VLOOKUP(AS232+AU232+AV232,NyISI!$A$2:$K$59,DK232)),IF(AND(ISNUMBER(AS232),ISNUMBER(AV232),DK232&gt;8),IF(COUNTIF(Q232,0)+AND(COUNTIF(W232,0),COUNTIF(X232,0))&gt;1,"",VLOOKUP(AS232+AV232,NyISI!$A$2:$K$59,DK232)),"")))</f>
        <v/>
      </c>
      <c r="BF232" s="4" t="str">
        <f>IF(AND(ISNUMBER(AT232),ISNUMBER(AK232),ISNUMBER(AL232),ISNUMBER(AM232),DK232&lt;8),IF(COUNTIF(P232,0)+COUNTIF(AA232,0)+COUNTIF(Z232,0)+COUNTIF(AE232,0)&gt;1,"",VLOOKUP(AT232+AK232+AL232+AM232,NyISS!$A$2:$G$78,DK232)),"")</f>
        <v/>
      </c>
      <c r="BG232" s="4" t="str">
        <f>IF(AND(ISNUMBER(AJ232),ISNUMBER(AL232),ISNUMBER(AM232),DK232&gt;7),IF(COUNTIF(O232,0)+COUNTIF(AA232,0)+COUNTIF(Z232,0)&gt;1,"",VLOOKUP(AJ232+AL232+AM232,NyISM!$A$2:$K$59,DK232)),"")</f>
        <v/>
      </c>
      <c r="BH232" s="4" t="str">
        <f>IF(AND(ISNUMBER(AY232),ISNUMBER(AZ232)),IF(COUNTIF(T232,0)+COUNTIF(Y232,0)&gt;1,"",VLOOKUP(AY232+AZ232,NyIAM!$A$2:$K$40,DK232)),"")</f>
        <v/>
      </c>
      <c r="BJ232" s="4" t="str">
        <f>IF(ISNUMBER(BB232),VLOOKUP(BB232,Percentil!$A$2:$B$122,2,1),"")</f>
        <v/>
      </c>
      <c r="BK232" s="4" t="str">
        <f>IF(ISNUMBER(BC232),VLOOKUP(BC232,Percentil!$A$2:$B$122,2,1),"")</f>
        <v/>
      </c>
      <c r="BL232" s="4" t="str">
        <f>IF(ISNUMBER(BD232),VLOOKUP(BD232,Percentil!$A$2:$B$122,2,1),"")</f>
        <v/>
      </c>
      <c r="BM232" s="4" t="str">
        <f>IF(ISNUMBER(BE232),VLOOKUP(BE232,Percentil!$A$2:$B$122,2,1),"")</f>
        <v/>
      </c>
      <c r="BN232" s="4" t="str">
        <f>IF(ISNUMBER(BF232),VLOOKUP(BF232,Percentil!$A$2:$B$122,2,1),"")</f>
        <v/>
      </c>
      <c r="BO232" s="4" t="str">
        <f>IF(ISNUMBER(BG232),VLOOKUP(BG232,Percentil!$A$2:$B$122,2,1),"")</f>
        <v/>
      </c>
      <c r="BP232" s="4" t="str">
        <f>IF(ISNUMBER(BH232),VLOOKUP(BH232,Percentil!$A$2:$B$122,2,1),"")</f>
        <v/>
      </c>
      <c r="BQ232" s="4" t="str">
        <f>IF(AND(ISNUMBER(AJ232),ISNUMBER(DK232)),IF(AJ232-VLOOKUP(BI232,NyFi!$L$2:$V$4,DK232,1)&lt;1,1 &amp; " - " &amp; AJ232+VLOOKUP(BI232,NyFi!$L$2:$V$4,DK232,1),IF(AJ232+VLOOKUP(BI232,NyFi!$L$2:$V$4,DK232,1)&gt;19,AJ232-VLOOKUP(BI232,NyFi!$L$2:$V$4,DK232,1) &amp; " - " &amp; 19,AJ232-VLOOKUP(BI232,NyFi!$L$2:$V$4,DK232,1) &amp; " - " &amp; AJ232+VLOOKUP(BI232,NyFi!$L$2:$V$4,DK232,1))),"")</f>
        <v/>
      </c>
      <c r="BR232" s="4" t="str">
        <f>IF(AND(ISNUMBER(DK232),DK232&lt;8),IF(AND(ISNUMBER(AK232),ISNUMBER(DK232)),IF(AK232-VLOOKUP(BI232,NyGs!$L$2:$V$4,DK232,1)&lt;1,1 &amp; " - " &amp; AK232+VLOOKUP(BI232,NyGs!$L$2:$V$4,DK232,1),IF(AK232+VLOOKUP(BI232,NyGs!$L$2:$V$4,DK232,1)&gt;19,AK232-VLOOKUP(BI232,NyGs!$L$2:$V$4,DK232,1) &amp; " - " &amp; 19,AK232-VLOOKUP(BI232,NyGs!$L$2:$V$4,DK232,1) &amp; " - " &amp; AK232+VLOOKUP(BI232,NyGs!$L$2:$V$4,DK232,1))),""),"")</f>
        <v/>
      </c>
      <c r="BS232" s="4" t="str">
        <f>IF(AND(ISNUMBER(AL232),ISNUMBER(DK232)),IF(AL232-VLOOKUP(BI232,NyRm!$L$2:$V$4,DK232,1)&lt;1,1 &amp; " - " &amp; AL232+VLOOKUP(BI232,NyRm!$L$2:$V$4,DK232,1),IF(AL232+VLOOKUP(BI232,NyRm!$L$2:$V$4,DK232,1)&gt;19,AL232-VLOOKUP(BI232,NyRm!$L$2:$V$4,DK232,1) &amp; " - " &amp; 19,AL232-VLOOKUP(BI232,NyRm!$L$2:$V$4,DK232,1) &amp; " - " &amp; AL232+VLOOKUP(BI232,NyRm!$L$2:$V$4,DK232,1))),"")</f>
        <v/>
      </c>
      <c r="BT232" s="4" t="str">
        <f>IF(AND(ISNUMBER(AM232),ISNUMBER(DK232)),IF(AM232-VLOOKUP(BI232,NyFm!$L$2:$V$4,DK232,1)&lt;1,1 &amp; " - " &amp; AM232+VLOOKUP(BI232,NyFm!$L$2:$V$4,DK232,1),IF(AM232+VLOOKUP(BI232,NyFm!$L$2:$V$4,DK232,1)&gt;19,AM232-VLOOKUP(BI232,NyFm!$L$2:$V$4,DK232,1) &amp; " - " &amp; 19,AM232-VLOOKUP(BI232,NyFm!$L$2:$V$4,DK232,1) &amp; " - " &amp; AM232+VLOOKUP(BI232,NyFm!$L$2:$V$4,DK232,1))),"")</f>
        <v/>
      </c>
      <c r="BU232" s="4" t="str">
        <f>IF(AND(ISNUMBER(DK232),DK232&lt;8),IF(AND(ISNUMBER(AN232),ISNUMBER(DK232)),IF(AN232-VLOOKUP(BI232,NyLi1R!$L$2:$V$4,DK232,1)&lt;1,1 &amp; " - " &amp; AN232+VLOOKUP(BI232,NyLi1R!$L$2:$V$4,DK232,1),IF(AN232+VLOOKUP(BI232,NyLi1R!$L$2:$V$4,DK232,1)&gt;19,AN232-VLOOKUP(BI232,NyLi1R!$L$2:$V$4,DK232,1) &amp; " - " &amp; 19,AN232-VLOOKUP(BI232,NyLi1R!$L$2:$V$4,DK232,1) &amp; " - " &amp; AN232+VLOOKUP(BI232,NyLi1R!$L$2:$V$4,DK232,1))),""),"")</f>
        <v/>
      </c>
      <c r="BV232" s="4" t="str">
        <f>IF(AND(ISNUMBER(DK232),DK232&lt;8),IF(AND(ISNUMBER(AO232),ISNUMBER(DK232)),IF(AO232-VLOOKUP(BI232,NyLi1E!$L$2:$V$4,DK232,1)&lt;1,1 &amp; " - " &amp; AO232+VLOOKUP(BI232,NyLi1E!$L$2:$V$4,DK232,1),IF(AO232+VLOOKUP(BI232,NyLi1E!$L$2:$V$4,DK232,1)&gt;19,AO232-VLOOKUP(BI232,NyLi1E!$L$2:$V$4,DK232,1) &amp; " - " &amp; 19,AO232-VLOOKUP(BI232,NyLi1E!$L$2:$V$4,DK232,1) &amp; " - " &amp; AO232+VLOOKUP(BI232,NyLi1E!$L$2:$V$4,DK232,1))),""),"")</f>
        <v/>
      </c>
      <c r="BW232" s="4" t="str">
        <f>IF(AND(ISNUMBER(DK232),DK232&lt;8),IF(AND(ISNUMBER(AP232),ISNUMBER(DK232)),IF(AP232-VLOOKUP(BI232,NyLi1T!$L$2:$V$4,DK232,1)&lt;1,1 &amp; " - " &amp; AP232+VLOOKUP(BI232,NyLi1T!$L$2:$V$4,DK232,1),IF(AP232+VLOOKUP(BI232,NyLi1T!$L$2:$V$4,DK232,1)&gt;19,AP232-VLOOKUP(BI232,NyLi1T!$L$2:$V$4,DK232,1) &amp; " - " &amp; 19,AP232-VLOOKUP(BI232,NyLi1T!$L$2:$V$4,DK232,1) &amp; " - " &amp; AP232+VLOOKUP(BI232,NyLi1T!$L$2:$V$4,DK232,1))),""),"")</f>
        <v/>
      </c>
      <c r="BX232" s="4" t="str">
        <f>IF(AND(ISNUMBER(DK232),DK232&gt;7),IF(AND(ISNUMBER(AQ232),ISNUMBER(DK232)),IF(AQ232-VLOOKUP(BI232,NyLi2R!$L$2:$V$4,DK232,1)&lt;1,1 &amp; " - " &amp; AQ232+VLOOKUP(BI232,NyLi2R!$L$2:$V$4,DK232,1),IF(AQ232+VLOOKUP(BI232,NyLi2R!$L$2:$V$4,DK232,1)&gt;19,AQ232-VLOOKUP(BI232,NyLi2R!$L$2:$V$4,DK232,1) &amp; " - " &amp; 19,AQ232-VLOOKUP(BI232,NyLi2R!$L$2:$V$4,DK232,1) &amp; " - " &amp; AQ232+VLOOKUP(BI232,NyLi2R!$L$2:$V$4,DK232,1))),""),"")</f>
        <v/>
      </c>
      <c r="BY232" s="4" t="str">
        <f>IF(AND(ISNUMBER(DK232),DK232&gt;7),IF(AND(ISNUMBER(AR232),ISNUMBER(DK232)),IF(AR232-VLOOKUP(BI232,NyLi2E!$L$2:$V$4,DK232,1)&lt;1,1 &amp; " - " &amp; AR232+VLOOKUP(BI232,NyLi2E!$L$2:$V$4,DK232,1),IF(AR232+VLOOKUP(BI232,NyLi2E!$L$2:$V$4,DK232,1)&gt;19,AR232-VLOOKUP(BI232,NyLi2E!$L$2:$V$4,DK232,1) &amp; " - " &amp; 19,AR232-VLOOKUP(BI232,NyLi2E!$L$2:$V$4,DK232,1) &amp; " - " &amp; AR232+VLOOKUP(BI232,NyLi2E!$L$2:$V$4,DK232,1))),""),"")</f>
        <v/>
      </c>
      <c r="BZ232" s="4" t="str">
        <f>IF(AND(ISNUMBER(DK232),DK232&gt;7),IF(AND(ISNUMBER(AS232),ISNUMBER(DK232)),IF(AS232-VLOOKUP(BI232,NyLi2T!$L$2:$V$4,DK232,1)&lt;1,1 &amp; " - " &amp; AS232+VLOOKUP(BI232,NyLi2T!$L$2:$V$4,DK232,1),IF(AS232+VLOOKUP(BI232,NyLi2T!$L$2:$V$4,DK232,1)&gt;19,AS232-VLOOKUP(BI232,NyLi2T!$L$2:$V$4,DK232,1) &amp; " - " &amp; 19,AS232-VLOOKUP(BI232,NyLi2T!$L$2:$V$4,DK232,1) &amp; " - " &amp; AS232+VLOOKUP(BI232,NyLi2T!$L$2:$V$4,DK232,1))),""),"")</f>
        <v/>
      </c>
      <c r="CA232" s="4" t="str">
        <f>IF(AND(ISNUMBER(DK232),DK232&lt;8),IF(AND(ISNUMBER(AT232),ISNUMBER(DK232)),IF(AT232-VLOOKUP(BI232,NySs!$L$2:$V$4,DK232,1)&lt;1,1 &amp; " - " &amp; AT232+VLOOKUP(BI232,NySs!$L$2:$V$4,DK232,1),IF(AT232+VLOOKUP(BI232,NySs!$L$2:$V$4,DK232,1)&gt;19,AT232-VLOOKUP(BI232,NySs!$L$2:$V$4,DK232,1) &amp; " - " &amp; 19,AT232-VLOOKUP(BI232,NySs!$L$2:$V$4,DK232,1) &amp; " - " &amp; AT232+VLOOKUP(BI232,NySs!$L$2:$V$4,DK232,1))),""),"")</f>
        <v/>
      </c>
      <c r="CB232" s="4" t="str">
        <f>IF(AND(ISNUMBER(DK232),DK232&lt;9),IF(AND(ISNUMBER(AU232),ISNUMBER(DK232)),IF(AU232-VLOOKUP(BI232,NyEo!$L$2:$V$4,DK232,1)&lt;1,1 &amp; " - " &amp; AU232+VLOOKUP(BI232,NyEo!$L$2:$V$4,DK232,1),IF(AU232+VLOOKUP(BI232,NyEo!$L$2:$V$4,DK232,1)&gt;19,AU232-VLOOKUP(BI232,NyEo!$L$2:$V$4,DK232,1) &amp; " - " &amp; 19,AU232-VLOOKUP(BI232,NyEo!$L$2:$V$4,DK232,1) &amp; " - " &amp; AU232+VLOOKUP(BI232,NyEo!$L$2:$V$4,DK232,1))),""),"")</f>
        <v/>
      </c>
      <c r="CC232" s="4" t="str">
        <f>IF(AND(ISNUMBER(DK232),DK232&gt;7),IF(AND(ISNUMBER(AV232),ISNUMBER(DK232)),IF(AV232-VLOOKUP(BI232,NyHt!$L$2:$V$4,DK232,1)&lt;1,1 &amp; " - " &amp; AV232+VLOOKUP(BI232,NyHt!$L$2:$V$4,DK232,1),IF(AV232+VLOOKUP(BI232,NyHt!$L$2:$V$4,DK232,1)&gt;19,AV232-VLOOKUP(BI232,NyHt!$L$2:$V$4,DK232,1) &amp; " - " &amp; 19,AV232-VLOOKUP(BI232,NyHt!$L$2:$V$4,DK232,1) &amp; " - " &amp; AV232+VLOOKUP(BI232,NyHt!$L$2:$V$4,DK232,1))),""),"")</f>
        <v/>
      </c>
      <c r="CD232" s="4" t="str">
        <f>IF(AND(ISNUMBER(AW232),ISNUMBER(DK232)),IF(AW232-VLOOKUP(BI232,NySiF!$L$2:$V$4,DK232,1)&lt;1,1 &amp; " - " &amp; AW232+VLOOKUP(BI232,NySiF!$L$2:$V$4,DK232,1),IF(AW232+VLOOKUP(BI232,NySiF!$L$2:$V$4,DK232,1)&gt;19,AW232-VLOOKUP(BI232,NySiF!$L$2:$V$4,DK232,1) &amp; " - " &amp; 19,AW232-VLOOKUP(BI232,NySiF!$L$2:$V$4,DK232,1) &amp; " - " &amp; AW232+VLOOKUP(BI232,NySiF!$L$2:$V$4,DK232,1))),"")</f>
        <v/>
      </c>
      <c r="CE232" s="4" t="str">
        <f>IF(AND(ISNUMBER(AX232),ISNUMBER(DK232)),IF(AX232-VLOOKUP(BI232,NySiB!$L$2:$V$4,DK232,1)&lt;1,1 &amp; " - " &amp; AX232+VLOOKUP(BI232,NySiB!$L$2:$V$4,DK232,1),IF(AX232+VLOOKUP(BI232,NySiB!$L$2:$V$4,DK232,1)&gt;19,AX232-VLOOKUP(BI232,NySiB!$L$2:$V$4,DK232,1) &amp; " - " &amp; 19,AX232-VLOOKUP(BI232,NySiB!$L$2:$V$4,DK232,1) &amp; " - " &amp; AX232+VLOOKUP(BI232,NySiB!$L$2:$V$4,DK232,1))),"")</f>
        <v/>
      </c>
      <c r="CF232" s="4" t="str">
        <f>IF(AND(ISNUMBER(AY232),ISNUMBER(DK232)),IF(AY232-VLOOKUP(BI232,NySiT!$L$2:$V$4,DK232,1)&lt;1,1 &amp; " - " &amp; AY232+VLOOKUP(BI232,NySiT!$L$2:$V$4,DK232,1),IF(AY232+VLOOKUP(BI232,NySiT!$L$2:$V$4,DK232,1)&gt;19,AY232-VLOOKUP(BI232,NySiT!$L$2:$V$4,DK232,1) &amp; " - " &amp; 19,AY232-VLOOKUP(BI232,NySiT!$L$2:$V$4,DK232,1) &amp; " - " &amp; AY232+VLOOKUP(BI232,NySiT!$L$2:$V$4,DK232,1))),"")</f>
        <v/>
      </c>
      <c r="CG232" s="4" t="str">
        <f>IF(AND(ISNUMBER(AZ232),ISNUMBER(DK232)),IF(AZ232-VLOOKUP(BI232,NyVs!$L$2:$V$4,DK232,1)&lt;1,1 &amp; " - " &amp; AZ232+VLOOKUP(BI232,NyVs!$L$2:$V$4,DK232,1),IF(AZ232+VLOOKUP(BI232,NyVs!$L$2:$V$4,DK232,1)&gt;19,AZ232-VLOOKUP(BI232,NyVs!$L$2:$V$4,DK232,1) &amp; " - " &amp; 19,AZ232-VLOOKUP(BI232,NyVs!$L$2:$V$4,DK232,1) &amp; " - " &amp; AZ232+VLOOKUP(BI232,NyVs!$L$2:$V$4,DK232,1))),"")</f>
        <v/>
      </c>
      <c r="CH232" s="4" t="str">
        <f>IF(AND(ISNUMBER(BA232),ISNUMBER(DK232)),IF(BA232-VLOOKUP(BI232,NyPp!$L$2:$V$4,DK232,1)&lt;1,1 &amp; " - " &amp; BA232+VLOOKUP(BI232,NyPp!$L$2:$V$4,DK232,1),IF(BA232+VLOOKUP(BI232,NyPp!$L$2:$V$4,DK232,1)&gt;19,BA232-VLOOKUP(BI232,NyPp!$L$2:$V$4,DK232,1) &amp; " - " &amp; 19,BA232-VLOOKUP(BI232,NyPp!$L$2:$V$4,DK232,1) &amp; " - " &amp; BA232+VLOOKUP(BI232,NyPp!$L$2:$V$4,DK232,1))),"")</f>
        <v/>
      </c>
      <c r="CI232" s="4" t="str">
        <f>IF(AND(ISNUMBER(BB232),ISNUMBER(DK232)),IF(BB232-VLOOKUP(BI232,NyIGS!$L$2:$V$4,DK232,1)&lt;40,40 &amp; " - " &amp; BB232+VLOOKUP(BI232,NyIGS!$L$2:$V$4,DK232,1),IF(BB232+VLOOKUP(BI232,NyIGS!$L$2:$V$4,DK232,1)&gt;160,BB232-VLOOKUP(BI232,NyIGS!$L$2:$V$4,DK232,1) &amp; " - " &amp; 160,BB232-VLOOKUP(BI232,NyIGS!$L$2:$V$4,DK232,1) &amp; " - " &amp; BB232+VLOOKUP(BI232,NyIGS!$L$2:$V$4,DK232,1))),"")</f>
        <v/>
      </c>
      <c r="CJ232" s="4" t="str">
        <f>IF(AND(ISNUMBER(BC232),ISNUMBER(DK232)),IF(BC232-VLOOKUP(BI232,NyIRS!$L$2:$V$4,DK232,1)&lt;40,40 &amp; " - " &amp; BC232+VLOOKUP(BI232,NyIRS!$L$2:$V$4,DK232,1),IF(BC232+VLOOKUP(BI232,NyIRS!$L$2:$V$4,DK232,1)&gt;160,BC232-VLOOKUP(BI232,NyIRS!$L$2:$V$4,DK232,1) &amp; " - " &amp; 160,BC232-VLOOKUP(BI232,NyIRS!$L$2:$V$4,DK232,1) &amp; " - " &amp; BC232+VLOOKUP(BI232,NyIRS!$L$2:$V$4,DK232,1))),"")</f>
        <v/>
      </c>
      <c r="CK232" s="4" t="str">
        <f>IF(AND(ISNUMBER(BD232),ISNUMBER(DK232)),IF(BD232-VLOOKUP(BI232,NyIES!$L$2:$V$4,DK232,1)&lt;40,40 &amp; " - " &amp; BD232+VLOOKUP(BI232,NyIES!$L$2:$V$4,DK232,1),IF(BD232+VLOOKUP(BI232,NyIES!$L$2:$V$4,DK232,1)&gt;160,BD232-VLOOKUP(BI232,NyIES!$L$2:$V$4,DK232,1) &amp; " - " &amp; 160,BD232-VLOOKUP(BI232,NyIES!$L$2:$V$4,DK232,1) &amp; " - " &amp; BD232+VLOOKUP(BI232,NyIES!$L$2:$V$4,DK232,1))),"")</f>
        <v/>
      </c>
      <c r="CL232" s="4" t="str">
        <f>IF(AND(ISNUMBER(BE232),ISNUMBER(DK232)),IF(BE232-VLOOKUP(BI232,NyISI!$L$2:$V$4,DK232,1)&lt;40,40 &amp; " - " &amp; BE232+VLOOKUP(BI232,NyISI!$L$2:$V$4,DK232,1),IF(BE232+VLOOKUP(BI232,NyISI!$L$2:$V$4,DK232,1)&gt;160,BE232-VLOOKUP(BI232,NyISI!$L$2:$V$4,DK232,1) &amp; " - " &amp; 160,BE232-VLOOKUP(BI232,NyISI!$L$2:$V$4,DK232,1) &amp; " - " &amp; BE232+VLOOKUP(BI232,NyISI!$L$2:$V$4,DK232,1))),"")</f>
        <v/>
      </c>
      <c r="CM232" s="4" t="str">
        <f>IF(AND(ISNUMBER(DK232),DK232&lt;8),IF(AND(ISNUMBER(BF232),ISNUMBER(DK232)),IF(BF232-VLOOKUP(BI232,NyISS!$L$2:$V$4,DK232,1)&lt;40,40 &amp; " - " &amp; BF232+VLOOKUP(BI232,NyISS!$L$2:$V$4,DK232,1),IF(BF232+VLOOKUP(BI232,NyISS!$L$2:$V$4,DK232,1)&gt;160,BF232-VLOOKUP(BI232,NyISS!$L$2:$V$4,DK232,1) &amp; " - " &amp; 160,BF232-VLOOKUP(BI232,NyISS!$L$2:$V$4,DK232,1) &amp; " - " &amp; BF232+VLOOKUP(BI232,NyISS!$L$2:$V$4,DK232,1))),""),"")</f>
        <v/>
      </c>
      <c r="CN232" s="4" t="str">
        <f>IF(AND(ISNUMBER(DK232),DK232&gt;7),IF(AND(ISNUMBER(BG232),ISNUMBER(DK232)),IF(BG232-VLOOKUP(BI232,NyISM!$L$2:$V$4,DK232,1)&lt;40,40 &amp; " - " &amp; BG232+VLOOKUP(BI232,NyISM!$L$2:$V$4,DK232,1),IF(BG232+VLOOKUP(BI232,NyISM!$L$2:$V$4,DK232,1)&gt;160,BG232-VLOOKUP(BI232,NyISM!$L$2:$V$4,DK232,1) &amp; " - " &amp; 160,BG232-VLOOKUP(BI232,NyISM!$L$2:$V$4,DK232,1) &amp; " - " &amp; BG232+VLOOKUP(BI232,NyISM!$L$2:$V$4,DK232,1))),""),"")</f>
        <v/>
      </c>
      <c r="CO232" s="4" t="str">
        <f>IF(AND(ISNUMBER(BH232),ISNUMBER(DK232)),IF(BH232-VLOOKUP(BI232,NyIAM!$L$2:$V$4,DK232,1)&lt;40,40 &amp; " - " &amp; BH232+VLOOKUP(BI232,NyIAM!$L$2:$V$4,DK232,1),IF(BH232+VLOOKUP(BI232,NyIAM!$L$2:$V$4,DK232,1)&gt;160,BH232-VLOOKUP(BI232,NyIAM!$L$2:$V$4,DK232,1) &amp; " - " &amp; 160,BH232-VLOOKUP(BI232,NyIAM!$L$2:$V$4,DK232,1) &amp; " - " &amp; BH232+VLOOKUP(BI232,NyIAM!$L$2:$V$4,DK232,1))),"")</f>
        <v/>
      </c>
      <c r="CP232" s="4" t="str">
        <f>IF(AF232="","",IF(AND(ISNUMBER(AF232),ISNUMBER(DK232)),IF(VLOOKUP(AF232,NyOm!$A$2:$K$30,DK232,1)=1,"Onormalt få ord",IF(VLOOKUP(AF232,NyOm!$A$2:$K$30,DK232,1)=2,"Färre antal ord än normalt",IF(VLOOKUP(AF232,NyOm!$A$2:$K$30,DK232,1)=3,"Normalt antal ord","")))))</f>
        <v/>
      </c>
      <c r="CQ232" s="4" t="str">
        <f>IF(AB232="","",IF(AND(ISNUMBER(AB232),ISNUMBER(DK232)),IF(VLOOKUP(AB232,NyPbTid!$A$2:$K$218,DK232,1)=1,"Onormalt lång tidsåtgång",IF(VLOOKUP(AB232,NyPbTid!$A$2:$K$218,DK232,1)=2,"Långsammare än normalt",IF(VLOOKUP(AB232,NyPbTid!$A$2:$K$218,DK232,1)=3,"Normal tidsåtgång","")))))</f>
        <v/>
      </c>
      <c r="CR232" s="4" t="str">
        <f>IF(AC232="","",IF(AND(ISNUMBER(AC232),ISNUMBER(DK232)),IF(VLOOKUP(AC232,NyPbFel!$A$2:$K$18,DK232,1)=1,"Onormalt antal fel",IF(VLOOKUP(AC232,NyPbFel!$A$2:$K$18,DK232,1)=2,"Fler fel än normalt",IF(VLOOKUP(AC232,NyPbFel!$A$2:$K$18,DK232,1)=3,"Normalt antal fel","")))))</f>
        <v/>
      </c>
      <c r="CS232" s="4" t="str">
        <f t="shared" si="72"/>
        <v/>
      </c>
      <c r="CT232" s="4" t="str">
        <f>IF(OR(ISNUMBER(CS232),CS232="0**"),IF(ISNUMBER(CS232),CS232/ABS(CS232)*VLOOKUP(1,SignDiff!$A$3:$K$4,DK232,1),VLOOKUP(1,SignDiff!$A$3:$K$4,DK232,1)),"")</f>
        <v/>
      </c>
      <c r="CU232" s="4" t="str">
        <f>IF(OR(ISNUMBER(CS232),CS232="0**"),IF(ISNUMBER(CS232),CS232/ABS(CS232)*VLOOKUP(1,SignDiff!$A$7:$K$8,DK232,1),VLOOKUP(1,SignDiff!$A$7:$K$8,DK232,1)),"")</f>
        <v/>
      </c>
      <c r="CV232" s="4" t="str">
        <f t="shared" si="73"/>
        <v/>
      </c>
      <c r="CW232" s="4" t="str">
        <f t="shared" si="74"/>
        <v/>
      </c>
      <c r="CX232" s="4" t="str">
        <f>IF(OR(ISNUMBER(CS232),CS232="0**"),IF(CS232="0**",VLOOKUP(0,'IRS-IES'!$A$2:$C$43,2,1),IF(CS232&lt;0,VLOOKUP(ABS(CS232),'IRS-IES'!$A$2:$C$43,2,1),VLOOKUP(ABS(CS232),'IRS-IES'!$A$2:$C$43,3,1))),"")</f>
        <v/>
      </c>
      <c r="CY232" s="4" t="str">
        <f t="shared" si="75"/>
        <v/>
      </c>
      <c r="CZ232" s="4" t="str">
        <f>IF(OR(ISNUMBER(CY232),CY232="0**"),IF(ISNUMBER(CY232),CY232/ABS(CY232)*VLOOKUP(2,SignDiff!$A$3:$K$4,DK232,1),VLOOKUP(2,SignDiff!$A$3:$K$4,DK232,1)),"")</f>
        <v/>
      </c>
      <c r="DA232" s="4" t="str">
        <f>IF(OR(ISNUMBER(CY232),CY232="0**"),IF(ISNUMBER(CY232),CY232/ABS(CY232)*VLOOKUP(2,SignDiff!$A$7:$K$8,DK232,1),VLOOKUP(2,SignDiff!$A$7:$K$8,DK232,1)),"")</f>
        <v/>
      </c>
      <c r="DB232" s="4" t="str">
        <f t="shared" si="76"/>
        <v/>
      </c>
      <c r="DC232" s="4" t="str">
        <f t="shared" si="77"/>
        <v/>
      </c>
      <c r="DD232" s="4" t="str">
        <f>IF(OR(ISNUMBER(CY232),CY232="0**"),IF(CY232="0**",VLOOKUP(0,'ISI-ISS'!$A$2:$C$43,2,1),IF(CY232&lt;0,VLOOKUP(ABS(CY232),'ISI-ISS'!$A$2:$C$43,2,1),VLOOKUP(ABS(CY232),'ISI-ISS'!$A$2:$C$43,3,1))),"")</f>
        <v/>
      </c>
      <c r="DE232" s="4" t="str">
        <f t="shared" si="78"/>
        <v/>
      </c>
      <c r="DF232" s="4" t="str">
        <f>IF(OR(ISNUMBER(DE232),DE232="0**"),IF(ISNUMBER(DE232),DE232/ABS(DE232)*VLOOKUP(2,SignDiff!$A$3:$K$4,DK232,1),VLOOKUP(2,SignDiff!$A$3:$K$4,DK232,1)),"")</f>
        <v/>
      </c>
      <c r="DG232" s="4" t="str">
        <f>IF(OR(ISNUMBER(DE232),DE232="0**"),IF(ISNUMBER(DE232),DE232/ABS(DE232)*VLOOKUP(2,SignDiff!$A$7:$K$8,DK232,1),VLOOKUP(2,SignDiff!$A$7:$K$8,DK232,1)),"")</f>
        <v/>
      </c>
      <c r="DH232" s="4" t="str">
        <f t="shared" si="79"/>
        <v/>
      </c>
      <c r="DI232" s="4" t="str">
        <f t="shared" si="80"/>
        <v/>
      </c>
      <c r="DJ232" s="4" t="str">
        <f>IF(OR(ISNUMBER(DE232),DE232="0**"),IF(DE232="0**",VLOOKUP(0,'ISI-ISM'!$A$2:$C$43,2,1),IF(DE232&lt;0,VLOOKUP(ABS(DE232),'ISI-ISM'!$A$2:$C$43,2,1),VLOOKUP(ABS(DE232),'ISI-ISM'!$A$2:$C$43,3,1))),"")</f>
        <v/>
      </c>
      <c r="DK232" s="4" t="str">
        <f>IF(ISERROR(VLOOKUP(N232,age!$A$2:$C$11,2,1)),"",VLOOKUP(N232,age!$A$2:$C$11,2,1))</f>
        <v/>
      </c>
      <c r="DL232" s="4" t="str">
        <f>IF(ISERROR(VLOOKUP(N232,age!$A$2:$C$11,3,1)),"",VLOOKUP(N232,age!$A$2:$C$11,3,1))</f>
        <v/>
      </c>
      <c r="DM232" s="4">
        <f t="shared" si="67"/>
        <v>0</v>
      </c>
      <c r="DN232" s="4">
        <f t="shared" si="68"/>
        <v>0</v>
      </c>
      <c r="DO232" s="4">
        <f t="shared" si="69"/>
        <v>0</v>
      </c>
      <c r="DP232" s="4">
        <f t="shared" si="70"/>
        <v>0</v>
      </c>
      <c r="DQ232" s="4">
        <f t="shared" si="71"/>
        <v>0</v>
      </c>
      <c r="DR232" s="9" t="str">
        <f t="shared" si="81"/>
        <v/>
      </c>
      <c r="DS232" s="9" t="str">
        <f t="shared" si="82"/>
        <v/>
      </c>
      <c r="DT232" s="9" t="str">
        <f t="shared" si="83"/>
        <v/>
      </c>
      <c r="DU232" s="9" t="str">
        <f t="shared" si="84"/>
        <v/>
      </c>
      <c r="DV232" s="9" t="str">
        <f t="shared" si="85"/>
        <v/>
      </c>
      <c r="DW232" s="9" t="str">
        <f t="shared" si="86"/>
        <v/>
      </c>
      <c r="DX232" s="9" t="str">
        <f t="shared" si="87"/>
        <v/>
      </c>
      <c r="DY232" s="9" t="str">
        <f>IF(AND(ISNUMBER(AJ232),ISNUMBER(DK232)),IF(AJ232-VLOOKUP(BI232,NyFi!$L$2:$V$4,DK232,1)&lt;1,1,AJ232-VLOOKUP(BI232,NyFi!$L$2:$V$4,DK232,1)),"")</f>
        <v/>
      </c>
      <c r="DZ232" s="9" t="str">
        <f>IF(AND(ISNUMBER(DK232),DK232&lt;8),IF(AND(ISNUMBER(AK232),ISNUMBER(DK232)),IF(AK232-VLOOKUP(BI232,NyGs!$L$2:$V$4,DK232,1)&lt;1,1,AK232-VLOOKUP(BI232,NyGs!$L$2:$V$4,DK232,1)),""),"")</f>
        <v/>
      </c>
      <c r="EA232" s="9" t="str">
        <f>IF(AND(ISNUMBER(AL232),ISNUMBER(DK232)),IF(AL232-VLOOKUP(BI232,NyRm!$L$2:$V$4,DK232,1)&lt;1,1,AL232-VLOOKUP(BI232,NyRm!$L$2:$V$4,DK232,1)),"")</f>
        <v/>
      </c>
      <c r="EB232" s="9" t="str">
        <f>IF(AND(ISNUMBER(AM232),ISNUMBER(DK232)),IF(AM232-VLOOKUP(BI232,NyFm!$L$2:$V$4,DK232,1)&lt;1,1,AM232-VLOOKUP(BI232,NyFm!$L$2:$V$4,DK232,1)),"")</f>
        <v/>
      </c>
      <c r="EC232" s="9" t="str">
        <f>IF(AND(ISNUMBER(DK232),DK232&lt;8),IF(AND(ISNUMBER(AN232),ISNUMBER(DK232)),IF(AN232-VLOOKUP(BI232,NyLi1R!$L$2:$V$4,DK232,1)&lt;1,1,AN232-VLOOKUP(BI232,NyLi1R!$L$2:$V$4,DK232,1)),""),"")</f>
        <v/>
      </c>
      <c r="ED232" s="9" t="str">
        <f>IF(AND(ISNUMBER(DK232),DK232&lt;8),IF(AND(ISNUMBER(AO232),ISNUMBER(DK232)),IF(AO232-VLOOKUP(BI232,NyLi1E!$L$2:$V$4,DK232,1)&lt;1,1,AO232-VLOOKUP(BI232,NyLi1E!$L$2:$V$4,DK232,1)),""),"")</f>
        <v/>
      </c>
      <c r="EE232" s="9" t="str">
        <f>IF(AND(ISNUMBER(DK232),DK232&lt;8),IF(AND(ISNUMBER(AP232),ISNUMBER(DK232)),IF(AP232-VLOOKUP(BI232,NyLi1T!$L$2:$V$4,DK232,1)&lt;1,1,AP232-VLOOKUP(BI232,NyLi1T!$L$2:$V$4,DK232,1)),""),"")</f>
        <v/>
      </c>
      <c r="EF232" s="9" t="str">
        <f>IF(AND(ISNUMBER(DK232),DK232&gt;7),IF(AND(ISNUMBER(AQ232),ISNUMBER(DK232)),IF(AQ232-VLOOKUP(BI232,NyLi2R!$L$2:$V$4,DK232,1)&lt;1,1,AQ232-VLOOKUP(BI232,NyLi2R!$L$2:$V$4,DK232,1)),""),"")</f>
        <v/>
      </c>
      <c r="EG232" s="9" t="str">
        <f>IF(AND(ISNUMBER(DK232),DK232&gt;7),IF(AND(ISNUMBER(AR232),ISNUMBER(DK232)),IF(AR232-VLOOKUP(BI232,NyLi2E!$L$2:$V$4,DK232,1)&lt;1,1,AR232-VLOOKUP(BI232,NyLi2E!$L$2:$V$4,DK232,1)),""),"")</f>
        <v/>
      </c>
      <c r="EH232" s="9" t="str">
        <f>IF(AND(ISNUMBER(DK232),DK232&gt;7),IF(AND(ISNUMBER(AS232),ISNUMBER(DK232)),IF(AS232-VLOOKUP(BI232,NyLi2T!$L$2:$V$4,DK232,1)&lt;1,1,AS232-VLOOKUP(BI232,NyLi2T!$L$2:$V$4,DK232,1)),""),"")</f>
        <v/>
      </c>
      <c r="EI232" s="9" t="str">
        <f>IF(AND(ISNUMBER(DK232),DK232&lt;8),IF(AND(ISNUMBER(AT232),ISNUMBER(DK232)),IF(AT232-VLOOKUP(BI232,NySs!$L$2:$V$4,DK232,1)&lt;1,1,AT232-VLOOKUP(BI232,NySs!$L$2:$V$4,DK232,1)),""),"")</f>
        <v/>
      </c>
      <c r="EJ232" s="9" t="str">
        <f>IF(AND(ISNUMBER(DK232),DK232&lt;9),IF(AND(ISNUMBER(AU232),ISNUMBER(DK232)),IF(AU232-VLOOKUP(BI232,NyEo!$L$2:$V$4,DK232,1)&lt;1,1,AU232-VLOOKUP(BI232,NyEo!$L$2:$V$4,DK232,1)),""),"")</f>
        <v/>
      </c>
      <c r="EK232" s="9" t="str">
        <f>IF(AND(ISNUMBER(DK232),DK232&gt;7),IF(AND(ISNUMBER(AV232),ISNUMBER(DK232)),IF(AV232-VLOOKUP(BI232,NyHt!$L$2:$V$4,DK232,1)&lt;1,1,AV232-VLOOKUP(BI232,NyHt!$L$2:$V$4,DK232,1)),""),"")</f>
        <v/>
      </c>
      <c r="EL232" s="9" t="str">
        <f>IF(AND(ISNUMBER(AW232),ISNUMBER(DK232)),IF(AW232-VLOOKUP(BI232,NySiF!$L$2:$V$4,DK232,1)&lt;1,1,AW232-VLOOKUP(BI232,NySiF!$L$2:$V$4,DK232,1)),"")</f>
        <v/>
      </c>
      <c r="EM232" s="9" t="str">
        <f>IF(AND(ISNUMBER(AX232),ISNUMBER(DK232)),IF(AX232-VLOOKUP(BI232,NySiB!$L$2:$V$4,DK232,1)&lt;1,1,AX232-VLOOKUP(BI232,NySiB!$L$2:$V$4,DK232,1)),"")</f>
        <v/>
      </c>
      <c r="EN232" s="9" t="str">
        <f>IF(AND(ISNUMBER(AY232),ISNUMBER(DK232)),IF(AY232-VLOOKUP(BI232,NySiT!$L$2:$V$4,DK232,1)&lt;1,1,AY232-VLOOKUP(BI232,NySiT!$L$2:$V$4,DK232,1)),"")</f>
        <v/>
      </c>
      <c r="EO232" s="9" t="str">
        <f>IF(AND(ISNUMBER(AZ232),ISNUMBER(DK232)),IF(AZ232-VLOOKUP(BI232,NyVs!$L$2:$V$4,DK232,1)&lt;1,1,AZ232-VLOOKUP(BI232,NyVs!$L$2:$V$4,DK232,1)),"")</f>
        <v/>
      </c>
      <c r="EP232" s="9" t="str">
        <f>IF(AND(ISNUMBER(BA232),ISNUMBER(DK232)),IF(BA232-VLOOKUP(BI232,NyPp!$L$2:$V$4,DK232,1)&lt;1,1,BA232-VLOOKUP(BI232,NyPp!$L$2:$V$4,DK232,1)),"")</f>
        <v/>
      </c>
      <c r="EQ232" s="9" t="str">
        <f>IF(AND(ISNUMBER(BB232),ISNUMBER(DK232)),IF(BB232-VLOOKUP(BI232,NyIGS!$L$2:$V$4,DK232,1)&lt;40,40,BB232-VLOOKUP(BI232,NyIGS!$L$2:$V$4,DK232,1)),"")</f>
        <v/>
      </c>
      <c r="ER232" s="9" t="str">
        <f>IF(AND(ISNUMBER(BC232),ISNUMBER(DK232)),IF(BC232-VLOOKUP(BI232,NyIRS!$L$2:$V$4,DK232,1)&lt;40,40,BC232-VLOOKUP(BI232,NyIRS!$L$2:$V$4,DK232,1)),"")</f>
        <v/>
      </c>
      <c r="ES232" s="9" t="str">
        <f>IF(AND(ISNUMBER(BD232),ISNUMBER(DK232)),IF(BD232-VLOOKUP(BI232,NyIES!$L$2:$V$4,DK232,1)&lt;40,40,BD232-VLOOKUP(BI232,NyIES!$L$2:$V$4,DK232,1)),"")</f>
        <v/>
      </c>
      <c r="ET232" s="9" t="str">
        <f>IF(AND(ISNUMBER(BE232),ISNUMBER(DK232)),IF(BE232-VLOOKUP(BI232,NyISI!$L$2:$V$4,DK232,1)&lt;40,40,BE232-VLOOKUP(BI232,NyISI!$L$2:$V$4,DK232,1)),"")</f>
        <v/>
      </c>
      <c r="EU232" s="9" t="str">
        <f>IF(AND(ISNUMBER(DK232),DK232&lt;8),IF(AND(ISNUMBER(BF232),ISNUMBER(DK232)),IF(BF232-VLOOKUP(BI232,NyISS!$L$2:$V$4,DK232,1)&lt;40,40,BF232-VLOOKUP(BI232,NyISS!$L$2:$V$4,DK232,1)),""),"")</f>
        <v/>
      </c>
      <c r="EV232" s="9" t="str">
        <f>IF(AND(ISNUMBER(DK232),DK232&gt;7),IF(AND(ISNUMBER(BG232),ISNUMBER(DK232)),IF(BG232-VLOOKUP(BI232,NyISM!$L$2:$V$4,DK232,1)&lt;40,40,BG232-VLOOKUP(BI232,NyISM!$L$2:$V$4,DK232,1)),""),"")</f>
        <v/>
      </c>
      <c r="EW232" s="9" t="str">
        <f>IF(AND(ISNUMBER(BH232),ISNUMBER(DK232)),IF(BH232-VLOOKUP(BI232,NyIAM!$L$2:$V$4,DK232,1)&lt;40,40,BH232-VLOOKUP(BI232,NyIAM!$L$2:$V$4,DK232,1)),"")</f>
        <v/>
      </c>
      <c r="EX232" s="9" t="str">
        <f>IF(AND(ISNUMBER(AJ232),ISNUMBER(DK232)),IF(AJ232+VLOOKUP(BI232,NyFi!$L$2:$V$4,DK232,1)&gt;19,19,AJ232+VLOOKUP(BI232,NyFi!$L$2:$V$4,DK232,1)),"")</f>
        <v/>
      </c>
      <c r="EY232" s="9" t="str">
        <f>IF(AND(ISNUMBER(DK232),DK232&lt;8),IF(AND(ISNUMBER(AK232),ISNUMBER(DK232)),IF(AK232+VLOOKUP(BI232,NyGs!$L$2:$V$4,DK232,1)&gt;19,19,AK232+VLOOKUP(BI232,NyGs!$L$2:$V$4,DK232,1)),""),"")</f>
        <v/>
      </c>
      <c r="EZ232" s="9" t="str">
        <f>IF(AND(ISNUMBER(AL232),ISNUMBER(DK232)),IF(AL232+VLOOKUP(BI232,NyRm!$L$2:$V$4,DK232,1)&gt;19,19,AL232+VLOOKUP(BI232,NyRm!$L$2:$V$4,DK232,1)),"")</f>
        <v/>
      </c>
      <c r="FA232" s="9" t="str">
        <f>IF(AND(ISNUMBER(AM232),ISNUMBER(DK232)),IF(AM232+VLOOKUP(BI232,NyFm!$L$2:$V$4,DK232,1)&gt;19,19,AM232+VLOOKUP(BI232,NyFm!$L$2:$V$4,DK232,1)),"")</f>
        <v/>
      </c>
      <c r="FB232" s="9" t="str">
        <f>IF(AND(ISNUMBER(DK232),DK232&lt;8),IF(AND(ISNUMBER(AN232),ISNUMBER(DK232)),IF(AN232+VLOOKUP(BI232,NyLi1R!$L$2:$V$4,DK232,1)&gt;19,19,AN232+VLOOKUP(BI232,NyLi1R!$L$2:$V$4,DK232,1)),""),"")</f>
        <v/>
      </c>
      <c r="FC232" s="9" t="str">
        <f>IF(AND(ISNUMBER(DK232),DK232&lt;8),IF(AND(ISNUMBER(AO232),ISNUMBER(DK232)),IF(AO232+VLOOKUP(BI232,NyLi1E!$L$2:$V$4,DK232,1)&gt;19,19,AO232+VLOOKUP(BI232,NyLi1E!$L$2:$V$4,DK232,1)),""),"")</f>
        <v/>
      </c>
      <c r="FD232" s="9" t="str">
        <f>IF(AND(ISNUMBER(DK232),DK232&lt;8),IF(AND(ISNUMBER(AP232),ISNUMBER(DK232)),IF(AP232+VLOOKUP(BI232,NyLi1T!$L$2:$V$4,DK232,1)&gt;19,19,AP232+VLOOKUP(BI232,NyLi1T!$L$2:$V$4,DK232,1)),""),"")</f>
        <v/>
      </c>
      <c r="FE232" s="9" t="str">
        <f>IF(AND(ISNUMBER(DK232),DK232&gt;7),IF(AND(ISNUMBER(AQ232),ISNUMBER(DK232)),IF(AQ232+VLOOKUP(BI232,NyLi2R!$L$2:$V$4,DK232,1)&gt;19,19,AQ232+VLOOKUP(BI232,NyLi2R!$L$2:$V$4,DK232,1)),""),"")</f>
        <v/>
      </c>
      <c r="FF232" s="9" t="str">
        <f>IF(AND(ISNUMBER(DK232),DK232&gt;7),IF(AND(ISNUMBER(AR232),ISNUMBER(DK232)),IF(AR232+VLOOKUP(BI232,NyLi2E!$L$2:$V$4,DK232,1)&gt;19,19,AR232+VLOOKUP(BI232,NyLi2E!$L$2:$V$4,DK232,1)),""),"")</f>
        <v/>
      </c>
      <c r="FG232" s="9" t="str">
        <f>IF(AND(ISNUMBER(DK232),DK232&gt;7),IF(AND(ISNUMBER(AS232),ISNUMBER(DK232)),IF(AS232+VLOOKUP(BI232,NyLi2T!$L$2:$V$4,DK232,1)&gt;19,19,AS232+VLOOKUP(BI232,NyLi2T!$L$2:$V$4,DK232,1)),""),"")</f>
        <v/>
      </c>
      <c r="FH232" s="9" t="str">
        <f>IF(AND(ISNUMBER(DK232),DK232&lt;8),IF(AND(ISNUMBER(AT232),ISNUMBER(DK232)),IF(AT232+VLOOKUP(BI232,NySs!$L$2:$V$4,DK232,1)&gt;19,19,AT232+VLOOKUP(BI232,NySs!$L$2:$V$4,DK232,1)),""),"")</f>
        <v/>
      </c>
      <c r="FI232" s="9" t="str">
        <f>IF(AND(ISNUMBER(DK232),DK232&lt;9),IF(AND(ISNUMBER(AU232),ISNUMBER(DK232)),IF(AU232+VLOOKUP(BI232,NyEo!$L$2:$V$4,DK232,1)&gt;19,19,AU232+VLOOKUP(BI232,NyEo!$L$2:$V$4,DK232,1)),""),"")</f>
        <v/>
      </c>
      <c r="FJ232" s="9" t="str">
        <f>IF(AND(ISNUMBER(DK232),DK232&gt;7),IF(AND(ISNUMBER(AV232),ISNUMBER(DK232)),IF(AV232+VLOOKUP(BI232,NyHt!$L$2:$V$4,DK232,1)&gt;19,19,AV232+VLOOKUP(BI232,NyHt!$L$2:$V$4,DK232,1)),""),"")</f>
        <v/>
      </c>
      <c r="FK232" s="9" t="str">
        <f>IF(AND(ISNUMBER(AW232),ISNUMBER(DK232)),IF(AW232+VLOOKUP(BI232,NySiF!$L$2:$V$4,DK232,1)&gt;19,19,AW232+VLOOKUP(BI232,NySiF!$L$2:$V$4,DK232,1)),"")</f>
        <v/>
      </c>
      <c r="FL232" s="9" t="str">
        <f>IF(AND(ISNUMBER(AX232),ISNUMBER(DK232)),IF(AX232+VLOOKUP(BI232,NySiB!$L$2:$V$4,DK232,1)&gt;19,19,AX232+VLOOKUP(BI232,NySiB!$L$2:$V$4,DK232,1)),"")</f>
        <v/>
      </c>
      <c r="FM232" s="9" t="str">
        <f>IF(AND(ISNUMBER(AY232),ISNUMBER(DK232)),IF(AY232+VLOOKUP(BI232,NySiT!$L$2:$V$4,DK232,1)&gt;19,19,AY232+VLOOKUP(BI232,NySiT!$L$2:$V$4,DK232,1)),"")</f>
        <v/>
      </c>
      <c r="FN232" s="9" t="str">
        <f>IF(AND(ISNUMBER(AZ232),ISNUMBER(DK232)),IF(AZ232+VLOOKUP(BI232,NyVs!$L$2:$V$4,DK232,1)&gt;19,19,AZ232+VLOOKUP(BI232,NyVs!$L$2:$V$4,DK232,1)),"")</f>
        <v/>
      </c>
      <c r="FO232" s="9" t="str">
        <f>IF(AND(ISNUMBER(BA232),ISNUMBER(DK232)),IF(BA232+VLOOKUP(BI232,NyPp!$L$2:$V$4,DK232,1)&gt;19,19,BA232+VLOOKUP(BI232,NyPp!$L$2:$V$4,DK232,1)),"")</f>
        <v/>
      </c>
      <c r="FP232" s="9" t="str">
        <f>IF(AND(ISNUMBER(BB232),ISNUMBER(DK232)),IF(BB232+VLOOKUP(BI232,NyIGS!$L$2:$V$4,DK232,1)&gt;160,160,BB232+VLOOKUP(BI232,NyIGS!$L$2:$V$4,DK232,1)),"")</f>
        <v/>
      </c>
      <c r="FQ232" s="9" t="str">
        <f>IF(AND(ISNUMBER(BC232),ISNUMBER(DK232)),IF(BC232+VLOOKUP(BI232,NyIRS!$L$2:$V$4,DK232,1)&gt;160,160,BC232+VLOOKUP(BI232,NyIRS!$L$2:$V$4,DK232,1)),"")</f>
        <v/>
      </c>
      <c r="FR232" s="9" t="str">
        <f>IF(AND(ISNUMBER(BD232),ISNUMBER(DK232)),IF(BD232+VLOOKUP(BI232,NyIES!$L$2:$V$4,DK232,1)&gt;160,160, BD232+VLOOKUP(BI232,NyIES!$L$2:$V$4,DK232,1)),"")</f>
        <v/>
      </c>
      <c r="FS232" s="9" t="str">
        <f>IF(AND(ISNUMBER(BE232),ISNUMBER(DK232)),IF(BE232+VLOOKUP(BI232,NyISI!$L$2:$V$4,DK232,1)&gt;160,160,BE232+VLOOKUP(BI232,NyISI!$L$2:$V$4,DK232,1)),"")</f>
        <v/>
      </c>
      <c r="FT232" s="9" t="str">
        <f>IF(AND(ISNUMBER(DK232),DK232&lt;8),IF(AND(ISNUMBER(BF232),ISNUMBER(DK232)),IF(BF232+VLOOKUP(BI232,NyISS!$L$2:$V$4,DK232,1)&gt;160,160,BF232+VLOOKUP(BI232,NyISS!$L$2:$V$4,DK232,1)),""),"")</f>
        <v/>
      </c>
      <c r="FU232" s="9" t="str">
        <f>IF(AND(ISNUMBER(DK232),DK232&gt;7),IF(AND(ISNUMBER(BG232),ISNUMBER(DK232)),IF(BG232+VLOOKUP(BI232,NyISM!$L$2:$V$4,DK232,1)&gt;160,160,BG232+VLOOKUP(BI232,NyISM!$L$2:$V$4,DK232,1)),""),"")</f>
        <v/>
      </c>
      <c r="FV232" s="9" t="str">
        <f>IF(AND(ISNUMBER(BH232),ISNUMBER(DK232)),IF(BH232+VLOOKUP(BI232,NyIAM!$L$2:$V$4,DK232,1)&gt;160,160,BH232+VLOOKUP(BI232,NyIAM!$L$2:$V$4,DK232,1)),"")</f>
        <v/>
      </c>
    </row>
    <row r="233" spans="1:178" x14ac:dyDescent="0.2">
      <c r="A233" s="51"/>
      <c r="B233" s="51"/>
      <c r="C233" s="51"/>
      <c r="D233" s="51"/>
      <c r="E233" s="51"/>
      <c r="F233" s="51"/>
      <c r="G233" s="51"/>
      <c r="H233" s="51"/>
      <c r="I233" s="51"/>
      <c r="J233" s="52"/>
      <c r="K233" s="52"/>
      <c r="L233" s="53"/>
      <c r="M233" s="53"/>
      <c r="N233" s="58" t="str">
        <f t="shared" si="66"/>
        <v/>
      </c>
      <c r="O233" s="53"/>
      <c r="P233" s="53"/>
      <c r="Q233" s="53"/>
      <c r="R233" s="53"/>
      <c r="S233" s="53"/>
      <c r="T233" s="53"/>
      <c r="U233" s="53"/>
      <c r="V233" s="53"/>
      <c r="W233" s="53"/>
      <c r="X233" s="53"/>
      <c r="Y233" s="53"/>
      <c r="Z233" s="53"/>
      <c r="AA233" s="53"/>
      <c r="AB233" s="53"/>
      <c r="AC233" s="53"/>
      <c r="AD233" s="53"/>
      <c r="AE233" s="53"/>
      <c r="AF233" s="53"/>
      <c r="AG233" s="53"/>
      <c r="AH233" s="53"/>
      <c r="AI233" s="53"/>
      <c r="AJ233" s="4" t="str">
        <f>IF(O233="","",IF(ISNUMBER(N233),VLOOKUP(O233,NyFi!$A$2:$K$40,DK233),""))</f>
        <v/>
      </c>
      <c r="AK233" s="4" t="str">
        <f>IF(P233="","",IF(AND(ISNUMBER(N233),DK233&lt;8),VLOOKUP(P233,NyGs!$A$2:$G$41,DK233),""))</f>
        <v/>
      </c>
      <c r="AL233" s="4" t="str">
        <f>IF(AA233="","",IF(ISNUMBER(N233),VLOOKUP(AA233,NyRm!$A$2:$K$56,DK233),""))</f>
        <v/>
      </c>
      <c r="AM233" s="4" t="str">
        <f>IF(Z233="","",IF(ISNUMBER(N233),VLOOKUP(Z233,NyFm!$A$2:$K$46,DK233),""))</f>
        <v/>
      </c>
      <c r="AN233" s="4" t="str">
        <f>IF(U233="","",IF(AND(ISNUMBER(N233),DK233&lt;8),VLOOKUP(U233,NyLi1R!$A$2:$G$20,DK233),""))</f>
        <v/>
      </c>
      <c r="AO233" s="4" t="str">
        <f>IF(V233="","",IF(AND(ISNUMBER(N233),DK233&lt;8),VLOOKUP(V233,NyLi1E!$A$2:$G$20,DK233),""))</f>
        <v/>
      </c>
      <c r="AP233" s="4" t="str">
        <f>IF(AND(ISNUMBER(N233),ISNUMBER(AN233),ISNUMBER(AO233),DK233&lt;8),VLOOKUP(AN233+AO233,NyLi1T!$A$2:$G$40,DK233),"")</f>
        <v/>
      </c>
      <c r="AQ233" s="4" t="str">
        <f>IF(W233="","",IF(AND(ISNUMBER(N233),DK233&gt;7),VLOOKUP(W233,NyLi2R!$A$2:$K$20,DK233),""))</f>
        <v/>
      </c>
      <c r="AR233" s="4" t="str">
        <f>IF(X233="","",IF(AND(ISNUMBER(N233),DK233&gt;7),VLOOKUP(X233,NyLi2E!$A$2:$K$20,DK233),""))</f>
        <v/>
      </c>
      <c r="AS233" s="4" t="str">
        <f>IF(AND(ISNUMBER(N233),ISNUMBER(AQ233),ISNUMBER(AR233),DK233&gt;7),VLOOKUP(AQ233+AR233,NyLi2T!$A$2:$K$40,DK233),"")</f>
        <v/>
      </c>
      <c r="AT233" s="4" t="str">
        <f>IF(AE233="","",IF(AND(ISNUMBER(N233),DK233&lt;8),VLOOKUP(AE233,NySs!$A$2:$G$28,DK233),""))</f>
        <v/>
      </c>
      <c r="AU233" s="4" t="str">
        <f>IF(AD233="","",IF(AND(ISNUMBER(N233),DK233&lt;9),VLOOKUP(AD233,NyEo!$A$2:$H$22,DK233),""))</f>
        <v/>
      </c>
      <c r="AV233" s="4" t="str">
        <f>IF(Q233="","",IF(AND(ISNUMBER(N233),DK233&gt;7),VLOOKUP(Q233,NyHt!$A$2:$K$17,DK233),""))</f>
        <v/>
      </c>
      <c r="AW233" s="4" t="str">
        <f>IF(R233="","",IF(ISNUMBER(N233),VLOOKUP(R233,NySiF!$A$2:$K$18,DK233),""))</f>
        <v/>
      </c>
      <c r="AX233" s="4" t="str">
        <f>IF(S233="","",IF(ISNUMBER(N233),VLOOKUP(S233,NySiB!$A$2:$K$16,DK233),""))</f>
        <v/>
      </c>
      <c r="AY233" s="4" t="str">
        <f>IF(T233="","",IF(ISNUMBER(N233),VLOOKUP(T233,NySiT!$A$2:$K$32,DK233),""))</f>
        <v/>
      </c>
      <c r="AZ233" s="4" t="str">
        <f>IF(Y233="","",IF(ISNUMBER(N233),VLOOKUP(Y233,NyVs!$A$2:$K$86,DK233),""))</f>
        <v/>
      </c>
      <c r="BA233" s="4" t="str">
        <f>IF(AI233="","",IF(ISNUMBER(N233),VLOOKUP(AI233,NyPp!$A$2:$K$202,DK233),""))</f>
        <v/>
      </c>
      <c r="BB233" s="4" t="str">
        <f>IF(AND(ISNUMBER(AJ233),ISNUMBER(AK233),ISNUMBER(AL233),ISNUMBER(AM233),DK233&lt;8),IF(COUNTIF(O233,0)+COUNTIF(P233,0)+COUNTIF(AA233,0)+COUNTIF(Z233,0)&gt;1,"",VLOOKUP(AJ233+AK233+AL233+AM233,NyIGS!$A$2:$K$78,DK233)),IF(AND(ISNUMBER(AJ233),ISNUMBER(AL233),ISNUMBER(AM233),ISNUMBER(AS233),DK233&gt;7),IF(COUNTIF(O233,0)+COUNTIF(AA233,0)+COUNTIF(Z233,0)+AND(COUNTIF(W233,0),COUNTIF(X233,0))&gt;1,"",VLOOKUP(AJ233+AL233+AM233+AS233,NyIGS!$A$2:$K$78,DK233)),""))</f>
        <v/>
      </c>
      <c r="BC233" s="4" t="str">
        <f>IF(AND(ISNUMBER(AJ233),ISNUMBER(AN233),ISNUMBER(AT233),DK233&lt;8),IF(COUNTIF(O233,0)+COUNTIF(U233,0)+COUNTIF(AE233,0)&gt;1,"",VLOOKUP(AJ233+AN233+AT233,NyIRS!$A$2:$K$59,DK233)),IF(AND(ISNUMBER(AJ233),ISNUMBER(AQ233),DK233&gt;7),IF(COUNTIF(O233,0)+COUNTIF(W233,0)&gt;1,"",VLOOKUP(AJ233+AQ233,NyIRS!$A$2:$K$59,DK233)),""))</f>
        <v/>
      </c>
      <c r="BD233" s="4" t="str">
        <f>IF(AND(ISNUMBER(AK233),ISNUMBER(AL233),ISNUMBER(AM233),DK233&lt;8),IF(COUNTIF(P233,0)+COUNTIF(AA233,0)+COUNTIF(Z233,0)&gt;1,"",VLOOKUP(AK233+AL233+AM233,NyIES!$A$2:$K$59,DK233)),IF(AND(ISNUMBER(AL233),ISNUMBER(AM233),ISNUMBER(AR233),DK233&gt;7),IF(COUNTIF(AA233,0)+COUNTIF(Z233,0)+COUNTIF(X233,0)&gt;1,"",VLOOKUP(AL233+AM233+AR233,NyIES!$A$2:$K$59,DK233)),""))</f>
        <v/>
      </c>
      <c r="BE233" s="4" t="str">
        <f>IF(AND(ISNUMBER(AJ233),ISNUMBER(AP233),ISNUMBER(AU233),DK233&lt;8),IF(COUNTIF(O233,0)+AND(COUNTIF(U233,0),COUNTIF(V233,0))+COUNTIF(AD233,0)&gt;1,"",VLOOKUP(AJ233+AP233+AU233,NyISI!$A$2:$K$59,DK233)),IF(AND(ISNUMBER(AS233),ISNUMBER(AU233),ISNUMBER(AV233),DK233=8),IF(COUNTIF(AD233,0)+COUNTIF(Q233,0)+AND(COUNTIF(W233,0),COUNTIF(X233,0))&gt;1,"",VLOOKUP(AS233+AU233+AV233,NyISI!$A$2:$K$59,DK233)),IF(AND(ISNUMBER(AS233),ISNUMBER(AV233),DK233&gt;8),IF(COUNTIF(Q233,0)+AND(COUNTIF(W233,0),COUNTIF(X233,0))&gt;1,"",VLOOKUP(AS233+AV233,NyISI!$A$2:$K$59,DK233)),"")))</f>
        <v/>
      </c>
      <c r="BF233" s="4" t="str">
        <f>IF(AND(ISNUMBER(AT233),ISNUMBER(AK233),ISNUMBER(AL233),ISNUMBER(AM233),DK233&lt;8),IF(COUNTIF(P233,0)+COUNTIF(AA233,0)+COUNTIF(Z233,0)+COUNTIF(AE233,0)&gt;1,"",VLOOKUP(AT233+AK233+AL233+AM233,NyISS!$A$2:$G$78,DK233)),"")</f>
        <v/>
      </c>
      <c r="BG233" s="4" t="str">
        <f>IF(AND(ISNUMBER(AJ233),ISNUMBER(AL233),ISNUMBER(AM233),DK233&gt;7),IF(COUNTIF(O233,0)+COUNTIF(AA233,0)+COUNTIF(Z233,0)&gt;1,"",VLOOKUP(AJ233+AL233+AM233,NyISM!$A$2:$K$59,DK233)),"")</f>
        <v/>
      </c>
      <c r="BH233" s="4" t="str">
        <f>IF(AND(ISNUMBER(AY233),ISNUMBER(AZ233)),IF(COUNTIF(T233,0)+COUNTIF(Y233,0)&gt;1,"",VLOOKUP(AY233+AZ233,NyIAM!$A$2:$K$40,DK233)),"")</f>
        <v/>
      </c>
      <c r="BJ233" s="4" t="str">
        <f>IF(ISNUMBER(BB233),VLOOKUP(BB233,Percentil!$A$2:$B$122,2,1),"")</f>
        <v/>
      </c>
      <c r="BK233" s="4" t="str">
        <f>IF(ISNUMBER(BC233),VLOOKUP(BC233,Percentil!$A$2:$B$122,2,1),"")</f>
        <v/>
      </c>
      <c r="BL233" s="4" t="str">
        <f>IF(ISNUMBER(BD233),VLOOKUP(BD233,Percentil!$A$2:$B$122,2,1),"")</f>
        <v/>
      </c>
      <c r="BM233" s="4" t="str">
        <f>IF(ISNUMBER(BE233),VLOOKUP(BE233,Percentil!$A$2:$B$122,2,1),"")</f>
        <v/>
      </c>
      <c r="BN233" s="4" t="str">
        <f>IF(ISNUMBER(BF233),VLOOKUP(BF233,Percentil!$A$2:$B$122,2,1),"")</f>
        <v/>
      </c>
      <c r="BO233" s="4" t="str">
        <f>IF(ISNUMBER(BG233),VLOOKUP(BG233,Percentil!$A$2:$B$122,2,1),"")</f>
        <v/>
      </c>
      <c r="BP233" s="4" t="str">
        <f>IF(ISNUMBER(BH233),VLOOKUP(BH233,Percentil!$A$2:$B$122,2,1),"")</f>
        <v/>
      </c>
      <c r="BQ233" s="4" t="str">
        <f>IF(AND(ISNUMBER(AJ233),ISNUMBER(DK233)),IF(AJ233-VLOOKUP(BI233,NyFi!$L$2:$V$4,DK233,1)&lt;1,1 &amp; " - " &amp; AJ233+VLOOKUP(BI233,NyFi!$L$2:$V$4,DK233,1),IF(AJ233+VLOOKUP(BI233,NyFi!$L$2:$V$4,DK233,1)&gt;19,AJ233-VLOOKUP(BI233,NyFi!$L$2:$V$4,DK233,1) &amp; " - " &amp; 19,AJ233-VLOOKUP(BI233,NyFi!$L$2:$V$4,DK233,1) &amp; " - " &amp; AJ233+VLOOKUP(BI233,NyFi!$L$2:$V$4,DK233,1))),"")</f>
        <v/>
      </c>
      <c r="BR233" s="4" t="str">
        <f>IF(AND(ISNUMBER(DK233),DK233&lt;8),IF(AND(ISNUMBER(AK233),ISNUMBER(DK233)),IF(AK233-VLOOKUP(BI233,NyGs!$L$2:$V$4,DK233,1)&lt;1,1 &amp; " - " &amp; AK233+VLOOKUP(BI233,NyGs!$L$2:$V$4,DK233,1),IF(AK233+VLOOKUP(BI233,NyGs!$L$2:$V$4,DK233,1)&gt;19,AK233-VLOOKUP(BI233,NyGs!$L$2:$V$4,DK233,1) &amp; " - " &amp; 19,AK233-VLOOKUP(BI233,NyGs!$L$2:$V$4,DK233,1) &amp; " - " &amp; AK233+VLOOKUP(BI233,NyGs!$L$2:$V$4,DK233,1))),""),"")</f>
        <v/>
      </c>
      <c r="BS233" s="4" t="str">
        <f>IF(AND(ISNUMBER(AL233),ISNUMBER(DK233)),IF(AL233-VLOOKUP(BI233,NyRm!$L$2:$V$4,DK233,1)&lt;1,1 &amp; " - " &amp; AL233+VLOOKUP(BI233,NyRm!$L$2:$V$4,DK233,1),IF(AL233+VLOOKUP(BI233,NyRm!$L$2:$V$4,DK233,1)&gt;19,AL233-VLOOKUP(BI233,NyRm!$L$2:$V$4,DK233,1) &amp; " - " &amp; 19,AL233-VLOOKUP(BI233,NyRm!$L$2:$V$4,DK233,1) &amp; " - " &amp; AL233+VLOOKUP(BI233,NyRm!$L$2:$V$4,DK233,1))),"")</f>
        <v/>
      </c>
      <c r="BT233" s="4" t="str">
        <f>IF(AND(ISNUMBER(AM233),ISNUMBER(DK233)),IF(AM233-VLOOKUP(BI233,NyFm!$L$2:$V$4,DK233,1)&lt;1,1 &amp; " - " &amp; AM233+VLOOKUP(BI233,NyFm!$L$2:$V$4,DK233,1),IF(AM233+VLOOKUP(BI233,NyFm!$L$2:$V$4,DK233,1)&gt;19,AM233-VLOOKUP(BI233,NyFm!$L$2:$V$4,DK233,1) &amp; " - " &amp; 19,AM233-VLOOKUP(BI233,NyFm!$L$2:$V$4,DK233,1) &amp; " - " &amp; AM233+VLOOKUP(BI233,NyFm!$L$2:$V$4,DK233,1))),"")</f>
        <v/>
      </c>
      <c r="BU233" s="4" t="str">
        <f>IF(AND(ISNUMBER(DK233),DK233&lt;8),IF(AND(ISNUMBER(AN233),ISNUMBER(DK233)),IF(AN233-VLOOKUP(BI233,NyLi1R!$L$2:$V$4,DK233,1)&lt;1,1 &amp; " - " &amp; AN233+VLOOKUP(BI233,NyLi1R!$L$2:$V$4,DK233,1),IF(AN233+VLOOKUP(BI233,NyLi1R!$L$2:$V$4,DK233,1)&gt;19,AN233-VLOOKUP(BI233,NyLi1R!$L$2:$V$4,DK233,1) &amp; " - " &amp; 19,AN233-VLOOKUP(BI233,NyLi1R!$L$2:$V$4,DK233,1) &amp; " - " &amp; AN233+VLOOKUP(BI233,NyLi1R!$L$2:$V$4,DK233,1))),""),"")</f>
        <v/>
      </c>
      <c r="BV233" s="4" t="str">
        <f>IF(AND(ISNUMBER(DK233),DK233&lt;8),IF(AND(ISNUMBER(AO233),ISNUMBER(DK233)),IF(AO233-VLOOKUP(BI233,NyLi1E!$L$2:$V$4,DK233,1)&lt;1,1 &amp; " - " &amp; AO233+VLOOKUP(BI233,NyLi1E!$L$2:$V$4,DK233,1),IF(AO233+VLOOKUP(BI233,NyLi1E!$L$2:$V$4,DK233,1)&gt;19,AO233-VLOOKUP(BI233,NyLi1E!$L$2:$V$4,DK233,1) &amp; " - " &amp; 19,AO233-VLOOKUP(BI233,NyLi1E!$L$2:$V$4,DK233,1) &amp; " - " &amp; AO233+VLOOKUP(BI233,NyLi1E!$L$2:$V$4,DK233,1))),""),"")</f>
        <v/>
      </c>
      <c r="BW233" s="4" t="str">
        <f>IF(AND(ISNUMBER(DK233),DK233&lt;8),IF(AND(ISNUMBER(AP233),ISNUMBER(DK233)),IF(AP233-VLOOKUP(BI233,NyLi1T!$L$2:$V$4,DK233,1)&lt;1,1 &amp; " - " &amp; AP233+VLOOKUP(BI233,NyLi1T!$L$2:$V$4,DK233,1),IF(AP233+VLOOKUP(BI233,NyLi1T!$L$2:$V$4,DK233,1)&gt;19,AP233-VLOOKUP(BI233,NyLi1T!$L$2:$V$4,DK233,1) &amp; " - " &amp; 19,AP233-VLOOKUP(BI233,NyLi1T!$L$2:$V$4,DK233,1) &amp; " - " &amp; AP233+VLOOKUP(BI233,NyLi1T!$L$2:$V$4,DK233,1))),""),"")</f>
        <v/>
      </c>
      <c r="BX233" s="4" t="str">
        <f>IF(AND(ISNUMBER(DK233),DK233&gt;7),IF(AND(ISNUMBER(AQ233),ISNUMBER(DK233)),IF(AQ233-VLOOKUP(BI233,NyLi2R!$L$2:$V$4,DK233,1)&lt;1,1 &amp; " - " &amp; AQ233+VLOOKUP(BI233,NyLi2R!$L$2:$V$4,DK233,1),IF(AQ233+VLOOKUP(BI233,NyLi2R!$L$2:$V$4,DK233,1)&gt;19,AQ233-VLOOKUP(BI233,NyLi2R!$L$2:$V$4,DK233,1) &amp; " - " &amp; 19,AQ233-VLOOKUP(BI233,NyLi2R!$L$2:$V$4,DK233,1) &amp; " - " &amp; AQ233+VLOOKUP(BI233,NyLi2R!$L$2:$V$4,DK233,1))),""),"")</f>
        <v/>
      </c>
      <c r="BY233" s="4" t="str">
        <f>IF(AND(ISNUMBER(DK233),DK233&gt;7),IF(AND(ISNUMBER(AR233),ISNUMBER(DK233)),IF(AR233-VLOOKUP(BI233,NyLi2E!$L$2:$V$4,DK233,1)&lt;1,1 &amp; " - " &amp; AR233+VLOOKUP(BI233,NyLi2E!$L$2:$V$4,DK233,1),IF(AR233+VLOOKUP(BI233,NyLi2E!$L$2:$V$4,DK233,1)&gt;19,AR233-VLOOKUP(BI233,NyLi2E!$L$2:$V$4,DK233,1) &amp; " - " &amp; 19,AR233-VLOOKUP(BI233,NyLi2E!$L$2:$V$4,DK233,1) &amp; " - " &amp; AR233+VLOOKUP(BI233,NyLi2E!$L$2:$V$4,DK233,1))),""),"")</f>
        <v/>
      </c>
      <c r="BZ233" s="4" t="str">
        <f>IF(AND(ISNUMBER(DK233),DK233&gt;7),IF(AND(ISNUMBER(AS233),ISNUMBER(DK233)),IF(AS233-VLOOKUP(BI233,NyLi2T!$L$2:$V$4,DK233,1)&lt;1,1 &amp; " - " &amp; AS233+VLOOKUP(BI233,NyLi2T!$L$2:$V$4,DK233,1),IF(AS233+VLOOKUP(BI233,NyLi2T!$L$2:$V$4,DK233,1)&gt;19,AS233-VLOOKUP(BI233,NyLi2T!$L$2:$V$4,DK233,1) &amp; " - " &amp; 19,AS233-VLOOKUP(BI233,NyLi2T!$L$2:$V$4,DK233,1) &amp; " - " &amp; AS233+VLOOKUP(BI233,NyLi2T!$L$2:$V$4,DK233,1))),""),"")</f>
        <v/>
      </c>
      <c r="CA233" s="4" t="str">
        <f>IF(AND(ISNUMBER(DK233),DK233&lt;8),IF(AND(ISNUMBER(AT233),ISNUMBER(DK233)),IF(AT233-VLOOKUP(BI233,NySs!$L$2:$V$4,DK233,1)&lt;1,1 &amp; " - " &amp; AT233+VLOOKUP(BI233,NySs!$L$2:$V$4,DK233,1),IF(AT233+VLOOKUP(BI233,NySs!$L$2:$V$4,DK233,1)&gt;19,AT233-VLOOKUP(BI233,NySs!$L$2:$V$4,DK233,1) &amp; " - " &amp; 19,AT233-VLOOKUP(BI233,NySs!$L$2:$V$4,DK233,1) &amp; " - " &amp; AT233+VLOOKUP(BI233,NySs!$L$2:$V$4,DK233,1))),""),"")</f>
        <v/>
      </c>
      <c r="CB233" s="4" t="str">
        <f>IF(AND(ISNUMBER(DK233),DK233&lt;9),IF(AND(ISNUMBER(AU233),ISNUMBER(DK233)),IF(AU233-VLOOKUP(BI233,NyEo!$L$2:$V$4,DK233,1)&lt;1,1 &amp; " - " &amp; AU233+VLOOKUP(BI233,NyEo!$L$2:$V$4,DK233,1),IF(AU233+VLOOKUP(BI233,NyEo!$L$2:$V$4,DK233,1)&gt;19,AU233-VLOOKUP(BI233,NyEo!$L$2:$V$4,DK233,1) &amp; " - " &amp; 19,AU233-VLOOKUP(BI233,NyEo!$L$2:$V$4,DK233,1) &amp; " - " &amp; AU233+VLOOKUP(BI233,NyEo!$L$2:$V$4,DK233,1))),""),"")</f>
        <v/>
      </c>
      <c r="CC233" s="4" t="str">
        <f>IF(AND(ISNUMBER(DK233),DK233&gt;7),IF(AND(ISNUMBER(AV233),ISNUMBER(DK233)),IF(AV233-VLOOKUP(BI233,NyHt!$L$2:$V$4,DK233,1)&lt;1,1 &amp; " - " &amp; AV233+VLOOKUP(BI233,NyHt!$L$2:$V$4,DK233,1),IF(AV233+VLOOKUP(BI233,NyHt!$L$2:$V$4,DK233,1)&gt;19,AV233-VLOOKUP(BI233,NyHt!$L$2:$V$4,DK233,1) &amp; " - " &amp; 19,AV233-VLOOKUP(BI233,NyHt!$L$2:$V$4,DK233,1) &amp; " - " &amp; AV233+VLOOKUP(BI233,NyHt!$L$2:$V$4,DK233,1))),""),"")</f>
        <v/>
      </c>
      <c r="CD233" s="4" t="str">
        <f>IF(AND(ISNUMBER(AW233),ISNUMBER(DK233)),IF(AW233-VLOOKUP(BI233,NySiF!$L$2:$V$4,DK233,1)&lt;1,1 &amp; " - " &amp; AW233+VLOOKUP(BI233,NySiF!$L$2:$V$4,DK233,1),IF(AW233+VLOOKUP(BI233,NySiF!$L$2:$V$4,DK233,1)&gt;19,AW233-VLOOKUP(BI233,NySiF!$L$2:$V$4,DK233,1) &amp; " - " &amp; 19,AW233-VLOOKUP(BI233,NySiF!$L$2:$V$4,DK233,1) &amp; " - " &amp; AW233+VLOOKUP(BI233,NySiF!$L$2:$V$4,DK233,1))),"")</f>
        <v/>
      </c>
      <c r="CE233" s="4" t="str">
        <f>IF(AND(ISNUMBER(AX233),ISNUMBER(DK233)),IF(AX233-VLOOKUP(BI233,NySiB!$L$2:$V$4,DK233,1)&lt;1,1 &amp; " - " &amp; AX233+VLOOKUP(BI233,NySiB!$L$2:$V$4,DK233,1),IF(AX233+VLOOKUP(BI233,NySiB!$L$2:$V$4,DK233,1)&gt;19,AX233-VLOOKUP(BI233,NySiB!$L$2:$V$4,DK233,1) &amp; " - " &amp; 19,AX233-VLOOKUP(BI233,NySiB!$L$2:$V$4,DK233,1) &amp; " - " &amp; AX233+VLOOKUP(BI233,NySiB!$L$2:$V$4,DK233,1))),"")</f>
        <v/>
      </c>
      <c r="CF233" s="4" t="str">
        <f>IF(AND(ISNUMBER(AY233),ISNUMBER(DK233)),IF(AY233-VLOOKUP(BI233,NySiT!$L$2:$V$4,DK233,1)&lt;1,1 &amp; " - " &amp; AY233+VLOOKUP(BI233,NySiT!$L$2:$V$4,DK233,1),IF(AY233+VLOOKUP(BI233,NySiT!$L$2:$V$4,DK233,1)&gt;19,AY233-VLOOKUP(BI233,NySiT!$L$2:$V$4,DK233,1) &amp; " - " &amp; 19,AY233-VLOOKUP(BI233,NySiT!$L$2:$V$4,DK233,1) &amp; " - " &amp; AY233+VLOOKUP(BI233,NySiT!$L$2:$V$4,DK233,1))),"")</f>
        <v/>
      </c>
      <c r="CG233" s="4" t="str">
        <f>IF(AND(ISNUMBER(AZ233),ISNUMBER(DK233)),IF(AZ233-VLOOKUP(BI233,NyVs!$L$2:$V$4,DK233,1)&lt;1,1 &amp; " - " &amp; AZ233+VLOOKUP(BI233,NyVs!$L$2:$V$4,DK233,1),IF(AZ233+VLOOKUP(BI233,NyVs!$L$2:$V$4,DK233,1)&gt;19,AZ233-VLOOKUP(BI233,NyVs!$L$2:$V$4,DK233,1) &amp; " - " &amp; 19,AZ233-VLOOKUP(BI233,NyVs!$L$2:$V$4,DK233,1) &amp; " - " &amp; AZ233+VLOOKUP(BI233,NyVs!$L$2:$V$4,DK233,1))),"")</f>
        <v/>
      </c>
      <c r="CH233" s="4" t="str">
        <f>IF(AND(ISNUMBER(BA233),ISNUMBER(DK233)),IF(BA233-VLOOKUP(BI233,NyPp!$L$2:$V$4,DK233,1)&lt;1,1 &amp; " - " &amp; BA233+VLOOKUP(BI233,NyPp!$L$2:$V$4,DK233,1),IF(BA233+VLOOKUP(BI233,NyPp!$L$2:$V$4,DK233,1)&gt;19,BA233-VLOOKUP(BI233,NyPp!$L$2:$V$4,DK233,1) &amp; " - " &amp; 19,BA233-VLOOKUP(BI233,NyPp!$L$2:$V$4,DK233,1) &amp; " - " &amp; BA233+VLOOKUP(BI233,NyPp!$L$2:$V$4,DK233,1))),"")</f>
        <v/>
      </c>
      <c r="CI233" s="4" t="str">
        <f>IF(AND(ISNUMBER(BB233),ISNUMBER(DK233)),IF(BB233-VLOOKUP(BI233,NyIGS!$L$2:$V$4,DK233,1)&lt;40,40 &amp; " - " &amp; BB233+VLOOKUP(BI233,NyIGS!$L$2:$V$4,DK233,1),IF(BB233+VLOOKUP(BI233,NyIGS!$L$2:$V$4,DK233,1)&gt;160,BB233-VLOOKUP(BI233,NyIGS!$L$2:$V$4,DK233,1) &amp; " - " &amp; 160,BB233-VLOOKUP(BI233,NyIGS!$L$2:$V$4,DK233,1) &amp; " - " &amp; BB233+VLOOKUP(BI233,NyIGS!$L$2:$V$4,DK233,1))),"")</f>
        <v/>
      </c>
      <c r="CJ233" s="4" t="str">
        <f>IF(AND(ISNUMBER(BC233),ISNUMBER(DK233)),IF(BC233-VLOOKUP(BI233,NyIRS!$L$2:$V$4,DK233,1)&lt;40,40 &amp; " - " &amp; BC233+VLOOKUP(BI233,NyIRS!$L$2:$V$4,DK233,1),IF(BC233+VLOOKUP(BI233,NyIRS!$L$2:$V$4,DK233,1)&gt;160,BC233-VLOOKUP(BI233,NyIRS!$L$2:$V$4,DK233,1) &amp; " - " &amp; 160,BC233-VLOOKUP(BI233,NyIRS!$L$2:$V$4,DK233,1) &amp; " - " &amp; BC233+VLOOKUP(BI233,NyIRS!$L$2:$V$4,DK233,1))),"")</f>
        <v/>
      </c>
      <c r="CK233" s="4" t="str">
        <f>IF(AND(ISNUMBER(BD233),ISNUMBER(DK233)),IF(BD233-VLOOKUP(BI233,NyIES!$L$2:$V$4,DK233,1)&lt;40,40 &amp; " - " &amp; BD233+VLOOKUP(BI233,NyIES!$L$2:$V$4,DK233,1),IF(BD233+VLOOKUP(BI233,NyIES!$L$2:$V$4,DK233,1)&gt;160,BD233-VLOOKUP(BI233,NyIES!$L$2:$V$4,DK233,1) &amp; " - " &amp; 160,BD233-VLOOKUP(BI233,NyIES!$L$2:$V$4,DK233,1) &amp; " - " &amp; BD233+VLOOKUP(BI233,NyIES!$L$2:$V$4,DK233,1))),"")</f>
        <v/>
      </c>
      <c r="CL233" s="4" t="str">
        <f>IF(AND(ISNUMBER(BE233),ISNUMBER(DK233)),IF(BE233-VLOOKUP(BI233,NyISI!$L$2:$V$4,DK233,1)&lt;40,40 &amp; " - " &amp; BE233+VLOOKUP(BI233,NyISI!$L$2:$V$4,DK233,1),IF(BE233+VLOOKUP(BI233,NyISI!$L$2:$V$4,DK233,1)&gt;160,BE233-VLOOKUP(BI233,NyISI!$L$2:$V$4,DK233,1) &amp; " - " &amp; 160,BE233-VLOOKUP(BI233,NyISI!$L$2:$V$4,DK233,1) &amp; " - " &amp; BE233+VLOOKUP(BI233,NyISI!$L$2:$V$4,DK233,1))),"")</f>
        <v/>
      </c>
      <c r="CM233" s="4" t="str">
        <f>IF(AND(ISNUMBER(DK233),DK233&lt;8),IF(AND(ISNUMBER(BF233),ISNUMBER(DK233)),IF(BF233-VLOOKUP(BI233,NyISS!$L$2:$V$4,DK233,1)&lt;40,40 &amp; " - " &amp; BF233+VLOOKUP(BI233,NyISS!$L$2:$V$4,DK233,1),IF(BF233+VLOOKUP(BI233,NyISS!$L$2:$V$4,DK233,1)&gt;160,BF233-VLOOKUP(BI233,NyISS!$L$2:$V$4,DK233,1) &amp; " - " &amp; 160,BF233-VLOOKUP(BI233,NyISS!$L$2:$V$4,DK233,1) &amp; " - " &amp; BF233+VLOOKUP(BI233,NyISS!$L$2:$V$4,DK233,1))),""),"")</f>
        <v/>
      </c>
      <c r="CN233" s="4" t="str">
        <f>IF(AND(ISNUMBER(DK233),DK233&gt;7),IF(AND(ISNUMBER(BG233),ISNUMBER(DK233)),IF(BG233-VLOOKUP(BI233,NyISM!$L$2:$V$4,DK233,1)&lt;40,40 &amp; " - " &amp; BG233+VLOOKUP(BI233,NyISM!$L$2:$V$4,DK233,1),IF(BG233+VLOOKUP(BI233,NyISM!$L$2:$V$4,DK233,1)&gt;160,BG233-VLOOKUP(BI233,NyISM!$L$2:$V$4,DK233,1) &amp; " - " &amp; 160,BG233-VLOOKUP(BI233,NyISM!$L$2:$V$4,DK233,1) &amp; " - " &amp; BG233+VLOOKUP(BI233,NyISM!$L$2:$V$4,DK233,1))),""),"")</f>
        <v/>
      </c>
      <c r="CO233" s="4" t="str">
        <f>IF(AND(ISNUMBER(BH233),ISNUMBER(DK233)),IF(BH233-VLOOKUP(BI233,NyIAM!$L$2:$V$4,DK233,1)&lt;40,40 &amp; " - " &amp; BH233+VLOOKUP(BI233,NyIAM!$L$2:$V$4,DK233,1),IF(BH233+VLOOKUP(BI233,NyIAM!$L$2:$V$4,DK233,1)&gt;160,BH233-VLOOKUP(BI233,NyIAM!$L$2:$V$4,DK233,1) &amp; " - " &amp; 160,BH233-VLOOKUP(BI233,NyIAM!$L$2:$V$4,DK233,1) &amp; " - " &amp; BH233+VLOOKUP(BI233,NyIAM!$L$2:$V$4,DK233,1))),"")</f>
        <v/>
      </c>
      <c r="CP233" s="4" t="str">
        <f>IF(AF233="","",IF(AND(ISNUMBER(AF233),ISNUMBER(DK233)),IF(VLOOKUP(AF233,NyOm!$A$2:$K$30,DK233,1)=1,"Onormalt få ord",IF(VLOOKUP(AF233,NyOm!$A$2:$K$30,DK233,1)=2,"Färre antal ord än normalt",IF(VLOOKUP(AF233,NyOm!$A$2:$K$30,DK233,1)=3,"Normalt antal ord","")))))</f>
        <v/>
      </c>
      <c r="CQ233" s="4" t="str">
        <f>IF(AB233="","",IF(AND(ISNUMBER(AB233),ISNUMBER(DK233)),IF(VLOOKUP(AB233,NyPbTid!$A$2:$K$218,DK233,1)=1,"Onormalt lång tidsåtgång",IF(VLOOKUP(AB233,NyPbTid!$A$2:$K$218,DK233,1)=2,"Långsammare än normalt",IF(VLOOKUP(AB233,NyPbTid!$A$2:$K$218,DK233,1)=3,"Normal tidsåtgång","")))))</f>
        <v/>
      </c>
      <c r="CR233" s="4" t="str">
        <f>IF(AC233="","",IF(AND(ISNUMBER(AC233),ISNUMBER(DK233)),IF(VLOOKUP(AC233,NyPbFel!$A$2:$K$18,DK233,1)=1,"Onormalt antal fel",IF(VLOOKUP(AC233,NyPbFel!$A$2:$K$18,DK233,1)=2,"Fler fel än normalt",IF(VLOOKUP(AC233,NyPbFel!$A$2:$K$18,DK233,1)=3,"Normalt antal fel","")))))</f>
        <v/>
      </c>
      <c r="CS233" s="4" t="str">
        <f t="shared" si="72"/>
        <v/>
      </c>
      <c r="CT233" s="4" t="str">
        <f>IF(OR(ISNUMBER(CS233),CS233="0**"),IF(ISNUMBER(CS233),CS233/ABS(CS233)*VLOOKUP(1,SignDiff!$A$3:$K$4,DK233,1),VLOOKUP(1,SignDiff!$A$3:$K$4,DK233,1)),"")</f>
        <v/>
      </c>
      <c r="CU233" s="4" t="str">
        <f>IF(OR(ISNUMBER(CS233),CS233="0**"),IF(ISNUMBER(CS233),CS233/ABS(CS233)*VLOOKUP(1,SignDiff!$A$7:$K$8,DK233,1),VLOOKUP(1,SignDiff!$A$7:$K$8,DK233,1)),"")</f>
        <v/>
      </c>
      <c r="CV233" s="4" t="str">
        <f t="shared" si="73"/>
        <v/>
      </c>
      <c r="CW233" s="4" t="str">
        <f t="shared" si="74"/>
        <v/>
      </c>
      <c r="CX233" s="4" t="str">
        <f>IF(OR(ISNUMBER(CS233),CS233="0**"),IF(CS233="0**",VLOOKUP(0,'IRS-IES'!$A$2:$C$43,2,1),IF(CS233&lt;0,VLOOKUP(ABS(CS233),'IRS-IES'!$A$2:$C$43,2,1),VLOOKUP(ABS(CS233),'IRS-IES'!$A$2:$C$43,3,1))),"")</f>
        <v/>
      </c>
      <c r="CY233" s="4" t="str">
        <f t="shared" si="75"/>
        <v/>
      </c>
      <c r="CZ233" s="4" t="str">
        <f>IF(OR(ISNUMBER(CY233),CY233="0**"),IF(ISNUMBER(CY233),CY233/ABS(CY233)*VLOOKUP(2,SignDiff!$A$3:$K$4,DK233,1),VLOOKUP(2,SignDiff!$A$3:$K$4,DK233,1)),"")</f>
        <v/>
      </c>
      <c r="DA233" s="4" t="str">
        <f>IF(OR(ISNUMBER(CY233),CY233="0**"),IF(ISNUMBER(CY233),CY233/ABS(CY233)*VLOOKUP(2,SignDiff!$A$7:$K$8,DK233,1),VLOOKUP(2,SignDiff!$A$7:$K$8,DK233,1)),"")</f>
        <v/>
      </c>
      <c r="DB233" s="4" t="str">
        <f t="shared" si="76"/>
        <v/>
      </c>
      <c r="DC233" s="4" t="str">
        <f t="shared" si="77"/>
        <v/>
      </c>
      <c r="DD233" s="4" t="str">
        <f>IF(OR(ISNUMBER(CY233),CY233="0**"),IF(CY233="0**",VLOOKUP(0,'ISI-ISS'!$A$2:$C$43,2,1),IF(CY233&lt;0,VLOOKUP(ABS(CY233),'ISI-ISS'!$A$2:$C$43,2,1),VLOOKUP(ABS(CY233),'ISI-ISS'!$A$2:$C$43,3,1))),"")</f>
        <v/>
      </c>
      <c r="DE233" s="4" t="str">
        <f t="shared" si="78"/>
        <v/>
      </c>
      <c r="DF233" s="4" t="str">
        <f>IF(OR(ISNUMBER(DE233),DE233="0**"),IF(ISNUMBER(DE233),DE233/ABS(DE233)*VLOOKUP(2,SignDiff!$A$3:$K$4,DK233,1),VLOOKUP(2,SignDiff!$A$3:$K$4,DK233,1)),"")</f>
        <v/>
      </c>
      <c r="DG233" s="4" t="str">
        <f>IF(OR(ISNUMBER(DE233),DE233="0**"),IF(ISNUMBER(DE233),DE233/ABS(DE233)*VLOOKUP(2,SignDiff!$A$7:$K$8,DK233,1),VLOOKUP(2,SignDiff!$A$7:$K$8,DK233,1)),"")</f>
        <v/>
      </c>
      <c r="DH233" s="4" t="str">
        <f t="shared" si="79"/>
        <v/>
      </c>
      <c r="DI233" s="4" t="str">
        <f t="shared" si="80"/>
        <v/>
      </c>
      <c r="DJ233" s="4" t="str">
        <f>IF(OR(ISNUMBER(DE233),DE233="0**"),IF(DE233="0**",VLOOKUP(0,'ISI-ISM'!$A$2:$C$43,2,1),IF(DE233&lt;0,VLOOKUP(ABS(DE233),'ISI-ISM'!$A$2:$C$43,2,1),VLOOKUP(ABS(DE233),'ISI-ISM'!$A$2:$C$43,3,1))),"")</f>
        <v/>
      </c>
      <c r="DK233" s="4" t="str">
        <f>IF(ISERROR(VLOOKUP(N233,age!$A$2:$C$11,2,1)),"",VLOOKUP(N233,age!$A$2:$C$11,2,1))</f>
        <v/>
      </c>
      <c r="DL233" s="4" t="str">
        <f>IF(ISERROR(VLOOKUP(N233,age!$A$2:$C$11,3,1)),"",VLOOKUP(N233,age!$A$2:$C$11,3,1))</f>
        <v/>
      </c>
      <c r="DM233" s="4">
        <f t="shared" si="67"/>
        <v>0</v>
      </c>
      <c r="DN233" s="4">
        <f t="shared" si="68"/>
        <v>0</v>
      </c>
      <c r="DO233" s="4">
        <f t="shared" si="69"/>
        <v>0</v>
      </c>
      <c r="DP233" s="4">
        <f t="shared" si="70"/>
        <v>0</v>
      </c>
      <c r="DQ233" s="4">
        <f t="shared" si="71"/>
        <v>0</v>
      </c>
      <c r="DR233" s="9" t="str">
        <f t="shared" si="81"/>
        <v/>
      </c>
      <c r="DS233" s="9" t="str">
        <f t="shared" si="82"/>
        <v/>
      </c>
      <c r="DT233" s="9" t="str">
        <f t="shared" si="83"/>
        <v/>
      </c>
      <c r="DU233" s="9" t="str">
        <f t="shared" si="84"/>
        <v/>
      </c>
      <c r="DV233" s="9" t="str">
        <f t="shared" si="85"/>
        <v/>
      </c>
      <c r="DW233" s="9" t="str">
        <f t="shared" si="86"/>
        <v/>
      </c>
      <c r="DX233" s="9" t="str">
        <f t="shared" si="87"/>
        <v/>
      </c>
      <c r="DY233" s="9" t="str">
        <f>IF(AND(ISNUMBER(AJ233),ISNUMBER(DK233)),IF(AJ233-VLOOKUP(BI233,NyFi!$L$2:$V$4,DK233,1)&lt;1,1,AJ233-VLOOKUP(BI233,NyFi!$L$2:$V$4,DK233,1)),"")</f>
        <v/>
      </c>
      <c r="DZ233" s="9" t="str">
        <f>IF(AND(ISNUMBER(DK233),DK233&lt;8),IF(AND(ISNUMBER(AK233),ISNUMBER(DK233)),IF(AK233-VLOOKUP(BI233,NyGs!$L$2:$V$4,DK233,1)&lt;1,1,AK233-VLOOKUP(BI233,NyGs!$L$2:$V$4,DK233,1)),""),"")</f>
        <v/>
      </c>
      <c r="EA233" s="9" t="str">
        <f>IF(AND(ISNUMBER(AL233),ISNUMBER(DK233)),IF(AL233-VLOOKUP(BI233,NyRm!$L$2:$V$4,DK233,1)&lt;1,1,AL233-VLOOKUP(BI233,NyRm!$L$2:$V$4,DK233,1)),"")</f>
        <v/>
      </c>
      <c r="EB233" s="9" t="str">
        <f>IF(AND(ISNUMBER(AM233),ISNUMBER(DK233)),IF(AM233-VLOOKUP(BI233,NyFm!$L$2:$V$4,DK233,1)&lt;1,1,AM233-VLOOKUP(BI233,NyFm!$L$2:$V$4,DK233,1)),"")</f>
        <v/>
      </c>
      <c r="EC233" s="9" t="str">
        <f>IF(AND(ISNUMBER(DK233),DK233&lt;8),IF(AND(ISNUMBER(AN233),ISNUMBER(DK233)),IF(AN233-VLOOKUP(BI233,NyLi1R!$L$2:$V$4,DK233,1)&lt;1,1,AN233-VLOOKUP(BI233,NyLi1R!$L$2:$V$4,DK233,1)),""),"")</f>
        <v/>
      </c>
      <c r="ED233" s="9" t="str">
        <f>IF(AND(ISNUMBER(DK233),DK233&lt;8),IF(AND(ISNUMBER(AO233),ISNUMBER(DK233)),IF(AO233-VLOOKUP(BI233,NyLi1E!$L$2:$V$4,DK233,1)&lt;1,1,AO233-VLOOKUP(BI233,NyLi1E!$L$2:$V$4,DK233,1)),""),"")</f>
        <v/>
      </c>
      <c r="EE233" s="9" t="str">
        <f>IF(AND(ISNUMBER(DK233),DK233&lt;8),IF(AND(ISNUMBER(AP233),ISNUMBER(DK233)),IF(AP233-VLOOKUP(BI233,NyLi1T!$L$2:$V$4,DK233,1)&lt;1,1,AP233-VLOOKUP(BI233,NyLi1T!$L$2:$V$4,DK233,1)),""),"")</f>
        <v/>
      </c>
      <c r="EF233" s="9" t="str">
        <f>IF(AND(ISNUMBER(DK233),DK233&gt;7),IF(AND(ISNUMBER(AQ233),ISNUMBER(DK233)),IF(AQ233-VLOOKUP(BI233,NyLi2R!$L$2:$V$4,DK233,1)&lt;1,1,AQ233-VLOOKUP(BI233,NyLi2R!$L$2:$V$4,DK233,1)),""),"")</f>
        <v/>
      </c>
      <c r="EG233" s="9" t="str">
        <f>IF(AND(ISNUMBER(DK233),DK233&gt;7),IF(AND(ISNUMBER(AR233),ISNUMBER(DK233)),IF(AR233-VLOOKUP(BI233,NyLi2E!$L$2:$V$4,DK233,1)&lt;1,1,AR233-VLOOKUP(BI233,NyLi2E!$L$2:$V$4,DK233,1)),""),"")</f>
        <v/>
      </c>
      <c r="EH233" s="9" t="str">
        <f>IF(AND(ISNUMBER(DK233),DK233&gt;7),IF(AND(ISNUMBER(AS233),ISNUMBER(DK233)),IF(AS233-VLOOKUP(BI233,NyLi2T!$L$2:$V$4,DK233,1)&lt;1,1,AS233-VLOOKUP(BI233,NyLi2T!$L$2:$V$4,DK233,1)),""),"")</f>
        <v/>
      </c>
      <c r="EI233" s="9" t="str">
        <f>IF(AND(ISNUMBER(DK233),DK233&lt;8),IF(AND(ISNUMBER(AT233),ISNUMBER(DK233)),IF(AT233-VLOOKUP(BI233,NySs!$L$2:$V$4,DK233,1)&lt;1,1,AT233-VLOOKUP(BI233,NySs!$L$2:$V$4,DK233,1)),""),"")</f>
        <v/>
      </c>
      <c r="EJ233" s="9" t="str">
        <f>IF(AND(ISNUMBER(DK233),DK233&lt;9),IF(AND(ISNUMBER(AU233),ISNUMBER(DK233)),IF(AU233-VLOOKUP(BI233,NyEo!$L$2:$V$4,DK233,1)&lt;1,1,AU233-VLOOKUP(BI233,NyEo!$L$2:$V$4,DK233,1)),""),"")</f>
        <v/>
      </c>
      <c r="EK233" s="9" t="str">
        <f>IF(AND(ISNUMBER(DK233),DK233&gt;7),IF(AND(ISNUMBER(AV233),ISNUMBER(DK233)),IF(AV233-VLOOKUP(BI233,NyHt!$L$2:$V$4,DK233,1)&lt;1,1,AV233-VLOOKUP(BI233,NyHt!$L$2:$V$4,DK233,1)),""),"")</f>
        <v/>
      </c>
      <c r="EL233" s="9" t="str">
        <f>IF(AND(ISNUMBER(AW233),ISNUMBER(DK233)),IF(AW233-VLOOKUP(BI233,NySiF!$L$2:$V$4,DK233,1)&lt;1,1,AW233-VLOOKUP(BI233,NySiF!$L$2:$V$4,DK233,1)),"")</f>
        <v/>
      </c>
      <c r="EM233" s="9" t="str">
        <f>IF(AND(ISNUMBER(AX233),ISNUMBER(DK233)),IF(AX233-VLOOKUP(BI233,NySiB!$L$2:$V$4,DK233,1)&lt;1,1,AX233-VLOOKUP(BI233,NySiB!$L$2:$V$4,DK233,1)),"")</f>
        <v/>
      </c>
      <c r="EN233" s="9" t="str">
        <f>IF(AND(ISNUMBER(AY233),ISNUMBER(DK233)),IF(AY233-VLOOKUP(BI233,NySiT!$L$2:$V$4,DK233,1)&lt;1,1,AY233-VLOOKUP(BI233,NySiT!$L$2:$V$4,DK233,1)),"")</f>
        <v/>
      </c>
      <c r="EO233" s="9" t="str">
        <f>IF(AND(ISNUMBER(AZ233),ISNUMBER(DK233)),IF(AZ233-VLOOKUP(BI233,NyVs!$L$2:$V$4,DK233,1)&lt;1,1,AZ233-VLOOKUP(BI233,NyVs!$L$2:$V$4,DK233,1)),"")</f>
        <v/>
      </c>
      <c r="EP233" s="9" t="str">
        <f>IF(AND(ISNUMBER(BA233),ISNUMBER(DK233)),IF(BA233-VLOOKUP(BI233,NyPp!$L$2:$V$4,DK233,1)&lt;1,1,BA233-VLOOKUP(BI233,NyPp!$L$2:$V$4,DK233,1)),"")</f>
        <v/>
      </c>
      <c r="EQ233" s="9" t="str">
        <f>IF(AND(ISNUMBER(BB233),ISNUMBER(DK233)),IF(BB233-VLOOKUP(BI233,NyIGS!$L$2:$V$4,DK233,1)&lt;40,40,BB233-VLOOKUP(BI233,NyIGS!$L$2:$V$4,DK233,1)),"")</f>
        <v/>
      </c>
      <c r="ER233" s="9" t="str">
        <f>IF(AND(ISNUMBER(BC233),ISNUMBER(DK233)),IF(BC233-VLOOKUP(BI233,NyIRS!$L$2:$V$4,DK233,1)&lt;40,40,BC233-VLOOKUP(BI233,NyIRS!$L$2:$V$4,DK233,1)),"")</f>
        <v/>
      </c>
      <c r="ES233" s="9" t="str">
        <f>IF(AND(ISNUMBER(BD233),ISNUMBER(DK233)),IF(BD233-VLOOKUP(BI233,NyIES!$L$2:$V$4,DK233,1)&lt;40,40,BD233-VLOOKUP(BI233,NyIES!$L$2:$V$4,DK233,1)),"")</f>
        <v/>
      </c>
      <c r="ET233" s="9" t="str">
        <f>IF(AND(ISNUMBER(BE233),ISNUMBER(DK233)),IF(BE233-VLOOKUP(BI233,NyISI!$L$2:$V$4,DK233,1)&lt;40,40,BE233-VLOOKUP(BI233,NyISI!$L$2:$V$4,DK233,1)),"")</f>
        <v/>
      </c>
      <c r="EU233" s="9" t="str">
        <f>IF(AND(ISNUMBER(DK233),DK233&lt;8),IF(AND(ISNUMBER(BF233),ISNUMBER(DK233)),IF(BF233-VLOOKUP(BI233,NyISS!$L$2:$V$4,DK233,1)&lt;40,40,BF233-VLOOKUP(BI233,NyISS!$L$2:$V$4,DK233,1)),""),"")</f>
        <v/>
      </c>
      <c r="EV233" s="9" t="str">
        <f>IF(AND(ISNUMBER(DK233),DK233&gt;7),IF(AND(ISNUMBER(BG233),ISNUMBER(DK233)),IF(BG233-VLOOKUP(BI233,NyISM!$L$2:$V$4,DK233,1)&lt;40,40,BG233-VLOOKUP(BI233,NyISM!$L$2:$V$4,DK233,1)),""),"")</f>
        <v/>
      </c>
      <c r="EW233" s="9" t="str">
        <f>IF(AND(ISNUMBER(BH233),ISNUMBER(DK233)),IF(BH233-VLOOKUP(BI233,NyIAM!$L$2:$V$4,DK233,1)&lt;40,40,BH233-VLOOKUP(BI233,NyIAM!$L$2:$V$4,DK233,1)),"")</f>
        <v/>
      </c>
      <c r="EX233" s="9" t="str">
        <f>IF(AND(ISNUMBER(AJ233),ISNUMBER(DK233)),IF(AJ233+VLOOKUP(BI233,NyFi!$L$2:$V$4,DK233,1)&gt;19,19,AJ233+VLOOKUP(BI233,NyFi!$L$2:$V$4,DK233,1)),"")</f>
        <v/>
      </c>
      <c r="EY233" s="9" t="str">
        <f>IF(AND(ISNUMBER(DK233),DK233&lt;8),IF(AND(ISNUMBER(AK233),ISNUMBER(DK233)),IF(AK233+VLOOKUP(BI233,NyGs!$L$2:$V$4,DK233,1)&gt;19,19,AK233+VLOOKUP(BI233,NyGs!$L$2:$V$4,DK233,1)),""),"")</f>
        <v/>
      </c>
      <c r="EZ233" s="9" t="str">
        <f>IF(AND(ISNUMBER(AL233),ISNUMBER(DK233)),IF(AL233+VLOOKUP(BI233,NyRm!$L$2:$V$4,DK233,1)&gt;19,19,AL233+VLOOKUP(BI233,NyRm!$L$2:$V$4,DK233,1)),"")</f>
        <v/>
      </c>
      <c r="FA233" s="9" t="str">
        <f>IF(AND(ISNUMBER(AM233),ISNUMBER(DK233)),IF(AM233+VLOOKUP(BI233,NyFm!$L$2:$V$4,DK233,1)&gt;19,19,AM233+VLOOKUP(BI233,NyFm!$L$2:$V$4,DK233,1)),"")</f>
        <v/>
      </c>
      <c r="FB233" s="9" t="str">
        <f>IF(AND(ISNUMBER(DK233),DK233&lt;8),IF(AND(ISNUMBER(AN233),ISNUMBER(DK233)),IF(AN233+VLOOKUP(BI233,NyLi1R!$L$2:$V$4,DK233,1)&gt;19,19,AN233+VLOOKUP(BI233,NyLi1R!$L$2:$V$4,DK233,1)),""),"")</f>
        <v/>
      </c>
      <c r="FC233" s="9" t="str">
        <f>IF(AND(ISNUMBER(DK233),DK233&lt;8),IF(AND(ISNUMBER(AO233),ISNUMBER(DK233)),IF(AO233+VLOOKUP(BI233,NyLi1E!$L$2:$V$4,DK233,1)&gt;19,19,AO233+VLOOKUP(BI233,NyLi1E!$L$2:$V$4,DK233,1)),""),"")</f>
        <v/>
      </c>
      <c r="FD233" s="9" t="str">
        <f>IF(AND(ISNUMBER(DK233),DK233&lt;8),IF(AND(ISNUMBER(AP233),ISNUMBER(DK233)),IF(AP233+VLOOKUP(BI233,NyLi1T!$L$2:$V$4,DK233,1)&gt;19,19,AP233+VLOOKUP(BI233,NyLi1T!$L$2:$V$4,DK233,1)),""),"")</f>
        <v/>
      </c>
      <c r="FE233" s="9" t="str">
        <f>IF(AND(ISNUMBER(DK233),DK233&gt;7),IF(AND(ISNUMBER(AQ233),ISNUMBER(DK233)),IF(AQ233+VLOOKUP(BI233,NyLi2R!$L$2:$V$4,DK233,1)&gt;19,19,AQ233+VLOOKUP(BI233,NyLi2R!$L$2:$V$4,DK233,1)),""),"")</f>
        <v/>
      </c>
      <c r="FF233" s="9" t="str">
        <f>IF(AND(ISNUMBER(DK233),DK233&gt;7),IF(AND(ISNUMBER(AR233),ISNUMBER(DK233)),IF(AR233+VLOOKUP(BI233,NyLi2E!$L$2:$V$4,DK233,1)&gt;19,19,AR233+VLOOKUP(BI233,NyLi2E!$L$2:$V$4,DK233,1)),""),"")</f>
        <v/>
      </c>
      <c r="FG233" s="9" t="str">
        <f>IF(AND(ISNUMBER(DK233),DK233&gt;7),IF(AND(ISNUMBER(AS233),ISNUMBER(DK233)),IF(AS233+VLOOKUP(BI233,NyLi2T!$L$2:$V$4,DK233,1)&gt;19,19,AS233+VLOOKUP(BI233,NyLi2T!$L$2:$V$4,DK233,1)),""),"")</f>
        <v/>
      </c>
      <c r="FH233" s="9" t="str">
        <f>IF(AND(ISNUMBER(DK233),DK233&lt;8),IF(AND(ISNUMBER(AT233),ISNUMBER(DK233)),IF(AT233+VLOOKUP(BI233,NySs!$L$2:$V$4,DK233,1)&gt;19,19,AT233+VLOOKUP(BI233,NySs!$L$2:$V$4,DK233,1)),""),"")</f>
        <v/>
      </c>
      <c r="FI233" s="9" t="str">
        <f>IF(AND(ISNUMBER(DK233),DK233&lt;9),IF(AND(ISNUMBER(AU233),ISNUMBER(DK233)),IF(AU233+VLOOKUP(BI233,NyEo!$L$2:$V$4,DK233,1)&gt;19,19,AU233+VLOOKUP(BI233,NyEo!$L$2:$V$4,DK233,1)),""),"")</f>
        <v/>
      </c>
      <c r="FJ233" s="9" t="str">
        <f>IF(AND(ISNUMBER(DK233),DK233&gt;7),IF(AND(ISNUMBER(AV233),ISNUMBER(DK233)),IF(AV233+VLOOKUP(BI233,NyHt!$L$2:$V$4,DK233,1)&gt;19,19,AV233+VLOOKUP(BI233,NyHt!$L$2:$V$4,DK233,1)),""),"")</f>
        <v/>
      </c>
      <c r="FK233" s="9" t="str">
        <f>IF(AND(ISNUMBER(AW233),ISNUMBER(DK233)),IF(AW233+VLOOKUP(BI233,NySiF!$L$2:$V$4,DK233,1)&gt;19,19,AW233+VLOOKUP(BI233,NySiF!$L$2:$V$4,DK233,1)),"")</f>
        <v/>
      </c>
      <c r="FL233" s="9" t="str">
        <f>IF(AND(ISNUMBER(AX233),ISNUMBER(DK233)),IF(AX233+VLOOKUP(BI233,NySiB!$L$2:$V$4,DK233,1)&gt;19,19,AX233+VLOOKUP(BI233,NySiB!$L$2:$V$4,DK233,1)),"")</f>
        <v/>
      </c>
      <c r="FM233" s="9" t="str">
        <f>IF(AND(ISNUMBER(AY233),ISNUMBER(DK233)),IF(AY233+VLOOKUP(BI233,NySiT!$L$2:$V$4,DK233,1)&gt;19,19,AY233+VLOOKUP(BI233,NySiT!$L$2:$V$4,DK233,1)),"")</f>
        <v/>
      </c>
      <c r="FN233" s="9" t="str">
        <f>IF(AND(ISNUMBER(AZ233),ISNUMBER(DK233)),IF(AZ233+VLOOKUP(BI233,NyVs!$L$2:$V$4,DK233,1)&gt;19,19,AZ233+VLOOKUP(BI233,NyVs!$L$2:$V$4,DK233,1)),"")</f>
        <v/>
      </c>
      <c r="FO233" s="9" t="str">
        <f>IF(AND(ISNUMBER(BA233),ISNUMBER(DK233)),IF(BA233+VLOOKUP(BI233,NyPp!$L$2:$V$4,DK233,1)&gt;19,19,BA233+VLOOKUP(BI233,NyPp!$L$2:$V$4,DK233,1)),"")</f>
        <v/>
      </c>
      <c r="FP233" s="9" t="str">
        <f>IF(AND(ISNUMBER(BB233),ISNUMBER(DK233)),IF(BB233+VLOOKUP(BI233,NyIGS!$L$2:$V$4,DK233,1)&gt;160,160,BB233+VLOOKUP(BI233,NyIGS!$L$2:$V$4,DK233,1)),"")</f>
        <v/>
      </c>
      <c r="FQ233" s="9" t="str">
        <f>IF(AND(ISNUMBER(BC233),ISNUMBER(DK233)),IF(BC233+VLOOKUP(BI233,NyIRS!$L$2:$V$4,DK233,1)&gt;160,160,BC233+VLOOKUP(BI233,NyIRS!$L$2:$V$4,DK233,1)),"")</f>
        <v/>
      </c>
      <c r="FR233" s="9" t="str">
        <f>IF(AND(ISNUMBER(BD233),ISNUMBER(DK233)),IF(BD233+VLOOKUP(BI233,NyIES!$L$2:$V$4,DK233,1)&gt;160,160, BD233+VLOOKUP(BI233,NyIES!$L$2:$V$4,DK233,1)),"")</f>
        <v/>
      </c>
      <c r="FS233" s="9" t="str">
        <f>IF(AND(ISNUMBER(BE233),ISNUMBER(DK233)),IF(BE233+VLOOKUP(BI233,NyISI!$L$2:$V$4,DK233,1)&gt;160,160,BE233+VLOOKUP(BI233,NyISI!$L$2:$V$4,DK233,1)),"")</f>
        <v/>
      </c>
      <c r="FT233" s="9" t="str">
        <f>IF(AND(ISNUMBER(DK233),DK233&lt;8),IF(AND(ISNUMBER(BF233),ISNUMBER(DK233)),IF(BF233+VLOOKUP(BI233,NyISS!$L$2:$V$4,DK233,1)&gt;160,160,BF233+VLOOKUP(BI233,NyISS!$L$2:$V$4,DK233,1)),""),"")</f>
        <v/>
      </c>
      <c r="FU233" s="9" t="str">
        <f>IF(AND(ISNUMBER(DK233),DK233&gt;7),IF(AND(ISNUMBER(BG233),ISNUMBER(DK233)),IF(BG233+VLOOKUP(BI233,NyISM!$L$2:$V$4,DK233,1)&gt;160,160,BG233+VLOOKUP(BI233,NyISM!$L$2:$V$4,DK233,1)),""),"")</f>
        <v/>
      </c>
      <c r="FV233" s="9" t="str">
        <f>IF(AND(ISNUMBER(BH233),ISNUMBER(DK233)),IF(BH233+VLOOKUP(BI233,NyIAM!$L$2:$V$4,DK233,1)&gt;160,160,BH233+VLOOKUP(BI233,NyIAM!$L$2:$V$4,DK233,1)),"")</f>
        <v/>
      </c>
    </row>
    <row r="234" spans="1:178" x14ac:dyDescent="0.2">
      <c r="A234" s="51"/>
      <c r="B234" s="51"/>
      <c r="C234" s="51"/>
      <c r="D234" s="51"/>
      <c r="E234" s="51"/>
      <c r="F234" s="51"/>
      <c r="G234" s="51"/>
      <c r="H234" s="51"/>
      <c r="I234" s="51"/>
      <c r="J234" s="52"/>
      <c r="K234" s="52"/>
      <c r="L234" s="53"/>
      <c r="M234" s="53"/>
      <c r="N234" s="58" t="str">
        <f t="shared" si="66"/>
        <v/>
      </c>
      <c r="O234" s="53"/>
      <c r="P234" s="53"/>
      <c r="Q234" s="53"/>
      <c r="R234" s="53"/>
      <c r="S234" s="53"/>
      <c r="T234" s="53"/>
      <c r="U234" s="53"/>
      <c r="V234" s="53"/>
      <c r="W234" s="53"/>
      <c r="X234" s="53"/>
      <c r="Y234" s="53"/>
      <c r="Z234" s="53"/>
      <c r="AA234" s="53"/>
      <c r="AB234" s="53"/>
      <c r="AC234" s="53"/>
      <c r="AD234" s="53"/>
      <c r="AE234" s="53"/>
      <c r="AF234" s="53"/>
      <c r="AG234" s="53"/>
      <c r="AH234" s="53"/>
      <c r="AI234" s="53"/>
      <c r="AJ234" s="4" t="str">
        <f>IF(O234="","",IF(ISNUMBER(N234),VLOOKUP(O234,NyFi!$A$2:$K$40,DK234),""))</f>
        <v/>
      </c>
      <c r="AK234" s="4" t="str">
        <f>IF(P234="","",IF(AND(ISNUMBER(N234),DK234&lt;8),VLOOKUP(P234,NyGs!$A$2:$G$41,DK234),""))</f>
        <v/>
      </c>
      <c r="AL234" s="4" t="str">
        <f>IF(AA234="","",IF(ISNUMBER(N234),VLOOKUP(AA234,NyRm!$A$2:$K$56,DK234),""))</f>
        <v/>
      </c>
      <c r="AM234" s="4" t="str">
        <f>IF(Z234="","",IF(ISNUMBER(N234),VLOOKUP(Z234,NyFm!$A$2:$K$46,DK234),""))</f>
        <v/>
      </c>
      <c r="AN234" s="4" t="str">
        <f>IF(U234="","",IF(AND(ISNUMBER(N234),DK234&lt;8),VLOOKUP(U234,NyLi1R!$A$2:$G$20,DK234),""))</f>
        <v/>
      </c>
      <c r="AO234" s="4" t="str">
        <f>IF(V234="","",IF(AND(ISNUMBER(N234),DK234&lt;8),VLOOKUP(V234,NyLi1E!$A$2:$G$20,DK234),""))</f>
        <v/>
      </c>
      <c r="AP234" s="4" t="str">
        <f>IF(AND(ISNUMBER(N234),ISNUMBER(AN234),ISNUMBER(AO234),DK234&lt;8),VLOOKUP(AN234+AO234,NyLi1T!$A$2:$G$40,DK234),"")</f>
        <v/>
      </c>
      <c r="AQ234" s="4" t="str">
        <f>IF(W234="","",IF(AND(ISNUMBER(N234),DK234&gt;7),VLOOKUP(W234,NyLi2R!$A$2:$K$20,DK234),""))</f>
        <v/>
      </c>
      <c r="AR234" s="4" t="str">
        <f>IF(X234="","",IF(AND(ISNUMBER(N234),DK234&gt;7),VLOOKUP(X234,NyLi2E!$A$2:$K$20,DK234),""))</f>
        <v/>
      </c>
      <c r="AS234" s="4" t="str">
        <f>IF(AND(ISNUMBER(N234),ISNUMBER(AQ234),ISNUMBER(AR234),DK234&gt;7),VLOOKUP(AQ234+AR234,NyLi2T!$A$2:$K$40,DK234),"")</f>
        <v/>
      </c>
      <c r="AT234" s="4" t="str">
        <f>IF(AE234="","",IF(AND(ISNUMBER(N234),DK234&lt;8),VLOOKUP(AE234,NySs!$A$2:$G$28,DK234),""))</f>
        <v/>
      </c>
      <c r="AU234" s="4" t="str">
        <f>IF(AD234="","",IF(AND(ISNUMBER(N234),DK234&lt;9),VLOOKUP(AD234,NyEo!$A$2:$H$22,DK234),""))</f>
        <v/>
      </c>
      <c r="AV234" s="4" t="str">
        <f>IF(Q234="","",IF(AND(ISNUMBER(N234),DK234&gt;7),VLOOKUP(Q234,NyHt!$A$2:$K$17,DK234),""))</f>
        <v/>
      </c>
      <c r="AW234" s="4" t="str">
        <f>IF(R234="","",IF(ISNUMBER(N234),VLOOKUP(R234,NySiF!$A$2:$K$18,DK234),""))</f>
        <v/>
      </c>
      <c r="AX234" s="4" t="str">
        <f>IF(S234="","",IF(ISNUMBER(N234),VLOOKUP(S234,NySiB!$A$2:$K$16,DK234),""))</f>
        <v/>
      </c>
      <c r="AY234" s="4" t="str">
        <f>IF(T234="","",IF(ISNUMBER(N234),VLOOKUP(T234,NySiT!$A$2:$K$32,DK234),""))</f>
        <v/>
      </c>
      <c r="AZ234" s="4" t="str">
        <f>IF(Y234="","",IF(ISNUMBER(N234),VLOOKUP(Y234,NyVs!$A$2:$K$86,DK234),""))</f>
        <v/>
      </c>
      <c r="BA234" s="4" t="str">
        <f>IF(AI234="","",IF(ISNUMBER(N234),VLOOKUP(AI234,NyPp!$A$2:$K$202,DK234),""))</f>
        <v/>
      </c>
      <c r="BB234" s="4" t="str">
        <f>IF(AND(ISNUMBER(AJ234),ISNUMBER(AK234),ISNUMBER(AL234),ISNUMBER(AM234),DK234&lt;8),IF(COUNTIF(O234,0)+COUNTIF(P234,0)+COUNTIF(AA234,0)+COUNTIF(Z234,0)&gt;1,"",VLOOKUP(AJ234+AK234+AL234+AM234,NyIGS!$A$2:$K$78,DK234)),IF(AND(ISNUMBER(AJ234),ISNUMBER(AL234),ISNUMBER(AM234),ISNUMBER(AS234),DK234&gt;7),IF(COUNTIF(O234,0)+COUNTIF(AA234,0)+COUNTIF(Z234,0)+AND(COUNTIF(W234,0),COUNTIF(X234,0))&gt;1,"",VLOOKUP(AJ234+AL234+AM234+AS234,NyIGS!$A$2:$K$78,DK234)),""))</f>
        <v/>
      </c>
      <c r="BC234" s="4" t="str">
        <f>IF(AND(ISNUMBER(AJ234),ISNUMBER(AN234),ISNUMBER(AT234),DK234&lt;8),IF(COUNTIF(O234,0)+COUNTIF(U234,0)+COUNTIF(AE234,0)&gt;1,"",VLOOKUP(AJ234+AN234+AT234,NyIRS!$A$2:$K$59,DK234)),IF(AND(ISNUMBER(AJ234),ISNUMBER(AQ234),DK234&gt;7),IF(COUNTIF(O234,0)+COUNTIF(W234,0)&gt;1,"",VLOOKUP(AJ234+AQ234,NyIRS!$A$2:$K$59,DK234)),""))</f>
        <v/>
      </c>
      <c r="BD234" s="4" t="str">
        <f>IF(AND(ISNUMBER(AK234),ISNUMBER(AL234),ISNUMBER(AM234),DK234&lt;8),IF(COUNTIF(P234,0)+COUNTIF(AA234,0)+COUNTIF(Z234,0)&gt;1,"",VLOOKUP(AK234+AL234+AM234,NyIES!$A$2:$K$59,DK234)),IF(AND(ISNUMBER(AL234),ISNUMBER(AM234),ISNUMBER(AR234),DK234&gt;7),IF(COUNTIF(AA234,0)+COUNTIF(Z234,0)+COUNTIF(X234,0)&gt;1,"",VLOOKUP(AL234+AM234+AR234,NyIES!$A$2:$K$59,DK234)),""))</f>
        <v/>
      </c>
      <c r="BE234" s="4" t="str">
        <f>IF(AND(ISNUMBER(AJ234),ISNUMBER(AP234),ISNUMBER(AU234),DK234&lt;8),IF(COUNTIF(O234,0)+AND(COUNTIF(U234,0),COUNTIF(V234,0))+COUNTIF(AD234,0)&gt;1,"",VLOOKUP(AJ234+AP234+AU234,NyISI!$A$2:$K$59,DK234)),IF(AND(ISNUMBER(AS234),ISNUMBER(AU234),ISNUMBER(AV234),DK234=8),IF(COUNTIF(AD234,0)+COUNTIF(Q234,0)+AND(COUNTIF(W234,0),COUNTIF(X234,0))&gt;1,"",VLOOKUP(AS234+AU234+AV234,NyISI!$A$2:$K$59,DK234)),IF(AND(ISNUMBER(AS234),ISNUMBER(AV234),DK234&gt;8),IF(COUNTIF(Q234,0)+AND(COUNTIF(W234,0),COUNTIF(X234,0))&gt;1,"",VLOOKUP(AS234+AV234,NyISI!$A$2:$K$59,DK234)),"")))</f>
        <v/>
      </c>
      <c r="BF234" s="4" t="str">
        <f>IF(AND(ISNUMBER(AT234),ISNUMBER(AK234),ISNUMBER(AL234),ISNUMBER(AM234),DK234&lt;8),IF(COUNTIF(P234,0)+COUNTIF(AA234,0)+COUNTIF(Z234,0)+COUNTIF(AE234,0)&gt;1,"",VLOOKUP(AT234+AK234+AL234+AM234,NyISS!$A$2:$G$78,DK234)),"")</f>
        <v/>
      </c>
      <c r="BG234" s="4" t="str">
        <f>IF(AND(ISNUMBER(AJ234),ISNUMBER(AL234),ISNUMBER(AM234),DK234&gt;7),IF(COUNTIF(O234,0)+COUNTIF(AA234,0)+COUNTIF(Z234,0)&gt;1,"",VLOOKUP(AJ234+AL234+AM234,NyISM!$A$2:$K$59,DK234)),"")</f>
        <v/>
      </c>
      <c r="BH234" s="4" t="str">
        <f>IF(AND(ISNUMBER(AY234),ISNUMBER(AZ234)),IF(COUNTIF(T234,0)+COUNTIF(Y234,0)&gt;1,"",VLOOKUP(AY234+AZ234,NyIAM!$A$2:$K$40,DK234)),"")</f>
        <v/>
      </c>
      <c r="BJ234" s="4" t="str">
        <f>IF(ISNUMBER(BB234),VLOOKUP(BB234,Percentil!$A$2:$B$122,2,1),"")</f>
        <v/>
      </c>
      <c r="BK234" s="4" t="str">
        <f>IF(ISNUMBER(BC234),VLOOKUP(BC234,Percentil!$A$2:$B$122,2,1),"")</f>
        <v/>
      </c>
      <c r="BL234" s="4" t="str">
        <f>IF(ISNUMBER(BD234),VLOOKUP(BD234,Percentil!$A$2:$B$122,2,1),"")</f>
        <v/>
      </c>
      <c r="BM234" s="4" t="str">
        <f>IF(ISNUMBER(BE234),VLOOKUP(BE234,Percentil!$A$2:$B$122,2,1),"")</f>
        <v/>
      </c>
      <c r="BN234" s="4" t="str">
        <f>IF(ISNUMBER(BF234),VLOOKUP(BF234,Percentil!$A$2:$B$122,2,1),"")</f>
        <v/>
      </c>
      <c r="BO234" s="4" t="str">
        <f>IF(ISNUMBER(BG234),VLOOKUP(BG234,Percentil!$A$2:$B$122,2,1),"")</f>
        <v/>
      </c>
      <c r="BP234" s="4" t="str">
        <f>IF(ISNUMBER(BH234),VLOOKUP(BH234,Percentil!$A$2:$B$122,2,1),"")</f>
        <v/>
      </c>
      <c r="BQ234" s="4" t="str">
        <f>IF(AND(ISNUMBER(AJ234),ISNUMBER(DK234)),IF(AJ234-VLOOKUP(BI234,NyFi!$L$2:$V$4,DK234,1)&lt;1,1 &amp; " - " &amp; AJ234+VLOOKUP(BI234,NyFi!$L$2:$V$4,DK234,1),IF(AJ234+VLOOKUP(BI234,NyFi!$L$2:$V$4,DK234,1)&gt;19,AJ234-VLOOKUP(BI234,NyFi!$L$2:$V$4,DK234,1) &amp; " - " &amp; 19,AJ234-VLOOKUP(BI234,NyFi!$L$2:$V$4,DK234,1) &amp; " - " &amp; AJ234+VLOOKUP(BI234,NyFi!$L$2:$V$4,DK234,1))),"")</f>
        <v/>
      </c>
      <c r="BR234" s="4" t="str">
        <f>IF(AND(ISNUMBER(DK234),DK234&lt;8),IF(AND(ISNUMBER(AK234),ISNUMBER(DK234)),IF(AK234-VLOOKUP(BI234,NyGs!$L$2:$V$4,DK234,1)&lt;1,1 &amp; " - " &amp; AK234+VLOOKUP(BI234,NyGs!$L$2:$V$4,DK234,1),IF(AK234+VLOOKUP(BI234,NyGs!$L$2:$V$4,DK234,1)&gt;19,AK234-VLOOKUP(BI234,NyGs!$L$2:$V$4,DK234,1) &amp; " - " &amp; 19,AK234-VLOOKUP(BI234,NyGs!$L$2:$V$4,DK234,1) &amp; " - " &amp; AK234+VLOOKUP(BI234,NyGs!$L$2:$V$4,DK234,1))),""),"")</f>
        <v/>
      </c>
      <c r="BS234" s="4" t="str">
        <f>IF(AND(ISNUMBER(AL234),ISNUMBER(DK234)),IF(AL234-VLOOKUP(BI234,NyRm!$L$2:$V$4,DK234,1)&lt;1,1 &amp; " - " &amp; AL234+VLOOKUP(BI234,NyRm!$L$2:$V$4,DK234,1),IF(AL234+VLOOKUP(BI234,NyRm!$L$2:$V$4,DK234,1)&gt;19,AL234-VLOOKUP(BI234,NyRm!$L$2:$V$4,DK234,1) &amp; " - " &amp; 19,AL234-VLOOKUP(BI234,NyRm!$L$2:$V$4,DK234,1) &amp; " - " &amp; AL234+VLOOKUP(BI234,NyRm!$L$2:$V$4,DK234,1))),"")</f>
        <v/>
      </c>
      <c r="BT234" s="4" t="str">
        <f>IF(AND(ISNUMBER(AM234),ISNUMBER(DK234)),IF(AM234-VLOOKUP(BI234,NyFm!$L$2:$V$4,DK234,1)&lt;1,1 &amp; " - " &amp; AM234+VLOOKUP(BI234,NyFm!$L$2:$V$4,DK234,1),IF(AM234+VLOOKUP(BI234,NyFm!$L$2:$V$4,DK234,1)&gt;19,AM234-VLOOKUP(BI234,NyFm!$L$2:$V$4,DK234,1) &amp; " - " &amp; 19,AM234-VLOOKUP(BI234,NyFm!$L$2:$V$4,DK234,1) &amp; " - " &amp; AM234+VLOOKUP(BI234,NyFm!$L$2:$V$4,DK234,1))),"")</f>
        <v/>
      </c>
      <c r="BU234" s="4" t="str">
        <f>IF(AND(ISNUMBER(DK234),DK234&lt;8),IF(AND(ISNUMBER(AN234),ISNUMBER(DK234)),IF(AN234-VLOOKUP(BI234,NyLi1R!$L$2:$V$4,DK234,1)&lt;1,1 &amp; " - " &amp; AN234+VLOOKUP(BI234,NyLi1R!$L$2:$V$4,DK234,1),IF(AN234+VLOOKUP(BI234,NyLi1R!$L$2:$V$4,DK234,1)&gt;19,AN234-VLOOKUP(BI234,NyLi1R!$L$2:$V$4,DK234,1) &amp; " - " &amp; 19,AN234-VLOOKUP(BI234,NyLi1R!$L$2:$V$4,DK234,1) &amp; " - " &amp; AN234+VLOOKUP(BI234,NyLi1R!$L$2:$V$4,DK234,1))),""),"")</f>
        <v/>
      </c>
      <c r="BV234" s="4" t="str">
        <f>IF(AND(ISNUMBER(DK234),DK234&lt;8),IF(AND(ISNUMBER(AO234),ISNUMBER(DK234)),IF(AO234-VLOOKUP(BI234,NyLi1E!$L$2:$V$4,DK234,1)&lt;1,1 &amp; " - " &amp; AO234+VLOOKUP(BI234,NyLi1E!$L$2:$V$4,DK234,1),IF(AO234+VLOOKUP(BI234,NyLi1E!$L$2:$V$4,DK234,1)&gt;19,AO234-VLOOKUP(BI234,NyLi1E!$L$2:$V$4,DK234,1) &amp; " - " &amp; 19,AO234-VLOOKUP(BI234,NyLi1E!$L$2:$V$4,DK234,1) &amp; " - " &amp; AO234+VLOOKUP(BI234,NyLi1E!$L$2:$V$4,DK234,1))),""),"")</f>
        <v/>
      </c>
      <c r="BW234" s="4" t="str">
        <f>IF(AND(ISNUMBER(DK234),DK234&lt;8),IF(AND(ISNUMBER(AP234),ISNUMBER(DK234)),IF(AP234-VLOOKUP(BI234,NyLi1T!$L$2:$V$4,DK234,1)&lt;1,1 &amp; " - " &amp; AP234+VLOOKUP(BI234,NyLi1T!$L$2:$V$4,DK234,1),IF(AP234+VLOOKUP(BI234,NyLi1T!$L$2:$V$4,DK234,1)&gt;19,AP234-VLOOKUP(BI234,NyLi1T!$L$2:$V$4,DK234,1) &amp; " - " &amp; 19,AP234-VLOOKUP(BI234,NyLi1T!$L$2:$V$4,DK234,1) &amp; " - " &amp; AP234+VLOOKUP(BI234,NyLi1T!$L$2:$V$4,DK234,1))),""),"")</f>
        <v/>
      </c>
      <c r="BX234" s="4" t="str">
        <f>IF(AND(ISNUMBER(DK234),DK234&gt;7),IF(AND(ISNUMBER(AQ234),ISNUMBER(DK234)),IF(AQ234-VLOOKUP(BI234,NyLi2R!$L$2:$V$4,DK234,1)&lt;1,1 &amp; " - " &amp; AQ234+VLOOKUP(BI234,NyLi2R!$L$2:$V$4,DK234,1),IF(AQ234+VLOOKUP(BI234,NyLi2R!$L$2:$V$4,DK234,1)&gt;19,AQ234-VLOOKUP(BI234,NyLi2R!$L$2:$V$4,DK234,1) &amp; " - " &amp; 19,AQ234-VLOOKUP(BI234,NyLi2R!$L$2:$V$4,DK234,1) &amp; " - " &amp; AQ234+VLOOKUP(BI234,NyLi2R!$L$2:$V$4,DK234,1))),""),"")</f>
        <v/>
      </c>
      <c r="BY234" s="4" t="str">
        <f>IF(AND(ISNUMBER(DK234),DK234&gt;7),IF(AND(ISNUMBER(AR234),ISNUMBER(DK234)),IF(AR234-VLOOKUP(BI234,NyLi2E!$L$2:$V$4,DK234,1)&lt;1,1 &amp; " - " &amp; AR234+VLOOKUP(BI234,NyLi2E!$L$2:$V$4,DK234,1),IF(AR234+VLOOKUP(BI234,NyLi2E!$L$2:$V$4,DK234,1)&gt;19,AR234-VLOOKUP(BI234,NyLi2E!$L$2:$V$4,DK234,1) &amp; " - " &amp; 19,AR234-VLOOKUP(BI234,NyLi2E!$L$2:$V$4,DK234,1) &amp; " - " &amp; AR234+VLOOKUP(BI234,NyLi2E!$L$2:$V$4,DK234,1))),""),"")</f>
        <v/>
      </c>
      <c r="BZ234" s="4" t="str">
        <f>IF(AND(ISNUMBER(DK234),DK234&gt;7),IF(AND(ISNUMBER(AS234),ISNUMBER(DK234)),IF(AS234-VLOOKUP(BI234,NyLi2T!$L$2:$V$4,DK234,1)&lt;1,1 &amp; " - " &amp; AS234+VLOOKUP(BI234,NyLi2T!$L$2:$V$4,DK234,1),IF(AS234+VLOOKUP(BI234,NyLi2T!$L$2:$V$4,DK234,1)&gt;19,AS234-VLOOKUP(BI234,NyLi2T!$L$2:$V$4,DK234,1) &amp; " - " &amp; 19,AS234-VLOOKUP(BI234,NyLi2T!$L$2:$V$4,DK234,1) &amp; " - " &amp; AS234+VLOOKUP(BI234,NyLi2T!$L$2:$V$4,DK234,1))),""),"")</f>
        <v/>
      </c>
      <c r="CA234" s="4" t="str">
        <f>IF(AND(ISNUMBER(DK234),DK234&lt;8),IF(AND(ISNUMBER(AT234),ISNUMBER(DK234)),IF(AT234-VLOOKUP(BI234,NySs!$L$2:$V$4,DK234,1)&lt;1,1 &amp; " - " &amp; AT234+VLOOKUP(BI234,NySs!$L$2:$V$4,DK234,1),IF(AT234+VLOOKUP(BI234,NySs!$L$2:$V$4,DK234,1)&gt;19,AT234-VLOOKUP(BI234,NySs!$L$2:$V$4,DK234,1) &amp; " - " &amp; 19,AT234-VLOOKUP(BI234,NySs!$L$2:$V$4,DK234,1) &amp; " - " &amp; AT234+VLOOKUP(BI234,NySs!$L$2:$V$4,DK234,1))),""),"")</f>
        <v/>
      </c>
      <c r="CB234" s="4" t="str">
        <f>IF(AND(ISNUMBER(DK234),DK234&lt;9),IF(AND(ISNUMBER(AU234),ISNUMBER(DK234)),IF(AU234-VLOOKUP(BI234,NyEo!$L$2:$V$4,DK234,1)&lt;1,1 &amp; " - " &amp; AU234+VLOOKUP(BI234,NyEo!$L$2:$V$4,DK234,1),IF(AU234+VLOOKUP(BI234,NyEo!$L$2:$V$4,DK234,1)&gt;19,AU234-VLOOKUP(BI234,NyEo!$L$2:$V$4,DK234,1) &amp; " - " &amp; 19,AU234-VLOOKUP(BI234,NyEo!$L$2:$V$4,DK234,1) &amp; " - " &amp; AU234+VLOOKUP(BI234,NyEo!$L$2:$V$4,DK234,1))),""),"")</f>
        <v/>
      </c>
      <c r="CC234" s="4" t="str">
        <f>IF(AND(ISNUMBER(DK234),DK234&gt;7),IF(AND(ISNUMBER(AV234),ISNUMBER(DK234)),IF(AV234-VLOOKUP(BI234,NyHt!$L$2:$V$4,DK234,1)&lt;1,1 &amp; " - " &amp; AV234+VLOOKUP(BI234,NyHt!$L$2:$V$4,DK234,1),IF(AV234+VLOOKUP(BI234,NyHt!$L$2:$V$4,DK234,1)&gt;19,AV234-VLOOKUP(BI234,NyHt!$L$2:$V$4,DK234,1) &amp; " - " &amp; 19,AV234-VLOOKUP(BI234,NyHt!$L$2:$V$4,DK234,1) &amp; " - " &amp; AV234+VLOOKUP(BI234,NyHt!$L$2:$V$4,DK234,1))),""),"")</f>
        <v/>
      </c>
      <c r="CD234" s="4" t="str">
        <f>IF(AND(ISNUMBER(AW234),ISNUMBER(DK234)),IF(AW234-VLOOKUP(BI234,NySiF!$L$2:$V$4,DK234,1)&lt;1,1 &amp; " - " &amp; AW234+VLOOKUP(BI234,NySiF!$L$2:$V$4,DK234,1),IF(AW234+VLOOKUP(BI234,NySiF!$L$2:$V$4,DK234,1)&gt;19,AW234-VLOOKUP(BI234,NySiF!$L$2:$V$4,DK234,1) &amp; " - " &amp; 19,AW234-VLOOKUP(BI234,NySiF!$L$2:$V$4,DK234,1) &amp; " - " &amp; AW234+VLOOKUP(BI234,NySiF!$L$2:$V$4,DK234,1))),"")</f>
        <v/>
      </c>
      <c r="CE234" s="4" t="str">
        <f>IF(AND(ISNUMBER(AX234),ISNUMBER(DK234)),IF(AX234-VLOOKUP(BI234,NySiB!$L$2:$V$4,DK234,1)&lt;1,1 &amp; " - " &amp; AX234+VLOOKUP(BI234,NySiB!$L$2:$V$4,DK234,1),IF(AX234+VLOOKUP(BI234,NySiB!$L$2:$V$4,DK234,1)&gt;19,AX234-VLOOKUP(BI234,NySiB!$L$2:$V$4,DK234,1) &amp; " - " &amp; 19,AX234-VLOOKUP(BI234,NySiB!$L$2:$V$4,DK234,1) &amp; " - " &amp; AX234+VLOOKUP(BI234,NySiB!$L$2:$V$4,DK234,1))),"")</f>
        <v/>
      </c>
      <c r="CF234" s="4" t="str">
        <f>IF(AND(ISNUMBER(AY234),ISNUMBER(DK234)),IF(AY234-VLOOKUP(BI234,NySiT!$L$2:$V$4,DK234,1)&lt;1,1 &amp; " - " &amp; AY234+VLOOKUP(BI234,NySiT!$L$2:$V$4,DK234,1),IF(AY234+VLOOKUP(BI234,NySiT!$L$2:$V$4,DK234,1)&gt;19,AY234-VLOOKUP(BI234,NySiT!$L$2:$V$4,DK234,1) &amp; " - " &amp; 19,AY234-VLOOKUP(BI234,NySiT!$L$2:$V$4,DK234,1) &amp; " - " &amp; AY234+VLOOKUP(BI234,NySiT!$L$2:$V$4,DK234,1))),"")</f>
        <v/>
      </c>
      <c r="CG234" s="4" t="str">
        <f>IF(AND(ISNUMBER(AZ234),ISNUMBER(DK234)),IF(AZ234-VLOOKUP(BI234,NyVs!$L$2:$V$4,DK234,1)&lt;1,1 &amp; " - " &amp; AZ234+VLOOKUP(BI234,NyVs!$L$2:$V$4,DK234,1),IF(AZ234+VLOOKUP(BI234,NyVs!$L$2:$V$4,DK234,1)&gt;19,AZ234-VLOOKUP(BI234,NyVs!$L$2:$V$4,DK234,1) &amp; " - " &amp; 19,AZ234-VLOOKUP(BI234,NyVs!$L$2:$V$4,DK234,1) &amp; " - " &amp; AZ234+VLOOKUP(BI234,NyVs!$L$2:$V$4,DK234,1))),"")</f>
        <v/>
      </c>
      <c r="CH234" s="4" t="str">
        <f>IF(AND(ISNUMBER(BA234),ISNUMBER(DK234)),IF(BA234-VLOOKUP(BI234,NyPp!$L$2:$V$4,DK234,1)&lt;1,1 &amp; " - " &amp; BA234+VLOOKUP(BI234,NyPp!$L$2:$V$4,DK234,1),IF(BA234+VLOOKUP(BI234,NyPp!$L$2:$V$4,DK234,1)&gt;19,BA234-VLOOKUP(BI234,NyPp!$L$2:$V$4,DK234,1) &amp; " - " &amp; 19,BA234-VLOOKUP(BI234,NyPp!$L$2:$V$4,DK234,1) &amp; " - " &amp; BA234+VLOOKUP(BI234,NyPp!$L$2:$V$4,DK234,1))),"")</f>
        <v/>
      </c>
      <c r="CI234" s="4" t="str">
        <f>IF(AND(ISNUMBER(BB234),ISNUMBER(DK234)),IF(BB234-VLOOKUP(BI234,NyIGS!$L$2:$V$4,DK234,1)&lt;40,40 &amp; " - " &amp; BB234+VLOOKUP(BI234,NyIGS!$L$2:$V$4,DK234,1),IF(BB234+VLOOKUP(BI234,NyIGS!$L$2:$V$4,DK234,1)&gt;160,BB234-VLOOKUP(BI234,NyIGS!$L$2:$V$4,DK234,1) &amp; " - " &amp; 160,BB234-VLOOKUP(BI234,NyIGS!$L$2:$V$4,DK234,1) &amp; " - " &amp; BB234+VLOOKUP(BI234,NyIGS!$L$2:$V$4,DK234,1))),"")</f>
        <v/>
      </c>
      <c r="CJ234" s="4" t="str">
        <f>IF(AND(ISNUMBER(BC234),ISNUMBER(DK234)),IF(BC234-VLOOKUP(BI234,NyIRS!$L$2:$V$4,DK234,1)&lt;40,40 &amp; " - " &amp; BC234+VLOOKUP(BI234,NyIRS!$L$2:$V$4,DK234,1),IF(BC234+VLOOKUP(BI234,NyIRS!$L$2:$V$4,DK234,1)&gt;160,BC234-VLOOKUP(BI234,NyIRS!$L$2:$V$4,DK234,1) &amp; " - " &amp; 160,BC234-VLOOKUP(BI234,NyIRS!$L$2:$V$4,DK234,1) &amp; " - " &amp; BC234+VLOOKUP(BI234,NyIRS!$L$2:$V$4,DK234,1))),"")</f>
        <v/>
      </c>
      <c r="CK234" s="4" t="str">
        <f>IF(AND(ISNUMBER(BD234),ISNUMBER(DK234)),IF(BD234-VLOOKUP(BI234,NyIES!$L$2:$V$4,DK234,1)&lt;40,40 &amp; " - " &amp; BD234+VLOOKUP(BI234,NyIES!$L$2:$V$4,DK234,1),IF(BD234+VLOOKUP(BI234,NyIES!$L$2:$V$4,DK234,1)&gt;160,BD234-VLOOKUP(BI234,NyIES!$L$2:$V$4,DK234,1) &amp; " - " &amp; 160,BD234-VLOOKUP(BI234,NyIES!$L$2:$V$4,DK234,1) &amp; " - " &amp; BD234+VLOOKUP(BI234,NyIES!$L$2:$V$4,DK234,1))),"")</f>
        <v/>
      </c>
      <c r="CL234" s="4" t="str">
        <f>IF(AND(ISNUMBER(BE234),ISNUMBER(DK234)),IF(BE234-VLOOKUP(BI234,NyISI!$L$2:$V$4,DK234,1)&lt;40,40 &amp; " - " &amp; BE234+VLOOKUP(BI234,NyISI!$L$2:$V$4,DK234,1),IF(BE234+VLOOKUP(BI234,NyISI!$L$2:$V$4,DK234,1)&gt;160,BE234-VLOOKUP(BI234,NyISI!$L$2:$V$4,DK234,1) &amp; " - " &amp; 160,BE234-VLOOKUP(BI234,NyISI!$L$2:$V$4,DK234,1) &amp; " - " &amp; BE234+VLOOKUP(BI234,NyISI!$L$2:$V$4,DK234,1))),"")</f>
        <v/>
      </c>
      <c r="CM234" s="4" t="str">
        <f>IF(AND(ISNUMBER(DK234),DK234&lt;8),IF(AND(ISNUMBER(BF234),ISNUMBER(DK234)),IF(BF234-VLOOKUP(BI234,NyISS!$L$2:$V$4,DK234,1)&lt;40,40 &amp; " - " &amp; BF234+VLOOKUP(BI234,NyISS!$L$2:$V$4,DK234,1),IF(BF234+VLOOKUP(BI234,NyISS!$L$2:$V$4,DK234,1)&gt;160,BF234-VLOOKUP(BI234,NyISS!$L$2:$V$4,DK234,1) &amp; " - " &amp; 160,BF234-VLOOKUP(BI234,NyISS!$L$2:$V$4,DK234,1) &amp; " - " &amp; BF234+VLOOKUP(BI234,NyISS!$L$2:$V$4,DK234,1))),""),"")</f>
        <v/>
      </c>
      <c r="CN234" s="4" t="str">
        <f>IF(AND(ISNUMBER(DK234),DK234&gt;7),IF(AND(ISNUMBER(BG234),ISNUMBER(DK234)),IF(BG234-VLOOKUP(BI234,NyISM!$L$2:$V$4,DK234,1)&lt;40,40 &amp; " - " &amp; BG234+VLOOKUP(BI234,NyISM!$L$2:$V$4,DK234,1),IF(BG234+VLOOKUP(BI234,NyISM!$L$2:$V$4,DK234,1)&gt;160,BG234-VLOOKUP(BI234,NyISM!$L$2:$V$4,DK234,1) &amp; " - " &amp; 160,BG234-VLOOKUP(BI234,NyISM!$L$2:$V$4,DK234,1) &amp; " - " &amp; BG234+VLOOKUP(BI234,NyISM!$L$2:$V$4,DK234,1))),""),"")</f>
        <v/>
      </c>
      <c r="CO234" s="4" t="str">
        <f>IF(AND(ISNUMBER(BH234),ISNUMBER(DK234)),IF(BH234-VLOOKUP(BI234,NyIAM!$L$2:$V$4,DK234,1)&lt;40,40 &amp; " - " &amp; BH234+VLOOKUP(BI234,NyIAM!$L$2:$V$4,DK234,1),IF(BH234+VLOOKUP(BI234,NyIAM!$L$2:$V$4,DK234,1)&gt;160,BH234-VLOOKUP(BI234,NyIAM!$L$2:$V$4,DK234,1) &amp; " - " &amp; 160,BH234-VLOOKUP(BI234,NyIAM!$L$2:$V$4,DK234,1) &amp; " - " &amp; BH234+VLOOKUP(BI234,NyIAM!$L$2:$V$4,DK234,1))),"")</f>
        <v/>
      </c>
      <c r="CP234" s="4" t="str">
        <f>IF(AF234="","",IF(AND(ISNUMBER(AF234),ISNUMBER(DK234)),IF(VLOOKUP(AF234,NyOm!$A$2:$K$30,DK234,1)=1,"Onormalt få ord",IF(VLOOKUP(AF234,NyOm!$A$2:$K$30,DK234,1)=2,"Färre antal ord än normalt",IF(VLOOKUP(AF234,NyOm!$A$2:$K$30,DK234,1)=3,"Normalt antal ord","")))))</f>
        <v/>
      </c>
      <c r="CQ234" s="4" t="str">
        <f>IF(AB234="","",IF(AND(ISNUMBER(AB234),ISNUMBER(DK234)),IF(VLOOKUP(AB234,NyPbTid!$A$2:$K$218,DK234,1)=1,"Onormalt lång tidsåtgång",IF(VLOOKUP(AB234,NyPbTid!$A$2:$K$218,DK234,1)=2,"Långsammare än normalt",IF(VLOOKUP(AB234,NyPbTid!$A$2:$K$218,DK234,1)=3,"Normal tidsåtgång","")))))</f>
        <v/>
      </c>
      <c r="CR234" s="4" t="str">
        <f>IF(AC234="","",IF(AND(ISNUMBER(AC234),ISNUMBER(DK234)),IF(VLOOKUP(AC234,NyPbFel!$A$2:$K$18,DK234,1)=1,"Onormalt antal fel",IF(VLOOKUP(AC234,NyPbFel!$A$2:$K$18,DK234,1)=2,"Fler fel än normalt",IF(VLOOKUP(AC234,NyPbFel!$A$2:$K$18,DK234,1)=3,"Normalt antal fel","")))))</f>
        <v/>
      </c>
      <c r="CS234" s="4" t="str">
        <f t="shared" si="72"/>
        <v/>
      </c>
      <c r="CT234" s="4" t="str">
        <f>IF(OR(ISNUMBER(CS234),CS234="0**"),IF(ISNUMBER(CS234),CS234/ABS(CS234)*VLOOKUP(1,SignDiff!$A$3:$K$4,DK234,1),VLOOKUP(1,SignDiff!$A$3:$K$4,DK234,1)),"")</f>
        <v/>
      </c>
      <c r="CU234" s="4" t="str">
        <f>IF(OR(ISNUMBER(CS234),CS234="0**"),IF(ISNUMBER(CS234),CS234/ABS(CS234)*VLOOKUP(1,SignDiff!$A$7:$K$8,DK234,1),VLOOKUP(1,SignDiff!$A$7:$K$8,DK234,1)),"")</f>
        <v/>
      </c>
      <c r="CV234" s="4" t="str">
        <f t="shared" si="73"/>
        <v/>
      </c>
      <c r="CW234" s="4" t="str">
        <f t="shared" si="74"/>
        <v/>
      </c>
      <c r="CX234" s="4" t="str">
        <f>IF(OR(ISNUMBER(CS234),CS234="0**"),IF(CS234="0**",VLOOKUP(0,'IRS-IES'!$A$2:$C$43,2,1),IF(CS234&lt;0,VLOOKUP(ABS(CS234),'IRS-IES'!$A$2:$C$43,2,1),VLOOKUP(ABS(CS234),'IRS-IES'!$A$2:$C$43,3,1))),"")</f>
        <v/>
      </c>
      <c r="CY234" s="4" t="str">
        <f t="shared" si="75"/>
        <v/>
      </c>
      <c r="CZ234" s="4" t="str">
        <f>IF(OR(ISNUMBER(CY234),CY234="0**"),IF(ISNUMBER(CY234),CY234/ABS(CY234)*VLOOKUP(2,SignDiff!$A$3:$K$4,DK234,1),VLOOKUP(2,SignDiff!$A$3:$K$4,DK234,1)),"")</f>
        <v/>
      </c>
      <c r="DA234" s="4" t="str">
        <f>IF(OR(ISNUMBER(CY234),CY234="0**"),IF(ISNUMBER(CY234),CY234/ABS(CY234)*VLOOKUP(2,SignDiff!$A$7:$K$8,DK234,1),VLOOKUP(2,SignDiff!$A$7:$K$8,DK234,1)),"")</f>
        <v/>
      </c>
      <c r="DB234" s="4" t="str">
        <f t="shared" si="76"/>
        <v/>
      </c>
      <c r="DC234" s="4" t="str">
        <f t="shared" si="77"/>
        <v/>
      </c>
      <c r="DD234" s="4" t="str">
        <f>IF(OR(ISNUMBER(CY234),CY234="0**"),IF(CY234="0**",VLOOKUP(0,'ISI-ISS'!$A$2:$C$43,2,1),IF(CY234&lt;0,VLOOKUP(ABS(CY234),'ISI-ISS'!$A$2:$C$43,2,1),VLOOKUP(ABS(CY234),'ISI-ISS'!$A$2:$C$43,3,1))),"")</f>
        <v/>
      </c>
      <c r="DE234" s="4" t="str">
        <f t="shared" si="78"/>
        <v/>
      </c>
      <c r="DF234" s="4" t="str">
        <f>IF(OR(ISNUMBER(DE234),DE234="0**"),IF(ISNUMBER(DE234),DE234/ABS(DE234)*VLOOKUP(2,SignDiff!$A$3:$K$4,DK234,1),VLOOKUP(2,SignDiff!$A$3:$K$4,DK234,1)),"")</f>
        <v/>
      </c>
      <c r="DG234" s="4" t="str">
        <f>IF(OR(ISNUMBER(DE234),DE234="0**"),IF(ISNUMBER(DE234),DE234/ABS(DE234)*VLOOKUP(2,SignDiff!$A$7:$K$8,DK234,1),VLOOKUP(2,SignDiff!$A$7:$K$8,DK234,1)),"")</f>
        <v/>
      </c>
      <c r="DH234" s="4" t="str">
        <f t="shared" si="79"/>
        <v/>
      </c>
      <c r="DI234" s="4" t="str">
        <f t="shared" si="80"/>
        <v/>
      </c>
      <c r="DJ234" s="4" t="str">
        <f>IF(OR(ISNUMBER(DE234),DE234="0**"),IF(DE234="0**",VLOOKUP(0,'ISI-ISM'!$A$2:$C$43,2,1),IF(DE234&lt;0,VLOOKUP(ABS(DE234),'ISI-ISM'!$A$2:$C$43,2,1),VLOOKUP(ABS(DE234),'ISI-ISM'!$A$2:$C$43,3,1))),"")</f>
        <v/>
      </c>
      <c r="DK234" s="4" t="str">
        <f>IF(ISERROR(VLOOKUP(N234,age!$A$2:$C$11,2,1)),"",VLOOKUP(N234,age!$A$2:$C$11,2,1))</f>
        <v/>
      </c>
      <c r="DL234" s="4" t="str">
        <f>IF(ISERROR(VLOOKUP(N234,age!$A$2:$C$11,3,1)),"",VLOOKUP(N234,age!$A$2:$C$11,3,1))</f>
        <v/>
      </c>
      <c r="DM234" s="4">
        <f t="shared" si="67"/>
        <v>0</v>
      </c>
      <c r="DN234" s="4">
        <f t="shared" si="68"/>
        <v>0</v>
      </c>
      <c r="DO234" s="4">
        <f t="shared" si="69"/>
        <v>0</v>
      </c>
      <c r="DP234" s="4">
        <f t="shared" si="70"/>
        <v>0</v>
      </c>
      <c r="DQ234" s="4">
        <f t="shared" si="71"/>
        <v>0</v>
      </c>
      <c r="DR234" s="9" t="str">
        <f t="shared" si="81"/>
        <v/>
      </c>
      <c r="DS234" s="9" t="str">
        <f t="shared" si="82"/>
        <v/>
      </c>
      <c r="DT234" s="9" t="str">
        <f t="shared" si="83"/>
        <v/>
      </c>
      <c r="DU234" s="9" t="str">
        <f t="shared" si="84"/>
        <v/>
      </c>
      <c r="DV234" s="9" t="str">
        <f t="shared" si="85"/>
        <v/>
      </c>
      <c r="DW234" s="9" t="str">
        <f t="shared" si="86"/>
        <v/>
      </c>
      <c r="DX234" s="9" t="str">
        <f t="shared" si="87"/>
        <v/>
      </c>
      <c r="DY234" s="9" t="str">
        <f>IF(AND(ISNUMBER(AJ234),ISNUMBER(DK234)),IF(AJ234-VLOOKUP(BI234,NyFi!$L$2:$V$4,DK234,1)&lt;1,1,AJ234-VLOOKUP(BI234,NyFi!$L$2:$V$4,DK234,1)),"")</f>
        <v/>
      </c>
      <c r="DZ234" s="9" t="str">
        <f>IF(AND(ISNUMBER(DK234),DK234&lt;8),IF(AND(ISNUMBER(AK234),ISNUMBER(DK234)),IF(AK234-VLOOKUP(BI234,NyGs!$L$2:$V$4,DK234,1)&lt;1,1,AK234-VLOOKUP(BI234,NyGs!$L$2:$V$4,DK234,1)),""),"")</f>
        <v/>
      </c>
      <c r="EA234" s="9" t="str">
        <f>IF(AND(ISNUMBER(AL234),ISNUMBER(DK234)),IF(AL234-VLOOKUP(BI234,NyRm!$L$2:$V$4,DK234,1)&lt;1,1,AL234-VLOOKUP(BI234,NyRm!$L$2:$V$4,DK234,1)),"")</f>
        <v/>
      </c>
      <c r="EB234" s="9" t="str">
        <f>IF(AND(ISNUMBER(AM234),ISNUMBER(DK234)),IF(AM234-VLOOKUP(BI234,NyFm!$L$2:$V$4,DK234,1)&lt;1,1,AM234-VLOOKUP(BI234,NyFm!$L$2:$V$4,DK234,1)),"")</f>
        <v/>
      </c>
      <c r="EC234" s="9" t="str">
        <f>IF(AND(ISNUMBER(DK234),DK234&lt;8),IF(AND(ISNUMBER(AN234),ISNUMBER(DK234)),IF(AN234-VLOOKUP(BI234,NyLi1R!$L$2:$V$4,DK234,1)&lt;1,1,AN234-VLOOKUP(BI234,NyLi1R!$L$2:$V$4,DK234,1)),""),"")</f>
        <v/>
      </c>
      <c r="ED234" s="9" t="str">
        <f>IF(AND(ISNUMBER(DK234),DK234&lt;8),IF(AND(ISNUMBER(AO234),ISNUMBER(DK234)),IF(AO234-VLOOKUP(BI234,NyLi1E!$L$2:$V$4,DK234,1)&lt;1,1,AO234-VLOOKUP(BI234,NyLi1E!$L$2:$V$4,DK234,1)),""),"")</f>
        <v/>
      </c>
      <c r="EE234" s="9" t="str">
        <f>IF(AND(ISNUMBER(DK234),DK234&lt;8),IF(AND(ISNUMBER(AP234),ISNUMBER(DK234)),IF(AP234-VLOOKUP(BI234,NyLi1T!$L$2:$V$4,DK234,1)&lt;1,1,AP234-VLOOKUP(BI234,NyLi1T!$L$2:$V$4,DK234,1)),""),"")</f>
        <v/>
      </c>
      <c r="EF234" s="9" t="str">
        <f>IF(AND(ISNUMBER(DK234),DK234&gt;7),IF(AND(ISNUMBER(AQ234),ISNUMBER(DK234)),IF(AQ234-VLOOKUP(BI234,NyLi2R!$L$2:$V$4,DK234,1)&lt;1,1,AQ234-VLOOKUP(BI234,NyLi2R!$L$2:$V$4,DK234,1)),""),"")</f>
        <v/>
      </c>
      <c r="EG234" s="9" t="str">
        <f>IF(AND(ISNUMBER(DK234),DK234&gt;7),IF(AND(ISNUMBER(AR234),ISNUMBER(DK234)),IF(AR234-VLOOKUP(BI234,NyLi2E!$L$2:$V$4,DK234,1)&lt;1,1,AR234-VLOOKUP(BI234,NyLi2E!$L$2:$V$4,DK234,1)),""),"")</f>
        <v/>
      </c>
      <c r="EH234" s="9" t="str">
        <f>IF(AND(ISNUMBER(DK234),DK234&gt;7),IF(AND(ISNUMBER(AS234),ISNUMBER(DK234)),IF(AS234-VLOOKUP(BI234,NyLi2T!$L$2:$V$4,DK234,1)&lt;1,1,AS234-VLOOKUP(BI234,NyLi2T!$L$2:$V$4,DK234,1)),""),"")</f>
        <v/>
      </c>
      <c r="EI234" s="9" t="str">
        <f>IF(AND(ISNUMBER(DK234),DK234&lt;8),IF(AND(ISNUMBER(AT234),ISNUMBER(DK234)),IF(AT234-VLOOKUP(BI234,NySs!$L$2:$V$4,DK234,1)&lt;1,1,AT234-VLOOKUP(BI234,NySs!$L$2:$V$4,DK234,1)),""),"")</f>
        <v/>
      </c>
      <c r="EJ234" s="9" t="str">
        <f>IF(AND(ISNUMBER(DK234),DK234&lt;9),IF(AND(ISNUMBER(AU234),ISNUMBER(DK234)),IF(AU234-VLOOKUP(BI234,NyEo!$L$2:$V$4,DK234,1)&lt;1,1,AU234-VLOOKUP(BI234,NyEo!$L$2:$V$4,DK234,1)),""),"")</f>
        <v/>
      </c>
      <c r="EK234" s="9" t="str">
        <f>IF(AND(ISNUMBER(DK234),DK234&gt;7),IF(AND(ISNUMBER(AV234),ISNUMBER(DK234)),IF(AV234-VLOOKUP(BI234,NyHt!$L$2:$V$4,DK234,1)&lt;1,1,AV234-VLOOKUP(BI234,NyHt!$L$2:$V$4,DK234,1)),""),"")</f>
        <v/>
      </c>
      <c r="EL234" s="9" t="str">
        <f>IF(AND(ISNUMBER(AW234),ISNUMBER(DK234)),IF(AW234-VLOOKUP(BI234,NySiF!$L$2:$V$4,DK234,1)&lt;1,1,AW234-VLOOKUP(BI234,NySiF!$L$2:$V$4,DK234,1)),"")</f>
        <v/>
      </c>
      <c r="EM234" s="9" t="str">
        <f>IF(AND(ISNUMBER(AX234),ISNUMBER(DK234)),IF(AX234-VLOOKUP(BI234,NySiB!$L$2:$V$4,DK234,1)&lt;1,1,AX234-VLOOKUP(BI234,NySiB!$L$2:$V$4,DK234,1)),"")</f>
        <v/>
      </c>
      <c r="EN234" s="9" t="str">
        <f>IF(AND(ISNUMBER(AY234),ISNUMBER(DK234)),IF(AY234-VLOOKUP(BI234,NySiT!$L$2:$V$4,DK234,1)&lt;1,1,AY234-VLOOKUP(BI234,NySiT!$L$2:$V$4,DK234,1)),"")</f>
        <v/>
      </c>
      <c r="EO234" s="9" t="str">
        <f>IF(AND(ISNUMBER(AZ234),ISNUMBER(DK234)),IF(AZ234-VLOOKUP(BI234,NyVs!$L$2:$V$4,DK234,1)&lt;1,1,AZ234-VLOOKUP(BI234,NyVs!$L$2:$V$4,DK234,1)),"")</f>
        <v/>
      </c>
      <c r="EP234" s="9" t="str">
        <f>IF(AND(ISNUMBER(BA234),ISNUMBER(DK234)),IF(BA234-VLOOKUP(BI234,NyPp!$L$2:$V$4,DK234,1)&lt;1,1,BA234-VLOOKUP(BI234,NyPp!$L$2:$V$4,DK234,1)),"")</f>
        <v/>
      </c>
      <c r="EQ234" s="9" t="str">
        <f>IF(AND(ISNUMBER(BB234),ISNUMBER(DK234)),IF(BB234-VLOOKUP(BI234,NyIGS!$L$2:$V$4,DK234,1)&lt;40,40,BB234-VLOOKUP(BI234,NyIGS!$L$2:$V$4,DK234,1)),"")</f>
        <v/>
      </c>
      <c r="ER234" s="9" t="str">
        <f>IF(AND(ISNUMBER(BC234),ISNUMBER(DK234)),IF(BC234-VLOOKUP(BI234,NyIRS!$L$2:$V$4,DK234,1)&lt;40,40,BC234-VLOOKUP(BI234,NyIRS!$L$2:$V$4,DK234,1)),"")</f>
        <v/>
      </c>
      <c r="ES234" s="9" t="str">
        <f>IF(AND(ISNUMBER(BD234),ISNUMBER(DK234)),IF(BD234-VLOOKUP(BI234,NyIES!$L$2:$V$4,DK234,1)&lt;40,40,BD234-VLOOKUP(BI234,NyIES!$L$2:$V$4,DK234,1)),"")</f>
        <v/>
      </c>
      <c r="ET234" s="9" t="str">
        <f>IF(AND(ISNUMBER(BE234),ISNUMBER(DK234)),IF(BE234-VLOOKUP(BI234,NyISI!$L$2:$V$4,DK234,1)&lt;40,40,BE234-VLOOKUP(BI234,NyISI!$L$2:$V$4,DK234,1)),"")</f>
        <v/>
      </c>
      <c r="EU234" s="9" t="str">
        <f>IF(AND(ISNUMBER(DK234),DK234&lt;8),IF(AND(ISNUMBER(BF234),ISNUMBER(DK234)),IF(BF234-VLOOKUP(BI234,NyISS!$L$2:$V$4,DK234,1)&lt;40,40,BF234-VLOOKUP(BI234,NyISS!$L$2:$V$4,DK234,1)),""),"")</f>
        <v/>
      </c>
      <c r="EV234" s="9" t="str">
        <f>IF(AND(ISNUMBER(DK234),DK234&gt;7),IF(AND(ISNUMBER(BG234),ISNUMBER(DK234)),IF(BG234-VLOOKUP(BI234,NyISM!$L$2:$V$4,DK234,1)&lt;40,40,BG234-VLOOKUP(BI234,NyISM!$L$2:$V$4,DK234,1)),""),"")</f>
        <v/>
      </c>
      <c r="EW234" s="9" t="str">
        <f>IF(AND(ISNUMBER(BH234),ISNUMBER(DK234)),IF(BH234-VLOOKUP(BI234,NyIAM!$L$2:$V$4,DK234,1)&lt;40,40,BH234-VLOOKUP(BI234,NyIAM!$L$2:$V$4,DK234,1)),"")</f>
        <v/>
      </c>
      <c r="EX234" s="9" t="str">
        <f>IF(AND(ISNUMBER(AJ234),ISNUMBER(DK234)),IF(AJ234+VLOOKUP(BI234,NyFi!$L$2:$V$4,DK234,1)&gt;19,19,AJ234+VLOOKUP(BI234,NyFi!$L$2:$V$4,DK234,1)),"")</f>
        <v/>
      </c>
      <c r="EY234" s="9" t="str">
        <f>IF(AND(ISNUMBER(DK234),DK234&lt;8),IF(AND(ISNUMBER(AK234),ISNUMBER(DK234)),IF(AK234+VLOOKUP(BI234,NyGs!$L$2:$V$4,DK234,1)&gt;19,19,AK234+VLOOKUP(BI234,NyGs!$L$2:$V$4,DK234,1)),""),"")</f>
        <v/>
      </c>
      <c r="EZ234" s="9" t="str">
        <f>IF(AND(ISNUMBER(AL234),ISNUMBER(DK234)),IF(AL234+VLOOKUP(BI234,NyRm!$L$2:$V$4,DK234,1)&gt;19,19,AL234+VLOOKUP(BI234,NyRm!$L$2:$V$4,DK234,1)),"")</f>
        <v/>
      </c>
      <c r="FA234" s="9" t="str">
        <f>IF(AND(ISNUMBER(AM234),ISNUMBER(DK234)),IF(AM234+VLOOKUP(BI234,NyFm!$L$2:$V$4,DK234,1)&gt;19,19,AM234+VLOOKUP(BI234,NyFm!$L$2:$V$4,DK234,1)),"")</f>
        <v/>
      </c>
      <c r="FB234" s="9" t="str">
        <f>IF(AND(ISNUMBER(DK234),DK234&lt;8),IF(AND(ISNUMBER(AN234),ISNUMBER(DK234)),IF(AN234+VLOOKUP(BI234,NyLi1R!$L$2:$V$4,DK234,1)&gt;19,19,AN234+VLOOKUP(BI234,NyLi1R!$L$2:$V$4,DK234,1)),""),"")</f>
        <v/>
      </c>
      <c r="FC234" s="9" t="str">
        <f>IF(AND(ISNUMBER(DK234),DK234&lt;8),IF(AND(ISNUMBER(AO234),ISNUMBER(DK234)),IF(AO234+VLOOKUP(BI234,NyLi1E!$L$2:$V$4,DK234,1)&gt;19,19,AO234+VLOOKUP(BI234,NyLi1E!$L$2:$V$4,DK234,1)),""),"")</f>
        <v/>
      </c>
      <c r="FD234" s="9" t="str">
        <f>IF(AND(ISNUMBER(DK234),DK234&lt;8),IF(AND(ISNUMBER(AP234),ISNUMBER(DK234)),IF(AP234+VLOOKUP(BI234,NyLi1T!$L$2:$V$4,DK234,1)&gt;19,19,AP234+VLOOKUP(BI234,NyLi1T!$L$2:$V$4,DK234,1)),""),"")</f>
        <v/>
      </c>
      <c r="FE234" s="9" t="str">
        <f>IF(AND(ISNUMBER(DK234),DK234&gt;7),IF(AND(ISNUMBER(AQ234),ISNUMBER(DK234)),IF(AQ234+VLOOKUP(BI234,NyLi2R!$L$2:$V$4,DK234,1)&gt;19,19,AQ234+VLOOKUP(BI234,NyLi2R!$L$2:$V$4,DK234,1)),""),"")</f>
        <v/>
      </c>
      <c r="FF234" s="9" t="str">
        <f>IF(AND(ISNUMBER(DK234),DK234&gt;7),IF(AND(ISNUMBER(AR234),ISNUMBER(DK234)),IF(AR234+VLOOKUP(BI234,NyLi2E!$L$2:$V$4,DK234,1)&gt;19,19,AR234+VLOOKUP(BI234,NyLi2E!$L$2:$V$4,DK234,1)),""),"")</f>
        <v/>
      </c>
      <c r="FG234" s="9" t="str">
        <f>IF(AND(ISNUMBER(DK234),DK234&gt;7),IF(AND(ISNUMBER(AS234),ISNUMBER(DK234)),IF(AS234+VLOOKUP(BI234,NyLi2T!$L$2:$V$4,DK234,1)&gt;19,19,AS234+VLOOKUP(BI234,NyLi2T!$L$2:$V$4,DK234,1)),""),"")</f>
        <v/>
      </c>
      <c r="FH234" s="9" t="str">
        <f>IF(AND(ISNUMBER(DK234),DK234&lt;8),IF(AND(ISNUMBER(AT234),ISNUMBER(DK234)),IF(AT234+VLOOKUP(BI234,NySs!$L$2:$V$4,DK234,1)&gt;19,19,AT234+VLOOKUP(BI234,NySs!$L$2:$V$4,DK234,1)),""),"")</f>
        <v/>
      </c>
      <c r="FI234" s="9" t="str">
        <f>IF(AND(ISNUMBER(DK234),DK234&lt;9),IF(AND(ISNUMBER(AU234),ISNUMBER(DK234)),IF(AU234+VLOOKUP(BI234,NyEo!$L$2:$V$4,DK234,1)&gt;19,19,AU234+VLOOKUP(BI234,NyEo!$L$2:$V$4,DK234,1)),""),"")</f>
        <v/>
      </c>
      <c r="FJ234" s="9" t="str">
        <f>IF(AND(ISNUMBER(DK234),DK234&gt;7),IF(AND(ISNUMBER(AV234),ISNUMBER(DK234)),IF(AV234+VLOOKUP(BI234,NyHt!$L$2:$V$4,DK234,1)&gt;19,19,AV234+VLOOKUP(BI234,NyHt!$L$2:$V$4,DK234,1)),""),"")</f>
        <v/>
      </c>
      <c r="FK234" s="9" t="str">
        <f>IF(AND(ISNUMBER(AW234),ISNUMBER(DK234)),IF(AW234+VLOOKUP(BI234,NySiF!$L$2:$V$4,DK234,1)&gt;19,19,AW234+VLOOKUP(BI234,NySiF!$L$2:$V$4,DK234,1)),"")</f>
        <v/>
      </c>
      <c r="FL234" s="9" t="str">
        <f>IF(AND(ISNUMBER(AX234),ISNUMBER(DK234)),IF(AX234+VLOOKUP(BI234,NySiB!$L$2:$V$4,DK234,1)&gt;19,19,AX234+VLOOKUP(BI234,NySiB!$L$2:$V$4,DK234,1)),"")</f>
        <v/>
      </c>
      <c r="FM234" s="9" t="str">
        <f>IF(AND(ISNUMBER(AY234),ISNUMBER(DK234)),IF(AY234+VLOOKUP(BI234,NySiT!$L$2:$V$4,DK234,1)&gt;19,19,AY234+VLOOKUP(BI234,NySiT!$L$2:$V$4,DK234,1)),"")</f>
        <v/>
      </c>
      <c r="FN234" s="9" t="str">
        <f>IF(AND(ISNUMBER(AZ234),ISNUMBER(DK234)),IF(AZ234+VLOOKUP(BI234,NyVs!$L$2:$V$4,DK234,1)&gt;19,19,AZ234+VLOOKUP(BI234,NyVs!$L$2:$V$4,DK234,1)),"")</f>
        <v/>
      </c>
      <c r="FO234" s="9" t="str">
        <f>IF(AND(ISNUMBER(BA234),ISNUMBER(DK234)),IF(BA234+VLOOKUP(BI234,NyPp!$L$2:$V$4,DK234,1)&gt;19,19,BA234+VLOOKUP(BI234,NyPp!$L$2:$V$4,DK234,1)),"")</f>
        <v/>
      </c>
      <c r="FP234" s="9" t="str">
        <f>IF(AND(ISNUMBER(BB234),ISNUMBER(DK234)),IF(BB234+VLOOKUP(BI234,NyIGS!$L$2:$V$4,DK234,1)&gt;160,160,BB234+VLOOKUP(BI234,NyIGS!$L$2:$V$4,DK234,1)),"")</f>
        <v/>
      </c>
      <c r="FQ234" s="9" t="str">
        <f>IF(AND(ISNUMBER(BC234),ISNUMBER(DK234)),IF(BC234+VLOOKUP(BI234,NyIRS!$L$2:$V$4,DK234,1)&gt;160,160,BC234+VLOOKUP(BI234,NyIRS!$L$2:$V$4,DK234,1)),"")</f>
        <v/>
      </c>
      <c r="FR234" s="9" t="str">
        <f>IF(AND(ISNUMBER(BD234),ISNUMBER(DK234)),IF(BD234+VLOOKUP(BI234,NyIES!$L$2:$V$4,DK234,1)&gt;160,160, BD234+VLOOKUP(BI234,NyIES!$L$2:$V$4,DK234,1)),"")</f>
        <v/>
      </c>
      <c r="FS234" s="9" t="str">
        <f>IF(AND(ISNUMBER(BE234),ISNUMBER(DK234)),IF(BE234+VLOOKUP(BI234,NyISI!$L$2:$V$4,DK234,1)&gt;160,160,BE234+VLOOKUP(BI234,NyISI!$L$2:$V$4,DK234,1)),"")</f>
        <v/>
      </c>
      <c r="FT234" s="9" t="str">
        <f>IF(AND(ISNUMBER(DK234),DK234&lt;8),IF(AND(ISNUMBER(BF234),ISNUMBER(DK234)),IF(BF234+VLOOKUP(BI234,NyISS!$L$2:$V$4,DK234,1)&gt;160,160,BF234+VLOOKUP(BI234,NyISS!$L$2:$V$4,DK234,1)),""),"")</f>
        <v/>
      </c>
      <c r="FU234" s="9" t="str">
        <f>IF(AND(ISNUMBER(DK234),DK234&gt;7),IF(AND(ISNUMBER(BG234),ISNUMBER(DK234)),IF(BG234+VLOOKUP(BI234,NyISM!$L$2:$V$4,DK234,1)&gt;160,160,BG234+VLOOKUP(BI234,NyISM!$L$2:$V$4,DK234,1)),""),"")</f>
        <v/>
      </c>
      <c r="FV234" s="9" t="str">
        <f>IF(AND(ISNUMBER(BH234),ISNUMBER(DK234)),IF(BH234+VLOOKUP(BI234,NyIAM!$L$2:$V$4,DK234,1)&gt;160,160,BH234+VLOOKUP(BI234,NyIAM!$L$2:$V$4,DK234,1)),"")</f>
        <v/>
      </c>
    </row>
    <row r="235" spans="1:178" x14ac:dyDescent="0.2">
      <c r="A235" s="51"/>
      <c r="B235" s="51"/>
      <c r="C235" s="51"/>
      <c r="D235" s="51"/>
      <c r="E235" s="51"/>
      <c r="F235" s="51"/>
      <c r="G235" s="51"/>
      <c r="H235" s="51"/>
      <c r="I235" s="51"/>
      <c r="J235" s="52"/>
      <c r="K235" s="52"/>
      <c r="L235" s="53"/>
      <c r="M235" s="53"/>
      <c r="N235" s="58" t="str">
        <f t="shared" si="66"/>
        <v/>
      </c>
      <c r="O235" s="53"/>
      <c r="P235" s="53"/>
      <c r="Q235" s="53"/>
      <c r="R235" s="53"/>
      <c r="S235" s="53"/>
      <c r="T235" s="53"/>
      <c r="U235" s="53"/>
      <c r="V235" s="53"/>
      <c r="W235" s="53"/>
      <c r="X235" s="53"/>
      <c r="Y235" s="53"/>
      <c r="Z235" s="53"/>
      <c r="AA235" s="53"/>
      <c r="AB235" s="53"/>
      <c r="AC235" s="53"/>
      <c r="AD235" s="53"/>
      <c r="AE235" s="53"/>
      <c r="AF235" s="53"/>
      <c r="AG235" s="53"/>
      <c r="AH235" s="53"/>
      <c r="AI235" s="53"/>
      <c r="AJ235" s="4" t="str">
        <f>IF(O235="","",IF(ISNUMBER(N235),VLOOKUP(O235,NyFi!$A$2:$K$40,DK235),""))</f>
        <v/>
      </c>
      <c r="AK235" s="4" t="str">
        <f>IF(P235="","",IF(AND(ISNUMBER(N235),DK235&lt;8),VLOOKUP(P235,NyGs!$A$2:$G$41,DK235),""))</f>
        <v/>
      </c>
      <c r="AL235" s="4" t="str">
        <f>IF(AA235="","",IF(ISNUMBER(N235),VLOOKUP(AA235,NyRm!$A$2:$K$56,DK235),""))</f>
        <v/>
      </c>
      <c r="AM235" s="4" t="str">
        <f>IF(Z235="","",IF(ISNUMBER(N235),VLOOKUP(Z235,NyFm!$A$2:$K$46,DK235),""))</f>
        <v/>
      </c>
      <c r="AN235" s="4" t="str">
        <f>IF(U235="","",IF(AND(ISNUMBER(N235),DK235&lt;8),VLOOKUP(U235,NyLi1R!$A$2:$G$20,DK235),""))</f>
        <v/>
      </c>
      <c r="AO235" s="4" t="str">
        <f>IF(V235="","",IF(AND(ISNUMBER(N235),DK235&lt;8),VLOOKUP(V235,NyLi1E!$A$2:$G$20,DK235),""))</f>
        <v/>
      </c>
      <c r="AP235" s="4" t="str">
        <f>IF(AND(ISNUMBER(N235),ISNUMBER(AN235),ISNUMBER(AO235),DK235&lt;8),VLOOKUP(AN235+AO235,NyLi1T!$A$2:$G$40,DK235),"")</f>
        <v/>
      </c>
      <c r="AQ235" s="4" t="str">
        <f>IF(W235="","",IF(AND(ISNUMBER(N235),DK235&gt;7),VLOOKUP(W235,NyLi2R!$A$2:$K$20,DK235),""))</f>
        <v/>
      </c>
      <c r="AR235" s="4" t="str">
        <f>IF(X235="","",IF(AND(ISNUMBER(N235),DK235&gt;7),VLOOKUP(X235,NyLi2E!$A$2:$K$20,DK235),""))</f>
        <v/>
      </c>
      <c r="AS235" s="4" t="str">
        <f>IF(AND(ISNUMBER(N235),ISNUMBER(AQ235),ISNUMBER(AR235),DK235&gt;7),VLOOKUP(AQ235+AR235,NyLi2T!$A$2:$K$40,DK235),"")</f>
        <v/>
      </c>
      <c r="AT235" s="4" t="str">
        <f>IF(AE235="","",IF(AND(ISNUMBER(N235),DK235&lt;8),VLOOKUP(AE235,NySs!$A$2:$G$28,DK235),""))</f>
        <v/>
      </c>
      <c r="AU235" s="4" t="str">
        <f>IF(AD235="","",IF(AND(ISNUMBER(N235),DK235&lt;9),VLOOKUP(AD235,NyEo!$A$2:$H$22,DK235),""))</f>
        <v/>
      </c>
      <c r="AV235" s="4" t="str">
        <f>IF(Q235="","",IF(AND(ISNUMBER(N235),DK235&gt;7),VLOOKUP(Q235,NyHt!$A$2:$K$17,DK235),""))</f>
        <v/>
      </c>
      <c r="AW235" s="4" t="str">
        <f>IF(R235="","",IF(ISNUMBER(N235),VLOOKUP(R235,NySiF!$A$2:$K$18,DK235),""))</f>
        <v/>
      </c>
      <c r="AX235" s="4" t="str">
        <f>IF(S235="","",IF(ISNUMBER(N235),VLOOKUP(S235,NySiB!$A$2:$K$16,DK235),""))</f>
        <v/>
      </c>
      <c r="AY235" s="4" t="str">
        <f>IF(T235="","",IF(ISNUMBER(N235),VLOOKUP(T235,NySiT!$A$2:$K$32,DK235),""))</f>
        <v/>
      </c>
      <c r="AZ235" s="4" t="str">
        <f>IF(Y235="","",IF(ISNUMBER(N235),VLOOKUP(Y235,NyVs!$A$2:$K$86,DK235),""))</f>
        <v/>
      </c>
      <c r="BA235" s="4" t="str">
        <f>IF(AI235="","",IF(ISNUMBER(N235),VLOOKUP(AI235,NyPp!$A$2:$K$202,DK235),""))</f>
        <v/>
      </c>
      <c r="BB235" s="4" t="str">
        <f>IF(AND(ISNUMBER(AJ235),ISNUMBER(AK235),ISNUMBER(AL235),ISNUMBER(AM235),DK235&lt;8),IF(COUNTIF(O235,0)+COUNTIF(P235,0)+COUNTIF(AA235,0)+COUNTIF(Z235,0)&gt;1,"",VLOOKUP(AJ235+AK235+AL235+AM235,NyIGS!$A$2:$K$78,DK235)),IF(AND(ISNUMBER(AJ235),ISNUMBER(AL235),ISNUMBER(AM235),ISNUMBER(AS235),DK235&gt;7),IF(COUNTIF(O235,0)+COUNTIF(AA235,0)+COUNTIF(Z235,0)+AND(COUNTIF(W235,0),COUNTIF(X235,0))&gt;1,"",VLOOKUP(AJ235+AL235+AM235+AS235,NyIGS!$A$2:$K$78,DK235)),""))</f>
        <v/>
      </c>
      <c r="BC235" s="4" t="str">
        <f>IF(AND(ISNUMBER(AJ235),ISNUMBER(AN235),ISNUMBER(AT235),DK235&lt;8),IF(COUNTIF(O235,0)+COUNTIF(U235,0)+COUNTIF(AE235,0)&gt;1,"",VLOOKUP(AJ235+AN235+AT235,NyIRS!$A$2:$K$59,DK235)),IF(AND(ISNUMBER(AJ235),ISNUMBER(AQ235),DK235&gt;7),IF(COUNTIF(O235,0)+COUNTIF(W235,0)&gt;1,"",VLOOKUP(AJ235+AQ235,NyIRS!$A$2:$K$59,DK235)),""))</f>
        <v/>
      </c>
      <c r="BD235" s="4" t="str">
        <f>IF(AND(ISNUMBER(AK235),ISNUMBER(AL235),ISNUMBER(AM235),DK235&lt;8),IF(COUNTIF(P235,0)+COUNTIF(AA235,0)+COUNTIF(Z235,0)&gt;1,"",VLOOKUP(AK235+AL235+AM235,NyIES!$A$2:$K$59,DK235)),IF(AND(ISNUMBER(AL235),ISNUMBER(AM235),ISNUMBER(AR235),DK235&gt;7),IF(COUNTIF(AA235,0)+COUNTIF(Z235,0)+COUNTIF(X235,0)&gt;1,"",VLOOKUP(AL235+AM235+AR235,NyIES!$A$2:$K$59,DK235)),""))</f>
        <v/>
      </c>
      <c r="BE235" s="4" t="str">
        <f>IF(AND(ISNUMBER(AJ235),ISNUMBER(AP235),ISNUMBER(AU235),DK235&lt;8),IF(COUNTIF(O235,0)+AND(COUNTIF(U235,0),COUNTIF(V235,0))+COUNTIF(AD235,0)&gt;1,"",VLOOKUP(AJ235+AP235+AU235,NyISI!$A$2:$K$59,DK235)),IF(AND(ISNUMBER(AS235),ISNUMBER(AU235),ISNUMBER(AV235),DK235=8),IF(COUNTIF(AD235,0)+COUNTIF(Q235,0)+AND(COUNTIF(W235,0),COUNTIF(X235,0))&gt;1,"",VLOOKUP(AS235+AU235+AV235,NyISI!$A$2:$K$59,DK235)),IF(AND(ISNUMBER(AS235),ISNUMBER(AV235),DK235&gt;8),IF(COUNTIF(Q235,0)+AND(COUNTIF(W235,0),COUNTIF(X235,0))&gt;1,"",VLOOKUP(AS235+AV235,NyISI!$A$2:$K$59,DK235)),"")))</f>
        <v/>
      </c>
      <c r="BF235" s="4" t="str">
        <f>IF(AND(ISNUMBER(AT235),ISNUMBER(AK235),ISNUMBER(AL235),ISNUMBER(AM235),DK235&lt;8),IF(COUNTIF(P235,0)+COUNTIF(AA235,0)+COUNTIF(Z235,0)+COUNTIF(AE235,0)&gt;1,"",VLOOKUP(AT235+AK235+AL235+AM235,NyISS!$A$2:$G$78,DK235)),"")</f>
        <v/>
      </c>
      <c r="BG235" s="4" t="str">
        <f>IF(AND(ISNUMBER(AJ235),ISNUMBER(AL235),ISNUMBER(AM235),DK235&gt;7),IF(COUNTIF(O235,0)+COUNTIF(AA235,0)+COUNTIF(Z235,0)&gt;1,"",VLOOKUP(AJ235+AL235+AM235,NyISM!$A$2:$K$59,DK235)),"")</f>
        <v/>
      </c>
      <c r="BH235" s="4" t="str">
        <f>IF(AND(ISNUMBER(AY235),ISNUMBER(AZ235)),IF(COUNTIF(T235,0)+COUNTIF(Y235,0)&gt;1,"",VLOOKUP(AY235+AZ235,NyIAM!$A$2:$K$40,DK235)),"")</f>
        <v/>
      </c>
      <c r="BJ235" s="4" t="str">
        <f>IF(ISNUMBER(BB235),VLOOKUP(BB235,Percentil!$A$2:$B$122,2,1),"")</f>
        <v/>
      </c>
      <c r="BK235" s="4" t="str">
        <f>IF(ISNUMBER(BC235),VLOOKUP(BC235,Percentil!$A$2:$B$122,2,1),"")</f>
        <v/>
      </c>
      <c r="BL235" s="4" t="str">
        <f>IF(ISNUMBER(BD235),VLOOKUP(BD235,Percentil!$A$2:$B$122,2,1),"")</f>
        <v/>
      </c>
      <c r="BM235" s="4" t="str">
        <f>IF(ISNUMBER(BE235),VLOOKUP(BE235,Percentil!$A$2:$B$122,2,1),"")</f>
        <v/>
      </c>
      <c r="BN235" s="4" t="str">
        <f>IF(ISNUMBER(BF235),VLOOKUP(BF235,Percentil!$A$2:$B$122,2,1),"")</f>
        <v/>
      </c>
      <c r="BO235" s="4" t="str">
        <f>IF(ISNUMBER(BG235),VLOOKUP(BG235,Percentil!$A$2:$B$122,2,1),"")</f>
        <v/>
      </c>
      <c r="BP235" s="4" t="str">
        <f>IF(ISNUMBER(BH235),VLOOKUP(BH235,Percentil!$A$2:$B$122,2,1),"")</f>
        <v/>
      </c>
      <c r="BQ235" s="4" t="str">
        <f>IF(AND(ISNUMBER(AJ235),ISNUMBER(DK235)),IF(AJ235-VLOOKUP(BI235,NyFi!$L$2:$V$4,DK235,1)&lt;1,1 &amp; " - " &amp; AJ235+VLOOKUP(BI235,NyFi!$L$2:$V$4,DK235,1),IF(AJ235+VLOOKUP(BI235,NyFi!$L$2:$V$4,DK235,1)&gt;19,AJ235-VLOOKUP(BI235,NyFi!$L$2:$V$4,DK235,1) &amp; " - " &amp; 19,AJ235-VLOOKUP(BI235,NyFi!$L$2:$V$4,DK235,1) &amp; " - " &amp; AJ235+VLOOKUP(BI235,NyFi!$L$2:$V$4,DK235,1))),"")</f>
        <v/>
      </c>
      <c r="BR235" s="4" t="str">
        <f>IF(AND(ISNUMBER(DK235),DK235&lt;8),IF(AND(ISNUMBER(AK235),ISNUMBER(DK235)),IF(AK235-VLOOKUP(BI235,NyGs!$L$2:$V$4,DK235,1)&lt;1,1 &amp; " - " &amp; AK235+VLOOKUP(BI235,NyGs!$L$2:$V$4,DK235,1),IF(AK235+VLOOKUP(BI235,NyGs!$L$2:$V$4,DK235,1)&gt;19,AK235-VLOOKUP(BI235,NyGs!$L$2:$V$4,DK235,1) &amp; " - " &amp; 19,AK235-VLOOKUP(BI235,NyGs!$L$2:$V$4,DK235,1) &amp; " - " &amp; AK235+VLOOKUP(BI235,NyGs!$L$2:$V$4,DK235,1))),""),"")</f>
        <v/>
      </c>
      <c r="BS235" s="4" t="str">
        <f>IF(AND(ISNUMBER(AL235),ISNUMBER(DK235)),IF(AL235-VLOOKUP(BI235,NyRm!$L$2:$V$4,DK235,1)&lt;1,1 &amp; " - " &amp; AL235+VLOOKUP(BI235,NyRm!$L$2:$V$4,DK235,1),IF(AL235+VLOOKUP(BI235,NyRm!$L$2:$V$4,DK235,1)&gt;19,AL235-VLOOKUP(BI235,NyRm!$L$2:$V$4,DK235,1) &amp; " - " &amp; 19,AL235-VLOOKUP(BI235,NyRm!$L$2:$V$4,DK235,1) &amp; " - " &amp; AL235+VLOOKUP(BI235,NyRm!$L$2:$V$4,DK235,1))),"")</f>
        <v/>
      </c>
      <c r="BT235" s="4" t="str">
        <f>IF(AND(ISNUMBER(AM235),ISNUMBER(DK235)),IF(AM235-VLOOKUP(BI235,NyFm!$L$2:$V$4,DK235,1)&lt;1,1 &amp; " - " &amp; AM235+VLOOKUP(BI235,NyFm!$L$2:$V$4,DK235,1),IF(AM235+VLOOKUP(BI235,NyFm!$L$2:$V$4,DK235,1)&gt;19,AM235-VLOOKUP(BI235,NyFm!$L$2:$V$4,DK235,1) &amp; " - " &amp; 19,AM235-VLOOKUP(BI235,NyFm!$L$2:$V$4,DK235,1) &amp; " - " &amp; AM235+VLOOKUP(BI235,NyFm!$L$2:$V$4,DK235,1))),"")</f>
        <v/>
      </c>
      <c r="BU235" s="4" t="str">
        <f>IF(AND(ISNUMBER(DK235),DK235&lt;8),IF(AND(ISNUMBER(AN235),ISNUMBER(DK235)),IF(AN235-VLOOKUP(BI235,NyLi1R!$L$2:$V$4,DK235,1)&lt;1,1 &amp; " - " &amp; AN235+VLOOKUP(BI235,NyLi1R!$L$2:$V$4,DK235,1),IF(AN235+VLOOKUP(BI235,NyLi1R!$L$2:$V$4,DK235,1)&gt;19,AN235-VLOOKUP(BI235,NyLi1R!$L$2:$V$4,DK235,1) &amp; " - " &amp; 19,AN235-VLOOKUP(BI235,NyLi1R!$L$2:$V$4,DK235,1) &amp; " - " &amp; AN235+VLOOKUP(BI235,NyLi1R!$L$2:$V$4,DK235,1))),""),"")</f>
        <v/>
      </c>
      <c r="BV235" s="4" t="str">
        <f>IF(AND(ISNUMBER(DK235),DK235&lt;8),IF(AND(ISNUMBER(AO235),ISNUMBER(DK235)),IF(AO235-VLOOKUP(BI235,NyLi1E!$L$2:$V$4,DK235,1)&lt;1,1 &amp; " - " &amp; AO235+VLOOKUP(BI235,NyLi1E!$L$2:$V$4,DK235,1),IF(AO235+VLOOKUP(BI235,NyLi1E!$L$2:$V$4,DK235,1)&gt;19,AO235-VLOOKUP(BI235,NyLi1E!$L$2:$V$4,DK235,1) &amp; " - " &amp; 19,AO235-VLOOKUP(BI235,NyLi1E!$L$2:$V$4,DK235,1) &amp; " - " &amp; AO235+VLOOKUP(BI235,NyLi1E!$L$2:$V$4,DK235,1))),""),"")</f>
        <v/>
      </c>
      <c r="BW235" s="4" t="str">
        <f>IF(AND(ISNUMBER(DK235),DK235&lt;8),IF(AND(ISNUMBER(AP235),ISNUMBER(DK235)),IF(AP235-VLOOKUP(BI235,NyLi1T!$L$2:$V$4,DK235,1)&lt;1,1 &amp; " - " &amp; AP235+VLOOKUP(BI235,NyLi1T!$L$2:$V$4,DK235,1),IF(AP235+VLOOKUP(BI235,NyLi1T!$L$2:$V$4,DK235,1)&gt;19,AP235-VLOOKUP(BI235,NyLi1T!$L$2:$V$4,DK235,1) &amp; " - " &amp; 19,AP235-VLOOKUP(BI235,NyLi1T!$L$2:$V$4,DK235,1) &amp; " - " &amp; AP235+VLOOKUP(BI235,NyLi1T!$L$2:$V$4,DK235,1))),""),"")</f>
        <v/>
      </c>
      <c r="BX235" s="4" t="str">
        <f>IF(AND(ISNUMBER(DK235),DK235&gt;7),IF(AND(ISNUMBER(AQ235),ISNUMBER(DK235)),IF(AQ235-VLOOKUP(BI235,NyLi2R!$L$2:$V$4,DK235,1)&lt;1,1 &amp; " - " &amp; AQ235+VLOOKUP(BI235,NyLi2R!$L$2:$V$4,DK235,1),IF(AQ235+VLOOKUP(BI235,NyLi2R!$L$2:$V$4,DK235,1)&gt;19,AQ235-VLOOKUP(BI235,NyLi2R!$L$2:$V$4,DK235,1) &amp; " - " &amp; 19,AQ235-VLOOKUP(BI235,NyLi2R!$L$2:$V$4,DK235,1) &amp; " - " &amp; AQ235+VLOOKUP(BI235,NyLi2R!$L$2:$V$4,DK235,1))),""),"")</f>
        <v/>
      </c>
      <c r="BY235" s="4" t="str">
        <f>IF(AND(ISNUMBER(DK235),DK235&gt;7),IF(AND(ISNUMBER(AR235),ISNUMBER(DK235)),IF(AR235-VLOOKUP(BI235,NyLi2E!$L$2:$V$4,DK235,1)&lt;1,1 &amp; " - " &amp; AR235+VLOOKUP(BI235,NyLi2E!$L$2:$V$4,DK235,1),IF(AR235+VLOOKUP(BI235,NyLi2E!$L$2:$V$4,DK235,1)&gt;19,AR235-VLOOKUP(BI235,NyLi2E!$L$2:$V$4,DK235,1) &amp; " - " &amp; 19,AR235-VLOOKUP(BI235,NyLi2E!$L$2:$V$4,DK235,1) &amp; " - " &amp; AR235+VLOOKUP(BI235,NyLi2E!$L$2:$V$4,DK235,1))),""),"")</f>
        <v/>
      </c>
      <c r="BZ235" s="4" t="str">
        <f>IF(AND(ISNUMBER(DK235),DK235&gt;7),IF(AND(ISNUMBER(AS235),ISNUMBER(DK235)),IF(AS235-VLOOKUP(BI235,NyLi2T!$L$2:$V$4,DK235,1)&lt;1,1 &amp; " - " &amp; AS235+VLOOKUP(BI235,NyLi2T!$L$2:$V$4,DK235,1),IF(AS235+VLOOKUP(BI235,NyLi2T!$L$2:$V$4,DK235,1)&gt;19,AS235-VLOOKUP(BI235,NyLi2T!$L$2:$V$4,DK235,1) &amp; " - " &amp; 19,AS235-VLOOKUP(BI235,NyLi2T!$L$2:$V$4,DK235,1) &amp; " - " &amp; AS235+VLOOKUP(BI235,NyLi2T!$L$2:$V$4,DK235,1))),""),"")</f>
        <v/>
      </c>
      <c r="CA235" s="4" t="str">
        <f>IF(AND(ISNUMBER(DK235),DK235&lt;8),IF(AND(ISNUMBER(AT235),ISNUMBER(DK235)),IF(AT235-VLOOKUP(BI235,NySs!$L$2:$V$4,DK235,1)&lt;1,1 &amp; " - " &amp; AT235+VLOOKUP(BI235,NySs!$L$2:$V$4,DK235,1),IF(AT235+VLOOKUP(BI235,NySs!$L$2:$V$4,DK235,1)&gt;19,AT235-VLOOKUP(BI235,NySs!$L$2:$V$4,DK235,1) &amp; " - " &amp; 19,AT235-VLOOKUP(BI235,NySs!$L$2:$V$4,DK235,1) &amp; " - " &amp; AT235+VLOOKUP(BI235,NySs!$L$2:$V$4,DK235,1))),""),"")</f>
        <v/>
      </c>
      <c r="CB235" s="4" t="str">
        <f>IF(AND(ISNUMBER(DK235),DK235&lt;9),IF(AND(ISNUMBER(AU235),ISNUMBER(DK235)),IF(AU235-VLOOKUP(BI235,NyEo!$L$2:$V$4,DK235,1)&lt;1,1 &amp; " - " &amp; AU235+VLOOKUP(BI235,NyEo!$L$2:$V$4,DK235,1),IF(AU235+VLOOKUP(BI235,NyEo!$L$2:$V$4,DK235,1)&gt;19,AU235-VLOOKUP(BI235,NyEo!$L$2:$V$4,DK235,1) &amp; " - " &amp; 19,AU235-VLOOKUP(BI235,NyEo!$L$2:$V$4,DK235,1) &amp; " - " &amp; AU235+VLOOKUP(BI235,NyEo!$L$2:$V$4,DK235,1))),""),"")</f>
        <v/>
      </c>
      <c r="CC235" s="4" t="str">
        <f>IF(AND(ISNUMBER(DK235),DK235&gt;7),IF(AND(ISNUMBER(AV235),ISNUMBER(DK235)),IF(AV235-VLOOKUP(BI235,NyHt!$L$2:$V$4,DK235,1)&lt;1,1 &amp; " - " &amp; AV235+VLOOKUP(BI235,NyHt!$L$2:$V$4,DK235,1),IF(AV235+VLOOKUP(BI235,NyHt!$L$2:$V$4,DK235,1)&gt;19,AV235-VLOOKUP(BI235,NyHt!$L$2:$V$4,DK235,1) &amp; " - " &amp; 19,AV235-VLOOKUP(BI235,NyHt!$L$2:$V$4,DK235,1) &amp; " - " &amp; AV235+VLOOKUP(BI235,NyHt!$L$2:$V$4,DK235,1))),""),"")</f>
        <v/>
      </c>
      <c r="CD235" s="4" t="str">
        <f>IF(AND(ISNUMBER(AW235),ISNUMBER(DK235)),IF(AW235-VLOOKUP(BI235,NySiF!$L$2:$V$4,DK235,1)&lt;1,1 &amp; " - " &amp; AW235+VLOOKUP(BI235,NySiF!$L$2:$V$4,DK235,1),IF(AW235+VLOOKUP(BI235,NySiF!$L$2:$V$4,DK235,1)&gt;19,AW235-VLOOKUP(BI235,NySiF!$L$2:$V$4,DK235,1) &amp; " - " &amp; 19,AW235-VLOOKUP(BI235,NySiF!$L$2:$V$4,DK235,1) &amp; " - " &amp; AW235+VLOOKUP(BI235,NySiF!$L$2:$V$4,DK235,1))),"")</f>
        <v/>
      </c>
      <c r="CE235" s="4" t="str">
        <f>IF(AND(ISNUMBER(AX235),ISNUMBER(DK235)),IF(AX235-VLOOKUP(BI235,NySiB!$L$2:$V$4,DK235,1)&lt;1,1 &amp; " - " &amp; AX235+VLOOKUP(BI235,NySiB!$L$2:$V$4,DK235,1),IF(AX235+VLOOKUP(BI235,NySiB!$L$2:$V$4,DK235,1)&gt;19,AX235-VLOOKUP(BI235,NySiB!$L$2:$V$4,DK235,1) &amp; " - " &amp; 19,AX235-VLOOKUP(BI235,NySiB!$L$2:$V$4,DK235,1) &amp; " - " &amp; AX235+VLOOKUP(BI235,NySiB!$L$2:$V$4,DK235,1))),"")</f>
        <v/>
      </c>
      <c r="CF235" s="4" t="str">
        <f>IF(AND(ISNUMBER(AY235),ISNUMBER(DK235)),IF(AY235-VLOOKUP(BI235,NySiT!$L$2:$V$4,DK235,1)&lt;1,1 &amp; " - " &amp; AY235+VLOOKUP(BI235,NySiT!$L$2:$V$4,DK235,1),IF(AY235+VLOOKUP(BI235,NySiT!$L$2:$V$4,DK235,1)&gt;19,AY235-VLOOKUP(BI235,NySiT!$L$2:$V$4,DK235,1) &amp; " - " &amp; 19,AY235-VLOOKUP(BI235,NySiT!$L$2:$V$4,DK235,1) &amp; " - " &amp; AY235+VLOOKUP(BI235,NySiT!$L$2:$V$4,DK235,1))),"")</f>
        <v/>
      </c>
      <c r="CG235" s="4" t="str">
        <f>IF(AND(ISNUMBER(AZ235),ISNUMBER(DK235)),IF(AZ235-VLOOKUP(BI235,NyVs!$L$2:$V$4,DK235,1)&lt;1,1 &amp; " - " &amp; AZ235+VLOOKUP(BI235,NyVs!$L$2:$V$4,DK235,1),IF(AZ235+VLOOKUP(BI235,NyVs!$L$2:$V$4,DK235,1)&gt;19,AZ235-VLOOKUP(BI235,NyVs!$L$2:$V$4,DK235,1) &amp; " - " &amp; 19,AZ235-VLOOKUP(BI235,NyVs!$L$2:$V$4,DK235,1) &amp; " - " &amp; AZ235+VLOOKUP(BI235,NyVs!$L$2:$V$4,DK235,1))),"")</f>
        <v/>
      </c>
      <c r="CH235" s="4" t="str">
        <f>IF(AND(ISNUMBER(BA235),ISNUMBER(DK235)),IF(BA235-VLOOKUP(BI235,NyPp!$L$2:$V$4,DK235,1)&lt;1,1 &amp; " - " &amp; BA235+VLOOKUP(BI235,NyPp!$L$2:$V$4,DK235,1),IF(BA235+VLOOKUP(BI235,NyPp!$L$2:$V$4,DK235,1)&gt;19,BA235-VLOOKUP(BI235,NyPp!$L$2:$V$4,DK235,1) &amp; " - " &amp; 19,BA235-VLOOKUP(BI235,NyPp!$L$2:$V$4,DK235,1) &amp; " - " &amp; BA235+VLOOKUP(BI235,NyPp!$L$2:$V$4,DK235,1))),"")</f>
        <v/>
      </c>
      <c r="CI235" s="4" t="str">
        <f>IF(AND(ISNUMBER(BB235),ISNUMBER(DK235)),IF(BB235-VLOOKUP(BI235,NyIGS!$L$2:$V$4,DK235,1)&lt;40,40 &amp; " - " &amp; BB235+VLOOKUP(BI235,NyIGS!$L$2:$V$4,DK235,1),IF(BB235+VLOOKUP(BI235,NyIGS!$L$2:$V$4,DK235,1)&gt;160,BB235-VLOOKUP(BI235,NyIGS!$L$2:$V$4,DK235,1) &amp; " - " &amp; 160,BB235-VLOOKUP(BI235,NyIGS!$L$2:$V$4,DK235,1) &amp; " - " &amp; BB235+VLOOKUP(BI235,NyIGS!$L$2:$V$4,DK235,1))),"")</f>
        <v/>
      </c>
      <c r="CJ235" s="4" t="str">
        <f>IF(AND(ISNUMBER(BC235),ISNUMBER(DK235)),IF(BC235-VLOOKUP(BI235,NyIRS!$L$2:$V$4,DK235,1)&lt;40,40 &amp; " - " &amp; BC235+VLOOKUP(BI235,NyIRS!$L$2:$V$4,DK235,1),IF(BC235+VLOOKUP(BI235,NyIRS!$L$2:$V$4,DK235,1)&gt;160,BC235-VLOOKUP(BI235,NyIRS!$L$2:$V$4,DK235,1) &amp; " - " &amp; 160,BC235-VLOOKUP(BI235,NyIRS!$L$2:$V$4,DK235,1) &amp; " - " &amp; BC235+VLOOKUP(BI235,NyIRS!$L$2:$V$4,DK235,1))),"")</f>
        <v/>
      </c>
      <c r="CK235" s="4" t="str">
        <f>IF(AND(ISNUMBER(BD235),ISNUMBER(DK235)),IF(BD235-VLOOKUP(BI235,NyIES!$L$2:$V$4,DK235,1)&lt;40,40 &amp; " - " &amp; BD235+VLOOKUP(BI235,NyIES!$L$2:$V$4,DK235,1),IF(BD235+VLOOKUP(BI235,NyIES!$L$2:$V$4,DK235,1)&gt;160,BD235-VLOOKUP(BI235,NyIES!$L$2:$V$4,DK235,1) &amp; " - " &amp; 160,BD235-VLOOKUP(BI235,NyIES!$L$2:$V$4,DK235,1) &amp; " - " &amp; BD235+VLOOKUP(BI235,NyIES!$L$2:$V$4,DK235,1))),"")</f>
        <v/>
      </c>
      <c r="CL235" s="4" t="str">
        <f>IF(AND(ISNUMBER(BE235),ISNUMBER(DK235)),IF(BE235-VLOOKUP(BI235,NyISI!$L$2:$V$4,DK235,1)&lt;40,40 &amp; " - " &amp; BE235+VLOOKUP(BI235,NyISI!$L$2:$V$4,DK235,1),IF(BE235+VLOOKUP(BI235,NyISI!$L$2:$V$4,DK235,1)&gt;160,BE235-VLOOKUP(BI235,NyISI!$L$2:$V$4,DK235,1) &amp; " - " &amp; 160,BE235-VLOOKUP(BI235,NyISI!$L$2:$V$4,DK235,1) &amp; " - " &amp; BE235+VLOOKUP(BI235,NyISI!$L$2:$V$4,DK235,1))),"")</f>
        <v/>
      </c>
      <c r="CM235" s="4" t="str">
        <f>IF(AND(ISNUMBER(DK235),DK235&lt;8),IF(AND(ISNUMBER(BF235),ISNUMBER(DK235)),IF(BF235-VLOOKUP(BI235,NyISS!$L$2:$V$4,DK235,1)&lt;40,40 &amp; " - " &amp; BF235+VLOOKUP(BI235,NyISS!$L$2:$V$4,DK235,1),IF(BF235+VLOOKUP(BI235,NyISS!$L$2:$V$4,DK235,1)&gt;160,BF235-VLOOKUP(BI235,NyISS!$L$2:$V$4,DK235,1) &amp; " - " &amp; 160,BF235-VLOOKUP(BI235,NyISS!$L$2:$V$4,DK235,1) &amp; " - " &amp; BF235+VLOOKUP(BI235,NyISS!$L$2:$V$4,DK235,1))),""),"")</f>
        <v/>
      </c>
      <c r="CN235" s="4" t="str">
        <f>IF(AND(ISNUMBER(DK235),DK235&gt;7),IF(AND(ISNUMBER(BG235),ISNUMBER(DK235)),IF(BG235-VLOOKUP(BI235,NyISM!$L$2:$V$4,DK235,1)&lt;40,40 &amp; " - " &amp; BG235+VLOOKUP(BI235,NyISM!$L$2:$V$4,DK235,1),IF(BG235+VLOOKUP(BI235,NyISM!$L$2:$V$4,DK235,1)&gt;160,BG235-VLOOKUP(BI235,NyISM!$L$2:$V$4,DK235,1) &amp; " - " &amp; 160,BG235-VLOOKUP(BI235,NyISM!$L$2:$V$4,DK235,1) &amp; " - " &amp; BG235+VLOOKUP(BI235,NyISM!$L$2:$V$4,DK235,1))),""),"")</f>
        <v/>
      </c>
      <c r="CO235" s="4" t="str">
        <f>IF(AND(ISNUMBER(BH235),ISNUMBER(DK235)),IF(BH235-VLOOKUP(BI235,NyIAM!$L$2:$V$4,DK235,1)&lt;40,40 &amp; " - " &amp; BH235+VLOOKUP(BI235,NyIAM!$L$2:$V$4,DK235,1),IF(BH235+VLOOKUP(BI235,NyIAM!$L$2:$V$4,DK235,1)&gt;160,BH235-VLOOKUP(BI235,NyIAM!$L$2:$V$4,DK235,1) &amp; " - " &amp; 160,BH235-VLOOKUP(BI235,NyIAM!$L$2:$V$4,DK235,1) &amp; " - " &amp; BH235+VLOOKUP(BI235,NyIAM!$L$2:$V$4,DK235,1))),"")</f>
        <v/>
      </c>
      <c r="CP235" s="4" t="str">
        <f>IF(AF235="","",IF(AND(ISNUMBER(AF235),ISNUMBER(DK235)),IF(VLOOKUP(AF235,NyOm!$A$2:$K$30,DK235,1)=1,"Onormalt få ord",IF(VLOOKUP(AF235,NyOm!$A$2:$K$30,DK235,1)=2,"Färre antal ord än normalt",IF(VLOOKUP(AF235,NyOm!$A$2:$K$30,DK235,1)=3,"Normalt antal ord","")))))</f>
        <v/>
      </c>
      <c r="CQ235" s="4" t="str">
        <f>IF(AB235="","",IF(AND(ISNUMBER(AB235),ISNUMBER(DK235)),IF(VLOOKUP(AB235,NyPbTid!$A$2:$K$218,DK235,1)=1,"Onormalt lång tidsåtgång",IF(VLOOKUP(AB235,NyPbTid!$A$2:$K$218,DK235,1)=2,"Långsammare än normalt",IF(VLOOKUP(AB235,NyPbTid!$A$2:$K$218,DK235,1)=3,"Normal tidsåtgång","")))))</f>
        <v/>
      </c>
      <c r="CR235" s="4" t="str">
        <f>IF(AC235="","",IF(AND(ISNUMBER(AC235),ISNUMBER(DK235)),IF(VLOOKUP(AC235,NyPbFel!$A$2:$K$18,DK235,1)=1,"Onormalt antal fel",IF(VLOOKUP(AC235,NyPbFel!$A$2:$K$18,DK235,1)=2,"Fler fel än normalt",IF(VLOOKUP(AC235,NyPbFel!$A$2:$K$18,DK235,1)=3,"Normalt antal fel","")))))</f>
        <v/>
      </c>
      <c r="CS235" s="4" t="str">
        <f t="shared" si="72"/>
        <v/>
      </c>
      <c r="CT235" s="4" t="str">
        <f>IF(OR(ISNUMBER(CS235),CS235="0**"),IF(ISNUMBER(CS235),CS235/ABS(CS235)*VLOOKUP(1,SignDiff!$A$3:$K$4,DK235,1),VLOOKUP(1,SignDiff!$A$3:$K$4,DK235,1)),"")</f>
        <v/>
      </c>
      <c r="CU235" s="4" t="str">
        <f>IF(OR(ISNUMBER(CS235),CS235="0**"),IF(ISNUMBER(CS235),CS235/ABS(CS235)*VLOOKUP(1,SignDiff!$A$7:$K$8,DK235,1),VLOOKUP(1,SignDiff!$A$7:$K$8,DK235,1)),"")</f>
        <v/>
      </c>
      <c r="CV235" s="4" t="str">
        <f t="shared" si="73"/>
        <v/>
      </c>
      <c r="CW235" s="4" t="str">
        <f t="shared" si="74"/>
        <v/>
      </c>
      <c r="CX235" s="4" t="str">
        <f>IF(OR(ISNUMBER(CS235),CS235="0**"),IF(CS235="0**",VLOOKUP(0,'IRS-IES'!$A$2:$C$43,2,1),IF(CS235&lt;0,VLOOKUP(ABS(CS235),'IRS-IES'!$A$2:$C$43,2,1),VLOOKUP(ABS(CS235),'IRS-IES'!$A$2:$C$43,3,1))),"")</f>
        <v/>
      </c>
      <c r="CY235" s="4" t="str">
        <f t="shared" si="75"/>
        <v/>
      </c>
      <c r="CZ235" s="4" t="str">
        <f>IF(OR(ISNUMBER(CY235),CY235="0**"),IF(ISNUMBER(CY235),CY235/ABS(CY235)*VLOOKUP(2,SignDiff!$A$3:$K$4,DK235,1),VLOOKUP(2,SignDiff!$A$3:$K$4,DK235,1)),"")</f>
        <v/>
      </c>
      <c r="DA235" s="4" t="str">
        <f>IF(OR(ISNUMBER(CY235),CY235="0**"),IF(ISNUMBER(CY235),CY235/ABS(CY235)*VLOOKUP(2,SignDiff!$A$7:$K$8,DK235,1),VLOOKUP(2,SignDiff!$A$7:$K$8,DK235,1)),"")</f>
        <v/>
      </c>
      <c r="DB235" s="4" t="str">
        <f t="shared" si="76"/>
        <v/>
      </c>
      <c r="DC235" s="4" t="str">
        <f t="shared" si="77"/>
        <v/>
      </c>
      <c r="DD235" s="4" t="str">
        <f>IF(OR(ISNUMBER(CY235),CY235="0**"),IF(CY235="0**",VLOOKUP(0,'ISI-ISS'!$A$2:$C$43,2,1),IF(CY235&lt;0,VLOOKUP(ABS(CY235),'ISI-ISS'!$A$2:$C$43,2,1),VLOOKUP(ABS(CY235),'ISI-ISS'!$A$2:$C$43,3,1))),"")</f>
        <v/>
      </c>
      <c r="DE235" s="4" t="str">
        <f t="shared" si="78"/>
        <v/>
      </c>
      <c r="DF235" s="4" t="str">
        <f>IF(OR(ISNUMBER(DE235),DE235="0**"),IF(ISNUMBER(DE235),DE235/ABS(DE235)*VLOOKUP(2,SignDiff!$A$3:$K$4,DK235,1),VLOOKUP(2,SignDiff!$A$3:$K$4,DK235,1)),"")</f>
        <v/>
      </c>
      <c r="DG235" s="4" t="str">
        <f>IF(OR(ISNUMBER(DE235),DE235="0**"),IF(ISNUMBER(DE235),DE235/ABS(DE235)*VLOOKUP(2,SignDiff!$A$7:$K$8,DK235,1),VLOOKUP(2,SignDiff!$A$7:$K$8,DK235,1)),"")</f>
        <v/>
      </c>
      <c r="DH235" s="4" t="str">
        <f t="shared" si="79"/>
        <v/>
      </c>
      <c r="DI235" s="4" t="str">
        <f t="shared" si="80"/>
        <v/>
      </c>
      <c r="DJ235" s="4" t="str">
        <f>IF(OR(ISNUMBER(DE235),DE235="0**"),IF(DE235="0**",VLOOKUP(0,'ISI-ISM'!$A$2:$C$43,2,1),IF(DE235&lt;0,VLOOKUP(ABS(DE235),'ISI-ISM'!$A$2:$C$43,2,1),VLOOKUP(ABS(DE235),'ISI-ISM'!$A$2:$C$43,3,1))),"")</f>
        <v/>
      </c>
      <c r="DK235" s="4" t="str">
        <f>IF(ISERROR(VLOOKUP(N235,age!$A$2:$C$11,2,1)),"",VLOOKUP(N235,age!$A$2:$C$11,2,1))</f>
        <v/>
      </c>
      <c r="DL235" s="4" t="str">
        <f>IF(ISERROR(VLOOKUP(N235,age!$A$2:$C$11,3,1)),"",VLOOKUP(N235,age!$A$2:$C$11,3,1))</f>
        <v/>
      </c>
      <c r="DM235" s="4">
        <f t="shared" si="67"/>
        <v>0</v>
      </c>
      <c r="DN235" s="4">
        <f t="shared" si="68"/>
        <v>0</v>
      </c>
      <c r="DO235" s="4">
        <f t="shared" si="69"/>
        <v>0</v>
      </c>
      <c r="DP235" s="4">
        <f t="shared" si="70"/>
        <v>0</v>
      </c>
      <c r="DQ235" s="4">
        <f t="shared" si="71"/>
        <v>0</v>
      </c>
      <c r="DR235" s="9" t="str">
        <f t="shared" si="81"/>
        <v/>
      </c>
      <c r="DS235" s="9" t="str">
        <f t="shared" si="82"/>
        <v/>
      </c>
      <c r="DT235" s="9" t="str">
        <f t="shared" si="83"/>
        <v/>
      </c>
      <c r="DU235" s="9" t="str">
        <f t="shared" si="84"/>
        <v/>
      </c>
      <c r="DV235" s="9" t="str">
        <f t="shared" si="85"/>
        <v/>
      </c>
      <c r="DW235" s="9" t="str">
        <f t="shared" si="86"/>
        <v/>
      </c>
      <c r="DX235" s="9" t="str">
        <f t="shared" si="87"/>
        <v/>
      </c>
      <c r="DY235" s="9" t="str">
        <f>IF(AND(ISNUMBER(AJ235),ISNUMBER(DK235)),IF(AJ235-VLOOKUP(BI235,NyFi!$L$2:$V$4,DK235,1)&lt;1,1,AJ235-VLOOKUP(BI235,NyFi!$L$2:$V$4,DK235,1)),"")</f>
        <v/>
      </c>
      <c r="DZ235" s="9" t="str">
        <f>IF(AND(ISNUMBER(DK235),DK235&lt;8),IF(AND(ISNUMBER(AK235),ISNUMBER(DK235)),IF(AK235-VLOOKUP(BI235,NyGs!$L$2:$V$4,DK235,1)&lt;1,1,AK235-VLOOKUP(BI235,NyGs!$L$2:$V$4,DK235,1)),""),"")</f>
        <v/>
      </c>
      <c r="EA235" s="9" t="str">
        <f>IF(AND(ISNUMBER(AL235),ISNUMBER(DK235)),IF(AL235-VLOOKUP(BI235,NyRm!$L$2:$V$4,DK235,1)&lt;1,1,AL235-VLOOKUP(BI235,NyRm!$L$2:$V$4,DK235,1)),"")</f>
        <v/>
      </c>
      <c r="EB235" s="9" t="str">
        <f>IF(AND(ISNUMBER(AM235),ISNUMBER(DK235)),IF(AM235-VLOOKUP(BI235,NyFm!$L$2:$V$4,DK235,1)&lt;1,1,AM235-VLOOKUP(BI235,NyFm!$L$2:$V$4,DK235,1)),"")</f>
        <v/>
      </c>
      <c r="EC235" s="9" t="str">
        <f>IF(AND(ISNUMBER(DK235),DK235&lt;8),IF(AND(ISNUMBER(AN235),ISNUMBER(DK235)),IF(AN235-VLOOKUP(BI235,NyLi1R!$L$2:$V$4,DK235,1)&lt;1,1,AN235-VLOOKUP(BI235,NyLi1R!$L$2:$V$4,DK235,1)),""),"")</f>
        <v/>
      </c>
      <c r="ED235" s="9" t="str">
        <f>IF(AND(ISNUMBER(DK235),DK235&lt;8),IF(AND(ISNUMBER(AO235),ISNUMBER(DK235)),IF(AO235-VLOOKUP(BI235,NyLi1E!$L$2:$V$4,DK235,1)&lt;1,1,AO235-VLOOKUP(BI235,NyLi1E!$L$2:$V$4,DK235,1)),""),"")</f>
        <v/>
      </c>
      <c r="EE235" s="9" t="str">
        <f>IF(AND(ISNUMBER(DK235),DK235&lt;8),IF(AND(ISNUMBER(AP235),ISNUMBER(DK235)),IF(AP235-VLOOKUP(BI235,NyLi1T!$L$2:$V$4,DK235,1)&lt;1,1,AP235-VLOOKUP(BI235,NyLi1T!$L$2:$V$4,DK235,1)),""),"")</f>
        <v/>
      </c>
      <c r="EF235" s="9" t="str">
        <f>IF(AND(ISNUMBER(DK235),DK235&gt;7),IF(AND(ISNUMBER(AQ235),ISNUMBER(DK235)),IF(AQ235-VLOOKUP(BI235,NyLi2R!$L$2:$V$4,DK235,1)&lt;1,1,AQ235-VLOOKUP(BI235,NyLi2R!$L$2:$V$4,DK235,1)),""),"")</f>
        <v/>
      </c>
      <c r="EG235" s="9" t="str">
        <f>IF(AND(ISNUMBER(DK235),DK235&gt;7),IF(AND(ISNUMBER(AR235),ISNUMBER(DK235)),IF(AR235-VLOOKUP(BI235,NyLi2E!$L$2:$V$4,DK235,1)&lt;1,1,AR235-VLOOKUP(BI235,NyLi2E!$L$2:$V$4,DK235,1)),""),"")</f>
        <v/>
      </c>
      <c r="EH235" s="9" t="str">
        <f>IF(AND(ISNUMBER(DK235),DK235&gt;7),IF(AND(ISNUMBER(AS235),ISNUMBER(DK235)),IF(AS235-VLOOKUP(BI235,NyLi2T!$L$2:$V$4,DK235,1)&lt;1,1,AS235-VLOOKUP(BI235,NyLi2T!$L$2:$V$4,DK235,1)),""),"")</f>
        <v/>
      </c>
      <c r="EI235" s="9" t="str">
        <f>IF(AND(ISNUMBER(DK235),DK235&lt;8),IF(AND(ISNUMBER(AT235),ISNUMBER(DK235)),IF(AT235-VLOOKUP(BI235,NySs!$L$2:$V$4,DK235,1)&lt;1,1,AT235-VLOOKUP(BI235,NySs!$L$2:$V$4,DK235,1)),""),"")</f>
        <v/>
      </c>
      <c r="EJ235" s="9" t="str">
        <f>IF(AND(ISNUMBER(DK235),DK235&lt;9),IF(AND(ISNUMBER(AU235),ISNUMBER(DK235)),IF(AU235-VLOOKUP(BI235,NyEo!$L$2:$V$4,DK235,1)&lt;1,1,AU235-VLOOKUP(BI235,NyEo!$L$2:$V$4,DK235,1)),""),"")</f>
        <v/>
      </c>
      <c r="EK235" s="9" t="str">
        <f>IF(AND(ISNUMBER(DK235),DK235&gt;7),IF(AND(ISNUMBER(AV235),ISNUMBER(DK235)),IF(AV235-VLOOKUP(BI235,NyHt!$L$2:$V$4,DK235,1)&lt;1,1,AV235-VLOOKUP(BI235,NyHt!$L$2:$V$4,DK235,1)),""),"")</f>
        <v/>
      </c>
      <c r="EL235" s="9" t="str">
        <f>IF(AND(ISNUMBER(AW235),ISNUMBER(DK235)),IF(AW235-VLOOKUP(BI235,NySiF!$L$2:$V$4,DK235,1)&lt;1,1,AW235-VLOOKUP(BI235,NySiF!$L$2:$V$4,DK235,1)),"")</f>
        <v/>
      </c>
      <c r="EM235" s="9" t="str">
        <f>IF(AND(ISNUMBER(AX235),ISNUMBER(DK235)),IF(AX235-VLOOKUP(BI235,NySiB!$L$2:$V$4,DK235,1)&lt;1,1,AX235-VLOOKUP(BI235,NySiB!$L$2:$V$4,DK235,1)),"")</f>
        <v/>
      </c>
      <c r="EN235" s="9" t="str">
        <f>IF(AND(ISNUMBER(AY235),ISNUMBER(DK235)),IF(AY235-VLOOKUP(BI235,NySiT!$L$2:$V$4,DK235,1)&lt;1,1,AY235-VLOOKUP(BI235,NySiT!$L$2:$V$4,DK235,1)),"")</f>
        <v/>
      </c>
      <c r="EO235" s="9" t="str">
        <f>IF(AND(ISNUMBER(AZ235),ISNUMBER(DK235)),IF(AZ235-VLOOKUP(BI235,NyVs!$L$2:$V$4,DK235,1)&lt;1,1,AZ235-VLOOKUP(BI235,NyVs!$L$2:$V$4,DK235,1)),"")</f>
        <v/>
      </c>
      <c r="EP235" s="9" t="str">
        <f>IF(AND(ISNUMBER(BA235),ISNUMBER(DK235)),IF(BA235-VLOOKUP(BI235,NyPp!$L$2:$V$4,DK235,1)&lt;1,1,BA235-VLOOKUP(BI235,NyPp!$L$2:$V$4,DK235,1)),"")</f>
        <v/>
      </c>
      <c r="EQ235" s="9" t="str">
        <f>IF(AND(ISNUMBER(BB235),ISNUMBER(DK235)),IF(BB235-VLOOKUP(BI235,NyIGS!$L$2:$V$4,DK235,1)&lt;40,40,BB235-VLOOKUP(BI235,NyIGS!$L$2:$V$4,DK235,1)),"")</f>
        <v/>
      </c>
      <c r="ER235" s="9" t="str">
        <f>IF(AND(ISNUMBER(BC235),ISNUMBER(DK235)),IF(BC235-VLOOKUP(BI235,NyIRS!$L$2:$V$4,DK235,1)&lt;40,40,BC235-VLOOKUP(BI235,NyIRS!$L$2:$V$4,DK235,1)),"")</f>
        <v/>
      </c>
      <c r="ES235" s="9" t="str">
        <f>IF(AND(ISNUMBER(BD235),ISNUMBER(DK235)),IF(BD235-VLOOKUP(BI235,NyIES!$L$2:$V$4,DK235,1)&lt;40,40,BD235-VLOOKUP(BI235,NyIES!$L$2:$V$4,DK235,1)),"")</f>
        <v/>
      </c>
      <c r="ET235" s="9" t="str">
        <f>IF(AND(ISNUMBER(BE235),ISNUMBER(DK235)),IF(BE235-VLOOKUP(BI235,NyISI!$L$2:$V$4,DK235,1)&lt;40,40,BE235-VLOOKUP(BI235,NyISI!$L$2:$V$4,DK235,1)),"")</f>
        <v/>
      </c>
      <c r="EU235" s="9" t="str">
        <f>IF(AND(ISNUMBER(DK235),DK235&lt;8),IF(AND(ISNUMBER(BF235),ISNUMBER(DK235)),IF(BF235-VLOOKUP(BI235,NyISS!$L$2:$V$4,DK235,1)&lt;40,40,BF235-VLOOKUP(BI235,NyISS!$L$2:$V$4,DK235,1)),""),"")</f>
        <v/>
      </c>
      <c r="EV235" s="9" t="str">
        <f>IF(AND(ISNUMBER(DK235),DK235&gt;7),IF(AND(ISNUMBER(BG235),ISNUMBER(DK235)),IF(BG235-VLOOKUP(BI235,NyISM!$L$2:$V$4,DK235,1)&lt;40,40,BG235-VLOOKUP(BI235,NyISM!$L$2:$V$4,DK235,1)),""),"")</f>
        <v/>
      </c>
      <c r="EW235" s="9" t="str">
        <f>IF(AND(ISNUMBER(BH235),ISNUMBER(DK235)),IF(BH235-VLOOKUP(BI235,NyIAM!$L$2:$V$4,DK235,1)&lt;40,40,BH235-VLOOKUP(BI235,NyIAM!$L$2:$V$4,DK235,1)),"")</f>
        <v/>
      </c>
      <c r="EX235" s="9" t="str">
        <f>IF(AND(ISNUMBER(AJ235),ISNUMBER(DK235)),IF(AJ235+VLOOKUP(BI235,NyFi!$L$2:$V$4,DK235,1)&gt;19,19,AJ235+VLOOKUP(BI235,NyFi!$L$2:$V$4,DK235,1)),"")</f>
        <v/>
      </c>
      <c r="EY235" s="9" t="str">
        <f>IF(AND(ISNUMBER(DK235),DK235&lt;8),IF(AND(ISNUMBER(AK235),ISNUMBER(DK235)),IF(AK235+VLOOKUP(BI235,NyGs!$L$2:$V$4,DK235,1)&gt;19,19,AK235+VLOOKUP(BI235,NyGs!$L$2:$V$4,DK235,1)),""),"")</f>
        <v/>
      </c>
      <c r="EZ235" s="9" t="str">
        <f>IF(AND(ISNUMBER(AL235),ISNUMBER(DK235)),IF(AL235+VLOOKUP(BI235,NyRm!$L$2:$V$4,DK235,1)&gt;19,19,AL235+VLOOKUP(BI235,NyRm!$L$2:$V$4,DK235,1)),"")</f>
        <v/>
      </c>
      <c r="FA235" s="9" t="str">
        <f>IF(AND(ISNUMBER(AM235),ISNUMBER(DK235)),IF(AM235+VLOOKUP(BI235,NyFm!$L$2:$V$4,DK235,1)&gt;19,19,AM235+VLOOKUP(BI235,NyFm!$L$2:$V$4,DK235,1)),"")</f>
        <v/>
      </c>
      <c r="FB235" s="9" t="str">
        <f>IF(AND(ISNUMBER(DK235),DK235&lt;8),IF(AND(ISNUMBER(AN235),ISNUMBER(DK235)),IF(AN235+VLOOKUP(BI235,NyLi1R!$L$2:$V$4,DK235,1)&gt;19,19,AN235+VLOOKUP(BI235,NyLi1R!$L$2:$V$4,DK235,1)),""),"")</f>
        <v/>
      </c>
      <c r="FC235" s="9" t="str">
        <f>IF(AND(ISNUMBER(DK235),DK235&lt;8),IF(AND(ISNUMBER(AO235),ISNUMBER(DK235)),IF(AO235+VLOOKUP(BI235,NyLi1E!$L$2:$V$4,DK235,1)&gt;19,19,AO235+VLOOKUP(BI235,NyLi1E!$L$2:$V$4,DK235,1)),""),"")</f>
        <v/>
      </c>
      <c r="FD235" s="9" t="str">
        <f>IF(AND(ISNUMBER(DK235),DK235&lt;8),IF(AND(ISNUMBER(AP235),ISNUMBER(DK235)),IF(AP235+VLOOKUP(BI235,NyLi1T!$L$2:$V$4,DK235,1)&gt;19,19,AP235+VLOOKUP(BI235,NyLi1T!$L$2:$V$4,DK235,1)),""),"")</f>
        <v/>
      </c>
      <c r="FE235" s="9" t="str">
        <f>IF(AND(ISNUMBER(DK235),DK235&gt;7),IF(AND(ISNUMBER(AQ235),ISNUMBER(DK235)),IF(AQ235+VLOOKUP(BI235,NyLi2R!$L$2:$V$4,DK235,1)&gt;19,19,AQ235+VLOOKUP(BI235,NyLi2R!$L$2:$V$4,DK235,1)),""),"")</f>
        <v/>
      </c>
      <c r="FF235" s="9" t="str">
        <f>IF(AND(ISNUMBER(DK235),DK235&gt;7),IF(AND(ISNUMBER(AR235),ISNUMBER(DK235)),IF(AR235+VLOOKUP(BI235,NyLi2E!$L$2:$V$4,DK235,1)&gt;19,19,AR235+VLOOKUP(BI235,NyLi2E!$L$2:$V$4,DK235,1)),""),"")</f>
        <v/>
      </c>
      <c r="FG235" s="9" t="str">
        <f>IF(AND(ISNUMBER(DK235),DK235&gt;7),IF(AND(ISNUMBER(AS235),ISNUMBER(DK235)),IF(AS235+VLOOKUP(BI235,NyLi2T!$L$2:$V$4,DK235,1)&gt;19,19,AS235+VLOOKUP(BI235,NyLi2T!$L$2:$V$4,DK235,1)),""),"")</f>
        <v/>
      </c>
      <c r="FH235" s="9" t="str">
        <f>IF(AND(ISNUMBER(DK235),DK235&lt;8),IF(AND(ISNUMBER(AT235),ISNUMBER(DK235)),IF(AT235+VLOOKUP(BI235,NySs!$L$2:$V$4,DK235,1)&gt;19,19,AT235+VLOOKUP(BI235,NySs!$L$2:$V$4,DK235,1)),""),"")</f>
        <v/>
      </c>
      <c r="FI235" s="9" t="str">
        <f>IF(AND(ISNUMBER(DK235),DK235&lt;9),IF(AND(ISNUMBER(AU235),ISNUMBER(DK235)),IF(AU235+VLOOKUP(BI235,NyEo!$L$2:$V$4,DK235,1)&gt;19,19,AU235+VLOOKUP(BI235,NyEo!$L$2:$V$4,DK235,1)),""),"")</f>
        <v/>
      </c>
      <c r="FJ235" s="9" t="str">
        <f>IF(AND(ISNUMBER(DK235),DK235&gt;7),IF(AND(ISNUMBER(AV235),ISNUMBER(DK235)),IF(AV235+VLOOKUP(BI235,NyHt!$L$2:$V$4,DK235,1)&gt;19,19,AV235+VLOOKUP(BI235,NyHt!$L$2:$V$4,DK235,1)),""),"")</f>
        <v/>
      </c>
      <c r="FK235" s="9" t="str">
        <f>IF(AND(ISNUMBER(AW235),ISNUMBER(DK235)),IF(AW235+VLOOKUP(BI235,NySiF!$L$2:$V$4,DK235,1)&gt;19,19,AW235+VLOOKUP(BI235,NySiF!$L$2:$V$4,DK235,1)),"")</f>
        <v/>
      </c>
      <c r="FL235" s="9" t="str">
        <f>IF(AND(ISNUMBER(AX235),ISNUMBER(DK235)),IF(AX235+VLOOKUP(BI235,NySiB!$L$2:$V$4,DK235,1)&gt;19,19,AX235+VLOOKUP(BI235,NySiB!$L$2:$V$4,DK235,1)),"")</f>
        <v/>
      </c>
      <c r="FM235" s="9" t="str">
        <f>IF(AND(ISNUMBER(AY235),ISNUMBER(DK235)),IF(AY235+VLOOKUP(BI235,NySiT!$L$2:$V$4,DK235,1)&gt;19,19,AY235+VLOOKUP(BI235,NySiT!$L$2:$V$4,DK235,1)),"")</f>
        <v/>
      </c>
      <c r="FN235" s="9" t="str">
        <f>IF(AND(ISNUMBER(AZ235),ISNUMBER(DK235)),IF(AZ235+VLOOKUP(BI235,NyVs!$L$2:$V$4,DK235,1)&gt;19,19,AZ235+VLOOKUP(BI235,NyVs!$L$2:$V$4,DK235,1)),"")</f>
        <v/>
      </c>
      <c r="FO235" s="9" t="str">
        <f>IF(AND(ISNUMBER(BA235),ISNUMBER(DK235)),IF(BA235+VLOOKUP(BI235,NyPp!$L$2:$V$4,DK235,1)&gt;19,19,BA235+VLOOKUP(BI235,NyPp!$L$2:$V$4,DK235,1)),"")</f>
        <v/>
      </c>
      <c r="FP235" s="9" t="str">
        <f>IF(AND(ISNUMBER(BB235),ISNUMBER(DK235)),IF(BB235+VLOOKUP(BI235,NyIGS!$L$2:$V$4,DK235,1)&gt;160,160,BB235+VLOOKUP(BI235,NyIGS!$L$2:$V$4,DK235,1)),"")</f>
        <v/>
      </c>
      <c r="FQ235" s="9" t="str">
        <f>IF(AND(ISNUMBER(BC235),ISNUMBER(DK235)),IF(BC235+VLOOKUP(BI235,NyIRS!$L$2:$V$4,DK235,1)&gt;160,160,BC235+VLOOKUP(BI235,NyIRS!$L$2:$V$4,DK235,1)),"")</f>
        <v/>
      </c>
      <c r="FR235" s="9" t="str">
        <f>IF(AND(ISNUMBER(BD235),ISNUMBER(DK235)),IF(BD235+VLOOKUP(BI235,NyIES!$L$2:$V$4,DK235,1)&gt;160,160, BD235+VLOOKUP(BI235,NyIES!$L$2:$V$4,DK235,1)),"")</f>
        <v/>
      </c>
      <c r="FS235" s="9" t="str">
        <f>IF(AND(ISNUMBER(BE235),ISNUMBER(DK235)),IF(BE235+VLOOKUP(BI235,NyISI!$L$2:$V$4,DK235,1)&gt;160,160,BE235+VLOOKUP(BI235,NyISI!$L$2:$V$4,DK235,1)),"")</f>
        <v/>
      </c>
      <c r="FT235" s="9" t="str">
        <f>IF(AND(ISNUMBER(DK235),DK235&lt;8),IF(AND(ISNUMBER(BF235),ISNUMBER(DK235)),IF(BF235+VLOOKUP(BI235,NyISS!$L$2:$V$4,DK235,1)&gt;160,160,BF235+VLOOKUP(BI235,NyISS!$L$2:$V$4,DK235,1)),""),"")</f>
        <v/>
      </c>
      <c r="FU235" s="9" t="str">
        <f>IF(AND(ISNUMBER(DK235),DK235&gt;7),IF(AND(ISNUMBER(BG235),ISNUMBER(DK235)),IF(BG235+VLOOKUP(BI235,NyISM!$L$2:$V$4,DK235,1)&gt;160,160,BG235+VLOOKUP(BI235,NyISM!$L$2:$V$4,DK235,1)),""),"")</f>
        <v/>
      </c>
      <c r="FV235" s="9" t="str">
        <f>IF(AND(ISNUMBER(BH235),ISNUMBER(DK235)),IF(BH235+VLOOKUP(BI235,NyIAM!$L$2:$V$4,DK235,1)&gt;160,160,BH235+VLOOKUP(BI235,NyIAM!$L$2:$V$4,DK235,1)),"")</f>
        <v/>
      </c>
    </row>
    <row r="236" spans="1:178" x14ac:dyDescent="0.2">
      <c r="A236" s="51"/>
      <c r="B236" s="51"/>
      <c r="C236" s="51"/>
      <c r="D236" s="51"/>
      <c r="E236" s="51"/>
      <c r="F236" s="51"/>
      <c r="G236" s="51"/>
      <c r="H236" s="51"/>
      <c r="I236" s="51"/>
      <c r="J236" s="52"/>
      <c r="K236" s="52"/>
      <c r="L236" s="53"/>
      <c r="M236" s="53"/>
      <c r="N236" s="58" t="str">
        <f t="shared" si="66"/>
        <v/>
      </c>
      <c r="O236" s="53"/>
      <c r="P236" s="53"/>
      <c r="Q236" s="53"/>
      <c r="R236" s="53"/>
      <c r="S236" s="53"/>
      <c r="T236" s="53"/>
      <c r="U236" s="53"/>
      <c r="V236" s="53"/>
      <c r="W236" s="53"/>
      <c r="X236" s="53"/>
      <c r="Y236" s="53"/>
      <c r="Z236" s="53"/>
      <c r="AA236" s="53"/>
      <c r="AB236" s="53"/>
      <c r="AC236" s="53"/>
      <c r="AD236" s="53"/>
      <c r="AE236" s="53"/>
      <c r="AF236" s="53"/>
      <c r="AG236" s="53"/>
      <c r="AH236" s="53"/>
      <c r="AI236" s="53"/>
      <c r="AJ236" s="4" t="str">
        <f>IF(O236="","",IF(ISNUMBER(N236),VLOOKUP(O236,NyFi!$A$2:$K$40,DK236),""))</f>
        <v/>
      </c>
      <c r="AK236" s="4" t="str">
        <f>IF(P236="","",IF(AND(ISNUMBER(N236),DK236&lt;8),VLOOKUP(P236,NyGs!$A$2:$G$41,DK236),""))</f>
        <v/>
      </c>
      <c r="AL236" s="4" t="str">
        <f>IF(AA236="","",IF(ISNUMBER(N236),VLOOKUP(AA236,NyRm!$A$2:$K$56,DK236),""))</f>
        <v/>
      </c>
      <c r="AM236" s="4" t="str">
        <f>IF(Z236="","",IF(ISNUMBER(N236),VLOOKUP(Z236,NyFm!$A$2:$K$46,DK236),""))</f>
        <v/>
      </c>
      <c r="AN236" s="4" t="str">
        <f>IF(U236="","",IF(AND(ISNUMBER(N236),DK236&lt;8),VLOOKUP(U236,NyLi1R!$A$2:$G$20,DK236),""))</f>
        <v/>
      </c>
      <c r="AO236" s="4" t="str">
        <f>IF(V236="","",IF(AND(ISNUMBER(N236),DK236&lt;8),VLOOKUP(V236,NyLi1E!$A$2:$G$20,DK236),""))</f>
        <v/>
      </c>
      <c r="AP236" s="4" t="str">
        <f>IF(AND(ISNUMBER(N236),ISNUMBER(AN236),ISNUMBER(AO236),DK236&lt;8),VLOOKUP(AN236+AO236,NyLi1T!$A$2:$G$40,DK236),"")</f>
        <v/>
      </c>
      <c r="AQ236" s="4" t="str">
        <f>IF(W236="","",IF(AND(ISNUMBER(N236),DK236&gt;7),VLOOKUP(W236,NyLi2R!$A$2:$K$20,DK236),""))</f>
        <v/>
      </c>
      <c r="AR236" s="4" t="str">
        <f>IF(X236="","",IF(AND(ISNUMBER(N236),DK236&gt;7),VLOOKUP(X236,NyLi2E!$A$2:$K$20,DK236),""))</f>
        <v/>
      </c>
      <c r="AS236" s="4" t="str">
        <f>IF(AND(ISNUMBER(N236),ISNUMBER(AQ236),ISNUMBER(AR236),DK236&gt;7),VLOOKUP(AQ236+AR236,NyLi2T!$A$2:$K$40,DK236),"")</f>
        <v/>
      </c>
      <c r="AT236" s="4" t="str">
        <f>IF(AE236="","",IF(AND(ISNUMBER(N236),DK236&lt;8),VLOOKUP(AE236,NySs!$A$2:$G$28,DK236),""))</f>
        <v/>
      </c>
      <c r="AU236" s="4" t="str">
        <f>IF(AD236="","",IF(AND(ISNUMBER(N236),DK236&lt;9),VLOOKUP(AD236,NyEo!$A$2:$H$22,DK236),""))</f>
        <v/>
      </c>
      <c r="AV236" s="4" t="str">
        <f>IF(Q236="","",IF(AND(ISNUMBER(N236),DK236&gt;7),VLOOKUP(Q236,NyHt!$A$2:$K$17,DK236),""))</f>
        <v/>
      </c>
      <c r="AW236" s="4" t="str">
        <f>IF(R236="","",IF(ISNUMBER(N236),VLOOKUP(R236,NySiF!$A$2:$K$18,DK236),""))</f>
        <v/>
      </c>
      <c r="AX236" s="4" t="str">
        <f>IF(S236="","",IF(ISNUMBER(N236),VLOOKUP(S236,NySiB!$A$2:$K$16,DK236),""))</f>
        <v/>
      </c>
      <c r="AY236" s="4" t="str">
        <f>IF(T236="","",IF(ISNUMBER(N236),VLOOKUP(T236,NySiT!$A$2:$K$32,DK236),""))</f>
        <v/>
      </c>
      <c r="AZ236" s="4" t="str">
        <f>IF(Y236="","",IF(ISNUMBER(N236),VLOOKUP(Y236,NyVs!$A$2:$K$86,DK236),""))</f>
        <v/>
      </c>
      <c r="BA236" s="4" t="str">
        <f>IF(AI236="","",IF(ISNUMBER(N236),VLOOKUP(AI236,NyPp!$A$2:$K$202,DK236),""))</f>
        <v/>
      </c>
      <c r="BB236" s="4" t="str">
        <f>IF(AND(ISNUMBER(AJ236),ISNUMBER(AK236),ISNUMBER(AL236),ISNUMBER(AM236),DK236&lt;8),IF(COUNTIF(O236,0)+COUNTIF(P236,0)+COUNTIF(AA236,0)+COUNTIF(Z236,0)&gt;1,"",VLOOKUP(AJ236+AK236+AL236+AM236,NyIGS!$A$2:$K$78,DK236)),IF(AND(ISNUMBER(AJ236),ISNUMBER(AL236),ISNUMBER(AM236),ISNUMBER(AS236),DK236&gt;7),IF(COUNTIF(O236,0)+COUNTIF(AA236,0)+COUNTIF(Z236,0)+AND(COUNTIF(W236,0),COUNTIF(X236,0))&gt;1,"",VLOOKUP(AJ236+AL236+AM236+AS236,NyIGS!$A$2:$K$78,DK236)),""))</f>
        <v/>
      </c>
      <c r="BC236" s="4" t="str">
        <f>IF(AND(ISNUMBER(AJ236),ISNUMBER(AN236),ISNUMBER(AT236),DK236&lt;8),IF(COUNTIF(O236,0)+COUNTIF(U236,0)+COUNTIF(AE236,0)&gt;1,"",VLOOKUP(AJ236+AN236+AT236,NyIRS!$A$2:$K$59,DK236)),IF(AND(ISNUMBER(AJ236),ISNUMBER(AQ236),DK236&gt;7),IF(COUNTIF(O236,0)+COUNTIF(W236,0)&gt;1,"",VLOOKUP(AJ236+AQ236,NyIRS!$A$2:$K$59,DK236)),""))</f>
        <v/>
      </c>
      <c r="BD236" s="4" t="str">
        <f>IF(AND(ISNUMBER(AK236),ISNUMBER(AL236),ISNUMBER(AM236),DK236&lt;8),IF(COUNTIF(P236,0)+COUNTIF(AA236,0)+COUNTIF(Z236,0)&gt;1,"",VLOOKUP(AK236+AL236+AM236,NyIES!$A$2:$K$59,DK236)),IF(AND(ISNUMBER(AL236),ISNUMBER(AM236),ISNUMBER(AR236),DK236&gt;7),IF(COUNTIF(AA236,0)+COUNTIF(Z236,0)+COUNTIF(X236,0)&gt;1,"",VLOOKUP(AL236+AM236+AR236,NyIES!$A$2:$K$59,DK236)),""))</f>
        <v/>
      </c>
      <c r="BE236" s="4" t="str">
        <f>IF(AND(ISNUMBER(AJ236),ISNUMBER(AP236),ISNUMBER(AU236),DK236&lt;8),IF(COUNTIF(O236,0)+AND(COUNTIF(U236,0),COUNTIF(V236,0))+COUNTIF(AD236,0)&gt;1,"",VLOOKUP(AJ236+AP236+AU236,NyISI!$A$2:$K$59,DK236)),IF(AND(ISNUMBER(AS236),ISNUMBER(AU236),ISNUMBER(AV236),DK236=8),IF(COUNTIF(AD236,0)+COUNTIF(Q236,0)+AND(COUNTIF(W236,0),COUNTIF(X236,0))&gt;1,"",VLOOKUP(AS236+AU236+AV236,NyISI!$A$2:$K$59,DK236)),IF(AND(ISNUMBER(AS236),ISNUMBER(AV236),DK236&gt;8),IF(COUNTIF(Q236,0)+AND(COUNTIF(W236,0),COUNTIF(X236,0))&gt;1,"",VLOOKUP(AS236+AV236,NyISI!$A$2:$K$59,DK236)),"")))</f>
        <v/>
      </c>
      <c r="BF236" s="4" t="str">
        <f>IF(AND(ISNUMBER(AT236),ISNUMBER(AK236),ISNUMBER(AL236),ISNUMBER(AM236),DK236&lt;8),IF(COUNTIF(P236,0)+COUNTIF(AA236,0)+COUNTIF(Z236,0)+COUNTIF(AE236,0)&gt;1,"",VLOOKUP(AT236+AK236+AL236+AM236,NyISS!$A$2:$G$78,DK236)),"")</f>
        <v/>
      </c>
      <c r="BG236" s="4" t="str">
        <f>IF(AND(ISNUMBER(AJ236),ISNUMBER(AL236),ISNUMBER(AM236),DK236&gt;7),IF(COUNTIF(O236,0)+COUNTIF(AA236,0)+COUNTIF(Z236,0)&gt;1,"",VLOOKUP(AJ236+AL236+AM236,NyISM!$A$2:$K$59,DK236)),"")</f>
        <v/>
      </c>
      <c r="BH236" s="4" t="str">
        <f>IF(AND(ISNUMBER(AY236),ISNUMBER(AZ236)),IF(COUNTIF(T236,0)+COUNTIF(Y236,0)&gt;1,"",VLOOKUP(AY236+AZ236,NyIAM!$A$2:$K$40,DK236)),"")</f>
        <v/>
      </c>
      <c r="BJ236" s="4" t="str">
        <f>IF(ISNUMBER(BB236),VLOOKUP(BB236,Percentil!$A$2:$B$122,2,1),"")</f>
        <v/>
      </c>
      <c r="BK236" s="4" t="str">
        <f>IF(ISNUMBER(BC236),VLOOKUP(BC236,Percentil!$A$2:$B$122,2,1),"")</f>
        <v/>
      </c>
      <c r="BL236" s="4" t="str">
        <f>IF(ISNUMBER(BD236),VLOOKUP(BD236,Percentil!$A$2:$B$122,2,1),"")</f>
        <v/>
      </c>
      <c r="BM236" s="4" t="str">
        <f>IF(ISNUMBER(BE236),VLOOKUP(BE236,Percentil!$A$2:$B$122,2,1),"")</f>
        <v/>
      </c>
      <c r="BN236" s="4" t="str">
        <f>IF(ISNUMBER(BF236),VLOOKUP(BF236,Percentil!$A$2:$B$122,2,1),"")</f>
        <v/>
      </c>
      <c r="BO236" s="4" t="str">
        <f>IF(ISNUMBER(BG236),VLOOKUP(BG236,Percentil!$A$2:$B$122,2,1),"")</f>
        <v/>
      </c>
      <c r="BP236" s="4" t="str">
        <f>IF(ISNUMBER(BH236),VLOOKUP(BH236,Percentil!$A$2:$B$122,2,1),"")</f>
        <v/>
      </c>
      <c r="BQ236" s="4" t="str">
        <f>IF(AND(ISNUMBER(AJ236),ISNUMBER(DK236)),IF(AJ236-VLOOKUP(BI236,NyFi!$L$2:$V$4,DK236,1)&lt;1,1 &amp; " - " &amp; AJ236+VLOOKUP(BI236,NyFi!$L$2:$V$4,DK236,1),IF(AJ236+VLOOKUP(BI236,NyFi!$L$2:$V$4,DK236,1)&gt;19,AJ236-VLOOKUP(BI236,NyFi!$L$2:$V$4,DK236,1) &amp; " - " &amp; 19,AJ236-VLOOKUP(BI236,NyFi!$L$2:$V$4,DK236,1) &amp; " - " &amp; AJ236+VLOOKUP(BI236,NyFi!$L$2:$V$4,DK236,1))),"")</f>
        <v/>
      </c>
      <c r="BR236" s="4" t="str">
        <f>IF(AND(ISNUMBER(DK236),DK236&lt;8),IF(AND(ISNUMBER(AK236),ISNUMBER(DK236)),IF(AK236-VLOOKUP(BI236,NyGs!$L$2:$V$4,DK236,1)&lt;1,1 &amp; " - " &amp; AK236+VLOOKUP(BI236,NyGs!$L$2:$V$4,DK236,1),IF(AK236+VLOOKUP(BI236,NyGs!$L$2:$V$4,DK236,1)&gt;19,AK236-VLOOKUP(BI236,NyGs!$L$2:$V$4,DK236,1) &amp; " - " &amp; 19,AK236-VLOOKUP(BI236,NyGs!$L$2:$V$4,DK236,1) &amp; " - " &amp; AK236+VLOOKUP(BI236,NyGs!$L$2:$V$4,DK236,1))),""),"")</f>
        <v/>
      </c>
      <c r="BS236" s="4" t="str">
        <f>IF(AND(ISNUMBER(AL236),ISNUMBER(DK236)),IF(AL236-VLOOKUP(BI236,NyRm!$L$2:$V$4,DK236,1)&lt;1,1 &amp; " - " &amp; AL236+VLOOKUP(BI236,NyRm!$L$2:$V$4,DK236,1),IF(AL236+VLOOKUP(BI236,NyRm!$L$2:$V$4,DK236,1)&gt;19,AL236-VLOOKUP(BI236,NyRm!$L$2:$V$4,DK236,1) &amp; " - " &amp; 19,AL236-VLOOKUP(BI236,NyRm!$L$2:$V$4,DK236,1) &amp; " - " &amp; AL236+VLOOKUP(BI236,NyRm!$L$2:$V$4,DK236,1))),"")</f>
        <v/>
      </c>
      <c r="BT236" s="4" t="str">
        <f>IF(AND(ISNUMBER(AM236),ISNUMBER(DK236)),IF(AM236-VLOOKUP(BI236,NyFm!$L$2:$V$4,DK236,1)&lt;1,1 &amp; " - " &amp; AM236+VLOOKUP(BI236,NyFm!$L$2:$V$4,DK236,1),IF(AM236+VLOOKUP(BI236,NyFm!$L$2:$V$4,DK236,1)&gt;19,AM236-VLOOKUP(BI236,NyFm!$L$2:$V$4,DK236,1) &amp; " - " &amp; 19,AM236-VLOOKUP(BI236,NyFm!$L$2:$V$4,DK236,1) &amp; " - " &amp; AM236+VLOOKUP(BI236,NyFm!$L$2:$V$4,DK236,1))),"")</f>
        <v/>
      </c>
      <c r="BU236" s="4" t="str">
        <f>IF(AND(ISNUMBER(DK236),DK236&lt;8),IF(AND(ISNUMBER(AN236),ISNUMBER(DK236)),IF(AN236-VLOOKUP(BI236,NyLi1R!$L$2:$V$4,DK236,1)&lt;1,1 &amp; " - " &amp; AN236+VLOOKUP(BI236,NyLi1R!$L$2:$V$4,DK236,1),IF(AN236+VLOOKUP(BI236,NyLi1R!$L$2:$V$4,DK236,1)&gt;19,AN236-VLOOKUP(BI236,NyLi1R!$L$2:$V$4,DK236,1) &amp; " - " &amp; 19,AN236-VLOOKUP(BI236,NyLi1R!$L$2:$V$4,DK236,1) &amp; " - " &amp; AN236+VLOOKUP(BI236,NyLi1R!$L$2:$V$4,DK236,1))),""),"")</f>
        <v/>
      </c>
      <c r="BV236" s="4" t="str">
        <f>IF(AND(ISNUMBER(DK236),DK236&lt;8),IF(AND(ISNUMBER(AO236),ISNUMBER(DK236)),IF(AO236-VLOOKUP(BI236,NyLi1E!$L$2:$V$4,DK236,1)&lt;1,1 &amp; " - " &amp; AO236+VLOOKUP(BI236,NyLi1E!$L$2:$V$4,DK236,1),IF(AO236+VLOOKUP(BI236,NyLi1E!$L$2:$V$4,DK236,1)&gt;19,AO236-VLOOKUP(BI236,NyLi1E!$L$2:$V$4,DK236,1) &amp; " - " &amp; 19,AO236-VLOOKUP(BI236,NyLi1E!$L$2:$V$4,DK236,1) &amp; " - " &amp; AO236+VLOOKUP(BI236,NyLi1E!$L$2:$V$4,DK236,1))),""),"")</f>
        <v/>
      </c>
      <c r="BW236" s="4" t="str">
        <f>IF(AND(ISNUMBER(DK236),DK236&lt;8),IF(AND(ISNUMBER(AP236),ISNUMBER(DK236)),IF(AP236-VLOOKUP(BI236,NyLi1T!$L$2:$V$4,DK236,1)&lt;1,1 &amp; " - " &amp; AP236+VLOOKUP(BI236,NyLi1T!$L$2:$V$4,DK236,1),IF(AP236+VLOOKUP(BI236,NyLi1T!$L$2:$V$4,DK236,1)&gt;19,AP236-VLOOKUP(BI236,NyLi1T!$L$2:$V$4,DK236,1) &amp; " - " &amp; 19,AP236-VLOOKUP(BI236,NyLi1T!$L$2:$V$4,DK236,1) &amp; " - " &amp; AP236+VLOOKUP(BI236,NyLi1T!$L$2:$V$4,DK236,1))),""),"")</f>
        <v/>
      </c>
      <c r="BX236" s="4" t="str">
        <f>IF(AND(ISNUMBER(DK236),DK236&gt;7),IF(AND(ISNUMBER(AQ236),ISNUMBER(DK236)),IF(AQ236-VLOOKUP(BI236,NyLi2R!$L$2:$V$4,DK236,1)&lt;1,1 &amp; " - " &amp; AQ236+VLOOKUP(BI236,NyLi2R!$L$2:$V$4,DK236,1),IF(AQ236+VLOOKUP(BI236,NyLi2R!$L$2:$V$4,DK236,1)&gt;19,AQ236-VLOOKUP(BI236,NyLi2R!$L$2:$V$4,DK236,1) &amp; " - " &amp; 19,AQ236-VLOOKUP(BI236,NyLi2R!$L$2:$V$4,DK236,1) &amp; " - " &amp; AQ236+VLOOKUP(BI236,NyLi2R!$L$2:$V$4,DK236,1))),""),"")</f>
        <v/>
      </c>
      <c r="BY236" s="4" t="str">
        <f>IF(AND(ISNUMBER(DK236),DK236&gt;7),IF(AND(ISNUMBER(AR236),ISNUMBER(DK236)),IF(AR236-VLOOKUP(BI236,NyLi2E!$L$2:$V$4,DK236,1)&lt;1,1 &amp; " - " &amp; AR236+VLOOKUP(BI236,NyLi2E!$L$2:$V$4,DK236,1),IF(AR236+VLOOKUP(BI236,NyLi2E!$L$2:$V$4,DK236,1)&gt;19,AR236-VLOOKUP(BI236,NyLi2E!$L$2:$V$4,DK236,1) &amp; " - " &amp; 19,AR236-VLOOKUP(BI236,NyLi2E!$L$2:$V$4,DK236,1) &amp; " - " &amp; AR236+VLOOKUP(BI236,NyLi2E!$L$2:$V$4,DK236,1))),""),"")</f>
        <v/>
      </c>
      <c r="BZ236" s="4" t="str">
        <f>IF(AND(ISNUMBER(DK236),DK236&gt;7),IF(AND(ISNUMBER(AS236),ISNUMBER(DK236)),IF(AS236-VLOOKUP(BI236,NyLi2T!$L$2:$V$4,DK236,1)&lt;1,1 &amp; " - " &amp; AS236+VLOOKUP(BI236,NyLi2T!$L$2:$V$4,DK236,1),IF(AS236+VLOOKUP(BI236,NyLi2T!$L$2:$V$4,DK236,1)&gt;19,AS236-VLOOKUP(BI236,NyLi2T!$L$2:$V$4,DK236,1) &amp; " - " &amp; 19,AS236-VLOOKUP(BI236,NyLi2T!$L$2:$V$4,DK236,1) &amp; " - " &amp; AS236+VLOOKUP(BI236,NyLi2T!$L$2:$V$4,DK236,1))),""),"")</f>
        <v/>
      </c>
      <c r="CA236" s="4" t="str">
        <f>IF(AND(ISNUMBER(DK236),DK236&lt;8),IF(AND(ISNUMBER(AT236),ISNUMBER(DK236)),IF(AT236-VLOOKUP(BI236,NySs!$L$2:$V$4,DK236,1)&lt;1,1 &amp; " - " &amp; AT236+VLOOKUP(BI236,NySs!$L$2:$V$4,DK236,1),IF(AT236+VLOOKUP(BI236,NySs!$L$2:$V$4,DK236,1)&gt;19,AT236-VLOOKUP(BI236,NySs!$L$2:$V$4,DK236,1) &amp; " - " &amp; 19,AT236-VLOOKUP(BI236,NySs!$L$2:$V$4,DK236,1) &amp; " - " &amp; AT236+VLOOKUP(BI236,NySs!$L$2:$V$4,DK236,1))),""),"")</f>
        <v/>
      </c>
      <c r="CB236" s="4" t="str">
        <f>IF(AND(ISNUMBER(DK236),DK236&lt;9),IF(AND(ISNUMBER(AU236),ISNUMBER(DK236)),IF(AU236-VLOOKUP(BI236,NyEo!$L$2:$V$4,DK236,1)&lt;1,1 &amp; " - " &amp; AU236+VLOOKUP(BI236,NyEo!$L$2:$V$4,DK236,1),IF(AU236+VLOOKUP(BI236,NyEo!$L$2:$V$4,DK236,1)&gt;19,AU236-VLOOKUP(BI236,NyEo!$L$2:$V$4,DK236,1) &amp; " - " &amp; 19,AU236-VLOOKUP(BI236,NyEo!$L$2:$V$4,DK236,1) &amp; " - " &amp; AU236+VLOOKUP(BI236,NyEo!$L$2:$V$4,DK236,1))),""),"")</f>
        <v/>
      </c>
      <c r="CC236" s="4" t="str">
        <f>IF(AND(ISNUMBER(DK236),DK236&gt;7),IF(AND(ISNUMBER(AV236),ISNUMBER(DK236)),IF(AV236-VLOOKUP(BI236,NyHt!$L$2:$V$4,DK236,1)&lt;1,1 &amp; " - " &amp; AV236+VLOOKUP(BI236,NyHt!$L$2:$V$4,DK236,1),IF(AV236+VLOOKUP(BI236,NyHt!$L$2:$V$4,DK236,1)&gt;19,AV236-VLOOKUP(BI236,NyHt!$L$2:$V$4,DK236,1) &amp; " - " &amp; 19,AV236-VLOOKUP(BI236,NyHt!$L$2:$V$4,DK236,1) &amp; " - " &amp; AV236+VLOOKUP(BI236,NyHt!$L$2:$V$4,DK236,1))),""),"")</f>
        <v/>
      </c>
      <c r="CD236" s="4" t="str">
        <f>IF(AND(ISNUMBER(AW236),ISNUMBER(DK236)),IF(AW236-VLOOKUP(BI236,NySiF!$L$2:$V$4,DK236,1)&lt;1,1 &amp; " - " &amp; AW236+VLOOKUP(BI236,NySiF!$L$2:$V$4,DK236,1),IF(AW236+VLOOKUP(BI236,NySiF!$L$2:$V$4,DK236,1)&gt;19,AW236-VLOOKUP(BI236,NySiF!$L$2:$V$4,DK236,1) &amp; " - " &amp; 19,AW236-VLOOKUP(BI236,NySiF!$L$2:$V$4,DK236,1) &amp; " - " &amp; AW236+VLOOKUP(BI236,NySiF!$L$2:$V$4,DK236,1))),"")</f>
        <v/>
      </c>
      <c r="CE236" s="4" t="str">
        <f>IF(AND(ISNUMBER(AX236),ISNUMBER(DK236)),IF(AX236-VLOOKUP(BI236,NySiB!$L$2:$V$4,DK236,1)&lt;1,1 &amp; " - " &amp; AX236+VLOOKUP(BI236,NySiB!$L$2:$V$4,DK236,1),IF(AX236+VLOOKUP(BI236,NySiB!$L$2:$V$4,DK236,1)&gt;19,AX236-VLOOKUP(BI236,NySiB!$L$2:$V$4,DK236,1) &amp; " - " &amp; 19,AX236-VLOOKUP(BI236,NySiB!$L$2:$V$4,DK236,1) &amp; " - " &amp; AX236+VLOOKUP(BI236,NySiB!$L$2:$V$4,DK236,1))),"")</f>
        <v/>
      </c>
      <c r="CF236" s="4" t="str">
        <f>IF(AND(ISNUMBER(AY236),ISNUMBER(DK236)),IF(AY236-VLOOKUP(BI236,NySiT!$L$2:$V$4,DK236,1)&lt;1,1 &amp; " - " &amp; AY236+VLOOKUP(BI236,NySiT!$L$2:$V$4,DK236,1),IF(AY236+VLOOKUP(BI236,NySiT!$L$2:$V$4,DK236,1)&gt;19,AY236-VLOOKUP(BI236,NySiT!$L$2:$V$4,DK236,1) &amp; " - " &amp; 19,AY236-VLOOKUP(BI236,NySiT!$L$2:$V$4,DK236,1) &amp; " - " &amp; AY236+VLOOKUP(BI236,NySiT!$L$2:$V$4,DK236,1))),"")</f>
        <v/>
      </c>
      <c r="CG236" s="4" t="str">
        <f>IF(AND(ISNUMBER(AZ236),ISNUMBER(DK236)),IF(AZ236-VLOOKUP(BI236,NyVs!$L$2:$V$4,DK236,1)&lt;1,1 &amp; " - " &amp; AZ236+VLOOKUP(BI236,NyVs!$L$2:$V$4,DK236,1),IF(AZ236+VLOOKUP(BI236,NyVs!$L$2:$V$4,DK236,1)&gt;19,AZ236-VLOOKUP(BI236,NyVs!$L$2:$V$4,DK236,1) &amp; " - " &amp; 19,AZ236-VLOOKUP(BI236,NyVs!$L$2:$V$4,DK236,1) &amp; " - " &amp; AZ236+VLOOKUP(BI236,NyVs!$L$2:$V$4,DK236,1))),"")</f>
        <v/>
      </c>
      <c r="CH236" s="4" t="str">
        <f>IF(AND(ISNUMBER(BA236),ISNUMBER(DK236)),IF(BA236-VLOOKUP(BI236,NyPp!$L$2:$V$4,DK236,1)&lt;1,1 &amp; " - " &amp; BA236+VLOOKUP(BI236,NyPp!$L$2:$V$4,DK236,1),IF(BA236+VLOOKUP(BI236,NyPp!$L$2:$V$4,DK236,1)&gt;19,BA236-VLOOKUP(BI236,NyPp!$L$2:$V$4,DK236,1) &amp; " - " &amp; 19,BA236-VLOOKUP(BI236,NyPp!$L$2:$V$4,DK236,1) &amp; " - " &amp; BA236+VLOOKUP(BI236,NyPp!$L$2:$V$4,DK236,1))),"")</f>
        <v/>
      </c>
      <c r="CI236" s="4" t="str">
        <f>IF(AND(ISNUMBER(BB236),ISNUMBER(DK236)),IF(BB236-VLOOKUP(BI236,NyIGS!$L$2:$V$4,DK236,1)&lt;40,40 &amp; " - " &amp; BB236+VLOOKUP(BI236,NyIGS!$L$2:$V$4,DK236,1),IF(BB236+VLOOKUP(BI236,NyIGS!$L$2:$V$4,DK236,1)&gt;160,BB236-VLOOKUP(BI236,NyIGS!$L$2:$V$4,DK236,1) &amp; " - " &amp; 160,BB236-VLOOKUP(BI236,NyIGS!$L$2:$V$4,DK236,1) &amp; " - " &amp; BB236+VLOOKUP(BI236,NyIGS!$L$2:$V$4,DK236,1))),"")</f>
        <v/>
      </c>
      <c r="CJ236" s="4" t="str">
        <f>IF(AND(ISNUMBER(BC236),ISNUMBER(DK236)),IF(BC236-VLOOKUP(BI236,NyIRS!$L$2:$V$4,DK236,1)&lt;40,40 &amp; " - " &amp; BC236+VLOOKUP(BI236,NyIRS!$L$2:$V$4,DK236,1),IF(BC236+VLOOKUP(BI236,NyIRS!$L$2:$V$4,DK236,1)&gt;160,BC236-VLOOKUP(BI236,NyIRS!$L$2:$V$4,DK236,1) &amp; " - " &amp; 160,BC236-VLOOKUP(BI236,NyIRS!$L$2:$V$4,DK236,1) &amp; " - " &amp; BC236+VLOOKUP(BI236,NyIRS!$L$2:$V$4,DK236,1))),"")</f>
        <v/>
      </c>
      <c r="CK236" s="4" t="str">
        <f>IF(AND(ISNUMBER(BD236),ISNUMBER(DK236)),IF(BD236-VLOOKUP(BI236,NyIES!$L$2:$V$4,DK236,1)&lt;40,40 &amp; " - " &amp; BD236+VLOOKUP(BI236,NyIES!$L$2:$V$4,DK236,1),IF(BD236+VLOOKUP(BI236,NyIES!$L$2:$V$4,DK236,1)&gt;160,BD236-VLOOKUP(BI236,NyIES!$L$2:$V$4,DK236,1) &amp; " - " &amp; 160,BD236-VLOOKUP(BI236,NyIES!$L$2:$V$4,DK236,1) &amp; " - " &amp; BD236+VLOOKUP(BI236,NyIES!$L$2:$V$4,DK236,1))),"")</f>
        <v/>
      </c>
      <c r="CL236" s="4" t="str">
        <f>IF(AND(ISNUMBER(BE236),ISNUMBER(DK236)),IF(BE236-VLOOKUP(BI236,NyISI!$L$2:$V$4,DK236,1)&lt;40,40 &amp; " - " &amp; BE236+VLOOKUP(BI236,NyISI!$L$2:$V$4,DK236,1),IF(BE236+VLOOKUP(BI236,NyISI!$L$2:$V$4,DK236,1)&gt;160,BE236-VLOOKUP(BI236,NyISI!$L$2:$V$4,DK236,1) &amp; " - " &amp; 160,BE236-VLOOKUP(BI236,NyISI!$L$2:$V$4,DK236,1) &amp; " - " &amp; BE236+VLOOKUP(BI236,NyISI!$L$2:$V$4,DK236,1))),"")</f>
        <v/>
      </c>
      <c r="CM236" s="4" t="str">
        <f>IF(AND(ISNUMBER(DK236),DK236&lt;8),IF(AND(ISNUMBER(BF236),ISNUMBER(DK236)),IF(BF236-VLOOKUP(BI236,NyISS!$L$2:$V$4,DK236,1)&lt;40,40 &amp; " - " &amp; BF236+VLOOKUP(BI236,NyISS!$L$2:$V$4,DK236,1),IF(BF236+VLOOKUP(BI236,NyISS!$L$2:$V$4,DK236,1)&gt;160,BF236-VLOOKUP(BI236,NyISS!$L$2:$V$4,DK236,1) &amp; " - " &amp; 160,BF236-VLOOKUP(BI236,NyISS!$L$2:$V$4,DK236,1) &amp; " - " &amp; BF236+VLOOKUP(BI236,NyISS!$L$2:$V$4,DK236,1))),""),"")</f>
        <v/>
      </c>
      <c r="CN236" s="4" t="str">
        <f>IF(AND(ISNUMBER(DK236),DK236&gt;7),IF(AND(ISNUMBER(BG236),ISNUMBER(DK236)),IF(BG236-VLOOKUP(BI236,NyISM!$L$2:$V$4,DK236,1)&lt;40,40 &amp; " - " &amp; BG236+VLOOKUP(BI236,NyISM!$L$2:$V$4,DK236,1),IF(BG236+VLOOKUP(BI236,NyISM!$L$2:$V$4,DK236,1)&gt;160,BG236-VLOOKUP(BI236,NyISM!$L$2:$V$4,DK236,1) &amp; " - " &amp; 160,BG236-VLOOKUP(BI236,NyISM!$L$2:$V$4,DK236,1) &amp; " - " &amp; BG236+VLOOKUP(BI236,NyISM!$L$2:$V$4,DK236,1))),""),"")</f>
        <v/>
      </c>
      <c r="CO236" s="4" t="str">
        <f>IF(AND(ISNUMBER(BH236),ISNUMBER(DK236)),IF(BH236-VLOOKUP(BI236,NyIAM!$L$2:$V$4,DK236,1)&lt;40,40 &amp; " - " &amp; BH236+VLOOKUP(BI236,NyIAM!$L$2:$V$4,DK236,1),IF(BH236+VLOOKUP(BI236,NyIAM!$L$2:$V$4,DK236,1)&gt;160,BH236-VLOOKUP(BI236,NyIAM!$L$2:$V$4,DK236,1) &amp; " - " &amp; 160,BH236-VLOOKUP(BI236,NyIAM!$L$2:$V$4,DK236,1) &amp; " - " &amp; BH236+VLOOKUP(BI236,NyIAM!$L$2:$V$4,DK236,1))),"")</f>
        <v/>
      </c>
      <c r="CP236" s="4" t="str">
        <f>IF(AF236="","",IF(AND(ISNUMBER(AF236),ISNUMBER(DK236)),IF(VLOOKUP(AF236,NyOm!$A$2:$K$30,DK236,1)=1,"Onormalt få ord",IF(VLOOKUP(AF236,NyOm!$A$2:$K$30,DK236,1)=2,"Färre antal ord än normalt",IF(VLOOKUP(AF236,NyOm!$A$2:$K$30,DK236,1)=3,"Normalt antal ord","")))))</f>
        <v/>
      </c>
      <c r="CQ236" s="4" t="str">
        <f>IF(AB236="","",IF(AND(ISNUMBER(AB236),ISNUMBER(DK236)),IF(VLOOKUP(AB236,NyPbTid!$A$2:$K$218,DK236,1)=1,"Onormalt lång tidsåtgång",IF(VLOOKUP(AB236,NyPbTid!$A$2:$K$218,DK236,1)=2,"Långsammare än normalt",IF(VLOOKUP(AB236,NyPbTid!$A$2:$K$218,DK236,1)=3,"Normal tidsåtgång","")))))</f>
        <v/>
      </c>
      <c r="CR236" s="4" t="str">
        <f>IF(AC236="","",IF(AND(ISNUMBER(AC236),ISNUMBER(DK236)),IF(VLOOKUP(AC236,NyPbFel!$A$2:$K$18,DK236,1)=1,"Onormalt antal fel",IF(VLOOKUP(AC236,NyPbFel!$A$2:$K$18,DK236,1)=2,"Fler fel än normalt",IF(VLOOKUP(AC236,NyPbFel!$A$2:$K$18,DK236,1)=3,"Normalt antal fel","")))))</f>
        <v/>
      </c>
      <c r="CS236" s="4" t="str">
        <f t="shared" si="72"/>
        <v/>
      </c>
      <c r="CT236" s="4" t="str">
        <f>IF(OR(ISNUMBER(CS236),CS236="0**"),IF(ISNUMBER(CS236),CS236/ABS(CS236)*VLOOKUP(1,SignDiff!$A$3:$K$4,DK236,1),VLOOKUP(1,SignDiff!$A$3:$K$4,DK236,1)),"")</f>
        <v/>
      </c>
      <c r="CU236" s="4" t="str">
        <f>IF(OR(ISNUMBER(CS236),CS236="0**"),IF(ISNUMBER(CS236),CS236/ABS(CS236)*VLOOKUP(1,SignDiff!$A$7:$K$8,DK236,1),VLOOKUP(1,SignDiff!$A$7:$K$8,DK236,1)),"")</f>
        <v/>
      </c>
      <c r="CV236" s="4" t="str">
        <f t="shared" si="73"/>
        <v/>
      </c>
      <c r="CW236" s="4" t="str">
        <f t="shared" si="74"/>
        <v/>
      </c>
      <c r="CX236" s="4" t="str">
        <f>IF(OR(ISNUMBER(CS236),CS236="0**"),IF(CS236="0**",VLOOKUP(0,'IRS-IES'!$A$2:$C$43,2,1),IF(CS236&lt;0,VLOOKUP(ABS(CS236),'IRS-IES'!$A$2:$C$43,2,1),VLOOKUP(ABS(CS236),'IRS-IES'!$A$2:$C$43,3,1))),"")</f>
        <v/>
      </c>
      <c r="CY236" s="4" t="str">
        <f t="shared" si="75"/>
        <v/>
      </c>
      <c r="CZ236" s="4" t="str">
        <f>IF(OR(ISNUMBER(CY236),CY236="0**"),IF(ISNUMBER(CY236),CY236/ABS(CY236)*VLOOKUP(2,SignDiff!$A$3:$K$4,DK236,1),VLOOKUP(2,SignDiff!$A$3:$K$4,DK236,1)),"")</f>
        <v/>
      </c>
      <c r="DA236" s="4" t="str">
        <f>IF(OR(ISNUMBER(CY236),CY236="0**"),IF(ISNUMBER(CY236),CY236/ABS(CY236)*VLOOKUP(2,SignDiff!$A$7:$K$8,DK236,1),VLOOKUP(2,SignDiff!$A$7:$K$8,DK236,1)),"")</f>
        <v/>
      </c>
      <c r="DB236" s="4" t="str">
        <f t="shared" si="76"/>
        <v/>
      </c>
      <c r="DC236" s="4" t="str">
        <f t="shared" si="77"/>
        <v/>
      </c>
      <c r="DD236" s="4" t="str">
        <f>IF(OR(ISNUMBER(CY236),CY236="0**"),IF(CY236="0**",VLOOKUP(0,'ISI-ISS'!$A$2:$C$43,2,1),IF(CY236&lt;0,VLOOKUP(ABS(CY236),'ISI-ISS'!$A$2:$C$43,2,1),VLOOKUP(ABS(CY236),'ISI-ISS'!$A$2:$C$43,3,1))),"")</f>
        <v/>
      </c>
      <c r="DE236" s="4" t="str">
        <f t="shared" si="78"/>
        <v/>
      </c>
      <c r="DF236" s="4" t="str">
        <f>IF(OR(ISNUMBER(DE236),DE236="0**"),IF(ISNUMBER(DE236),DE236/ABS(DE236)*VLOOKUP(2,SignDiff!$A$3:$K$4,DK236,1),VLOOKUP(2,SignDiff!$A$3:$K$4,DK236,1)),"")</f>
        <v/>
      </c>
      <c r="DG236" s="4" t="str">
        <f>IF(OR(ISNUMBER(DE236),DE236="0**"),IF(ISNUMBER(DE236),DE236/ABS(DE236)*VLOOKUP(2,SignDiff!$A$7:$K$8,DK236,1),VLOOKUP(2,SignDiff!$A$7:$K$8,DK236,1)),"")</f>
        <v/>
      </c>
      <c r="DH236" s="4" t="str">
        <f t="shared" si="79"/>
        <v/>
      </c>
      <c r="DI236" s="4" t="str">
        <f t="shared" si="80"/>
        <v/>
      </c>
      <c r="DJ236" s="4" t="str">
        <f>IF(OR(ISNUMBER(DE236),DE236="0**"),IF(DE236="0**",VLOOKUP(0,'ISI-ISM'!$A$2:$C$43,2,1),IF(DE236&lt;0,VLOOKUP(ABS(DE236),'ISI-ISM'!$A$2:$C$43,2,1),VLOOKUP(ABS(DE236),'ISI-ISM'!$A$2:$C$43,3,1))),"")</f>
        <v/>
      </c>
      <c r="DK236" s="4" t="str">
        <f>IF(ISERROR(VLOOKUP(N236,age!$A$2:$C$11,2,1)),"",VLOOKUP(N236,age!$A$2:$C$11,2,1))</f>
        <v/>
      </c>
      <c r="DL236" s="4" t="str">
        <f>IF(ISERROR(VLOOKUP(N236,age!$A$2:$C$11,3,1)),"",VLOOKUP(N236,age!$A$2:$C$11,3,1))</f>
        <v/>
      </c>
      <c r="DM236" s="4">
        <f t="shared" si="67"/>
        <v>0</v>
      </c>
      <c r="DN236" s="4">
        <f t="shared" si="68"/>
        <v>0</v>
      </c>
      <c r="DO236" s="4">
        <f t="shared" si="69"/>
        <v>0</v>
      </c>
      <c r="DP236" s="4">
        <f t="shared" si="70"/>
        <v>0</v>
      </c>
      <c r="DQ236" s="4">
        <f t="shared" si="71"/>
        <v>0</v>
      </c>
      <c r="DR236" s="9" t="str">
        <f t="shared" si="81"/>
        <v/>
      </c>
      <c r="DS236" s="9" t="str">
        <f t="shared" si="82"/>
        <v/>
      </c>
      <c r="DT236" s="9" t="str">
        <f t="shared" si="83"/>
        <v/>
      </c>
      <c r="DU236" s="9" t="str">
        <f t="shared" si="84"/>
        <v/>
      </c>
      <c r="DV236" s="9" t="str">
        <f t="shared" si="85"/>
        <v/>
      </c>
      <c r="DW236" s="9" t="str">
        <f t="shared" si="86"/>
        <v/>
      </c>
      <c r="DX236" s="9" t="str">
        <f t="shared" si="87"/>
        <v/>
      </c>
      <c r="DY236" s="9" t="str">
        <f>IF(AND(ISNUMBER(AJ236),ISNUMBER(DK236)),IF(AJ236-VLOOKUP(BI236,NyFi!$L$2:$V$4,DK236,1)&lt;1,1,AJ236-VLOOKUP(BI236,NyFi!$L$2:$V$4,DK236,1)),"")</f>
        <v/>
      </c>
      <c r="DZ236" s="9" t="str">
        <f>IF(AND(ISNUMBER(DK236),DK236&lt;8),IF(AND(ISNUMBER(AK236),ISNUMBER(DK236)),IF(AK236-VLOOKUP(BI236,NyGs!$L$2:$V$4,DK236,1)&lt;1,1,AK236-VLOOKUP(BI236,NyGs!$L$2:$V$4,DK236,1)),""),"")</f>
        <v/>
      </c>
      <c r="EA236" s="9" t="str">
        <f>IF(AND(ISNUMBER(AL236),ISNUMBER(DK236)),IF(AL236-VLOOKUP(BI236,NyRm!$L$2:$V$4,DK236,1)&lt;1,1,AL236-VLOOKUP(BI236,NyRm!$L$2:$V$4,DK236,1)),"")</f>
        <v/>
      </c>
      <c r="EB236" s="9" t="str">
        <f>IF(AND(ISNUMBER(AM236),ISNUMBER(DK236)),IF(AM236-VLOOKUP(BI236,NyFm!$L$2:$V$4,DK236,1)&lt;1,1,AM236-VLOOKUP(BI236,NyFm!$L$2:$V$4,DK236,1)),"")</f>
        <v/>
      </c>
      <c r="EC236" s="9" t="str">
        <f>IF(AND(ISNUMBER(DK236),DK236&lt;8),IF(AND(ISNUMBER(AN236),ISNUMBER(DK236)),IF(AN236-VLOOKUP(BI236,NyLi1R!$L$2:$V$4,DK236,1)&lt;1,1,AN236-VLOOKUP(BI236,NyLi1R!$L$2:$V$4,DK236,1)),""),"")</f>
        <v/>
      </c>
      <c r="ED236" s="9" t="str">
        <f>IF(AND(ISNUMBER(DK236),DK236&lt;8),IF(AND(ISNUMBER(AO236),ISNUMBER(DK236)),IF(AO236-VLOOKUP(BI236,NyLi1E!$L$2:$V$4,DK236,1)&lt;1,1,AO236-VLOOKUP(BI236,NyLi1E!$L$2:$V$4,DK236,1)),""),"")</f>
        <v/>
      </c>
      <c r="EE236" s="9" t="str">
        <f>IF(AND(ISNUMBER(DK236),DK236&lt;8),IF(AND(ISNUMBER(AP236),ISNUMBER(DK236)),IF(AP236-VLOOKUP(BI236,NyLi1T!$L$2:$V$4,DK236,1)&lt;1,1,AP236-VLOOKUP(BI236,NyLi1T!$L$2:$V$4,DK236,1)),""),"")</f>
        <v/>
      </c>
      <c r="EF236" s="9" t="str">
        <f>IF(AND(ISNUMBER(DK236),DK236&gt;7),IF(AND(ISNUMBER(AQ236),ISNUMBER(DK236)),IF(AQ236-VLOOKUP(BI236,NyLi2R!$L$2:$V$4,DK236,1)&lt;1,1,AQ236-VLOOKUP(BI236,NyLi2R!$L$2:$V$4,DK236,1)),""),"")</f>
        <v/>
      </c>
      <c r="EG236" s="9" t="str">
        <f>IF(AND(ISNUMBER(DK236),DK236&gt;7),IF(AND(ISNUMBER(AR236),ISNUMBER(DK236)),IF(AR236-VLOOKUP(BI236,NyLi2E!$L$2:$V$4,DK236,1)&lt;1,1,AR236-VLOOKUP(BI236,NyLi2E!$L$2:$V$4,DK236,1)),""),"")</f>
        <v/>
      </c>
      <c r="EH236" s="9" t="str">
        <f>IF(AND(ISNUMBER(DK236),DK236&gt;7),IF(AND(ISNUMBER(AS236),ISNUMBER(DK236)),IF(AS236-VLOOKUP(BI236,NyLi2T!$L$2:$V$4,DK236,1)&lt;1,1,AS236-VLOOKUP(BI236,NyLi2T!$L$2:$V$4,DK236,1)),""),"")</f>
        <v/>
      </c>
      <c r="EI236" s="9" t="str">
        <f>IF(AND(ISNUMBER(DK236),DK236&lt;8),IF(AND(ISNUMBER(AT236),ISNUMBER(DK236)),IF(AT236-VLOOKUP(BI236,NySs!$L$2:$V$4,DK236,1)&lt;1,1,AT236-VLOOKUP(BI236,NySs!$L$2:$V$4,DK236,1)),""),"")</f>
        <v/>
      </c>
      <c r="EJ236" s="9" t="str">
        <f>IF(AND(ISNUMBER(DK236),DK236&lt;9),IF(AND(ISNUMBER(AU236),ISNUMBER(DK236)),IF(AU236-VLOOKUP(BI236,NyEo!$L$2:$V$4,DK236,1)&lt;1,1,AU236-VLOOKUP(BI236,NyEo!$L$2:$V$4,DK236,1)),""),"")</f>
        <v/>
      </c>
      <c r="EK236" s="9" t="str">
        <f>IF(AND(ISNUMBER(DK236),DK236&gt;7),IF(AND(ISNUMBER(AV236),ISNUMBER(DK236)),IF(AV236-VLOOKUP(BI236,NyHt!$L$2:$V$4,DK236,1)&lt;1,1,AV236-VLOOKUP(BI236,NyHt!$L$2:$V$4,DK236,1)),""),"")</f>
        <v/>
      </c>
      <c r="EL236" s="9" t="str">
        <f>IF(AND(ISNUMBER(AW236),ISNUMBER(DK236)),IF(AW236-VLOOKUP(BI236,NySiF!$L$2:$V$4,DK236,1)&lt;1,1,AW236-VLOOKUP(BI236,NySiF!$L$2:$V$4,DK236,1)),"")</f>
        <v/>
      </c>
      <c r="EM236" s="9" t="str">
        <f>IF(AND(ISNUMBER(AX236),ISNUMBER(DK236)),IF(AX236-VLOOKUP(BI236,NySiB!$L$2:$V$4,DK236,1)&lt;1,1,AX236-VLOOKUP(BI236,NySiB!$L$2:$V$4,DK236,1)),"")</f>
        <v/>
      </c>
      <c r="EN236" s="9" t="str">
        <f>IF(AND(ISNUMBER(AY236),ISNUMBER(DK236)),IF(AY236-VLOOKUP(BI236,NySiT!$L$2:$V$4,DK236,1)&lt;1,1,AY236-VLOOKUP(BI236,NySiT!$L$2:$V$4,DK236,1)),"")</f>
        <v/>
      </c>
      <c r="EO236" s="9" t="str">
        <f>IF(AND(ISNUMBER(AZ236),ISNUMBER(DK236)),IF(AZ236-VLOOKUP(BI236,NyVs!$L$2:$V$4,DK236,1)&lt;1,1,AZ236-VLOOKUP(BI236,NyVs!$L$2:$V$4,DK236,1)),"")</f>
        <v/>
      </c>
      <c r="EP236" s="9" t="str">
        <f>IF(AND(ISNUMBER(BA236),ISNUMBER(DK236)),IF(BA236-VLOOKUP(BI236,NyPp!$L$2:$V$4,DK236,1)&lt;1,1,BA236-VLOOKUP(BI236,NyPp!$L$2:$V$4,DK236,1)),"")</f>
        <v/>
      </c>
      <c r="EQ236" s="9" t="str">
        <f>IF(AND(ISNUMBER(BB236),ISNUMBER(DK236)),IF(BB236-VLOOKUP(BI236,NyIGS!$L$2:$V$4,DK236,1)&lt;40,40,BB236-VLOOKUP(BI236,NyIGS!$L$2:$V$4,DK236,1)),"")</f>
        <v/>
      </c>
      <c r="ER236" s="9" t="str">
        <f>IF(AND(ISNUMBER(BC236),ISNUMBER(DK236)),IF(BC236-VLOOKUP(BI236,NyIRS!$L$2:$V$4,DK236,1)&lt;40,40,BC236-VLOOKUP(BI236,NyIRS!$L$2:$V$4,DK236,1)),"")</f>
        <v/>
      </c>
      <c r="ES236" s="9" t="str">
        <f>IF(AND(ISNUMBER(BD236),ISNUMBER(DK236)),IF(BD236-VLOOKUP(BI236,NyIES!$L$2:$V$4,DK236,1)&lt;40,40,BD236-VLOOKUP(BI236,NyIES!$L$2:$V$4,DK236,1)),"")</f>
        <v/>
      </c>
      <c r="ET236" s="9" t="str">
        <f>IF(AND(ISNUMBER(BE236),ISNUMBER(DK236)),IF(BE236-VLOOKUP(BI236,NyISI!$L$2:$V$4,DK236,1)&lt;40,40,BE236-VLOOKUP(BI236,NyISI!$L$2:$V$4,DK236,1)),"")</f>
        <v/>
      </c>
      <c r="EU236" s="9" t="str">
        <f>IF(AND(ISNUMBER(DK236),DK236&lt;8),IF(AND(ISNUMBER(BF236),ISNUMBER(DK236)),IF(BF236-VLOOKUP(BI236,NyISS!$L$2:$V$4,DK236,1)&lt;40,40,BF236-VLOOKUP(BI236,NyISS!$L$2:$V$4,DK236,1)),""),"")</f>
        <v/>
      </c>
      <c r="EV236" s="9" t="str">
        <f>IF(AND(ISNUMBER(DK236),DK236&gt;7),IF(AND(ISNUMBER(BG236),ISNUMBER(DK236)),IF(BG236-VLOOKUP(BI236,NyISM!$L$2:$V$4,DK236,1)&lt;40,40,BG236-VLOOKUP(BI236,NyISM!$L$2:$V$4,DK236,1)),""),"")</f>
        <v/>
      </c>
      <c r="EW236" s="9" t="str">
        <f>IF(AND(ISNUMBER(BH236),ISNUMBER(DK236)),IF(BH236-VLOOKUP(BI236,NyIAM!$L$2:$V$4,DK236,1)&lt;40,40,BH236-VLOOKUP(BI236,NyIAM!$L$2:$V$4,DK236,1)),"")</f>
        <v/>
      </c>
      <c r="EX236" s="9" t="str">
        <f>IF(AND(ISNUMBER(AJ236),ISNUMBER(DK236)),IF(AJ236+VLOOKUP(BI236,NyFi!$L$2:$V$4,DK236,1)&gt;19,19,AJ236+VLOOKUP(BI236,NyFi!$L$2:$V$4,DK236,1)),"")</f>
        <v/>
      </c>
      <c r="EY236" s="9" t="str">
        <f>IF(AND(ISNUMBER(DK236),DK236&lt;8),IF(AND(ISNUMBER(AK236),ISNUMBER(DK236)),IF(AK236+VLOOKUP(BI236,NyGs!$L$2:$V$4,DK236,1)&gt;19,19,AK236+VLOOKUP(BI236,NyGs!$L$2:$V$4,DK236,1)),""),"")</f>
        <v/>
      </c>
      <c r="EZ236" s="9" t="str">
        <f>IF(AND(ISNUMBER(AL236),ISNUMBER(DK236)),IF(AL236+VLOOKUP(BI236,NyRm!$L$2:$V$4,DK236,1)&gt;19,19,AL236+VLOOKUP(BI236,NyRm!$L$2:$V$4,DK236,1)),"")</f>
        <v/>
      </c>
      <c r="FA236" s="9" t="str">
        <f>IF(AND(ISNUMBER(AM236),ISNUMBER(DK236)),IF(AM236+VLOOKUP(BI236,NyFm!$L$2:$V$4,DK236,1)&gt;19,19,AM236+VLOOKUP(BI236,NyFm!$L$2:$V$4,DK236,1)),"")</f>
        <v/>
      </c>
      <c r="FB236" s="9" t="str">
        <f>IF(AND(ISNUMBER(DK236),DK236&lt;8),IF(AND(ISNUMBER(AN236),ISNUMBER(DK236)),IF(AN236+VLOOKUP(BI236,NyLi1R!$L$2:$V$4,DK236,1)&gt;19,19,AN236+VLOOKUP(BI236,NyLi1R!$L$2:$V$4,DK236,1)),""),"")</f>
        <v/>
      </c>
      <c r="FC236" s="9" t="str">
        <f>IF(AND(ISNUMBER(DK236),DK236&lt;8),IF(AND(ISNUMBER(AO236),ISNUMBER(DK236)),IF(AO236+VLOOKUP(BI236,NyLi1E!$L$2:$V$4,DK236,1)&gt;19,19,AO236+VLOOKUP(BI236,NyLi1E!$L$2:$V$4,DK236,1)),""),"")</f>
        <v/>
      </c>
      <c r="FD236" s="9" t="str">
        <f>IF(AND(ISNUMBER(DK236),DK236&lt;8),IF(AND(ISNUMBER(AP236),ISNUMBER(DK236)),IF(AP236+VLOOKUP(BI236,NyLi1T!$L$2:$V$4,DK236,1)&gt;19,19,AP236+VLOOKUP(BI236,NyLi1T!$L$2:$V$4,DK236,1)),""),"")</f>
        <v/>
      </c>
      <c r="FE236" s="9" t="str">
        <f>IF(AND(ISNUMBER(DK236),DK236&gt;7),IF(AND(ISNUMBER(AQ236),ISNUMBER(DK236)),IF(AQ236+VLOOKUP(BI236,NyLi2R!$L$2:$V$4,DK236,1)&gt;19,19,AQ236+VLOOKUP(BI236,NyLi2R!$L$2:$V$4,DK236,1)),""),"")</f>
        <v/>
      </c>
      <c r="FF236" s="9" t="str">
        <f>IF(AND(ISNUMBER(DK236),DK236&gt;7),IF(AND(ISNUMBER(AR236),ISNUMBER(DK236)),IF(AR236+VLOOKUP(BI236,NyLi2E!$L$2:$V$4,DK236,1)&gt;19,19,AR236+VLOOKUP(BI236,NyLi2E!$L$2:$V$4,DK236,1)),""),"")</f>
        <v/>
      </c>
      <c r="FG236" s="9" t="str">
        <f>IF(AND(ISNUMBER(DK236),DK236&gt;7),IF(AND(ISNUMBER(AS236),ISNUMBER(DK236)),IF(AS236+VLOOKUP(BI236,NyLi2T!$L$2:$V$4,DK236,1)&gt;19,19,AS236+VLOOKUP(BI236,NyLi2T!$L$2:$V$4,DK236,1)),""),"")</f>
        <v/>
      </c>
      <c r="FH236" s="9" t="str">
        <f>IF(AND(ISNUMBER(DK236),DK236&lt;8),IF(AND(ISNUMBER(AT236),ISNUMBER(DK236)),IF(AT236+VLOOKUP(BI236,NySs!$L$2:$V$4,DK236,1)&gt;19,19,AT236+VLOOKUP(BI236,NySs!$L$2:$V$4,DK236,1)),""),"")</f>
        <v/>
      </c>
      <c r="FI236" s="9" t="str">
        <f>IF(AND(ISNUMBER(DK236),DK236&lt;9),IF(AND(ISNUMBER(AU236),ISNUMBER(DK236)),IF(AU236+VLOOKUP(BI236,NyEo!$L$2:$V$4,DK236,1)&gt;19,19,AU236+VLOOKUP(BI236,NyEo!$L$2:$V$4,DK236,1)),""),"")</f>
        <v/>
      </c>
      <c r="FJ236" s="9" t="str">
        <f>IF(AND(ISNUMBER(DK236),DK236&gt;7),IF(AND(ISNUMBER(AV236),ISNUMBER(DK236)),IF(AV236+VLOOKUP(BI236,NyHt!$L$2:$V$4,DK236,1)&gt;19,19,AV236+VLOOKUP(BI236,NyHt!$L$2:$V$4,DK236,1)),""),"")</f>
        <v/>
      </c>
      <c r="FK236" s="9" t="str">
        <f>IF(AND(ISNUMBER(AW236),ISNUMBER(DK236)),IF(AW236+VLOOKUP(BI236,NySiF!$L$2:$V$4,DK236,1)&gt;19,19,AW236+VLOOKUP(BI236,NySiF!$L$2:$V$4,DK236,1)),"")</f>
        <v/>
      </c>
      <c r="FL236" s="9" t="str">
        <f>IF(AND(ISNUMBER(AX236),ISNUMBER(DK236)),IF(AX236+VLOOKUP(BI236,NySiB!$L$2:$V$4,DK236,1)&gt;19,19,AX236+VLOOKUP(BI236,NySiB!$L$2:$V$4,DK236,1)),"")</f>
        <v/>
      </c>
      <c r="FM236" s="9" t="str">
        <f>IF(AND(ISNUMBER(AY236),ISNUMBER(DK236)),IF(AY236+VLOOKUP(BI236,NySiT!$L$2:$V$4,DK236,1)&gt;19,19,AY236+VLOOKUP(BI236,NySiT!$L$2:$V$4,DK236,1)),"")</f>
        <v/>
      </c>
      <c r="FN236" s="9" t="str">
        <f>IF(AND(ISNUMBER(AZ236),ISNUMBER(DK236)),IF(AZ236+VLOOKUP(BI236,NyVs!$L$2:$V$4,DK236,1)&gt;19,19,AZ236+VLOOKUP(BI236,NyVs!$L$2:$V$4,DK236,1)),"")</f>
        <v/>
      </c>
      <c r="FO236" s="9" t="str">
        <f>IF(AND(ISNUMBER(BA236),ISNUMBER(DK236)),IF(BA236+VLOOKUP(BI236,NyPp!$L$2:$V$4,DK236,1)&gt;19,19,BA236+VLOOKUP(BI236,NyPp!$L$2:$V$4,DK236,1)),"")</f>
        <v/>
      </c>
      <c r="FP236" s="9" t="str">
        <f>IF(AND(ISNUMBER(BB236),ISNUMBER(DK236)),IF(BB236+VLOOKUP(BI236,NyIGS!$L$2:$V$4,DK236,1)&gt;160,160,BB236+VLOOKUP(BI236,NyIGS!$L$2:$V$4,DK236,1)),"")</f>
        <v/>
      </c>
      <c r="FQ236" s="9" t="str">
        <f>IF(AND(ISNUMBER(BC236),ISNUMBER(DK236)),IF(BC236+VLOOKUP(BI236,NyIRS!$L$2:$V$4,DK236,1)&gt;160,160,BC236+VLOOKUP(BI236,NyIRS!$L$2:$V$4,DK236,1)),"")</f>
        <v/>
      </c>
      <c r="FR236" s="9" t="str">
        <f>IF(AND(ISNUMBER(BD236),ISNUMBER(DK236)),IF(BD236+VLOOKUP(BI236,NyIES!$L$2:$V$4,DK236,1)&gt;160,160, BD236+VLOOKUP(BI236,NyIES!$L$2:$V$4,DK236,1)),"")</f>
        <v/>
      </c>
      <c r="FS236" s="9" t="str">
        <f>IF(AND(ISNUMBER(BE236),ISNUMBER(DK236)),IF(BE236+VLOOKUP(BI236,NyISI!$L$2:$V$4,DK236,1)&gt;160,160,BE236+VLOOKUP(BI236,NyISI!$L$2:$V$4,DK236,1)),"")</f>
        <v/>
      </c>
      <c r="FT236" s="9" t="str">
        <f>IF(AND(ISNUMBER(DK236),DK236&lt;8),IF(AND(ISNUMBER(BF236),ISNUMBER(DK236)),IF(BF236+VLOOKUP(BI236,NyISS!$L$2:$V$4,DK236,1)&gt;160,160,BF236+VLOOKUP(BI236,NyISS!$L$2:$V$4,DK236,1)),""),"")</f>
        <v/>
      </c>
      <c r="FU236" s="9" t="str">
        <f>IF(AND(ISNUMBER(DK236),DK236&gt;7),IF(AND(ISNUMBER(BG236),ISNUMBER(DK236)),IF(BG236+VLOOKUP(BI236,NyISM!$L$2:$V$4,DK236,1)&gt;160,160,BG236+VLOOKUP(BI236,NyISM!$L$2:$V$4,DK236,1)),""),"")</f>
        <v/>
      </c>
      <c r="FV236" s="9" t="str">
        <f>IF(AND(ISNUMBER(BH236),ISNUMBER(DK236)),IF(BH236+VLOOKUP(BI236,NyIAM!$L$2:$V$4,DK236,1)&gt;160,160,BH236+VLOOKUP(BI236,NyIAM!$L$2:$V$4,DK236,1)),"")</f>
        <v/>
      </c>
    </row>
    <row r="237" spans="1:178" x14ac:dyDescent="0.2">
      <c r="A237" s="51"/>
      <c r="B237" s="51"/>
      <c r="C237" s="51"/>
      <c r="D237" s="51"/>
      <c r="E237" s="51"/>
      <c r="F237" s="51"/>
      <c r="G237" s="51"/>
      <c r="H237" s="51"/>
      <c r="I237" s="51"/>
      <c r="J237" s="52"/>
      <c r="K237" s="52"/>
      <c r="L237" s="53"/>
      <c r="M237" s="53"/>
      <c r="N237" s="58" t="str">
        <f t="shared" si="66"/>
        <v/>
      </c>
      <c r="O237" s="53"/>
      <c r="P237" s="53"/>
      <c r="Q237" s="53"/>
      <c r="R237" s="53"/>
      <c r="S237" s="53"/>
      <c r="T237" s="53"/>
      <c r="U237" s="53"/>
      <c r="V237" s="53"/>
      <c r="W237" s="53"/>
      <c r="X237" s="53"/>
      <c r="Y237" s="53"/>
      <c r="Z237" s="53"/>
      <c r="AA237" s="53"/>
      <c r="AB237" s="53"/>
      <c r="AC237" s="53"/>
      <c r="AD237" s="53"/>
      <c r="AE237" s="53"/>
      <c r="AF237" s="53"/>
      <c r="AG237" s="53"/>
      <c r="AH237" s="53"/>
      <c r="AI237" s="53"/>
      <c r="AJ237" s="4" t="str">
        <f>IF(O237="","",IF(ISNUMBER(N237),VLOOKUP(O237,NyFi!$A$2:$K$40,DK237),""))</f>
        <v/>
      </c>
      <c r="AK237" s="4" t="str">
        <f>IF(P237="","",IF(AND(ISNUMBER(N237),DK237&lt;8),VLOOKUP(P237,NyGs!$A$2:$G$41,DK237),""))</f>
        <v/>
      </c>
      <c r="AL237" s="4" t="str">
        <f>IF(AA237="","",IF(ISNUMBER(N237),VLOOKUP(AA237,NyRm!$A$2:$K$56,DK237),""))</f>
        <v/>
      </c>
      <c r="AM237" s="4" t="str">
        <f>IF(Z237="","",IF(ISNUMBER(N237),VLOOKUP(Z237,NyFm!$A$2:$K$46,DK237),""))</f>
        <v/>
      </c>
      <c r="AN237" s="4" t="str">
        <f>IF(U237="","",IF(AND(ISNUMBER(N237),DK237&lt;8),VLOOKUP(U237,NyLi1R!$A$2:$G$20,DK237),""))</f>
        <v/>
      </c>
      <c r="AO237" s="4" t="str">
        <f>IF(V237="","",IF(AND(ISNUMBER(N237),DK237&lt;8),VLOOKUP(V237,NyLi1E!$A$2:$G$20,DK237),""))</f>
        <v/>
      </c>
      <c r="AP237" s="4" t="str">
        <f>IF(AND(ISNUMBER(N237),ISNUMBER(AN237),ISNUMBER(AO237),DK237&lt;8),VLOOKUP(AN237+AO237,NyLi1T!$A$2:$G$40,DK237),"")</f>
        <v/>
      </c>
      <c r="AQ237" s="4" t="str">
        <f>IF(W237="","",IF(AND(ISNUMBER(N237),DK237&gt;7),VLOOKUP(W237,NyLi2R!$A$2:$K$20,DK237),""))</f>
        <v/>
      </c>
      <c r="AR237" s="4" t="str">
        <f>IF(X237="","",IF(AND(ISNUMBER(N237),DK237&gt;7),VLOOKUP(X237,NyLi2E!$A$2:$K$20,DK237),""))</f>
        <v/>
      </c>
      <c r="AS237" s="4" t="str">
        <f>IF(AND(ISNUMBER(N237),ISNUMBER(AQ237),ISNUMBER(AR237),DK237&gt;7),VLOOKUP(AQ237+AR237,NyLi2T!$A$2:$K$40,DK237),"")</f>
        <v/>
      </c>
      <c r="AT237" s="4" t="str">
        <f>IF(AE237="","",IF(AND(ISNUMBER(N237),DK237&lt;8),VLOOKUP(AE237,NySs!$A$2:$G$28,DK237),""))</f>
        <v/>
      </c>
      <c r="AU237" s="4" t="str">
        <f>IF(AD237="","",IF(AND(ISNUMBER(N237),DK237&lt;9),VLOOKUP(AD237,NyEo!$A$2:$H$22,DK237),""))</f>
        <v/>
      </c>
      <c r="AV237" s="4" t="str">
        <f>IF(Q237="","",IF(AND(ISNUMBER(N237),DK237&gt;7),VLOOKUP(Q237,NyHt!$A$2:$K$17,DK237),""))</f>
        <v/>
      </c>
      <c r="AW237" s="4" t="str">
        <f>IF(R237="","",IF(ISNUMBER(N237),VLOOKUP(R237,NySiF!$A$2:$K$18,DK237),""))</f>
        <v/>
      </c>
      <c r="AX237" s="4" t="str">
        <f>IF(S237="","",IF(ISNUMBER(N237),VLOOKUP(S237,NySiB!$A$2:$K$16,DK237),""))</f>
        <v/>
      </c>
      <c r="AY237" s="4" t="str">
        <f>IF(T237="","",IF(ISNUMBER(N237),VLOOKUP(T237,NySiT!$A$2:$K$32,DK237),""))</f>
        <v/>
      </c>
      <c r="AZ237" s="4" t="str">
        <f>IF(Y237="","",IF(ISNUMBER(N237),VLOOKUP(Y237,NyVs!$A$2:$K$86,DK237),""))</f>
        <v/>
      </c>
      <c r="BA237" s="4" t="str">
        <f>IF(AI237="","",IF(ISNUMBER(N237),VLOOKUP(AI237,NyPp!$A$2:$K$202,DK237),""))</f>
        <v/>
      </c>
      <c r="BB237" s="4" t="str">
        <f>IF(AND(ISNUMBER(AJ237),ISNUMBER(AK237),ISNUMBER(AL237),ISNUMBER(AM237),DK237&lt;8),IF(COUNTIF(O237,0)+COUNTIF(P237,0)+COUNTIF(AA237,0)+COUNTIF(Z237,0)&gt;1,"",VLOOKUP(AJ237+AK237+AL237+AM237,NyIGS!$A$2:$K$78,DK237)),IF(AND(ISNUMBER(AJ237),ISNUMBER(AL237),ISNUMBER(AM237),ISNUMBER(AS237),DK237&gt;7),IF(COUNTIF(O237,0)+COUNTIF(AA237,0)+COUNTIF(Z237,0)+AND(COUNTIF(W237,0),COUNTIF(X237,0))&gt;1,"",VLOOKUP(AJ237+AL237+AM237+AS237,NyIGS!$A$2:$K$78,DK237)),""))</f>
        <v/>
      </c>
      <c r="BC237" s="4" t="str">
        <f>IF(AND(ISNUMBER(AJ237),ISNUMBER(AN237),ISNUMBER(AT237),DK237&lt;8),IF(COUNTIF(O237,0)+COUNTIF(U237,0)+COUNTIF(AE237,0)&gt;1,"",VLOOKUP(AJ237+AN237+AT237,NyIRS!$A$2:$K$59,DK237)),IF(AND(ISNUMBER(AJ237),ISNUMBER(AQ237),DK237&gt;7),IF(COUNTIF(O237,0)+COUNTIF(W237,0)&gt;1,"",VLOOKUP(AJ237+AQ237,NyIRS!$A$2:$K$59,DK237)),""))</f>
        <v/>
      </c>
      <c r="BD237" s="4" t="str">
        <f>IF(AND(ISNUMBER(AK237),ISNUMBER(AL237),ISNUMBER(AM237),DK237&lt;8),IF(COUNTIF(P237,0)+COUNTIF(AA237,0)+COUNTIF(Z237,0)&gt;1,"",VLOOKUP(AK237+AL237+AM237,NyIES!$A$2:$K$59,DK237)),IF(AND(ISNUMBER(AL237),ISNUMBER(AM237),ISNUMBER(AR237),DK237&gt;7),IF(COUNTIF(AA237,0)+COUNTIF(Z237,0)+COUNTIF(X237,0)&gt;1,"",VLOOKUP(AL237+AM237+AR237,NyIES!$A$2:$K$59,DK237)),""))</f>
        <v/>
      </c>
      <c r="BE237" s="4" t="str">
        <f>IF(AND(ISNUMBER(AJ237),ISNUMBER(AP237),ISNUMBER(AU237),DK237&lt;8),IF(COUNTIF(O237,0)+AND(COUNTIF(U237,0),COUNTIF(V237,0))+COUNTIF(AD237,0)&gt;1,"",VLOOKUP(AJ237+AP237+AU237,NyISI!$A$2:$K$59,DK237)),IF(AND(ISNUMBER(AS237),ISNUMBER(AU237),ISNUMBER(AV237),DK237=8),IF(COUNTIF(AD237,0)+COUNTIF(Q237,0)+AND(COUNTIF(W237,0),COUNTIF(X237,0))&gt;1,"",VLOOKUP(AS237+AU237+AV237,NyISI!$A$2:$K$59,DK237)),IF(AND(ISNUMBER(AS237),ISNUMBER(AV237),DK237&gt;8),IF(COUNTIF(Q237,0)+AND(COUNTIF(W237,0),COUNTIF(X237,0))&gt;1,"",VLOOKUP(AS237+AV237,NyISI!$A$2:$K$59,DK237)),"")))</f>
        <v/>
      </c>
      <c r="BF237" s="4" t="str">
        <f>IF(AND(ISNUMBER(AT237),ISNUMBER(AK237),ISNUMBER(AL237),ISNUMBER(AM237),DK237&lt;8),IF(COUNTIF(P237,0)+COUNTIF(AA237,0)+COUNTIF(Z237,0)+COUNTIF(AE237,0)&gt;1,"",VLOOKUP(AT237+AK237+AL237+AM237,NyISS!$A$2:$G$78,DK237)),"")</f>
        <v/>
      </c>
      <c r="BG237" s="4" t="str">
        <f>IF(AND(ISNUMBER(AJ237),ISNUMBER(AL237),ISNUMBER(AM237),DK237&gt;7),IF(COUNTIF(O237,0)+COUNTIF(AA237,0)+COUNTIF(Z237,0)&gt;1,"",VLOOKUP(AJ237+AL237+AM237,NyISM!$A$2:$K$59,DK237)),"")</f>
        <v/>
      </c>
      <c r="BH237" s="4" t="str">
        <f>IF(AND(ISNUMBER(AY237),ISNUMBER(AZ237)),IF(COUNTIF(T237,0)+COUNTIF(Y237,0)&gt;1,"",VLOOKUP(AY237+AZ237,NyIAM!$A$2:$K$40,DK237)),"")</f>
        <v/>
      </c>
      <c r="BJ237" s="4" t="str">
        <f>IF(ISNUMBER(BB237),VLOOKUP(BB237,Percentil!$A$2:$B$122,2,1),"")</f>
        <v/>
      </c>
      <c r="BK237" s="4" t="str">
        <f>IF(ISNUMBER(BC237),VLOOKUP(BC237,Percentil!$A$2:$B$122,2,1),"")</f>
        <v/>
      </c>
      <c r="BL237" s="4" t="str">
        <f>IF(ISNUMBER(BD237),VLOOKUP(BD237,Percentil!$A$2:$B$122,2,1),"")</f>
        <v/>
      </c>
      <c r="BM237" s="4" t="str">
        <f>IF(ISNUMBER(BE237),VLOOKUP(BE237,Percentil!$A$2:$B$122,2,1),"")</f>
        <v/>
      </c>
      <c r="BN237" s="4" t="str">
        <f>IF(ISNUMBER(BF237),VLOOKUP(BF237,Percentil!$A$2:$B$122,2,1),"")</f>
        <v/>
      </c>
      <c r="BO237" s="4" t="str">
        <f>IF(ISNUMBER(BG237),VLOOKUP(BG237,Percentil!$A$2:$B$122,2,1),"")</f>
        <v/>
      </c>
      <c r="BP237" s="4" t="str">
        <f>IF(ISNUMBER(BH237),VLOOKUP(BH237,Percentil!$A$2:$B$122,2,1),"")</f>
        <v/>
      </c>
      <c r="BQ237" s="4" t="str">
        <f>IF(AND(ISNUMBER(AJ237),ISNUMBER(DK237)),IF(AJ237-VLOOKUP(BI237,NyFi!$L$2:$V$4,DK237,1)&lt;1,1 &amp; " - " &amp; AJ237+VLOOKUP(BI237,NyFi!$L$2:$V$4,DK237,1),IF(AJ237+VLOOKUP(BI237,NyFi!$L$2:$V$4,DK237,1)&gt;19,AJ237-VLOOKUP(BI237,NyFi!$L$2:$V$4,DK237,1) &amp; " - " &amp; 19,AJ237-VLOOKUP(BI237,NyFi!$L$2:$V$4,DK237,1) &amp; " - " &amp; AJ237+VLOOKUP(BI237,NyFi!$L$2:$V$4,DK237,1))),"")</f>
        <v/>
      </c>
      <c r="BR237" s="4" t="str">
        <f>IF(AND(ISNUMBER(DK237),DK237&lt;8),IF(AND(ISNUMBER(AK237),ISNUMBER(DK237)),IF(AK237-VLOOKUP(BI237,NyGs!$L$2:$V$4,DK237,1)&lt;1,1 &amp; " - " &amp; AK237+VLOOKUP(BI237,NyGs!$L$2:$V$4,DK237,1),IF(AK237+VLOOKUP(BI237,NyGs!$L$2:$V$4,DK237,1)&gt;19,AK237-VLOOKUP(BI237,NyGs!$L$2:$V$4,DK237,1) &amp; " - " &amp; 19,AK237-VLOOKUP(BI237,NyGs!$L$2:$V$4,DK237,1) &amp; " - " &amp; AK237+VLOOKUP(BI237,NyGs!$L$2:$V$4,DK237,1))),""),"")</f>
        <v/>
      </c>
      <c r="BS237" s="4" t="str">
        <f>IF(AND(ISNUMBER(AL237),ISNUMBER(DK237)),IF(AL237-VLOOKUP(BI237,NyRm!$L$2:$V$4,DK237,1)&lt;1,1 &amp; " - " &amp; AL237+VLOOKUP(BI237,NyRm!$L$2:$V$4,DK237,1),IF(AL237+VLOOKUP(BI237,NyRm!$L$2:$V$4,DK237,1)&gt;19,AL237-VLOOKUP(BI237,NyRm!$L$2:$V$4,DK237,1) &amp; " - " &amp; 19,AL237-VLOOKUP(BI237,NyRm!$L$2:$V$4,DK237,1) &amp; " - " &amp; AL237+VLOOKUP(BI237,NyRm!$L$2:$V$4,DK237,1))),"")</f>
        <v/>
      </c>
      <c r="BT237" s="4" t="str">
        <f>IF(AND(ISNUMBER(AM237),ISNUMBER(DK237)),IF(AM237-VLOOKUP(BI237,NyFm!$L$2:$V$4,DK237,1)&lt;1,1 &amp; " - " &amp; AM237+VLOOKUP(BI237,NyFm!$L$2:$V$4,DK237,1),IF(AM237+VLOOKUP(BI237,NyFm!$L$2:$V$4,DK237,1)&gt;19,AM237-VLOOKUP(BI237,NyFm!$L$2:$V$4,DK237,1) &amp; " - " &amp; 19,AM237-VLOOKUP(BI237,NyFm!$L$2:$V$4,DK237,1) &amp; " - " &amp; AM237+VLOOKUP(BI237,NyFm!$L$2:$V$4,DK237,1))),"")</f>
        <v/>
      </c>
      <c r="BU237" s="4" t="str">
        <f>IF(AND(ISNUMBER(DK237),DK237&lt;8),IF(AND(ISNUMBER(AN237),ISNUMBER(DK237)),IF(AN237-VLOOKUP(BI237,NyLi1R!$L$2:$V$4,DK237,1)&lt;1,1 &amp; " - " &amp; AN237+VLOOKUP(BI237,NyLi1R!$L$2:$V$4,DK237,1),IF(AN237+VLOOKUP(BI237,NyLi1R!$L$2:$V$4,DK237,1)&gt;19,AN237-VLOOKUP(BI237,NyLi1R!$L$2:$V$4,DK237,1) &amp; " - " &amp; 19,AN237-VLOOKUP(BI237,NyLi1R!$L$2:$V$4,DK237,1) &amp; " - " &amp; AN237+VLOOKUP(BI237,NyLi1R!$L$2:$V$4,DK237,1))),""),"")</f>
        <v/>
      </c>
      <c r="BV237" s="4" t="str">
        <f>IF(AND(ISNUMBER(DK237),DK237&lt;8),IF(AND(ISNUMBER(AO237),ISNUMBER(DK237)),IF(AO237-VLOOKUP(BI237,NyLi1E!$L$2:$V$4,DK237,1)&lt;1,1 &amp; " - " &amp; AO237+VLOOKUP(BI237,NyLi1E!$L$2:$V$4,DK237,1),IF(AO237+VLOOKUP(BI237,NyLi1E!$L$2:$V$4,DK237,1)&gt;19,AO237-VLOOKUP(BI237,NyLi1E!$L$2:$V$4,DK237,1) &amp; " - " &amp; 19,AO237-VLOOKUP(BI237,NyLi1E!$L$2:$V$4,DK237,1) &amp; " - " &amp; AO237+VLOOKUP(BI237,NyLi1E!$L$2:$V$4,DK237,1))),""),"")</f>
        <v/>
      </c>
      <c r="BW237" s="4" t="str">
        <f>IF(AND(ISNUMBER(DK237),DK237&lt;8),IF(AND(ISNUMBER(AP237),ISNUMBER(DK237)),IF(AP237-VLOOKUP(BI237,NyLi1T!$L$2:$V$4,DK237,1)&lt;1,1 &amp; " - " &amp; AP237+VLOOKUP(BI237,NyLi1T!$L$2:$V$4,DK237,1),IF(AP237+VLOOKUP(BI237,NyLi1T!$L$2:$V$4,DK237,1)&gt;19,AP237-VLOOKUP(BI237,NyLi1T!$L$2:$V$4,DK237,1) &amp; " - " &amp; 19,AP237-VLOOKUP(BI237,NyLi1T!$L$2:$V$4,DK237,1) &amp; " - " &amp; AP237+VLOOKUP(BI237,NyLi1T!$L$2:$V$4,DK237,1))),""),"")</f>
        <v/>
      </c>
      <c r="BX237" s="4" t="str">
        <f>IF(AND(ISNUMBER(DK237),DK237&gt;7),IF(AND(ISNUMBER(AQ237),ISNUMBER(DK237)),IF(AQ237-VLOOKUP(BI237,NyLi2R!$L$2:$V$4,DK237,1)&lt;1,1 &amp; " - " &amp; AQ237+VLOOKUP(BI237,NyLi2R!$L$2:$V$4,DK237,1),IF(AQ237+VLOOKUP(BI237,NyLi2R!$L$2:$V$4,DK237,1)&gt;19,AQ237-VLOOKUP(BI237,NyLi2R!$L$2:$V$4,DK237,1) &amp; " - " &amp; 19,AQ237-VLOOKUP(BI237,NyLi2R!$L$2:$V$4,DK237,1) &amp; " - " &amp; AQ237+VLOOKUP(BI237,NyLi2R!$L$2:$V$4,DK237,1))),""),"")</f>
        <v/>
      </c>
      <c r="BY237" s="4" t="str">
        <f>IF(AND(ISNUMBER(DK237),DK237&gt;7),IF(AND(ISNUMBER(AR237),ISNUMBER(DK237)),IF(AR237-VLOOKUP(BI237,NyLi2E!$L$2:$V$4,DK237,1)&lt;1,1 &amp; " - " &amp; AR237+VLOOKUP(BI237,NyLi2E!$L$2:$V$4,DK237,1),IF(AR237+VLOOKUP(BI237,NyLi2E!$L$2:$V$4,DK237,1)&gt;19,AR237-VLOOKUP(BI237,NyLi2E!$L$2:$V$4,DK237,1) &amp; " - " &amp; 19,AR237-VLOOKUP(BI237,NyLi2E!$L$2:$V$4,DK237,1) &amp; " - " &amp; AR237+VLOOKUP(BI237,NyLi2E!$L$2:$V$4,DK237,1))),""),"")</f>
        <v/>
      </c>
      <c r="BZ237" s="4" t="str">
        <f>IF(AND(ISNUMBER(DK237),DK237&gt;7),IF(AND(ISNUMBER(AS237),ISNUMBER(DK237)),IF(AS237-VLOOKUP(BI237,NyLi2T!$L$2:$V$4,DK237,1)&lt;1,1 &amp; " - " &amp; AS237+VLOOKUP(BI237,NyLi2T!$L$2:$V$4,DK237,1),IF(AS237+VLOOKUP(BI237,NyLi2T!$L$2:$V$4,DK237,1)&gt;19,AS237-VLOOKUP(BI237,NyLi2T!$L$2:$V$4,DK237,1) &amp; " - " &amp; 19,AS237-VLOOKUP(BI237,NyLi2T!$L$2:$V$4,DK237,1) &amp; " - " &amp; AS237+VLOOKUP(BI237,NyLi2T!$L$2:$V$4,DK237,1))),""),"")</f>
        <v/>
      </c>
      <c r="CA237" s="4" t="str">
        <f>IF(AND(ISNUMBER(DK237),DK237&lt;8),IF(AND(ISNUMBER(AT237),ISNUMBER(DK237)),IF(AT237-VLOOKUP(BI237,NySs!$L$2:$V$4,DK237,1)&lt;1,1 &amp; " - " &amp; AT237+VLOOKUP(BI237,NySs!$L$2:$V$4,DK237,1),IF(AT237+VLOOKUP(BI237,NySs!$L$2:$V$4,DK237,1)&gt;19,AT237-VLOOKUP(BI237,NySs!$L$2:$V$4,DK237,1) &amp; " - " &amp; 19,AT237-VLOOKUP(BI237,NySs!$L$2:$V$4,DK237,1) &amp; " - " &amp; AT237+VLOOKUP(BI237,NySs!$L$2:$V$4,DK237,1))),""),"")</f>
        <v/>
      </c>
      <c r="CB237" s="4" t="str">
        <f>IF(AND(ISNUMBER(DK237),DK237&lt;9),IF(AND(ISNUMBER(AU237),ISNUMBER(DK237)),IF(AU237-VLOOKUP(BI237,NyEo!$L$2:$V$4,DK237,1)&lt;1,1 &amp; " - " &amp; AU237+VLOOKUP(BI237,NyEo!$L$2:$V$4,DK237,1),IF(AU237+VLOOKUP(BI237,NyEo!$L$2:$V$4,DK237,1)&gt;19,AU237-VLOOKUP(BI237,NyEo!$L$2:$V$4,DK237,1) &amp; " - " &amp; 19,AU237-VLOOKUP(BI237,NyEo!$L$2:$V$4,DK237,1) &amp; " - " &amp; AU237+VLOOKUP(BI237,NyEo!$L$2:$V$4,DK237,1))),""),"")</f>
        <v/>
      </c>
      <c r="CC237" s="4" t="str">
        <f>IF(AND(ISNUMBER(DK237),DK237&gt;7),IF(AND(ISNUMBER(AV237),ISNUMBER(DK237)),IF(AV237-VLOOKUP(BI237,NyHt!$L$2:$V$4,DK237,1)&lt;1,1 &amp; " - " &amp; AV237+VLOOKUP(BI237,NyHt!$L$2:$V$4,DK237,1),IF(AV237+VLOOKUP(BI237,NyHt!$L$2:$V$4,DK237,1)&gt;19,AV237-VLOOKUP(BI237,NyHt!$L$2:$V$4,DK237,1) &amp; " - " &amp; 19,AV237-VLOOKUP(BI237,NyHt!$L$2:$V$4,DK237,1) &amp; " - " &amp; AV237+VLOOKUP(BI237,NyHt!$L$2:$V$4,DK237,1))),""),"")</f>
        <v/>
      </c>
      <c r="CD237" s="4" t="str">
        <f>IF(AND(ISNUMBER(AW237),ISNUMBER(DK237)),IF(AW237-VLOOKUP(BI237,NySiF!$L$2:$V$4,DK237,1)&lt;1,1 &amp; " - " &amp; AW237+VLOOKUP(BI237,NySiF!$L$2:$V$4,DK237,1),IF(AW237+VLOOKUP(BI237,NySiF!$L$2:$V$4,DK237,1)&gt;19,AW237-VLOOKUP(BI237,NySiF!$L$2:$V$4,DK237,1) &amp; " - " &amp; 19,AW237-VLOOKUP(BI237,NySiF!$L$2:$V$4,DK237,1) &amp; " - " &amp; AW237+VLOOKUP(BI237,NySiF!$L$2:$V$4,DK237,1))),"")</f>
        <v/>
      </c>
      <c r="CE237" s="4" t="str">
        <f>IF(AND(ISNUMBER(AX237),ISNUMBER(DK237)),IF(AX237-VLOOKUP(BI237,NySiB!$L$2:$V$4,DK237,1)&lt;1,1 &amp; " - " &amp; AX237+VLOOKUP(BI237,NySiB!$L$2:$V$4,DK237,1),IF(AX237+VLOOKUP(BI237,NySiB!$L$2:$V$4,DK237,1)&gt;19,AX237-VLOOKUP(BI237,NySiB!$L$2:$V$4,DK237,1) &amp; " - " &amp; 19,AX237-VLOOKUP(BI237,NySiB!$L$2:$V$4,DK237,1) &amp; " - " &amp; AX237+VLOOKUP(BI237,NySiB!$L$2:$V$4,DK237,1))),"")</f>
        <v/>
      </c>
      <c r="CF237" s="4" t="str">
        <f>IF(AND(ISNUMBER(AY237),ISNUMBER(DK237)),IF(AY237-VLOOKUP(BI237,NySiT!$L$2:$V$4,DK237,1)&lt;1,1 &amp; " - " &amp; AY237+VLOOKUP(BI237,NySiT!$L$2:$V$4,DK237,1),IF(AY237+VLOOKUP(BI237,NySiT!$L$2:$V$4,DK237,1)&gt;19,AY237-VLOOKUP(BI237,NySiT!$L$2:$V$4,DK237,1) &amp; " - " &amp; 19,AY237-VLOOKUP(BI237,NySiT!$L$2:$V$4,DK237,1) &amp; " - " &amp; AY237+VLOOKUP(BI237,NySiT!$L$2:$V$4,DK237,1))),"")</f>
        <v/>
      </c>
      <c r="CG237" s="4" t="str">
        <f>IF(AND(ISNUMBER(AZ237),ISNUMBER(DK237)),IF(AZ237-VLOOKUP(BI237,NyVs!$L$2:$V$4,DK237,1)&lt;1,1 &amp; " - " &amp; AZ237+VLOOKUP(BI237,NyVs!$L$2:$V$4,DK237,1),IF(AZ237+VLOOKUP(BI237,NyVs!$L$2:$V$4,DK237,1)&gt;19,AZ237-VLOOKUP(BI237,NyVs!$L$2:$V$4,DK237,1) &amp; " - " &amp; 19,AZ237-VLOOKUP(BI237,NyVs!$L$2:$V$4,DK237,1) &amp; " - " &amp; AZ237+VLOOKUP(BI237,NyVs!$L$2:$V$4,DK237,1))),"")</f>
        <v/>
      </c>
      <c r="CH237" s="4" t="str">
        <f>IF(AND(ISNUMBER(BA237),ISNUMBER(DK237)),IF(BA237-VLOOKUP(BI237,NyPp!$L$2:$V$4,DK237,1)&lt;1,1 &amp; " - " &amp; BA237+VLOOKUP(BI237,NyPp!$L$2:$V$4,DK237,1),IF(BA237+VLOOKUP(BI237,NyPp!$L$2:$V$4,DK237,1)&gt;19,BA237-VLOOKUP(BI237,NyPp!$L$2:$V$4,DK237,1) &amp; " - " &amp; 19,BA237-VLOOKUP(BI237,NyPp!$L$2:$V$4,DK237,1) &amp; " - " &amp; BA237+VLOOKUP(BI237,NyPp!$L$2:$V$4,DK237,1))),"")</f>
        <v/>
      </c>
      <c r="CI237" s="4" t="str">
        <f>IF(AND(ISNUMBER(BB237),ISNUMBER(DK237)),IF(BB237-VLOOKUP(BI237,NyIGS!$L$2:$V$4,DK237,1)&lt;40,40 &amp; " - " &amp; BB237+VLOOKUP(BI237,NyIGS!$L$2:$V$4,DK237,1),IF(BB237+VLOOKUP(BI237,NyIGS!$L$2:$V$4,DK237,1)&gt;160,BB237-VLOOKUP(BI237,NyIGS!$L$2:$V$4,DK237,1) &amp; " - " &amp; 160,BB237-VLOOKUP(BI237,NyIGS!$L$2:$V$4,DK237,1) &amp; " - " &amp; BB237+VLOOKUP(BI237,NyIGS!$L$2:$V$4,DK237,1))),"")</f>
        <v/>
      </c>
      <c r="CJ237" s="4" t="str">
        <f>IF(AND(ISNUMBER(BC237),ISNUMBER(DK237)),IF(BC237-VLOOKUP(BI237,NyIRS!$L$2:$V$4,DK237,1)&lt;40,40 &amp; " - " &amp; BC237+VLOOKUP(BI237,NyIRS!$L$2:$V$4,DK237,1),IF(BC237+VLOOKUP(BI237,NyIRS!$L$2:$V$4,DK237,1)&gt;160,BC237-VLOOKUP(BI237,NyIRS!$L$2:$V$4,DK237,1) &amp; " - " &amp; 160,BC237-VLOOKUP(BI237,NyIRS!$L$2:$V$4,DK237,1) &amp; " - " &amp; BC237+VLOOKUP(BI237,NyIRS!$L$2:$V$4,DK237,1))),"")</f>
        <v/>
      </c>
      <c r="CK237" s="4" t="str">
        <f>IF(AND(ISNUMBER(BD237),ISNUMBER(DK237)),IF(BD237-VLOOKUP(BI237,NyIES!$L$2:$V$4,DK237,1)&lt;40,40 &amp; " - " &amp; BD237+VLOOKUP(BI237,NyIES!$L$2:$V$4,DK237,1),IF(BD237+VLOOKUP(BI237,NyIES!$L$2:$V$4,DK237,1)&gt;160,BD237-VLOOKUP(BI237,NyIES!$L$2:$V$4,DK237,1) &amp; " - " &amp; 160,BD237-VLOOKUP(BI237,NyIES!$L$2:$V$4,DK237,1) &amp; " - " &amp; BD237+VLOOKUP(BI237,NyIES!$L$2:$V$4,DK237,1))),"")</f>
        <v/>
      </c>
      <c r="CL237" s="4" t="str">
        <f>IF(AND(ISNUMBER(BE237),ISNUMBER(DK237)),IF(BE237-VLOOKUP(BI237,NyISI!$L$2:$V$4,DK237,1)&lt;40,40 &amp; " - " &amp; BE237+VLOOKUP(BI237,NyISI!$L$2:$V$4,DK237,1),IF(BE237+VLOOKUP(BI237,NyISI!$L$2:$V$4,DK237,1)&gt;160,BE237-VLOOKUP(BI237,NyISI!$L$2:$V$4,DK237,1) &amp; " - " &amp; 160,BE237-VLOOKUP(BI237,NyISI!$L$2:$V$4,DK237,1) &amp; " - " &amp; BE237+VLOOKUP(BI237,NyISI!$L$2:$V$4,DK237,1))),"")</f>
        <v/>
      </c>
      <c r="CM237" s="4" t="str">
        <f>IF(AND(ISNUMBER(DK237),DK237&lt;8),IF(AND(ISNUMBER(BF237),ISNUMBER(DK237)),IF(BF237-VLOOKUP(BI237,NyISS!$L$2:$V$4,DK237,1)&lt;40,40 &amp; " - " &amp; BF237+VLOOKUP(BI237,NyISS!$L$2:$V$4,DK237,1),IF(BF237+VLOOKUP(BI237,NyISS!$L$2:$V$4,DK237,1)&gt;160,BF237-VLOOKUP(BI237,NyISS!$L$2:$V$4,DK237,1) &amp; " - " &amp; 160,BF237-VLOOKUP(BI237,NyISS!$L$2:$V$4,DK237,1) &amp; " - " &amp; BF237+VLOOKUP(BI237,NyISS!$L$2:$V$4,DK237,1))),""),"")</f>
        <v/>
      </c>
      <c r="CN237" s="4" t="str">
        <f>IF(AND(ISNUMBER(DK237),DK237&gt;7),IF(AND(ISNUMBER(BG237),ISNUMBER(DK237)),IF(BG237-VLOOKUP(BI237,NyISM!$L$2:$V$4,DK237,1)&lt;40,40 &amp; " - " &amp; BG237+VLOOKUP(BI237,NyISM!$L$2:$V$4,DK237,1),IF(BG237+VLOOKUP(BI237,NyISM!$L$2:$V$4,DK237,1)&gt;160,BG237-VLOOKUP(BI237,NyISM!$L$2:$V$4,DK237,1) &amp; " - " &amp; 160,BG237-VLOOKUP(BI237,NyISM!$L$2:$V$4,DK237,1) &amp; " - " &amp; BG237+VLOOKUP(BI237,NyISM!$L$2:$V$4,DK237,1))),""),"")</f>
        <v/>
      </c>
      <c r="CO237" s="4" t="str">
        <f>IF(AND(ISNUMBER(BH237),ISNUMBER(DK237)),IF(BH237-VLOOKUP(BI237,NyIAM!$L$2:$V$4,DK237,1)&lt;40,40 &amp; " - " &amp; BH237+VLOOKUP(BI237,NyIAM!$L$2:$V$4,DK237,1),IF(BH237+VLOOKUP(BI237,NyIAM!$L$2:$V$4,DK237,1)&gt;160,BH237-VLOOKUP(BI237,NyIAM!$L$2:$V$4,DK237,1) &amp; " - " &amp; 160,BH237-VLOOKUP(BI237,NyIAM!$L$2:$V$4,DK237,1) &amp; " - " &amp; BH237+VLOOKUP(BI237,NyIAM!$L$2:$V$4,DK237,1))),"")</f>
        <v/>
      </c>
      <c r="CP237" s="4" t="str">
        <f>IF(AF237="","",IF(AND(ISNUMBER(AF237),ISNUMBER(DK237)),IF(VLOOKUP(AF237,NyOm!$A$2:$K$30,DK237,1)=1,"Onormalt få ord",IF(VLOOKUP(AF237,NyOm!$A$2:$K$30,DK237,1)=2,"Färre antal ord än normalt",IF(VLOOKUP(AF237,NyOm!$A$2:$K$30,DK237,1)=3,"Normalt antal ord","")))))</f>
        <v/>
      </c>
      <c r="CQ237" s="4" t="str">
        <f>IF(AB237="","",IF(AND(ISNUMBER(AB237),ISNUMBER(DK237)),IF(VLOOKUP(AB237,NyPbTid!$A$2:$K$218,DK237,1)=1,"Onormalt lång tidsåtgång",IF(VLOOKUP(AB237,NyPbTid!$A$2:$K$218,DK237,1)=2,"Långsammare än normalt",IF(VLOOKUP(AB237,NyPbTid!$A$2:$K$218,DK237,1)=3,"Normal tidsåtgång","")))))</f>
        <v/>
      </c>
      <c r="CR237" s="4" t="str">
        <f>IF(AC237="","",IF(AND(ISNUMBER(AC237),ISNUMBER(DK237)),IF(VLOOKUP(AC237,NyPbFel!$A$2:$K$18,DK237,1)=1,"Onormalt antal fel",IF(VLOOKUP(AC237,NyPbFel!$A$2:$K$18,DK237,1)=2,"Fler fel än normalt",IF(VLOOKUP(AC237,NyPbFel!$A$2:$K$18,DK237,1)=3,"Normalt antal fel","")))))</f>
        <v/>
      </c>
      <c r="CS237" s="4" t="str">
        <f t="shared" si="72"/>
        <v/>
      </c>
      <c r="CT237" s="4" t="str">
        <f>IF(OR(ISNUMBER(CS237),CS237="0**"),IF(ISNUMBER(CS237),CS237/ABS(CS237)*VLOOKUP(1,SignDiff!$A$3:$K$4,DK237,1),VLOOKUP(1,SignDiff!$A$3:$K$4,DK237,1)),"")</f>
        <v/>
      </c>
      <c r="CU237" s="4" t="str">
        <f>IF(OR(ISNUMBER(CS237),CS237="0**"),IF(ISNUMBER(CS237),CS237/ABS(CS237)*VLOOKUP(1,SignDiff!$A$7:$K$8,DK237,1),VLOOKUP(1,SignDiff!$A$7:$K$8,DK237,1)),"")</f>
        <v/>
      </c>
      <c r="CV237" s="4" t="str">
        <f t="shared" si="73"/>
        <v/>
      </c>
      <c r="CW237" s="4" t="str">
        <f t="shared" si="74"/>
        <v/>
      </c>
      <c r="CX237" s="4" t="str">
        <f>IF(OR(ISNUMBER(CS237),CS237="0**"),IF(CS237="0**",VLOOKUP(0,'IRS-IES'!$A$2:$C$43,2,1),IF(CS237&lt;0,VLOOKUP(ABS(CS237),'IRS-IES'!$A$2:$C$43,2,1),VLOOKUP(ABS(CS237),'IRS-IES'!$A$2:$C$43,3,1))),"")</f>
        <v/>
      </c>
      <c r="CY237" s="4" t="str">
        <f t="shared" si="75"/>
        <v/>
      </c>
      <c r="CZ237" s="4" t="str">
        <f>IF(OR(ISNUMBER(CY237),CY237="0**"),IF(ISNUMBER(CY237),CY237/ABS(CY237)*VLOOKUP(2,SignDiff!$A$3:$K$4,DK237,1),VLOOKUP(2,SignDiff!$A$3:$K$4,DK237,1)),"")</f>
        <v/>
      </c>
      <c r="DA237" s="4" t="str">
        <f>IF(OR(ISNUMBER(CY237),CY237="0**"),IF(ISNUMBER(CY237),CY237/ABS(CY237)*VLOOKUP(2,SignDiff!$A$7:$K$8,DK237,1),VLOOKUP(2,SignDiff!$A$7:$K$8,DK237,1)),"")</f>
        <v/>
      </c>
      <c r="DB237" s="4" t="str">
        <f t="shared" si="76"/>
        <v/>
      </c>
      <c r="DC237" s="4" t="str">
        <f t="shared" si="77"/>
        <v/>
      </c>
      <c r="DD237" s="4" t="str">
        <f>IF(OR(ISNUMBER(CY237),CY237="0**"),IF(CY237="0**",VLOOKUP(0,'ISI-ISS'!$A$2:$C$43,2,1),IF(CY237&lt;0,VLOOKUP(ABS(CY237),'ISI-ISS'!$A$2:$C$43,2,1),VLOOKUP(ABS(CY237),'ISI-ISS'!$A$2:$C$43,3,1))),"")</f>
        <v/>
      </c>
      <c r="DE237" s="4" t="str">
        <f t="shared" si="78"/>
        <v/>
      </c>
      <c r="DF237" s="4" t="str">
        <f>IF(OR(ISNUMBER(DE237),DE237="0**"),IF(ISNUMBER(DE237),DE237/ABS(DE237)*VLOOKUP(2,SignDiff!$A$3:$K$4,DK237,1),VLOOKUP(2,SignDiff!$A$3:$K$4,DK237,1)),"")</f>
        <v/>
      </c>
      <c r="DG237" s="4" t="str">
        <f>IF(OR(ISNUMBER(DE237),DE237="0**"),IF(ISNUMBER(DE237),DE237/ABS(DE237)*VLOOKUP(2,SignDiff!$A$7:$K$8,DK237,1),VLOOKUP(2,SignDiff!$A$7:$K$8,DK237,1)),"")</f>
        <v/>
      </c>
      <c r="DH237" s="4" t="str">
        <f t="shared" si="79"/>
        <v/>
      </c>
      <c r="DI237" s="4" t="str">
        <f t="shared" si="80"/>
        <v/>
      </c>
      <c r="DJ237" s="4" t="str">
        <f>IF(OR(ISNUMBER(DE237),DE237="0**"),IF(DE237="0**",VLOOKUP(0,'ISI-ISM'!$A$2:$C$43,2,1),IF(DE237&lt;0,VLOOKUP(ABS(DE237),'ISI-ISM'!$A$2:$C$43,2,1),VLOOKUP(ABS(DE237),'ISI-ISM'!$A$2:$C$43,3,1))),"")</f>
        <v/>
      </c>
      <c r="DK237" s="4" t="str">
        <f>IF(ISERROR(VLOOKUP(N237,age!$A$2:$C$11,2,1)),"",VLOOKUP(N237,age!$A$2:$C$11,2,1))</f>
        <v/>
      </c>
      <c r="DL237" s="4" t="str">
        <f>IF(ISERROR(VLOOKUP(N237,age!$A$2:$C$11,3,1)),"",VLOOKUP(N237,age!$A$2:$C$11,3,1))</f>
        <v/>
      </c>
      <c r="DM237" s="4">
        <f t="shared" si="67"/>
        <v>0</v>
      </c>
      <c r="DN237" s="4">
        <f t="shared" si="68"/>
        <v>0</v>
      </c>
      <c r="DO237" s="4">
        <f t="shared" si="69"/>
        <v>0</v>
      </c>
      <c r="DP237" s="4">
        <f t="shared" si="70"/>
        <v>0</v>
      </c>
      <c r="DQ237" s="4">
        <f t="shared" si="71"/>
        <v>0</v>
      </c>
      <c r="DR237" s="9" t="str">
        <f t="shared" si="81"/>
        <v/>
      </c>
      <c r="DS237" s="9" t="str">
        <f t="shared" si="82"/>
        <v/>
      </c>
      <c r="DT237" s="9" t="str">
        <f t="shared" si="83"/>
        <v/>
      </c>
      <c r="DU237" s="9" t="str">
        <f t="shared" si="84"/>
        <v/>
      </c>
      <c r="DV237" s="9" t="str">
        <f t="shared" si="85"/>
        <v/>
      </c>
      <c r="DW237" s="9" t="str">
        <f t="shared" si="86"/>
        <v/>
      </c>
      <c r="DX237" s="9" t="str">
        <f t="shared" si="87"/>
        <v/>
      </c>
      <c r="DY237" s="9" t="str">
        <f>IF(AND(ISNUMBER(AJ237),ISNUMBER(DK237)),IF(AJ237-VLOOKUP(BI237,NyFi!$L$2:$V$4,DK237,1)&lt;1,1,AJ237-VLOOKUP(BI237,NyFi!$L$2:$V$4,DK237,1)),"")</f>
        <v/>
      </c>
      <c r="DZ237" s="9" t="str">
        <f>IF(AND(ISNUMBER(DK237),DK237&lt;8),IF(AND(ISNUMBER(AK237),ISNUMBER(DK237)),IF(AK237-VLOOKUP(BI237,NyGs!$L$2:$V$4,DK237,1)&lt;1,1,AK237-VLOOKUP(BI237,NyGs!$L$2:$V$4,DK237,1)),""),"")</f>
        <v/>
      </c>
      <c r="EA237" s="9" t="str">
        <f>IF(AND(ISNUMBER(AL237),ISNUMBER(DK237)),IF(AL237-VLOOKUP(BI237,NyRm!$L$2:$V$4,DK237,1)&lt;1,1,AL237-VLOOKUP(BI237,NyRm!$L$2:$V$4,DK237,1)),"")</f>
        <v/>
      </c>
      <c r="EB237" s="9" t="str">
        <f>IF(AND(ISNUMBER(AM237),ISNUMBER(DK237)),IF(AM237-VLOOKUP(BI237,NyFm!$L$2:$V$4,DK237,1)&lt;1,1,AM237-VLOOKUP(BI237,NyFm!$L$2:$V$4,DK237,1)),"")</f>
        <v/>
      </c>
      <c r="EC237" s="9" t="str">
        <f>IF(AND(ISNUMBER(DK237),DK237&lt;8),IF(AND(ISNUMBER(AN237),ISNUMBER(DK237)),IF(AN237-VLOOKUP(BI237,NyLi1R!$L$2:$V$4,DK237,1)&lt;1,1,AN237-VLOOKUP(BI237,NyLi1R!$L$2:$V$4,DK237,1)),""),"")</f>
        <v/>
      </c>
      <c r="ED237" s="9" t="str">
        <f>IF(AND(ISNUMBER(DK237),DK237&lt;8),IF(AND(ISNUMBER(AO237),ISNUMBER(DK237)),IF(AO237-VLOOKUP(BI237,NyLi1E!$L$2:$V$4,DK237,1)&lt;1,1,AO237-VLOOKUP(BI237,NyLi1E!$L$2:$V$4,DK237,1)),""),"")</f>
        <v/>
      </c>
      <c r="EE237" s="9" t="str">
        <f>IF(AND(ISNUMBER(DK237),DK237&lt;8),IF(AND(ISNUMBER(AP237),ISNUMBER(DK237)),IF(AP237-VLOOKUP(BI237,NyLi1T!$L$2:$V$4,DK237,1)&lt;1,1,AP237-VLOOKUP(BI237,NyLi1T!$L$2:$V$4,DK237,1)),""),"")</f>
        <v/>
      </c>
      <c r="EF237" s="9" t="str">
        <f>IF(AND(ISNUMBER(DK237),DK237&gt;7),IF(AND(ISNUMBER(AQ237),ISNUMBER(DK237)),IF(AQ237-VLOOKUP(BI237,NyLi2R!$L$2:$V$4,DK237,1)&lt;1,1,AQ237-VLOOKUP(BI237,NyLi2R!$L$2:$V$4,DK237,1)),""),"")</f>
        <v/>
      </c>
      <c r="EG237" s="9" t="str">
        <f>IF(AND(ISNUMBER(DK237),DK237&gt;7),IF(AND(ISNUMBER(AR237),ISNUMBER(DK237)),IF(AR237-VLOOKUP(BI237,NyLi2E!$L$2:$V$4,DK237,1)&lt;1,1,AR237-VLOOKUP(BI237,NyLi2E!$L$2:$V$4,DK237,1)),""),"")</f>
        <v/>
      </c>
      <c r="EH237" s="9" t="str">
        <f>IF(AND(ISNUMBER(DK237),DK237&gt;7),IF(AND(ISNUMBER(AS237),ISNUMBER(DK237)),IF(AS237-VLOOKUP(BI237,NyLi2T!$L$2:$V$4,DK237,1)&lt;1,1,AS237-VLOOKUP(BI237,NyLi2T!$L$2:$V$4,DK237,1)),""),"")</f>
        <v/>
      </c>
      <c r="EI237" s="9" t="str">
        <f>IF(AND(ISNUMBER(DK237),DK237&lt;8),IF(AND(ISNUMBER(AT237),ISNUMBER(DK237)),IF(AT237-VLOOKUP(BI237,NySs!$L$2:$V$4,DK237,1)&lt;1,1,AT237-VLOOKUP(BI237,NySs!$L$2:$V$4,DK237,1)),""),"")</f>
        <v/>
      </c>
      <c r="EJ237" s="9" t="str">
        <f>IF(AND(ISNUMBER(DK237),DK237&lt;9),IF(AND(ISNUMBER(AU237),ISNUMBER(DK237)),IF(AU237-VLOOKUP(BI237,NyEo!$L$2:$V$4,DK237,1)&lt;1,1,AU237-VLOOKUP(BI237,NyEo!$L$2:$V$4,DK237,1)),""),"")</f>
        <v/>
      </c>
      <c r="EK237" s="9" t="str">
        <f>IF(AND(ISNUMBER(DK237),DK237&gt;7),IF(AND(ISNUMBER(AV237),ISNUMBER(DK237)),IF(AV237-VLOOKUP(BI237,NyHt!$L$2:$V$4,DK237,1)&lt;1,1,AV237-VLOOKUP(BI237,NyHt!$L$2:$V$4,DK237,1)),""),"")</f>
        <v/>
      </c>
      <c r="EL237" s="9" t="str">
        <f>IF(AND(ISNUMBER(AW237),ISNUMBER(DK237)),IF(AW237-VLOOKUP(BI237,NySiF!$L$2:$V$4,DK237,1)&lt;1,1,AW237-VLOOKUP(BI237,NySiF!$L$2:$V$4,DK237,1)),"")</f>
        <v/>
      </c>
      <c r="EM237" s="9" t="str">
        <f>IF(AND(ISNUMBER(AX237),ISNUMBER(DK237)),IF(AX237-VLOOKUP(BI237,NySiB!$L$2:$V$4,DK237,1)&lt;1,1,AX237-VLOOKUP(BI237,NySiB!$L$2:$V$4,DK237,1)),"")</f>
        <v/>
      </c>
      <c r="EN237" s="9" t="str">
        <f>IF(AND(ISNUMBER(AY237),ISNUMBER(DK237)),IF(AY237-VLOOKUP(BI237,NySiT!$L$2:$V$4,DK237,1)&lt;1,1,AY237-VLOOKUP(BI237,NySiT!$L$2:$V$4,DK237,1)),"")</f>
        <v/>
      </c>
      <c r="EO237" s="9" t="str">
        <f>IF(AND(ISNUMBER(AZ237),ISNUMBER(DK237)),IF(AZ237-VLOOKUP(BI237,NyVs!$L$2:$V$4,DK237,1)&lt;1,1,AZ237-VLOOKUP(BI237,NyVs!$L$2:$V$4,DK237,1)),"")</f>
        <v/>
      </c>
      <c r="EP237" s="9" t="str">
        <f>IF(AND(ISNUMBER(BA237),ISNUMBER(DK237)),IF(BA237-VLOOKUP(BI237,NyPp!$L$2:$V$4,DK237,1)&lt;1,1,BA237-VLOOKUP(BI237,NyPp!$L$2:$V$4,DK237,1)),"")</f>
        <v/>
      </c>
      <c r="EQ237" s="9" t="str">
        <f>IF(AND(ISNUMBER(BB237),ISNUMBER(DK237)),IF(BB237-VLOOKUP(BI237,NyIGS!$L$2:$V$4,DK237,1)&lt;40,40,BB237-VLOOKUP(BI237,NyIGS!$L$2:$V$4,DK237,1)),"")</f>
        <v/>
      </c>
      <c r="ER237" s="9" t="str">
        <f>IF(AND(ISNUMBER(BC237),ISNUMBER(DK237)),IF(BC237-VLOOKUP(BI237,NyIRS!$L$2:$V$4,DK237,1)&lt;40,40,BC237-VLOOKUP(BI237,NyIRS!$L$2:$V$4,DK237,1)),"")</f>
        <v/>
      </c>
      <c r="ES237" s="9" t="str">
        <f>IF(AND(ISNUMBER(BD237),ISNUMBER(DK237)),IF(BD237-VLOOKUP(BI237,NyIES!$L$2:$V$4,DK237,1)&lt;40,40,BD237-VLOOKUP(BI237,NyIES!$L$2:$V$4,DK237,1)),"")</f>
        <v/>
      </c>
      <c r="ET237" s="9" t="str">
        <f>IF(AND(ISNUMBER(BE237),ISNUMBER(DK237)),IF(BE237-VLOOKUP(BI237,NyISI!$L$2:$V$4,DK237,1)&lt;40,40,BE237-VLOOKUP(BI237,NyISI!$L$2:$V$4,DK237,1)),"")</f>
        <v/>
      </c>
      <c r="EU237" s="9" t="str">
        <f>IF(AND(ISNUMBER(DK237),DK237&lt;8),IF(AND(ISNUMBER(BF237),ISNUMBER(DK237)),IF(BF237-VLOOKUP(BI237,NyISS!$L$2:$V$4,DK237,1)&lt;40,40,BF237-VLOOKUP(BI237,NyISS!$L$2:$V$4,DK237,1)),""),"")</f>
        <v/>
      </c>
      <c r="EV237" s="9" t="str">
        <f>IF(AND(ISNUMBER(DK237),DK237&gt;7),IF(AND(ISNUMBER(BG237),ISNUMBER(DK237)),IF(BG237-VLOOKUP(BI237,NyISM!$L$2:$V$4,DK237,1)&lt;40,40,BG237-VLOOKUP(BI237,NyISM!$L$2:$V$4,DK237,1)),""),"")</f>
        <v/>
      </c>
      <c r="EW237" s="9" t="str">
        <f>IF(AND(ISNUMBER(BH237),ISNUMBER(DK237)),IF(BH237-VLOOKUP(BI237,NyIAM!$L$2:$V$4,DK237,1)&lt;40,40,BH237-VLOOKUP(BI237,NyIAM!$L$2:$V$4,DK237,1)),"")</f>
        <v/>
      </c>
      <c r="EX237" s="9" t="str">
        <f>IF(AND(ISNUMBER(AJ237),ISNUMBER(DK237)),IF(AJ237+VLOOKUP(BI237,NyFi!$L$2:$V$4,DK237,1)&gt;19,19,AJ237+VLOOKUP(BI237,NyFi!$L$2:$V$4,DK237,1)),"")</f>
        <v/>
      </c>
      <c r="EY237" s="9" t="str">
        <f>IF(AND(ISNUMBER(DK237),DK237&lt;8),IF(AND(ISNUMBER(AK237),ISNUMBER(DK237)),IF(AK237+VLOOKUP(BI237,NyGs!$L$2:$V$4,DK237,1)&gt;19,19,AK237+VLOOKUP(BI237,NyGs!$L$2:$V$4,DK237,1)),""),"")</f>
        <v/>
      </c>
      <c r="EZ237" s="9" t="str">
        <f>IF(AND(ISNUMBER(AL237),ISNUMBER(DK237)),IF(AL237+VLOOKUP(BI237,NyRm!$L$2:$V$4,DK237,1)&gt;19,19,AL237+VLOOKUP(BI237,NyRm!$L$2:$V$4,DK237,1)),"")</f>
        <v/>
      </c>
      <c r="FA237" s="9" t="str">
        <f>IF(AND(ISNUMBER(AM237),ISNUMBER(DK237)),IF(AM237+VLOOKUP(BI237,NyFm!$L$2:$V$4,DK237,1)&gt;19,19,AM237+VLOOKUP(BI237,NyFm!$L$2:$V$4,DK237,1)),"")</f>
        <v/>
      </c>
      <c r="FB237" s="9" t="str">
        <f>IF(AND(ISNUMBER(DK237),DK237&lt;8),IF(AND(ISNUMBER(AN237),ISNUMBER(DK237)),IF(AN237+VLOOKUP(BI237,NyLi1R!$L$2:$V$4,DK237,1)&gt;19,19,AN237+VLOOKUP(BI237,NyLi1R!$L$2:$V$4,DK237,1)),""),"")</f>
        <v/>
      </c>
      <c r="FC237" s="9" t="str">
        <f>IF(AND(ISNUMBER(DK237),DK237&lt;8),IF(AND(ISNUMBER(AO237),ISNUMBER(DK237)),IF(AO237+VLOOKUP(BI237,NyLi1E!$L$2:$V$4,DK237,1)&gt;19,19,AO237+VLOOKUP(BI237,NyLi1E!$L$2:$V$4,DK237,1)),""),"")</f>
        <v/>
      </c>
      <c r="FD237" s="9" t="str">
        <f>IF(AND(ISNUMBER(DK237),DK237&lt;8),IF(AND(ISNUMBER(AP237),ISNUMBER(DK237)),IF(AP237+VLOOKUP(BI237,NyLi1T!$L$2:$V$4,DK237,1)&gt;19,19,AP237+VLOOKUP(BI237,NyLi1T!$L$2:$V$4,DK237,1)),""),"")</f>
        <v/>
      </c>
      <c r="FE237" s="9" t="str">
        <f>IF(AND(ISNUMBER(DK237),DK237&gt;7),IF(AND(ISNUMBER(AQ237),ISNUMBER(DK237)),IF(AQ237+VLOOKUP(BI237,NyLi2R!$L$2:$V$4,DK237,1)&gt;19,19,AQ237+VLOOKUP(BI237,NyLi2R!$L$2:$V$4,DK237,1)),""),"")</f>
        <v/>
      </c>
      <c r="FF237" s="9" t="str">
        <f>IF(AND(ISNUMBER(DK237),DK237&gt;7),IF(AND(ISNUMBER(AR237),ISNUMBER(DK237)),IF(AR237+VLOOKUP(BI237,NyLi2E!$L$2:$V$4,DK237,1)&gt;19,19,AR237+VLOOKUP(BI237,NyLi2E!$L$2:$V$4,DK237,1)),""),"")</f>
        <v/>
      </c>
      <c r="FG237" s="9" t="str">
        <f>IF(AND(ISNUMBER(DK237),DK237&gt;7),IF(AND(ISNUMBER(AS237),ISNUMBER(DK237)),IF(AS237+VLOOKUP(BI237,NyLi2T!$L$2:$V$4,DK237,1)&gt;19,19,AS237+VLOOKUP(BI237,NyLi2T!$L$2:$V$4,DK237,1)),""),"")</f>
        <v/>
      </c>
      <c r="FH237" s="9" t="str">
        <f>IF(AND(ISNUMBER(DK237),DK237&lt;8),IF(AND(ISNUMBER(AT237),ISNUMBER(DK237)),IF(AT237+VLOOKUP(BI237,NySs!$L$2:$V$4,DK237,1)&gt;19,19,AT237+VLOOKUP(BI237,NySs!$L$2:$V$4,DK237,1)),""),"")</f>
        <v/>
      </c>
      <c r="FI237" s="9" t="str">
        <f>IF(AND(ISNUMBER(DK237),DK237&lt;9),IF(AND(ISNUMBER(AU237),ISNUMBER(DK237)),IF(AU237+VLOOKUP(BI237,NyEo!$L$2:$V$4,DK237,1)&gt;19,19,AU237+VLOOKUP(BI237,NyEo!$L$2:$V$4,DK237,1)),""),"")</f>
        <v/>
      </c>
      <c r="FJ237" s="9" t="str">
        <f>IF(AND(ISNUMBER(DK237),DK237&gt;7),IF(AND(ISNUMBER(AV237),ISNUMBER(DK237)),IF(AV237+VLOOKUP(BI237,NyHt!$L$2:$V$4,DK237,1)&gt;19,19,AV237+VLOOKUP(BI237,NyHt!$L$2:$V$4,DK237,1)),""),"")</f>
        <v/>
      </c>
      <c r="FK237" s="9" t="str">
        <f>IF(AND(ISNUMBER(AW237),ISNUMBER(DK237)),IF(AW237+VLOOKUP(BI237,NySiF!$L$2:$V$4,DK237,1)&gt;19,19,AW237+VLOOKUP(BI237,NySiF!$L$2:$V$4,DK237,1)),"")</f>
        <v/>
      </c>
      <c r="FL237" s="9" t="str">
        <f>IF(AND(ISNUMBER(AX237),ISNUMBER(DK237)),IF(AX237+VLOOKUP(BI237,NySiB!$L$2:$V$4,DK237,1)&gt;19,19,AX237+VLOOKUP(BI237,NySiB!$L$2:$V$4,DK237,1)),"")</f>
        <v/>
      </c>
      <c r="FM237" s="9" t="str">
        <f>IF(AND(ISNUMBER(AY237),ISNUMBER(DK237)),IF(AY237+VLOOKUP(BI237,NySiT!$L$2:$V$4,DK237,1)&gt;19,19,AY237+VLOOKUP(BI237,NySiT!$L$2:$V$4,DK237,1)),"")</f>
        <v/>
      </c>
      <c r="FN237" s="9" t="str">
        <f>IF(AND(ISNUMBER(AZ237),ISNUMBER(DK237)),IF(AZ237+VLOOKUP(BI237,NyVs!$L$2:$V$4,DK237,1)&gt;19,19,AZ237+VLOOKUP(BI237,NyVs!$L$2:$V$4,DK237,1)),"")</f>
        <v/>
      </c>
      <c r="FO237" s="9" t="str">
        <f>IF(AND(ISNUMBER(BA237),ISNUMBER(DK237)),IF(BA237+VLOOKUP(BI237,NyPp!$L$2:$V$4,DK237,1)&gt;19,19,BA237+VLOOKUP(BI237,NyPp!$L$2:$V$4,DK237,1)),"")</f>
        <v/>
      </c>
      <c r="FP237" s="9" t="str">
        <f>IF(AND(ISNUMBER(BB237),ISNUMBER(DK237)),IF(BB237+VLOOKUP(BI237,NyIGS!$L$2:$V$4,DK237,1)&gt;160,160,BB237+VLOOKUP(BI237,NyIGS!$L$2:$V$4,DK237,1)),"")</f>
        <v/>
      </c>
      <c r="FQ237" s="9" t="str">
        <f>IF(AND(ISNUMBER(BC237),ISNUMBER(DK237)),IF(BC237+VLOOKUP(BI237,NyIRS!$L$2:$V$4,DK237,1)&gt;160,160,BC237+VLOOKUP(BI237,NyIRS!$L$2:$V$4,DK237,1)),"")</f>
        <v/>
      </c>
      <c r="FR237" s="9" t="str">
        <f>IF(AND(ISNUMBER(BD237),ISNUMBER(DK237)),IF(BD237+VLOOKUP(BI237,NyIES!$L$2:$V$4,DK237,1)&gt;160,160, BD237+VLOOKUP(BI237,NyIES!$L$2:$V$4,DK237,1)),"")</f>
        <v/>
      </c>
      <c r="FS237" s="9" t="str">
        <f>IF(AND(ISNUMBER(BE237),ISNUMBER(DK237)),IF(BE237+VLOOKUP(BI237,NyISI!$L$2:$V$4,DK237,1)&gt;160,160,BE237+VLOOKUP(BI237,NyISI!$L$2:$V$4,DK237,1)),"")</f>
        <v/>
      </c>
      <c r="FT237" s="9" t="str">
        <f>IF(AND(ISNUMBER(DK237),DK237&lt;8),IF(AND(ISNUMBER(BF237),ISNUMBER(DK237)),IF(BF237+VLOOKUP(BI237,NyISS!$L$2:$V$4,DK237,1)&gt;160,160,BF237+VLOOKUP(BI237,NyISS!$L$2:$V$4,DK237,1)),""),"")</f>
        <v/>
      </c>
      <c r="FU237" s="9" t="str">
        <f>IF(AND(ISNUMBER(DK237),DK237&gt;7),IF(AND(ISNUMBER(BG237),ISNUMBER(DK237)),IF(BG237+VLOOKUP(BI237,NyISM!$L$2:$V$4,DK237,1)&gt;160,160,BG237+VLOOKUP(BI237,NyISM!$L$2:$V$4,DK237,1)),""),"")</f>
        <v/>
      </c>
      <c r="FV237" s="9" t="str">
        <f>IF(AND(ISNUMBER(BH237),ISNUMBER(DK237)),IF(BH237+VLOOKUP(BI237,NyIAM!$L$2:$V$4,DK237,1)&gt;160,160,BH237+VLOOKUP(BI237,NyIAM!$L$2:$V$4,DK237,1)),"")</f>
        <v/>
      </c>
    </row>
    <row r="238" spans="1:178" x14ac:dyDescent="0.2">
      <c r="A238" s="51"/>
      <c r="B238" s="51"/>
      <c r="C238" s="51"/>
      <c r="D238" s="51"/>
      <c r="E238" s="51"/>
      <c r="F238" s="51"/>
      <c r="G238" s="51"/>
      <c r="H238" s="51"/>
      <c r="I238" s="51"/>
      <c r="J238" s="52"/>
      <c r="K238" s="52"/>
      <c r="L238" s="53"/>
      <c r="M238" s="53"/>
      <c r="N238" s="58" t="str">
        <f t="shared" si="66"/>
        <v/>
      </c>
      <c r="O238" s="53"/>
      <c r="P238" s="53"/>
      <c r="Q238" s="53"/>
      <c r="R238" s="53"/>
      <c r="S238" s="53"/>
      <c r="T238" s="53"/>
      <c r="U238" s="53"/>
      <c r="V238" s="53"/>
      <c r="W238" s="53"/>
      <c r="X238" s="53"/>
      <c r="Y238" s="53"/>
      <c r="Z238" s="53"/>
      <c r="AA238" s="53"/>
      <c r="AB238" s="53"/>
      <c r="AC238" s="53"/>
      <c r="AD238" s="53"/>
      <c r="AE238" s="53"/>
      <c r="AF238" s="53"/>
      <c r="AG238" s="53"/>
      <c r="AH238" s="53"/>
      <c r="AI238" s="53"/>
      <c r="AJ238" s="4" t="str">
        <f>IF(O238="","",IF(ISNUMBER(N238),VLOOKUP(O238,NyFi!$A$2:$K$40,DK238),""))</f>
        <v/>
      </c>
      <c r="AK238" s="4" t="str">
        <f>IF(P238="","",IF(AND(ISNUMBER(N238),DK238&lt;8),VLOOKUP(P238,NyGs!$A$2:$G$41,DK238),""))</f>
        <v/>
      </c>
      <c r="AL238" s="4" t="str">
        <f>IF(AA238="","",IF(ISNUMBER(N238),VLOOKUP(AA238,NyRm!$A$2:$K$56,DK238),""))</f>
        <v/>
      </c>
      <c r="AM238" s="4" t="str">
        <f>IF(Z238="","",IF(ISNUMBER(N238),VLOOKUP(Z238,NyFm!$A$2:$K$46,DK238),""))</f>
        <v/>
      </c>
      <c r="AN238" s="4" t="str">
        <f>IF(U238="","",IF(AND(ISNUMBER(N238),DK238&lt;8),VLOOKUP(U238,NyLi1R!$A$2:$G$20,DK238),""))</f>
        <v/>
      </c>
      <c r="AO238" s="4" t="str">
        <f>IF(V238="","",IF(AND(ISNUMBER(N238),DK238&lt;8),VLOOKUP(V238,NyLi1E!$A$2:$G$20,DK238),""))</f>
        <v/>
      </c>
      <c r="AP238" s="4" t="str">
        <f>IF(AND(ISNUMBER(N238),ISNUMBER(AN238),ISNUMBER(AO238),DK238&lt;8),VLOOKUP(AN238+AO238,NyLi1T!$A$2:$G$40,DK238),"")</f>
        <v/>
      </c>
      <c r="AQ238" s="4" t="str">
        <f>IF(W238="","",IF(AND(ISNUMBER(N238),DK238&gt;7),VLOOKUP(W238,NyLi2R!$A$2:$K$20,DK238),""))</f>
        <v/>
      </c>
      <c r="AR238" s="4" t="str">
        <f>IF(X238="","",IF(AND(ISNUMBER(N238),DK238&gt;7),VLOOKUP(X238,NyLi2E!$A$2:$K$20,DK238),""))</f>
        <v/>
      </c>
      <c r="AS238" s="4" t="str">
        <f>IF(AND(ISNUMBER(N238),ISNUMBER(AQ238),ISNUMBER(AR238),DK238&gt;7),VLOOKUP(AQ238+AR238,NyLi2T!$A$2:$K$40,DK238),"")</f>
        <v/>
      </c>
      <c r="AT238" s="4" t="str">
        <f>IF(AE238="","",IF(AND(ISNUMBER(N238),DK238&lt;8),VLOOKUP(AE238,NySs!$A$2:$G$28,DK238),""))</f>
        <v/>
      </c>
      <c r="AU238" s="4" t="str">
        <f>IF(AD238="","",IF(AND(ISNUMBER(N238),DK238&lt;9),VLOOKUP(AD238,NyEo!$A$2:$H$22,DK238),""))</f>
        <v/>
      </c>
      <c r="AV238" s="4" t="str">
        <f>IF(Q238="","",IF(AND(ISNUMBER(N238),DK238&gt;7),VLOOKUP(Q238,NyHt!$A$2:$K$17,DK238),""))</f>
        <v/>
      </c>
      <c r="AW238" s="4" t="str">
        <f>IF(R238="","",IF(ISNUMBER(N238),VLOOKUP(R238,NySiF!$A$2:$K$18,DK238),""))</f>
        <v/>
      </c>
      <c r="AX238" s="4" t="str">
        <f>IF(S238="","",IF(ISNUMBER(N238),VLOOKUP(S238,NySiB!$A$2:$K$16,DK238),""))</f>
        <v/>
      </c>
      <c r="AY238" s="4" t="str">
        <f>IF(T238="","",IF(ISNUMBER(N238),VLOOKUP(T238,NySiT!$A$2:$K$32,DK238),""))</f>
        <v/>
      </c>
      <c r="AZ238" s="4" t="str">
        <f>IF(Y238="","",IF(ISNUMBER(N238),VLOOKUP(Y238,NyVs!$A$2:$K$86,DK238),""))</f>
        <v/>
      </c>
      <c r="BA238" s="4" t="str">
        <f>IF(AI238="","",IF(ISNUMBER(N238),VLOOKUP(AI238,NyPp!$A$2:$K$202,DK238),""))</f>
        <v/>
      </c>
      <c r="BB238" s="4" t="str">
        <f>IF(AND(ISNUMBER(AJ238),ISNUMBER(AK238),ISNUMBER(AL238),ISNUMBER(AM238),DK238&lt;8),IF(COUNTIF(O238,0)+COUNTIF(P238,0)+COUNTIF(AA238,0)+COUNTIF(Z238,0)&gt;1,"",VLOOKUP(AJ238+AK238+AL238+AM238,NyIGS!$A$2:$K$78,DK238)),IF(AND(ISNUMBER(AJ238),ISNUMBER(AL238),ISNUMBER(AM238),ISNUMBER(AS238),DK238&gt;7),IF(COUNTIF(O238,0)+COUNTIF(AA238,0)+COUNTIF(Z238,0)+AND(COUNTIF(W238,0),COUNTIF(X238,0))&gt;1,"",VLOOKUP(AJ238+AL238+AM238+AS238,NyIGS!$A$2:$K$78,DK238)),""))</f>
        <v/>
      </c>
      <c r="BC238" s="4" t="str">
        <f>IF(AND(ISNUMBER(AJ238),ISNUMBER(AN238),ISNUMBER(AT238),DK238&lt;8),IF(COUNTIF(O238,0)+COUNTIF(U238,0)+COUNTIF(AE238,0)&gt;1,"",VLOOKUP(AJ238+AN238+AT238,NyIRS!$A$2:$K$59,DK238)),IF(AND(ISNUMBER(AJ238),ISNUMBER(AQ238),DK238&gt;7),IF(COUNTIF(O238,0)+COUNTIF(W238,0)&gt;1,"",VLOOKUP(AJ238+AQ238,NyIRS!$A$2:$K$59,DK238)),""))</f>
        <v/>
      </c>
      <c r="BD238" s="4" t="str">
        <f>IF(AND(ISNUMBER(AK238),ISNUMBER(AL238),ISNUMBER(AM238),DK238&lt;8),IF(COUNTIF(P238,0)+COUNTIF(AA238,0)+COUNTIF(Z238,0)&gt;1,"",VLOOKUP(AK238+AL238+AM238,NyIES!$A$2:$K$59,DK238)),IF(AND(ISNUMBER(AL238),ISNUMBER(AM238),ISNUMBER(AR238),DK238&gt;7),IF(COUNTIF(AA238,0)+COUNTIF(Z238,0)+COUNTIF(X238,0)&gt;1,"",VLOOKUP(AL238+AM238+AR238,NyIES!$A$2:$K$59,DK238)),""))</f>
        <v/>
      </c>
      <c r="BE238" s="4" t="str">
        <f>IF(AND(ISNUMBER(AJ238),ISNUMBER(AP238),ISNUMBER(AU238),DK238&lt;8),IF(COUNTIF(O238,0)+AND(COUNTIF(U238,0),COUNTIF(V238,0))+COUNTIF(AD238,0)&gt;1,"",VLOOKUP(AJ238+AP238+AU238,NyISI!$A$2:$K$59,DK238)),IF(AND(ISNUMBER(AS238),ISNUMBER(AU238),ISNUMBER(AV238),DK238=8),IF(COUNTIF(AD238,0)+COUNTIF(Q238,0)+AND(COUNTIF(W238,0),COUNTIF(X238,0))&gt;1,"",VLOOKUP(AS238+AU238+AV238,NyISI!$A$2:$K$59,DK238)),IF(AND(ISNUMBER(AS238),ISNUMBER(AV238),DK238&gt;8),IF(COUNTIF(Q238,0)+AND(COUNTIF(W238,0),COUNTIF(X238,0))&gt;1,"",VLOOKUP(AS238+AV238,NyISI!$A$2:$K$59,DK238)),"")))</f>
        <v/>
      </c>
      <c r="BF238" s="4" t="str">
        <f>IF(AND(ISNUMBER(AT238),ISNUMBER(AK238),ISNUMBER(AL238),ISNUMBER(AM238),DK238&lt;8),IF(COUNTIF(P238,0)+COUNTIF(AA238,0)+COUNTIF(Z238,0)+COUNTIF(AE238,0)&gt;1,"",VLOOKUP(AT238+AK238+AL238+AM238,NyISS!$A$2:$G$78,DK238)),"")</f>
        <v/>
      </c>
      <c r="BG238" s="4" t="str">
        <f>IF(AND(ISNUMBER(AJ238),ISNUMBER(AL238),ISNUMBER(AM238),DK238&gt;7),IF(COUNTIF(O238,0)+COUNTIF(AA238,0)+COUNTIF(Z238,0)&gt;1,"",VLOOKUP(AJ238+AL238+AM238,NyISM!$A$2:$K$59,DK238)),"")</f>
        <v/>
      </c>
      <c r="BH238" s="4" t="str">
        <f>IF(AND(ISNUMBER(AY238),ISNUMBER(AZ238)),IF(COUNTIF(T238,0)+COUNTIF(Y238,0)&gt;1,"",VLOOKUP(AY238+AZ238,NyIAM!$A$2:$K$40,DK238)),"")</f>
        <v/>
      </c>
      <c r="BJ238" s="4" t="str">
        <f>IF(ISNUMBER(BB238),VLOOKUP(BB238,Percentil!$A$2:$B$122,2,1),"")</f>
        <v/>
      </c>
      <c r="BK238" s="4" t="str">
        <f>IF(ISNUMBER(BC238),VLOOKUP(BC238,Percentil!$A$2:$B$122,2,1),"")</f>
        <v/>
      </c>
      <c r="BL238" s="4" t="str">
        <f>IF(ISNUMBER(BD238),VLOOKUP(BD238,Percentil!$A$2:$B$122,2,1),"")</f>
        <v/>
      </c>
      <c r="BM238" s="4" t="str">
        <f>IF(ISNUMBER(BE238),VLOOKUP(BE238,Percentil!$A$2:$B$122,2,1),"")</f>
        <v/>
      </c>
      <c r="BN238" s="4" t="str">
        <f>IF(ISNUMBER(BF238),VLOOKUP(BF238,Percentil!$A$2:$B$122,2,1),"")</f>
        <v/>
      </c>
      <c r="BO238" s="4" t="str">
        <f>IF(ISNUMBER(BG238),VLOOKUP(BG238,Percentil!$A$2:$B$122,2,1),"")</f>
        <v/>
      </c>
      <c r="BP238" s="4" t="str">
        <f>IF(ISNUMBER(BH238),VLOOKUP(BH238,Percentil!$A$2:$B$122,2,1),"")</f>
        <v/>
      </c>
      <c r="BQ238" s="4" t="str">
        <f>IF(AND(ISNUMBER(AJ238),ISNUMBER(DK238)),IF(AJ238-VLOOKUP(BI238,NyFi!$L$2:$V$4,DK238,1)&lt;1,1 &amp; " - " &amp; AJ238+VLOOKUP(BI238,NyFi!$L$2:$V$4,DK238,1),IF(AJ238+VLOOKUP(BI238,NyFi!$L$2:$V$4,DK238,1)&gt;19,AJ238-VLOOKUP(BI238,NyFi!$L$2:$V$4,DK238,1) &amp; " - " &amp; 19,AJ238-VLOOKUP(BI238,NyFi!$L$2:$V$4,DK238,1) &amp; " - " &amp; AJ238+VLOOKUP(BI238,NyFi!$L$2:$V$4,DK238,1))),"")</f>
        <v/>
      </c>
      <c r="BR238" s="4" t="str">
        <f>IF(AND(ISNUMBER(DK238),DK238&lt;8),IF(AND(ISNUMBER(AK238),ISNUMBER(DK238)),IF(AK238-VLOOKUP(BI238,NyGs!$L$2:$V$4,DK238,1)&lt;1,1 &amp; " - " &amp; AK238+VLOOKUP(BI238,NyGs!$L$2:$V$4,DK238,1),IF(AK238+VLOOKUP(BI238,NyGs!$L$2:$V$4,DK238,1)&gt;19,AK238-VLOOKUP(BI238,NyGs!$L$2:$V$4,DK238,1) &amp; " - " &amp; 19,AK238-VLOOKUP(BI238,NyGs!$L$2:$V$4,DK238,1) &amp; " - " &amp; AK238+VLOOKUP(BI238,NyGs!$L$2:$V$4,DK238,1))),""),"")</f>
        <v/>
      </c>
      <c r="BS238" s="4" t="str">
        <f>IF(AND(ISNUMBER(AL238),ISNUMBER(DK238)),IF(AL238-VLOOKUP(BI238,NyRm!$L$2:$V$4,DK238,1)&lt;1,1 &amp; " - " &amp; AL238+VLOOKUP(BI238,NyRm!$L$2:$V$4,DK238,1),IF(AL238+VLOOKUP(BI238,NyRm!$L$2:$V$4,DK238,1)&gt;19,AL238-VLOOKUP(BI238,NyRm!$L$2:$V$4,DK238,1) &amp; " - " &amp; 19,AL238-VLOOKUP(BI238,NyRm!$L$2:$V$4,DK238,1) &amp; " - " &amp; AL238+VLOOKUP(BI238,NyRm!$L$2:$V$4,DK238,1))),"")</f>
        <v/>
      </c>
      <c r="BT238" s="4" t="str">
        <f>IF(AND(ISNUMBER(AM238),ISNUMBER(DK238)),IF(AM238-VLOOKUP(BI238,NyFm!$L$2:$V$4,DK238,1)&lt;1,1 &amp; " - " &amp; AM238+VLOOKUP(BI238,NyFm!$L$2:$V$4,DK238,1),IF(AM238+VLOOKUP(BI238,NyFm!$L$2:$V$4,DK238,1)&gt;19,AM238-VLOOKUP(BI238,NyFm!$L$2:$V$4,DK238,1) &amp; " - " &amp; 19,AM238-VLOOKUP(BI238,NyFm!$L$2:$V$4,DK238,1) &amp; " - " &amp; AM238+VLOOKUP(BI238,NyFm!$L$2:$V$4,DK238,1))),"")</f>
        <v/>
      </c>
      <c r="BU238" s="4" t="str">
        <f>IF(AND(ISNUMBER(DK238),DK238&lt;8),IF(AND(ISNUMBER(AN238),ISNUMBER(DK238)),IF(AN238-VLOOKUP(BI238,NyLi1R!$L$2:$V$4,DK238,1)&lt;1,1 &amp; " - " &amp; AN238+VLOOKUP(BI238,NyLi1R!$L$2:$V$4,DK238,1),IF(AN238+VLOOKUP(BI238,NyLi1R!$L$2:$V$4,DK238,1)&gt;19,AN238-VLOOKUP(BI238,NyLi1R!$L$2:$V$4,DK238,1) &amp; " - " &amp; 19,AN238-VLOOKUP(BI238,NyLi1R!$L$2:$V$4,DK238,1) &amp; " - " &amp; AN238+VLOOKUP(BI238,NyLi1R!$L$2:$V$4,DK238,1))),""),"")</f>
        <v/>
      </c>
      <c r="BV238" s="4" t="str">
        <f>IF(AND(ISNUMBER(DK238),DK238&lt;8),IF(AND(ISNUMBER(AO238),ISNUMBER(DK238)),IF(AO238-VLOOKUP(BI238,NyLi1E!$L$2:$V$4,DK238,1)&lt;1,1 &amp; " - " &amp; AO238+VLOOKUP(BI238,NyLi1E!$L$2:$V$4,DK238,1),IF(AO238+VLOOKUP(BI238,NyLi1E!$L$2:$V$4,DK238,1)&gt;19,AO238-VLOOKUP(BI238,NyLi1E!$L$2:$V$4,DK238,1) &amp; " - " &amp; 19,AO238-VLOOKUP(BI238,NyLi1E!$L$2:$V$4,DK238,1) &amp; " - " &amp; AO238+VLOOKUP(BI238,NyLi1E!$L$2:$V$4,DK238,1))),""),"")</f>
        <v/>
      </c>
      <c r="BW238" s="4" t="str">
        <f>IF(AND(ISNUMBER(DK238),DK238&lt;8),IF(AND(ISNUMBER(AP238),ISNUMBER(DK238)),IF(AP238-VLOOKUP(BI238,NyLi1T!$L$2:$V$4,DK238,1)&lt;1,1 &amp; " - " &amp; AP238+VLOOKUP(BI238,NyLi1T!$L$2:$V$4,DK238,1),IF(AP238+VLOOKUP(BI238,NyLi1T!$L$2:$V$4,DK238,1)&gt;19,AP238-VLOOKUP(BI238,NyLi1T!$L$2:$V$4,DK238,1) &amp; " - " &amp; 19,AP238-VLOOKUP(BI238,NyLi1T!$L$2:$V$4,DK238,1) &amp; " - " &amp; AP238+VLOOKUP(BI238,NyLi1T!$L$2:$V$4,DK238,1))),""),"")</f>
        <v/>
      </c>
      <c r="BX238" s="4" t="str">
        <f>IF(AND(ISNUMBER(DK238),DK238&gt;7),IF(AND(ISNUMBER(AQ238),ISNUMBER(DK238)),IF(AQ238-VLOOKUP(BI238,NyLi2R!$L$2:$V$4,DK238,1)&lt;1,1 &amp; " - " &amp; AQ238+VLOOKUP(BI238,NyLi2R!$L$2:$V$4,DK238,1),IF(AQ238+VLOOKUP(BI238,NyLi2R!$L$2:$V$4,DK238,1)&gt;19,AQ238-VLOOKUP(BI238,NyLi2R!$L$2:$V$4,DK238,1) &amp; " - " &amp; 19,AQ238-VLOOKUP(BI238,NyLi2R!$L$2:$V$4,DK238,1) &amp; " - " &amp; AQ238+VLOOKUP(BI238,NyLi2R!$L$2:$V$4,DK238,1))),""),"")</f>
        <v/>
      </c>
      <c r="BY238" s="4" t="str">
        <f>IF(AND(ISNUMBER(DK238),DK238&gt;7),IF(AND(ISNUMBER(AR238),ISNUMBER(DK238)),IF(AR238-VLOOKUP(BI238,NyLi2E!$L$2:$V$4,DK238,1)&lt;1,1 &amp; " - " &amp; AR238+VLOOKUP(BI238,NyLi2E!$L$2:$V$4,DK238,1),IF(AR238+VLOOKUP(BI238,NyLi2E!$L$2:$V$4,DK238,1)&gt;19,AR238-VLOOKUP(BI238,NyLi2E!$L$2:$V$4,DK238,1) &amp; " - " &amp; 19,AR238-VLOOKUP(BI238,NyLi2E!$L$2:$V$4,DK238,1) &amp; " - " &amp; AR238+VLOOKUP(BI238,NyLi2E!$L$2:$V$4,DK238,1))),""),"")</f>
        <v/>
      </c>
      <c r="BZ238" s="4" t="str">
        <f>IF(AND(ISNUMBER(DK238),DK238&gt;7),IF(AND(ISNUMBER(AS238),ISNUMBER(DK238)),IF(AS238-VLOOKUP(BI238,NyLi2T!$L$2:$V$4,DK238,1)&lt;1,1 &amp; " - " &amp; AS238+VLOOKUP(BI238,NyLi2T!$L$2:$V$4,DK238,1),IF(AS238+VLOOKUP(BI238,NyLi2T!$L$2:$V$4,DK238,1)&gt;19,AS238-VLOOKUP(BI238,NyLi2T!$L$2:$V$4,DK238,1) &amp; " - " &amp; 19,AS238-VLOOKUP(BI238,NyLi2T!$L$2:$V$4,DK238,1) &amp; " - " &amp; AS238+VLOOKUP(BI238,NyLi2T!$L$2:$V$4,DK238,1))),""),"")</f>
        <v/>
      </c>
      <c r="CA238" s="4" t="str">
        <f>IF(AND(ISNUMBER(DK238),DK238&lt;8),IF(AND(ISNUMBER(AT238),ISNUMBER(DK238)),IF(AT238-VLOOKUP(BI238,NySs!$L$2:$V$4,DK238,1)&lt;1,1 &amp; " - " &amp; AT238+VLOOKUP(BI238,NySs!$L$2:$V$4,DK238,1),IF(AT238+VLOOKUP(BI238,NySs!$L$2:$V$4,DK238,1)&gt;19,AT238-VLOOKUP(BI238,NySs!$L$2:$V$4,DK238,1) &amp; " - " &amp; 19,AT238-VLOOKUP(BI238,NySs!$L$2:$V$4,DK238,1) &amp; " - " &amp; AT238+VLOOKUP(BI238,NySs!$L$2:$V$4,DK238,1))),""),"")</f>
        <v/>
      </c>
      <c r="CB238" s="4" t="str">
        <f>IF(AND(ISNUMBER(DK238),DK238&lt;9),IF(AND(ISNUMBER(AU238),ISNUMBER(DK238)),IF(AU238-VLOOKUP(BI238,NyEo!$L$2:$V$4,DK238,1)&lt;1,1 &amp; " - " &amp; AU238+VLOOKUP(BI238,NyEo!$L$2:$V$4,DK238,1),IF(AU238+VLOOKUP(BI238,NyEo!$L$2:$V$4,DK238,1)&gt;19,AU238-VLOOKUP(BI238,NyEo!$L$2:$V$4,DK238,1) &amp; " - " &amp; 19,AU238-VLOOKUP(BI238,NyEo!$L$2:$V$4,DK238,1) &amp; " - " &amp; AU238+VLOOKUP(BI238,NyEo!$L$2:$V$4,DK238,1))),""),"")</f>
        <v/>
      </c>
      <c r="CC238" s="4" t="str">
        <f>IF(AND(ISNUMBER(DK238),DK238&gt;7),IF(AND(ISNUMBER(AV238),ISNUMBER(DK238)),IF(AV238-VLOOKUP(BI238,NyHt!$L$2:$V$4,DK238,1)&lt;1,1 &amp; " - " &amp; AV238+VLOOKUP(BI238,NyHt!$L$2:$V$4,DK238,1),IF(AV238+VLOOKUP(BI238,NyHt!$L$2:$V$4,DK238,1)&gt;19,AV238-VLOOKUP(BI238,NyHt!$L$2:$V$4,DK238,1) &amp; " - " &amp; 19,AV238-VLOOKUP(BI238,NyHt!$L$2:$V$4,DK238,1) &amp; " - " &amp; AV238+VLOOKUP(BI238,NyHt!$L$2:$V$4,DK238,1))),""),"")</f>
        <v/>
      </c>
      <c r="CD238" s="4" t="str">
        <f>IF(AND(ISNUMBER(AW238),ISNUMBER(DK238)),IF(AW238-VLOOKUP(BI238,NySiF!$L$2:$V$4,DK238,1)&lt;1,1 &amp; " - " &amp; AW238+VLOOKUP(BI238,NySiF!$L$2:$V$4,DK238,1),IF(AW238+VLOOKUP(BI238,NySiF!$L$2:$V$4,DK238,1)&gt;19,AW238-VLOOKUP(BI238,NySiF!$L$2:$V$4,DK238,1) &amp; " - " &amp; 19,AW238-VLOOKUP(BI238,NySiF!$L$2:$V$4,DK238,1) &amp; " - " &amp; AW238+VLOOKUP(BI238,NySiF!$L$2:$V$4,DK238,1))),"")</f>
        <v/>
      </c>
      <c r="CE238" s="4" t="str">
        <f>IF(AND(ISNUMBER(AX238),ISNUMBER(DK238)),IF(AX238-VLOOKUP(BI238,NySiB!$L$2:$V$4,DK238,1)&lt;1,1 &amp; " - " &amp; AX238+VLOOKUP(BI238,NySiB!$L$2:$V$4,DK238,1),IF(AX238+VLOOKUP(BI238,NySiB!$L$2:$V$4,DK238,1)&gt;19,AX238-VLOOKUP(BI238,NySiB!$L$2:$V$4,DK238,1) &amp; " - " &amp; 19,AX238-VLOOKUP(BI238,NySiB!$L$2:$V$4,DK238,1) &amp; " - " &amp; AX238+VLOOKUP(BI238,NySiB!$L$2:$V$4,DK238,1))),"")</f>
        <v/>
      </c>
      <c r="CF238" s="4" t="str">
        <f>IF(AND(ISNUMBER(AY238),ISNUMBER(DK238)),IF(AY238-VLOOKUP(BI238,NySiT!$L$2:$V$4,DK238,1)&lt;1,1 &amp; " - " &amp; AY238+VLOOKUP(BI238,NySiT!$L$2:$V$4,DK238,1),IF(AY238+VLOOKUP(BI238,NySiT!$L$2:$V$4,DK238,1)&gt;19,AY238-VLOOKUP(BI238,NySiT!$L$2:$V$4,DK238,1) &amp; " - " &amp; 19,AY238-VLOOKUP(BI238,NySiT!$L$2:$V$4,DK238,1) &amp; " - " &amp; AY238+VLOOKUP(BI238,NySiT!$L$2:$V$4,DK238,1))),"")</f>
        <v/>
      </c>
      <c r="CG238" s="4" t="str">
        <f>IF(AND(ISNUMBER(AZ238),ISNUMBER(DK238)),IF(AZ238-VLOOKUP(BI238,NyVs!$L$2:$V$4,DK238,1)&lt;1,1 &amp; " - " &amp; AZ238+VLOOKUP(BI238,NyVs!$L$2:$V$4,DK238,1),IF(AZ238+VLOOKUP(BI238,NyVs!$L$2:$V$4,DK238,1)&gt;19,AZ238-VLOOKUP(BI238,NyVs!$L$2:$V$4,DK238,1) &amp; " - " &amp; 19,AZ238-VLOOKUP(BI238,NyVs!$L$2:$V$4,DK238,1) &amp; " - " &amp; AZ238+VLOOKUP(BI238,NyVs!$L$2:$V$4,DK238,1))),"")</f>
        <v/>
      </c>
      <c r="CH238" s="4" t="str">
        <f>IF(AND(ISNUMBER(BA238),ISNUMBER(DK238)),IF(BA238-VLOOKUP(BI238,NyPp!$L$2:$V$4,DK238,1)&lt;1,1 &amp; " - " &amp; BA238+VLOOKUP(BI238,NyPp!$L$2:$V$4,DK238,1),IF(BA238+VLOOKUP(BI238,NyPp!$L$2:$V$4,DK238,1)&gt;19,BA238-VLOOKUP(BI238,NyPp!$L$2:$V$4,DK238,1) &amp; " - " &amp; 19,BA238-VLOOKUP(BI238,NyPp!$L$2:$V$4,DK238,1) &amp; " - " &amp; BA238+VLOOKUP(BI238,NyPp!$L$2:$V$4,DK238,1))),"")</f>
        <v/>
      </c>
      <c r="CI238" s="4" t="str">
        <f>IF(AND(ISNUMBER(BB238),ISNUMBER(DK238)),IF(BB238-VLOOKUP(BI238,NyIGS!$L$2:$V$4,DK238,1)&lt;40,40 &amp; " - " &amp; BB238+VLOOKUP(BI238,NyIGS!$L$2:$V$4,DK238,1),IF(BB238+VLOOKUP(BI238,NyIGS!$L$2:$V$4,DK238,1)&gt;160,BB238-VLOOKUP(BI238,NyIGS!$L$2:$V$4,DK238,1) &amp; " - " &amp; 160,BB238-VLOOKUP(BI238,NyIGS!$L$2:$V$4,DK238,1) &amp; " - " &amp; BB238+VLOOKUP(BI238,NyIGS!$L$2:$V$4,DK238,1))),"")</f>
        <v/>
      </c>
      <c r="CJ238" s="4" t="str">
        <f>IF(AND(ISNUMBER(BC238),ISNUMBER(DK238)),IF(BC238-VLOOKUP(BI238,NyIRS!$L$2:$V$4,DK238,1)&lt;40,40 &amp; " - " &amp; BC238+VLOOKUP(BI238,NyIRS!$L$2:$V$4,DK238,1),IF(BC238+VLOOKUP(BI238,NyIRS!$L$2:$V$4,DK238,1)&gt;160,BC238-VLOOKUP(BI238,NyIRS!$L$2:$V$4,DK238,1) &amp; " - " &amp; 160,BC238-VLOOKUP(BI238,NyIRS!$L$2:$V$4,DK238,1) &amp; " - " &amp; BC238+VLOOKUP(BI238,NyIRS!$L$2:$V$4,DK238,1))),"")</f>
        <v/>
      </c>
      <c r="CK238" s="4" t="str">
        <f>IF(AND(ISNUMBER(BD238),ISNUMBER(DK238)),IF(BD238-VLOOKUP(BI238,NyIES!$L$2:$V$4,DK238,1)&lt;40,40 &amp; " - " &amp; BD238+VLOOKUP(BI238,NyIES!$L$2:$V$4,DK238,1),IF(BD238+VLOOKUP(BI238,NyIES!$L$2:$V$4,DK238,1)&gt;160,BD238-VLOOKUP(BI238,NyIES!$L$2:$V$4,DK238,1) &amp; " - " &amp; 160,BD238-VLOOKUP(BI238,NyIES!$L$2:$V$4,DK238,1) &amp; " - " &amp; BD238+VLOOKUP(BI238,NyIES!$L$2:$V$4,DK238,1))),"")</f>
        <v/>
      </c>
      <c r="CL238" s="4" t="str">
        <f>IF(AND(ISNUMBER(BE238),ISNUMBER(DK238)),IF(BE238-VLOOKUP(BI238,NyISI!$L$2:$V$4,DK238,1)&lt;40,40 &amp; " - " &amp; BE238+VLOOKUP(BI238,NyISI!$L$2:$V$4,DK238,1),IF(BE238+VLOOKUP(BI238,NyISI!$L$2:$V$4,DK238,1)&gt;160,BE238-VLOOKUP(BI238,NyISI!$L$2:$V$4,DK238,1) &amp; " - " &amp; 160,BE238-VLOOKUP(BI238,NyISI!$L$2:$V$4,DK238,1) &amp; " - " &amp; BE238+VLOOKUP(BI238,NyISI!$L$2:$V$4,DK238,1))),"")</f>
        <v/>
      </c>
      <c r="CM238" s="4" t="str">
        <f>IF(AND(ISNUMBER(DK238),DK238&lt;8),IF(AND(ISNUMBER(BF238),ISNUMBER(DK238)),IF(BF238-VLOOKUP(BI238,NyISS!$L$2:$V$4,DK238,1)&lt;40,40 &amp; " - " &amp; BF238+VLOOKUP(BI238,NyISS!$L$2:$V$4,DK238,1),IF(BF238+VLOOKUP(BI238,NyISS!$L$2:$V$4,DK238,1)&gt;160,BF238-VLOOKUP(BI238,NyISS!$L$2:$V$4,DK238,1) &amp; " - " &amp; 160,BF238-VLOOKUP(BI238,NyISS!$L$2:$V$4,DK238,1) &amp; " - " &amp; BF238+VLOOKUP(BI238,NyISS!$L$2:$V$4,DK238,1))),""),"")</f>
        <v/>
      </c>
      <c r="CN238" s="4" t="str">
        <f>IF(AND(ISNUMBER(DK238),DK238&gt;7),IF(AND(ISNUMBER(BG238),ISNUMBER(DK238)),IF(BG238-VLOOKUP(BI238,NyISM!$L$2:$V$4,DK238,1)&lt;40,40 &amp; " - " &amp; BG238+VLOOKUP(BI238,NyISM!$L$2:$V$4,DK238,1),IF(BG238+VLOOKUP(BI238,NyISM!$L$2:$V$4,DK238,1)&gt;160,BG238-VLOOKUP(BI238,NyISM!$L$2:$V$4,DK238,1) &amp; " - " &amp; 160,BG238-VLOOKUP(BI238,NyISM!$L$2:$V$4,DK238,1) &amp; " - " &amp; BG238+VLOOKUP(BI238,NyISM!$L$2:$V$4,DK238,1))),""),"")</f>
        <v/>
      </c>
      <c r="CO238" s="4" t="str">
        <f>IF(AND(ISNUMBER(BH238),ISNUMBER(DK238)),IF(BH238-VLOOKUP(BI238,NyIAM!$L$2:$V$4,DK238,1)&lt;40,40 &amp; " - " &amp; BH238+VLOOKUP(BI238,NyIAM!$L$2:$V$4,DK238,1),IF(BH238+VLOOKUP(BI238,NyIAM!$L$2:$V$4,DK238,1)&gt;160,BH238-VLOOKUP(BI238,NyIAM!$L$2:$V$4,DK238,1) &amp; " - " &amp; 160,BH238-VLOOKUP(BI238,NyIAM!$L$2:$V$4,DK238,1) &amp; " - " &amp; BH238+VLOOKUP(BI238,NyIAM!$L$2:$V$4,DK238,1))),"")</f>
        <v/>
      </c>
      <c r="CP238" s="4" t="str">
        <f>IF(AF238="","",IF(AND(ISNUMBER(AF238),ISNUMBER(DK238)),IF(VLOOKUP(AF238,NyOm!$A$2:$K$30,DK238,1)=1,"Onormalt få ord",IF(VLOOKUP(AF238,NyOm!$A$2:$K$30,DK238,1)=2,"Färre antal ord än normalt",IF(VLOOKUP(AF238,NyOm!$A$2:$K$30,DK238,1)=3,"Normalt antal ord","")))))</f>
        <v/>
      </c>
      <c r="CQ238" s="4" t="str">
        <f>IF(AB238="","",IF(AND(ISNUMBER(AB238),ISNUMBER(DK238)),IF(VLOOKUP(AB238,NyPbTid!$A$2:$K$218,DK238,1)=1,"Onormalt lång tidsåtgång",IF(VLOOKUP(AB238,NyPbTid!$A$2:$K$218,DK238,1)=2,"Långsammare än normalt",IF(VLOOKUP(AB238,NyPbTid!$A$2:$K$218,DK238,1)=3,"Normal tidsåtgång","")))))</f>
        <v/>
      </c>
      <c r="CR238" s="4" t="str">
        <f>IF(AC238="","",IF(AND(ISNUMBER(AC238),ISNUMBER(DK238)),IF(VLOOKUP(AC238,NyPbFel!$A$2:$K$18,DK238,1)=1,"Onormalt antal fel",IF(VLOOKUP(AC238,NyPbFel!$A$2:$K$18,DK238,1)=2,"Fler fel än normalt",IF(VLOOKUP(AC238,NyPbFel!$A$2:$K$18,DK238,1)=3,"Normalt antal fel","")))))</f>
        <v/>
      </c>
      <c r="CS238" s="4" t="str">
        <f t="shared" si="72"/>
        <v/>
      </c>
      <c r="CT238" s="4" t="str">
        <f>IF(OR(ISNUMBER(CS238),CS238="0**"),IF(ISNUMBER(CS238),CS238/ABS(CS238)*VLOOKUP(1,SignDiff!$A$3:$K$4,DK238,1),VLOOKUP(1,SignDiff!$A$3:$K$4,DK238,1)),"")</f>
        <v/>
      </c>
      <c r="CU238" s="4" t="str">
        <f>IF(OR(ISNUMBER(CS238),CS238="0**"),IF(ISNUMBER(CS238),CS238/ABS(CS238)*VLOOKUP(1,SignDiff!$A$7:$K$8,DK238,1),VLOOKUP(1,SignDiff!$A$7:$K$8,DK238,1)),"")</f>
        <v/>
      </c>
      <c r="CV238" s="4" t="str">
        <f t="shared" si="73"/>
        <v/>
      </c>
      <c r="CW238" s="4" t="str">
        <f t="shared" si="74"/>
        <v/>
      </c>
      <c r="CX238" s="4" t="str">
        <f>IF(OR(ISNUMBER(CS238),CS238="0**"),IF(CS238="0**",VLOOKUP(0,'IRS-IES'!$A$2:$C$43,2,1),IF(CS238&lt;0,VLOOKUP(ABS(CS238),'IRS-IES'!$A$2:$C$43,2,1),VLOOKUP(ABS(CS238),'IRS-IES'!$A$2:$C$43,3,1))),"")</f>
        <v/>
      </c>
      <c r="CY238" s="4" t="str">
        <f t="shared" si="75"/>
        <v/>
      </c>
      <c r="CZ238" s="4" t="str">
        <f>IF(OR(ISNUMBER(CY238),CY238="0**"),IF(ISNUMBER(CY238),CY238/ABS(CY238)*VLOOKUP(2,SignDiff!$A$3:$K$4,DK238,1),VLOOKUP(2,SignDiff!$A$3:$K$4,DK238,1)),"")</f>
        <v/>
      </c>
      <c r="DA238" s="4" t="str">
        <f>IF(OR(ISNUMBER(CY238),CY238="0**"),IF(ISNUMBER(CY238),CY238/ABS(CY238)*VLOOKUP(2,SignDiff!$A$7:$K$8,DK238,1),VLOOKUP(2,SignDiff!$A$7:$K$8,DK238,1)),"")</f>
        <v/>
      </c>
      <c r="DB238" s="4" t="str">
        <f t="shared" si="76"/>
        <v/>
      </c>
      <c r="DC238" s="4" t="str">
        <f t="shared" si="77"/>
        <v/>
      </c>
      <c r="DD238" s="4" t="str">
        <f>IF(OR(ISNUMBER(CY238),CY238="0**"),IF(CY238="0**",VLOOKUP(0,'ISI-ISS'!$A$2:$C$43,2,1),IF(CY238&lt;0,VLOOKUP(ABS(CY238),'ISI-ISS'!$A$2:$C$43,2,1),VLOOKUP(ABS(CY238),'ISI-ISS'!$A$2:$C$43,3,1))),"")</f>
        <v/>
      </c>
      <c r="DE238" s="4" t="str">
        <f t="shared" si="78"/>
        <v/>
      </c>
      <c r="DF238" s="4" t="str">
        <f>IF(OR(ISNUMBER(DE238),DE238="0**"),IF(ISNUMBER(DE238),DE238/ABS(DE238)*VLOOKUP(2,SignDiff!$A$3:$K$4,DK238,1),VLOOKUP(2,SignDiff!$A$3:$K$4,DK238,1)),"")</f>
        <v/>
      </c>
      <c r="DG238" s="4" t="str">
        <f>IF(OR(ISNUMBER(DE238),DE238="0**"),IF(ISNUMBER(DE238),DE238/ABS(DE238)*VLOOKUP(2,SignDiff!$A$7:$K$8,DK238,1),VLOOKUP(2,SignDiff!$A$7:$K$8,DK238,1)),"")</f>
        <v/>
      </c>
      <c r="DH238" s="4" t="str">
        <f t="shared" si="79"/>
        <v/>
      </c>
      <c r="DI238" s="4" t="str">
        <f t="shared" si="80"/>
        <v/>
      </c>
      <c r="DJ238" s="4" t="str">
        <f>IF(OR(ISNUMBER(DE238),DE238="0**"),IF(DE238="0**",VLOOKUP(0,'ISI-ISM'!$A$2:$C$43,2,1),IF(DE238&lt;0,VLOOKUP(ABS(DE238),'ISI-ISM'!$A$2:$C$43,2,1),VLOOKUP(ABS(DE238),'ISI-ISM'!$A$2:$C$43,3,1))),"")</f>
        <v/>
      </c>
      <c r="DK238" s="4" t="str">
        <f>IF(ISERROR(VLOOKUP(N238,age!$A$2:$C$11,2,1)),"",VLOOKUP(N238,age!$A$2:$C$11,2,1))</f>
        <v/>
      </c>
      <c r="DL238" s="4" t="str">
        <f>IF(ISERROR(VLOOKUP(N238,age!$A$2:$C$11,3,1)),"",VLOOKUP(N238,age!$A$2:$C$11,3,1))</f>
        <v/>
      </c>
      <c r="DM238" s="4">
        <f t="shared" si="67"/>
        <v>0</v>
      </c>
      <c r="DN238" s="4">
        <f t="shared" si="68"/>
        <v>0</v>
      </c>
      <c r="DO238" s="4">
        <f t="shared" si="69"/>
        <v>0</v>
      </c>
      <c r="DP238" s="4">
        <f t="shared" si="70"/>
        <v>0</v>
      </c>
      <c r="DQ238" s="4">
        <f t="shared" si="71"/>
        <v>0</v>
      </c>
      <c r="DR238" s="9" t="str">
        <f t="shared" si="81"/>
        <v/>
      </c>
      <c r="DS238" s="9" t="str">
        <f t="shared" si="82"/>
        <v/>
      </c>
      <c r="DT238" s="9" t="str">
        <f t="shared" si="83"/>
        <v/>
      </c>
      <c r="DU238" s="9" t="str">
        <f t="shared" si="84"/>
        <v/>
      </c>
      <c r="DV238" s="9" t="str">
        <f t="shared" si="85"/>
        <v/>
      </c>
      <c r="DW238" s="9" t="str">
        <f t="shared" si="86"/>
        <v/>
      </c>
      <c r="DX238" s="9" t="str">
        <f t="shared" si="87"/>
        <v/>
      </c>
      <c r="DY238" s="9" t="str">
        <f>IF(AND(ISNUMBER(AJ238),ISNUMBER(DK238)),IF(AJ238-VLOOKUP(BI238,NyFi!$L$2:$V$4,DK238,1)&lt;1,1,AJ238-VLOOKUP(BI238,NyFi!$L$2:$V$4,DK238,1)),"")</f>
        <v/>
      </c>
      <c r="DZ238" s="9" t="str">
        <f>IF(AND(ISNUMBER(DK238),DK238&lt;8),IF(AND(ISNUMBER(AK238),ISNUMBER(DK238)),IF(AK238-VLOOKUP(BI238,NyGs!$L$2:$V$4,DK238,1)&lt;1,1,AK238-VLOOKUP(BI238,NyGs!$L$2:$V$4,DK238,1)),""),"")</f>
        <v/>
      </c>
      <c r="EA238" s="9" t="str">
        <f>IF(AND(ISNUMBER(AL238),ISNUMBER(DK238)),IF(AL238-VLOOKUP(BI238,NyRm!$L$2:$V$4,DK238,1)&lt;1,1,AL238-VLOOKUP(BI238,NyRm!$L$2:$V$4,DK238,1)),"")</f>
        <v/>
      </c>
      <c r="EB238" s="9" t="str">
        <f>IF(AND(ISNUMBER(AM238),ISNUMBER(DK238)),IF(AM238-VLOOKUP(BI238,NyFm!$L$2:$V$4,DK238,1)&lt;1,1,AM238-VLOOKUP(BI238,NyFm!$L$2:$V$4,DK238,1)),"")</f>
        <v/>
      </c>
      <c r="EC238" s="9" t="str">
        <f>IF(AND(ISNUMBER(DK238),DK238&lt;8),IF(AND(ISNUMBER(AN238),ISNUMBER(DK238)),IF(AN238-VLOOKUP(BI238,NyLi1R!$L$2:$V$4,DK238,1)&lt;1,1,AN238-VLOOKUP(BI238,NyLi1R!$L$2:$V$4,DK238,1)),""),"")</f>
        <v/>
      </c>
      <c r="ED238" s="9" t="str">
        <f>IF(AND(ISNUMBER(DK238),DK238&lt;8),IF(AND(ISNUMBER(AO238),ISNUMBER(DK238)),IF(AO238-VLOOKUP(BI238,NyLi1E!$L$2:$V$4,DK238,1)&lt;1,1,AO238-VLOOKUP(BI238,NyLi1E!$L$2:$V$4,DK238,1)),""),"")</f>
        <v/>
      </c>
      <c r="EE238" s="9" t="str">
        <f>IF(AND(ISNUMBER(DK238),DK238&lt;8),IF(AND(ISNUMBER(AP238),ISNUMBER(DK238)),IF(AP238-VLOOKUP(BI238,NyLi1T!$L$2:$V$4,DK238,1)&lt;1,1,AP238-VLOOKUP(BI238,NyLi1T!$L$2:$V$4,DK238,1)),""),"")</f>
        <v/>
      </c>
      <c r="EF238" s="9" t="str">
        <f>IF(AND(ISNUMBER(DK238),DK238&gt;7),IF(AND(ISNUMBER(AQ238),ISNUMBER(DK238)),IF(AQ238-VLOOKUP(BI238,NyLi2R!$L$2:$V$4,DK238,1)&lt;1,1,AQ238-VLOOKUP(BI238,NyLi2R!$L$2:$V$4,DK238,1)),""),"")</f>
        <v/>
      </c>
      <c r="EG238" s="9" t="str">
        <f>IF(AND(ISNUMBER(DK238),DK238&gt;7),IF(AND(ISNUMBER(AR238),ISNUMBER(DK238)),IF(AR238-VLOOKUP(BI238,NyLi2E!$L$2:$V$4,DK238,1)&lt;1,1,AR238-VLOOKUP(BI238,NyLi2E!$L$2:$V$4,DK238,1)),""),"")</f>
        <v/>
      </c>
      <c r="EH238" s="9" t="str">
        <f>IF(AND(ISNUMBER(DK238),DK238&gt;7),IF(AND(ISNUMBER(AS238),ISNUMBER(DK238)),IF(AS238-VLOOKUP(BI238,NyLi2T!$L$2:$V$4,DK238,1)&lt;1,1,AS238-VLOOKUP(BI238,NyLi2T!$L$2:$V$4,DK238,1)),""),"")</f>
        <v/>
      </c>
      <c r="EI238" s="9" t="str">
        <f>IF(AND(ISNUMBER(DK238),DK238&lt;8),IF(AND(ISNUMBER(AT238),ISNUMBER(DK238)),IF(AT238-VLOOKUP(BI238,NySs!$L$2:$V$4,DK238,1)&lt;1,1,AT238-VLOOKUP(BI238,NySs!$L$2:$V$4,DK238,1)),""),"")</f>
        <v/>
      </c>
      <c r="EJ238" s="9" t="str">
        <f>IF(AND(ISNUMBER(DK238),DK238&lt;9),IF(AND(ISNUMBER(AU238),ISNUMBER(DK238)),IF(AU238-VLOOKUP(BI238,NyEo!$L$2:$V$4,DK238,1)&lt;1,1,AU238-VLOOKUP(BI238,NyEo!$L$2:$V$4,DK238,1)),""),"")</f>
        <v/>
      </c>
      <c r="EK238" s="9" t="str">
        <f>IF(AND(ISNUMBER(DK238),DK238&gt;7),IF(AND(ISNUMBER(AV238),ISNUMBER(DK238)),IF(AV238-VLOOKUP(BI238,NyHt!$L$2:$V$4,DK238,1)&lt;1,1,AV238-VLOOKUP(BI238,NyHt!$L$2:$V$4,DK238,1)),""),"")</f>
        <v/>
      </c>
      <c r="EL238" s="9" t="str">
        <f>IF(AND(ISNUMBER(AW238),ISNUMBER(DK238)),IF(AW238-VLOOKUP(BI238,NySiF!$L$2:$V$4,DK238,1)&lt;1,1,AW238-VLOOKUP(BI238,NySiF!$L$2:$V$4,DK238,1)),"")</f>
        <v/>
      </c>
      <c r="EM238" s="9" t="str">
        <f>IF(AND(ISNUMBER(AX238),ISNUMBER(DK238)),IF(AX238-VLOOKUP(BI238,NySiB!$L$2:$V$4,DK238,1)&lt;1,1,AX238-VLOOKUP(BI238,NySiB!$L$2:$V$4,DK238,1)),"")</f>
        <v/>
      </c>
      <c r="EN238" s="9" t="str">
        <f>IF(AND(ISNUMBER(AY238),ISNUMBER(DK238)),IF(AY238-VLOOKUP(BI238,NySiT!$L$2:$V$4,DK238,1)&lt;1,1,AY238-VLOOKUP(BI238,NySiT!$L$2:$V$4,DK238,1)),"")</f>
        <v/>
      </c>
      <c r="EO238" s="9" t="str">
        <f>IF(AND(ISNUMBER(AZ238),ISNUMBER(DK238)),IF(AZ238-VLOOKUP(BI238,NyVs!$L$2:$V$4,DK238,1)&lt;1,1,AZ238-VLOOKUP(BI238,NyVs!$L$2:$V$4,DK238,1)),"")</f>
        <v/>
      </c>
      <c r="EP238" s="9" t="str">
        <f>IF(AND(ISNUMBER(BA238),ISNUMBER(DK238)),IF(BA238-VLOOKUP(BI238,NyPp!$L$2:$V$4,DK238,1)&lt;1,1,BA238-VLOOKUP(BI238,NyPp!$L$2:$V$4,DK238,1)),"")</f>
        <v/>
      </c>
      <c r="EQ238" s="9" t="str">
        <f>IF(AND(ISNUMBER(BB238),ISNUMBER(DK238)),IF(BB238-VLOOKUP(BI238,NyIGS!$L$2:$V$4,DK238,1)&lt;40,40,BB238-VLOOKUP(BI238,NyIGS!$L$2:$V$4,DK238,1)),"")</f>
        <v/>
      </c>
      <c r="ER238" s="9" t="str">
        <f>IF(AND(ISNUMBER(BC238),ISNUMBER(DK238)),IF(BC238-VLOOKUP(BI238,NyIRS!$L$2:$V$4,DK238,1)&lt;40,40,BC238-VLOOKUP(BI238,NyIRS!$L$2:$V$4,DK238,1)),"")</f>
        <v/>
      </c>
      <c r="ES238" s="9" t="str">
        <f>IF(AND(ISNUMBER(BD238),ISNUMBER(DK238)),IF(BD238-VLOOKUP(BI238,NyIES!$L$2:$V$4,DK238,1)&lt;40,40,BD238-VLOOKUP(BI238,NyIES!$L$2:$V$4,DK238,1)),"")</f>
        <v/>
      </c>
      <c r="ET238" s="9" t="str">
        <f>IF(AND(ISNUMBER(BE238),ISNUMBER(DK238)),IF(BE238-VLOOKUP(BI238,NyISI!$L$2:$V$4,DK238,1)&lt;40,40,BE238-VLOOKUP(BI238,NyISI!$L$2:$V$4,DK238,1)),"")</f>
        <v/>
      </c>
      <c r="EU238" s="9" t="str">
        <f>IF(AND(ISNUMBER(DK238),DK238&lt;8),IF(AND(ISNUMBER(BF238),ISNUMBER(DK238)),IF(BF238-VLOOKUP(BI238,NyISS!$L$2:$V$4,DK238,1)&lt;40,40,BF238-VLOOKUP(BI238,NyISS!$L$2:$V$4,DK238,1)),""),"")</f>
        <v/>
      </c>
      <c r="EV238" s="9" t="str">
        <f>IF(AND(ISNUMBER(DK238),DK238&gt;7),IF(AND(ISNUMBER(BG238),ISNUMBER(DK238)),IF(BG238-VLOOKUP(BI238,NyISM!$L$2:$V$4,DK238,1)&lt;40,40,BG238-VLOOKUP(BI238,NyISM!$L$2:$V$4,DK238,1)),""),"")</f>
        <v/>
      </c>
      <c r="EW238" s="9" t="str">
        <f>IF(AND(ISNUMBER(BH238),ISNUMBER(DK238)),IF(BH238-VLOOKUP(BI238,NyIAM!$L$2:$V$4,DK238,1)&lt;40,40,BH238-VLOOKUP(BI238,NyIAM!$L$2:$V$4,DK238,1)),"")</f>
        <v/>
      </c>
      <c r="EX238" s="9" t="str">
        <f>IF(AND(ISNUMBER(AJ238),ISNUMBER(DK238)),IF(AJ238+VLOOKUP(BI238,NyFi!$L$2:$V$4,DK238,1)&gt;19,19,AJ238+VLOOKUP(BI238,NyFi!$L$2:$V$4,DK238,1)),"")</f>
        <v/>
      </c>
      <c r="EY238" s="9" t="str">
        <f>IF(AND(ISNUMBER(DK238),DK238&lt;8),IF(AND(ISNUMBER(AK238),ISNUMBER(DK238)),IF(AK238+VLOOKUP(BI238,NyGs!$L$2:$V$4,DK238,1)&gt;19,19,AK238+VLOOKUP(BI238,NyGs!$L$2:$V$4,DK238,1)),""),"")</f>
        <v/>
      </c>
      <c r="EZ238" s="9" t="str">
        <f>IF(AND(ISNUMBER(AL238),ISNUMBER(DK238)),IF(AL238+VLOOKUP(BI238,NyRm!$L$2:$V$4,DK238,1)&gt;19,19,AL238+VLOOKUP(BI238,NyRm!$L$2:$V$4,DK238,1)),"")</f>
        <v/>
      </c>
      <c r="FA238" s="9" t="str">
        <f>IF(AND(ISNUMBER(AM238),ISNUMBER(DK238)),IF(AM238+VLOOKUP(BI238,NyFm!$L$2:$V$4,DK238,1)&gt;19,19,AM238+VLOOKUP(BI238,NyFm!$L$2:$V$4,DK238,1)),"")</f>
        <v/>
      </c>
      <c r="FB238" s="9" t="str">
        <f>IF(AND(ISNUMBER(DK238),DK238&lt;8),IF(AND(ISNUMBER(AN238),ISNUMBER(DK238)),IF(AN238+VLOOKUP(BI238,NyLi1R!$L$2:$V$4,DK238,1)&gt;19,19,AN238+VLOOKUP(BI238,NyLi1R!$L$2:$V$4,DK238,1)),""),"")</f>
        <v/>
      </c>
      <c r="FC238" s="9" t="str">
        <f>IF(AND(ISNUMBER(DK238),DK238&lt;8),IF(AND(ISNUMBER(AO238),ISNUMBER(DK238)),IF(AO238+VLOOKUP(BI238,NyLi1E!$L$2:$V$4,DK238,1)&gt;19,19,AO238+VLOOKUP(BI238,NyLi1E!$L$2:$V$4,DK238,1)),""),"")</f>
        <v/>
      </c>
      <c r="FD238" s="9" t="str">
        <f>IF(AND(ISNUMBER(DK238),DK238&lt;8),IF(AND(ISNUMBER(AP238),ISNUMBER(DK238)),IF(AP238+VLOOKUP(BI238,NyLi1T!$L$2:$V$4,DK238,1)&gt;19,19,AP238+VLOOKUP(BI238,NyLi1T!$L$2:$V$4,DK238,1)),""),"")</f>
        <v/>
      </c>
      <c r="FE238" s="9" t="str">
        <f>IF(AND(ISNUMBER(DK238),DK238&gt;7),IF(AND(ISNUMBER(AQ238),ISNUMBER(DK238)),IF(AQ238+VLOOKUP(BI238,NyLi2R!$L$2:$V$4,DK238,1)&gt;19,19,AQ238+VLOOKUP(BI238,NyLi2R!$L$2:$V$4,DK238,1)),""),"")</f>
        <v/>
      </c>
      <c r="FF238" s="9" t="str">
        <f>IF(AND(ISNUMBER(DK238),DK238&gt;7),IF(AND(ISNUMBER(AR238),ISNUMBER(DK238)),IF(AR238+VLOOKUP(BI238,NyLi2E!$L$2:$V$4,DK238,1)&gt;19,19,AR238+VLOOKUP(BI238,NyLi2E!$L$2:$V$4,DK238,1)),""),"")</f>
        <v/>
      </c>
      <c r="FG238" s="9" t="str">
        <f>IF(AND(ISNUMBER(DK238),DK238&gt;7),IF(AND(ISNUMBER(AS238),ISNUMBER(DK238)),IF(AS238+VLOOKUP(BI238,NyLi2T!$L$2:$V$4,DK238,1)&gt;19,19,AS238+VLOOKUP(BI238,NyLi2T!$L$2:$V$4,DK238,1)),""),"")</f>
        <v/>
      </c>
      <c r="FH238" s="9" t="str">
        <f>IF(AND(ISNUMBER(DK238),DK238&lt;8),IF(AND(ISNUMBER(AT238),ISNUMBER(DK238)),IF(AT238+VLOOKUP(BI238,NySs!$L$2:$V$4,DK238,1)&gt;19,19,AT238+VLOOKUP(BI238,NySs!$L$2:$V$4,DK238,1)),""),"")</f>
        <v/>
      </c>
      <c r="FI238" s="9" t="str">
        <f>IF(AND(ISNUMBER(DK238),DK238&lt;9),IF(AND(ISNUMBER(AU238),ISNUMBER(DK238)),IF(AU238+VLOOKUP(BI238,NyEo!$L$2:$V$4,DK238,1)&gt;19,19,AU238+VLOOKUP(BI238,NyEo!$L$2:$V$4,DK238,1)),""),"")</f>
        <v/>
      </c>
      <c r="FJ238" s="9" t="str">
        <f>IF(AND(ISNUMBER(DK238),DK238&gt;7),IF(AND(ISNUMBER(AV238),ISNUMBER(DK238)),IF(AV238+VLOOKUP(BI238,NyHt!$L$2:$V$4,DK238,1)&gt;19,19,AV238+VLOOKUP(BI238,NyHt!$L$2:$V$4,DK238,1)),""),"")</f>
        <v/>
      </c>
      <c r="FK238" s="9" t="str">
        <f>IF(AND(ISNUMBER(AW238),ISNUMBER(DK238)),IF(AW238+VLOOKUP(BI238,NySiF!$L$2:$V$4,DK238,1)&gt;19,19,AW238+VLOOKUP(BI238,NySiF!$L$2:$V$4,DK238,1)),"")</f>
        <v/>
      </c>
      <c r="FL238" s="9" t="str">
        <f>IF(AND(ISNUMBER(AX238),ISNUMBER(DK238)),IF(AX238+VLOOKUP(BI238,NySiB!$L$2:$V$4,DK238,1)&gt;19,19,AX238+VLOOKUP(BI238,NySiB!$L$2:$V$4,DK238,1)),"")</f>
        <v/>
      </c>
      <c r="FM238" s="9" t="str">
        <f>IF(AND(ISNUMBER(AY238),ISNUMBER(DK238)),IF(AY238+VLOOKUP(BI238,NySiT!$L$2:$V$4,DK238,1)&gt;19,19,AY238+VLOOKUP(BI238,NySiT!$L$2:$V$4,DK238,1)),"")</f>
        <v/>
      </c>
      <c r="FN238" s="9" t="str">
        <f>IF(AND(ISNUMBER(AZ238),ISNUMBER(DK238)),IF(AZ238+VLOOKUP(BI238,NyVs!$L$2:$V$4,DK238,1)&gt;19,19,AZ238+VLOOKUP(BI238,NyVs!$L$2:$V$4,DK238,1)),"")</f>
        <v/>
      </c>
      <c r="FO238" s="9" t="str">
        <f>IF(AND(ISNUMBER(BA238),ISNUMBER(DK238)),IF(BA238+VLOOKUP(BI238,NyPp!$L$2:$V$4,DK238,1)&gt;19,19,BA238+VLOOKUP(BI238,NyPp!$L$2:$V$4,DK238,1)),"")</f>
        <v/>
      </c>
      <c r="FP238" s="9" t="str">
        <f>IF(AND(ISNUMBER(BB238),ISNUMBER(DK238)),IF(BB238+VLOOKUP(BI238,NyIGS!$L$2:$V$4,DK238,1)&gt;160,160,BB238+VLOOKUP(BI238,NyIGS!$L$2:$V$4,DK238,1)),"")</f>
        <v/>
      </c>
      <c r="FQ238" s="9" t="str">
        <f>IF(AND(ISNUMBER(BC238),ISNUMBER(DK238)),IF(BC238+VLOOKUP(BI238,NyIRS!$L$2:$V$4,DK238,1)&gt;160,160,BC238+VLOOKUP(BI238,NyIRS!$L$2:$V$4,DK238,1)),"")</f>
        <v/>
      </c>
      <c r="FR238" s="9" t="str">
        <f>IF(AND(ISNUMBER(BD238),ISNUMBER(DK238)),IF(BD238+VLOOKUP(BI238,NyIES!$L$2:$V$4,DK238,1)&gt;160,160, BD238+VLOOKUP(BI238,NyIES!$L$2:$V$4,DK238,1)),"")</f>
        <v/>
      </c>
      <c r="FS238" s="9" t="str">
        <f>IF(AND(ISNUMBER(BE238),ISNUMBER(DK238)),IF(BE238+VLOOKUP(BI238,NyISI!$L$2:$V$4,DK238,1)&gt;160,160,BE238+VLOOKUP(BI238,NyISI!$L$2:$V$4,DK238,1)),"")</f>
        <v/>
      </c>
      <c r="FT238" s="9" t="str">
        <f>IF(AND(ISNUMBER(DK238),DK238&lt;8),IF(AND(ISNUMBER(BF238),ISNUMBER(DK238)),IF(BF238+VLOOKUP(BI238,NyISS!$L$2:$V$4,DK238,1)&gt;160,160,BF238+VLOOKUP(BI238,NyISS!$L$2:$V$4,DK238,1)),""),"")</f>
        <v/>
      </c>
      <c r="FU238" s="9" t="str">
        <f>IF(AND(ISNUMBER(DK238),DK238&gt;7),IF(AND(ISNUMBER(BG238),ISNUMBER(DK238)),IF(BG238+VLOOKUP(BI238,NyISM!$L$2:$V$4,DK238,1)&gt;160,160,BG238+VLOOKUP(BI238,NyISM!$L$2:$V$4,DK238,1)),""),"")</f>
        <v/>
      </c>
      <c r="FV238" s="9" t="str">
        <f>IF(AND(ISNUMBER(BH238),ISNUMBER(DK238)),IF(BH238+VLOOKUP(BI238,NyIAM!$L$2:$V$4,DK238,1)&gt;160,160,BH238+VLOOKUP(BI238,NyIAM!$L$2:$V$4,DK238,1)),"")</f>
        <v/>
      </c>
    </row>
    <row r="239" spans="1:178" x14ac:dyDescent="0.2">
      <c r="A239" s="51"/>
      <c r="B239" s="51"/>
      <c r="C239" s="51"/>
      <c r="D239" s="51"/>
      <c r="E239" s="51"/>
      <c r="F239" s="51"/>
      <c r="G239" s="51"/>
      <c r="H239" s="51"/>
      <c r="I239" s="51"/>
      <c r="J239" s="52"/>
      <c r="K239" s="52"/>
      <c r="L239" s="53"/>
      <c r="M239" s="53"/>
      <c r="N239" s="58" t="str">
        <f t="shared" si="66"/>
        <v/>
      </c>
      <c r="O239" s="53"/>
      <c r="P239" s="53"/>
      <c r="Q239" s="53"/>
      <c r="R239" s="53"/>
      <c r="S239" s="53"/>
      <c r="T239" s="53"/>
      <c r="U239" s="53"/>
      <c r="V239" s="53"/>
      <c r="W239" s="53"/>
      <c r="X239" s="53"/>
      <c r="Y239" s="53"/>
      <c r="Z239" s="53"/>
      <c r="AA239" s="53"/>
      <c r="AB239" s="53"/>
      <c r="AC239" s="53"/>
      <c r="AD239" s="53"/>
      <c r="AE239" s="53"/>
      <c r="AF239" s="53"/>
      <c r="AG239" s="53"/>
      <c r="AH239" s="53"/>
      <c r="AI239" s="53"/>
      <c r="AJ239" s="4" t="str">
        <f>IF(O239="","",IF(ISNUMBER(N239),VLOOKUP(O239,NyFi!$A$2:$K$40,DK239),""))</f>
        <v/>
      </c>
      <c r="AK239" s="4" t="str">
        <f>IF(P239="","",IF(AND(ISNUMBER(N239),DK239&lt;8),VLOOKUP(P239,NyGs!$A$2:$G$41,DK239),""))</f>
        <v/>
      </c>
      <c r="AL239" s="4" t="str">
        <f>IF(AA239="","",IF(ISNUMBER(N239),VLOOKUP(AA239,NyRm!$A$2:$K$56,DK239),""))</f>
        <v/>
      </c>
      <c r="AM239" s="4" t="str">
        <f>IF(Z239="","",IF(ISNUMBER(N239),VLOOKUP(Z239,NyFm!$A$2:$K$46,DK239),""))</f>
        <v/>
      </c>
      <c r="AN239" s="4" t="str">
        <f>IF(U239="","",IF(AND(ISNUMBER(N239),DK239&lt;8),VLOOKUP(U239,NyLi1R!$A$2:$G$20,DK239),""))</f>
        <v/>
      </c>
      <c r="AO239" s="4" t="str">
        <f>IF(V239="","",IF(AND(ISNUMBER(N239),DK239&lt;8),VLOOKUP(V239,NyLi1E!$A$2:$G$20,DK239),""))</f>
        <v/>
      </c>
      <c r="AP239" s="4" t="str">
        <f>IF(AND(ISNUMBER(N239),ISNUMBER(AN239),ISNUMBER(AO239),DK239&lt;8),VLOOKUP(AN239+AO239,NyLi1T!$A$2:$G$40,DK239),"")</f>
        <v/>
      </c>
      <c r="AQ239" s="4" t="str">
        <f>IF(W239="","",IF(AND(ISNUMBER(N239),DK239&gt;7),VLOOKUP(W239,NyLi2R!$A$2:$K$20,DK239),""))</f>
        <v/>
      </c>
      <c r="AR239" s="4" t="str">
        <f>IF(X239="","",IF(AND(ISNUMBER(N239),DK239&gt;7),VLOOKUP(X239,NyLi2E!$A$2:$K$20,DK239),""))</f>
        <v/>
      </c>
      <c r="AS239" s="4" t="str">
        <f>IF(AND(ISNUMBER(N239),ISNUMBER(AQ239),ISNUMBER(AR239),DK239&gt;7),VLOOKUP(AQ239+AR239,NyLi2T!$A$2:$K$40,DK239),"")</f>
        <v/>
      </c>
      <c r="AT239" s="4" t="str">
        <f>IF(AE239="","",IF(AND(ISNUMBER(N239),DK239&lt;8),VLOOKUP(AE239,NySs!$A$2:$G$28,DK239),""))</f>
        <v/>
      </c>
      <c r="AU239" s="4" t="str">
        <f>IF(AD239="","",IF(AND(ISNUMBER(N239),DK239&lt;9),VLOOKUP(AD239,NyEo!$A$2:$H$22,DK239),""))</f>
        <v/>
      </c>
      <c r="AV239" s="4" t="str">
        <f>IF(Q239="","",IF(AND(ISNUMBER(N239),DK239&gt;7),VLOOKUP(Q239,NyHt!$A$2:$K$17,DK239),""))</f>
        <v/>
      </c>
      <c r="AW239" s="4" t="str">
        <f>IF(R239="","",IF(ISNUMBER(N239),VLOOKUP(R239,NySiF!$A$2:$K$18,DK239),""))</f>
        <v/>
      </c>
      <c r="AX239" s="4" t="str">
        <f>IF(S239="","",IF(ISNUMBER(N239),VLOOKUP(S239,NySiB!$A$2:$K$16,DK239),""))</f>
        <v/>
      </c>
      <c r="AY239" s="4" t="str">
        <f>IF(T239="","",IF(ISNUMBER(N239),VLOOKUP(T239,NySiT!$A$2:$K$32,DK239),""))</f>
        <v/>
      </c>
      <c r="AZ239" s="4" t="str">
        <f>IF(Y239="","",IF(ISNUMBER(N239),VLOOKUP(Y239,NyVs!$A$2:$K$86,DK239),""))</f>
        <v/>
      </c>
      <c r="BA239" s="4" t="str">
        <f>IF(AI239="","",IF(ISNUMBER(N239),VLOOKUP(AI239,NyPp!$A$2:$K$202,DK239),""))</f>
        <v/>
      </c>
      <c r="BB239" s="4" t="str">
        <f>IF(AND(ISNUMBER(AJ239),ISNUMBER(AK239),ISNUMBER(AL239),ISNUMBER(AM239),DK239&lt;8),IF(COUNTIF(O239,0)+COUNTIF(P239,0)+COUNTIF(AA239,0)+COUNTIF(Z239,0)&gt;1,"",VLOOKUP(AJ239+AK239+AL239+AM239,NyIGS!$A$2:$K$78,DK239)),IF(AND(ISNUMBER(AJ239),ISNUMBER(AL239),ISNUMBER(AM239),ISNUMBER(AS239),DK239&gt;7),IF(COUNTIF(O239,0)+COUNTIF(AA239,0)+COUNTIF(Z239,0)+AND(COUNTIF(W239,0),COUNTIF(X239,0))&gt;1,"",VLOOKUP(AJ239+AL239+AM239+AS239,NyIGS!$A$2:$K$78,DK239)),""))</f>
        <v/>
      </c>
      <c r="BC239" s="4" t="str">
        <f>IF(AND(ISNUMBER(AJ239),ISNUMBER(AN239),ISNUMBER(AT239),DK239&lt;8),IF(COUNTIF(O239,0)+COUNTIF(U239,0)+COUNTIF(AE239,0)&gt;1,"",VLOOKUP(AJ239+AN239+AT239,NyIRS!$A$2:$K$59,DK239)),IF(AND(ISNUMBER(AJ239),ISNUMBER(AQ239),DK239&gt;7),IF(COUNTIF(O239,0)+COUNTIF(W239,0)&gt;1,"",VLOOKUP(AJ239+AQ239,NyIRS!$A$2:$K$59,DK239)),""))</f>
        <v/>
      </c>
      <c r="BD239" s="4" t="str">
        <f>IF(AND(ISNUMBER(AK239),ISNUMBER(AL239),ISNUMBER(AM239),DK239&lt;8),IF(COUNTIF(P239,0)+COUNTIF(AA239,0)+COUNTIF(Z239,0)&gt;1,"",VLOOKUP(AK239+AL239+AM239,NyIES!$A$2:$K$59,DK239)),IF(AND(ISNUMBER(AL239),ISNUMBER(AM239),ISNUMBER(AR239),DK239&gt;7),IF(COUNTIF(AA239,0)+COUNTIF(Z239,0)+COUNTIF(X239,0)&gt;1,"",VLOOKUP(AL239+AM239+AR239,NyIES!$A$2:$K$59,DK239)),""))</f>
        <v/>
      </c>
      <c r="BE239" s="4" t="str">
        <f>IF(AND(ISNUMBER(AJ239),ISNUMBER(AP239),ISNUMBER(AU239),DK239&lt;8),IF(COUNTIF(O239,0)+AND(COUNTIF(U239,0),COUNTIF(V239,0))+COUNTIF(AD239,0)&gt;1,"",VLOOKUP(AJ239+AP239+AU239,NyISI!$A$2:$K$59,DK239)),IF(AND(ISNUMBER(AS239),ISNUMBER(AU239),ISNUMBER(AV239),DK239=8),IF(COUNTIF(AD239,0)+COUNTIF(Q239,0)+AND(COUNTIF(W239,0),COUNTIF(X239,0))&gt;1,"",VLOOKUP(AS239+AU239+AV239,NyISI!$A$2:$K$59,DK239)),IF(AND(ISNUMBER(AS239),ISNUMBER(AV239),DK239&gt;8),IF(COUNTIF(Q239,0)+AND(COUNTIF(W239,0),COUNTIF(X239,0))&gt;1,"",VLOOKUP(AS239+AV239,NyISI!$A$2:$K$59,DK239)),"")))</f>
        <v/>
      </c>
      <c r="BF239" s="4" t="str">
        <f>IF(AND(ISNUMBER(AT239),ISNUMBER(AK239),ISNUMBER(AL239),ISNUMBER(AM239),DK239&lt;8),IF(COUNTIF(P239,0)+COUNTIF(AA239,0)+COUNTIF(Z239,0)+COUNTIF(AE239,0)&gt;1,"",VLOOKUP(AT239+AK239+AL239+AM239,NyISS!$A$2:$G$78,DK239)),"")</f>
        <v/>
      </c>
      <c r="BG239" s="4" t="str">
        <f>IF(AND(ISNUMBER(AJ239),ISNUMBER(AL239),ISNUMBER(AM239),DK239&gt;7),IF(COUNTIF(O239,0)+COUNTIF(AA239,0)+COUNTIF(Z239,0)&gt;1,"",VLOOKUP(AJ239+AL239+AM239,NyISM!$A$2:$K$59,DK239)),"")</f>
        <v/>
      </c>
      <c r="BH239" s="4" t="str">
        <f>IF(AND(ISNUMBER(AY239),ISNUMBER(AZ239)),IF(COUNTIF(T239,0)+COUNTIF(Y239,0)&gt;1,"",VLOOKUP(AY239+AZ239,NyIAM!$A$2:$K$40,DK239)),"")</f>
        <v/>
      </c>
      <c r="BJ239" s="4" t="str">
        <f>IF(ISNUMBER(BB239),VLOOKUP(BB239,Percentil!$A$2:$B$122,2,1),"")</f>
        <v/>
      </c>
      <c r="BK239" s="4" t="str">
        <f>IF(ISNUMBER(BC239),VLOOKUP(BC239,Percentil!$A$2:$B$122,2,1),"")</f>
        <v/>
      </c>
      <c r="BL239" s="4" t="str">
        <f>IF(ISNUMBER(BD239),VLOOKUP(BD239,Percentil!$A$2:$B$122,2,1),"")</f>
        <v/>
      </c>
      <c r="BM239" s="4" t="str">
        <f>IF(ISNUMBER(BE239),VLOOKUP(BE239,Percentil!$A$2:$B$122,2,1),"")</f>
        <v/>
      </c>
      <c r="BN239" s="4" t="str">
        <f>IF(ISNUMBER(BF239),VLOOKUP(BF239,Percentil!$A$2:$B$122,2,1),"")</f>
        <v/>
      </c>
      <c r="BO239" s="4" t="str">
        <f>IF(ISNUMBER(BG239),VLOOKUP(BG239,Percentil!$A$2:$B$122,2,1),"")</f>
        <v/>
      </c>
      <c r="BP239" s="4" t="str">
        <f>IF(ISNUMBER(BH239),VLOOKUP(BH239,Percentil!$A$2:$B$122,2,1),"")</f>
        <v/>
      </c>
      <c r="BQ239" s="4" t="str">
        <f>IF(AND(ISNUMBER(AJ239),ISNUMBER(DK239)),IF(AJ239-VLOOKUP(BI239,NyFi!$L$2:$V$4,DK239,1)&lt;1,1 &amp; " - " &amp; AJ239+VLOOKUP(BI239,NyFi!$L$2:$V$4,DK239,1),IF(AJ239+VLOOKUP(BI239,NyFi!$L$2:$V$4,DK239,1)&gt;19,AJ239-VLOOKUP(BI239,NyFi!$L$2:$V$4,DK239,1) &amp; " - " &amp; 19,AJ239-VLOOKUP(BI239,NyFi!$L$2:$V$4,DK239,1) &amp; " - " &amp; AJ239+VLOOKUP(BI239,NyFi!$L$2:$V$4,DK239,1))),"")</f>
        <v/>
      </c>
      <c r="BR239" s="4" t="str">
        <f>IF(AND(ISNUMBER(DK239),DK239&lt;8),IF(AND(ISNUMBER(AK239),ISNUMBER(DK239)),IF(AK239-VLOOKUP(BI239,NyGs!$L$2:$V$4,DK239,1)&lt;1,1 &amp; " - " &amp; AK239+VLOOKUP(BI239,NyGs!$L$2:$V$4,DK239,1),IF(AK239+VLOOKUP(BI239,NyGs!$L$2:$V$4,DK239,1)&gt;19,AK239-VLOOKUP(BI239,NyGs!$L$2:$V$4,DK239,1) &amp; " - " &amp; 19,AK239-VLOOKUP(BI239,NyGs!$L$2:$V$4,DK239,1) &amp; " - " &amp; AK239+VLOOKUP(BI239,NyGs!$L$2:$V$4,DK239,1))),""),"")</f>
        <v/>
      </c>
      <c r="BS239" s="4" t="str">
        <f>IF(AND(ISNUMBER(AL239),ISNUMBER(DK239)),IF(AL239-VLOOKUP(BI239,NyRm!$L$2:$V$4,DK239,1)&lt;1,1 &amp; " - " &amp; AL239+VLOOKUP(BI239,NyRm!$L$2:$V$4,DK239,1),IF(AL239+VLOOKUP(BI239,NyRm!$L$2:$V$4,DK239,1)&gt;19,AL239-VLOOKUP(BI239,NyRm!$L$2:$V$4,DK239,1) &amp; " - " &amp; 19,AL239-VLOOKUP(BI239,NyRm!$L$2:$V$4,DK239,1) &amp; " - " &amp; AL239+VLOOKUP(BI239,NyRm!$L$2:$V$4,DK239,1))),"")</f>
        <v/>
      </c>
      <c r="BT239" s="4" t="str">
        <f>IF(AND(ISNUMBER(AM239),ISNUMBER(DK239)),IF(AM239-VLOOKUP(BI239,NyFm!$L$2:$V$4,DK239,1)&lt;1,1 &amp; " - " &amp; AM239+VLOOKUP(BI239,NyFm!$L$2:$V$4,DK239,1),IF(AM239+VLOOKUP(BI239,NyFm!$L$2:$V$4,DK239,1)&gt;19,AM239-VLOOKUP(BI239,NyFm!$L$2:$V$4,DK239,1) &amp; " - " &amp; 19,AM239-VLOOKUP(BI239,NyFm!$L$2:$V$4,DK239,1) &amp; " - " &amp; AM239+VLOOKUP(BI239,NyFm!$L$2:$V$4,DK239,1))),"")</f>
        <v/>
      </c>
      <c r="BU239" s="4" t="str">
        <f>IF(AND(ISNUMBER(DK239),DK239&lt;8),IF(AND(ISNUMBER(AN239),ISNUMBER(DK239)),IF(AN239-VLOOKUP(BI239,NyLi1R!$L$2:$V$4,DK239,1)&lt;1,1 &amp; " - " &amp; AN239+VLOOKUP(BI239,NyLi1R!$L$2:$V$4,DK239,1),IF(AN239+VLOOKUP(BI239,NyLi1R!$L$2:$V$4,DK239,1)&gt;19,AN239-VLOOKUP(BI239,NyLi1R!$L$2:$V$4,DK239,1) &amp; " - " &amp; 19,AN239-VLOOKUP(BI239,NyLi1R!$L$2:$V$4,DK239,1) &amp; " - " &amp; AN239+VLOOKUP(BI239,NyLi1R!$L$2:$V$4,DK239,1))),""),"")</f>
        <v/>
      </c>
      <c r="BV239" s="4" t="str">
        <f>IF(AND(ISNUMBER(DK239),DK239&lt;8),IF(AND(ISNUMBER(AO239),ISNUMBER(DK239)),IF(AO239-VLOOKUP(BI239,NyLi1E!$L$2:$V$4,DK239,1)&lt;1,1 &amp; " - " &amp; AO239+VLOOKUP(BI239,NyLi1E!$L$2:$V$4,DK239,1),IF(AO239+VLOOKUP(BI239,NyLi1E!$L$2:$V$4,DK239,1)&gt;19,AO239-VLOOKUP(BI239,NyLi1E!$L$2:$V$4,DK239,1) &amp; " - " &amp; 19,AO239-VLOOKUP(BI239,NyLi1E!$L$2:$V$4,DK239,1) &amp; " - " &amp; AO239+VLOOKUP(BI239,NyLi1E!$L$2:$V$4,DK239,1))),""),"")</f>
        <v/>
      </c>
      <c r="BW239" s="4" t="str">
        <f>IF(AND(ISNUMBER(DK239),DK239&lt;8),IF(AND(ISNUMBER(AP239),ISNUMBER(DK239)),IF(AP239-VLOOKUP(BI239,NyLi1T!$L$2:$V$4,DK239,1)&lt;1,1 &amp; " - " &amp; AP239+VLOOKUP(BI239,NyLi1T!$L$2:$V$4,DK239,1),IF(AP239+VLOOKUP(BI239,NyLi1T!$L$2:$V$4,DK239,1)&gt;19,AP239-VLOOKUP(BI239,NyLi1T!$L$2:$V$4,DK239,1) &amp; " - " &amp; 19,AP239-VLOOKUP(BI239,NyLi1T!$L$2:$V$4,DK239,1) &amp; " - " &amp; AP239+VLOOKUP(BI239,NyLi1T!$L$2:$V$4,DK239,1))),""),"")</f>
        <v/>
      </c>
      <c r="BX239" s="4" t="str">
        <f>IF(AND(ISNUMBER(DK239),DK239&gt;7),IF(AND(ISNUMBER(AQ239),ISNUMBER(DK239)),IF(AQ239-VLOOKUP(BI239,NyLi2R!$L$2:$V$4,DK239,1)&lt;1,1 &amp; " - " &amp; AQ239+VLOOKUP(BI239,NyLi2R!$L$2:$V$4,DK239,1),IF(AQ239+VLOOKUP(BI239,NyLi2R!$L$2:$V$4,DK239,1)&gt;19,AQ239-VLOOKUP(BI239,NyLi2R!$L$2:$V$4,DK239,1) &amp; " - " &amp; 19,AQ239-VLOOKUP(BI239,NyLi2R!$L$2:$V$4,DK239,1) &amp; " - " &amp; AQ239+VLOOKUP(BI239,NyLi2R!$L$2:$V$4,DK239,1))),""),"")</f>
        <v/>
      </c>
      <c r="BY239" s="4" t="str">
        <f>IF(AND(ISNUMBER(DK239),DK239&gt;7),IF(AND(ISNUMBER(AR239),ISNUMBER(DK239)),IF(AR239-VLOOKUP(BI239,NyLi2E!$L$2:$V$4,DK239,1)&lt;1,1 &amp; " - " &amp; AR239+VLOOKUP(BI239,NyLi2E!$L$2:$V$4,DK239,1),IF(AR239+VLOOKUP(BI239,NyLi2E!$L$2:$V$4,DK239,1)&gt;19,AR239-VLOOKUP(BI239,NyLi2E!$L$2:$V$4,DK239,1) &amp; " - " &amp; 19,AR239-VLOOKUP(BI239,NyLi2E!$L$2:$V$4,DK239,1) &amp; " - " &amp; AR239+VLOOKUP(BI239,NyLi2E!$L$2:$V$4,DK239,1))),""),"")</f>
        <v/>
      </c>
      <c r="BZ239" s="4" t="str">
        <f>IF(AND(ISNUMBER(DK239),DK239&gt;7),IF(AND(ISNUMBER(AS239),ISNUMBER(DK239)),IF(AS239-VLOOKUP(BI239,NyLi2T!$L$2:$V$4,DK239,1)&lt;1,1 &amp; " - " &amp; AS239+VLOOKUP(BI239,NyLi2T!$L$2:$V$4,DK239,1),IF(AS239+VLOOKUP(BI239,NyLi2T!$L$2:$V$4,DK239,1)&gt;19,AS239-VLOOKUP(BI239,NyLi2T!$L$2:$V$4,DK239,1) &amp; " - " &amp; 19,AS239-VLOOKUP(BI239,NyLi2T!$L$2:$V$4,DK239,1) &amp; " - " &amp; AS239+VLOOKUP(BI239,NyLi2T!$L$2:$V$4,DK239,1))),""),"")</f>
        <v/>
      </c>
      <c r="CA239" s="4" t="str">
        <f>IF(AND(ISNUMBER(DK239),DK239&lt;8),IF(AND(ISNUMBER(AT239),ISNUMBER(DK239)),IF(AT239-VLOOKUP(BI239,NySs!$L$2:$V$4,DK239,1)&lt;1,1 &amp; " - " &amp; AT239+VLOOKUP(BI239,NySs!$L$2:$V$4,DK239,1),IF(AT239+VLOOKUP(BI239,NySs!$L$2:$V$4,DK239,1)&gt;19,AT239-VLOOKUP(BI239,NySs!$L$2:$V$4,DK239,1) &amp; " - " &amp; 19,AT239-VLOOKUP(BI239,NySs!$L$2:$V$4,DK239,1) &amp; " - " &amp; AT239+VLOOKUP(BI239,NySs!$L$2:$V$4,DK239,1))),""),"")</f>
        <v/>
      </c>
      <c r="CB239" s="4" t="str">
        <f>IF(AND(ISNUMBER(DK239),DK239&lt;9),IF(AND(ISNUMBER(AU239),ISNUMBER(DK239)),IF(AU239-VLOOKUP(BI239,NyEo!$L$2:$V$4,DK239,1)&lt;1,1 &amp; " - " &amp; AU239+VLOOKUP(BI239,NyEo!$L$2:$V$4,DK239,1),IF(AU239+VLOOKUP(BI239,NyEo!$L$2:$V$4,DK239,1)&gt;19,AU239-VLOOKUP(BI239,NyEo!$L$2:$V$4,DK239,1) &amp; " - " &amp; 19,AU239-VLOOKUP(BI239,NyEo!$L$2:$V$4,DK239,1) &amp; " - " &amp; AU239+VLOOKUP(BI239,NyEo!$L$2:$V$4,DK239,1))),""),"")</f>
        <v/>
      </c>
      <c r="CC239" s="4" t="str">
        <f>IF(AND(ISNUMBER(DK239),DK239&gt;7),IF(AND(ISNUMBER(AV239),ISNUMBER(DK239)),IF(AV239-VLOOKUP(BI239,NyHt!$L$2:$V$4,DK239,1)&lt;1,1 &amp; " - " &amp; AV239+VLOOKUP(BI239,NyHt!$L$2:$V$4,DK239,1),IF(AV239+VLOOKUP(BI239,NyHt!$L$2:$V$4,DK239,1)&gt;19,AV239-VLOOKUP(BI239,NyHt!$L$2:$V$4,DK239,1) &amp; " - " &amp; 19,AV239-VLOOKUP(BI239,NyHt!$L$2:$V$4,DK239,1) &amp; " - " &amp; AV239+VLOOKUP(BI239,NyHt!$L$2:$V$4,DK239,1))),""),"")</f>
        <v/>
      </c>
      <c r="CD239" s="4" t="str">
        <f>IF(AND(ISNUMBER(AW239),ISNUMBER(DK239)),IF(AW239-VLOOKUP(BI239,NySiF!$L$2:$V$4,DK239,1)&lt;1,1 &amp; " - " &amp; AW239+VLOOKUP(BI239,NySiF!$L$2:$V$4,DK239,1),IF(AW239+VLOOKUP(BI239,NySiF!$L$2:$V$4,DK239,1)&gt;19,AW239-VLOOKUP(BI239,NySiF!$L$2:$V$4,DK239,1) &amp; " - " &amp; 19,AW239-VLOOKUP(BI239,NySiF!$L$2:$V$4,DK239,1) &amp; " - " &amp; AW239+VLOOKUP(BI239,NySiF!$L$2:$V$4,DK239,1))),"")</f>
        <v/>
      </c>
      <c r="CE239" s="4" t="str">
        <f>IF(AND(ISNUMBER(AX239),ISNUMBER(DK239)),IF(AX239-VLOOKUP(BI239,NySiB!$L$2:$V$4,DK239,1)&lt;1,1 &amp; " - " &amp; AX239+VLOOKUP(BI239,NySiB!$L$2:$V$4,DK239,1),IF(AX239+VLOOKUP(BI239,NySiB!$L$2:$V$4,DK239,1)&gt;19,AX239-VLOOKUP(BI239,NySiB!$L$2:$V$4,DK239,1) &amp; " - " &amp; 19,AX239-VLOOKUP(BI239,NySiB!$L$2:$V$4,DK239,1) &amp; " - " &amp; AX239+VLOOKUP(BI239,NySiB!$L$2:$V$4,DK239,1))),"")</f>
        <v/>
      </c>
      <c r="CF239" s="4" t="str">
        <f>IF(AND(ISNUMBER(AY239),ISNUMBER(DK239)),IF(AY239-VLOOKUP(BI239,NySiT!$L$2:$V$4,DK239,1)&lt;1,1 &amp; " - " &amp; AY239+VLOOKUP(BI239,NySiT!$L$2:$V$4,DK239,1),IF(AY239+VLOOKUP(BI239,NySiT!$L$2:$V$4,DK239,1)&gt;19,AY239-VLOOKUP(BI239,NySiT!$L$2:$V$4,DK239,1) &amp; " - " &amp; 19,AY239-VLOOKUP(BI239,NySiT!$L$2:$V$4,DK239,1) &amp; " - " &amp; AY239+VLOOKUP(BI239,NySiT!$L$2:$V$4,DK239,1))),"")</f>
        <v/>
      </c>
      <c r="CG239" s="4" t="str">
        <f>IF(AND(ISNUMBER(AZ239),ISNUMBER(DK239)),IF(AZ239-VLOOKUP(BI239,NyVs!$L$2:$V$4,DK239,1)&lt;1,1 &amp; " - " &amp; AZ239+VLOOKUP(BI239,NyVs!$L$2:$V$4,DK239,1),IF(AZ239+VLOOKUP(BI239,NyVs!$L$2:$V$4,DK239,1)&gt;19,AZ239-VLOOKUP(BI239,NyVs!$L$2:$V$4,DK239,1) &amp; " - " &amp; 19,AZ239-VLOOKUP(BI239,NyVs!$L$2:$V$4,DK239,1) &amp; " - " &amp; AZ239+VLOOKUP(BI239,NyVs!$L$2:$V$4,DK239,1))),"")</f>
        <v/>
      </c>
      <c r="CH239" s="4" t="str">
        <f>IF(AND(ISNUMBER(BA239),ISNUMBER(DK239)),IF(BA239-VLOOKUP(BI239,NyPp!$L$2:$V$4,DK239,1)&lt;1,1 &amp; " - " &amp; BA239+VLOOKUP(BI239,NyPp!$L$2:$V$4,DK239,1),IF(BA239+VLOOKUP(BI239,NyPp!$L$2:$V$4,DK239,1)&gt;19,BA239-VLOOKUP(BI239,NyPp!$L$2:$V$4,DK239,1) &amp; " - " &amp; 19,BA239-VLOOKUP(BI239,NyPp!$L$2:$V$4,DK239,1) &amp; " - " &amp; BA239+VLOOKUP(BI239,NyPp!$L$2:$V$4,DK239,1))),"")</f>
        <v/>
      </c>
      <c r="CI239" s="4" t="str">
        <f>IF(AND(ISNUMBER(BB239),ISNUMBER(DK239)),IF(BB239-VLOOKUP(BI239,NyIGS!$L$2:$V$4,DK239,1)&lt;40,40 &amp; " - " &amp; BB239+VLOOKUP(BI239,NyIGS!$L$2:$V$4,DK239,1),IF(BB239+VLOOKUP(BI239,NyIGS!$L$2:$V$4,DK239,1)&gt;160,BB239-VLOOKUP(BI239,NyIGS!$L$2:$V$4,DK239,1) &amp; " - " &amp; 160,BB239-VLOOKUP(BI239,NyIGS!$L$2:$V$4,DK239,1) &amp; " - " &amp; BB239+VLOOKUP(BI239,NyIGS!$L$2:$V$4,DK239,1))),"")</f>
        <v/>
      </c>
      <c r="CJ239" s="4" t="str">
        <f>IF(AND(ISNUMBER(BC239),ISNUMBER(DK239)),IF(BC239-VLOOKUP(BI239,NyIRS!$L$2:$V$4,DK239,1)&lt;40,40 &amp; " - " &amp; BC239+VLOOKUP(BI239,NyIRS!$L$2:$V$4,DK239,1),IF(BC239+VLOOKUP(BI239,NyIRS!$L$2:$V$4,DK239,1)&gt;160,BC239-VLOOKUP(BI239,NyIRS!$L$2:$V$4,DK239,1) &amp; " - " &amp; 160,BC239-VLOOKUP(BI239,NyIRS!$L$2:$V$4,DK239,1) &amp; " - " &amp; BC239+VLOOKUP(BI239,NyIRS!$L$2:$V$4,DK239,1))),"")</f>
        <v/>
      </c>
      <c r="CK239" s="4" t="str">
        <f>IF(AND(ISNUMBER(BD239),ISNUMBER(DK239)),IF(BD239-VLOOKUP(BI239,NyIES!$L$2:$V$4,DK239,1)&lt;40,40 &amp; " - " &amp; BD239+VLOOKUP(BI239,NyIES!$L$2:$V$4,DK239,1),IF(BD239+VLOOKUP(BI239,NyIES!$L$2:$V$4,DK239,1)&gt;160,BD239-VLOOKUP(BI239,NyIES!$L$2:$V$4,DK239,1) &amp; " - " &amp; 160,BD239-VLOOKUP(BI239,NyIES!$L$2:$V$4,DK239,1) &amp; " - " &amp; BD239+VLOOKUP(BI239,NyIES!$L$2:$V$4,DK239,1))),"")</f>
        <v/>
      </c>
      <c r="CL239" s="4" t="str">
        <f>IF(AND(ISNUMBER(BE239),ISNUMBER(DK239)),IF(BE239-VLOOKUP(BI239,NyISI!$L$2:$V$4,DK239,1)&lt;40,40 &amp; " - " &amp; BE239+VLOOKUP(BI239,NyISI!$L$2:$V$4,DK239,1),IF(BE239+VLOOKUP(BI239,NyISI!$L$2:$V$4,DK239,1)&gt;160,BE239-VLOOKUP(BI239,NyISI!$L$2:$V$4,DK239,1) &amp; " - " &amp; 160,BE239-VLOOKUP(BI239,NyISI!$L$2:$V$4,DK239,1) &amp; " - " &amp; BE239+VLOOKUP(BI239,NyISI!$L$2:$V$4,DK239,1))),"")</f>
        <v/>
      </c>
      <c r="CM239" s="4" t="str">
        <f>IF(AND(ISNUMBER(DK239),DK239&lt;8),IF(AND(ISNUMBER(BF239),ISNUMBER(DK239)),IF(BF239-VLOOKUP(BI239,NyISS!$L$2:$V$4,DK239,1)&lt;40,40 &amp; " - " &amp; BF239+VLOOKUP(BI239,NyISS!$L$2:$V$4,DK239,1),IF(BF239+VLOOKUP(BI239,NyISS!$L$2:$V$4,DK239,1)&gt;160,BF239-VLOOKUP(BI239,NyISS!$L$2:$V$4,DK239,1) &amp; " - " &amp; 160,BF239-VLOOKUP(BI239,NyISS!$L$2:$V$4,DK239,1) &amp; " - " &amp; BF239+VLOOKUP(BI239,NyISS!$L$2:$V$4,DK239,1))),""),"")</f>
        <v/>
      </c>
      <c r="CN239" s="4" t="str">
        <f>IF(AND(ISNUMBER(DK239),DK239&gt;7),IF(AND(ISNUMBER(BG239),ISNUMBER(DK239)),IF(BG239-VLOOKUP(BI239,NyISM!$L$2:$V$4,DK239,1)&lt;40,40 &amp; " - " &amp; BG239+VLOOKUP(BI239,NyISM!$L$2:$V$4,DK239,1),IF(BG239+VLOOKUP(BI239,NyISM!$L$2:$V$4,DK239,1)&gt;160,BG239-VLOOKUP(BI239,NyISM!$L$2:$V$4,DK239,1) &amp; " - " &amp; 160,BG239-VLOOKUP(BI239,NyISM!$L$2:$V$4,DK239,1) &amp; " - " &amp; BG239+VLOOKUP(BI239,NyISM!$L$2:$V$4,DK239,1))),""),"")</f>
        <v/>
      </c>
      <c r="CO239" s="4" t="str">
        <f>IF(AND(ISNUMBER(BH239),ISNUMBER(DK239)),IF(BH239-VLOOKUP(BI239,NyIAM!$L$2:$V$4,DK239,1)&lt;40,40 &amp; " - " &amp; BH239+VLOOKUP(BI239,NyIAM!$L$2:$V$4,DK239,1),IF(BH239+VLOOKUP(BI239,NyIAM!$L$2:$V$4,DK239,1)&gt;160,BH239-VLOOKUP(BI239,NyIAM!$L$2:$V$4,DK239,1) &amp; " - " &amp; 160,BH239-VLOOKUP(BI239,NyIAM!$L$2:$V$4,DK239,1) &amp; " - " &amp; BH239+VLOOKUP(BI239,NyIAM!$L$2:$V$4,DK239,1))),"")</f>
        <v/>
      </c>
      <c r="CP239" s="4" t="str">
        <f>IF(AF239="","",IF(AND(ISNUMBER(AF239),ISNUMBER(DK239)),IF(VLOOKUP(AF239,NyOm!$A$2:$K$30,DK239,1)=1,"Onormalt få ord",IF(VLOOKUP(AF239,NyOm!$A$2:$K$30,DK239,1)=2,"Färre antal ord än normalt",IF(VLOOKUP(AF239,NyOm!$A$2:$K$30,DK239,1)=3,"Normalt antal ord","")))))</f>
        <v/>
      </c>
      <c r="CQ239" s="4" t="str">
        <f>IF(AB239="","",IF(AND(ISNUMBER(AB239),ISNUMBER(DK239)),IF(VLOOKUP(AB239,NyPbTid!$A$2:$K$218,DK239,1)=1,"Onormalt lång tidsåtgång",IF(VLOOKUP(AB239,NyPbTid!$A$2:$K$218,DK239,1)=2,"Långsammare än normalt",IF(VLOOKUP(AB239,NyPbTid!$A$2:$K$218,DK239,1)=3,"Normal tidsåtgång","")))))</f>
        <v/>
      </c>
      <c r="CR239" s="4" t="str">
        <f>IF(AC239="","",IF(AND(ISNUMBER(AC239),ISNUMBER(DK239)),IF(VLOOKUP(AC239,NyPbFel!$A$2:$K$18,DK239,1)=1,"Onormalt antal fel",IF(VLOOKUP(AC239,NyPbFel!$A$2:$K$18,DK239,1)=2,"Fler fel än normalt",IF(VLOOKUP(AC239,NyPbFel!$A$2:$K$18,DK239,1)=3,"Normalt antal fel","")))))</f>
        <v/>
      </c>
      <c r="CS239" s="4" t="str">
        <f t="shared" si="72"/>
        <v/>
      </c>
      <c r="CT239" s="4" t="str">
        <f>IF(OR(ISNUMBER(CS239),CS239="0**"),IF(ISNUMBER(CS239),CS239/ABS(CS239)*VLOOKUP(1,SignDiff!$A$3:$K$4,DK239,1),VLOOKUP(1,SignDiff!$A$3:$K$4,DK239,1)),"")</f>
        <v/>
      </c>
      <c r="CU239" s="4" t="str">
        <f>IF(OR(ISNUMBER(CS239),CS239="0**"),IF(ISNUMBER(CS239),CS239/ABS(CS239)*VLOOKUP(1,SignDiff!$A$7:$K$8,DK239,1),VLOOKUP(1,SignDiff!$A$7:$K$8,DK239,1)),"")</f>
        <v/>
      </c>
      <c r="CV239" s="4" t="str">
        <f t="shared" si="73"/>
        <v/>
      </c>
      <c r="CW239" s="4" t="str">
        <f t="shared" si="74"/>
        <v/>
      </c>
      <c r="CX239" s="4" t="str">
        <f>IF(OR(ISNUMBER(CS239),CS239="0**"),IF(CS239="0**",VLOOKUP(0,'IRS-IES'!$A$2:$C$43,2,1),IF(CS239&lt;0,VLOOKUP(ABS(CS239),'IRS-IES'!$A$2:$C$43,2,1),VLOOKUP(ABS(CS239),'IRS-IES'!$A$2:$C$43,3,1))),"")</f>
        <v/>
      </c>
      <c r="CY239" s="4" t="str">
        <f t="shared" si="75"/>
        <v/>
      </c>
      <c r="CZ239" s="4" t="str">
        <f>IF(OR(ISNUMBER(CY239),CY239="0**"),IF(ISNUMBER(CY239),CY239/ABS(CY239)*VLOOKUP(2,SignDiff!$A$3:$K$4,DK239,1),VLOOKUP(2,SignDiff!$A$3:$K$4,DK239,1)),"")</f>
        <v/>
      </c>
      <c r="DA239" s="4" t="str">
        <f>IF(OR(ISNUMBER(CY239),CY239="0**"),IF(ISNUMBER(CY239),CY239/ABS(CY239)*VLOOKUP(2,SignDiff!$A$7:$K$8,DK239,1),VLOOKUP(2,SignDiff!$A$7:$K$8,DK239,1)),"")</f>
        <v/>
      </c>
      <c r="DB239" s="4" t="str">
        <f t="shared" si="76"/>
        <v/>
      </c>
      <c r="DC239" s="4" t="str">
        <f t="shared" si="77"/>
        <v/>
      </c>
      <c r="DD239" s="4" t="str">
        <f>IF(OR(ISNUMBER(CY239),CY239="0**"),IF(CY239="0**",VLOOKUP(0,'ISI-ISS'!$A$2:$C$43,2,1),IF(CY239&lt;0,VLOOKUP(ABS(CY239),'ISI-ISS'!$A$2:$C$43,2,1),VLOOKUP(ABS(CY239),'ISI-ISS'!$A$2:$C$43,3,1))),"")</f>
        <v/>
      </c>
      <c r="DE239" s="4" t="str">
        <f t="shared" si="78"/>
        <v/>
      </c>
      <c r="DF239" s="4" t="str">
        <f>IF(OR(ISNUMBER(DE239),DE239="0**"),IF(ISNUMBER(DE239),DE239/ABS(DE239)*VLOOKUP(2,SignDiff!$A$3:$K$4,DK239,1),VLOOKUP(2,SignDiff!$A$3:$K$4,DK239,1)),"")</f>
        <v/>
      </c>
      <c r="DG239" s="4" t="str">
        <f>IF(OR(ISNUMBER(DE239),DE239="0**"),IF(ISNUMBER(DE239),DE239/ABS(DE239)*VLOOKUP(2,SignDiff!$A$7:$K$8,DK239,1),VLOOKUP(2,SignDiff!$A$7:$K$8,DK239,1)),"")</f>
        <v/>
      </c>
      <c r="DH239" s="4" t="str">
        <f t="shared" si="79"/>
        <v/>
      </c>
      <c r="DI239" s="4" t="str">
        <f t="shared" si="80"/>
        <v/>
      </c>
      <c r="DJ239" s="4" t="str">
        <f>IF(OR(ISNUMBER(DE239),DE239="0**"),IF(DE239="0**",VLOOKUP(0,'ISI-ISM'!$A$2:$C$43,2,1),IF(DE239&lt;0,VLOOKUP(ABS(DE239),'ISI-ISM'!$A$2:$C$43,2,1),VLOOKUP(ABS(DE239),'ISI-ISM'!$A$2:$C$43,3,1))),"")</f>
        <v/>
      </c>
      <c r="DK239" s="4" t="str">
        <f>IF(ISERROR(VLOOKUP(N239,age!$A$2:$C$11,2,1)),"",VLOOKUP(N239,age!$A$2:$C$11,2,1))</f>
        <v/>
      </c>
      <c r="DL239" s="4" t="str">
        <f>IF(ISERROR(VLOOKUP(N239,age!$A$2:$C$11,3,1)),"",VLOOKUP(N239,age!$A$2:$C$11,3,1))</f>
        <v/>
      </c>
      <c r="DM239" s="4">
        <f t="shared" si="67"/>
        <v>0</v>
      </c>
      <c r="DN239" s="4">
        <f t="shared" si="68"/>
        <v>0</v>
      </c>
      <c r="DO239" s="4">
        <f t="shared" si="69"/>
        <v>0</v>
      </c>
      <c r="DP239" s="4">
        <f t="shared" si="70"/>
        <v>0</v>
      </c>
      <c r="DQ239" s="4">
        <f t="shared" si="71"/>
        <v>0</v>
      </c>
      <c r="DR239" s="9" t="str">
        <f t="shared" si="81"/>
        <v/>
      </c>
      <c r="DS239" s="9" t="str">
        <f t="shared" si="82"/>
        <v/>
      </c>
      <c r="DT239" s="9" t="str">
        <f t="shared" si="83"/>
        <v/>
      </c>
      <c r="DU239" s="9" t="str">
        <f t="shared" si="84"/>
        <v/>
      </c>
      <c r="DV239" s="9" t="str">
        <f t="shared" si="85"/>
        <v/>
      </c>
      <c r="DW239" s="9" t="str">
        <f t="shared" si="86"/>
        <v/>
      </c>
      <c r="DX239" s="9" t="str">
        <f t="shared" si="87"/>
        <v/>
      </c>
      <c r="DY239" s="9" t="str">
        <f>IF(AND(ISNUMBER(AJ239),ISNUMBER(DK239)),IF(AJ239-VLOOKUP(BI239,NyFi!$L$2:$V$4,DK239,1)&lt;1,1,AJ239-VLOOKUP(BI239,NyFi!$L$2:$V$4,DK239,1)),"")</f>
        <v/>
      </c>
      <c r="DZ239" s="9" t="str">
        <f>IF(AND(ISNUMBER(DK239),DK239&lt;8),IF(AND(ISNUMBER(AK239),ISNUMBER(DK239)),IF(AK239-VLOOKUP(BI239,NyGs!$L$2:$V$4,DK239,1)&lt;1,1,AK239-VLOOKUP(BI239,NyGs!$L$2:$V$4,DK239,1)),""),"")</f>
        <v/>
      </c>
      <c r="EA239" s="9" t="str">
        <f>IF(AND(ISNUMBER(AL239),ISNUMBER(DK239)),IF(AL239-VLOOKUP(BI239,NyRm!$L$2:$V$4,DK239,1)&lt;1,1,AL239-VLOOKUP(BI239,NyRm!$L$2:$V$4,DK239,1)),"")</f>
        <v/>
      </c>
      <c r="EB239" s="9" t="str">
        <f>IF(AND(ISNUMBER(AM239),ISNUMBER(DK239)),IF(AM239-VLOOKUP(BI239,NyFm!$L$2:$V$4,DK239,1)&lt;1,1,AM239-VLOOKUP(BI239,NyFm!$L$2:$V$4,DK239,1)),"")</f>
        <v/>
      </c>
      <c r="EC239" s="9" t="str">
        <f>IF(AND(ISNUMBER(DK239),DK239&lt;8),IF(AND(ISNUMBER(AN239),ISNUMBER(DK239)),IF(AN239-VLOOKUP(BI239,NyLi1R!$L$2:$V$4,DK239,1)&lt;1,1,AN239-VLOOKUP(BI239,NyLi1R!$L$2:$V$4,DK239,1)),""),"")</f>
        <v/>
      </c>
      <c r="ED239" s="9" t="str">
        <f>IF(AND(ISNUMBER(DK239),DK239&lt;8),IF(AND(ISNUMBER(AO239),ISNUMBER(DK239)),IF(AO239-VLOOKUP(BI239,NyLi1E!$L$2:$V$4,DK239,1)&lt;1,1,AO239-VLOOKUP(BI239,NyLi1E!$L$2:$V$4,DK239,1)),""),"")</f>
        <v/>
      </c>
      <c r="EE239" s="9" t="str">
        <f>IF(AND(ISNUMBER(DK239),DK239&lt;8),IF(AND(ISNUMBER(AP239),ISNUMBER(DK239)),IF(AP239-VLOOKUP(BI239,NyLi1T!$L$2:$V$4,DK239,1)&lt;1,1,AP239-VLOOKUP(BI239,NyLi1T!$L$2:$V$4,DK239,1)),""),"")</f>
        <v/>
      </c>
      <c r="EF239" s="9" t="str">
        <f>IF(AND(ISNUMBER(DK239),DK239&gt;7),IF(AND(ISNUMBER(AQ239),ISNUMBER(DK239)),IF(AQ239-VLOOKUP(BI239,NyLi2R!$L$2:$V$4,DK239,1)&lt;1,1,AQ239-VLOOKUP(BI239,NyLi2R!$L$2:$V$4,DK239,1)),""),"")</f>
        <v/>
      </c>
      <c r="EG239" s="9" t="str">
        <f>IF(AND(ISNUMBER(DK239),DK239&gt;7),IF(AND(ISNUMBER(AR239),ISNUMBER(DK239)),IF(AR239-VLOOKUP(BI239,NyLi2E!$L$2:$V$4,DK239,1)&lt;1,1,AR239-VLOOKUP(BI239,NyLi2E!$L$2:$V$4,DK239,1)),""),"")</f>
        <v/>
      </c>
      <c r="EH239" s="9" t="str">
        <f>IF(AND(ISNUMBER(DK239),DK239&gt;7),IF(AND(ISNUMBER(AS239),ISNUMBER(DK239)),IF(AS239-VLOOKUP(BI239,NyLi2T!$L$2:$V$4,DK239,1)&lt;1,1,AS239-VLOOKUP(BI239,NyLi2T!$L$2:$V$4,DK239,1)),""),"")</f>
        <v/>
      </c>
      <c r="EI239" s="9" t="str">
        <f>IF(AND(ISNUMBER(DK239),DK239&lt;8),IF(AND(ISNUMBER(AT239),ISNUMBER(DK239)),IF(AT239-VLOOKUP(BI239,NySs!$L$2:$V$4,DK239,1)&lt;1,1,AT239-VLOOKUP(BI239,NySs!$L$2:$V$4,DK239,1)),""),"")</f>
        <v/>
      </c>
      <c r="EJ239" s="9" t="str">
        <f>IF(AND(ISNUMBER(DK239),DK239&lt;9),IF(AND(ISNUMBER(AU239),ISNUMBER(DK239)),IF(AU239-VLOOKUP(BI239,NyEo!$L$2:$V$4,DK239,1)&lt;1,1,AU239-VLOOKUP(BI239,NyEo!$L$2:$V$4,DK239,1)),""),"")</f>
        <v/>
      </c>
      <c r="EK239" s="9" t="str">
        <f>IF(AND(ISNUMBER(DK239),DK239&gt;7),IF(AND(ISNUMBER(AV239),ISNUMBER(DK239)),IF(AV239-VLOOKUP(BI239,NyHt!$L$2:$V$4,DK239,1)&lt;1,1,AV239-VLOOKUP(BI239,NyHt!$L$2:$V$4,DK239,1)),""),"")</f>
        <v/>
      </c>
      <c r="EL239" s="9" t="str">
        <f>IF(AND(ISNUMBER(AW239),ISNUMBER(DK239)),IF(AW239-VLOOKUP(BI239,NySiF!$L$2:$V$4,DK239,1)&lt;1,1,AW239-VLOOKUP(BI239,NySiF!$L$2:$V$4,DK239,1)),"")</f>
        <v/>
      </c>
      <c r="EM239" s="9" t="str">
        <f>IF(AND(ISNUMBER(AX239),ISNUMBER(DK239)),IF(AX239-VLOOKUP(BI239,NySiB!$L$2:$V$4,DK239,1)&lt;1,1,AX239-VLOOKUP(BI239,NySiB!$L$2:$V$4,DK239,1)),"")</f>
        <v/>
      </c>
      <c r="EN239" s="9" t="str">
        <f>IF(AND(ISNUMBER(AY239),ISNUMBER(DK239)),IF(AY239-VLOOKUP(BI239,NySiT!$L$2:$V$4,DK239,1)&lt;1,1,AY239-VLOOKUP(BI239,NySiT!$L$2:$V$4,DK239,1)),"")</f>
        <v/>
      </c>
      <c r="EO239" s="9" t="str">
        <f>IF(AND(ISNUMBER(AZ239),ISNUMBER(DK239)),IF(AZ239-VLOOKUP(BI239,NyVs!$L$2:$V$4,DK239,1)&lt;1,1,AZ239-VLOOKUP(BI239,NyVs!$L$2:$V$4,DK239,1)),"")</f>
        <v/>
      </c>
      <c r="EP239" s="9" t="str">
        <f>IF(AND(ISNUMBER(BA239),ISNUMBER(DK239)),IF(BA239-VLOOKUP(BI239,NyPp!$L$2:$V$4,DK239,1)&lt;1,1,BA239-VLOOKUP(BI239,NyPp!$L$2:$V$4,DK239,1)),"")</f>
        <v/>
      </c>
      <c r="EQ239" s="9" t="str">
        <f>IF(AND(ISNUMBER(BB239),ISNUMBER(DK239)),IF(BB239-VLOOKUP(BI239,NyIGS!$L$2:$V$4,DK239,1)&lt;40,40,BB239-VLOOKUP(BI239,NyIGS!$L$2:$V$4,DK239,1)),"")</f>
        <v/>
      </c>
      <c r="ER239" s="9" t="str">
        <f>IF(AND(ISNUMBER(BC239),ISNUMBER(DK239)),IF(BC239-VLOOKUP(BI239,NyIRS!$L$2:$V$4,DK239,1)&lt;40,40,BC239-VLOOKUP(BI239,NyIRS!$L$2:$V$4,DK239,1)),"")</f>
        <v/>
      </c>
      <c r="ES239" s="9" t="str">
        <f>IF(AND(ISNUMBER(BD239),ISNUMBER(DK239)),IF(BD239-VLOOKUP(BI239,NyIES!$L$2:$V$4,DK239,1)&lt;40,40,BD239-VLOOKUP(BI239,NyIES!$L$2:$V$4,DK239,1)),"")</f>
        <v/>
      </c>
      <c r="ET239" s="9" t="str">
        <f>IF(AND(ISNUMBER(BE239),ISNUMBER(DK239)),IF(BE239-VLOOKUP(BI239,NyISI!$L$2:$V$4,DK239,1)&lt;40,40,BE239-VLOOKUP(BI239,NyISI!$L$2:$V$4,DK239,1)),"")</f>
        <v/>
      </c>
      <c r="EU239" s="9" t="str">
        <f>IF(AND(ISNUMBER(DK239),DK239&lt;8),IF(AND(ISNUMBER(BF239),ISNUMBER(DK239)),IF(BF239-VLOOKUP(BI239,NyISS!$L$2:$V$4,DK239,1)&lt;40,40,BF239-VLOOKUP(BI239,NyISS!$L$2:$V$4,DK239,1)),""),"")</f>
        <v/>
      </c>
      <c r="EV239" s="9" t="str">
        <f>IF(AND(ISNUMBER(DK239),DK239&gt;7),IF(AND(ISNUMBER(BG239),ISNUMBER(DK239)),IF(BG239-VLOOKUP(BI239,NyISM!$L$2:$V$4,DK239,1)&lt;40,40,BG239-VLOOKUP(BI239,NyISM!$L$2:$V$4,DK239,1)),""),"")</f>
        <v/>
      </c>
      <c r="EW239" s="9" t="str">
        <f>IF(AND(ISNUMBER(BH239),ISNUMBER(DK239)),IF(BH239-VLOOKUP(BI239,NyIAM!$L$2:$V$4,DK239,1)&lt;40,40,BH239-VLOOKUP(BI239,NyIAM!$L$2:$V$4,DK239,1)),"")</f>
        <v/>
      </c>
      <c r="EX239" s="9" t="str">
        <f>IF(AND(ISNUMBER(AJ239),ISNUMBER(DK239)),IF(AJ239+VLOOKUP(BI239,NyFi!$L$2:$V$4,DK239,1)&gt;19,19,AJ239+VLOOKUP(BI239,NyFi!$L$2:$V$4,DK239,1)),"")</f>
        <v/>
      </c>
      <c r="EY239" s="9" t="str">
        <f>IF(AND(ISNUMBER(DK239),DK239&lt;8),IF(AND(ISNUMBER(AK239),ISNUMBER(DK239)),IF(AK239+VLOOKUP(BI239,NyGs!$L$2:$V$4,DK239,1)&gt;19,19,AK239+VLOOKUP(BI239,NyGs!$L$2:$V$4,DK239,1)),""),"")</f>
        <v/>
      </c>
      <c r="EZ239" s="9" t="str">
        <f>IF(AND(ISNUMBER(AL239),ISNUMBER(DK239)),IF(AL239+VLOOKUP(BI239,NyRm!$L$2:$V$4,DK239,1)&gt;19,19,AL239+VLOOKUP(BI239,NyRm!$L$2:$V$4,DK239,1)),"")</f>
        <v/>
      </c>
      <c r="FA239" s="9" t="str">
        <f>IF(AND(ISNUMBER(AM239),ISNUMBER(DK239)),IF(AM239+VLOOKUP(BI239,NyFm!$L$2:$V$4,DK239,1)&gt;19,19,AM239+VLOOKUP(BI239,NyFm!$L$2:$V$4,DK239,1)),"")</f>
        <v/>
      </c>
      <c r="FB239" s="9" t="str">
        <f>IF(AND(ISNUMBER(DK239),DK239&lt;8),IF(AND(ISNUMBER(AN239),ISNUMBER(DK239)),IF(AN239+VLOOKUP(BI239,NyLi1R!$L$2:$V$4,DK239,1)&gt;19,19,AN239+VLOOKUP(BI239,NyLi1R!$L$2:$V$4,DK239,1)),""),"")</f>
        <v/>
      </c>
      <c r="FC239" s="9" t="str">
        <f>IF(AND(ISNUMBER(DK239),DK239&lt;8),IF(AND(ISNUMBER(AO239),ISNUMBER(DK239)),IF(AO239+VLOOKUP(BI239,NyLi1E!$L$2:$V$4,DK239,1)&gt;19,19,AO239+VLOOKUP(BI239,NyLi1E!$L$2:$V$4,DK239,1)),""),"")</f>
        <v/>
      </c>
      <c r="FD239" s="9" t="str">
        <f>IF(AND(ISNUMBER(DK239),DK239&lt;8),IF(AND(ISNUMBER(AP239),ISNUMBER(DK239)),IF(AP239+VLOOKUP(BI239,NyLi1T!$L$2:$V$4,DK239,1)&gt;19,19,AP239+VLOOKUP(BI239,NyLi1T!$L$2:$V$4,DK239,1)),""),"")</f>
        <v/>
      </c>
      <c r="FE239" s="9" t="str">
        <f>IF(AND(ISNUMBER(DK239),DK239&gt;7),IF(AND(ISNUMBER(AQ239),ISNUMBER(DK239)),IF(AQ239+VLOOKUP(BI239,NyLi2R!$L$2:$V$4,DK239,1)&gt;19,19,AQ239+VLOOKUP(BI239,NyLi2R!$L$2:$V$4,DK239,1)),""),"")</f>
        <v/>
      </c>
      <c r="FF239" s="9" t="str">
        <f>IF(AND(ISNUMBER(DK239),DK239&gt;7),IF(AND(ISNUMBER(AR239),ISNUMBER(DK239)),IF(AR239+VLOOKUP(BI239,NyLi2E!$L$2:$V$4,DK239,1)&gt;19,19,AR239+VLOOKUP(BI239,NyLi2E!$L$2:$V$4,DK239,1)),""),"")</f>
        <v/>
      </c>
      <c r="FG239" s="9" t="str">
        <f>IF(AND(ISNUMBER(DK239),DK239&gt;7),IF(AND(ISNUMBER(AS239),ISNUMBER(DK239)),IF(AS239+VLOOKUP(BI239,NyLi2T!$L$2:$V$4,DK239,1)&gt;19,19,AS239+VLOOKUP(BI239,NyLi2T!$L$2:$V$4,DK239,1)),""),"")</f>
        <v/>
      </c>
      <c r="FH239" s="9" t="str">
        <f>IF(AND(ISNUMBER(DK239),DK239&lt;8),IF(AND(ISNUMBER(AT239),ISNUMBER(DK239)),IF(AT239+VLOOKUP(BI239,NySs!$L$2:$V$4,DK239,1)&gt;19,19,AT239+VLOOKUP(BI239,NySs!$L$2:$V$4,DK239,1)),""),"")</f>
        <v/>
      </c>
      <c r="FI239" s="9" t="str">
        <f>IF(AND(ISNUMBER(DK239),DK239&lt;9),IF(AND(ISNUMBER(AU239),ISNUMBER(DK239)),IF(AU239+VLOOKUP(BI239,NyEo!$L$2:$V$4,DK239,1)&gt;19,19,AU239+VLOOKUP(BI239,NyEo!$L$2:$V$4,DK239,1)),""),"")</f>
        <v/>
      </c>
      <c r="FJ239" s="9" t="str">
        <f>IF(AND(ISNUMBER(DK239),DK239&gt;7),IF(AND(ISNUMBER(AV239),ISNUMBER(DK239)),IF(AV239+VLOOKUP(BI239,NyHt!$L$2:$V$4,DK239,1)&gt;19,19,AV239+VLOOKUP(BI239,NyHt!$L$2:$V$4,DK239,1)),""),"")</f>
        <v/>
      </c>
      <c r="FK239" s="9" t="str">
        <f>IF(AND(ISNUMBER(AW239),ISNUMBER(DK239)),IF(AW239+VLOOKUP(BI239,NySiF!$L$2:$V$4,DK239,1)&gt;19,19,AW239+VLOOKUP(BI239,NySiF!$L$2:$V$4,DK239,1)),"")</f>
        <v/>
      </c>
      <c r="FL239" s="9" t="str">
        <f>IF(AND(ISNUMBER(AX239),ISNUMBER(DK239)),IF(AX239+VLOOKUP(BI239,NySiB!$L$2:$V$4,DK239,1)&gt;19,19,AX239+VLOOKUP(BI239,NySiB!$L$2:$V$4,DK239,1)),"")</f>
        <v/>
      </c>
      <c r="FM239" s="9" t="str">
        <f>IF(AND(ISNUMBER(AY239),ISNUMBER(DK239)),IF(AY239+VLOOKUP(BI239,NySiT!$L$2:$V$4,DK239,1)&gt;19,19,AY239+VLOOKUP(BI239,NySiT!$L$2:$V$4,DK239,1)),"")</f>
        <v/>
      </c>
      <c r="FN239" s="9" t="str">
        <f>IF(AND(ISNUMBER(AZ239),ISNUMBER(DK239)),IF(AZ239+VLOOKUP(BI239,NyVs!$L$2:$V$4,DK239,1)&gt;19,19,AZ239+VLOOKUP(BI239,NyVs!$L$2:$V$4,DK239,1)),"")</f>
        <v/>
      </c>
      <c r="FO239" s="9" t="str">
        <f>IF(AND(ISNUMBER(BA239),ISNUMBER(DK239)),IF(BA239+VLOOKUP(BI239,NyPp!$L$2:$V$4,DK239,1)&gt;19,19,BA239+VLOOKUP(BI239,NyPp!$L$2:$V$4,DK239,1)),"")</f>
        <v/>
      </c>
      <c r="FP239" s="9" t="str">
        <f>IF(AND(ISNUMBER(BB239),ISNUMBER(DK239)),IF(BB239+VLOOKUP(BI239,NyIGS!$L$2:$V$4,DK239,1)&gt;160,160,BB239+VLOOKUP(BI239,NyIGS!$L$2:$V$4,DK239,1)),"")</f>
        <v/>
      </c>
      <c r="FQ239" s="9" t="str">
        <f>IF(AND(ISNUMBER(BC239),ISNUMBER(DK239)),IF(BC239+VLOOKUP(BI239,NyIRS!$L$2:$V$4,DK239,1)&gt;160,160,BC239+VLOOKUP(BI239,NyIRS!$L$2:$V$4,DK239,1)),"")</f>
        <v/>
      </c>
      <c r="FR239" s="9" t="str">
        <f>IF(AND(ISNUMBER(BD239),ISNUMBER(DK239)),IF(BD239+VLOOKUP(BI239,NyIES!$L$2:$V$4,DK239,1)&gt;160,160, BD239+VLOOKUP(BI239,NyIES!$L$2:$V$4,DK239,1)),"")</f>
        <v/>
      </c>
      <c r="FS239" s="9" t="str">
        <f>IF(AND(ISNUMBER(BE239),ISNUMBER(DK239)),IF(BE239+VLOOKUP(BI239,NyISI!$L$2:$V$4,DK239,1)&gt;160,160,BE239+VLOOKUP(BI239,NyISI!$L$2:$V$4,DK239,1)),"")</f>
        <v/>
      </c>
      <c r="FT239" s="9" t="str">
        <f>IF(AND(ISNUMBER(DK239),DK239&lt;8),IF(AND(ISNUMBER(BF239),ISNUMBER(DK239)),IF(BF239+VLOOKUP(BI239,NyISS!$L$2:$V$4,DK239,1)&gt;160,160,BF239+VLOOKUP(BI239,NyISS!$L$2:$V$4,DK239,1)),""),"")</f>
        <v/>
      </c>
      <c r="FU239" s="9" t="str">
        <f>IF(AND(ISNUMBER(DK239),DK239&gt;7),IF(AND(ISNUMBER(BG239),ISNUMBER(DK239)),IF(BG239+VLOOKUP(BI239,NyISM!$L$2:$V$4,DK239,1)&gt;160,160,BG239+VLOOKUP(BI239,NyISM!$L$2:$V$4,DK239,1)),""),"")</f>
        <v/>
      </c>
      <c r="FV239" s="9" t="str">
        <f>IF(AND(ISNUMBER(BH239),ISNUMBER(DK239)),IF(BH239+VLOOKUP(BI239,NyIAM!$L$2:$V$4,DK239,1)&gt;160,160,BH239+VLOOKUP(BI239,NyIAM!$L$2:$V$4,DK239,1)),"")</f>
        <v/>
      </c>
    </row>
    <row r="240" spans="1:178" x14ac:dyDescent="0.2">
      <c r="A240" s="51"/>
      <c r="B240" s="51"/>
      <c r="C240" s="51"/>
      <c r="D240" s="51"/>
      <c r="E240" s="51"/>
      <c r="F240" s="51"/>
      <c r="G240" s="51"/>
      <c r="H240" s="51"/>
      <c r="I240" s="51"/>
      <c r="J240" s="52"/>
      <c r="K240" s="52"/>
      <c r="L240" s="53"/>
      <c r="M240" s="53"/>
      <c r="N240" s="58" t="str">
        <f t="shared" si="66"/>
        <v/>
      </c>
      <c r="O240" s="53"/>
      <c r="P240" s="53"/>
      <c r="Q240" s="53"/>
      <c r="R240" s="53"/>
      <c r="S240" s="53"/>
      <c r="T240" s="53"/>
      <c r="U240" s="53"/>
      <c r="V240" s="53"/>
      <c r="W240" s="53"/>
      <c r="X240" s="53"/>
      <c r="Y240" s="53"/>
      <c r="Z240" s="53"/>
      <c r="AA240" s="53"/>
      <c r="AB240" s="53"/>
      <c r="AC240" s="53"/>
      <c r="AD240" s="53"/>
      <c r="AE240" s="53"/>
      <c r="AF240" s="53"/>
      <c r="AG240" s="53"/>
      <c r="AH240" s="53"/>
      <c r="AI240" s="53"/>
      <c r="AJ240" s="4" t="str">
        <f>IF(O240="","",IF(ISNUMBER(N240),VLOOKUP(O240,NyFi!$A$2:$K$40,DK240),""))</f>
        <v/>
      </c>
      <c r="AK240" s="4" t="str">
        <f>IF(P240="","",IF(AND(ISNUMBER(N240),DK240&lt;8),VLOOKUP(P240,NyGs!$A$2:$G$41,DK240),""))</f>
        <v/>
      </c>
      <c r="AL240" s="4" t="str">
        <f>IF(AA240="","",IF(ISNUMBER(N240),VLOOKUP(AA240,NyRm!$A$2:$K$56,DK240),""))</f>
        <v/>
      </c>
      <c r="AM240" s="4" t="str">
        <f>IF(Z240="","",IF(ISNUMBER(N240),VLOOKUP(Z240,NyFm!$A$2:$K$46,DK240),""))</f>
        <v/>
      </c>
      <c r="AN240" s="4" t="str">
        <f>IF(U240="","",IF(AND(ISNUMBER(N240),DK240&lt;8),VLOOKUP(U240,NyLi1R!$A$2:$G$20,DK240),""))</f>
        <v/>
      </c>
      <c r="AO240" s="4" t="str">
        <f>IF(V240="","",IF(AND(ISNUMBER(N240),DK240&lt;8),VLOOKUP(V240,NyLi1E!$A$2:$G$20,DK240),""))</f>
        <v/>
      </c>
      <c r="AP240" s="4" t="str">
        <f>IF(AND(ISNUMBER(N240),ISNUMBER(AN240),ISNUMBER(AO240),DK240&lt;8),VLOOKUP(AN240+AO240,NyLi1T!$A$2:$G$40,DK240),"")</f>
        <v/>
      </c>
      <c r="AQ240" s="4" t="str">
        <f>IF(W240="","",IF(AND(ISNUMBER(N240),DK240&gt;7),VLOOKUP(W240,NyLi2R!$A$2:$K$20,DK240),""))</f>
        <v/>
      </c>
      <c r="AR240" s="4" t="str">
        <f>IF(X240="","",IF(AND(ISNUMBER(N240),DK240&gt;7),VLOOKUP(X240,NyLi2E!$A$2:$K$20,DK240),""))</f>
        <v/>
      </c>
      <c r="AS240" s="4" t="str">
        <f>IF(AND(ISNUMBER(N240),ISNUMBER(AQ240),ISNUMBER(AR240),DK240&gt;7),VLOOKUP(AQ240+AR240,NyLi2T!$A$2:$K$40,DK240),"")</f>
        <v/>
      </c>
      <c r="AT240" s="4" t="str">
        <f>IF(AE240="","",IF(AND(ISNUMBER(N240),DK240&lt;8),VLOOKUP(AE240,NySs!$A$2:$G$28,DK240),""))</f>
        <v/>
      </c>
      <c r="AU240" s="4" t="str">
        <f>IF(AD240="","",IF(AND(ISNUMBER(N240),DK240&lt;9),VLOOKUP(AD240,NyEo!$A$2:$H$22,DK240),""))</f>
        <v/>
      </c>
      <c r="AV240" s="4" t="str">
        <f>IF(Q240="","",IF(AND(ISNUMBER(N240),DK240&gt;7),VLOOKUP(Q240,NyHt!$A$2:$K$17,DK240),""))</f>
        <v/>
      </c>
      <c r="AW240" s="4" t="str">
        <f>IF(R240="","",IF(ISNUMBER(N240),VLOOKUP(R240,NySiF!$A$2:$K$18,DK240),""))</f>
        <v/>
      </c>
      <c r="AX240" s="4" t="str">
        <f>IF(S240="","",IF(ISNUMBER(N240),VLOOKUP(S240,NySiB!$A$2:$K$16,DK240),""))</f>
        <v/>
      </c>
      <c r="AY240" s="4" t="str">
        <f>IF(T240="","",IF(ISNUMBER(N240),VLOOKUP(T240,NySiT!$A$2:$K$32,DK240),""))</f>
        <v/>
      </c>
      <c r="AZ240" s="4" t="str">
        <f>IF(Y240="","",IF(ISNUMBER(N240),VLOOKUP(Y240,NyVs!$A$2:$K$86,DK240),""))</f>
        <v/>
      </c>
      <c r="BA240" s="4" t="str">
        <f>IF(AI240="","",IF(ISNUMBER(N240),VLOOKUP(AI240,NyPp!$A$2:$K$202,DK240),""))</f>
        <v/>
      </c>
      <c r="BB240" s="4" t="str">
        <f>IF(AND(ISNUMBER(AJ240),ISNUMBER(AK240),ISNUMBER(AL240),ISNUMBER(AM240),DK240&lt;8),IF(COUNTIF(O240,0)+COUNTIF(P240,0)+COUNTIF(AA240,0)+COUNTIF(Z240,0)&gt;1,"",VLOOKUP(AJ240+AK240+AL240+AM240,NyIGS!$A$2:$K$78,DK240)),IF(AND(ISNUMBER(AJ240),ISNUMBER(AL240),ISNUMBER(AM240),ISNUMBER(AS240),DK240&gt;7),IF(COUNTIF(O240,0)+COUNTIF(AA240,0)+COUNTIF(Z240,0)+AND(COUNTIF(W240,0),COUNTIF(X240,0))&gt;1,"",VLOOKUP(AJ240+AL240+AM240+AS240,NyIGS!$A$2:$K$78,DK240)),""))</f>
        <v/>
      </c>
      <c r="BC240" s="4" t="str">
        <f>IF(AND(ISNUMBER(AJ240),ISNUMBER(AN240),ISNUMBER(AT240),DK240&lt;8),IF(COUNTIF(O240,0)+COUNTIF(U240,0)+COUNTIF(AE240,0)&gt;1,"",VLOOKUP(AJ240+AN240+AT240,NyIRS!$A$2:$K$59,DK240)),IF(AND(ISNUMBER(AJ240),ISNUMBER(AQ240),DK240&gt;7),IF(COUNTIF(O240,0)+COUNTIF(W240,0)&gt;1,"",VLOOKUP(AJ240+AQ240,NyIRS!$A$2:$K$59,DK240)),""))</f>
        <v/>
      </c>
      <c r="BD240" s="4" t="str">
        <f>IF(AND(ISNUMBER(AK240),ISNUMBER(AL240),ISNUMBER(AM240),DK240&lt;8),IF(COUNTIF(P240,0)+COUNTIF(AA240,0)+COUNTIF(Z240,0)&gt;1,"",VLOOKUP(AK240+AL240+AM240,NyIES!$A$2:$K$59,DK240)),IF(AND(ISNUMBER(AL240),ISNUMBER(AM240),ISNUMBER(AR240),DK240&gt;7),IF(COUNTIF(AA240,0)+COUNTIF(Z240,0)+COUNTIF(X240,0)&gt;1,"",VLOOKUP(AL240+AM240+AR240,NyIES!$A$2:$K$59,DK240)),""))</f>
        <v/>
      </c>
      <c r="BE240" s="4" t="str">
        <f>IF(AND(ISNUMBER(AJ240),ISNUMBER(AP240),ISNUMBER(AU240),DK240&lt;8),IF(COUNTIF(O240,0)+AND(COUNTIF(U240,0),COUNTIF(V240,0))+COUNTIF(AD240,0)&gt;1,"",VLOOKUP(AJ240+AP240+AU240,NyISI!$A$2:$K$59,DK240)),IF(AND(ISNUMBER(AS240),ISNUMBER(AU240),ISNUMBER(AV240),DK240=8),IF(COUNTIF(AD240,0)+COUNTIF(Q240,0)+AND(COUNTIF(W240,0),COUNTIF(X240,0))&gt;1,"",VLOOKUP(AS240+AU240+AV240,NyISI!$A$2:$K$59,DK240)),IF(AND(ISNUMBER(AS240),ISNUMBER(AV240),DK240&gt;8),IF(COUNTIF(Q240,0)+AND(COUNTIF(W240,0),COUNTIF(X240,0))&gt;1,"",VLOOKUP(AS240+AV240,NyISI!$A$2:$K$59,DK240)),"")))</f>
        <v/>
      </c>
      <c r="BF240" s="4" t="str">
        <f>IF(AND(ISNUMBER(AT240),ISNUMBER(AK240),ISNUMBER(AL240),ISNUMBER(AM240),DK240&lt;8),IF(COUNTIF(P240,0)+COUNTIF(AA240,0)+COUNTIF(Z240,0)+COUNTIF(AE240,0)&gt;1,"",VLOOKUP(AT240+AK240+AL240+AM240,NyISS!$A$2:$G$78,DK240)),"")</f>
        <v/>
      </c>
      <c r="BG240" s="4" t="str">
        <f>IF(AND(ISNUMBER(AJ240),ISNUMBER(AL240),ISNUMBER(AM240),DK240&gt;7),IF(COUNTIF(O240,0)+COUNTIF(AA240,0)+COUNTIF(Z240,0)&gt;1,"",VLOOKUP(AJ240+AL240+AM240,NyISM!$A$2:$K$59,DK240)),"")</f>
        <v/>
      </c>
      <c r="BH240" s="4" t="str">
        <f>IF(AND(ISNUMBER(AY240),ISNUMBER(AZ240)),IF(COUNTIF(T240,0)+COUNTIF(Y240,0)&gt;1,"",VLOOKUP(AY240+AZ240,NyIAM!$A$2:$K$40,DK240)),"")</f>
        <v/>
      </c>
      <c r="BJ240" s="4" t="str">
        <f>IF(ISNUMBER(BB240),VLOOKUP(BB240,Percentil!$A$2:$B$122,2,1),"")</f>
        <v/>
      </c>
      <c r="BK240" s="4" t="str">
        <f>IF(ISNUMBER(BC240),VLOOKUP(BC240,Percentil!$A$2:$B$122,2,1),"")</f>
        <v/>
      </c>
      <c r="BL240" s="4" t="str">
        <f>IF(ISNUMBER(BD240),VLOOKUP(BD240,Percentil!$A$2:$B$122,2,1),"")</f>
        <v/>
      </c>
      <c r="BM240" s="4" t="str">
        <f>IF(ISNUMBER(BE240),VLOOKUP(BE240,Percentil!$A$2:$B$122,2,1),"")</f>
        <v/>
      </c>
      <c r="BN240" s="4" t="str">
        <f>IF(ISNUMBER(BF240),VLOOKUP(BF240,Percentil!$A$2:$B$122,2,1),"")</f>
        <v/>
      </c>
      <c r="BO240" s="4" t="str">
        <f>IF(ISNUMBER(BG240),VLOOKUP(BG240,Percentil!$A$2:$B$122,2,1),"")</f>
        <v/>
      </c>
      <c r="BP240" s="4" t="str">
        <f>IF(ISNUMBER(BH240),VLOOKUP(BH240,Percentil!$A$2:$B$122,2,1),"")</f>
        <v/>
      </c>
      <c r="BQ240" s="4" t="str">
        <f>IF(AND(ISNUMBER(AJ240),ISNUMBER(DK240)),IF(AJ240-VLOOKUP(BI240,NyFi!$L$2:$V$4,DK240,1)&lt;1,1 &amp; " - " &amp; AJ240+VLOOKUP(BI240,NyFi!$L$2:$V$4,DK240,1),IF(AJ240+VLOOKUP(BI240,NyFi!$L$2:$V$4,DK240,1)&gt;19,AJ240-VLOOKUP(BI240,NyFi!$L$2:$V$4,DK240,1) &amp; " - " &amp; 19,AJ240-VLOOKUP(BI240,NyFi!$L$2:$V$4,DK240,1) &amp; " - " &amp; AJ240+VLOOKUP(BI240,NyFi!$L$2:$V$4,DK240,1))),"")</f>
        <v/>
      </c>
      <c r="BR240" s="4" t="str">
        <f>IF(AND(ISNUMBER(DK240),DK240&lt;8),IF(AND(ISNUMBER(AK240),ISNUMBER(DK240)),IF(AK240-VLOOKUP(BI240,NyGs!$L$2:$V$4,DK240,1)&lt;1,1 &amp; " - " &amp; AK240+VLOOKUP(BI240,NyGs!$L$2:$V$4,DK240,1),IF(AK240+VLOOKUP(BI240,NyGs!$L$2:$V$4,DK240,1)&gt;19,AK240-VLOOKUP(BI240,NyGs!$L$2:$V$4,DK240,1) &amp; " - " &amp; 19,AK240-VLOOKUP(BI240,NyGs!$L$2:$V$4,DK240,1) &amp; " - " &amp; AK240+VLOOKUP(BI240,NyGs!$L$2:$V$4,DK240,1))),""),"")</f>
        <v/>
      </c>
      <c r="BS240" s="4" t="str">
        <f>IF(AND(ISNUMBER(AL240),ISNUMBER(DK240)),IF(AL240-VLOOKUP(BI240,NyRm!$L$2:$V$4,DK240,1)&lt;1,1 &amp; " - " &amp; AL240+VLOOKUP(BI240,NyRm!$L$2:$V$4,DK240,1),IF(AL240+VLOOKUP(BI240,NyRm!$L$2:$V$4,DK240,1)&gt;19,AL240-VLOOKUP(BI240,NyRm!$L$2:$V$4,DK240,1) &amp; " - " &amp; 19,AL240-VLOOKUP(BI240,NyRm!$L$2:$V$4,DK240,1) &amp; " - " &amp; AL240+VLOOKUP(BI240,NyRm!$L$2:$V$4,DK240,1))),"")</f>
        <v/>
      </c>
      <c r="BT240" s="4" t="str">
        <f>IF(AND(ISNUMBER(AM240),ISNUMBER(DK240)),IF(AM240-VLOOKUP(BI240,NyFm!$L$2:$V$4,DK240,1)&lt;1,1 &amp; " - " &amp; AM240+VLOOKUP(BI240,NyFm!$L$2:$V$4,DK240,1),IF(AM240+VLOOKUP(BI240,NyFm!$L$2:$V$4,DK240,1)&gt;19,AM240-VLOOKUP(BI240,NyFm!$L$2:$V$4,DK240,1) &amp; " - " &amp; 19,AM240-VLOOKUP(BI240,NyFm!$L$2:$V$4,DK240,1) &amp; " - " &amp; AM240+VLOOKUP(BI240,NyFm!$L$2:$V$4,DK240,1))),"")</f>
        <v/>
      </c>
      <c r="BU240" s="4" t="str">
        <f>IF(AND(ISNUMBER(DK240),DK240&lt;8),IF(AND(ISNUMBER(AN240),ISNUMBER(DK240)),IF(AN240-VLOOKUP(BI240,NyLi1R!$L$2:$V$4,DK240,1)&lt;1,1 &amp; " - " &amp; AN240+VLOOKUP(BI240,NyLi1R!$L$2:$V$4,DK240,1),IF(AN240+VLOOKUP(BI240,NyLi1R!$L$2:$V$4,DK240,1)&gt;19,AN240-VLOOKUP(BI240,NyLi1R!$L$2:$V$4,DK240,1) &amp; " - " &amp; 19,AN240-VLOOKUP(BI240,NyLi1R!$L$2:$V$4,DK240,1) &amp; " - " &amp; AN240+VLOOKUP(BI240,NyLi1R!$L$2:$V$4,DK240,1))),""),"")</f>
        <v/>
      </c>
      <c r="BV240" s="4" t="str">
        <f>IF(AND(ISNUMBER(DK240),DK240&lt;8),IF(AND(ISNUMBER(AO240),ISNUMBER(DK240)),IF(AO240-VLOOKUP(BI240,NyLi1E!$L$2:$V$4,DK240,1)&lt;1,1 &amp; " - " &amp; AO240+VLOOKUP(BI240,NyLi1E!$L$2:$V$4,DK240,1),IF(AO240+VLOOKUP(BI240,NyLi1E!$L$2:$V$4,DK240,1)&gt;19,AO240-VLOOKUP(BI240,NyLi1E!$L$2:$V$4,DK240,1) &amp; " - " &amp; 19,AO240-VLOOKUP(BI240,NyLi1E!$L$2:$V$4,DK240,1) &amp; " - " &amp; AO240+VLOOKUP(BI240,NyLi1E!$L$2:$V$4,DK240,1))),""),"")</f>
        <v/>
      </c>
      <c r="BW240" s="4" t="str">
        <f>IF(AND(ISNUMBER(DK240),DK240&lt;8),IF(AND(ISNUMBER(AP240),ISNUMBER(DK240)),IF(AP240-VLOOKUP(BI240,NyLi1T!$L$2:$V$4,DK240,1)&lt;1,1 &amp; " - " &amp; AP240+VLOOKUP(BI240,NyLi1T!$L$2:$V$4,DK240,1),IF(AP240+VLOOKUP(BI240,NyLi1T!$L$2:$V$4,DK240,1)&gt;19,AP240-VLOOKUP(BI240,NyLi1T!$L$2:$V$4,DK240,1) &amp; " - " &amp; 19,AP240-VLOOKUP(BI240,NyLi1T!$L$2:$V$4,DK240,1) &amp; " - " &amp; AP240+VLOOKUP(BI240,NyLi1T!$L$2:$V$4,DK240,1))),""),"")</f>
        <v/>
      </c>
      <c r="BX240" s="4" t="str">
        <f>IF(AND(ISNUMBER(DK240),DK240&gt;7),IF(AND(ISNUMBER(AQ240),ISNUMBER(DK240)),IF(AQ240-VLOOKUP(BI240,NyLi2R!$L$2:$V$4,DK240,1)&lt;1,1 &amp; " - " &amp; AQ240+VLOOKUP(BI240,NyLi2R!$L$2:$V$4,DK240,1),IF(AQ240+VLOOKUP(BI240,NyLi2R!$L$2:$V$4,DK240,1)&gt;19,AQ240-VLOOKUP(BI240,NyLi2R!$L$2:$V$4,DK240,1) &amp; " - " &amp; 19,AQ240-VLOOKUP(BI240,NyLi2R!$L$2:$V$4,DK240,1) &amp; " - " &amp; AQ240+VLOOKUP(BI240,NyLi2R!$L$2:$V$4,DK240,1))),""),"")</f>
        <v/>
      </c>
      <c r="BY240" s="4" t="str">
        <f>IF(AND(ISNUMBER(DK240),DK240&gt;7),IF(AND(ISNUMBER(AR240),ISNUMBER(DK240)),IF(AR240-VLOOKUP(BI240,NyLi2E!$L$2:$V$4,DK240,1)&lt;1,1 &amp; " - " &amp; AR240+VLOOKUP(BI240,NyLi2E!$L$2:$V$4,DK240,1),IF(AR240+VLOOKUP(BI240,NyLi2E!$L$2:$V$4,DK240,1)&gt;19,AR240-VLOOKUP(BI240,NyLi2E!$L$2:$V$4,DK240,1) &amp; " - " &amp; 19,AR240-VLOOKUP(BI240,NyLi2E!$L$2:$V$4,DK240,1) &amp; " - " &amp; AR240+VLOOKUP(BI240,NyLi2E!$L$2:$V$4,DK240,1))),""),"")</f>
        <v/>
      </c>
      <c r="BZ240" s="4" t="str">
        <f>IF(AND(ISNUMBER(DK240),DK240&gt;7),IF(AND(ISNUMBER(AS240),ISNUMBER(DK240)),IF(AS240-VLOOKUP(BI240,NyLi2T!$L$2:$V$4,DK240,1)&lt;1,1 &amp; " - " &amp; AS240+VLOOKUP(BI240,NyLi2T!$L$2:$V$4,DK240,1),IF(AS240+VLOOKUP(BI240,NyLi2T!$L$2:$V$4,DK240,1)&gt;19,AS240-VLOOKUP(BI240,NyLi2T!$L$2:$V$4,DK240,1) &amp; " - " &amp; 19,AS240-VLOOKUP(BI240,NyLi2T!$L$2:$V$4,DK240,1) &amp; " - " &amp; AS240+VLOOKUP(BI240,NyLi2T!$L$2:$V$4,DK240,1))),""),"")</f>
        <v/>
      </c>
      <c r="CA240" s="4" t="str">
        <f>IF(AND(ISNUMBER(DK240),DK240&lt;8),IF(AND(ISNUMBER(AT240),ISNUMBER(DK240)),IF(AT240-VLOOKUP(BI240,NySs!$L$2:$V$4,DK240,1)&lt;1,1 &amp; " - " &amp; AT240+VLOOKUP(BI240,NySs!$L$2:$V$4,DK240,1),IF(AT240+VLOOKUP(BI240,NySs!$L$2:$V$4,DK240,1)&gt;19,AT240-VLOOKUP(BI240,NySs!$L$2:$V$4,DK240,1) &amp; " - " &amp; 19,AT240-VLOOKUP(BI240,NySs!$L$2:$V$4,DK240,1) &amp; " - " &amp; AT240+VLOOKUP(BI240,NySs!$L$2:$V$4,DK240,1))),""),"")</f>
        <v/>
      </c>
      <c r="CB240" s="4" t="str">
        <f>IF(AND(ISNUMBER(DK240),DK240&lt;9),IF(AND(ISNUMBER(AU240),ISNUMBER(DK240)),IF(AU240-VLOOKUP(BI240,NyEo!$L$2:$V$4,DK240,1)&lt;1,1 &amp; " - " &amp; AU240+VLOOKUP(BI240,NyEo!$L$2:$V$4,DK240,1),IF(AU240+VLOOKUP(BI240,NyEo!$L$2:$V$4,DK240,1)&gt;19,AU240-VLOOKUP(BI240,NyEo!$L$2:$V$4,DK240,1) &amp; " - " &amp; 19,AU240-VLOOKUP(BI240,NyEo!$L$2:$V$4,DK240,1) &amp; " - " &amp; AU240+VLOOKUP(BI240,NyEo!$L$2:$V$4,DK240,1))),""),"")</f>
        <v/>
      </c>
      <c r="CC240" s="4" t="str">
        <f>IF(AND(ISNUMBER(DK240),DK240&gt;7),IF(AND(ISNUMBER(AV240),ISNUMBER(DK240)),IF(AV240-VLOOKUP(BI240,NyHt!$L$2:$V$4,DK240,1)&lt;1,1 &amp; " - " &amp; AV240+VLOOKUP(BI240,NyHt!$L$2:$V$4,DK240,1),IF(AV240+VLOOKUP(BI240,NyHt!$L$2:$V$4,DK240,1)&gt;19,AV240-VLOOKUP(BI240,NyHt!$L$2:$V$4,DK240,1) &amp; " - " &amp; 19,AV240-VLOOKUP(BI240,NyHt!$L$2:$V$4,DK240,1) &amp; " - " &amp; AV240+VLOOKUP(BI240,NyHt!$L$2:$V$4,DK240,1))),""),"")</f>
        <v/>
      </c>
      <c r="CD240" s="4" t="str">
        <f>IF(AND(ISNUMBER(AW240),ISNUMBER(DK240)),IF(AW240-VLOOKUP(BI240,NySiF!$L$2:$V$4,DK240,1)&lt;1,1 &amp; " - " &amp; AW240+VLOOKUP(BI240,NySiF!$L$2:$V$4,DK240,1),IF(AW240+VLOOKUP(BI240,NySiF!$L$2:$V$4,DK240,1)&gt;19,AW240-VLOOKUP(BI240,NySiF!$L$2:$V$4,DK240,1) &amp; " - " &amp; 19,AW240-VLOOKUP(BI240,NySiF!$L$2:$V$4,DK240,1) &amp; " - " &amp; AW240+VLOOKUP(BI240,NySiF!$L$2:$V$4,DK240,1))),"")</f>
        <v/>
      </c>
      <c r="CE240" s="4" t="str">
        <f>IF(AND(ISNUMBER(AX240),ISNUMBER(DK240)),IF(AX240-VLOOKUP(BI240,NySiB!$L$2:$V$4,DK240,1)&lt;1,1 &amp; " - " &amp; AX240+VLOOKUP(BI240,NySiB!$L$2:$V$4,DK240,1),IF(AX240+VLOOKUP(BI240,NySiB!$L$2:$V$4,DK240,1)&gt;19,AX240-VLOOKUP(BI240,NySiB!$L$2:$V$4,DK240,1) &amp; " - " &amp; 19,AX240-VLOOKUP(BI240,NySiB!$L$2:$V$4,DK240,1) &amp; " - " &amp; AX240+VLOOKUP(BI240,NySiB!$L$2:$V$4,DK240,1))),"")</f>
        <v/>
      </c>
      <c r="CF240" s="4" t="str">
        <f>IF(AND(ISNUMBER(AY240),ISNUMBER(DK240)),IF(AY240-VLOOKUP(BI240,NySiT!$L$2:$V$4,DK240,1)&lt;1,1 &amp; " - " &amp; AY240+VLOOKUP(BI240,NySiT!$L$2:$V$4,DK240,1),IF(AY240+VLOOKUP(BI240,NySiT!$L$2:$V$4,DK240,1)&gt;19,AY240-VLOOKUP(BI240,NySiT!$L$2:$V$4,DK240,1) &amp; " - " &amp; 19,AY240-VLOOKUP(BI240,NySiT!$L$2:$V$4,DK240,1) &amp; " - " &amp; AY240+VLOOKUP(BI240,NySiT!$L$2:$V$4,DK240,1))),"")</f>
        <v/>
      </c>
      <c r="CG240" s="4" t="str">
        <f>IF(AND(ISNUMBER(AZ240),ISNUMBER(DK240)),IF(AZ240-VLOOKUP(BI240,NyVs!$L$2:$V$4,DK240,1)&lt;1,1 &amp; " - " &amp; AZ240+VLOOKUP(BI240,NyVs!$L$2:$V$4,DK240,1),IF(AZ240+VLOOKUP(BI240,NyVs!$L$2:$V$4,DK240,1)&gt;19,AZ240-VLOOKUP(BI240,NyVs!$L$2:$V$4,DK240,1) &amp; " - " &amp; 19,AZ240-VLOOKUP(BI240,NyVs!$L$2:$V$4,DK240,1) &amp; " - " &amp; AZ240+VLOOKUP(BI240,NyVs!$L$2:$V$4,DK240,1))),"")</f>
        <v/>
      </c>
      <c r="CH240" s="4" t="str">
        <f>IF(AND(ISNUMBER(BA240),ISNUMBER(DK240)),IF(BA240-VLOOKUP(BI240,NyPp!$L$2:$V$4,DK240,1)&lt;1,1 &amp; " - " &amp; BA240+VLOOKUP(BI240,NyPp!$L$2:$V$4,DK240,1),IF(BA240+VLOOKUP(BI240,NyPp!$L$2:$V$4,DK240,1)&gt;19,BA240-VLOOKUP(BI240,NyPp!$L$2:$V$4,DK240,1) &amp; " - " &amp; 19,BA240-VLOOKUP(BI240,NyPp!$L$2:$V$4,DK240,1) &amp; " - " &amp; BA240+VLOOKUP(BI240,NyPp!$L$2:$V$4,DK240,1))),"")</f>
        <v/>
      </c>
      <c r="CI240" s="4" t="str">
        <f>IF(AND(ISNUMBER(BB240),ISNUMBER(DK240)),IF(BB240-VLOOKUP(BI240,NyIGS!$L$2:$V$4,DK240,1)&lt;40,40 &amp; " - " &amp; BB240+VLOOKUP(BI240,NyIGS!$L$2:$V$4,DK240,1),IF(BB240+VLOOKUP(BI240,NyIGS!$L$2:$V$4,DK240,1)&gt;160,BB240-VLOOKUP(BI240,NyIGS!$L$2:$V$4,DK240,1) &amp; " - " &amp; 160,BB240-VLOOKUP(BI240,NyIGS!$L$2:$V$4,DK240,1) &amp; " - " &amp; BB240+VLOOKUP(BI240,NyIGS!$L$2:$V$4,DK240,1))),"")</f>
        <v/>
      </c>
      <c r="CJ240" s="4" t="str">
        <f>IF(AND(ISNUMBER(BC240),ISNUMBER(DK240)),IF(BC240-VLOOKUP(BI240,NyIRS!$L$2:$V$4,DK240,1)&lt;40,40 &amp; " - " &amp; BC240+VLOOKUP(BI240,NyIRS!$L$2:$V$4,DK240,1),IF(BC240+VLOOKUP(BI240,NyIRS!$L$2:$V$4,DK240,1)&gt;160,BC240-VLOOKUP(BI240,NyIRS!$L$2:$V$4,DK240,1) &amp; " - " &amp; 160,BC240-VLOOKUP(BI240,NyIRS!$L$2:$V$4,DK240,1) &amp; " - " &amp; BC240+VLOOKUP(BI240,NyIRS!$L$2:$V$4,DK240,1))),"")</f>
        <v/>
      </c>
      <c r="CK240" s="4" t="str">
        <f>IF(AND(ISNUMBER(BD240),ISNUMBER(DK240)),IF(BD240-VLOOKUP(BI240,NyIES!$L$2:$V$4,DK240,1)&lt;40,40 &amp; " - " &amp; BD240+VLOOKUP(BI240,NyIES!$L$2:$V$4,DK240,1),IF(BD240+VLOOKUP(BI240,NyIES!$L$2:$V$4,DK240,1)&gt;160,BD240-VLOOKUP(BI240,NyIES!$L$2:$V$4,DK240,1) &amp; " - " &amp; 160,BD240-VLOOKUP(BI240,NyIES!$L$2:$V$4,DK240,1) &amp; " - " &amp; BD240+VLOOKUP(BI240,NyIES!$L$2:$V$4,DK240,1))),"")</f>
        <v/>
      </c>
      <c r="CL240" s="4" t="str">
        <f>IF(AND(ISNUMBER(BE240),ISNUMBER(DK240)),IF(BE240-VLOOKUP(BI240,NyISI!$L$2:$V$4,DK240,1)&lt;40,40 &amp; " - " &amp; BE240+VLOOKUP(BI240,NyISI!$L$2:$V$4,DK240,1),IF(BE240+VLOOKUP(BI240,NyISI!$L$2:$V$4,DK240,1)&gt;160,BE240-VLOOKUP(BI240,NyISI!$L$2:$V$4,DK240,1) &amp; " - " &amp; 160,BE240-VLOOKUP(BI240,NyISI!$L$2:$V$4,DK240,1) &amp; " - " &amp; BE240+VLOOKUP(BI240,NyISI!$L$2:$V$4,DK240,1))),"")</f>
        <v/>
      </c>
      <c r="CM240" s="4" t="str">
        <f>IF(AND(ISNUMBER(DK240),DK240&lt;8),IF(AND(ISNUMBER(BF240),ISNUMBER(DK240)),IF(BF240-VLOOKUP(BI240,NyISS!$L$2:$V$4,DK240,1)&lt;40,40 &amp; " - " &amp; BF240+VLOOKUP(BI240,NyISS!$L$2:$V$4,DK240,1),IF(BF240+VLOOKUP(BI240,NyISS!$L$2:$V$4,DK240,1)&gt;160,BF240-VLOOKUP(BI240,NyISS!$L$2:$V$4,DK240,1) &amp; " - " &amp; 160,BF240-VLOOKUP(BI240,NyISS!$L$2:$V$4,DK240,1) &amp; " - " &amp; BF240+VLOOKUP(BI240,NyISS!$L$2:$V$4,DK240,1))),""),"")</f>
        <v/>
      </c>
      <c r="CN240" s="4" t="str">
        <f>IF(AND(ISNUMBER(DK240),DK240&gt;7),IF(AND(ISNUMBER(BG240),ISNUMBER(DK240)),IF(BG240-VLOOKUP(BI240,NyISM!$L$2:$V$4,DK240,1)&lt;40,40 &amp; " - " &amp; BG240+VLOOKUP(BI240,NyISM!$L$2:$V$4,DK240,1),IF(BG240+VLOOKUP(BI240,NyISM!$L$2:$V$4,DK240,1)&gt;160,BG240-VLOOKUP(BI240,NyISM!$L$2:$V$4,DK240,1) &amp; " - " &amp; 160,BG240-VLOOKUP(BI240,NyISM!$L$2:$V$4,DK240,1) &amp; " - " &amp; BG240+VLOOKUP(BI240,NyISM!$L$2:$V$4,DK240,1))),""),"")</f>
        <v/>
      </c>
      <c r="CO240" s="4" t="str">
        <f>IF(AND(ISNUMBER(BH240),ISNUMBER(DK240)),IF(BH240-VLOOKUP(BI240,NyIAM!$L$2:$V$4,DK240,1)&lt;40,40 &amp; " - " &amp; BH240+VLOOKUP(BI240,NyIAM!$L$2:$V$4,DK240,1),IF(BH240+VLOOKUP(BI240,NyIAM!$L$2:$V$4,DK240,1)&gt;160,BH240-VLOOKUP(BI240,NyIAM!$L$2:$V$4,DK240,1) &amp; " - " &amp; 160,BH240-VLOOKUP(BI240,NyIAM!$L$2:$V$4,DK240,1) &amp; " - " &amp; BH240+VLOOKUP(BI240,NyIAM!$L$2:$V$4,DK240,1))),"")</f>
        <v/>
      </c>
      <c r="CP240" s="4" t="str">
        <f>IF(AF240="","",IF(AND(ISNUMBER(AF240),ISNUMBER(DK240)),IF(VLOOKUP(AF240,NyOm!$A$2:$K$30,DK240,1)=1,"Onormalt få ord",IF(VLOOKUP(AF240,NyOm!$A$2:$K$30,DK240,1)=2,"Färre antal ord än normalt",IF(VLOOKUP(AF240,NyOm!$A$2:$K$30,DK240,1)=3,"Normalt antal ord","")))))</f>
        <v/>
      </c>
      <c r="CQ240" s="4" t="str">
        <f>IF(AB240="","",IF(AND(ISNUMBER(AB240),ISNUMBER(DK240)),IF(VLOOKUP(AB240,NyPbTid!$A$2:$K$218,DK240,1)=1,"Onormalt lång tidsåtgång",IF(VLOOKUP(AB240,NyPbTid!$A$2:$K$218,DK240,1)=2,"Långsammare än normalt",IF(VLOOKUP(AB240,NyPbTid!$A$2:$K$218,DK240,1)=3,"Normal tidsåtgång","")))))</f>
        <v/>
      </c>
      <c r="CR240" s="4" t="str">
        <f>IF(AC240="","",IF(AND(ISNUMBER(AC240),ISNUMBER(DK240)),IF(VLOOKUP(AC240,NyPbFel!$A$2:$K$18,DK240,1)=1,"Onormalt antal fel",IF(VLOOKUP(AC240,NyPbFel!$A$2:$K$18,DK240,1)=2,"Fler fel än normalt",IF(VLOOKUP(AC240,NyPbFel!$A$2:$K$18,DK240,1)=3,"Normalt antal fel","")))))</f>
        <v/>
      </c>
      <c r="CS240" s="4" t="str">
        <f t="shared" si="72"/>
        <v/>
      </c>
      <c r="CT240" s="4" t="str">
        <f>IF(OR(ISNUMBER(CS240),CS240="0**"),IF(ISNUMBER(CS240),CS240/ABS(CS240)*VLOOKUP(1,SignDiff!$A$3:$K$4,DK240,1),VLOOKUP(1,SignDiff!$A$3:$K$4,DK240,1)),"")</f>
        <v/>
      </c>
      <c r="CU240" s="4" t="str">
        <f>IF(OR(ISNUMBER(CS240),CS240="0**"),IF(ISNUMBER(CS240),CS240/ABS(CS240)*VLOOKUP(1,SignDiff!$A$7:$K$8,DK240,1),VLOOKUP(1,SignDiff!$A$7:$K$8,DK240,1)),"")</f>
        <v/>
      </c>
      <c r="CV240" s="4" t="str">
        <f t="shared" si="73"/>
        <v/>
      </c>
      <c r="CW240" s="4" t="str">
        <f t="shared" si="74"/>
        <v/>
      </c>
      <c r="CX240" s="4" t="str">
        <f>IF(OR(ISNUMBER(CS240),CS240="0**"),IF(CS240="0**",VLOOKUP(0,'IRS-IES'!$A$2:$C$43,2,1),IF(CS240&lt;0,VLOOKUP(ABS(CS240),'IRS-IES'!$A$2:$C$43,2,1),VLOOKUP(ABS(CS240),'IRS-IES'!$A$2:$C$43,3,1))),"")</f>
        <v/>
      </c>
      <c r="CY240" s="4" t="str">
        <f t="shared" si="75"/>
        <v/>
      </c>
      <c r="CZ240" s="4" t="str">
        <f>IF(OR(ISNUMBER(CY240),CY240="0**"),IF(ISNUMBER(CY240),CY240/ABS(CY240)*VLOOKUP(2,SignDiff!$A$3:$K$4,DK240,1),VLOOKUP(2,SignDiff!$A$3:$K$4,DK240,1)),"")</f>
        <v/>
      </c>
      <c r="DA240" s="4" t="str">
        <f>IF(OR(ISNUMBER(CY240),CY240="0**"),IF(ISNUMBER(CY240),CY240/ABS(CY240)*VLOOKUP(2,SignDiff!$A$7:$K$8,DK240,1),VLOOKUP(2,SignDiff!$A$7:$K$8,DK240,1)),"")</f>
        <v/>
      </c>
      <c r="DB240" s="4" t="str">
        <f t="shared" si="76"/>
        <v/>
      </c>
      <c r="DC240" s="4" t="str">
        <f t="shared" si="77"/>
        <v/>
      </c>
      <c r="DD240" s="4" t="str">
        <f>IF(OR(ISNUMBER(CY240),CY240="0**"),IF(CY240="0**",VLOOKUP(0,'ISI-ISS'!$A$2:$C$43,2,1),IF(CY240&lt;0,VLOOKUP(ABS(CY240),'ISI-ISS'!$A$2:$C$43,2,1),VLOOKUP(ABS(CY240),'ISI-ISS'!$A$2:$C$43,3,1))),"")</f>
        <v/>
      </c>
      <c r="DE240" s="4" t="str">
        <f t="shared" si="78"/>
        <v/>
      </c>
      <c r="DF240" s="4" t="str">
        <f>IF(OR(ISNUMBER(DE240),DE240="0**"),IF(ISNUMBER(DE240),DE240/ABS(DE240)*VLOOKUP(2,SignDiff!$A$3:$K$4,DK240,1),VLOOKUP(2,SignDiff!$A$3:$K$4,DK240,1)),"")</f>
        <v/>
      </c>
      <c r="DG240" s="4" t="str">
        <f>IF(OR(ISNUMBER(DE240),DE240="0**"),IF(ISNUMBER(DE240),DE240/ABS(DE240)*VLOOKUP(2,SignDiff!$A$7:$K$8,DK240,1),VLOOKUP(2,SignDiff!$A$7:$K$8,DK240,1)),"")</f>
        <v/>
      </c>
      <c r="DH240" s="4" t="str">
        <f t="shared" si="79"/>
        <v/>
      </c>
      <c r="DI240" s="4" t="str">
        <f t="shared" si="80"/>
        <v/>
      </c>
      <c r="DJ240" s="4" t="str">
        <f>IF(OR(ISNUMBER(DE240),DE240="0**"),IF(DE240="0**",VLOOKUP(0,'ISI-ISM'!$A$2:$C$43,2,1),IF(DE240&lt;0,VLOOKUP(ABS(DE240),'ISI-ISM'!$A$2:$C$43,2,1),VLOOKUP(ABS(DE240),'ISI-ISM'!$A$2:$C$43,3,1))),"")</f>
        <v/>
      </c>
      <c r="DK240" s="4" t="str">
        <f>IF(ISERROR(VLOOKUP(N240,age!$A$2:$C$11,2,1)),"",VLOOKUP(N240,age!$A$2:$C$11,2,1))</f>
        <v/>
      </c>
      <c r="DL240" s="4" t="str">
        <f>IF(ISERROR(VLOOKUP(N240,age!$A$2:$C$11,3,1)),"",VLOOKUP(N240,age!$A$2:$C$11,3,1))</f>
        <v/>
      </c>
      <c r="DM240" s="4">
        <f t="shared" si="67"/>
        <v>0</v>
      </c>
      <c r="DN240" s="4">
        <f t="shared" si="68"/>
        <v>0</v>
      </c>
      <c r="DO240" s="4">
        <f t="shared" si="69"/>
        <v>0</v>
      </c>
      <c r="DP240" s="4">
        <f t="shared" si="70"/>
        <v>0</v>
      </c>
      <c r="DQ240" s="4">
        <f t="shared" si="71"/>
        <v>0</v>
      </c>
      <c r="DR240" s="9" t="str">
        <f t="shared" si="81"/>
        <v/>
      </c>
      <c r="DS240" s="9" t="str">
        <f t="shared" si="82"/>
        <v/>
      </c>
      <c r="DT240" s="9" t="str">
        <f t="shared" si="83"/>
        <v/>
      </c>
      <c r="DU240" s="9" t="str">
        <f t="shared" si="84"/>
        <v/>
      </c>
      <c r="DV240" s="9" t="str">
        <f t="shared" si="85"/>
        <v/>
      </c>
      <c r="DW240" s="9" t="str">
        <f t="shared" si="86"/>
        <v/>
      </c>
      <c r="DX240" s="9" t="str">
        <f t="shared" si="87"/>
        <v/>
      </c>
      <c r="DY240" s="9" t="str">
        <f>IF(AND(ISNUMBER(AJ240),ISNUMBER(DK240)),IF(AJ240-VLOOKUP(BI240,NyFi!$L$2:$V$4,DK240,1)&lt;1,1,AJ240-VLOOKUP(BI240,NyFi!$L$2:$V$4,DK240,1)),"")</f>
        <v/>
      </c>
      <c r="DZ240" s="9" t="str">
        <f>IF(AND(ISNUMBER(DK240),DK240&lt;8),IF(AND(ISNUMBER(AK240),ISNUMBER(DK240)),IF(AK240-VLOOKUP(BI240,NyGs!$L$2:$V$4,DK240,1)&lt;1,1,AK240-VLOOKUP(BI240,NyGs!$L$2:$V$4,DK240,1)),""),"")</f>
        <v/>
      </c>
      <c r="EA240" s="9" t="str">
        <f>IF(AND(ISNUMBER(AL240),ISNUMBER(DK240)),IF(AL240-VLOOKUP(BI240,NyRm!$L$2:$V$4,DK240,1)&lt;1,1,AL240-VLOOKUP(BI240,NyRm!$L$2:$V$4,DK240,1)),"")</f>
        <v/>
      </c>
      <c r="EB240" s="9" t="str">
        <f>IF(AND(ISNUMBER(AM240),ISNUMBER(DK240)),IF(AM240-VLOOKUP(BI240,NyFm!$L$2:$V$4,DK240,1)&lt;1,1,AM240-VLOOKUP(BI240,NyFm!$L$2:$V$4,DK240,1)),"")</f>
        <v/>
      </c>
      <c r="EC240" s="9" t="str">
        <f>IF(AND(ISNUMBER(DK240),DK240&lt;8),IF(AND(ISNUMBER(AN240),ISNUMBER(DK240)),IF(AN240-VLOOKUP(BI240,NyLi1R!$L$2:$V$4,DK240,1)&lt;1,1,AN240-VLOOKUP(BI240,NyLi1R!$L$2:$V$4,DK240,1)),""),"")</f>
        <v/>
      </c>
      <c r="ED240" s="9" t="str">
        <f>IF(AND(ISNUMBER(DK240),DK240&lt;8),IF(AND(ISNUMBER(AO240),ISNUMBER(DK240)),IF(AO240-VLOOKUP(BI240,NyLi1E!$L$2:$V$4,DK240,1)&lt;1,1,AO240-VLOOKUP(BI240,NyLi1E!$L$2:$V$4,DK240,1)),""),"")</f>
        <v/>
      </c>
      <c r="EE240" s="9" t="str">
        <f>IF(AND(ISNUMBER(DK240),DK240&lt;8),IF(AND(ISNUMBER(AP240),ISNUMBER(DK240)),IF(AP240-VLOOKUP(BI240,NyLi1T!$L$2:$V$4,DK240,1)&lt;1,1,AP240-VLOOKUP(BI240,NyLi1T!$L$2:$V$4,DK240,1)),""),"")</f>
        <v/>
      </c>
      <c r="EF240" s="9" t="str">
        <f>IF(AND(ISNUMBER(DK240),DK240&gt;7),IF(AND(ISNUMBER(AQ240),ISNUMBER(DK240)),IF(AQ240-VLOOKUP(BI240,NyLi2R!$L$2:$V$4,DK240,1)&lt;1,1,AQ240-VLOOKUP(BI240,NyLi2R!$L$2:$V$4,DK240,1)),""),"")</f>
        <v/>
      </c>
      <c r="EG240" s="9" t="str">
        <f>IF(AND(ISNUMBER(DK240),DK240&gt;7),IF(AND(ISNUMBER(AR240),ISNUMBER(DK240)),IF(AR240-VLOOKUP(BI240,NyLi2E!$L$2:$V$4,DK240,1)&lt;1,1,AR240-VLOOKUP(BI240,NyLi2E!$L$2:$V$4,DK240,1)),""),"")</f>
        <v/>
      </c>
      <c r="EH240" s="9" t="str">
        <f>IF(AND(ISNUMBER(DK240),DK240&gt;7),IF(AND(ISNUMBER(AS240),ISNUMBER(DK240)),IF(AS240-VLOOKUP(BI240,NyLi2T!$L$2:$V$4,DK240,1)&lt;1,1,AS240-VLOOKUP(BI240,NyLi2T!$L$2:$V$4,DK240,1)),""),"")</f>
        <v/>
      </c>
      <c r="EI240" s="9" t="str">
        <f>IF(AND(ISNUMBER(DK240),DK240&lt;8),IF(AND(ISNUMBER(AT240),ISNUMBER(DK240)),IF(AT240-VLOOKUP(BI240,NySs!$L$2:$V$4,DK240,1)&lt;1,1,AT240-VLOOKUP(BI240,NySs!$L$2:$V$4,DK240,1)),""),"")</f>
        <v/>
      </c>
      <c r="EJ240" s="9" t="str">
        <f>IF(AND(ISNUMBER(DK240),DK240&lt;9),IF(AND(ISNUMBER(AU240),ISNUMBER(DK240)),IF(AU240-VLOOKUP(BI240,NyEo!$L$2:$V$4,DK240,1)&lt;1,1,AU240-VLOOKUP(BI240,NyEo!$L$2:$V$4,DK240,1)),""),"")</f>
        <v/>
      </c>
      <c r="EK240" s="9" t="str">
        <f>IF(AND(ISNUMBER(DK240),DK240&gt;7),IF(AND(ISNUMBER(AV240),ISNUMBER(DK240)),IF(AV240-VLOOKUP(BI240,NyHt!$L$2:$V$4,DK240,1)&lt;1,1,AV240-VLOOKUP(BI240,NyHt!$L$2:$V$4,DK240,1)),""),"")</f>
        <v/>
      </c>
      <c r="EL240" s="9" t="str">
        <f>IF(AND(ISNUMBER(AW240),ISNUMBER(DK240)),IF(AW240-VLOOKUP(BI240,NySiF!$L$2:$V$4,DK240,1)&lt;1,1,AW240-VLOOKUP(BI240,NySiF!$L$2:$V$4,DK240,1)),"")</f>
        <v/>
      </c>
      <c r="EM240" s="9" t="str">
        <f>IF(AND(ISNUMBER(AX240),ISNUMBER(DK240)),IF(AX240-VLOOKUP(BI240,NySiB!$L$2:$V$4,DK240,1)&lt;1,1,AX240-VLOOKUP(BI240,NySiB!$L$2:$V$4,DK240,1)),"")</f>
        <v/>
      </c>
      <c r="EN240" s="9" t="str">
        <f>IF(AND(ISNUMBER(AY240),ISNUMBER(DK240)),IF(AY240-VLOOKUP(BI240,NySiT!$L$2:$V$4,DK240,1)&lt;1,1,AY240-VLOOKUP(BI240,NySiT!$L$2:$V$4,DK240,1)),"")</f>
        <v/>
      </c>
      <c r="EO240" s="9" t="str">
        <f>IF(AND(ISNUMBER(AZ240),ISNUMBER(DK240)),IF(AZ240-VLOOKUP(BI240,NyVs!$L$2:$V$4,DK240,1)&lt;1,1,AZ240-VLOOKUP(BI240,NyVs!$L$2:$V$4,DK240,1)),"")</f>
        <v/>
      </c>
      <c r="EP240" s="9" t="str">
        <f>IF(AND(ISNUMBER(BA240),ISNUMBER(DK240)),IF(BA240-VLOOKUP(BI240,NyPp!$L$2:$V$4,DK240,1)&lt;1,1,BA240-VLOOKUP(BI240,NyPp!$L$2:$V$4,DK240,1)),"")</f>
        <v/>
      </c>
      <c r="EQ240" s="9" t="str">
        <f>IF(AND(ISNUMBER(BB240),ISNUMBER(DK240)),IF(BB240-VLOOKUP(BI240,NyIGS!$L$2:$V$4,DK240,1)&lt;40,40,BB240-VLOOKUP(BI240,NyIGS!$L$2:$V$4,DK240,1)),"")</f>
        <v/>
      </c>
      <c r="ER240" s="9" t="str">
        <f>IF(AND(ISNUMBER(BC240),ISNUMBER(DK240)),IF(BC240-VLOOKUP(BI240,NyIRS!$L$2:$V$4,DK240,1)&lt;40,40,BC240-VLOOKUP(BI240,NyIRS!$L$2:$V$4,DK240,1)),"")</f>
        <v/>
      </c>
      <c r="ES240" s="9" t="str">
        <f>IF(AND(ISNUMBER(BD240),ISNUMBER(DK240)),IF(BD240-VLOOKUP(BI240,NyIES!$L$2:$V$4,DK240,1)&lt;40,40,BD240-VLOOKUP(BI240,NyIES!$L$2:$V$4,DK240,1)),"")</f>
        <v/>
      </c>
      <c r="ET240" s="9" t="str">
        <f>IF(AND(ISNUMBER(BE240),ISNUMBER(DK240)),IF(BE240-VLOOKUP(BI240,NyISI!$L$2:$V$4,DK240,1)&lt;40,40,BE240-VLOOKUP(BI240,NyISI!$L$2:$V$4,DK240,1)),"")</f>
        <v/>
      </c>
      <c r="EU240" s="9" t="str">
        <f>IF(AND(ISNUMBER(DK240),DK240&lt;8),IF(AND(ISNUMBER(BF240),ISNUMBER(DK240)),IF(BF240-VLOOKUP(BI240,NyISS!$L$2:$V$4,DK240,1)&lt;40,40,BF240-VLOOKUP(BI240,NyISS!$L$2:$V$4,DK240,1)),""),"")</f>
        <v/>
      </c>
      <c r="EV240" s="9" t="str">
        <f>IF(AND(ISNUMBER(DK240),DK240&gt;7),IF(AND(ISNUMBER(BG240),ISNUMBER(DK240)),IF(BG240-VLOOKUP(BI240,NyISM!$L$2:$V$4,DK240,1)&lt;40,40,BG240-VLOOKUP(BI240,NyISM!$L$2:$V$4,DK240,1)),""),"")</f>
        <v/>
      </c>
      <c r="EW240" s="9" t="str">
        <f>IF(AND(ISNUMBER(BH240),ISNUMBER(DK240)),IF(BH240-VLOOKUP(BI240,NyIAM!$L$2:$V$4,DK240,1)&lt;40,40,BH240-VLOOKUP(BI240,NyIAM!$L$2:$V$4,DK240,1)),"")</f>
        <v/>
      </c>
      <c r="EX240" s="9" t="str">
        <f>IF(AND(ISNUMBER(AJ240),ISNUMBER(DK240)),IF(AJ240+VLOOKUP(BI240,NyFi!$L$2:$V$4,DK240,1)&gt;19,19,AJ240+VLOOKUP(BI240,NyFi!$L$2:$V$4,DK240,1)),"")</f>
        <v/>
      </c>
      <c r="EY240" s="9" t="str">
        <f>IF(AND(ISNUMBER(DK240),DK240&lt;8),IF(AND(ISNUMBER(AK240),ISNUMBER(DK240)),IF(AK240+VLOOKUP(BI240,NyGs!$L$2:$V$4,DK240,1)&gt;19,19,AK240+VLOOKUP(BI240,NyGs!$L$2:$V$4,DK240,1)),""),"")</f>
        <v/>
      </c>
      <c r="EZ240" s="9" t="str">
        <f>IF(AND(ISNUMBER(AL240),ISNUMBER(DK240)),IF(AL240+VLOOKUP(BI240,NyRm!$L$2:$V$4,DK240,1)&gt;19,19,AL240+VLOOKUP(BI240,NyRm!$L$2:$V$4,DK240,1)),"")</f>
        <v/>
      </c>
      <c r="FA240" s="9" t="str">
        <f>IF(AND(ISNUMBER(AM240),ISNUMBER(DK240)),IF(AM240+VLOOKUP(BI240,NyFm!$L$2:$V$4,DK240,1)&gt;19,19,AM240+VLOOKUP(BI240,NyFm!$L$2:$V$4,DK240,1)),"")</f>
        <v/>
      </c>
      <c r="FB240" s="9" t="str">
        <f>IF(AND(ISNUMBER(DK240),DK240&lt;8),IF(AND(ISNUMBER(AN240),ISNUMBER(DK240)),IF(AN240+VLOOKUP(BI240,NyLi1R!$L$2:$V$4,DK240,1)&gt;19,19,AN240+VLOOKUP(BI240,NyLi1R!$L$2:$V$4,DK240,1)),""),"")</f>
        <v/>
      </c>
      <c r="FC240" s="9" t="str">
        <f>IF(AND(ISNUMBER(DK240),DK240&lt;8),IF(AND(ISNUMBER(AO240),ISNUMBER(DK240)),IF(AO240+VLOOKUP(BI240,NyLi1E!$L$2:$V$4,DK240,1)&gt;19,19,AO240+VLOOKUP(BI240,NyLi1E!$L$2:$V$4,DK240,1)),""),"")</f>
        <v/>
      </c>
      <c r="FD240" s="9" t="str">
        <f>IF(AND(ISNUMBER(DK240),DK240&lt;8),IF(AND(ISNUMBER(AP240),ISNUMBER(DK240)),IF(AP240+VLOOKUP(BI240,NyLi1T!$L$2:$V$4,DK240,1)&gt;19,19,AP240+VLOOKUP(BI240,NyLi1T!$L$2:$V$4,DK240,1)),""),"")</f>
        <v/>
      </c>
      <c r="FE240" s="9" t="str">
        <f>IF(AND(ISNUMBER(DK240),DK240&gt;7),IF(AND(ISNUMBER(AQ240),ISNUMBER(DK240)),IF(AQ240+VLOOKUP(BI240,NyLi2R!$L$2:$V$4,DK240,1)&gt;19,19,AQ240+VLOOKUP(BI240,NyLi2R!$L$2:$V$4,DK240,1)),""),"")</f>
        <v/>
      </c>
      <c r="FF240" s="9" t="str">
        <f>IF(AND(ISNUMBER(DK240),DK240&gt;7),IF(AND(ISNUMBER(AR240),ISNUMBER(DK240)),IF(AR240+VLOOKUP(BI240,NyLi2E!$L$2:$V$4,DK240,1)&gt;19,19,AR240+VLOOKUP(BI240,NyLi2E!$L$2:$V$4,DK240,1)),""),"")</f>
        <v/>
      </c>
      <c r="FG240" s="9" t="str">
        <f>IF(AND(ISNUMBER(DK240),DK240&gt;7),IF(AND(ISNUMBER(AS240),ISNUMBER(DK240)),IF(AS240+VLOOKUP(BI240,NyLi2T!$L$2:$V$4,DK240,1)&gt;19,19,AS240+VLOOKUP(BI240,NyLi2T!$L$2:$V$4,DK240,1)),""),"")</f>
        <v/>
      </c>
      <c r="FH240" s="9" t="str">
        <f>IF(AND(ISNUMBER(DK240),DK240&lt;8),IF(AND(ISNUMBER(AT240),ISNUMBER(DK240)),IF(AT240+VLOOKUP(BI240,NySs!$L$2:$V$4,DK240,1)&gt;19,19,AT240+VLOOKUP(BI240,NySs!$L$2:$V$4,DK240,1)),""),"")</f>
        <v/>
      </c>
      <c r="FI240" s="9" t="str">
        <f>IF(AND(ISNUMBER(DK240),DK240&lt;9),IF(AND(ISNUMBER(AU240),ISNUMBER(DK240)),IF(AU240+VLOOKUP(BI240,NyEo!$L$2:$V$4,DK240,1)&gt;19,19,AU240+VLOOKUP(BI240,NyEo!$L$2:$V$4,DK240,1)),""),"")</f>
        <v/>
      </c>
      <c r="FJ240" s="9" t="str">
        <f>IF(AND(ISNUMBER(DK240),DK240&gt;7),IF(AND(ISNUMBER(AV240),ISNUMBER(DK240)),IF(AV240+VLOOKUP(BI240,NyHt!$L$2:$V$4,DK240,1)&gt;19,19,AV240+VLOOKUP(BI240,NyHt!$L$2:$V$4,DK240,1)),""),"")</f>
        <v/>
      </c>
      <c r="FK240" s="9" t="str">
        <f>IF(AND(ISNUMBER(AW240),ISNUMBER(DK240)),IF(AW240+VLOOKUP(BI240,NySiF!$L$2:$V$4,DK240,1)&gt;19,19,AW240+VLOOKUP(BI240,NySiF!$L$2:$V$4,DK240,1)),"")</f>
        <v/>
      </c>
      <c r="FL240" s="9" t="str">
        <f>IF(AND(ISNUMBER(AX240),ISNUMBER(DK240)),IF(AX240+VLOOKUP(BI240,NySiB!$L$2:$V$4,DK240,1)&gt;19,19,AX240+VLOOKUP(BI240,NySiB!$L$2:$V$4,DK240,1)),"")</f>
        <v/>
      </c>
      <c r="FM240" s="9" t="str">
        <f>IF(AND(ISNUMBER(AY240),ISNUMBER(DK240)),IF(AY240+VLOOKUP(BI240,NySiT!$L$2:$V$4,DK240,1)&gt;19,19,AY240+VLOOKUP(BI240,NySiT!$L$2:$V$4,DK240,1)),"")</f>
        <v/>
      </c>
      <c r="FN240" s="9" t="str">
        <f>IF(AND(ISNUMBER(AZ240),ISNUMBER(DK240)),IF(AZ240+VLOOKUP(BI240,NyVs!$L$2:$V$4,DK240,1)&gt;19,19,AZ240+VLOOKUP(BI240,NyVs!$L$2:$V$4,DK240,1)),"")</f>
        <v/>
      </c>
      <c r="FO240" s="9" t="str">
        <f>IF(AND(ISNUMBER(BA240),ISNUMBER(DK240)),IF(BA240+VLOOKUP(BI240,NyPp!$L$2:$V$4,DK240,1)&gt;19,19,BA240+VLOOKUP(BI240,NyPp!$L$2:$V$4,DK240,1)),"")</f>
        <v/>
      </c>
      <c r="FP240" s="9" t="str">
        <f>IF(AND(ISNUMBER(BB240),ISNUMBER(DK240)),IF(BB240+VLOOKUP(BI240,NyIGS!$L$2:$V$4,DK240,1)&gt;160,160,BB240+VLOOKUP(BI240,NyIGS!$L$2:$V$4,DK240,1)),"")</f>
        <v/>
      </c>
      <c r="FQ240" s="9" t="str">
        <f>IF(AND(ISNUMBER(BC240),ISNUMBER(DK240)),IF(BC240+VLOOKUP(BI240,NyIRS!$L$2:$V$4,DK240,1)&gt;160,160,BC240+VLOOKUP(BI240,NyIRS!$L$2:$V$4,DK240,1)),"")</f>
        <v/>
      </c>
      <c r="FR240" s="9" t="str">
        <f>IF(AND(ISNUMBER(BD240),ISNUMBER(DK240)),IF(BD240+VLOOKUP(BI240,NyIES!$L$2:$V$4,DK240,1)&gt;160,160, BD240+VLOOKUP(BI240,NyIES!$L$2:$V$4,DK240,1)),"")</f>
        <v/>
      </c>
      <c r="FS240" s="9" t="str">
        <f>IF(AND(ISNUMBER(BE240),ISNUMBER(DK240)),IF(BE240+VLOOKUP(BI240,NyISI!$L$2:$V$4,DK240,1)&gt;160,160,BE240+VLOOKUP(BI240,NyISI!$L$2:$V$4,DK240,1)),"")</f>
        <v/>
      </c>
      <c r="FT240" s="9" t="str">
        <f>IF(AND(ISNUMBER(DK240),DK240&lt;8),IF(AND(ISNUMBER(BF240),ISNUMBER(DK240)),IF(BF240+VLOOKUP(BI240,NyISS!$L$2:$V$4,DK240,1)&gt;160,160,BF240+VLOOKUP(BI240,NyISS!$L$2:$V$4,DK240,1)),""),"")</f>
        <v/>
      </c>
      <c r="FU240" s="9" t="str">
        <f>IF(AND(ISNUMBER(DK240),DK240&gt;7),IF(AND(ISNUMBER(BG240),ISNUMBER(DK240)),IF(BG240+VLOOKUP(BI240,NyISM!$L$2:$V$4,DK240,1)&gt;160,160,BG240+VLOOKUP(BI240,NyISM!$L$2:$V$4,DK240,1)),""),"")</f>
        <v/>
      </c>
      <c r="FV240" s="9" t="str">
        <f>IF(AND(ISNUMBER(BH240),ISNUMBER(DK240)),IF(BH240+VLOOKUP(BI240,NyIAM!$L$2:$V$4,DK240,1)&gt;160,160,BH240+VLOOKUP(BI240,NyIAM!$L$2:$V$4,DK240,1)),"")</f>
        <v/>
      </c>
    </row>
    <row r="241" spans="1:178" x14ac:dyDescent="0.2">
      <c r="A241" s="51"/>
      <c r="B241" s="51"/>
      <c r="C241" s="51"/>
      <c r="D241" s="51"/>
      <c r="E241" s="51"/>
      <c r="F241" s="51"/>
      <c r="G241" s="51"/>
      <c r="H241" s="51"/>
      <c r="I241" s="51"/>
      <c r="J241" s="52"/>
      <c r="K241" s="52"/>
      <c r="L241" s="53"/>
      <c r="M241" s="53"/>
      <c r="N241" s="58" t="str">
        <f t="shared" si="66"/>
        <v/>
      </c>
      <c r="O241" s="53"/>
      <c r="P241" s="53"/>
      <c r="Q241" s="53"/>
      <c r="R241" s="53"/>
      <c r="S241" s="53"/>
      <c r="T241" s="53"/>
      <c r="U241" s="53"/>
      <c r="V241" s="53"/>
      <c r="W241" s="53"/>
      <c r="X241" s="53"/>
      <c r="Y241" s="53"/>
      <c r="Z241" s="53"/>
      <c r="AA241" s="53"/>
      <c r="AB241" s="53"/>
      <c r="AC241" s="53"/>
      <c r="AD241" s="53"/>
      <c r="AE241" s="53"/>
      <c r="AF241" s="53"/>
      <c r="AG241" s="53"/>
      <c r="AH241" s="53"/>
      <c r="AI241" s="53"/>
      <c r="AJ241" s="4" t="str">
        <f>IF(O241="","",IF(ISNUMBER(N241),VLOOKUP(O241,NyFi!$A$2:$K$40,DK241),""))</f>
        <v/>
      </c>
      <c r="AK241" s="4" t="str">
        <f>IF(P241="","",IF(AND(ISNUMBER(N241),DK241&lt;8),VLOOKUP(P241,NyGs!$A$2:$G$41,DK241),""))</f>
        <v/>
      </c>
      <c r="AL241" s="4" t="str">
        <f>IF(AA241="","",IF(ISNUMBER(N241),VLOOKUP(AA241,NyRm!$A$2:$K$56,DK241),""))</f>
        <v/>
      </c>
      <c r="AM241" s="4" t="str">
        <f>IF(Z241="","",IF(ISNUMBER(N241),VLOOKUP(Z241,NyFm!$A$2:$K$46,DK241),""))</f>
        <v/>
      </c>
      <c r="AN241" s="4" t="str">
        <f>IF(U241="","",IF(AND(ISNUMBER(N241),DK241&lt;8),VLOOKUP(U241,NyLi1R!$A$2:$G$20,DK241),""))</f>
        <v/>
      </c>
      <c r="AO241" s="4" t="str">
        <f>IF(V241="","",IF(AND(ISNUMBER(N241),DK241&lt;8),VLOOKUP(V241,NyLi1E!$A$2:$G$20,DK241),""))</f>
        <v/>
      </c>
      <c r="AP241" s="4" t="str">
        <f>IF(AND(ISNUMBER(N241),ISNUMBER(AN241),ISNUMBER(AO241),DK241&lt;8),VLOOKUP(AN241+AO241,NyLi1T!$A$2:$G$40,DK241),"")</f>
        <v/>
      </c>
      <c r="AQ241" s="4" t="str">
        <f>IF(W241="","",IF(AND(ISNUMBER(N241),DK241&gt;7),VLOOKUP(W241,NyLi2R!$A$2:$K$20,DK241),""))</f>
        <v/>
      </c>
      <c r="AR241" s="4" t="str">
        <f>IF(X241="","",IF(AND(ISNUMBER(N241),DK241&gt;7),VLOOKUP(X241,NyLi2E!$A$2:$K$20,DK241),""))</f>
        <v/>
      </c>
      <c r="AS241" s="4" t="str">
        <f>IF(AND(ISNUMBER(N241),ISNUMBER(AQ241),ISNUMBER(AR241),DK241&gt;7),VLOOKUP(AQ241+AR241,NyLi2T!$A$2:$K$40,DK241),"")</f>
        <v/>
      </c>
      <c r="AT241" s="4" t="str">
        <f>IF(AE241="","",IF(AND(ISNUMBER(N241),DK241&lt;8),VLOOKUP(AE241,NySs!$A$2:$G$28,DK241),""))</f>
        <v/>
      </c>
      <c r="AU241" s="4" t="str">
        <f>IF(AD241="","",IF(AND(ISNUMBER(N241),DK241&lt;9),VLOOKUP(AD241,NyEo!$A$2:$H$22,DK241),""))</f>
        <v/>
      </c>
      <c r="AV241" s="4" t="str">
        <f>IF(Q241="","",IF(AND(ISNUMBER(N241),DK241&gt;7),VLOOKUP(Q241,NyHt!$A$2:$K$17,DK241),""))</f>
        <v/>
      </c>
      <c r="AW241" s="4" t="str">
        <f>IF(R241="","",IF(ISNUMBER(N241),VLOOKUP(R241,NySiF!$A$2:$K$18,DK241),""))</f>
        <v/>
      </c>
      <c r="AX241" s="4" t="str">
        <f>IF(S241="","",IF(ISNUMBER(N241),VLOOKUP(S241,NySiB!$A$2:$K$16,DK241),""))</f>
        <v/>
      </c>
      <c r="AY241" s="4" t="str">
        <f>IF(T241="","",IF(ISNUMBER(N241),VLOOKUP(T241,NySiT!$A$2:$K$32,DK241),""))</f>
        <v/>
      </c>
      <c r="AZ241" s="4" t="str">
        <f>IF(Y241="","",IF(ISNUMBER(N241),VLOOKUP(Y241,NyVs!$A$2:$K$86,DK241),""))</f>
        <v/>
      </c>
      <c r="BA241" s="4" t="str">
        <f>IF(AI241="","",IF(ISNUMBER(N241),VLOOKUP(AI241,NyPp!$A$2:$K$202,DK241),""))</f>
        <v/>
      </c>
      <c r="BB241" s="4" t="str">
        <f>IF(AND(ISNUMBER(AJ241),ISNUMBER(AK241),ISNUMBER(AL241),ISNUMBER(AM241),DK241&lt;8),IF(COUNTIF(O241,0)+COUNTIF(P241,0)+COUNTIF(AA241,0)+COUNTIF(Z241,0)&gt;1,"",VLOOKUP(AJ241+AK241+AL241+AM241,NyIGS!$A$2:$K$78,DK241)),IF(AND(ISNUMBER(AJ241),ISNUMBER(AL241),ISNUMBER(AM241),ISNUMBER(AS241),DK241&gt;7),IF(COUNTIF(O241,0)+COUNTIF(AA241,0)+COUNTIF(Z241,0)+AND(COUNTIF(W241,0),COUNTIF(X241,0))&gt;1,"",VLOOKUP(AJ241+AL241+AM241+AS241,NyIGS!$A$2:$K$78,DK241)),""))</f>
        <v/>
      </c>
      <c r="BC241" s="4" t="str">
        <f>IF(AND(ISNUMBER(AJ241),ISNUMBER(AN241),ISNUMBER(AT241),DK241&lt;8),IF(COUNTIF(O241,0)+COUNTIF(U241,0)+COUNTIF(AE241,0)&gt;1,"",VLOOKUP(AJ241+AN241+AT241,NyIRS!$A$2:$K$59,DK241)),IF(AND(ISNUMBER(AJ241),ISNUMBER(AQ241),DK241&gt;7),IF(COUNTIF(O241,0)+COUNTIF(W241,0)&gt;1,"",VLOOKUP(AJ241+AQ241,NyIRS!$A$2:$K$59,DK241)),""))</f>
        <v/>
      </c>
      <c r="BD241" s="4" t="str">
        <f>IF(AND(ISNUMBER(AK241),ISNUMBER(AL241),ISNUMBER(AM241),DK241&lt;8),IF(COUNTIF(P241,0)+COUNTIF(AA241,0)+COUNTIF(Z241,0)&gt;1,"",VLOOKUP(AK241+AL241+AM241,NyIES!$A$2:$K$59,DK241)),IF(AND(ISNUMBER(AL241),ISNUMBER(AM241),ISNUMBER(AR241),DK241&gt;7),IF(COUNTIF(AA241,0)+COUNTIF(Z241,0)+COUNTIF(X241,0)&gt;1,"",VLOOKUP(AL241+AM241+AR241,NyIES!$A$2:$K$59,DK241)),""))</f>
        <v/>
      </c>
      <c r="BE241" s="4" t="str">
        <f>IF(AND(ISNUMBER(AJ241),ISNUMBER(AP241),ISNUMBER(AU241),DK241&lt;8),IF(COUNTIF(O241,0)+AND(COUNTIF(U241,0),COUNTIF(V241,0))+COUNTIF(AD241,0)&gt;1,"",VLOOKUP(AJ241+AP241+AU241,NyISI!$A$2:$K$59,DK241)),IF(AND(ISNUMBER(AS241),ISNUMBER(AU241),ISNUMBER(AV241),DK241=8),IF(COUNTIF(AD241,0)+COUNTIF(Q241,0)+AND(COUNTIF(W241,0),COUNTIF(X241,0))&gt;1,"",VLOOKUP(AS241+AU241+AV241,NyISI!$A$2:$K$59,DK241)),IF(AND(ISNUMBER(AS241),ISNUMBER(AV241),DK241&gt;8),IF(COUNTIF(Q241,0)+AND(COUNTIF(W241,0),COUNTIF(X241,0))&gt;1,"",VLOOKUP(AS241+AV241,NyISI!$A$2:$K$59,DK241)),"")))</f>
        <v/>
      </c>
      <c r="BF241" s="4" t="str">
        <f>IF(AND(ISNUMBER(AT241),ISNUMBER(AK241),ISNUMBER(AL241),ISNUMBER(AM241),DK241&lt;8),IF(COUNTIF(P241,0)+COUNTIF(AA241,0)+COUNTIF(Z241,0)+COUNTIF(AE241,0)&gt;1,"",VLOOKUP(AT241+AK241+AL241+AM241,NyISS!$A$2:$G$78,DK241)),"")</f>
        <v/>
      </c>
      <c r="BG241" s="4" t="str">
        <f>IF(AND(ISNUMBER(AJ241),ISNUMBER(AL241),ISNUMBER(AM241),DK241&gt;7),IF(COUNTIF(O241,0)+COUNTIF(AA241,0)+COUNTIF(Z241,0)&gt;1,"",VLOOKUP(AJ241+AL241+AM241,NyISM!$A$2:$K$59,DK241)),"")</f>
        <v/>
      </c>
      <c r="BH241" s="4" t="str">
        <f>IF(AND(ISNUMBER(AY241),ISNUMBER(AZ241)),IF(COUNTIF(T241,0)+COUNTIF(Y241,0)&gt;1,"",VLOOKUP(AY241+AZ241,NyIAM!$A$2:$K$40,DK241)),"")</f>
        <v/>
      </c>
      <c r="BJ241" s="4" t="str">
        <f>IF(ISNUMBER(BB241),VLOOKUP(BB241,Percentil!$A$2:$B$122,2,1),"")</f>
        <v/>
      </c>
      <c r="BK241" s="4" t="str">
        <f>IF(ISNUMBER(BC241),VLOOKUP(BC241,Percentil!$A$2:$B$122,2,1),"")</f>
        <v/>
      </c>
      <c r="BL241" s="4" t="str">
        <f>IF(ISNUMBER(BD241),VLOOKUP(BD241,Percentil!$A$2:$B$122,2,1),"")</f>
        <v/>
      </c>
      <c r="BM241" s="4" t="str">
        <f>IF(ISNUMBER(BE241),VLOOKUP(BE241,Percentil!$A$2:$B$122,2,1),"")</f>
        <v/>
      </c>
      <c r="BN241" s="4" t="str">
        <f>IF(ISNUMBER(BF241),VLOOKUP(BF241,Percentil!$A$2:$B$122,2,1),"")</f>
        <v/>
      </c>
      <c r="BO241" s="4" t="str">
        <f>IF(ISNUMBER(BG241),VLOOKUP(BG241,Percentil!$A$2:$B$122,2,1),"")</f>
        <v/>
      </c>
      <c r="BP241" s="4" t="str">
        <f>IF(ISNUMBER(BH241),VLOOKUP(BH241,Percentil!$A$2:$B$122,2,1),"")</f>
        <v/>
      </c>
      <c r="BQ241" s="4" t="str">
        <f>IF(AND(ISNUMBER(AJ241),ISNUMBER(DK241)),IF(AJ241-VLOOKUP(BI241,NyFi!$L$2:$V$4,DK241,1)&lt;1,1 &amp; " - " &amp; AJ241+VLOOKUP(BI241,NyFi!$L$2:$V$4,DK241,1),IF(AJ241+VLOOKUP(BI241,NyFi!$L$2:$V$4,DK241,1)&gt;19,AJ241-VLOOKUP(BI241,NyFi!$L$2:$V$4,DK241,1) &amp; " - " &amp; 19,AJ241-VLOOKUP(BI241,NyFi!$L$2:$V$4,DK241,1) &amp; " - " &amp; AJ241+VLOOKUP(BI241,NyFi!$L$2:$V$4,DK241,1))),"")</f>
        <v/>
      </c>
      <c r="BR241" s="4" t="str">
        <f>IF(AND(ISNUMBER(DK241),DK241&lt;8),IF(AND(ISNUMBER(AK241),ISNUMBER(DK241)),IF(AK241-VLOOKUP(BI241,NyGs!$L$2:$V$4,DK241,1)&lt;1,1 &amp; " - " &amp; AK241+VLOOKUP(BI241,NyGs!$L$2:$V$4,DK241,1),IF(AK241+VLOOKUP(BI241,NyGs!$L$2:$V$4,DK241,1)&gt;19,AK241-VLOOKUP(BI241,NyGs!$L$2:$V$4,DK241,1) &amp; " - " &amp; 19,AK241-VLOOKUP(BI241,NyGs!$L$2:$V$4,DK241,1) &amp; " - " &amp; AK241+VLOOKUP(BI241,NyGs!$L$2:$V$4,DK241,1))),""),"")</f>
        <v/>
      </c>
      <c r="BS241" s="4" t="str">
        <f>IF(AND(ISNUMBER(AL241),ISNUMBER(DK241)),IF(AL241-VLOOKUP(BI241,NyRm!$L$2:$V$4,DK241,1)&lt;1,1 &amp; " - " &amp; AL241+VLOOKUP(BI241,NyRm!$L$2:$V$4,DK241,1),IF(AL241+VLOOKUP(BI241,NyRm!$L$2:$V$4,DK241,1)&gt;19,AL241-VLOOKUP(BI241,NyRm!$L$2:$V$4,DK241,1) &amp; " - " &amp; 19,AL241-VLOOKUP(BI241,NyRm!$L$2:$V$4,DK241,1) &amp; " - " &amp; AL241+VLOOKUP(BI241,NyRm!$L$2:$V$4,DK241,1))),"")</f>
        <v/>
      </c>
      <c r="BT241" s="4" t="str">
        <f>IF(AND(ISNUMBER(AM241),ISNUMBER(DK241)),IF(AM241-VLOOKUP(BI241,NyFm!$L$2:$V$4,DK241,1)&lt;1,1 &amp; " - " &amp; AM241+VLOOKUP(BI241,NyFm!$L$2:$V$4,DK241,1),IF(AM241+VLOOKUP(BI241,NyFm!$L$2:$V$4,DK241,1)&gt;19,AM241-VLOOKUP(BI241,NyFm!$L$2:$V$4,DK241,1) &amp; " - " &amp; 19,AM241-VLOOKUP(BI241,NyFm!$L$2:$V$4,DK241,1) &amp; " - " &amp; AM241+VLOOKUP(BI241,NyFm!$L$2:$V$4,DK241,1))),"")</f>
        <v/>
      </c>
      <c r="BU241" s="4" t="str">
        <f>IF(AND(ISNUMBER(DK241),DK241&lt;8),IF(AND(ISNUMBER(AN241),ISNUMBER(DK241)),IF(AN241-VLOOKUP(BI241,NyLi1R!$L$2:$V$4,DK241,1)&lt;1,1 &amp; " - " &amp; AN241+VLOOKUP(BI241,NyLi1R!$L$2:$V$4,DK241,1),IF(AN241+VLOOKUP(BI241,NyLi1R!$L$2:$V$4,DK241,1)&gt;19,AN241-VLOOKUP(BI241,NyLi1R!$L$2:$V$4,DK241,1) &amp; " - " &amp; 19,AN241-VLOOKUP(BI241,NyLi1R!$L$2:$V$4,DK241,1) &amp; " - " &amp; AN241+VLOOKUP(BI241,NyLi1R!$L$2:$V$4,DK241,1))),""),"")</f>
        <v/>
      </c>
      <c r="BV241" s="4" t="str">
        <f>IF(AND(ISNUMBER(DK241),DK241&lt;8),IF(AND(ISNUMBER(AO241),ISNUMBER(DK241)),IF(AO241-VLOOKUP(BI241,NyLi1E!$L$2:$V$4,DK241,1)&lt;1,1 &amp; " - " &amp; AO241+VLOOKUP(BI241,NyLi1E!$L$2:$V$4,DK241,1),IF(AO241+VLOOKUP(BI241,NyLi1E!$L$2:$V$4,DK241,1)&gt;19,AO241-VLOOKUP(BI241,NyLi1E!$L$2:$V$4,DK241,1) &amp; " - " &amp; 19,AO241-VLOOKUP(BI241,NyLi1E!$L$2:$V$4,DK241,1) &amp; " - " &amp; AO241+VLOOKUP(BI241,NyLi1E!$L$2:$V$4,DK241,1))),""),"")</f>
        <v/>
      </c>
      <c r="BW241" s="4" t="str">
        <f>IF(AND(ISNUMBER(DK241),DK241&lt;8),IF(AND(ISNUMBER(AP241),ISNUMBER(DK241)),IF(AP241-VLOOKUP(BI241,NyLi1T!$L$2:$V$4,DK241,1)&lt;1,1 &amp; " - " &amp; AP241+VLOOKUP(BI241,NyLi1T!$L$2:$V$4,DK241,1),IF(AP241+VLOOKUP(BI241,NyLi1T!$L$2:$V$4,DK241,1)&gt;19,AP241-VLOOKUP(BI241,NyLi1T!$L$2:$V$4,DK241,1) &amp; " - " &amp; 19,AP241-VLOOKUP(BI241,NyLi1T!$L$2:$V$4,DK241,1) &amp; " - " &amp; AP241+VLOOKUP(BI241,NyLi1T!$L$2:$V$4,DK241,1))),""),"")</f>
        <v/>
      </c>
      <c r="BX241" s="4" t="str">
        <f>IF(AND(ISNUMBER(DK241),DK241&gt;7),IF(AND(ISNUMBER(AQ241),ISNUMBER(DK241)),IF(AQ241-VLOOKUP(BI241,NyLi2R!$L$2:$V$4,DK241,1)&lt;1,1 &amp; " - " &amp; AQ241+VLOOKUP(BI241,NyLi2R!$L$2:$V$4,DK241,1),IF(AQ241+VLOOKUP(BI241,NyLi2R!$L$2:$V$4,DK241,1)&gt;19,AQ241-VLOOKUP(BI241,NyLi2R!$L$2:$V$4,DK241,1) &amp; " - " &amp; 19,AQ241-VLOOKUP(BI241,NyLi2R!$L$2:$V$4,DK241,1) &amp; " - " &amp; AQ241+VLOOKUP(BI241,NyLi2R!$L$2:$V$4,DK241,1))),""),"")</f>
        <v/>
      </c>
      <c r="BY241" s="4" t="str">
        <f>IF(AND(ISNUMBER(DK241),DK241&gt;7),IF(AND(ISNUMBER(AR241),ISNUMBER(DK241)),IF(AR241-VLOOKUP(BI241,NyLi2E!$L$2:$V$4,DK241,1)&lt;1,1 &amp; " - " &amp; AR241+VLOOKUP(BI241,NyLi2E!$L$2:$V$4,DK241,1),IF(AR241+VLOOKUP(BI241,NyLi2E!$L$2:$V$4,DK241,1)&gt;19,AR241-VLOOKUP(BI241,NyLi2E!$L$2:$V$4,DK241,1) &amp; " - " &amp; 19,AR241-VLOOKUP(BI241,NyLi2E!$L$2:$V$4,DK241,1) &amp; " - " &amp; AR241+VLOOKUP(BI241,NyLi2E!$L$2:$V$4,DK241,1))),""),"")</f>
        <v/>
      </c>
      <c r="BZ241" s="4" t="str">
        <f>IF(AND(ISNUMBER(DK241),DK241&gt;7),IF(AND(ISNUMBER(AS241),ISNUMBER(DK241)),IF(AS241-VLOOKUP(BI241,NyLi2T!$L$2:$V$4,DK241,1)&lt;1,1 &amp; " - " &amp; AS241+VLOOKUP(BI241,NyLi2T!$L$2:$V$4,DK241,1),IF(AS241+VLOOKUP(BI241,NyLi2T!$L$2:$V$4,DK241,1)&gt;19,AS241-VLOOKUP(BI241,NyLi2T!$L$2:$V$4,DK241,1) &amp; " - " &amp; 19,AS241-VLOOKUP(BI241,NyLi2T!$L$2:$V$4,DK241,1) &amp; " - " &amp; AS241+VLOOKUP(BI241,NyLi2T!$L$2:$V$4,DK241,1))),""),"")</f>
        <v/>
      </c>
      <c r="CA241" s="4" t="str">
        <f>IF(AND(ISNUMBER(DK241),DK241&lt;8),IF(AND(ISNUMBER(AT241),ISNUMBER(DK241)),IF(AT241-VLOOKUP(BI241,NySs!$L$2:$V$4,DK241,1)&lt;1,1 &amp; " - " &amp; AT241+VLOOKUP(BI241,NySs!$L$2:$V$4,DK241,1),IF(AT241+VLOOKUP(BI241,NySs!$L$2:$V$4,DK241,1)&gt;19,AT241-VLOOKUP(BI241,NySs!$L$2:$V$4,DK241,1) &amp; " - " &amp; 19,AT241-VLOOKUP(BI241,NySs!$L$2:$V$4,DK241,1) &amp; " - " &amp; AT241+VLOOKUP(BI241,NySs!$L$2:$V$4,DK241,1))),""),"")</f>
        <v/>
      </c>
      <c r="CB241" s="4" t="str">
        <f>IF(AND(ISNUMBER(DK241),DK241&lt;9),IF(AND(ISNUMBER(AU241),ISNUMBER(DK241)),IF(AU241-VLOOKUP(BI241,NyEo!$L$2:$V$4,DK241,1)&lt;1,1 &amp; " - " &amp; AU241+VLOOKUP(BI241,NyEo!$L$2:$V$4,DK241,1),IF(AU241+VLOOKUP(BI241,NyEo!$L$2:$V$4,DK241,1)&gt;19,AU241-VLOOKUP(BI241,NyEo!$L$2:$V$4,DK241,1) &amp; " - " &amp; 19,AU241-VLOOKUP(BI241,NyEo!$L$2:$V$4,DK241,1) &amp; " - " &amp; AU241+VLOOKUP(BI241,NyEo!$L$2:$V$4,DK241,1))),""),"")</f>
        <v/>
      </c>
      <c r="CC241" s="4" t="str">
        <f>IF(AND(ISNUMBER(DK241),DK241&gt;7),IF(AND(ISNUMBER(AV241),ISNUMBER(DK241)),IF(AV241-VLOOKUP(BI241,NyHt!$L$2:$V$4,DK241,1)&lt;1,1 &amp; " - " &amp; AV241+VLOOKUP(BI241,NyHt!$L$2:$V$4,DK241,1),IF(AV241+VLOOKUP(BI241,NyHt!$L$2:$V$4,DK241,1)&gt;19,AV241-VLOOKUP(BI241,NyHt!$L$2:$V$4,DK241,1) &amp; " - " &amp; 19,AV241-VLOOKUP(BI241,NyHt!$L$2:$V$4,DK241,1) &amp; " - " &amp; AV241+VLOOKUP(BI241,NyHt!$L$2:$V$4,DK241,1))),""),"")</f>
        <v/>
      </c>
      <c r="CD241" s="4" t="str">
        <f>IF(AND(ISNUMBER(AW241),ISNUMBER(DK241)),IF(AW241-VLOOKUP(BI241,NySiF!$L$2:$V$4,DK241,1)&lt;1,1 &amp; " - " &amp; AW241+VLOOKUP(BI241,NySiF!$L$2:$V$4,DK241,1),IF(AW241+VLOOKUP(BI241,NySiF!$L$2:$V$4,DK241,1)&gt;19,AW241-VLOOKUP(BI241,NySiF!$L$2:$V$4,DK241,1) &amp; " - " &amp; 19,AW241-VLOOKUP(BI241,NySiF!$L$2:$V$4,DK241,1) &amp; " - " &amp; AW241+VLOOKUP(BI241,NySiF!$L$2:$V$4,DK241,1))),"")</f>
        <v/>
      </c>
      <c r="CE241" s="4" t="str">
        <f>IF(AND(ISNUMBER(AX241),ISNUMBER(DK241)),IF(AX241-VLOOKUP(BI241,NySiB!$L$2:$V$4,DK241,1)&lt;1,1 &amp; " - " &amp; AX241+VLOOKUP(BI241,NySiB!$L$2:$V$4,DK241,1),IF(AX241+VLOOKUP(BI241,NySiB!$L$2:$V$4,DK241,1)&gt;19,AX241-VLOOKUP(BI241,NySiB!$L$2:$V$4,DK241,1) &amp; " - " &amp; 19,AX241-VLOOKUP(BI241,NySiB!$L$2:$V$4,DK241,1) &amp; " - " &amp; AX241+VLOOKUP(BI241,NySiB!$L$2:$V$4,DK241,1))),"")</f>
        <v/>
      </c>
      <c r="CF241" s="4" t="str">
        <f>IF(AND(ISNUMBER(AY241),ISNUMBER(DK241)),IF(AY241-VLOOKUP(BI241,NySiT!$L$2:$V$4,DK241,1)&lt;1,1 &amp; " - " &amp; AY241+VLOOKUP(BI241,NySiT!$L$2:$V$4,DK241,1),IF(AY241+VLOOKUP(BI241,NySiT!$L$2:$V$4,DK241,1)&gt;19,AY241-VLOOKUP(BI241,NySiT!$L$2:$V$4,DK241,1) &amp; " - " &amp; 19,AY241-VLOOKUP(BI241,NySiT!$L$2:$V$4,DK241,1) &amp; " - " &amp; AY241+VLOOKUP(BI241,NySiT!$L$2:$V$4,DK241,1))),"")</f>
        <v/>
      </c>
      <c r="CG241" s="4" t="str">
        <f>IF(AND(ISNUMBER(AZ241),ISNUMBER(DK241)),IF(AZ241-VLOOKUP(BI241,NyVs!$L$2:$V$4,DK241,1)&lt;1,1 &amp; " - " &amp; AZ241+VLOOKUP(BI241,NyVs!$L$2:$V$4,DK241,1),IF(AZ241+VLOOKUP(BI241,NyVs!$L$2:$V$4,DK241,1)&gt;19,AZ241-VLOOKUP(BI241,NyVs!$L$2:$V$4,DK241,1) &amp; " - " &amp; 19,AZ241-VLOOKUP(BI241,NyVs!$L$2:$V$4,DK241,1) &amp; " - " &amp; AZ241+VLOOKUP(BI241,NyVs!$L$2:$V$4,DK241,1))),"")</f>
        <v/>
      </c>
      <c r="CH241" s="4" t="str">
        <f>IF(AND(ISNUMBER(BA241),ISNUMBER(DK241)),IF(BA241-VLOOKUP(BI241,NyPp!$L$2:$V$4,DK241,1)&lt;1,1 &amp; " - " &amp; BA241+VLOOKUP(BI241,NyPp!$L$2:$V$4,DK241,1),IF(BA241+VLOOKUP(BI241,NyPp!$L$2:$V$4,DK241,1)&gt;19,BA241-VLOOKUP(BI241,NyPp!$L$2:$V$4,DK241,1) &amp; " - " &amp; 19,BA241-VLOOKUP(BI241,NyPp!$L$2:$V$4,DK241,1) &amp; " - " &amp; BA241+VLOOKUP(BI241,NyPp!$L$2:$V$4,DK241,1))),"")</f>
        <v/>
      </c>
      <c r="CI241" s="4" t="str">
        <f>IF(AND(ISNUMBER(BB241),ISNUMBER(DK241)),IF(BB241-VLOOKUP(BI241,NyIGS!$L$2:$V$4,DK241,1)&lt;40,40 &amp; " - " &amp; BB241+VLOOKUP(BI241,NyIGS!$L$2:$V$4,DK241,1),IF(BB241+VLOOKUP(BI241,NyIGS!$L$2:$V$4,DK241,1)&gt;160,BB241-VLOOKUP(BI241,NyIGS!$L$2:$V$4,DK241,1) &amp; " - " &amp; 160,BB241-VLOOKUP(BI241,NyIGS!$L$2:$V$4,DK241,1) &amp; " - " &amp; BB241+VLOOKUP(BI241,NyIGS!$L$2:$V$4,DK241,1))),"")</f>
        <v/>
      </c>
      <c r="CJ241" s="4" t="str">
        <f>IF(AND(ISNUMBER(BC241),ISNUMBER(DK241)),IF(BC241-VLOOKUP(BI241,NyIRS!$L$2:$V$4,DK241,1)&lt;40,40 &amp; " - " &amp; BC241+VLOOKUP(BI241,NyIRS!$L$2:$V$4,DK241,1),IF(BC241+VLOOKUP(BI241,NyIRS!$L$2:$V$4,DK241,1)&gt;160,BC241-VLOOKUP(BI241,NyIRS!$L$2:$V$4,DK241,1) &amp; " - " &amp; 160,BC241-VLOOKUP(BI241,NyIRS!$L$2:$V$4,DK241,1) &amp; " - " &amp; BC241+VLOOKUP(BI241,NyIRS!$L$2:$V$4,DK241,1))),"")</f>
        <v/>
      </c>
      <c r="CK241" s="4" t="str">
        <f>IF(AND(ISNUMBER(BD241),ISNUMBER(DK241)),IF(BD241-VLOOKUP(BI241,NyIES!$L$2:$V$4,DK241,1)&lt;40,40 &amp; " - " &amp; BD241+VLOOKUP(BI241,NyIES!$L$2:$V$4,DK241,1),IF(BD241+VLOOKUP(BI241,NyIES!$L$2:$V$4,DK241,1)&gt;160,BD241-VLOOKUP(BI241,NyIES!$L$2:$V$4,DK241,1) &amp; " - " &amp; 160,BD241-VLOOKUP(BI241,NyIES!$L$2:$V$4,DK241,1) &amp; " - " &amp; BD241+VLOOKUP(BI241,NyIES!$L$2:$V$4,DK241,1))),"")</f>
        <v/>
      </c>
      <c r="CL241" s="4" t="str">
        <f>IF(AND(ISNUMBER(BE241),ISNUMBER(DK241)),IF(BE241-VLOOKUP(BI241,NyISI!$L$2:$V$4,DK241,1)&lt;40,40 &amp; " - " &amp; BE241+VLOOKUP(BI241,NyISI!$L$2:$V$4,DK241,1),IF(BE241+VLOOKUP(BI241,NyISI!$L$2:$V$4,DK241,1)&gt;160,BE241-VLOOKUP(BI241,NyISI!$L$2:$V$4,DK241,1) &amp; " - " &amp; 160,BE241-VLOOKUP(BI241,NyISI!$L$2:$V$4,DK241,1) &amp; " - " &amp; BE241+VLOOKUP(BI241,NyISI!$L$2:$V$4,DK241,1))),"")</f>
        <v/>
      </c>
      <c r="CM241" s="4" t="str">
        <f>IF(AND(ISNUMBER(DK241),DK241&lt;8),IF(AND(ISNUMBER(BF241),ISNUMBER(DK241)),IF(BF241-VLOOKUP(BI241,NyISS!$L$2:$V$4,DK241,1)&lt;40,40 &amp; " - " &amp; BF241+VLOOKUP(BI241,NyISS!$L$2:$V$4,DK241,1),IF(BF241+VLOOKUP(BI241,NyISS!$L$2:$V$4,DK241,1)&gt;160,BF241-VLOOKUP(BI241,NyISS!$L$2:$V$4,DK241,1) &amp; " - " &amp; 160,BF241-VLOOKUP(BI241,NyISS!$L$2:$V$4,DK241,1) &amp; " - " &amp; BF241+VLOOKUP(BI241,NyISS!$L$2:$V$4,DK241,1))),""),"")</f>
        <v/>
      </c>
      <c r="CN241" s="4" t="str">
        <f>IF(AND(ISNUMBER(DK241),DK241&gt;7),IF(AND(ISNUMBER(BG241),ISNUMBER(DK241)),IF(BG241-VLOOKUP(BI241,NyISM!$L$2:$V$4,DK241,1)&lt;40,40 &amp; " - " &amp; BG241+VLOOKUP(BI241,NyISM!$L$2:$V$4,DK241,1),IF(BG241+VLOOKUP(BI241,NyISM!$L$2:$V$4,DK241,1)&gt;160,BG241-VLOOKUP(BI241,NyISM!$L$2:$V$4,DK241,1) &amp; " - " &amp; 160,BG241-VLOOKUP(BI241,NyISM!$L$2:$V$4,DK241,1) &amp; " - " &amp; BG241+VLOOKUP(BI241,NyISM!$L$2:$V$4,DK241,1))),""),"")</f>
        <v/>
      </c>
      <c r="CO241" s="4" t="str">
        <f>IF(AND(ISNUMBER(BH241),ISNUMBER(DK241)),IF(BH241-VLOOKUP(BI241,NyIAM!$L$2:$V$4,DK241,1)&lt;40,40 &amp; " - " &amp; BH241+VLOOKUP(BI241,NyIAM!$L$2:$V$4,DK241,1),IF(BH241+VLOOKUP(BI241,NyIAM!$L$2:$V$4,DK241,1)&gt;160,BH241-VLOOKUP(BI241,NyIAM!$L$2:$V$4,DK241,1) &amp; " - " &amp; 160,BH241-VLOOKUP(BI241,NyIAM!$L$2:$V$4,DK241,1) &amp; " - " &amp; BH241+VLOOKUP(BI241,NyIAM!$L$2:$V$4,DK241,1))),"")</f>
        <v/>
      </c>
      <c r="CP241" s="4" t="str">
        <f>IF(AF241="","",IF(AND(ISNUMBER(AF241),ISNUMBER(DK241)),IF(VLOOKUP(AF241,NyOm!$A$2:$K$30,DK241,1)=1,"Onormalt få ord",IF(VLOOKUP(AF241,NyOm!$A$2:$K$30,DK241,1)=2,"Färre antal ord än normalt",IF(VLOOKUP(AF241,NyOm!$A$2:$K$30,DK241,1)=3,"Normalt antal ord","")))))</f>
        <v/>
      </c>
      <c r="CQ241" s="4" t="str">
        <f>IF(AB241="","",IF(AND(ISNUMBER(AB241),ISNUMBER(DK241)),IF(VLOOKUP(AB241,NyPbTid!$A$2:$K$218,DK241,1)=1,"Onormalt lång tidsåtgång",IF(VLOOKUP(AB241,NyPbTid!$A$2:$K$218,DK241,1)=2,"Långsammare än normalt",IF(VLOOKUP(AB241,NyPbTid!$A$2:$K$218,DK241,1)=3,"Normal tidsåtgång","")))))</f>
        <v/>
      </c>
      <c r="CR241" s="4" t="str">
        <f>IF(AC241="","",IF(AND(ISNUMBER(AC241),ISNUMBER(DK241)),IF(VLOOKUP(AC241,NyPbFel!$A$2:$K$18,DK241,1)=1,"Onormalt antal fel",IF(VLOOKUP(AC241,NyPbFel!$A$2:$K$18,DK241,1)=2,"Fler fel än normalt",IF(VLOOKUP(AC241,NyPbFel!$A$2:$K$18,DK241,1)=3,"Normalt antal fel","")))))</f>
        <v/>
      </c>
      <c r="CS241" s="4" t="str">
        <f t="shared" si="72"/>
        <v/>
      </c>
      <c r="CT241" s="4" t="str">
        <f>IF(OR(ISNUMBER(CS241),CS241="0**"),IF(ISNUMBER(CS241),CS241/ABS(CS241)*VLOOKUP(1,SignDiff!$A$3:$K$4,DK241,1),VLOOKUP(1,SignDiff!$A$3:$K$4,DK241,1)),"")</f>
        <v/>
      </c>
      <c r="CU241" s="4" t="str">
        <f>IF(OR(ISNUMBER(CS241),CS241="0**"),IF(ISNUMBER(CS241),CS241/ABS(CS241)*VLOOKUP(1,SignDiff!$A$7:$K$8,DK241,1),VLOOKUP(1,SignDiff!$A$7:$K$8,DK241,1)),"")</f>
        <v/>
      </c>
      <c r="CV241" s="4" t="str">
        <f t="shared" si="73"/>
        <v/>
      </c>
      <c r="CW241" s="4" t="str">
        <f t="shared" si="74"/>
        <v/>
      </c>
      <c r="CX241" s="4" t="str">
        <f>IF(OR(ISNUMBER(CS241),CS241="0**"),IF(CS241="0**",VLOOKUP(0,'IRS-IES'!$A$2:$C$43,2,1),IF(CS241&lt;0,VLOOKUP(ABS(CS241),'IRS-IES'!$A$2:$C$43,2,1),VLOOKUP(ABS(CS241),'IRS-IES'!$A$2:$C$43,3,1))),"")</f>
        <v/>
      </c>
      <c r="CY241" s="4" t="str">
        <f t="shared" si="75"/>
        <v/>
      </c>
      <c r="CZ241" s="4" t="str">
        <f>IF(OR(ISNUMBER(CY241),CY241="0**"),IF(ISNUMBER(CY241),CY241/ABS(CY241)*VLOOKUP(2,SignDiff!$A$3:$K$4,DK241,1),VLOOKUP(2,SignDiff!$A$3:$K$4,DK241,1)),"")</f>
        <v/>
      </c>
      <c r="DA241" s="4" t="str">
        <f>IF(OR(ISNUMBER(CY241),CY241="0**"),IF(ISNUMBER(CY241),CY241/ABS(CY241)*VLOOKUP(2,SignDiff!$A$7:$K$8,DK241,1),VLOOKUP(2,SignDiff!$A$7:$K$8,DK241,1)),"")</f>
        <v/>
      </c>
      <c r="DB241" s="4" t="str">
        <f t="shared" si="76"/>
        <v/>
      </c>
      <c r="DC241" s="4" t="str">
        <f t="shared" si="77"/>
        <v/>
      </c>
      <c r="DD241" s="4" t="str">
        <f>IF(OR(ISNUMBER(CY241),CY241="0**"),IF(CY241="0**",VLOOKUP(0,'ISI-ISS'!$A$2:$C$43,2,1),IF(CY241&lt;0,VLOOKUP(ABS(CY241),'ISI-ISS'!$A$2:$C$43,2,1),VLOOKUP(ABS(CY241),'ISI-ISS'!$A$2:$C$43,3,1))),"")</f>
        <v/>
      </c>
      <c r="DE241" s="4" t="str">
        <f t="shared" si="78"/>
        <v/>
      </c>
      <c r="DF241" s="4" t="str">
        <f>IF(OR(ISNUMBER(DE241),DE241="0**"),IF(ISNUMBER(DE241),DE241/ABS(DE241)*VLOOKUP(2,SignDiff!$A$3:$K$4,DK241,1),VLOOKUP(2,SignDiff!$A$3:$K$4,DK241,1)),"")</f>
        <v/>
      </c>
      <c r="DG241" s="4" t="str">
        <f>IF(OR(ISNUMBER(DE241),DE241="0**"),IF(ISNUMBER(DE241),DE241/ABS(DE241)*VLOOKUP(2,SignDiff!$A$7:$K$8,DK241,1),VLOOKUP(2,SignDiff!$A$7:$K$8,DK241,1)),"")</f>
        <v/>
      </c>
      <c r="DH241" s="4" t="str">
        <f t="shared" si="79"/>
        <v/>
      </c>
      <c r="DI241" s="4" t="str">
        <f t="shared" si="80"/>
        <v/>
      </c>
      <c r="DJ241" s="4" t="str">
        <f>IF(OR(ISNUMBER(DE241),DE241="0**"),IF(DE241="0**",VLOOKUP(0,'ISI-ISM'!$A$2:$C$43,2,1),IF(DE241&lt;0,VLOOKUP(ABS(DE241),'ISI-ISM'!$A$2:$C$43,2,1),VLOOKUP(ABS(DE241),'ISI-ISM'!$A$2:$C$43,3,1))),"")</f>
        <v/>
      </c>
      <c r="DK241" s="4" t="str">
        <f>IF(ISERROR(VLOOKUP(N241,age!$A$2:$C$11,2,1)),"",VLOOKUP(N241,age!$A$2:$C$11,2,1))</f>
        <v/>
      </c>
      <c r="DL241" s="4" t="str">
        <f>IF(ISERROR(VLOOKUP(N241,age!$A$2:$C$11,3,1)),"",VLOOKUP(N241,age!$A$2:$C$11,3,1))</f>
        <v/>
      </c>
      <c r="DM241" s="4">
        <f t="shared" si="67"/>
        <v>0</v>
      </c>
      <c r="DN241" s="4">
        <f t="shared" si="68"/>
        <v>0</v>
      </c>
      <c r="DO241" s="4">
        <f t="shared" si="69"/>
        <v>0</v>
      </c>
      <c r="DP241" s="4">
        <f t="shared" si="70"/>
        <v>0</v>
      </c>
      <c r="DQ241" s="4">
        <f t="shared" si="71"/>
        <v>0</v>
      </c>
      <c r="DR241" s="9" t="str">
        <f t="shared" si="81"/>
        <v/>
      </c>
      <c r="DS241" s="9" t="str">
        <f t="shared" si="82"/>
        <v/>
      </c>
      <c r="DT241" s="9" t="str">
        <f t="shared" si="83"/>
        <v/>
      </c>
      <c r="DU241" s="9" t="str">
        <f t="shared" si="84"/>
        <v/>
      </c>
      <c r="DV241" s="9" t="str">
        <f t="shared" si="85"/>
        <v/>
      </c>
      <c r="DW241" s="9" t="str">
        <f t="shared" si="86"/>
        <v/>
      </c>
      <c r="DX241" s="9" t="str">
        <f t="shared" si="87"/>
        <v/>
      </c>
      <c r="DY241" s="9" t="str">
        <f>IF(AND(ISNUMBER(AJ241),ISNUMBER(DK241)),IF(AJ241-VLOOKUP(BI241,NyFi!$L$2:$V$4,DK241,1)&lt;1,1,AJ241-VLOOKUP(BI241,NyFi!$L$2:$V$4,DK241,1)),"")</f>
        <v/>
      </c>
      <c r="DZ241" s="9" t="str">
        <f>IF(AND(ISNUMBER(DK241),DK241&lt;8),IF(AND(ISNUMBER(AK241),ISNUMBER(DK241)),IF(AK241-VLOOKUP(BI241,NyGs!$L$2:$V$4,DK241,1)&lt;1,1,AK241-VLOOKUP(BI241,NyGs!$L$2:$V$4,DK241,1)),""),"")</f>
        <v/>
      </c>
      <c r="EA241" s="9" t="str">
        <f>IF(AND(ISNUMBER(AL241),ISNUMBER(DK241)),IF(AL241-VLOOKUP(BI241,NyRm!$L$2:$V$4,DK241,1)&lt;1,1,AL241-VLOOKUP(BI241,NyRm!$L$2:$V$4,DK241,1)),"")</f>
        <v/>
      </c>
      <c r="EB241" s="9" t="str">
        <f>IF(AND(ISNUMBER(AM241),ISNUMBER(DK241)),IF(AM241-VLOOKUP(BI241,NyFm!$L$2:$V$4,DK241,1)&lt;1,1,AM241-VLOOKUP(BI241,NyFm!$L$2:$V$4,DK241,1)),"")</f>
        <v/>
      </c>
      <c r="EC241" s="9" t="str">
        <f>IF(AND(ISNUMBER(DK241),DK241&lt;8),IF(AND(ISNUMBER(AN241),ISNUMBER(DK241)),IF(AN241-VLOOKUP(BI241,NyLi1R!$L$2:$V$4,DK241,1)&lt;1,1,AN241-VLOOKUP(BI241,NyLi1R!$L$2:$V$4,DK241,1)),""),"")</f>
        <v/>
      </c>
      <c r="ED241" s="9" t="str">
        <f>IF(AND(ISNUMBER(DK241),DK241&lt;8),IF(AND(ISNUMBER(AO241),ISNUMBER(DK241)),IF(AO241-VLOOKUP(BI241,NyLi1E!$L$2:$V$4,DK241,1)&lt;1,1,AO241-VLOOKUP(BI241,NyLi1E!$L$2:$V$4,DK241,1)),""),"")</f>
        <v/>
      </c>
      <c r="EE241" s="9" t="str">
        <f>IF(AND(ISNUMBER(DK241),DK241&lt;8),IF(AND(ISNUMBER(AP241),ISNUMBER(DK241)),IF(AP241-VLOOKUP(BI241,NyLi1T!$L$2:$V$4,DK241,1)&lt;1,1,AP241-VLOOKUP(BI241,NyLi1T!$L$2:$V$4,DK241,1)),""),"")</f>
        <v/>
      </c>
      <c r="EF241" s="9" t="str">
        <f>IF(AND(ISNUMBER(DK241),DK241&gt;7),IF(AND(ISNUMBER(AQ241),ISNUMBER(DK241)),IF(AQ241-VLOOKUP(BI241,NyLi2R!$L$2:$V$4,DK241,1)&lt;1,1,AQ241-VLOOKUP(BI241,NyLi2R!$L$2:$V$4,DK241,1)),""),"")</f>
        <v/>
      </c>
      <c r="EG241" s="9" t="str">
        <f>IF(AND(ISNUMBER(DK241),DK241&gt;7),IF(AND(ISNUMBER(AR241),ISNUMBER(DK241)),IF(AR241-VLOOKUP(BI241,NyLi2E!$L$2:$V$4,DK241,1)&lt;1,1,AR241-VLOOKUP(BI241,NyLi2E!$L$2:$V$4,DK241,1)),""),"")</f>
        <v/>
      </c>
      <c r="EH241" s="9" t="str">
        <f>IF(AND(ISNUMBER(DK241),DK241&gt;7),IF(AND(ISNUMBER(AS241),ISNUMBER(DK241)),IF(AS241-VLOOKUP(BI241,NyLi2T!$L$2:$V$4,DK241,1)&lt;1,1,AS241-VLOOKUP(BI241,NyLi2T!$L$2:$V$4,DK241,1)),""),"")</f>
        <v/>
      </c>
      <c r="EI241" s="9" t="str">
        <f>IF(AND(ISNUMBER(DK241),DK241&lt;8),IF(AND(ISNUMBER(AT241),ISNUMBER(DK241)),IF(AT241-VLOOKUP(BI241,NySs!$L$2:$V$4,DK241,1)&lt;1,1,AT241-VLOOKUP(BI241,NySs!$L$2:$V$4,DK241,1)),""),"")</f>
        <v/>
      </c>
      <c r="EJ241" s="9" t="str">
        <f>IF(AND(ISNUMBER(DK241),DK241&lt;9),IF(AND(ISNUMBER(AU241),ISNUMBER(DK241)),IF(AU241-VLOOKUP(BI241,NyEo!$L$2:$V$4,DK241,1)&lt;1,1,AU241-VLOOKUP(BI241,NyEo!$L$2:$V$4,DK241,1)),""),"")</f>
        <v/>
      </c>
      <c r="EK241" s="9" t="str">
        <f>IF(AND(ISNUMBER(DK241),DK241&gt;7),IF(AND(ISNUMBER(AV241),ISNUMBER(DK241)),IF(AV241-VLOOKUP(BI241,NyHt!$L$2:$V$4,DK241,1)&lt;1,1,AV241-VLOOKUP(BI241,NyHt!$L$2:$V$4,DK241,1)),""),"")</f>
        <v/>
      </c>
      <c r="EL241" s="9" t="str">
        <f>IF(AND(ISNUMBER(AW241),ISNUMBER(DK241)),IF(AW241-VLOOKUP(BI241,NySiF!$L$2:$V$4,DK241,1)&lt;1,1,AW241-VLOOKUP(BI241,NySiF!$L$2:$V$4,DK241,1)),"")</f>
        <v/>
      </c>
      <c r="EM241" s="9" t="str">
        <f>IF(AND(ISNUMBER(AX241),ISNUMBER(DK241)),IF(AX241-VLOOKUP(BI241,NySiB!$L$2:$V$4,DK241,1)&lt;1,1,AX241-VLOOKUP(BI241,NySiB!$L$2:$V$4,DK241,1)),"")</f>
        <v/>
      </c>
      <c r="EN241" s="9" t="str">
        <f>IF(AND(ISNUMBER(AY241),ISNUMBER(DK241)),IF(AY241-VLOOKUP(BI241,NySiT!$L$2:$V$4,DK241,1)&lt;1,1,AY241-VLOOKUP(BI241,NySiT!$L$2:$V$4,DK241,1)),"")</f>
        <v/>
      </c>
      <c r="EO241" s="9" t="str">
        <f>IF(AND(ISNUMBER(AZ241),ISNUMBER(DK241)),IF(AZ241-VLOOKUP(BI241,NyVs!$L$2:$V$4,DK241,1)&lt;1,1,AZ241-VLOOKUP(BI241,NyVs!$L$2:$V$4,DK241,1)),"")</f>
        <v/>
      </c>
      <c r="EP241" s="9" t="str">
        <f>IF(AND(ISNUMBER(BA241),ISNUMBER(DK241)),IF(BA241-VLOOKUP(BI241,NyPp!$L$2:$V$4,DK241,1)&lt;1,1,BA241-VLOOKUP(BI241,NyPp!$L$2:$V$4,DK241,1)),"")</f>
        <v/>
      </c>
      <c r="EQ241" s="9" t="str">
        <f>IF(AND(ISNUMBER(BB241),ISNUMBER(DK241)),IF(BB241-VLOOKUP(BI241,NyIGS!$L$2:$V$4,DK241,1)&lt;40,40,BB241-VLOOKUP(BI241,NyIGS!$L$2:$V$4,DK241,1)),"")</f>
        <v/>
      </c>
      <c r="ER241" s="9" t="str">
        <f>IF(AND(ISNUMBER(BC241),ISNUMBER(DK241)),IF(BC241-VLOOKUP(BI241,NyIRS!$L$2:$V$4,DK241,1)&lt;40,40,BC241-VLOOKUP(BI241,NyIRS!$L$2:$V$4,DK241,1)),"")</f>
        <v/>
      </c>
      <c r="ES241" s="9" t="str">
        <f>IF(AND(ISNUMBER(BD241),ISNUMBER(DK241)),IF(BD241-VLOOKUP(BI241,NyIES!$L$2:$V$4,DK241,1)&lt;40,40,BD241-VLOOKUP(BI241,NyIES!$L$2:$V$4,DK241,1)),"")</f>
        <v/>
      </c>
      <c r="ET241" s="9" t="str">
        <f>IF(AND(ISNUMBER(BE241),ISNUMBER(DK241)),IF(BE241-VLOOKUP(BI241,NyISI!$L$2:$V$4,DK241,1)&lt;40,40,BE241-VLOOKUP(BI241,NyISI!$L$2:$V$4,DK241,1)),"")</f>
        <v/>
      </c>
      <c r="EU241" s="9" t="str">
        <f>IF(AND(ISNUMBER(DK241),DK241&lt;8),IF(AND(ISNUMBER(BF241),ISNUMBER(DK241)),IF(BF241-VLOOKUP(BI241,NyISS!$L$2:$V$4,DK241,1)&lt;40,40,BF241-VLOOKUP(BI241,NyISS!$L$2:$V$4,DK241,1)),""),"")</f>
        <v/>
      </c>
      <c r="EV241" s="9" t="str">
        <f>IF(AND(ISNUMBER(DK241),DK241&gt;7),IF(AND(ISNUMBER(BG241),ISNUMBER(DK241)),IF(BG241-VLOOKUP(BI241,NyISM!$L$2:$V$4,DK241,1)&lt;40,40,BG241-VLOOKUP(BI241,NyISM!$L$2:$V$4,DK241,1)),""),"")</f>
        <v/>
      </c>
      <c r="EW241" s="9" t="str">
        <f>IF(AND(ISNUMBER(BH241),ISNUMBER(DK241)),IF(BH241-VLOOKUP(BI241,NyIAM!$L$2:$V$4,DK241,1)&lt;40,40,BH241-VLOOKUP(BI241,NyIAM!$L$2:$V$4,DK241,1)),"")</f>
        <v/>
      </c>
      <c r="EX241" s="9" t="str">
        <f>IF(AND(ISNUMBER(AJ241),ISNUMBER(DK241)),IF(AJ241+VLOOKUP(BI241,NyFi!$L$2:$V$4,DK241,1)&gt;19,19,AJ241+VLOOKUP(BI241,NyFi!$L$2:$V$4,DK241,1)),"")</f>
        <v/>
      </c>
      <c r="EY241" s="9" t="str">
        <f>IF(AND(ISNUMBER(DK241),DK241&lt;8),IF(AND(ISNUMBER(AK241),ISNUMBER(DK241)),IF(AK241+VLOOKUP(BI241,NyGs!$L$2:$V$4,DK241,1)&gt;19,19,AK241+VLOOKUP(BI241,NyGs!$L$2:$V$4,DK241,1)),""),"")</f>
        <v/>
      </c>
      <c r="EZ241" s="9" t="str">
        <f>IF(AND(ISNUMBER(AL241),ISNUMBER(DK241)),IF(AL241+VLOOKUP(BI241,NyRm!$L$2:$V$4,DK241,1)&gt;19,19,AL241+VLOOKUP(BI241,NyRm!$L$2:$V$4,DK241,1)),"")</f>
        <v/>
      </c>
      <c r="FA241" s="9" t="str">
        <f>IF(AND(ISNUMBER(AM241),ISNUMBER(DK241)),IF(AM241+VLOOKUP(BI241,NyFm!$L$2:$V$4,DK241,1)&gt;19,19,AM241+VLOOKUP(BI241,NyFm!$L$2:$V$4,DK241,1)),"")</f>
        <v/>
      </c>
      <c r="FB241" s="9" t="str">
        <f>IF(AND(ISNUMBER(DK241),DK241&lt;8),IF(AND(ISNUMBER(AN241),ISNUMBER(DK241)),IF(AN241+VLOOKUP(BI241,NyLi1R!$L$2:$V$4,DK241,1)&gt;19,19,AN241+VLOOKUP(BI241,NyLi1R!$L$2:$V$4,DK241,1)),""),"")</f>
        <v/>
      </c>
      <c r="FC241" s="9" t="str">
        <f>IF(AND(ISNUMBER(DK241),DK241&lt;8),IF(AND(ISNUMBER(AO241),ISNUMBER(DK241)),IF(AO241+VLOOKUP(BI241,NyLi1E!$L$2:$V$4,DK241,1)&gt;19,19,AO241+VLOOKUP(BI241,NyLi1E!$L$2:$V$4,DK241,1)),""),"")</f>
        <v/>
      </c>
      <c r="FD241" s="9" t="str">
        <f>IF(AND(ISNUMBER(DK241),DK241&lt;8),IF(AND(ISNUMBER(AP241),ISNUMBER(DK241)),IF(AP241+VLOOKUP(BI241,NyLi1T!$L$2:$V$4,DK241,1)&gt;19,19,AP241+VLOOKUP(BI241,NyLi1T!$L$2:$V$4,DK241,1)),""),"")</f>
        <v/>
      </c>
      <c r="FE241" s="9" t="str">
        <f>IF(AND(ISNUMBER(DK241),DK241&gt;7),IF(AND(ISNUMBER(AQ241),ISNUMBER(DK241)),IF(AQ241+VLOOKUP(BI241,NyLi2R!$L$2:$V$4,DK241,1)&gt;19,19,AQ241+VLOOKUP(BI241,NyLi2R!$L$2:$V$4,DK241,1)),""),"")</f>
        <v/>
      </c>
      <c r="FF241" s="9" t="str">
        <f>IF(AND(ISNUMBER(DK241),DK241&gt;7),IF(AND(ISNUMBER(AR241),ISNUMBER(DK241)),IF(AR241+VLOOKUP(BI241,NyLi2E!$L$2:$V$4,DK241,1)&gt;19,19,AR241+VLOOKUP(BI241,NyLi2E!$L$2:$V$4,DK241,1)),""),"")</f>
        <v/>
      </c>
      <c r="FG241" s="9" t="str">
        <f>IF(AND(ISNUMBER(DK241),DK241&gt;7),IF(AND(ISNUMBER(AS241),ISNUMBER(DK241)),IF(AS241+VLOOKUP(BI241,NyLi2T!$L$2:$V$4,DK241,1)&gt;19,19,AS241+VLOOKUP(BI241,NyLi2T!$L$2:$V$4,DK241,1)),""),"")</f>
        <v/>
      </c>
      <c r="FH241" s="9" t="str">
        <f>IF(AND(ISNUMBER(DK241),DK241&lt;8),IF(AND(ISNUMBER(AT241),ISNUMBER(DK241)),IF(AT241+VLOOKUP(BI241,NySs!$L$2:$V$4,DK241,1)&gt;19,19,AT241+VLOOKUP(BI241,NySs!$L$2:$V$4,DK241,1)),""),"")</f>
        <v/>
      </c>
      <c r="FI241" s="9" t="str">
        <f>IF(AND(ISNUMBER(DK241),DK241&lt;9),IF(AND(ISNUMBER(AU241),ISNUMBER(DK241)),IF(AU241+VLOOKUP(BI241,NyEo!$L$2:$V$4,DK241,1)&gt;19,19,AU241+VLOOKUP(BI241,NyEo!$L$2:$V$4,DK241,1)),""),"")</f>
        <v/>
      </c>
      <c r="FJ241" s="9" t="str">
        <f>IF(AND(ISNUMBER(DK241),DK241&gt;7),IF(AND(ISNUMBER(AV241),ISNUMBER(DK241)),IF(AV241+VLOOKUP(BI241,NyHt!$L$2:$V$4,DK241,1)&gt;19,19,AV241+VLOOKUP(BI241,NyHt!$L$2:$V$4,DK241,1)),""),"")</f>
        <v/>
      </c>
      <c r="FK241" s="9" t="str">
        <f>IF(AND(ISNUMBER(AW241),ISNUMBER(DK241)),IF(AW241+VLOOKUP(BI241,NySiF!$L$2:$V$4,DK241,1)&gt;19,19,AW241+VLOOKUP(BI241,NySiF!$L$2:$V$4,DK241,1)),"")</f>
        <v/>
      </c>
      <c r="FL241" s="9" t="str">
        <f>IF(AND(ISNUMBER(AX241),ISNUMBER(DK241)),IF(AX241+VLOOKUP(BI241,NySiB!$L$2:$V$4,DK241,1)&gt;19,19,AX241+VLOOKUP(BI241,NySiB!$L$2:$V$4,DK241,1)),"")</f>
        <v/>
      </c>
      <c r="FM241" s="9" t="str">
        <f>IF(AND(ISNUMBER(AY241),ISNUMBER(DK241)),IF(AY241+VLOOKUP(BI241,NySiT!$L$2:$V$4,DK241,1)&gt;19,19,AY241+VLOOKUP(BI241,NySiT!$L$2:$V$4,DK241,1)),"")</f>
        <v/>
      </c>
      <c r="FN241" s="9" t="str">
        <f>IF(AND(ISNUMBER(AZ241),ISNUMBER(DK241)),IF(AZ241+VLOOKUP(BI241,NyVs!$L$2:$V$4,DK241,1)&gt;19,19,AZ241+VLOOKUP(BI241,NyVs!$L$2:$V$4,DK241,1)),"")</f>
        <v/>
      </c>
      <c r="FO241" s="9" t="str">
        <f>IF(AND(ISNUMBER(BA241),ISNUMBER(DK241)),IF(BA241+VLOOKUP(BI241,NyPp!$L$2:$V$4,DK241,1)&gt;19,19,BA241+VLOOKUP(BI241,NyPp!$L$2:$V$4,DK241,1)),"")</f>
        <v/>
      </c>
      <c r="FP241" s="9" t="str">
        <f>IF(AND(ISNUMBER(BB241),ISNUMBER(DK241)),IF(BB241+VLOOKUP(BI241,NyIGS!$L$2:$V$4,DK241,1)&gt;160,160,BB241+VLOOKUP(BI241,NyIGS!$L$2:$V$4,DK241,1)),"")</f>
        <v/>
      </c>
      <c r="FQ241" s="9" t="str">
        <f>IF(AND(ISNUMBER(BC241),ISNUMBER(DK241)),IF(BC241+VLOOKUP(BI241,NyIRS!$L$2:$V$4,DK241,1)&gt;160,160,BC241+VLOOKUP(BI241,NyIRS!$L$2:$V$4,DK241,1)),"")</f>
        <v/>
      </c>
      <c r="FR241" s="9" t="str">
        <f>IF(AND(ISNUMBER(BD241),ISNUMBER(DK241)),IF(BD241+VLOOKUP(BI241,NyIES!$L$2:$V$4,DK241,1)&gt;160,160, BD241+VLOOKUP(BI241,NyIES!$L$2:$V$4,DK241,1)),"")</f>
        <v/>
      </c>
      <c r="FS241" s="9" t="str">
        <f>IF(AND(ISNUMBER(BE241),ISNUMBER(DK241)),IF(BE241+VLOOKUP(BI241,NyISI!$L$2:$V$4,DK241,1)&gt;160,160,BE241+VLOOKUP(BI241,NyISI!$L$2:$V$4,DK241,1)),"")</f>
        <v/>
      </c>
      <c r="FT241" s="9" t="str">
        <f>IF(AND(ISNUMBER(DK241),DK241&lt;8),IF(AND(ISNUMBER(BF241),ISNUMBER(DK241)),IF(BF241+VLOOKUP(BI241,NyISS!$L$2:$V$4,DK241,1)&gt;160,160,BF241+VLOOKUP(BI241,NyISS!$L$2:$V$4,DK241,1)),""),"")</f>
        <v/>
      </c>
      <c r="FU241" s="9" t="str">
        <f>IF(AND(ISNUMBER(DK241),DK241&gt;7),IF(AND(ISNUMBER(BG241),ISNUMBER(DK241)),IF(BG241+VLOOKUP(BI241,NyISM!$L$2:$V$4,DK241,1)&gt;160,160,BG241+VLOOKUP(BI241,NyISM!$L$2:$V$4,DK241,1)),""),"")</f>
        <v/>
      </c>
      <c r="FV241" s="9" t="str">
        <f>IF(AND(ISNUMBER(BH241),ISNUMBER(DK241)),IF(BH241+VLOOKUP(BI241,NyIAM!$L$2:$V$4,DK241,1)&gt;160,160,BH241+VLOOKUP(BI241,NyIAM!$L$2:$V$4,DK241,1)),"")</f>
        <v/>
      </c>
    </row>
    <row r="242" spans="1:178" x14ac:dyDescent="0.2">
      <c r="A242" s="51"/>
      <c r="B242" s="51"/>
      <c r="C242" s="51"/>
      <c r="D242" s="51"/>
      <c r="E242" s="51"/>
      <c r="F242" s="51"/>
      <c r="G242" s="51"/>
      <c r="H242" s="51"/>
      <c r="I242" s="51"/>
      <c r="J242" s="52"/>
      <c r="K242" s="52"/>
      <c r="L242" s="53"/>
      <c r="M242" s="53"/>
      <c r="N242" s="58" t="str">
        <f t="shared" si="66"/>
        <v/>
      </c>
      <c r="O242" s="53"/>
      <c r="P242" s="53"/>
      <c r="Q242" s="53"/>
      <c r="R242" s="53"/>
      <c r="S242" s="53"/>
      <c r="T242" s="53"/>
      <c r="U242" s="53"/>
      <c r="V242" s="53"/>
      <c r="W242" s="53"/>
      <c r="X242" s="53"/>
      <c r="Y242" s="53"/>
      <c r="Z242" s="53"/>
      <c r="AA242" s="53"/>
      <c r="AB242" s="53"/>
      <c r="AC242" s="53"/>
      <c r="AD242" s="53"/>
      <c r="AE242" s="53"/>
      <c r="AF242" s="53"/>
      <c r="AG242" s="53"/>
      <c r="AH242" s="53"/>
      <c r="AI242" s="53"/>
      <c r="AJ242" s="4" t="str">
        <f>IF(O242="","",IF(ISNUMBER(N242),VLOOKUP(O242,NyFi!$A$2:$K$40,DK242),""))</f>
        <v/>
      </c>
      <c r="AK242" s="4" t="str">
        <f>IF(P242="","",IF(AND(ISNUMBER(N242),DK242&lt;8),VLOOKUP(P242,NyGs!$A$2:$G$41,DK242),""))</f>
        <v/>
      </c>
      <c r="AL242" s="4" t="str">
        <f>IF(AA242="","",IF(ISNUMBER(N242),VLOOKUP(AA242,NyRm!$A$2:$K$56,DK242),""))</f>
        <v/>
      </c>
      <c r="AM242" s="4" t="str">
        <f>IF(Z242="","",IF(ISNUMBER(N242),VLOOKUP(Z242,NyFm!$A$2:$K$46,DK242),""))</f>
        <v/>
      </c>
      <c r="AN242" s="4" t="str">
        <f>IF(U242="","",IF(AND(ISNUMBER(N242),DK242&lt;8),VLOOKUP(U242,NyLi1R!$A$2:$G$20,DK242),""))</f>
        <v/>
      </c>
      <c r="AO242" s="4" t="str">
        <f>IF(V242="","",IF(AND(ISNUMBER(N242),DK242&lt;8),VLOOKUP(V242,NyLi1E!$A$2:$G$20,DK242),""))</f>
        <v/>
      </c>
      <c r="AP242" s="4" t="str">
        <f>IF(AND(ISNUMBER(N242),ISNUMBER(AN242),ISNUMBER(AO242),DK242&lt;8),VLOOKUP(AN242+AO242,NyLi1T!$A$2:$G$40,DK242),"")</f>
        <v/>
      </c>
      <c r="AQ242" s="4" t="str">
        <f>IF(W242="","",IF(AND(ISNUMBER(N242),DK242&gt;7),VLOOKUP(W242,NyLi2R!$A$2:$K$20,DK242),""))</f>
        <v/>
      </c>
      <c r="AR242" s="4" t="str">
        <f>IF(X242="","",IF(AND(ISNUMBER(N242),DK242&gt;7),VLOOKUP(X242,NyLi2E!$A$2:$K$20,DK242),""))</f>
        <v/>
      </c>
      <c r="AS242" s="4" t="str">
        <f>IF(AND(ISNUMBER(N242),ISNUMBER(AQ242),ISNUMBER(AR242),DK242&gt;7),VLOOKUP(AQ242+AR242,NyLi2T!$A$2:$K$40,DK242),"")</f>
        <v/>
      </c>
      <c r="AT242" s="4" t="str">
        <f>IF(AE242="","",IF(AND(ISNUMBER(N242),DK242&lt;8),VLOOKUP(AE242,NySs!$A$2:$G$28,DK242),""))</f>
        <v/>
      </c>
      <c r="AU242" s="4" t="str">
        <f>IF(AD242="","",IF(AND(ISNUMBER(N242),DK242&lt;9),VLOOKUP(AD242,NyEo!$A$2:$H$22,DK242),""))</f>
        <v/>
      </c>
      <c r="AV242" s="4" t="str">
        <f>IF(Q242="","",IF(AND(ISNUMBER(N242),DK242&gt;7),VLOOKUP(Q242,NyHt!$A$2:$K$17,DK242),""))</f>
        <v/>
      </c>
      <c r="AW242" s="4" t="str">
        <f>IF(R242="","",IF(ISNUMBER(N242),VLOOKUP(R242,NySiF!$A$2:$K$18,DK242),""))</f>
        <v/>
      </c>
      <c r="AX242" s="4" t="str">
        <f>IF(S242="","",IF(ISNUMBER(N242),VLOOKUP(S242,NySiB!$A$2:$K$16,DK242),""))</f>
        <v/>
      </c>
      <c r="AY242" s="4" t="str">
        <f>IF(T242="","",IF(ISNUMBER(N242),VLOOKUP(T242,NySiT!$A$2:$K$32,DK242),""))</f>
        <v/>
      </c>
      <c r="AZ242" s="4" t="str">
        <f>IF(Y242="","",IF(ISNUMBER(N242),VLOOKUP(Y242,NyVs!$A$2:$K$86,DK242),""))</f>
        <v/>
      </c>
      <c r="BA242" s="4" t="str">
        <f>IF(AI242="","",IF(ISNUMBER(N242),VLOOKUP(AI242,NyPp!$A$2:$K$202,DK242),""))</f>
        <v/>
      </c>
      <c r="BB242" s="4" t="str">
        <f>IF(AND(ISNUMBER(AJ242),ISNUMBER(AK242),ISNUMBER(AL242),ISNUMBER(AM242),DK242&lt;8),IF(COUNTIF(O242,0)+COUNTIF(P242,0)+COUNTIF(AA242,0)+COUNTIF(Z242,0)&gt;1,"",VLOOKUP(AJ242+AK242+AL242+AM242,NyIGS!$A$2:$K$78,DK242)),IF(AND(ISNUMBER(AJ242),ISNUMBER(AL242),ISNUMBER(AM242),ISNUMBER(AS242),DK242&gt;7),IF(COUNTIF(O242,0)+COUNTIF(AA242,0)+COUNTIF(Z242,0)+AND(COUNTIF(W242,0),COUNTIF(X242,0))&gt;1,"",VLOOKUP(AJ242+AL242+AM242+AS242,NyIGS!$A$2:$K$78,DK242)),""))</f>
        <v/>
      </c>
      <c r="BC242" s="4" t="str">
        <f>IF(AND(ISNUMBER(AJ242),ISNUMBER(AN242),ISNUMBER(AT242),DK242&lt;8),IF(COUNTIF(O242,0)+COUNTIF(U242,0)+COUNTIF(AE242,0)&gt;1,"",VLOOKUP(AJ242+AN242+AT242,NyIRS!$A$2:$K$59,DK242)),IF(AND(ISNUMBER(AJ242),ISNUMBER(AQ242),DK242&gt;7),IF(COUNTIF(O242,0)+COUNTIF(W242,0)&gt;1,"",VLOOKUP(AJ242+AQ242,NyIRS!$A$2:$K$59,DK242)),""))</f>
        <v/>
      </c>
      <c r="BD242" s="4" t="str">
        <f>IF(AND(ISNUMBER(AK242),ISNUMBER(AL242),ISNUMBER(AM242),DK242&lt;8),IF(COUNTIF(P242,0)+COUNTIF(AA242,0)+COUNTIF(Z242,0)&gt;1,"",VLOOKUP(AK242+AL242+AM242,NyIES!$A$2:$K$59,DK242)),IF(AND(ISNUMBER(AL242),ISNUMBER(AM242),ISNUMBER(AR242),DK242&gt;7),IF(COUNTIF(AA242,0)+COUNTIF(Z242,0)+COUNTIF(X242,0)&gt;1,"",VLOOKUP(AL242+AM242+AR242,NyIES!$A$2:$K$59,DK242)),""))</f>
        <v/>
      </c>
      <c r="BE242" s="4" t="str">
        <f>IF(AND(ISNUMBER(AJ242),ISNUMBER(AP242),ISNUMBER(AU242),DK242&lt;8),IF(COUNTIF(O242,0)+AND(COUNTIF(U242,0),COUNTIF(V242,0))+COUNTIF(AD242,0)&gt;1,"",VLOOKUP(AJ242+AP242+AU242,NyISI!$A$2:$K$59,DK242)),IF(AND(ISNUMBER(AS242),ISNUMBER(AU242),ISNUMBER(AV242),DK242=8),IF(COUNTIF(AD242,0)+COUNTIF(Q242,0)+AND(COUNTIF(W242,0),COUNTIF(X242,0))&gt;1,"",VLOOKUP(AS242+AU242+AV242,NyISI!$A$2:$K$59,DK242)),IF(AND(ISNUMBER(AS242),ISNUMBER(AV242),DK242&gt;8),IF(COUNTIF(Q242,0)+AND(COUNTIF(W242,0),COUNTIF(X242,0))&gt;1,"",VLOOKUP(AS242+AV242,NyISI!$A$2:$K$59,DK242)),"")))</f>
        <v/>
      </c>
      <c r="BF242" s="4" t="str">
        <f>IF(AND(ISNUMBER(AT242),ISNUMBER(AK242),ISNUMBER(AL242),ISNUMBER(AM242),DK242&lt;8),IF(COUNTIF(P242,0)+COUNTIF(AA242,0)+COUNTIF(Z242,0)+COUNTIF(AE242,0)&gt;1,"",VLOOKUP(AT242+AK242+AL242+AM242,NyISS!$A$2:$G$78,DK242)),"")</f>
        <v/>
      </c>
      <c r="BG242" s="4" t="str">
        <f>IF(AND(ISNUMBER(AJ242),ISNUMBER(AL242),ISNUMBER(AM242),DK242&gt;7),IF(COUNTIF(O242,0)+COUNTIF(AA242,0)+COUNTIF(Z242,0)&gt;1,"",VLOOKUP(AJ242+AL242+AM242,NyISM!$A$2:$K$59,DK242)),"")</f>
        <v/>
      </c>
      <c r="BH242" s="4" t="str">
        <f>IF(AND(ISNUMBER(AY242),ISNUMBER(AZ242)),IF(COUNTIF(T242,0)+COUNTIF(Y242,0)&gt;1,"",VLOOKUP(AY242+AZ242,NyIAM!$A$2:$K$40,DK242)),"")</f>
        <v/>
      </c>
      <c r="BJ242" s="4" t="str">
        <f>IF(ISNUMBER(BB242),VLOOKUP(BB242,Percentil!$A$2:$B$122,2,1),"")</f>
        <v/>
      </c>
      <c r="BK242" s="4" t="str">
        <f>IF(ISNUMBER(BC242),VLOOKUP(BC242,Percentil!$A$2:$B$122,2,1),"")</f>
        <v/>
      </c>
      <c r="BL242" s="4" t="str">
        <f>IF(ISNUMBER(BD242),VLOOKUP(BD242,Percentil!$A$2:$B$122,2,1),"")</f>
        <v/>
      </c>
      <c r="BM242" s="4" t="str">
        <f>IF(ISNUMBER(BE242),VLOOKUP(BE242,Percentil!$A$2:$B$122,2,1),"")</f>
        <v/>
      </c>
      <c r="BN242" s="4" t="str">
        <f>IF(ISNUMBER(BF242),VLOOKUP(BF242,Percentil!$A$2:$B$122,2,1),"")</f>
        <v/>
      </c>
      <c r="BO242" s="4" t="str">
        <f>IF(ISNUMBER(BG242),VLOOKUP(BG242,Percentil!$A$2:$B$122,2,1),"")</f>
        <v/>
      </c>
      <c r="BP242" s="4" t="str">
        <f>IF(ISNUMBER(BH242),VLOOKUP(BH242,Percentil!$A$2:$B$122,2,1),"")</f>
        <v/>
      </c>
      <c r="BQ242" s="4" t="str">
        <f>IF(AND(ISNUMBER(AJ242),ISNUMBER(DK242)),IF(AJ242-VLOOKUP(BI242,NyFi!$L$2:$V$4,DK242,1)&lt;1,1 &amp; " - " &amp; AJ242+VLOOKUP(BI242,NyFi!$L$2:$V$4,DK242,1),IF(AJ242+VLOOKUP(BI242,NyFi!$L$2:$V$4,DK242,1)&gt;19,AJ242-VLOOKUP(BI242,NyFi!$L$2:$V$4,DK242,1) &amp; " - " &amp; 19,AJ242-VLOOKUP(BI242,NyFi!$L$2:$V$4,DK242,1) &amp; " - " &amp; AJ242+VLOOKUP(BI242,NyFi!$L$2:$V$4,DK242,1))),"")</f>
        <v/>
      </c>
      <c r="BR242" s="4" t="str">
        <f>IF(AND(ISNUMBER(DK242),DK242&lt;8),IF(AND(ISNUMBER(AK242),ISNUMBER(DK242)),IF(AK242-VLOOKUP(BI242,NyGs!$L$2:$V$4,DK242,1)&lt;1,1 &amp; " - " &amp; AK242+VLOOKUP(BI242,NyGs!$L$2:$V$4,DK242,1),IF(AK242+VLOOKUP(BI242,NyGs!$L$2:$V$4,DK242,1)&gt;19,AK242-VLOOKUP(BI242,NyGs!$L$2:$V$4,DK242,1) &amp; " - " &amp; 19,AK242-VLOOKUP(BI242,NyGs!$L$2:$V$4,DK242,1) &amp; " - " &amp; AK242+VLOOKUP(BI242,NyGs!$L$2:$V$4,DK242,1))),""),"")</f>
        <v/>
      </c>
      <c r="BS242" s="4" t="str">
        <f>IF(AND(ISNUMBER(AL242),ISNUMBER(DK242)),IF(AL242-VLOOKUP(BI242,NyRm!$L$2:$V$4,DK242,1)&lt;1,1 &amp; " - " &amp; AL242+VLOOKUP(BI242,NyRm!$L$2:$V$4,DK242,1),IF(AL242+VLOOKUP(BI242,NyRm!$L$2:$V$4,DK242,1)&gt;19,AL242-VLOOKUP(BI242,NyRm!$L$2:$V$4,DK242,1) &amp; " - " &amp; 19,AL242-VLOOKUP(BI242,NyRm!$L$2:$V$4,DK242,1) &amp; " - " &amp; AL242+VLOOKUP(BI242,NyRm!$L$2:$V$4,DK242,1))),"")</f>
        <v/>
      </c>
      <c r="BT242" s="4" t="str">
        <f>IF(AND(ISNUMBER(AM242),ISNUMBER(DK242)),IF(AM242-VLOOKUP(BI242,NyFm!$L$2:$V$4,DK242,1)&lt;1,1 &amp; " - " &amp; AM242+VLOOKUP(BI242,NyFm!$L$2:$V$4,DK242,1),IF(AM242+VLOOKUP(BI242,NyFm!$L$2:$V$4,DK242,1)&gt;19,AM242-VLOOKUP(BI242,NyFm!$L$2:$V$4,DK242,1) &amp; " - " &amp; 19,AM242-VLOOKUP(BI242,NyFm!$L$2:$V$4,DK242,1) &amp; " - " &amp; AM242+VLOOKUP(BI242,NyFm!$L$2:$V$4,DK242,1))),"")</f>
        <v/>
      </c>
      <c r="BU242" s="4" t="str">
        <f>IF(AND(ISNUMBER(DK242),DK242&lt;8),IF(AND(ISNUMBER(AN242),ISNUMBER(DK242)),IF(AN242-VLOOKUP(BI242,NyLi1R!$L$2:$V$4,DK242,1)&lt;1,1 &amp; " - " &amp; AN242+VLOOKUP(BI242,NyLi1R!$L$2:$V$4,DK242,1),IF(AN242+VLOOKUP(BI242,NyLi1R!$L$2:$V$4,DK242,1)&gt;19,AN242-VLOOKUP(BI242,NyLi1R!$L$2:$V$4,DK242,1) &amp; " - " &amp; 19,AN242-VLOOKUP(BI242,NyLi1R!$L$2:$V$4,DK242,1) &amp; " - " &amp; AN242+VLOOKUP(BI242,NyLi1R!$L$2:$V$4,DK242,1))),""),"")</f>
        <v/>
      </c>
      <c r="BV242" s="4" t="str">
        <f>IF(AND(ISNUMBER(DK242),DK242&lt;8),IF(AND(ISNUMBER(AO242),ISNUMBER(DK242)),IF(AO242-VLOOKUP(BI242,NyLi1E!$L$2:$V$4,DK242,1)&lt;1,1 &amp; " - " &amp; AO242+VLOOKUP(BI242,NyLi1E!$L$2:$V$4,DK242,1),IF(AO242+VLOOKUP(BI242,NyLi1E!$L$2:$V$4,DK242,1)&gt;19,AO242-VLOOKUP(BI242,NyLi1E!$L$2:$V$4,DK242,1) &amp; " - " &amp; 19,AO242-VLOOKUP(BI242,NyLi1E!$L$2:$V$4,DK242,1) &amp; " - " &amp; AO242+VLOOKUP(BI242,NyLi1E!$L$2:$V$4,DK242,1))),""),"")</f>
        <v/>
      </c>
      <c r="BW242" s="4" t="str">
        <f>IF(AND(ISNUMBER(DK242),DK242&lt;8),IF(AND(ISNUMBER(AP242),ISNUMBER(DK242)),IF(AP242-VLOOKUP(BI242,NyLi1T!$L$2:$V$4,DK242,1)&lt;1,1 &amp; " - " &amp; AP242+VLOOKUP(BI242,NyLi1T!$L$2:$V$4,DK242,1),IF(AP242+VLOOKUP(BI242,NyLi1T!$L$2:$V$4,DK242,1)&gt;19,AP242-VLOOKUP(BI242,NyLi1T!$L$2:$V$4,DK242,1) &amp; " - " &amp; 19,AP242-VLOOKUP(BI242,NyLi1T!$L$2:$V$4,DK242,1) &amp; " - " &amp; AP242+VLOOKUP(BI242,NyLi1T!$L$2:$V$4,DK242,1))),""),"")</f>
        <v/>
      </c>
      <c r="BX242" s="4" t="str">
        <f>IF(AND(ISNUMBER(DK242),DK242&gt;7),IF(AND(ISNUMBER(AQ242),ISNUMBER(DK242)),IF(AQ242-VLOOKUP(BI242,NyLi2R!$L$2:$V$4,DK242,1)&lt;1,1 &amp; " - " &amp; AQ242+VLOOKUP(BI242,NyLi2R!$L$2:$V$4,DK242,1),IF(AQ242+VLOOKUP(BI242,NyLi2R!$L$2:$V$4,DK242,1)&gt;19,AQ242-VLOOKUP(BI242,NyLi2R!$L$2:$V$4,DK242,1) &amp; " - " &amp; 19,AQ242-VLOOKUP(BI242,NyLi2R!$L$2:$V$4,DK242,1) &amp; " - " &amp; AQ242+VLOOKUP(BI242,NyLi2R!$L$2:$V$4,DK242,1))),""),"")</f>
        <v/>
      </c>
      <c r="BY242" s="4" t="str">
        <f>IF(AND(ISNUMBER(DK242),DK242&gt;7),IF(AND(ISNUMBER(AR242),ISNUMBER(DK242)),IF(AR242-VLOOKUP(BI242,NyLi2E!$L$2:$V$4,DK242,1)&lt;1,1 &amp; " - " &amp; AR242+VLOOKUP(BI242,NyLi2E!$L$2:$V$4,DK242,1),IF(AR242+VLOOKUP(BI242,NyLi2E!$L$2:$V$4,DK242,1)&gt;19,AR242-VLOOKUP(BI242,NyLi2E!$L$2:$V$4,DK242,1) &amp; " - " &amp; 19,AR242-VLOOKUP(BI242,NyLi2E!$L$2:$V$4,DK242,1) &amp; " - " &amp; AR242+VLOOKUP(BI242,NyLi2E!$L$2:$V$4,DK242,1))),""),"")</f>
        <v/>
      </c>
      <c r="BZ242" s="4" t="str">
        <f>IF(AND(ISNUMBER(DK242),DK242&gt;7),IF(AND(ISNUMBER(AS242),ISNUMBER(DK242)),IF(AS242-VLOOKUP(BI242,NyLi2T!$L$2:$V$4,DK242,1)&lt;1,1 &amp; " - " &amp; AS242+VLOOKUP(BI242,NyLi2T!$L$2:$V$4,DK242,1),IF(AS242+VLOOKUP(BI242,NyLi2T!$L$2:$V$4,DK242,1)&gt;19,AS242-VLOOKUP(BI242,NyLi2T!$L$2:$V$4,DK242,1) &amp; " - " &amp; 19,AS242-VLOOKUP(BI242,NyLi2T!$L$2:$V$4,DK242,1) &amp; " - " &amp; AS242+VLOOKUP(BI242,NyLi2T!$L$2:$V$4,DK242,1))),""),"")</f>
        <v/>
      </c>
      <c r="CA242" s="4" t="str">
        <f>IF(AND(ISNUMBER(DK242),DK242&lt;8),IF(AND(ISNUMBER(AT242),ISNUMBER(DK242)),IF(AT242-VLOOKUP(BI242,NySs!$L$2:$V$4,DK242,1)&lt;1,1 &amp; " - " &amp; AT242+VLOOKUP(BI242,NySs!$L$2:$V$4,DK242,1),IF(AT242+VLOOKUP(BI242,NySs!$L$2:$V$4,DK242,1)&gt;19,AT242-VLOOKUP(BI242,NySs!$L$2:$V$4,DK242,1) &amp; " - " &amp; 19,AT242-VLOOKUP(BI242,NySs!$L$2:$V$4,DK242,1) &amp; " - " &amp; AT242+VLOOKUP(BI242,NySs!$L$2:$V$4,DK242,1))),""),"")</f>
        <v/>
      </c>
      <c r="CB242" s="4" t="str">
        <f>IF(AND(ISNUMBER(DK242),DK242&lt;9),IF(AND(ISNUMBER(AU242),ISNUMBER(DK242)),IF(AU242-VLOOKUP(BI242,NyEo!$L$2:$V$4,DK242,1)&lt;1,1 &amp; " - " &amp; AU242+VLOOKUP(BI242,NyEo!$L$2:$V$4,DK242,1),IF(AU242+VLOOKUP(BI242,NyEo!$L$2:$V$4,DK242,1)&gt;19,AU242-VLOOKUP(BI242,NyEo!$L$2:$V$4,DK242,1) &amp; " - " &amp; 19,AU242-VLOOKUP(BI242,NyEo!$L$2:$V$4,DK242,1) &amp; " - " &amp; AU242+VLOOKUP(BI242,NyEo!$L$2:$V$4,DK242,1))),""),"")</f>
        <v/>
      </c>
      <c r="CC242" s="4" t="str">
        <f>IF(AND(ISNUMBER(DK242),DK242&gt;7),IF(AND(ISNUMBER(AV242),ISNUMBER(DK242)),IF(AV242-VLOOKUP(BI242,NyHt!$L$2:$V$4,DK242,1)&lt;1,1 &amp; " - " &amp; AV242+VLOOKUP(BI242,NyHt!$L$2:$V$4,DK242,1),IF(AV242+VLOOKUP(BI242,NyHt!$L$2:$V$4,DK242,1)&gt;19,AV242-VLOOKUP(BI242,NyHt!$L$2:$V$4,DK242,1) &amp; " - " &amp; 19,AV242-VLOOKUP(BI242,NyHt!$L$2:$V$4,DK242,1) &amp; " - " &amp; AV242+VLOOKUP(BI242,NyHt!$L$2:$V$4,DK242,1))),""),"")</f>
        <v/>
      </c>
      <c r="CD242" s="4" t="str">
        <f>IF(AND(ISNUMBER(AW242),ISNUMBER(DK242)),IF(AW242-VLOOKUP(BI242,NySiF!$L$2:$V$4,DK242,1)&lt;1,1 &amp; " - " &amp; AW242+VLOOKUP(BI242,NySiF!$L$2:$V$4,DK242,1),IF(AW242+VLOOKUP(BI242,NySiF!$L$2:$V$4,DK242,1)&gt;19,AW242-VLOOKUP(BI242,NySiF!$L$2:$V$4,DK242,1) &amp; " - " &amp; 19,AW242-VLOOKUP(BI242,NySiF!$L$2:$V$4,DK242,1) &amp; " - " &amp; AW242+VLOOKUP(BI242,NySiF!$L$2:$V$4,DK242,1))),"")</f>
        <v/>
      </c>
      <c r="CE242" s="4" t="str">
        <f>IF(AND(ISNUMBER(AX242),ISNUMBER(DK242)),IF(AX242-VLOOKUP(BI242,NySiB!$L$2:$V$4,DK242,1)&lt;1,1 &amp; " - " &amp; AX242+VLOOKUP(BI242,NySiB!$L$2:$V$4,DK242,1),IF(AX242+VLOOKUP(BI242,NySiB!$L$2:$V$4,DK242,1)&gt;19,AX242-VLOOKUP(BI242,NySiB!$L$2:$V$4,DK242,1) &amp; " - " &amp; 19,AX242-VLOOKUP(BI242,NySiB!$L$2:$V$4,DK242,1) &amp; " - " &amp; AX242+VLOOKUP(BI242,NySiB!$L$2:$V$4,DK242,1))),"")</f>
        <v/>
      </c>
      <c r="CF242" s="4" t="str">
        <f>IF(AND(ISNUMBER(AY242),ISNUMBER(DK242)),IF(AY242-VLOOKUP(BI242,NySiT!$L$2:$V$4,DK242,1)&lt;1,1 &amp; " - " &amp; AY242+VLOOKUP(BI242,NySiT!$L$2:$V$4,DK242,1),IF(AY242+VLOOKUP(BI242,NySiT!$L$2:$V$4,DK242,1)&gt;19,AY242-VLOOKUP(BI242,NySiT!$L$2:$V$4,DK242,1) &amp; " - " &amp; 19,AY242-VLOOKUP(BI242,NySiT!$L$2:$V$4,DK242,1) &amp; " - " &amp; AY242+VLOOKUP(BI242,NySiT!$L$2:$V$4,DK242,1))),"")</f>
        <v/>
      </c>
      <c r="CG242" s="4" t="str">
        <f>IF(AND(ISNUMBER(AZ242),ISNUMBER(DK242)),IF(AZ242-VLOOKUP(BI242,NyVs!$L$2:$V$4,DK242,1)&lt;1,1 &amp; " - " &amp; AZ242+VLOOKUP(BI242,NyVs!$L$2:$V$4,DK242,1),IF(AZ242+VLOOKUP(BI242,NyVs!$L$2:$V$4,DK242,1)&gt;19,AZ242-VLOOKUP(BI242,NyVs!$L$2:$V$4,DK242,1) &amp; " - " &amp; 19,AZ242-VLOOKUP(BI242,NyVs!$L$2:$V$4,DK242,1) &amp; " - " &amp; AZ242+VLOOKUP(BI242,NyVs!$L$2:$V$4,DK242,1))),"")</f>
        <v/>
      </c>
      <c r="CH242" s="4" t="str">
        <f>IF(AND(ISNUMBER(BA242),ISNUMBER(DK242)),IF(BA242-VLOOKUP(BI242,NyPp!$L$2:$V$4,DK242,1)&lt;1,1 &amp; " - " &amp; BA242+VLOOKUP(BI242,NyPp!$L$2:$V$4,DK242,1),IF(BA242+VLOOKUP(BI242,NyPp!$L$2:$V$4,DK242,1)&gt;19,BA242-VLOOKUP(BI242,NyPp!$L$2:$V$4,DK242,1) &amp; " - " &amp; 19,BA242-VLOOKUP(BI242,NyPp!$L$2:$V$4,DK242,1) &amp; " - " &amp; BA242+VLOOKUP(BI242,NyPp!$L$2:$V$4,DK242,1))),"")</f>
        <v/>
      </c>
      <c r="CI242" s="4" t="str">
        <f>IF(AND(ISNUMBER(BB242),ISNUMBER(DK242)),IF(BB242-VLOOKUP(BI242,NyIGS!$L$2:$V$4,DK242,1)&lt;40,40 &amp; " - " &amp; BB242+VLOOKUP(BI242,NyIGS!$L$2:$V$4,DK242,1),IF(BB242+VLOOKUP(BI242,NyIGS!$L$2:$V$4,DK242,1)&gt;160,BB242-VLOOKUP(BI242,NyIGS!$L$2:$V$4,DK242,1) &amp; " - " &amp; 160,BB242-VLOOKUP(BI242,NyIGS!$L$2:$V$4,DK242,1) &amp; " - " &amp; BB242+VLOOKUP(BI242,NyIGS!$L$2:$V$4,DK242,1))),"")</f>
        <v/>
      </c>
      <c r="CJ242" s="4" t="str">
        <f>IF(AND(ISNUMBER(BC242),ISNUMBER(DK242)),IF(BC242-VLOOKUP(BI242,NyIRS!$L$2:$V$4,DK242,1)&lt;40,40 &amp; " - " &amp; BC242+VLOOKUP(BI242,NyIRS!$L$2:$V$4,DK242,1),IF(BC242+VLOOKUP(BI242,NyIRS!$L$2:$V$4,DK242,1)&gt;160,BC242-VLOOKUP(BI242,NyIRS!$L$2:$V$4,DK242,1) &amp; " - " &amp; 160,BC242-VLOOKUP(BI242,NyIRS!$L$2:$V$4,DK242,1) &amp; " - " &amp; BC242+VLOOKUP(BI242,NyIRS!$L$2:$V$4,DK242,1))),"")</f>
        <v/>
      </c>
      <c r="CK242" s="4" t="str">
        <f>IF(AND(ISNUMBER(BD242),ISNUMBER(DK242)),IF(BD242-VLOOKUP(BI242,NyIES!$L$2:$V$4,DK242,1)&lt;40,40 &amp; " - " &amp; BD242+VLOOKUP(BI242,NyIES!$L$2:$V$4,DK242,1),IF(BD242+VLOOKUP(BI242,NyIES!$L$2:$V$4,DK242,1)&gt;160,BD242-VLOOKUP(BI242,NyIES!$L$2:$V$4,DK242,1) &amp; " - " &amp; 160,BD242-VLOOKUP(BI242,NyIES!$L$2:$V$4,DK242,1) &amp; " - " &amp; BD242+VLOOKUP(BI242,NyIES!$L$2:$V$4,DK242,1))),"")</f>
        <v/>
      </c>
      <c r="CL242" s="4" t="str">
        <f>IF(AND(ISNUMBER(BE242),ISNUMBER(DK242)),IF(BE242-VLOOKUP(BI242,NyISI!$L$2:$V$4,DK242,1)&lt;40,40 &amp; " - " &amp; BE242+VLOOKUP(BI242,NyISI!$L$2:$V$4,DK242,1),IF(BE242+VLOOKUP(BI242,NyISI!$L$2:$V$4,DK242,1)&gt;160,BE242-VLOOKUP(BI242,NyISI!$L$2:$V$4,DK242,1) &amp; " - " &amp; 160,BE242-VLOOKUP(BI242,NyISI!$L$2:$V$4,DK242,1) &amp; " - " &amp; BE242+VLOOKUP(BI242,NyISI!$L$2:$V$4,DK242,1))),"")</f>
        <v/>
      </c>
      <c r="CM242" s="4" t="str">
        <f>IF(AND(ISNUMBER(DK242),DK242&lt;8),IF(AND(ISNUMBER(BF242),ISNUMBER(DK242)),IF(BF242-VLOOKUP(BI242,NyISS!$L$2:$V$4,DK242,1)&lt;40,40 &amp; " - " &amp; BF242+VLOOKUP(BI242,NyISS!$L$2:$V$4,DK242,1),IF(BF242+VLOOKUP(BI242,NyISS!$L$2:$V$4,DK242,1)&gt;160,BF242-VLOOKUP(BI242,NyISS!$L$2:$V$4,DK242,1) &amp; " - " &amp; 160,BF242-VLOOKUP(BI242,NyISS!$L$2:$V$4,DK242,1) &amp; " - " &amp; BF242+VLOOKUP(BI242,NyISS!$L$2:$V$4,DK242,1))),""),"")</f>
        <v/>
      </c>
      <c r="CN242" s="4" t="str">
        <f>IF(AND(ISNUMBER(DK242),DK242&gt;7),IF(AND(ISNUMBER(BG242),ISNUMBER(DK242)),IF(BG242-VLOOKUP(BI242,NyISM!$L$2:$V$4,DK242,1)&lt;40,40 &amp; " - " &amp; BG242+VLOOKUP(BI242,NyISM!$L$2:$V$4,DK242,1),IF(BG242+VLOOKUP(BI242,NyISM!$L$2:$V$4,DK242,1)&gt;160,BG242-VLOOKUP(BI242,NyISM!$L$2:$V$4,DK242,1) &amp; " - " &amp; 160,BG242-VLOOKUP(BI242,NyISM!$L$2:$V$4,DK242,1) &amp; " - " &amp; BG242+VLOOKUP(BI242,NyISM!$L$2:$V$4,DK242,1))),""),"")</f>
        <v/>
      </c>
      <c r="CO242" s="4" t="str">
        <f>IF(AND(ISNUMBER(BH242),ISNUMBER(DK242)),IF(BH242-VLOOKUP(BI242,NyIAM!$L$2:$V$4,DK242,1)&lt;40,40 &amp; " - " &amp; BH242+VLOOKUP(BI242,NyIAM!$L$2:$V$4,DK242,1),IF(BH242+VLOOKUP(BI242,NyIAM!$L$2:$V$4,DK242,1)&gt;160,BH242-VLOOKUP(BI242,NyIAM!$L$2:$V$4,DK242,1) &amp; " - " &amp; 160,BH242-VLOOKUP(BI242,NyIAM!$L$2:$V$4,DK242,1) &amp; " - " &amp; BH242+VLOOKUP(BI242,NyIAM!$L$2:$V$4,DK242,1))),"")</f>
        <v/>
      </c>
      <c r="CP242" s="4" t="str">
        <f>IF(AF242="","",IF(AND(ISNUMBER(AF242),ISNUMBER(DK242)),IF(VLOOKUP(AF242,NyOm!$A$2:$K$30,DK242,1)=1,"Onormalt få ord",IF(VLOOKUP(AF242,NyOm!$A$2:$K$30,DK242,1)=2,"Färre antal ord än normalt",IF(VLOOKUP(AF242,NyOm!$A$2:$K$30,DK242,1)=3,"Normalt antal ord","")))))</f>
        <v/>
      </c>
      <c r="CQ242" s="4" t="str">
        <f>IF(AB242="","",IF(AND(ISNUMBER(AB242),ISNUMBER(DK242)),IF(VLOOKUP(AB242,NyPbTid!$A$2:$K$218,DK242,1)=1,"Onormalt lång tidsåtgång",IF(VLOOKUP(AB242,NyPbTid!$A$2:$K$218,DK242,1)=2,"Långsammare än normalt",IF(VLOOKUP(AB242,NyPbTid!$A$2:$K$218,DK242,1)=3,"Normal tidsåtgång","")))))</f>
        <v/>
      </c>
      <c r="CR242" s="4" t="str">
        <f>IF(AC242="","",IF(AND(ISNUMBER(AC242),ISNUMBER(DK242)),IF(VLOOKUP(AC242,NyPbFel!$A$2:$K$18,DK242,1)=1,"Onormalt antal fel",IF(VLOOKUP(AC242,NyPbFel!$A$2:$K$18,DK242,1)=2,"Fler fel än normalt",IF(VLOOKUP(AC242,NyPbFel!$A$2:$K$18,DK242,1)=3,"Normalt antal fel","")))))</f>
        <v/>
      </c>
      <c r="CS242" s="4" t="str">
        <f t="shared" si="72"/>
        <v/>
      </c>
      <c r="CT242" s="4" t="str">
        <f>IF(OR(ISNUMBER(CS242),CS242="0**"),IF(ISNUMBER(CS242),CS242/ABS(CS242)*VLOOKUP(1,SignDiff!$A$3:$K$4,DK242,1),VLOOKUP(1,SignDiff!$A$3:$K$4,DK242,1)),"")</f>
        <v/>
      </c>
      <c r="CU242" s="4" t="str">
        <f>IF(OR(ISNUMBER(CS242),CS242="0**"),IF(ISNUMBER(CS242),CS242/ABS(CS242)*VLOOKUP(1,SignDiff!$A$7:$K$8,DK242,1),VLOOKUP(1,SignDiff!$A$7:$K$8,DK242,1)),"")</f>
        <v/>
      </c>
      <c r="CV242" s="4" t="str">
        <f t="shared" si="73"/>
        <v/>
      </c>
      <c r="CW242" s="4" t="str">
        <f t="shared" si="74"/>
        <v/>
      </c>
      <c r="CX242" s="4" t="str">
        <f>IF(OR(ISNUMBER(CS242),CS242="0**"),IF(CS242="0**",VLOOKUP(0,'IRS-IES'!$A$2:$C$43,2,1),IF(CS242&lt;0,VLOOKUP(ABS(CS242),'IRS-IES'!$A$2:$C$43,2,1),VLOOKUP(ABS(CS242),'IRS-IES'!$A$2:$C$43,3,1))),"")</f>
        <v/>
      </c>
      <c r="CY242" s="4" t="str">
        <f t="shared" si="75"/>
        <v/>
      </c>
      <c r="CZ242" s="4" t="str">
        <f>IF(OR(ISNUMBER(CY242),CY242="0**"),IF(ISNUMBER(CY242),CY242/ABS(CY242)*VLOOKUP(2,SignDiff!$A$3:$K$4,DK242,1),VLOOKUP(2,SignDiff!$A$3:$K$4,DK242,1)),"")</f>
        <v/>
      </c>
      <c r="DA242" s="4" t="str">
        <f>IF(OR(ISNUMBER(CY242),CY242="0**"),IF(ISNUMBER(CY242),CY242/ABS(CY242)*VLOOKUP(2,SignDiff!$A$7:$K$8,DK242,1),VLOOKUP(2,SignDiff!$A$7:$K$8,DK242,1)),"")</f>
        <v/>
      </c>
      <c r="DB242" s="4" t="str">
        <f t="shared" si="76"/>
        <v/>
      </c>
      <c r="DC242" s="4" t="str">
        <f t="shared" si="77"/>
        <v/>
      </c>
      <c r="DD242" s="4" t="str">
        <f>IF(OR(ISNUMBER(CY242),CY242="0**"),IF(CY242="0**",VLOOKUP(0,'ISI-ISS'!$A$2:$C$43,2,1),IF(CY242&lt;0,VLOOKUP(ABS(CY242),'ISI-ISS'!$A$2:$C$43,2,1),VLOOKUP(ABS(CY242),'ISI-ISS'!$A$2:$C$43,3,1))),"")</f>
        <v/>
      </c>
      <c r="DE242" s="4" t="str">
        <f t="shared" si="78"/>
        <v/>
      </c>
      <c r="DF242" s="4" t="str">
        <f>IF(OR(ISNUMBER(DE242),DE242="0**"),IF(ISNUMBER(DE242),DE242/ABS(DE242)*VLOOKUP(2,SignDiff!$A$3:$K$4,DK242,1),VLOOKUP(2,SignDiff!$A$3:$K$4,DK242,1)),"")</f>
        <v/>
      </c>
      <c r="DG242" s="4" t="str">
        <f>IF(OR(ISNUMBER(DE242),DE242="0**"),IF(ISNUMBER(DE242),DE242/ABS(DE242)*VLOOKUP(2,SignDiff!$A$7:$K$8,DK242,1),VLOOKUP(2,SignDiff!$A$7:$K$8,DK242,1)),"")</f>
        <v/>
      </c>
      <c r="DH242" s="4" t="str">
        <f t="shared" si="79"/>
        <v/>
      </c>
      <c r="DI242" s="4" t="str">
        <f t="shared" si="80"/>
        <v/>
      </c>
      <c r="DJ242" s="4" t="str">
        <f>IF(OR(ISNUMBER(DE242),DE242="0**"),IF(DE242="0**",VLOOKUP(0,'ISI-ISM'!$A$2:$C$43,2,1),IF(DE242&lt;0,VLOOKUP(ABS(DE242),'ISI-ISM'!$A$2:$C$43,2,1),VLOOKUP(ABS(DE242),'ISI-ISM'!$A$2:$C$43,3,1))),"")</f>
        <v/>
      </c>
      <c r="DK242" s="4" t="str">
        <f>IF(ISERROR(VLOOKUP(N242,age!$A$2:$C$11,2,1)),"",VLOOKUP(N242,age!$A$2:$C$11,2,1))</f>
        <v/>
      </c>
      <c r="DL242" s="4" t="str">
        <f>IF(ISERROR(VLOOKUP(N242,age!$A$2:$C$11,3,1)),"",VLOOKUP(N242,age!$A$2:$C$11,3,1))</f>
        <v/>
      </c>
      <c r="DM242" s="4">
        <f t="shared" si="67"/>
        <v>0</v>
      </c>
      <c r="DN242" s="4">
        <f t="shared" si="68"/>
        <v>0</v>
      </c>
      <c r="DO242" s="4">
        <f t="shared" si="69"/>
        <v>0</v>
      </c>
      <c r="DP242" s="4">
        <f t="shared" si="70"/>
        <v>0</v>
      </c>
      <c r="DQ242" s="4">
        <f t="shared" si="71"/>
        <v>0</v>
      </c>
      <c r="DR242" s="9" t="str">
        <f t="shared" si="81"/>
        <v/>
      </c>
      <c r="DS242" s="9" t="str">
        <f t="shared" si="82"/>
        <v/>
      </c>
      <c r="DT242" s="9" t="str">
        <f t="shared" si="83"/>
        <v/>
      </c>
      <c r="DU242" s="9" t="str">
        <f t="shared" si="84"/>
        <v/>
      </c>
      <c r="DV242" s="9" t="str">
        <f t="shared" si="85"/>
        <v/>
      </c>
      <c r="DW242" s="9" t="str">
        <f t="shared" si="86"/>
        <v/>
      </c>
      <c r="DX242" s="9" t="str">
        <f t="shared" si="87"/>
        <v/>
      </c>
      <c r="DY242" s="9" t="str">
        <f>IF(AND(ISNUMBER(AJ242),ISNUMBER(DK242)),IF(AJ242-VLOOKUP(BI242,NyFi!$L$2:$V$4,DK242,1)&lt;1,1,AJ242-VLOOKUP(BI242,NyFi!$L$2:$V$4,DK242,1)),"")</f>
        <v/>
      </c>
      <c r="DZ242" s="9" t="str">
        <f>IF(AND(ISNUMBER(DK242),DK242&lt;8),IF(AND(ISNUMBER(AK242),ISNUMBER(DK242)),IF(AK242-VLOOKUP(BI242,NyGs!$L$2:$V$4,DK242,1)&lt;1,1,AK242-VLOOKUP(BI242,NyGs!$L$2:$V$4,DK242,1)),""),"")</f>
        <v/>
      </c>
      <c r="EA242" s="9" t="str">
        <f>IF(AND(ISNUMBER(AL242),ISNUMBER(DK242)),IF(AL242-VLOOKUP(BI242,NyRm!$L$2:$V$4,DK242,1)&lt;1,1,AL242-VLOOKUP(BI242,NyRm!$L$2:$V$4,DK242,1)),"")</f>
        <v/>
      </c>
      <c r="EB242" s="9" t="str">
        <f>IF(AND(ISNUMBER(AM242),ISNUMBER(DK242)),IF(AM242-VLOOKUP(BI242,NyFm!$L$2:$V$4,DK242,1)&lt;1,1,AM242-VLOOKUP(BI242,NyFm!$L$2:$V$4,DK242,1)),"")</f>
        <v/>
      </c>
      <c r="EC242" s="9" t="str">
        <f>IF(AND(ISNUMBER(DK242),DK242&lt;8),IF(AND(ISNUMBER(AN242),ISNUMBER(DK242)),IF(AN242-VLOOKUP(BI242,NyLi1R!$L$2:$V$4,DK242,1)&lt;1,1,AN242-VLOOKUP(BI242,NyLi1R!$L$2:$V$4,DK242,1)),""),"")</f>
        <v/>
      </c>
      <c r="ED242" s="9" t="str">
        <f>IF(AND(ISNUMBER(DK242),DK242&lt;8),IF(AND(ISNUMBER(AO242),ISNUMBER(DK242)),IF(AO242-VLOOKUP(BI242,NyLi1E!$L$2:$V$4,DK242,1)&lt;1,1,AO242-VLOOKUP(BI242,NyLi1E!$L$2:$V$4,DK242,1)),""),"")</f>
        <v/>
      </c>
      <c r="EE242" s="9" t="str">
        <f>IF(AND(ISNUMBER(DK242),DK242&lt;8),IF(AND(ISNUMBER(AP242),ISNUMBER(DK242)),IF(AP242-VLOOKUP(BI242,NyLi1T!$L$2:$V$4,DK242,1)&lt;1,1,AP242-VLOOKUP(BI242,NyLi1T!$L$2:$V$4,DK242,1)),""),"")</f>
        <v/>
      </c>
      <c r="EF242" s="9" t="str">
        <f>IF(AND(ISNUMBER(DK242),DK242&gt;7),IF(AND(ISNUMBER(AQ242),ISNUMBER(DK242)),IF(AQ242-VLOOKUP(BI242,NyLi2R!$L$2:$V$4,DK242,1)&lt;1,1,AQ242-VLOOKUP(BI242,NyLi2R!$L$2:$V$4,DK242,1)),""),"")</f>
        <v/>
      </c>
      <c r="EG242" s="9" t="str">
        <f>IF(AND(ISNUMBER(DK242),DK242&gt;7),IF(AND(ISNUMBER(AR242),ISNUMBER(DK242)),IF(AR242-VLOOKUP(BI242,NyLi2E!$L$2:$V$4,DK242,1)&lt;1,1,AR242-VLOOKUP(BI242,NyLi2E!$L$2:$V$4,DK242,1)),""),"")</f>
        <v/>
      </c>
      <c r="EH242" s="9" t="str">
        <f>IF(AND(ISNUMBER(DK242),DK242&gt;7),IF(AND(ISNUMBER(AS242),ISNUMBER(DK242)),IF(AS242-VLOOKUP(BI242,NyLi2T!$L$2:$V$4,DK242,1)&lt;1,1,AS242-VLOOKUP(BI242,NyLi2T!$L$2:$V$4,DK242,1)),""),"")</f>
        <v/>
      </c>
      <c r="EI242" s="9" t="str">
        <f>IF(AND(ISNUMBER(DK242),DK242&lt;8),IF(AND(ISNUMBER(AT242),ISNUMBER(DK242)),IF(AT242-VLOOKUP(BI242,NySs!$L$2:$V$4,DK242,1)&lt;1,1,AT242-VLOOKUP(BI242,NySs!$L$2:$V$4,DK242,1)),""),"")</f>
        <v/>
      </c>
      <c r="EJ242" s="9" t="str">
        <f>IF(AND(ISNUMBER(DK242),DK242&lt;9),IF(AND(ISNUMBER(AU242),ISNUMBER(DK242)),IF(AU242-VLOOKUP(BI242,NyEo!$L$2:$V$4,DK242,1)&lt;1,1,AU242-VLOOKUP(BI242,NyEo!$L$2:$V$4,DK242,1)),""),"")</f>
        <v/>
      </c>
      <c r="EK242" s="9" t="str">
        <f>IF(AND(ISNUMBER(DK242),DK242&gt;7),IF(AND(ISNUMBER(AV242),ISNUMBER(DK242)),IF(AV242-VLOOKUP(BI242,NyHt!$L$2:$V$4,DK242,1)&lt;1,1,AV242-VLOOKUP(BI242,NyHt!$L$2:$V$4,DK242,1)),""),"")</f>
        <v/>
      </c>
      <c r="EL242" s="9" t="str">
        <f>IF(AND(ISNUMBER(AW242),ISNUMBER(DK242)),IF(AW242-VLOOKUP(BI242,NySiF!$L$2:$V$4,DK242,1)&lt;1,1,AW242-VLOOKUP(BI242,NySiF!$L$2:$V$4,DK242,1)),"")</f>
        <v/>
      </c>
      <c r="EM242" s="9" t="str">
        <f>IF(AND(ISNUMBER(AX242),ISNUMBER(DK242)),IF(AX242-VLOOKUP(BI242,NySiB!$L$2:$V$4,DK242,1)&lt;1,1,AX242-VLOOKUP(BI242,NySiB!$L$2:$V$4,DK242,1)),"")</f>
        <v/>
      </c>
      <c r="EN242" s="9" t="str">
        <f>IF(AND(ISNUMBER(AY242),ISNUMBER(DK242)),IF(AY242-VLOOKUP(BI242,NySiT!$L$2:$V$4,DK242,1)&lt;1,1,AY242-VLOOKUP(BI242,NySiT!$L$2:$V$4,DK242,1)),"")</f>
        <v/>
      </c>
      <c r="EO242" s="9" t="str">
        <f>IF(AND(ISNUMBER(AZ242),ISNUMBER(DK242)),IF(AZ242-VLOOKUP(BI242,NyVs!$L$2:$V$4,DK242,1)&lt;1,1,AZ242-VLOOKUP(BI242,NyVs!$L$2:$V$4,DK242,1)),"")</f>
        <v/>
      </c>
      <c r="EP242" s="9" t="str">
        <f>IF(AND(ISNUMBER(BA242),ISNUMBER(DK242)),IF(BA242-VLOOKUP(BI242,NyPp!$L$2:$V$4,DK242,1)&lt;1,1,BA242-VLOOKUP(BI242,NyPp!$L$2:$V$4,DK242,1)),"")</f>
        <v/>
      </c>
      <c r="EQ242" s="9" t="str">
        <f>IF(AND(ISNUMBER(BB242),ISNUMBER(DK242)),IF(BB242-VLOOKUP(BI242,NyIGS!$L$2:$V$4,DK242,1)&lt;40,40,BB242-VLOOKUP(BI242,NyIGS!$L$2:$V$4,DK242,1)),"")</f>
        <v/>
      </c>
      <c r="ER242" s="9" t="str">
        <f>IF(AND(ISNUMBER(BC242),ISNUMBER(DK242)),IF(BC242-VLOOKUP(BI242,NyIRS!$L$2:$V$4,DK242,1)&lt;40,40,BC242-VLOOKUP(BI242,NyIRS!$L$2:$V$4,DK242,1)),"")</f>
        <v/>
      </c>
      <c r="ES242" s="9" t="str">
        <f>IF(AND(ISNUMBER(BD242),ISNUMBER(DK242)),IF(BD242-VLOOKUP(BI242,NyIES!$L$2:$V$4,DK242,1)&lt;40,40,BD242-VLOOKUP(BI242,NyIES!$L$2:$V$4,DK242,1)),"")</f>
        <v/>
      </c>
      <c r="ET242" s="9" t="str">
        <f>IF(AND(ISNUMBER(BE242),ISNUMBER(DK242)),IF(BE242-VLOOKUP(BI242,NyISI!$L$2:$V$4,DK242,1)&lt;40,40,BE242-VLOOKUP(BI242,NyISI!$L$2:$V$4,DK242,1)),"")</f>
        <v/>
      </c>
      <c r="EU242" s="9" t="str">
        <f>IF(AND(ISNUMBER(DK242),DK242&lt;8),IF(AND(ISNUMBER(BF242),ISNUMBER(DK242)),IF(BF242-VLOOKUP(BI242,NyISS!$L$2:$V$4,DK242,1)&lt;40,40,BF242-VLOOKUP(BI242,NyISS!$L$2:$V$4,DK242,1)),""),"")</f>
        <v/>
      </c>
      <c r="EV242" s="9" t="str">
        <f>IF(AND(ISNUMBER(DK242),DK242&gt;7),IF(AND(ISNUMBER(BG242),ISNUMBER(DK242)),IF(BG242-VLOOKUP(BI242,NyISM!$L$2:$V$4,DK242,1)&lt;40,40,BG242-VLOOKUP(BI242,NyISM!$L$2:$V$4,DK242,1)),""),"")</f>
        <v/>
      </c>
      <c r="EW242" s="9" t="str">
        <f>IF(AND(ISNUMBER(BH242),ISNUMBER(DK242)),IF(BH242-VLOOKUP(BI242,NyIAM!$L$2:$V$4,DK242,1)&lt;40,40,BH242-VLOOKUP(BI242,NyIAM!$L$2:$V$4,DK242,1)),"")</f>
        <v/>
      </c>
      <c r="EX242" s="9" t="str">
        <f>IF(AND(ISNUMBER(AJ242),ISNUMBER(DK242)),IF(AJ242+VLOOKUP(BI242,NyFi!$L$2:$V$4,DK242,1)&gt;19,19,AJ242+VLOOKUP(BI242,NyFi!$L$2:$V$4,DK242,1)),"")</f>
        <v/>
      </c>
      <c r="EY242" s="9" t="str">
        <f>IF(AND(ISNUMBER(DK242),DK242&lt;8),IF(AND(ISNUMBER(AK242),ISNUMBER(DK242)),IF(AK242+VLOOKUP(BI242,NyGs!$L$2:$V$4,DK242,1)&gt;19,19,AK242+VLOOKUP(BI242,NyGs!$L$2:$V$4,DK242,1)),""),"")</f>
        <v/>
      </c>
      <c r="EZ242" s="9" t="str">
        <f>IF(AND(ISNUMBER(AL242),ISNUMBER(DK242)),IF(AL242+VLOOKUP(BI242,NyRm!$L$2:$V$4,DK242,1)&gt;19,19,AL242+VLOOKUP(BI242,NyRm!$L$2:$V$4,DK242,1)),"")</f>
        <v/>
      </c>
      <c r="FA242" s="9" t="str">
        <f>IF(AND(ISNUMBER(AM242),ISNUMBER(DK242)),IF(AM242+VLOOKUP(BI242,NyFm!$L$2:$V$4,DK242,1)&gt;19,19,AM242+VLOOKUP(BI242,NyFm!$L$2:$V$4,DK242,1)),"")</f>
        <v/>
      </c>
      <c r="FB242" s="9" t="str">
        <f>IF(AND(ISNUMBER(DK242),DK242&lt;8),IF(AND(ISNUMBER(AN242),ISNUMBER(DK242)),IF(AN242+VLOOKUP(BI242,NyLi1R!$L$2:$V$4,DK242,1)&gt;19,19,AN242+VLOOKUP(BI242,NyLi1R!$L$2:$V$4,DK242,1)),""),"")</f>
        <v/>
      </c>
      <c r="FC242" s="9" t="str">
        <f>IF(AND(ISNUMBER(DK242),DK242&lt;8),IF(AND(ISNUMBER(AO242),ISNUMBER(DK242)),IF(AO242+VLOOKUP(BI242,NyLi1E!$L$2:$V$4,DK242,1)&gt;19,19,AO242+VLOOKUP(BI242,NyLi1E!$L$2:$V$4,DK242,1)),""),"")</f>
        <v/>
      </c>
      <c r="FD242" s="9" t="str">
        <f>IF(AND(ISNUMBER(DK242),DK242&lt;8),IF(AND(ISNUMBER(AP242),ISNUMBER(DK242)),IF(AP242+VLOOKUP(BI242,NyLi1T!$L$2:$V$4,DK242,1)&gt;19,19,AP242+VLOOKUP(BI242,NyLi1T!$L$2:$V$4,DK242,1)),""),"")</f>
        <v/>
      </c>
      <c r="FE242" s="9" t="str">
        <f>IF(AND(ISNUMBER(DK242),DK242&gt;7),IF(AND(ISNUMBER(AQ242),ISNUMBER(DK242)),IF(AQ242+VLOOKUP(BI242,NyLi2R!$L$2:$V$4,DK242,1)&gt;19,19,AQ242+VLOOKUP(BI242,NyLi2R!$L$2:$V$4,DK242,1)),""),"")</f>
        <v/>
      </c>
      <c r="FF242" s="9" t="str">
        <f>IF(AND(ISNUMBER(DK242),DK242&gt;7),IF(AND(ISNUMBER(AR242),ISNUMBER(DK242)),IF(AR242+VLOOKUP(BI242,NyLi2E!$L$2:$V$4,DK242,1)&gt;19,19,AR242+VLOOKUP(BI242,NyLi2E!$L$2:$V$4,DK242,1)),""),"")</f>
        <v/>
      </c>
      <c r="FG242" s="9" t="str">
        <f>IF(AND(ISNUMBER(DK242),DK242&gt;7),IF(AND(ISNUMBER(AS242),ISNUMBER(DK242)),IF(AS242+VLOOKUP(BI242,NyLi2T!$L$2:$V$4,DK242,1)&gt;19,19,AS242+VLOOKUP(BI242,NyLi2T!$L$2:$V$4,DK242,1)),""),"")</f>
        <v/>
      </c>
      <c r="FH242" s="9" t="str">
        <f>IF(AND(ISNUMBER(DK242),DK242&lt;8),IF(AND(ISNUMBER(AT242),ISNUMBER(DK242)),IF(AT242+VLOOKUP(BI242,NySs!$L$2:$V$4,DK242,1)&gt;19,19,AT242+VLOOKUP(BI242,NySs!$L$2:$V$4,DK242,1)),""),"")</f>
        <v/>
      </c>
      <c r="FI242" s="9" t="str">
        <f>IF(AND(ISNUMBER(DK242),DK242&lt;9),IF(AND(ISNUMBER(AU242),ISNUMBER(DK242)),IF(AU242+VLOOKUP(BI242,NyEo!$L$2:$V$4,DK242,1)&gt;19,19,AU242+VLOOKUP(BI242,NyEo!$L$2:$V$4,DK242,1)),""),"")</f>
        <v/>
      </c>
      <c r="FJ242" s="9" t="str">
        <f>IF(AND(ISNUMBER(DK242),DK242&gt;7),IF(AND(ISNUMBER(AV242),ISNUMBER(DK242)),IF(AV242+VLOOKUP(BI242,NyHt!$L$2:$V$4,DK242,1)&gt;19,19,AV242+VLOOKUP(BI242,NyHt!$L$2:$V$4,DK242,1)),""),"")</f>
        <v/>
      </c>
      <c r="FK242" s="9" t="str">
        <f>IF(AND(ISNUMBER(AW242),ISNUMBER(DK242)),IF(AW242+VLOOKUP(BI242,NySiF!$L$2:$V$4,DK242,1)&gt;19,19,AW242+VLOOKUP(BI242,NySiF!$L$2:$V$4,DK242,1)),"")</f>
        <v/>
      </c>
      <c r="FL242" s="9" t="str">
        <f>IF(AND(ISNUMBER(AX242),ISNUMBER(DK242)),IF(AX242+VLOOKUP(BI242,NySiB!$L$2:$V$4,DK242,1)&gt;19,19,AX242+VLOOKUP(BI242,NySiB!$L$2:$V$4,DK242,1)),"")</f>
        <v/>
      </c>
      <c r="FM242" s="9" t="str">
        <f>IF(AND(ISNUMBER(AY242),ISNUMBER(DK242)),IF(AY242+VLOOKUP(BI242,NySiT!$L$2:$V$4,DK242,1)&gt;19,19,AY242+VLOOKUP(BI242,NySiT!$L$2:$V$4,DK242,1)),"")</f>
        <v/>
      </c>
      <c r="FN242" s="9" t="str">
        <f>IF(AND(ISNUMBER(AZ242),ISNUMBER(DK242)),IF(AZ242+VLOOKUP(BI242,NyVs!$L$2:$V$4,DK242,1)&gt;19,19,AZ242+VLOOKUP(BI242,NyVs!$L$2:$V$4,DK242,1)),"")</f>
        <v/>
      </c>
      <c r="FO242" s="9" t="str">
        <f>IF(AND(ISNUMBER(BA242),ISNUMBER(DK242)),IF(BA242+VLOOKUP(BI242,NyPp!$L$2:$V$4,DK242,1)&gt;19,19,BA242+VLOOKUP(BI242,NyPp!$L$2:$V$4,DK242,1)),"")</f>
        <v/>
      </c>
      <c r="FP242" s="9" t="str">
        <f>IF(AND(ISNUMBER(BB242),ISNUMBER(DK242)),IF(BB242+VLOOKUP(BI242,NyIGS!$L$2:$V$4,DK242,1)&gt;160,160,BB242+VLOOKUP(BI242,NyIGS!$L$2:$V$4,DK242,1)),"")</f>
        <v/>
      </c>
      <c r="FQ242" s="9" t="str">
        <f>IF(AND(ISNUMBER(BC242),ISNUMBER(DK242)),IF(BC242+VLOOKUP(BI242,NyIRS!$L$2:$V$4,DK242,1)&gt;160,160,BC242+VLOOKUP(BI242,NyIRS!$L$2:$V$4,DK242,1)),"")</f>
        <v/>
      </c>
      <c r="FR242" s="9" t="str">
        <f>IF(AND(ISNUMBER(BD242),ISNUMBER(DK242)),IF(BD242+VLOOKUP(BI242,NyIES!$L$2:$V$4,DK242,1)&gt;160,160, BD242+VLOOKUP(BI242,NyIES!$L$2:$V$4,DK242,1)),"")</f>
        <v/>
      </c>
      <c r="FS242" s="9" t="str">
        <f>IF(AND(ISNUMBER(BE242),ISNUMBER(DK242)),IF(BE242+VLOOKUP(BI242,NyISI!$L$2:$V$4,DK242,1)&gt;160,160,BE242+VLOOKUP(BI242,NyISI!$L$2:$V$4,DK242,1)),"")</f>
        <v/>
      </c>
      <c r="FT242" s="9" t="str">
        <f>IF(AND(ISNUMBER(DK242),DK242&lt;8),IF(AND(ISNUMBER(BF242),ISNUMBER(DK242)),IF(BF242+VLOOKUP(BI242,NyISS!$L$2:$V$4,DK242,1)&gt;160,160,BF242+VLOOKUP(BI242,NyISS!$L$2:$V$4,DK242,1)),""),"")</f>
        <v/>
      </c>
      <c r="FU242" s="9" t="str">
        <f>IF(AND(ISNUMBER(DK242),DK242&gt;7),IF(AND(ISNUMBER(BG242),ISNUMBER(DK242)),IF(BG242+VLOOKUP(BI242,NyISM!$L$2:$V$4,DK242,1)&gt;160,160,BG242+VLOOKUP(BI242,NyISM!$L$2:$V$4,DK242,1)),""),"")</f>
        <v/>
      </c>
      <c r="FV242" s="9" t="str">
        <f>IF(AND(ISNUMBER(BH242),ISNUMBER(DK242)),IF(BH242+VLOOKUP(BI242,NyIAM!$L$2:$V$4,DK242,1)&gt;160,160,BH242+VLOOKUP(BI242,NyIAM!$L$2:$V$4,DK242,1)),"")</f>
        <v/>
      </c>
    </row>
    <row r="243" spans="1:178" x14ac:dyDescent="0.2">
      <c r="A243" s="51"/>
      <c r="B243" s="51"/>
      <c r="C243" s="51"/>
      <c r="D243" s="51"/>
      <c r="E243" s="51"/>
      <c r="F243" s="51"/>
      <c r="G243" s="51"/>
      <c r="H243" s="51"/>
      <c r="I243" s="51"/>
      <c r="J243" s="52"/>
      <c r="K243" s="52"/>
      <c r="L243" s="53"/>
      <c r="M243" s="53"/>
      <c r="N243" s="58" t="str">
        <f t="shared" si="66"/>
        <v/>
      </c>
      <c r="O243" s="53"/>
      <c r="P243" s="53"/>
      <c r="Q243" s="53"/>
      <c r="R243" s="53"/>
      <c r="S243" s="53"/>
      <c r="T243" s="53"/>
      <c r="U243" s="53"/>
      <c r="V243" s="53"/>
      <c r="W243" s="53"/>
      <c r="X243" s="53"/>
      <c r="Y243" s="53"/>
      <c r="Z243" s="53"/>
      <c r="AA243" s="53"/>
      <c r="AB243" s="53"/>
      <c r="AC243" s="53"/>
      <c r="AD243" s="53"/>
      <c r="AE243" s="53"/>
      <c r="AF243" s="53"/>
      <c r="AG243" s="53"/>
      <c r="AH243" s="53"/>
      <c r="AI243" s="53"/>
      <c r="AJ243" s="4" t="str">
        <f>IF(O243="","",IF(ISNUMBER(N243),VLOOKUP(O243,NyFi!$A$2:$K$40,DK243),""))</f>
        <v/>
      </c>
      <c r="AK243" s="4" t="str">
        <f>IF(P243="","",IF(AND(ISNUMBER(N243),DK243&lt;8),VLOOKUP(P243,NyGs!$A$2:$G$41,DK243),""))</f>
        <v/>
      </c>
      <c r="AL243" s="4" t="str">
        <f>IF(AA243="","",IF(ISNUMBER(N243),VLOOKUP(AA243,NyRm!$A$2:$K$56,DK243),""))</f>
        <v/>
      </c>
      <c r="AM243" s="4" t="str">
        <f>IF(Z243="","",IF(ISNUMBER(N243),VLOOKUP(Z243,NyFm!$A$2:$K$46,DK243),""))</f>
        <v/>
      </c>
      <c r="AN243" s="4" t="str">
        <f>IF(U243="","",IF(AND(ISNUMBER(N243),DK243&lt;8),VLOOKUP(U243,NyLi1R!$A$2:$G$20,DK243),""))</f>
        <v/>
      </c>
      <c r="AO243" s="4" t="str">
        <f>IF(V243="","",IF(AND(ISNUMBER(N243),DK243&lt;8),VLOOKUP(V243,NyLi1E!$A$2:$G$20,DK243),""))</f>
        <v/>
      </c>
      <c r="AP243" s="4" t="str">
        <f>IF(AND(ISNUMBER(N243),ISNUMBER(AN243),ISNUMBER(AO243),DK243&lt;8),VLOOKUP(AN243+AO243,NyLi1T!$A$2:$G$40,DK243),"")</f>
        <v/>
      </c>
      <c r="AQ243" s="4" t="str">
        <f>IF(W243="","",IF(AND(ISNUMBER(N243),DK243&gt;7),VLOOKUP(W243,NyLi2R!$A$2:$K$20,DK243),""))</f>
        <v/>
      </c>
      <c r="AR243" s="4" t="str">
        <f>IF(X243="","",IF(AND(ISNUMBER(N243),DK243&gt;7),VLOOKUP(X243,NyLi2E!$A$2:$K$20,DK243),""))</f>
        <v/>
      </c>
      <c r="AS243" s="4" t="str">
        <f>IF(AND(ISNUMBER(N243),ISNUMBER(AQ243),ISNUMBER(AR243),DK243&gt;7),VLOOKUP(AQ243+AR243,NyLi2T!$A$2:$K$40,DK243),"")</f>
        <v/>
      </c>
      <c r="AT243" s="4" t="str">
        <f>IF(AE243="","",IF(AND(ISNUMBER(N243),DK243&lt;8),VLOOKUP(AE243,NySs!$A$2:$G$28,DK243),""))</f>
        <v/>
      </c>
      <c r="AU243" s="4" t="str">
        <f>IF(AD243="","",IF(AND(ISNUMBER(N243),DK243&lt;9),VLOOKUP(AD243,NyEo!$A$2:$H$22,DK243),""))</f>
        <v/>
      </c>
      <c r="AV243" s="4" t="str">
        <f>IF(Q243="","",IF(AND(ISNUMBER(N243),DK243&gt;7),VLOOKUP(Q243,NyHt!$A$2:$K$17,DK243),""))</f>
        <v/>
      </c>
      <c r="AW243" s="4" t="str">
        <f>IF(R243="","",IF(ISNUMBER(N243),VLOOKUP(R243,NySiF!$A$2:$K$18,DK243),""))</f>
        <v/>
      </c>
      <c r="AX243" s="4" t="str">
        <f>IF(S243="","",IF(ISNUMBER(N243),VLOOKUP(S243,NySiB!$A$2:$K$16,DK243),""))</f>
        <v/>
      </c>
      <c r="AY243" s="4" t="str">
        <f>IF(T243="","",IF(ISNUMBER(N243),VLOOKUP(T243,NySiT!$A$2:$K$32,DK243),""))</f>
        <v/>
      </c>
      <c r="AZ243" s="4" t="str">
        <f>IF(Y243="","",IF(ISNUMBER(N243),VLOOKUP(Y243,NyVs!$A$2:$K$86,DK243),""))</f>
        <v/>
      </c>
      <c r="BA243" s="4" t="str">
        <f>IF(AI243="","",IF(ISNUMBER(N243),VLOOKUP(AI243,NyPp!$A$2:$K$202,DK243),""))</f>
        <v/>
      </c>
      <c r="BB243" s="4" t="str">
        <f>IF(AND(ISNUMBER(AJ243),ISNUMBER(AK243),ISNUMBER(AL243),ISNUMBER(AM243),DK243&lt;8),IF(COUNTIF(O243,0)+COUNTIF(P243,0)+COUNTIF(AA243,0)+COUNTIF(Z243,0)&gt;1,"",VLOOKUP(AJ243+AK243+AL243+AM243,NyIGS!$A$2:$K$78,DK243)),IF(AND(ISNUMBER(AJ243),ISNUMBER(AL243),ISNUMBER(AM243),ISNUMBER(AS243),DK243&gt;7),IF(COUNTIF(O243,0)+COUNTIF(AA243,0)+COUNTIF(Z243,0)+AND(COUNTIF(W243,0),COUNTIF(X243,0))&gt;1,"",VLOOKUP(AJ243+AL243+AM243+AS243,NyIGS!$A$2:$K$78,DK243)),""))</f>
        <v/>
      </c>
      <c r="BC243" s="4" t="str">
        <f>IF(AND(ISNUMBER(AJ243),ISNUMBER(AN243),ISNUMBER(AT243),DK243&lt;8),IF(COUNTIF(O243,0)+COUNTIF(U243,0)+COUNTIF(AE243,0)&gt;1,"",VLOOKUP(AJ243+AN243+AT243,NyIRS!$A$2:$K$59,DK243)),IF(AND(ISNUMBER(AJ243),ISNUMBER(AQ243),DK243&gt;7),IF(COUNTIF(O243,0)+COUNTIF(W243,0)&gt;1,"",VLOOKUP(AJ243+AQ243,NyIRS!$A$2:$K$59,DK243)),""))</f>
        <v/>
      </c>
      <c r="BD243" s="4" t="str">
        <f>IF(AND(ISNUMBER(AK243),ISNUMBER(AL243),ISNUMBER(AM243),DK243&lt;8),IF(COUNTIF(P243,0)+COUNTIF(AA243,0)+COUNTIF(Z243,0)&gt;1,"",VLOOKUP(AK243+AL243+AM243,NyIES!$A$2:$K$59,DK243)),IF(AND(ISNUMBER(AL243),ISNUMBER(AM243),ISNUMBER(AR243),DK243&gt;7),IF(COUNTIF(AA243,0)+COUNTIF(Z243,0)+COUNTIF(X243,0)&gt;1,"",VLOOKUP(AL243+AM243+AR243,NyIES!$A$2:$K$59,DK243)),""))</f>
        <v/>
      </c>
      <c r="BE243" s="4" t="str">
        <f>IF(AND(ISNUMBER(AJ243),ISNUMBER(AP243),ISNUMBER(AU243),DK243&lt;8),IF(COUNTIF(O243,0)+AND(COUNTIF(U243,0),COUNTIF(V243,0))+COUNTIF(AD243,0)&gt;1,"",VLOOKUP(AJ243+AP243+AU243,NyISI!$A$2:$K$59,DK243)),IF(AND(ISNUMBER(AS243),ISNUMBER(AU243),ISNUMBER(AV243),DK243=8),IF(COUNTIF(AD243,0)+COUNTIF(Q243,0)+AND(COUNTIF(W243,0),COUNTIF(X243,0))&gt;1,"",VLOOKUP(AS243+AU243+AV243,NyISI!$A$2:$K$59,DK243)),IF(AND(ISNUMBER(AS243),ISNUMBER(AV243),DK243&gt;8),IF(COUNTIF(Q243,0)+AND(COUNTIF(W243,0),COUNTIF(X243,0))&gt;1,"",VLOOKUP(AS243+AV243,NyISI!$A$2:$K$59,DK243)),"")))</f>
        <v/>
      </c>
      <c r="BF243" s="4" t="str">
        <f>IF(AND(ISNUMBER(AT243),ISNUMBER(AK243),ISNUMBER(AL243),ISNUMBER(AM243),DK243&lt;8),IF(COUNTIF(P243,0)+COUNTIF(AA243,0)+COUNTIF(Z243,0)+COUNTIF(AE243,0)&gt;1,"",VLOOKUP(AT243+AK243+AL243+AM243,NyISS!$A$2:$G$78,DK243)),"")</f>
        <v/>
      </c>
      <c r="BG243" s="4" t="str">
        <f>IF(AND(ISNUMBER(AJ243),ISNUMBER(AL243),ISNUMBER(AM243),DK243&gt;7),IF(COUNTIF(O243,0)+COUNTIF(AA243,0)+COUNTIF(Z243,0)&gt;1,"",VLOOKUP(AJ243+AL243+AM243,NyISM!$A$2:$K$59,DK243)),"")</f>
        <v/>
      </c>
      <c r="BH243" s="4" t="str">
        <f>IF(AND(ISNUMBER(AY243),ISNUMBER(AZ243)),IF(COUNTIF(T243,0)+COUNTIF(Y243,0)&gt;1,"",VLOOKUP(AY243+AZ243,NyIAM!$A$2:$K$40,DK243)),"")</f>
        <v/>
      </c>
      <c r="BJ243" s="4" t="str">
        <f>IF(ISNUMBER(BB243),VLOOKUP(BB243,Percentil!$A$2:$B$122,2,1),"")</f>
        <v/>
      </c>
      <c r="BK243" s="4" t="str">
        <f>IF(ISNUMBER(BC243),VLOOKUP(BC243,Percentil!$A$2:$B$122,2,1),"")</f>
        <v/>
      </c>
      <c r="BL243" s="4" t="str">
        <f>IF(ISNUMBER(BD243),VLOOKUP(BD243,Percentil!$A$2:$B$122,2,1),"")</f>
        <v/>
      </c>
      <c r="BM243" s="4" t="str">
        <f>IF(ISNUMBER(BE243),VLOOKUP(BE243,Percentil!$A$2:$B$122,2,1),"")</f>
        <v/>
      </c>
      <c r="BN243" s="4" t="str">
        <f>IF(ISNUMBER(BF243),VLOOKUP(BF243,Percentil!$A$2:$B$122,2,1),"")</f>
        <v/>
      </c>
      <c r="BO243" s="4" t="str">
        <f>IF(ISNUMBER(BG243),VLOOKUP(BG243,Percentil!$A$2:$B$122,2,1),"")</f>
        <v/>
      </c>
      <c r="BP243" s="4" t="str">
        <f>IF(ISNUMBER(BH243),VLOOKUP(BH243,Percentil!$A$2:$B$122,2,1),"")</f>
        <v/>
      </c>
      <c r="BQ243" s="4" t="str">
        <f>IF(AND(ISNUMBER(AJ243),ISNUMBER(DK243)),IF(AJ243-VLOOKUP(BI243,NyFi!$L$2:$V$4,DK243,1)&lt;1,1 &amp; " - " &amp; AJ243+VLOOKUP(BI243,NyFi!$L$2:$V$4,DK243,1),IF(AJ243+VLOOKUP(BI243,NyFi!$L$2:$V$4,DK243,1)&gt;19,AJ243-VLOOKUP(BI243,NyFi!$L$2:$V$4,DK243,1) &amp; " - " &amp; 19,AJ243-VLOOKUP(BI243,NyFi!$L$2:$V$4,DK243,1) &amp; " - " &amp; AJ243+VLOOKUP(BI243,NyFi!$L$2:$V$4,DK243,1))),"")</f>
        <v/>
      </c>
      <c r="BR243" s="4" t="str">
        <f>IF(AND(ISNUMBER(DK243),DK243&lt;8),IF(AND(ISNUMBER(AK243),ISNUMBER(DK243)),IF(AK243-VLOOKUP(BI243,NyGs!$L$2:$V$4,DK243,1)&lt;1,1 &amp; " - " &amp; AK243+VLOOKUP(BI243,NyGs!$L$2:$V$4,DK243,1),IF(AK243+VLOOKUP(BI243,NyGs!$L$2:$V$4,DK243,1)&gt;19,AK243-VLOOKUP(BI243,NyGs!$L$2:$V$4,DK243,1) &amp; " - " &amp; 19,AK243-VLOOKUP(BI243,NyGs!$L$2:$V$4,DK243,1) &amp; " - " &amp; AK243+VLOOKUP(BI243,NyGs!$L$2:$V$4,DK243,1))),""),"")</f>
        <v/>
      </c>
      <c r="BS243" s="4" t="str">
        <f>IF(AND(ISNUMBER(AL243),ISNUMBER(DK243)),IF(AL243-VLOOKUP(BI243,NyRm!$L$2:$V$4,DK243,1)&lt;1,1 &amp; " - " &amp; AL243+VLOOKUP(BI243,NyRm!$L$2:$V$4,DK243,1),IF(AL243+VLOOKUP(BI243,NyRm!$L$2:$V$4,DK243,1)&gt;19,AL243-VLOOKUP(BI243,NyRm!$L$2:$V$4,DK243,1) &amp; " - " &amp; 19,AL243-VLOOKUP(BI243,NyRm!$L$2:$V$4,DK243,1) &amp; " - " &amp; AL243+VLOOKUP(BI243,NyRm!$L$2:$V$4,DK243,1))),"")</f>
        <v/>
      </c>
      <c r="BT243" s="4" t="str">
        <f>IF(AND(ISNUMBER(AM243),ISNUMBER(DK243)),IF(AM243-VLOOKUP(BI243,NyFm!$L$2:$V$4,DK243,1)&lt;1,1 &amp; " - " &amp; AM243+VLOOKUP(BI243,NyFm!$L$2:$V$4,DK243,1),IF(AM243+VLOOKUP(BI243,NyFm!$L$2:$V$4,DK243,1)&gt;19,AM243-VLOOKUP(BI243,NyFm!$L$2:$V$4,DK243,1) &amp; " - " &amp; 19,AM243-VLOOKUP(BI243,NyFm!$L$2:$V$4,DK243,1) &amp; " - " &amp; AM243+VLOOKUP(BI243,NyFm!$L$2:$V$4,DK243,1))),"")</f>
        <v/>
      </c>
      <c r="BU243" s="4" t="str">
        <f>IF(AND(ISNUMBER(DK243),DK243&lt;8),IF(AND(ISNUMBER(AN243),ISNUMBER(DK243)),IF(AN243-VLOOKUP(BI243,NyLi1R!$L$2:$V$4,DK243,1)&lt;1,1 &amp; " - " &amp; AN243+VLOOKUP(BI243,NyLi1R!$L$2:$V$4,DK243,1),IF(AN243+VLOOKUP(BI243,NyLi1R!$L$2:$V$4,DK243,1)&gt;19,AN243-VLOOKUP(BI243,NyLi1R!$L$2:$V$4,DK243,1) &amp; " - " &amp; 19,AN243-VLOOKUP(BI243,NyLi1R!$L$2:$V$4,DK243,1) &amp; " - " &amp; AN243+VLOOKUP(BI243,NyLi1R!$L$2:$V$4,DK243,1))),""),"")</f>
        <v/>
      </c>
      <c r="BV243" s="4" t="str">
        <f>IF(AND(ISNUMBER(DK243),DK243&lt;8),IF(AND(ISNUMBER(AO243),ISNUMBER(DK243)),IF(AO243-VLOOKUP(BI243,NyLi1E!$L$2:$V$4,DK243,1)&lt;1,1 &amp; " - " &amp; AO243+VLOOKUP(BI243,NyLi1E!$L$2:$V$4,DK243,1),IF(AO243+VLOOKUP(BI243,NyLi1E!$L$2:$V$4,DK243,1)&gt;19,AO243-VLOOKUP(BI243,NyLi1E!$L$2:$V$4,DK243,1) &amp; " - " &amp; 19,AO243-VLOOKUP(BI243,NyLi1E!$L$2:$V$4,DK243,1) &amp; " - " &amp; AO243+VLOOKUP(BI243,NyLi1E!$L$2:$V$4,DK243,1))),""),"")</f>
        <v/>
      </c>
      <c r="BW243" s="4" t="str">
        <f>IF(AND(ISNUMBER(DK243),DK243&lt;8),IF(AND(ISNUMBER(AP243),ISNUMBER(DK243)),IF(AP243-VLOOKUP(BI243,NyLi1T!$L$2:$V$4,DK243,1)&lt;1,1 &amp; " - " &amp; AP243+VLOOKUP(BI243,NyLi1T!$L$2:$V$4,DK243,1),IF(AP243+VLOOKUP(BI243,NyLi1T!$L$2:$V$4,DK243,1)&gt;19,AP243-VLOOKUP(BI243,NyLi1T!$L$2:$V$4,DK243,1) &amp; " - " &amp; 19,AP243-VLOOKUP(BI243,NyLi1T!$L$2:$V$4,DK243,1) &amp; " - " &amp; AP243+VLOOKUP(BI243,NyLi1T!$L$2:$V$4,DK243,1))),""),"")</f>
        <v/>
      </c>
      <c r="BX243" s="4" t="str">
        <f>IF(AND(ISNUMBER(DK243),DK243&gt;7),IF(AND(ISNUMBER(AQ243),ISNUMBER(DK243)),IF(AQ243-VLOOKUP(BI243,NyLi2R!$L$2:$V$4,DK243,1)&lt;1,1 &amp; " - " &amp; AQ243+VLOOKUP(BI243,NyLi2R!$L$2:$V$4,DK243,1),IF(AQ243+VLOOKUP(BI243,NyLi2R!$L$2:$V$4,DK243,1)&gt;19,AQ243-VLOOKUP(BI243,NyLi2R!$L$2:$V$4,DK243,1) &amp; " - " &amp; 19,AQ243-VLOOKUP(BI243,NyLi2R!$L$2:$V$4,DK243,1) &amp; " - " &amp; AQ243+VLOOKUP(BI243,NyLi2R!$L$2:$V$4,DK243,1))),""),"")</f>
        <v/>
      </c>
      <c r="BY243" s="4" t="str">
        <f>IF(AND(ISNUMBER(DK243),DK243&gt;7),IF(AND(ISNUMBER(AR243),ISNUMBER(DK243)),IF(AR243-VLOOKUP(BI243,NyLi2E!$L$2:$V$4,DK243,1)&lt;1,1 &amp; " - " &amp; AR243+VLOOKUP(BI243,NyLi2E!$L$2:$V$4,DK243,1),IF(AR243+VLOOKUP(BI243,NyLi2E!$L$2:$V$4,DK243,1)&gt;19,AR243-VLOOKUP(BI243,NyLi2E!$L$2:$V$4,DK243,1) &amp; " - " &amp; 19,AR243-VLOOKUP(BI243,NyLi2E!$L$2:$V$4,DK243,1) &amp; " - " &amp; AR243+VLOOKUP(BI243,NyLi2E!$L$2:$V$4,DK243,1))),""),"")</f>
        <v/>
      </c>
      <c r="BZ243" s="4" t="str">
        <f>IF(AND(ISNUMBER(DK243),DK243&gt;7),IF(AND(ISNUMBER(AS243),ISNUMBER(DK243)),IF(AS243-VLOOKUP(BI243,NyLi2T!$L$2:$V$4,DK243,1)&lt;1,1 &amp; " - " &amp; AS243+VLOOKUP(BI243,NyLi2T!$L$2:$V$4,DK243,1),IF(AS243+VLOOKUP(BI243,NyLi2T!$L$2:$V$4,DK243,1)&gt;19,AS243-VLOOKUP(BI243,NyLi2T!$L$2:$V$4,DK243,1) &amp; " - " &amp; 19,AS243-VLOOKUP(BI243,NyLi2T!$L$2:$V$4,DK243,1) &amp; " - " &amp; AS243+VLOOKUP(BI243,NyLi2T!$L$2:$V$4,DK243,1))),""),"")</f>
        <v/>
      </c>
      <c r="CA243" s="4" t="str">
        <f>IF(AND(ISNUMBER(DK243),DK243&lt;8),IF(AND(ISNUMBER(AT243),ISNUMBER(DK243)),IF(AT243-VLOOKUP(BI243,NySs!$L$2:$V$4,DK243,1)&lt;1,1 &amp; " - " &amp; AT243+VLOOKUP(BI243,NySs!$L$2:$V$4,DK243,1),IF(AT243+VLOOKUP(BI243,NySs!$L$2:$V$4,DK243,1)&gt;19,AT243-VLOOKUP(BI243,NySs!$L$2:$V$4,DK243,1) &amp; " - " &amp; 19,AT243-VLOOKUP(BI243,NySs!$L$2:$V$4,DK243,1) &amp; " - " &amp; AT243+VLOOKUP(BI243,NySs!$L$2:$V$4,DK243,1))),""),"")</f>
        <v/>
      </c>
      <c r="CB243" s="4" t="str">
        <f>IF(AND(ISNUMBER(DK243),DK243&lt;9),IF(AND(ISNUMBER(AU243),ISNUMBER(DK243)),IF(AU243-VLOOKUP(BI243,NyEo!$L$2:$V$4,DK243,1)&lt;1,1 &amp; " - " &amp; AU243+VLOOKUP(BI243,NyEo!$L$2:$V$4,DK243,1),IF(AU243+VLOOKUP(BI243,NyEo!$L$2:$V$4,DK243,1)&gt;19,AU243-VLOOKUP(BI243,NyEo!$L$2:$V$4,DK243,1) &amp; " - " &amp; 19,AU243-VLOOKUP(BI243,NyEo!$L$2:$V$4,DK243,1) &amp; " - " &amp; AU243+VLOOKUP(BI243,NyEo!$L$2:$V$4,DK243,1))),""),"")</f>
        <v/>
      </c>
      <c r="CC243" s="4" t="str">
        <f>IF(AND(ISNUMBER(DK243),DK243&gt;7),IF(AND(ISNUMBER(AV243),ISNUMBER(DK243)),IF(AV243-VLOOKUP(BI243,NyHt!$L$2:$V$4,DK243,1)&lt;1,1 &amp; " - " &amp; AV243+VLOOKUP(BI243,NyHt!$L$2:$V$4,DK243,1),IF(AV243+VLOOKUP(BI243,NyHt!$L$2:$V$4,DK243,1)&gt;19,AV243-VLOOKUP(BI243,NyHt!$L$2:$V$4,DK243,1) &amp; " - " &amp; 19,AV243-VLOOKUP(BI243,NyHt!$L$2:$V$4,DK243,1) &amp; " - " &amp; AV243+VLOOKUP(BI243,NyHt!$L$2:$V$4,DK243,1))),""),"")</f>
        <v/>
      </c>
      <c r="CD243" s="4" t="str">
        <f>IF(AND(ISNUMBER(AW243),ISNUMBER(DK243)),IF(AW243-VLOOKUP(BI243,NySiF!$L$2:$V$4,DK243,1)&lt;1,1 &amp; " - " &amp; AW243+VLOOKUP(BI243,NySiF!$L$2:$V$4,DK243,1),IF(AW243+VLOOKUP(BI243,NySiF!$L$2:$V$4,DK243,1)&gt;19,AW243-VLOOKUP(BI243,NySiF!$L$2:$V$4,DK243,1) &amp; " - " &amp; 19,AW243-VLOOKUP(BI243,NySiF!$L$2:$V$4,DK243,1) &amp; " - " &amp; AW243+VLOOKUP(BI243,NySiF!$L$2:$V$4,DK243,1))),"")</f>
        <v/>
      </c>
      <c r="CE243" s="4" t="str">
        <f>IF(AND(ISNUMBER(AX243),ISNUMBER(DK243)),IF(AX243-VLOOKUP(BI243,NySiB!$L$2:$V$4,DK243,1)&lt;1,1 &amp; " - " &amp; AX243+VLOOKUP(BI243,NySiB!$L$2:$V$4,DK243,1),IF(AX243+VLOOKUP(BI243,NySiB!$L$2:$V$4,DK243,1)&gt;19,AX243-VLOOKUP(BI243,NySiB!$L$2:$V$4,DK243,1) &amp; " - " &amp; 19,AX243-VLOOKUP(BI243,NySiB!$L$2:$V$4,DK243,1) &amp; " - " &amp; AX243+VLOOKUP(BI243,NySiB!$L$2:$V$4,DK243,1))),"")</f>
        <v/>
      </c>
      <c r="CF243" s="4" t="str">
        <f>IF(AND(ISNUMBER(AY243),ISNUMBER(DK243)),IF(AY243-VLOOKUP(BI243,NySiT!$L$2:$V$4,DK243,1)&lt;1,1 &amp; " - " &amp; AY243+VLOOKUP(BI243,NySiT!$L$2:$V$4,DK243,1),IF(AY243+VLOOKUP(BI243,NySiT!$L$2:$V$4,DK243,1)&gt;19,AY243-VLOOKUP(BI243,NySiT!$L$2:$V$4,DK243,1) &amp; " - " &amp; 19,AY243-VLOOKUP(BI243,NySiT!$L$2:$V$4,DK243,1) &amp; " - " &amp; AY243+VLOOKUP(BI243,NySiT!$L$2:$V$4,DK243,1))),"")</f>
        <v/>
      </c>
      <c r="CG243" s="4" t="str">
        <f>IF(AND(ISNUMBER(AZ243),ISNUMBER(DK243)),IF(AZ243-VLOOKUP(BI243,NyVs!$L$2:$V$4,DK243,1)&lt;1,1 &amp; " - " &amp; AZ243+VLOOKUP(BI243,NyVs!$L$2:$V$4,DK243,1),IF(AZ243+VLOOKUP(BI243,NyVs!$L$2:$V$4,DK243,1)&gt;19,AZ243-VLOOKUP(BI243,NyVs!$L$2:$V$4,DK243,1) &amp; " - " &amp; 19,AZ243-VLOOKUP(BI243,NyVs!$L$2:$V$4,DK243,1) &amp; " - " &amp; AZ243+VLOOKUP(BI243,NyVs!$L$2:$V$4,DK243,1))),"")</f>
        <v/>
      </c>
      <c r="CH243" s="4" t="str">
        <f>IF(AND(ISNUMBER(BA243),ISNUMBER(DK243)),IF(BA243-VLOOKUP(BI243,NyPp!$L$2:$V$4,DK243,1)&lt;1,1 &amp; " - " &amp; BA243+VLOOKUP(BI243,NyPp!$L$2:$V$4,DK243,1),IF(BA243+VLOOKUP(BI243,NyPp!$L$2:$V$4,DK243,1)&gt;19,BA243-VLOOKUP(BI243,NyPp!$L$2:$V$4,DK243,1) &amp; " - " &amp; 19,BA243-VLOOKUP(BI243,NyPp!$L$2:$V$4,DK243,1) &amp; " - " &amp; BA243+VLOOKUP(BI243,NyPp!$L$2:$V$4,DK243,1))),"")</f>
        <v/>
      </c>
      <c r="CI243" s="4" t="str">
        <f>IF(AND(ISNUMBER(BB243),ISNUMBER(DK243)),IF(BB243-VLOOKUP(BI243,NyIGS!$L$2:$V$4,DK243,1)&lt;40,40 &amp; " - " &amp; BB243+VLOOKUP(BI243,NyIGS!$L$2:$V$4,DK243,1),IF(BB243+VLOOKUP(BI243,NyIGS!$L$2:$V$4,DK243,1)&gt;160,BB243-VLOOKUP(BI243,NyIGS!$L$2:$V$4,DK243,1) &amp; " - " &amp; 160,BB243-VLOOKUP(BI243,NyIGS!$L$2:$V$4,DK243,1) &amp; " - " &amp; BB243+VLOOKUP(BI243,NyIGS!$L$2:$V$4,DK243,1))),"")</f>
        <v/>
      </c>
      <c r="CJ243" s="4" t="str">
        <f>IF(AND(ISNUMBER(BC243),ISNUMBER(DK243)),IF(BC243-VLOOKUP(BI243,NyIRS!$L$2:$V$4,DK243,1)&lt;40,40 &amp; " - " &amp; BC243+VLOOKUP(BI243,NyIRS!$L$2:$V$4,DK243,1),IF(BC243+VLOOKUP(BI243,NyIRS!$L$2:$V$4,DK243,1)&gt;160,BC243-VLOOKUP(BI243,NyIRS!$L$2:$V$4,DK243,1) &amp; " - " &amp; 160,BC243-VLOOKUP(BI243,NyIRS!$L$2:$V$4,DK243,1) &amp; " - " &amp; BC243+VLOOKUP(BI243,NyIRS!$L$2:$V$4,DK243,1))),"")</f>
        <v/>
      </c>
      <c r="CK243" s="4" t="str">
        <f>IF(AND(ISNUMBER(BD243),ISNUMBER(DK243)),IF(BD243-VLOOKUP(BI243,NyIES!$L$2:$V$4,DK243,1)&lt;40,40 &amp; " - " &amp; BD243+VLOOKUP(BI243,NyIES!$L$2:$V$4,DK243,1),IF(BD243+VLOOKUP(BI243,NyIES!$L$2:$V$4,DK243,1)&gt;160,BD243-VLOOKUP(BI243,NyIES!$L$2:$V$4,DK243,1) &amp; " - " &amp; 160,BD243-VLOOKUP(BI243,NyIES!$L$2:$V$4,DK243,1) &amp; " - " &amp; BD243+VLOOKUP(BI243,NyIES!$L$2:$V$4,DK243,1))),"")</f>
        <v/>
      </c>
      <c r="CL243" s="4" t="str">
        <f>IF(AND(ISNUMBER(BE243),ISNUMBER(DK243)),IF(BE243-VLOOKUP(BI243,NyISI!$L$2:$V$4,DK243,1)&lt;40,40 &amp; " - " &amp; BE243+VLOOKUP(BI243,NyISI!$L$2:$V$4,DK243,1),IF(BE243+VLOOKUP(BI243,NyISI!$L$2:$V$4,DK243,1)&gt;160,BE243-VLOOKUP(BI243,NyISI!$L$2:$V$4,DK243,1) &amp; " - " &amp; 160,BE243-VLOOKUP(BI243,NyISI!$L$2:$V$4,DK243,1) &amp; " - " &amp; BE243+VLOOKUP(BI243,NyISI!$L$2:$V$4,DK243,1))),"")</f>
        <v/>
      </c>
      <c r="CM243" s="4" t="str">
        <f>IF(AND(ISNUMBER(DK243),DK243&lt;8),IF(AND(ISNUMBER(BF243),ISNUMBER(DK243)),IF(BF243-VLOOKUP(BI243,NyISS!$L$2:$V$4,DK243,1)&lt;40,40 &amp; " - " &amp; BF243+VLOOKUP(BI243,NyISS!$L$2:$V$4,DK243,1),IF(BF243+VLOOKUP(BI243,NyISS!$L$2:$V$4,DK243,1)&gt;160,BF243-VLOOKUP(BI243,NyISS!$L$2:$V$4,DK243,1) &amp; " - " &amp; 160,BF243-VLOOKUP(BI243,NyISS!$L$2:$V$4,DK243,1) &amp; " - " &amp; BF243+VLOOKUP(BI243,NyISS!$L$2:$V$4,DK243,1))),""),"")</f>
        <v/>
      </c>
      <c r="CN243" s="4" t="str">
        <f>IF(AND(ISNUMBER(DK243),DK243&gt;7),IF(AND(ISNUMBER(BG243),ISNUMBER(DK243)),IF(BG243-VLOOKUP(BI243,NyISM!$L$2:$V$4,DK243,1)&lt;40,40 &amp; " - " &amp; BG243+VLOOKUP(BI243,NyISM!$L$2:$V$4,DK243,1),IF(BG243+VLOOKUP(BI243,NyISM!$L$2:$V$4,DK243,1)&gt;160,BG243-VLOOKUP(BI243,NyISM!$L$2:$V$4,DK243,1) &amp; " - " &amp; 160,BG243-VLOOKUP(BI243,NyISM!$L$2:$V$4,DK243,1) &amp; " - " &amp; BG243+VLOOKUP(BI243,NyISM!$L$2:$V$4,DK243,1))),""),"")</f>
        <v/>
      </c>
      <c r="CO243" s="4" t="str">
        <f>IF(AND(ISNUMBER(BH243),ISNUMBER(DK243)),IF(BH243-VLOOKUP(BI243,NyIAM!$L$2:$V$4,DK243,1)&lt;40,40 &amp; " - " &amp; BH243+VLOOKUP(BI243,NyIAM!$L$2:$V$4,DK243,1),IF(BH243+VLOOKUP(BI243,NyIAM!$L$2:$V$4,DK243,1)&gt;160,BH243-VLOOKUP(BI243,NyIAM!$L$2:$V$4,DK243,1) &amp; " - " &amp; 160,BH243-VLOOKUP(BI243,NyIAM!$L$2:$V$4,DK243,1) &amp; " - " &amp; BH243+VLOOKUP(BI243,NyIAM!$L$2:$V$4,DK243,1))),"")</f>
        <v/>
      </c>
      <c r="CP243" s="4" t="str">
        <f>IF(AF243="","",IF(AND(ISNUMBER(AF243),ISNUMBER(DK243)),IF(VLOOKUP(AF243,NyOm!$A$2:$K$30,DK243,1)=1,"Onormalt få ord",IF(VLOOKUP(AF243,NyOm!$A$2:$K$30,DK243,1)=2,"Färre antal ord än normalt",IF(VLOOKUP(AF243,NyOm!$A$2:$K$30,DK243,1)=3,"Normalt antal ord","")))))</f>
        <v/>
      </c>
      <c r="CQ243" s="4" t="str">
        <f>IF(AB243="","",IF(AND(ISNUMBER(AB243),ISNUMBER(DK243)),IF(VLOOKUP(AB243,NyPbTid!$A$2:$K$218,DK243,1)=1,"Onormalt lång tidsåtgång",IF(VLOOKUP(AB243,NyPbTid!$A$2:$K$218,DK243,1)=2,"Långsammare än normalt",IF(VLOOKUP(AB243,NyPbTid!$A$2:$K$218,DK243,1)=3,"Normal tidsåtgång","")))))</f>
        <v/>
      </c>
      <c r="CR243" s="4" t="str">
        <f>IF(AC243="","",IF(AND(ISNUMBER(AC243),ISNUMBER(DK243)),IF(VLOOKUP(AC243,NyPbFel!$A$2:$K$18,DK243,1)=1,"Onormalt antal fel",IF(VLOOKUP(AC243,NyPbFel!$A$2:$K$18,DK243,1)=2,"Fler fel än normalt",IF(VLOOKUP(AC243,NyPbFel!$A$2:$K$18,DK243,1)=3,"Normalt antal fel","")))))</f>
        <v/>
      </c>
      <c r="CS243" s="4" t="str">
        <f t="shared" si="72"/>
        <v/>
      </c>
      <c r="CT243" s="4" t="str">
        <f>IF(OR(ISNUMBER(CS243),CS243="0**"),IF(ISNUMBER(CS243),CS243/ABS(CS243)*VLOOKUP(1,SignDiff!$A$3:$K$4,DK243,1),VLOOKUP(1,SignDiff!$A$3:$K$4,DK243,1)),"")</f>
        <v/>
      </c>
      <c r="CU243" s="4" t="str">
        <f>IF(OR(ISNUMBER(CS243),CS243="0**"),IF(ISNUMBER(CS243),CS243/ABS(CS243)*VLOOKUP(1,SignDiff!$A$7:$K$8,DK243,1),VLOOKUP(1,SignDiff!$A$7:$K$8,DK243,1)),"")</f>
        <v/>
      </c>
      <c r="CV243" s="4" t="str">
        <f t="shared" si="73"/>
        <v/>
      </c>
      <c r="CW243" s="4" t="str">
        <f t="shared" si="74"/>
        <v/>
      </c>
      <c r="CX243" s="4" t="str">
        <f>IF(OR(ISNUMBER(CS243),CS243="0**"),IF(CS243="0**",VLOOKUP(0,'IRS-IES'!$A$2:$C$43,2,1),IF(CS243&lt;0,VLOOKUP(ABS(CS243),'IRS-IES'!$A$2:$C$43,2,1),VLOOKUP(ABS(CS243),'IRS-IES'!$A$2:$C$43,3,1))),"")</f>
        <v/>
      </c>
      <c r="CY243" s="4" t="str">
        <f t="shared" si="75"/>
        <v/>
      </c>
      <c r="CZ243" s="4" t="str">
        <f>IF(OR(ISNUMBER(CY243),CY243="0**"),IF(ISNUMBER(CY243),CY243/ABS(CY243)*VLOOKUP(2,SignDiff!$A$3:$K$4,DK243,1),VLOOKUP(2,SignDiff!$A$3:$K$4,DK243,1)),"")</f>
        <v/>
      </c>
      <c r="DA243" s="4" t="str">
        <f>IF(OR(ISNUMBER(CY243),CY243="0**"),IF(ISNUMBER(CY243),CY243/ABS(CY243)*VLOOKUP(2,SignDiff!$A$7:$K$8,DK243,1),VLOOKUP(2,SignDiff!$A$7:$K$8,DK243,1)),"")</f>
        <v/>
      </c>
      <c r="DB243" s="4" t="str">
        <f t="shared" si="76"/>
        <v/>
      </c>
      <c r="DC243" s="4" t="str">
        <f t="shared" si="77"/>
        <v/>
      </c>
      <c r="DD243" s="4" t="str">
        <f>IF(OR(ISNUMBER(CY243),CY243="0**"),IF(CY243="0**",VLOOKUP(0,'ISI-ISS'!$A$2:$C$43,2,1),IF(CY243&lt;0,VLOOKUP(ABS(CY243),'ISI-ISS'!$A$2:$C$43,2,1),VLOOKUP(ABS(CY243),'ISI-ISS'!$A$2:$C$43,3,1))),"")</f>
        <v/>
      </c>
      <c r="DE243" s="4" t="str">
        <f t="shared" si="78"/>
        <v/>
      </c>
      <c r="DF243" s="4" t="str">
        <f>IF(OR(ISNUMBER(DE243),DE243="0**"),IF(ISNUMBER(DE243),DE243/ABS(DE243)*VLOOKUP(2,SignDiff!$A$3:$K$4,DK243,1),VLOOKUP(2,SignDiff!$A$3:$K$4,DK243,1)),"")</f>
        <v/>
      </c>
      <c r="DG243" s="4" t="str">
        <f>IF(OR(ISNUMBER(DE243),DE243="0**"),IF(ISNUMBER(DE243),DE243/ABS(DE243)*VLOOKUP(2,SignDiff!$A$7:$K$8,DK243,1),VLOOKUP(2,SignDiff!$A$7:$K$8,DK243,1)),"")</f>
        <v/>
      </c>
      <c r="DH243" s="4" t="str">
        <f t="shared" si="79"/>
        <v/>
      </c>
      <c r="DI243" s="4" t="str">
        <f t="shared" si="80"/>
        <v/>
      </c>
      <c r="DJ243" s="4" t="str">
        <f>IF(OR(ISNUMBER(DE243),DE243="0**"),IF(DE243="0**",VLOOKUP(0,'ISI-ISM'!$A$2:$C$43,2,1),IF(DE243&lt;0,VLOOKUP(ABS(DE243),'ISI-ISM'!$A$2:$C$43,2,1),VLOOKUP(ABS(DE243),'ISI-ISM'!$A$2:$C$43,3,1))),"")</f>
        <v/>
      </c>
      <c r="DK243" s="4" t="str">
        <f>IF(ISERROR(VLOOKUP(N243,age!$A$2:$C$11,2,1)),"",VLOOKUP(N243,age!$A$2:$C$11,2,1))</f>
        <v/>
      </c>
      <c r="DL243" s="4" t="str">
        <f>IF(ISERROR(VLOOKUP(N243,age!$A$2:$C$11,3,1)),"",VLOOKUP(N243,age!$A$2:$C$11,3,1))</f>
        <v/>
      </c>
      <c r="DM243" s="4">
        <f t="shared" si="67"/>
        <v>0</v>
      </c>
      <c r="DN243" s="4">
        <f t="shared" si="68"/>
        <v>0</v>
      </c>
      <c r="DO243" s="4">
        <f t="shared" si="69"/>
        <v>0</v>
      </c>
      <c r="DP243" s="4">
        <f t="shared" si="70"/>
        <v>0</v>
      </c>
      <c r="DQ243" s="4">
        <f t="shared" si="71"/>
        <v>0</v>
      </c>
      <c r="DR243" s="9" t="str">
        <f t="shared" si="81"/>
        <v/>
      </c>
      <c r="DS243" s="9" t="str">
        <f t="shared" si="82"/>
        <v/>
      </c>
      <c r="DT243" s="9" t="str">
        <f t="shared" si="83"/>
        <v/>
      </c>
      <c r="DU243" s="9" t="str">
        <f t="shared" si="84"/>
        <v/>
      </c>
      <c r="DV243" s="9" t="str">
        <f t="shared" si="85"/>
        <v/>
      </c>
      <c r="DW243" s="9" t="str">
        <f t="shared" si="86"/>
        <v/>
      </c>
      <c r="DX243" s="9" t="str">
        <f t="shared" si="87"/>
        <v/>
      </c>
      <c r="DY243" s="9" t="str">
        <f>IF(AND(ISNUMBER(AJ243),ISNUMBER(DK243)),IF(AJ243-VLOOKUP(BI243,NyFi!$L$2:$V$4,DK243,1)&lt;1,1,AJ243-VLOOKUP(BI243,NyFi!$L$2:$V$4,DK243,1)),"")</f>
        <v/>
      </c>
      <c r="DZ243" s="9" t="str">
        <f>IF(AND(ISNUMBER(DK243),DK243&lt;8),IF(AND(ISNUMBER(AK243),ISNUMBER(DK243)),IF(AK243-VLOOKUP(BI243,NyGs!$L$2:$V$4,DK243,1)&lt;1,1,AK243-VLOOKUP(BI243,NyGs!$L$2:$V$4,DK243,1)),""),"")</f>
        <v/>
      </c>
      <c r="EA243" s="9" t="str">
        <f>IF(AND(ISNUMBER(AL243),ISNUMBER(DK243)),IF(AL243-VLOOKUP(BI243,NyRm!$L$2:$V$4,DK243,1)&lt;1,1,AL243-VLOOKUP(BI243,NyRm!$L$2:$V$4,DK243,1)),"")</f>
        <v/>
      </c>
      <c r="EB243" s="9" t="str">
        <f>IF(AND(ISNUMBER(AM243),ISNUMBER(DK243)),IF(AM243-VLOOKUP(BI243,NyFm!$L$2:$V$4,DK243,1)&lt;1,1,AM243-VLOOKUP(BI243,NyFm!$L$2:$V$4,DK243,1)),"")</f>
        <v/>
      </c>
      <c r="EC243" s="9" t="str">
        <f>IF(AND(ISNUMBER(DK243),DK243&lt;8),IF(AND(ISNUMBER(AN243),ISNUMBER(DK243)),IF(AN243-VLOOKUP(BI243,NyLi1R!$L$2:$V$4,DK243,1)&lt;1,1,AN243-VLOOKUP(BI243,NyLi1R!$L$2:$V$4,DK243,1)),""),"")</f>
        <v/>
      </c>
      <c r="ED243" s="9" t="str">
        <f>IF(AND(ISNUMBER(DK243),DK243&lt;8),IF(AND(ISNUMBER(AO243),ISNUMBER(DK243)),IF(AO243-VLOOKUP(BI243,NyLi1E!$L$2:$V$4,DK243,1)&lt;1,1,AO243-VLOOKUP(BI243,NyLi1E!$L$2:$V$4,DK243,1)),""),"")</f>
        <v/>
      </c>
      <c r="EE243" s="9" t="str">
        <f>IF(AND(ISNUMBER(DK243),DK243&lt;8),IF(AND(ISNUMBER(AP243),ISNUMBER(DK243)),IF(AP243-VLOOKUP(BI243,NyLi1T!$L$2:$V$4,DK243,1)&lt;1,1,AP243-VLOOKUP(BI243,NyLi1T!$L$2:$V$4,DK243,1)),""),"")</f>
        <v/>
      </c>
      <c r="EF243" s="9" t="str">
        <f>IF(AND(ISNUMBER(DK243),DK243&gt;7),IF(AND(ISNUMBER(AQ243),ISNUMBER(DK243)),IF(AQ243-VLOOKUP(BI243,NyLi2R!$L$2:$V$4,DK243,1)&lt;1,1,AQ243-VLOOKUP(BI243,NyLi2R!$L$2:$V$4,DK243,1)),""),"")</f>
        <v/>
      </c>
      <c r="EG243" s="9" t="str">
        <f>IF(AND(ISNUMBER(DK243),DK243&gt;7),IF(AND(ISNUMBER(AR243),ISNUMBER(DK243)),IF(AR243-VLOOKUP(BI243,NyLi2E!$L$2:$V$4,DK243,1)&lt;1,1,AR243-VLOOKUP(BI243,NyLi2E!$L$2:$V$4,DK243,1)),""),"")</f>
        <v/>
      </c>
      <c r="EH243" s="9" t="str">
        <f>IF(AND(ISNUMBER(DK243),DK243&gt;7),IF(AND(ISNUMBER(AS243),ISNUMBER(DK243)),IF(AS243-VLOOKUP(BI243,NyLi2T!$L$2:$V$4,DK243,1)&lt;1,1,AS243-VLOOKUP(BI243,NyLi2T!$L$2:$V$4,DK243,1)),""),"")</f>
        <v/>
      </c>
      <c r="EI243" s="9" t="str">
        <f>IF(AND(ISNUMBER(DK243),DK243&lt;8),IF(AND(ISNUMBER(AT243),ISNUMBER(DK243)),IF(AT243-VLOOKUP(BI243,NySs!$L$2:$V$4,DK243,1)&lt;1,1,AT243-VLOOKUP(BI243,NySs!$L$2:$V$4,DK243,1)),""),"")</f>
        <v/>
      </c>
      <c r="EJ243" s="9" t="str">
        <f>IF(AND(ISNUMBER(DK243),DK243&lt;9),IF(AND(ISNUMBER(AU243),ISNUMBER(DK243)),IF(AU243-VLOOKUP(BI243,NyEo!$L$2:$V$4,DK243,1)&lt;1,1,AU243-VLOOKUP(BI243,NyEo!$L$2:$V$4,DK243,1)),""),"")</f>
        <v/>
      </c>
      <c r="EK243" s="9" t="str">
        <f>IF(AND(ISNUMBER(DK243),DK243&gt;7),IF(AND(ISNUMBER(AV243),ISNUMBER(DK243)),IF(AV243-VLOOKUP(BI243,NyHt!$L$2:$V$4,DK243,1)&lt;1,1,AV243-VLOOKUP(BI243,NyHt!$L$2:$V$4,DK243,1)),""),"")</f>
        <v/>
      </c>
      <c r="EL243" s="9" t="str">
        <f>IF(AND(ISNUMBER(AW243),ISNUMBER(DK243)),IF(AW243-VLOOKUP(BI243,NySiF!$L$2:$V$4,DK243,1)&lt;1,1,AW243-VLOOKUP(BI243,NySiF!$L$2:$V$4,DK243,1)),"")</f>
        <v/>
      </c>
      <c r="EM243" s="9" t="str">
        <f>IF(AND(ISNUMBER(AX243),ISNUMBER(DK243)),IF(AX243-VLOOKUP(BI243,NySiB!$L$2:$V$4,DK243,1)&lt;1,1,AX243-VLOOKUP(BI243,NySiB!$L$2:$V$4,DK243,1)),"")</f>
        <v/>
      </c>
      <c r="EN243" s="9" t="str">
        <f>IF(AND(ISNUMBER(AY243),ISNUMBER(DK243)),IF(AY243-VLOOKUP(BI243,NySiT!$L$2:$V$4,DK243,1)&lt;1,1,AY243-VLOOKUP(BI243,NySiT!$L$2:$V$4,DK243,1)),"")</f>
        <v/>
      </c>
      <c r="EO243" s="9" t="str">
        <f>IF(AND(ISNUMBER(AZ243),ISNUMBER(DK243)),IF(AZ243-VLOOKUP(BI243,NyVs!$L$2:$V$4,DK243,1)&lt;1,1,AZ243-VLOOKUP(BI243,NyVs!$L$2:$V$4,DK243,1)),"")</f>
        <v/>
      </c>
      <c r="EP243" s="9" t="str">
        <f>IF(AND(ISNUMBER(BA243),ISNUMBER(DK243)),IF(BA243-VLOOKUP(BI243,NyPp!$L$2:$V$4,DK243,1)&lt;1,1,BA243-VLOOKUP(BI243,NyPp!$L$2:$V$4,DK243,1)),"")</f>
        <v/>
      </c>
      <c r="EQ243" s="9" t="str">
        <f>IF(AND(ISNUMBER(BB243),ISNUMBER(DK243)),IF(BB243-VLOOKUP(BI243,NyIGS!$L$2:$V$4,DK243,1)&lt;40,40,BB243-VLOOKUP(BI243,NyIGS!$L$2:$V$4,DK243,1)),"")</f>
        <v/>
      </c>
      <c r="ER243" s="9" t="str">
        <f>IF(AND(ISNUMBER(BC243),ISNUMBER(DK243)),IF(BC243-VLOOKUP(BI243,NyIRS!$L$2:$V$4,DK243,1)&lt;40,40,BC243-VLOOKUP(BI243,NyIRS!$L$2:$V$4,DK243,1)),"")</f>
        <v/>
      </c>
      <c r="ES243" s="9" t="str">
        <f>IF(AND(ISNUMBER(BD243),ISNUMBER(DK243)),IF(BD243-VLOOKUP(BI243,NyIES!$L$2:$V$4,DK243,1)&lt;40,40,BD243-VLOOKUP(BI243,NyIES!$L$2:$V$4,DK243,1)),"")</f>
        <v/>
      </c>
      <c r="ET243" s="9" t="str">
        <f>IF(AND(ISNUMBER(BE243),ISNUMBER(DK243)),IF(BE243-VLOOKUP(BI243,NyISI!$L$2:$V$4,DK243,1)&lt;40,40,BE243-VLOOKUP(BI243,NyISI!$L$2:$V$4,DK243,1)),"")</f>
        <v/>
      </c>
      <c r="EU243" s="9" t="str">
        <f>IF(AND(ISNUMBER(DK243),DK243&lt;8),IF(AND(ISNUMBER(BF243),ISNUMBER(DK243)),IF(BF243-VLOOKUP(BI243,NyISS!$L$2:$V$4,DK243,1)&lt;40,40,BF243-VLOOKUP(BI243,NyISS!$L$2:$V$4,DK243,1)),""),"")</f>
        <v/>
      </c>
      <c r="EV243" s="9" t="str">
        <f>IF(AND(ISNUMBER(DK243),DK243&gt;7),IF(AND(ISNUMBER(BG243),ISNUMBER(DK243)),IF(BG243-VLOOKUP(BI243,NyISM!$L$2:$V$4,DK243,1)&lt;40,40,BG243-VLOOKUP(BI243,NyISM!$L$2:$V$4,DK243,1)),""),"")</f>
        <v/>
      </c>
      <c r="EW243" s="9" t="str">
        <f>IF(AND(ISNUMBER(BH243),ISNUMBER(DK243)),IF(BH243-VLOOKUP(BI243,NyIAM!$L$2:$V$4,DK243,1)&lt;40,40,BH243-VLOOKUP(BI243,NyIAM!$L$2:$V$4,DK243,1)),"")</f>
        <v/>
      </c>
      <c r="EX243" s="9" t="str">
        <f>IF(AND(ISNUMBER(AJ243),ISNUMBER(DK243)),IF(AJ243+VLOOKUP(BI243,NyFi!$L$2:$V$4,DK243,1)&gt;19,19,AJ243+VLOOKUP(BI243,NyFi!$L$2:$V$4,DK243,1)),"")</f>
        <v/>
      </c>
      <c r="EY243" s="9" t="str">
        <f>IF(AND(ISNUMBER(DK243),DK243&lt;8),IF(AND(ISNUMBER(AK243),ISNUMBER(DK243)),IF(AK243+VLOOKUP(BI243,NyGs!$L$2:$V$4,DK243,1)&gt;19,19,AK243+VLOOKUP(BI243,NyGs!$L$2:$V$4,DK243,1)),""),"")</f>
        <v/>
      </c>
      <c r="EZ243" s="9" t="str">
        <f>IF(AND(ISNUMBER(AL243),ISNUMBER(DK243)),IF(AL243+VLOOKUP(BI243,NyRm!$L$2:$V$4,DK243,1)&gt;19,19,AL243+VLOOKUP(BI243,NyRm!$L$2:$V$4,DK243,1)),"")</f>
        <v/>
      </c>
      <c r="FA243" s="9" t="str">
        <f>IF(AND(ISNUMBER(AM243),ISNUMBER(DK243)),IF(AM243+VLOOKUP(BI243,NyFm!$L$2:$V$4,DK243,1)&gt;19,19,AM243+VLOOKUP(BI243,NyFm!$L$2:$V$4,DK243,1)),"")</f>
        <v/>
      </c>
      <c r="FB243" s="9" t="str">
        <f>IF(AND(ISNUMBER(DK243),DK243&lt;8),IF(AND(ISNUMBER(AN243),ISNUMBER(DK243)),IF(AN243+VLOOKUP(BI243,NyLi1R!$L$2:$V$4,DK243,1)&gt;19,19,AN243+VLOOKUP(BI243,NyLi1R!$L$2:$V$4,DK243,1)),""),"")</f>
        <v/>
      </c>
      <c r="FC243" s="9" t="str">
        <f>IF(AND(ISNUMBER(DK243),DK243&lt;8),IF(AND(ISNUMBER(AO243),ISNUMBER(DK243)),IF(AO243+VLOOKUP(BI243,NyLi1E!$L$2:$V$4,DK243,1)&gt;19,19,AO243+VLOOKUP(BI243,NyLi1E!$L$2:$V$4,DK243,1)),""),"")</f>
        <v/>
      </c>
      <c r="FD243" s="9" t="str">
        <f>IF(AND(ISNUMBER(DK243),DK243&lt;8),IF(AND(ISNUMBER(AP243),ISNUMBER(DK243)),IF(AP243+VLOOKUP(BI243,NyLi1T!$L$2:$V$4,DK243,1)&gt;19,19,AP243+VLOOKUP(BI243,NyLi1T!$L$2:$V$4,DK243,1)),""),"")</f>
        <v/>
      </c>
      <c r="FE243" s="9" t="str">
        <f>IF(AND(ISNUMBER(DK243),DK243&gt;7),IF(AND(ISNUMBER(AQ243),ISNUMBER(DK243)),IF(AQ243+VLOOKUP(BI243,NyLi2R!$L$2:$V$4,DK243,1)&gt;19,19,AQ243+VLOOKUP(BI243,NyLi2R!$L$2:$V$4,DK243,1)),""),"")</f>
        <v/>
      </c>
      <c r="FF243" s="9" t="str">
        <f>IF(AND(ISNUMBER(DK243),DK243&gt;7),IF(AND(ISNUMBER(AR243),ISNUMBER(DK243)),IF(AR243+VLOOKUP(BI243,NyLi2E!$L$2:$V$4,DK243,1)&gt;19,19,AR243+VLOOKUP(BI243,NyLi2E!$L$2:$V$4,DK243,1)),""),"")</f>
        <v/>
      </c>
      <c r="FG243" s="9" t="str">
        <f>IF(AND(ISNUMBER(DK243),DK243&gt;7),IF(AND(ISNUMBER(AS243),ISNUMBER(DK243)),IF(AS243+VLOOKUP(BI243,NyLi2T!$L$2:$V$4,DK243,1)&gt;19,19,AS243+VLOOKUP(BI243,NyLi2T!$L$2:$V$4,DK243,1)),""),"")</f>
        <v/>
      </c>
      <c r="FH243" s="9" t="str">
        <f>IF(AND(ISNUMBER(DK243),DK243&lt;8),IF(AND(ISNUMBER(AT243),ISNUMBER(DK243)),IF(AT243+VLOOKUP(BI243,NySs!$L$2:$V$4,DK243,1)&gt;19,19,AT243+VLOOKUP(BI243,NySs!$L$2:$V$4,DK243,1)),""),"")</f>
        <v/>
      </c>
      <c r="FI243" s="9" t="str">
        <f>IF(AND(ISNUMBER(DK243),DK243&lt;9),IF(AND(ISNUMBER(AU243),ISNUMBER(DK243)),IF(AU243+VLOOKUP(BI243,NyEo!$L$2:$V$4,DK243,1)&gt;19,19,AU243+VLOOKUP(BI243,NyEo!$L$2:$V$4,DK243,1)),""),"")</f>
        <v/>
      </c>
      <c r="FJ243" s="9" t="str">
        <f>IF(AND(ISNUMBER(DK243),DK243&gt;7),IF(AND(ISNUMBER(AV243),ISNUMBER(DK243)),IF(AV243+VLOOKUP(BI243,NyHt!$L$2:$V$4,DK243,1)&gt;19,19,AV243+VLOOKUP(BI243,NyHt!$L$2:$V$4,DK243,1)),""),"")</f>
        <v/>
      </c>
      <c r="FK243" s="9" t="str">
        <f>IF(AND(ISNUMBER(AW243),ISNUMBER(DK243)),IF(AW243+VLOOKUP(BI243,NySiF!$L$2:$V$4,DK243,1)&gt;19,19,AW243+VLOOKUP(BI243,NySiF!$L$2:$V$4,DK243,1)),"")</f>
        <v/>
      </c>
      <c r="FL243" s="9" t="str">
        <f>IF(AND(ISNUMBER(AX243),ISNUMBER(DK243)),IF(AX243+VLOOKUP(BI243,NySiB!$L$2:$V$4,DK243,1)&gt;19,19,AX243+VLOOKUP(BI243,NySiB!$L$2:$V$4,DK243,1)),"")</f>
        <v/>
      </c>
      <c r="FM243" s="9" t="str">
        <f>IF(AND(ISNUMBER(AY243),ISNUMBER(DK243)),IF(AY243+VLOOKUP(BI243,NySiT!$L$2:$V$4,DK243,1)&gt;19,19,AY243+VLOOKUP(BI243,NySiT!$L$2:$V$4,DK243,1)),"")</f>
        <v/>
      </c>
      <c r="FN243" s="9" t="str">
        <f>IF(AND(ISNUMBER(AZ243),ISNUMBER(DK243)),IF(AZ243+VLOOKUP(BI243,NyVs!$L$2:$V$4,DK243,1)&gt;19,19,AZ243+VLOOKUP(BI243,NyVs!$L$2:$V$4,DK243,1)),"")</f>
        <v/>
      </c>
      <c r="FO243" s="9" t="str">
        <f>IF(AND(ISNUMBER(BA243),ISNUMBER(DK243)),IF(BA243+VLOOKUP(BI243,NyPp!$L$2:$V$4,DK243,1)&gt;19,19,BA243+VLOOKUP(BI243,NyPp!$L$2:$V$4,DK243,1)),"")</f>
        <v/>
      </c>
      <c r="FP243" s="9" t="str">
        <f>IF(AND(ISNUMBER(BB243),ISNUMBER(DK243)),IF(BB243+VLOOKUP(BI243,NyIGS!$L$2:$V$4,DK243,1)&gt;160,160,BB243+VLOOKUP(BI243,NyIGS!$L$2:$V$4,DK243,1)),"")</f>
        <v/>
      </c>
      <c r="FQ243" s="9" t="str">
        <f>IF(AND(ISNUMBER(BC243),ISNUMBER(DK243)),IF(BC243+VLOOKUP(BI243,NyIRS!$L$2:$V$4,DK243,1)&gt;160,160,BC243+VLOOKUP(BI243,NyIRS!$L$2:$V$4,DK243,1)),"")</f>
        <v/>
      </c>
      <c r="FR243" s="9" t="str">
        <f>IF(AND(ISNUMBER(BD243),ISNUMBER(DK243)),IF(BD243+VLOOKUP(BI243,NyIES!$L$2:$V$4,DK243,1)&gt;160,160, BD243+VLOOKUP(BI243,NyIES!$L$2:$V$4,DK243,1)),"")</f>
        <v/>
      </c>
      <c r="FS243" s="9" t="str">
        <f>IF(AND(ISNUMBER(BE243),ISNUMBER(DK243)),IF(BE243+VLOOKUP(BI243,NyISI!$L$2:$V$4,DK243,1)&gt;160,160,BE243+VLOOKUP(BI243,NyISI!$L$2:$V$4,DK243,1)),"")</f>
        <v/>
      </c>
      <c r="FT243" s="9" t="str">
        <f>IF(AND(ISNUMBER(DK243),DK243&lt;8),IF(AND(ISNUMBER(BF243),ISNUMBER(DK243)),IF(BF243+VLOOKUP(BI243,NyISS!$L$2:$V$4,DK243,1)&gt;160,160,BF243+VLOOKUP(BI243,NyISS!$L$2:$V$4,DK243,1)),""),"")</f>
        <v/>
      </c>
      <c r="FU243" s="9" t="str">
        <f>IF(AND(ISNUMBER(DK243),DK243&gt;7),IF(AND(ISNUMBER(BG243),ISNUMBER(DK243)),IF(BG243+VLOOKUP(BI243,NyISM!$L$2:$V$4,DK243,1)&gt;160,160,BG243+VLOOKUP(BI243,NyISM!$L$2:$V$4,DK243,1)),""),"")</f>
        <v/>
      </c>
      <c r="FV243" s="9" t="str">
        <f>IF(AND(ISNUMBER(BH243),ISNUMBER(DK243)),IF(BH243+VLOOKUP(BI243,NyIAM!$L$2:$V$4,DK243,1)&gt;160,160,BH243+VLOOKUP(BI243,NyIAM!$L$2:$V$4,DK243,1)),"")</f>
        <v/>
      </c>
    </row>
    <row r="244" spans="1:178" x14ac:dyDescent="0.2">
      <c r="A244" s="51"/>
      <c r="B244" s="51"/>
      <c r="C244" s="51"/>
      <c r="D244" s="51"/>
      <c r="E244" s="51"/>
      <c r="F244" s="51"/>
      <c r="G244" s="51"/>
      <c r="H244" s="51"/>
      <c r="I244" s="51"/>
      <c r="J244" s="52"/>
      <c r="K244" s="52"/>
      <c r="L244" s="53"/>
      <c r="M244" s="53"/>
      <c r="N244" s="58" t="str">
        <f t="shared" si="66"/>
        <v/>
      </c>
      <c r="O244" s="53"/>
      <c r="P244" s="53"/>
      <c r="Q244" s="53"/>
      <c r="R244" s="53"/>
      <c r="S244" s="53"/>
      <c r="T244" s="53"/>
      <c r="U244" s="53"/>
      <c r="V244" s="53"/>
      <c r="W244" s="53"/>
      <c r="X244" s="53"/>
      <c r="Y244" s="53"/>
      <c r="Z244" s="53"/>
      <c r="AA244" s="53"/>
      <c r="AB244" s="53"/>
      <c r="AC244" s="53"/>
      <c r="AD244" s="53"/>
      <c r="AE244" s="53"/>
      <c r="AF244" s="53"/>
      <c r="AG244" s="53"/>
      <c r="AH244" s="53"/>
      <c r="AI244" s="53"/>
      <c r="AJ244" s="4" t="str">
        <f>IF(O244="","",IF(ISNUMBER(N244),VLOOKUP(O244,NyFi!$A$2:$K$40,DK244),""))</f>
        <v/>
      </c>
      <c r="AK244" s="4" t="str">
        <f>IF(P244="","",IF(AND(ISNUMBER(N244),DK244&lt;8),VLOOKUP(P244,NyGs!$A$2:$G$41,DK244),""))</f>
        <v/>
      </c>
      <c r="AL244" s="4" t="str">
        <f>IF(AA244="","",IF(ISNUMBER(N244),VLOOKUP(AA244,NyRm!$A$2:$K$56,DK244),""))</f>
        <v/>
      </c>
      <c r="AM244" s="4" t="str">
        <f>IF(Z244="","",IF(ISNUMBER(N244),VLOOKUP(Z244,NyFm!$A$2:$K$46,DK244),""))</f>
        <v/>
      </c>
      <c r="AN244" s="4" t="str">
        <f>IF(U244="","",IF(AND(ISNUMBER(N244),DK244&lt;8),VLOOKUP(U244,NyLi1R!$A$2:$G$20,DK244),""))</f>
        <v/>
      </c>
      <c r="AO244" s="4" t="str">
        <f>IF(V244="","",IF(AND(ISNUMBER(N244),DK244&lt;8),VLOOKUP(V244,NyLi1E!$A$2:$G$20,DK244),""))</f>
        <v/>
      </c>
      <c r="AP244" s="4" t="str">
        <f>IF(AND(ISNUMBER(N244),ISNUMBER(AN244),ISNUMBER(AO244),DK244&lt;8),VLOOKUP(AN244+AO244,NyLi1T!$A$2:$G$40,DK244),"")</f>
        <v/>
      </c>
      <c r="AQ244" s="4" t="str">
        <f>IF(W244="","",IF(AND(ISNUMBER(N244),DK244&gt;7),VLOOKUP(W244,NyLi2R!$A$2:$K$20,DK244),""))</f>
        <v/>
      </c>
      <c r="AR244" s="4" t="str">
        <f>IF(X244="","",IF(AND(ISNUMBER(N244),DK244&gt;7),VLOOKUP(X244,NyLi2E!$A$2:$K$20,DK244),""))</f>
        <v/>
      </c>
      <c r="AS244" s="4" t="str">
        <f>IF(AND(ISNUMBER(N244),ISNUMBER(AQ244),ISNUMBER(AR244),DK244&gt;7),VLOOKUP(AQ244+AR244,NyLi2T!$A$2:$K$40,DK244),"")</f>
        <v/>
      </c>
      <c r="AT244" s="4" t="str">
        <f>IF(AE244="","",IF(AND(ISNUMBER(N244),DK244&lt;8),VLOOKUP(AE244,NySs!$A$2:$G$28,DK244),""))</f>
        <v/>
      </c>
      <c r="AU244" s="4" t="str">
        <f>IF(AD244="","",IF(AND(ISNUMBER(N244),DK244&lt;9),VLOOKUP(AD244,NyEo!$A$2:$H$22,DK244),""))</f>
        <v/>
      </c>
      <c r="AV244" s="4" t="str">
        <f>IF(Q244="","",IF(AND(ISNUMBER(N244),DK244&gt;7),VLOOKUP(Q244,NyHt!$A$2:$K$17,DK244),""))</f>
        <v/>
      </c>
      <c r="AW244" s="4" t="str">
        <f>IF(R244="","",IF(ISNUMBER(N244),VLOOKUP(R244,NySiF!$A$2:$K$18,DK244),""))</f>
        <v/>
      </c>
      <c r="AX244" s="4" t="str">
        <f>IF(S244="","",IF(ISNUMBER(N244),VLOOKUP(S244,NySiB!$A$2:$K$16,DK244),""))</f>
        <v/>
      </c>
      <c r="AY244" s="4" t="str">
        <f>IF(T244="","",IF(ISNUMBER(N244),VLOOKUP(T244,NySiT!$A$2:$K$32,DK244),""))</f>
        <v/>
      </c>
      <c r="AZ244" s="4" t="str">
        <f>IF(Y244="","",IF(ISNUMBER(N244),VLOOKUP(Y244,NyVs!$A$2:$K$86,DK244),""))</f>
        <v/>
      </c>
      <c r="BA244" s="4" t="str">
        <f>IF(AI244="","",IF(ISNUMBER(N244),VLOOKUP(AI244,NyPp!$A$2:$K$202,DK244),""))</f>
        <v/>
      </c>
      <c r="BB244" s="4" t="str">
        <f>IF(AND(ISNUMBER(AJ244),ISNUMBER(AK244),ISNUMBER(AL244),ISNUMBER(AM244),DK244&lt;8),IF(COUNTIF(O244,0)+COUNTIF(P244,0)+COUNTIF(AA244,0)+COUNTIF(Z244,0)&gt;1,"",VLOOKUP(AJ244+AK244+AL244+AM244,NyIGS!$A$2:$K$78,DK244)),IF(AND(ISNUMBER(AJ244),ISNUMBER(AL244),ISNUMBER(AM244),ISNUMBER(AS244),DK244&gt;7),IF(COUNTIF(O244,0)+COUNTIF(AA244,0)+COUNTIF(Z244,0)+AND(COUNTIF(W244,0),COUNTIF(X244,0))&gt;1,"",VLOOKUP(AJ244+AL244+AM244+AS244,NyIGS!$A$2:$K$78,DK244)),""))</f>
        <v/>
      </c>
      <c r="BC244" s="4" t="str">
        <f>IF(AND(ISNUMBER(AJ244),ISNUMBER(AN244),ISNUMBER(AT244),DK244&lt;8),IF(COUNTIF(O244,0)+COUNTIF(U244,0)+COUNTIF(AE244,0)&gt;1,"",VLOOKUP(AJ244+AN244+AT244,NyIRS!$A$2:$K$59,DK244)),IF(AND(ISNUMBER(AJ244),ISNUMBER(AQ244),DK244&gt;7),IF(COUNTIF(O244,0)+COUNTIF(W244,0)&gt;1,"",VLOOKUP(AJ244+AQ244,NyIRS!$A$2:$K$59,DK244)),""))</f>
        <v/>
      </c>
      <c r="BD244" s="4" t="str">
        <f>IF(AND(ISNUMBER(AK244),ISNUMBER(AL244),ISNUMBER(AM244),DK244&lt;8),IF(COUNTIF(P244,0)+COUNTIF(AA244,0)+COUNTIF(Z244,0)&gt;1,"",VLOOKUP(AK244+AL244+AM244,NyIES!$A$2:$K$59,DK244)),IF(AND(ISNUMBER(AL244),ISNUMBER(AM244),ISNUMBER(AR244),DK244&gt;7),IF(COUNTIF(AA244,0)+COUNTIF(Z244,0)+COUNTIF(X244,0)&gt;1,"",VLOOKUP(AL244+AM244+AR244,NyIES!$A$2:$K$59,DK244)),""))</f>
        <v/>
      </c>
      <c r="BE244" s="4" t="str">
        <f>IF(AND(ISNUMBER(AJ244),ISNUMBER(AP244),ISNUMBER(AU244),DK244&lt;8),IF(COUNTIF(O244,0)+AND(COUNTIF(U244,0),COUNTIF(V244,0))+COUNTIF(AD244,0)&gt;1,"",VLOOKUP(AJ244+AP244+AU244,NyISI!$A$2:$K$59,DK244)),IF(AND(ISNUMBER(AS244),ISNUMBER(AU244),ISNUMBER(AV244),DK244=8),IF(COUNTIF(AD244,0)+COUNTIF(Q244,0)+AND(COUNTIF(W244,0),COUNTIF(X244,0))&gt;1,"",VLOOKUP(AS244+AU244+AV244,NyISI!$A$2:$K$59,DK244)),IF(AND(ISNUMBER(AS244),ISNUMBER(AV244),DK244&gt;8),IF(COUNTIF(Q244,0)+AND(COUNTIF(W244,0),COUNTIF(X244,0))&gt;1,"",VLOOKUP(AS244+AV244,NyISI!$A$2:$K$59,DK244)),"")))</f>
        <v/>
      </c>
      <c r="BF244" s="4" t="str">
        <f>IF(AND(ISNUMBER(AT244),ISNUMBER(AK244),ISNUMBER(AL244),ISNUMBER(AM244),DK244&lt;8),IF(COUNTIF(P244,0)+COUNTIF(AA244,0)+COUNTIF(Z244,0)+COUNTIF(AE244,0)&gt;1,"",VLOOKUP(AT244+AK244+AL244+AM244,NyISS!$A$2:$G$78,DK244)),"")</f>
        <v/>
      </c>
      <c r="BG244" s="4" t="str">
        <f>IF(AND(ISNUMBER(AJ244),ISNUMBER(AL244),ISNUMBER(AM244),DK244&gt;7),IF(COUNTIF(O244,0)+COUNTIF(AA244,0)+COUNTIF(Z244,0)&gt;1,"",VLOOKUP(AJ244+AL244+AM244,NyISM!$A$2:$K$59,DK244)),"")</f>
        <v/>
      </c>
      <c r="BH244" s="4" t="str">
        <f>IF(AND(ISNUMBER(AY244),ISNUMBER(AZ244)),IF(COUNTIF(T244,0)+COUNTIF(Y244,0)&gt;1,"",VLOOKUP(AY244+AZ244,NyIAM!$A$2:$K$40,DK244)),"")</f>
        <v/>
      </c>
      <c r="BJ244" s="4" t="str">
        <f>IF(ISNUMBER(BB244),VLOOKUP(BB244,Percentil!$A$2:$B$122,2,1),"")</f>
        <v/>
      </c>
      <c r="BK244" s="4" t="str">
        <f>IF(ISNUMBER(BC244),VLOOKUP(BC244,Percentil!$A$2:$B$122,2,1),"")</f>
        <v/>
      </c>
      <c r="BL244" s="4" t="str">
        <f>IF(ISNUMBER(BD244),VLOOKUP(BD244,Percentil!$A$2:$B$122,2,1),"")</f>
        <v/>
      </c>
      <c r="BM244" s="4" t="str">
        <f>IF(ISNUMBER(BE244),VLOOKUP(BE244,Percentil!$A$2:$B$122,2,1),"")</f>
        <v/>
      </c>
      <c r="BN244" s="4" t="str">
        <f>IF(ISNUMBER(BF244),VLOOKUP(BF244,Percentil!$A$2:$B$122,2,1),"")</f>
        <v/>
      </c>
      <c r="BO244" s="4" t="str">
        <f>IF(ISNUMBER(BG244),VLOOKUP(BG244,Percentil!$A$2:$B$122,2,1),"")</f>
        <v/>
      </c>
      <c r="BP244" s="4" t="str">
        <f>IF(ISNUMBER(BH244),VLOOKUP(BH244,Percentil!$A$2:$B$122,2,1),"")</f>
        <v/>
      </c>
      <c r="BQ244" s="4" t="str">
        <f>IF(AND(ISNUMBER(AJ244),ISNUMBER(DK244)),IF(AJ244-VLOOKUP(BI244,NyFi!$L$2:$V$4,DK244,1)&lt;1,1 &amp; " - " &amp; AJ244+VLOOKUP(BI244,NyFi!$L$2:$V$4,DK244,1),IF(AJ244+VLOOKUP(BI244,NyFi!$L$2:$V$4,DK244,1)&gt;19,AJ244-VLOOKUP(BI244,NyFi!$L$2:$V$4,DK244,1) &amp; " - " &amp; 19,AJ244-VLOOKUP(BI244,NyFi!$L$2:$V$4,DK244,1) &amp; " - " &amp; AJ244+VLOOKUP(BI244,NyFi!$L$2:$V$4,DK244,1))),"")</f>
        <v/>
      </c>
      <c r="BR244" s="4" t="str">
        <f>IF(AND(ISNUMBER(DK244),DK244&lt;8),IF(AND(ISNUMBER(AK244),ISNUMBER(DK244)),IF(AK244-VLOOKUP(BI244,NyGs!$L$2:$V$4,DK244,1)&lt;1,1 &amp; " - " &amp; AK244+VLOOKUP(BI244,NyGs!$L$2:$V$4,DK244,1),IF(AK244+VLOOKUP(BI244,NyGs!$L$2:$V$4,DK244,1)&gt;19,AK244-VLOOKUP(BI244,NyGs!$L$2:$V$4,DK244,1) &amp; " - " &amp; 19,AK244-VLOOKUP(BI244,NyGs!$L$2:$V$4,DK244,1) &amp; " - " &amp; AK244+VLOOKUP(BI244,NyGs!$L$2:$V$4,DK244,1))),""),"")</f>
        <v/>
      </c>
      <c r="BS244" s="4" t="str">
        <f>IF(AND(ISNUMBER(AL244),ISNUMBER(DK244)),IF(AL244-VLOOKUP(BI244,NyRm!$L$2:$V$4,DK244,1)&lt;1,1 &amp; " - " &amp; AL244+VLOOKUP(BI244,NyRm!$L$2:$V$4,DK244,1),IF(AL244+VLOOKUP(BI244,NyRm!$L$2:$V$4,DK244,1)&gt;19,AL244-VLOOKUP(BI244,NyRm!$L$2:$V$4,DK244,1) &amp; " - " &amp; 19,AL244-VLOOKUP(BI244,NyRm!$L$2:$V$4,DK244,1) &amp; " - " &amp; AL244+VLOOKUP(BI244,NyRm!$L$2:$V$4,DK244,1))),"")</f>
        <v/>
      </c>
      <c r="BT244" s="4" t="str">
        <f>IF(AND(ISNUMBER(AM244),ISNUMBER(DK244)),IF(AM244-VLOOKUP(BI244,NyFm!$L$2:$V$4,DK244,1)&lt;1,1 &amp; " - " &amp; AM244+VLOOKUP(BI244,NyFm!$L$2:$V$4,DK244,1),IF(AM244+VLOOKUP(BI244,NyFm!$L$2:$V$4,DK244,1)&gt;19,AM244-VLOOKUP(BI244,NyFm!$L$2:$V$4,DK244,1) &amp; " - " &amp; 19,AM244-VLOOKUP(BI244,NyFm!$L$2:$V$4,DK244,1) &amp; " - " &amp; AM244+VLOOKUP(BI244,NyFm!$L$2:$V$4,DK244,1))),"")</f>
        <v/>
      </c>
      <c r="BU244" s="4" t="str">
        <f>IF(AND(ISNUMBER(DK244),DK244&lt;8),IF(AND(ISNUMBER(AN244),ISNUMBER(DK244)),IF(AN244-VLOOKUP(BI244,NyLi1R!$L$2:$V$4,DK244,1)&lt;1,1 &amp; " - " &amp; AN244+VLOOKUP(BI244,NyLi1R!$L$2:$V$4,DK244,1),IF(AN244+VLOOKUP(BI244,NyLi1R!$L$2:$V$4,DK244,1)&gt;19,AN244-VLOOKUP(BI244,NyLi1R!$L$2:$V$4,DK244,1) &amp; " - " &amp; 19,AN244-VLOOKUP(BI244,NyLi1R!$L$2:$V$4,DK244,1) &amp; " - " &amp; AN244+VLOOKUP(BI244,NyLi1R!$L$2:$V$4,DK244,1))),""),"")</f>
        <v/>
      </c>
      <c r="BV244" s="4" t="str">
        <f>IF(AND(ISNUMBER(DK244),DK244&lt;8),IF(AND(ISNUMBER(AO244),ISNUMBER(DK244)),IF(AO244-VLOOKUP(BI244,NyLi1E!$L$2:$V$4,DK244,1)&lt;1,1 &amp; " - " &amp; AO244+VLOOKUP(BI244,NyLi1E!$L$2:$V$4,DK244,1),IF(AO244+VLOOKUP(BI244,NyLi1E!$L$2:$V$4,DK244,1)&gt;19,AO244-VLOOKUP(BI244,NyLi1E!$L$2:$V$4,DK244,1) &amp; " - " &amp; 19,AO244-VLOOKUP(BI244,NyLi1E!$L$2:$V$4,DK244,1) &amp; " - " &amp; AO244+VLOOKUP(BI244,NyLi1E!$L$2:$V$4,DK244,1))),""),"")</f>
        <v/>
      </c>
      <c r="BW244" s="4" t="str">
        <f>IF(AND(ISNUMBER(DK244),DK244&lt;8),IF(AND(ISNUMBER(AP244),ISNUMBER(DK244)),IF(AP244-VLOOKUP(BI244,NyLi1T!$L$2:$V$4,DK244,1)&lt;1,1 &amp; " - " &amp; AP244+VLOOKUP(BI244,NyLi1T!$L$2:$V$4,DK244,1),IF(AP244+VLOOKUP(BI244,NyLi1T!$L$2:$V$4,DK244,1)&gt;19,AP244-VLOOKUP(BI244,NyLi1T!$L$2:$V$4,DK244,1) &amp; " - " &amp; 19,AP244-VLOOKUP(BI244,NyLi1T!$L$2:$V$4,DK244,1) &amp; " - " &amp; AP244+VLOOKUP(BI244,NyLi1T!$L$2:$V$4,DK244,1))),""),"")</f>
        <v/>
      </c>
      <c r="BX244" s="4" t="str">
        <f>IF(AND(ISNUMBER(DK244),DK244&gt;7),IF(AND(ISNUMBER(AQ244),ISNUMBER(DK244)),IF(AQ244-VLOOKUP(BI244,NyLi2R!$L$2:$V$4,DK244,1)&lt;1,1 &amp; " - " &amp; AQ244+VLOOKUP(BI244,NyLi2R!$L$2:$V$4,DK244,1),IF(AQ244+VLOOKUP(BI244,NyLi2R!$L$2:$V$4,DK244,1)&gt;19,AQ244-VLOOKUP(BI244,NyLi2R!$L$2:$V$4,DK244,1) &amp; " - " &amp; 19,AQ244-VLOOKUP(BI244,NyLi2R!$L$2:$V$4,DK244,1) &amp; " - " &amp; AQ244+VLOOKUP(BI244,NyLi2R!$L$2:$V$4,DK244,1))),""),"")</f>
        <v/>
      </c>
      <c r="BY244" s="4" t="str">
        <f>IF(AND(ISNUMBER(DK244),DK244&gt;7),IF(AND(ISNUMBER(AR244),ISNUMBER(DK244)),IF(AR244-VLOOKUP(BI244,NyLi2E!$L$2:$V$4,DK244,1)&lt;1,1 &amp; " - " &amp; AR244+VLOOKUP(BI244,NyLi2E!$L$2:$V$4,DK244,1),IF(AR244+VLOOKUP(BI244,NyLi2E!$L$2:$V$4,DK244,1)&gt;19,AR244-VLOOKUP(BI244,NyLi2E!$L$2:$V$4,DK244,1) &amp; " - " &amp; 19,AR244-VLOOKUP(BI244,NyLi2E!$L$2:$V$4,DK244,1) &amp; " - " &amp; AR244+VLOOKUP(BI244,NyLi2E!$L$2:$V$4,DK244,1))),""),"")</f>
        <v/>
      </c>
      <c r="BZ244" s="4" t="str">
        <f>IF(AND(ISNUMBER(DK244),DK244&gt;7),IF(AND(ISNUMBER(AS244),ISNUMBER(DK244)),IF(AS244-VLOOKUP(BI244,NyLi2T!$L$2:$V$4,DK244,1)&lt;1,1 &amp; " - " &amp; AS244+VLOOKUP(BI244,NyLi2T!$L$2:$V$4,DK244,1),IF(AS244+VLOOKUP(BI244,NyLi2T!$L$2:$V$4,DK244,1)&gt;19,AS244-VLOOKUP(BI244,NyLi2T!$L$2:$V$4,DK244,1) &amp; " - " &amp; 19,AS244-VLOOKUP(BI244,NyLi2T!$L$2:$V$4,DK244,1) &amp; " - " &amp; AS244+VLOOKUP(BI244,NyLi2T!$L$2:$V$4,DK244,1))),""),"")</f>
        <v/>
      </c>
      <c r="CA244" s="4" t="str">
        <f>IF(AND(ISNUMBER(DK244),DK244&lt;8),IF(AND(ISNUMBER(AT244),ISNUMBER(DK244)),IF(AT244-VLOOKUP(BI244,NySs!$L$2:$V$4,DK244,1)&lt;1,1 &amp; " - " &amp; AT244+VLOOKUP(BI244,NySs!$L$2:$V$4,DK244,1),IF(AT244+VLOOKUP(BI244,NySs!$L$2:$V$4,DK244,1)&gt;19,AT244-VLOOKUP(BI244,NySs!$L$2:$V$4,DK244,1) &amp; " - " &amp; 19,AT244-VLOOKUP(BI244,NySs!$L$2:$V$4,DK244,1) &amp; " - " &amp; AT244+VLOOKUP(BI244,NySs!$L$2:$V$4,DK244,1))),""),"")</f>
        <v/>
      </c>
      <c r="CB244" s="4" t="str">
        <f>IF(AND(ISNUMBER(DK244),DK244&lt;9),IF(AND(ISNUMBER(AU244),ISNUMBER(DK244)),IF(AU244-VLOOKUP(BI244,NyEo!$L$2:$V$4,DK244,1)&lt;1,1 &amp; " - " &amp; AU244+VLOOKUP(BI244,NyEo!$L$2:$V$4,DK244,1),IF(AU244+VLOOKUP(BI244,NyEo!$L$2:$V$4,DK244,1)&gt;19,AU244-VLOOKUP(BI244,NyEo!$L$2:$V$4,DK244,1) &amp; " - " &amp; 19,AU244-VLOOKUP(BI244,NyEo!$L$2:$V$4,DK244,1) &amp; " - " &amp; AU244+VLOOKUP(BI244,NyEo!$L$2:$V$4,DK244,1))),""),"")</f>
        <v/>
      </c>
      <c r="CC244" s="4" t="str">
        <f>IF(AND(ISNUMBER(DK244),DK244&gt;7),IF(AND(ISNUMBER(AV244),ISNUMBER(DK244)),IF(AV244-VLOOKUP(BI244,NyHt!$L$2:$V$4,DK244,1)&lt;1,1 &amp; " - " &amp; AV244+VLOOKUP(BI244,NyHt!$L$2:$V$4,DK244,1),IF(AV244+VLOOKUP(BI244,NyHt!$L$2:$V$4,DK244,1)&gt;19,AV244-VLOOKUP(BI244,NyHt!$L$2:$V$4,DK244,1) &amp; " - " &amp; 19,AV244-VLOOKUP(BI244,NyHt!$L$2:$V$4,DK244,1) &amp; " - " &amp; AV244+VLOOKUP(BI244,NyHt!$L$2:$V$4,DK244,1))),""),"")</f>
        <v/>
      </c>
      <c r="CD244" s="4" t="str">
        <f>IF(AND(ISNUMBER(AW244),ISNUMBER(DK244)),IF(AW244-VLOOKUP(BI244,NySiF!$L$2:$V$4,DK244,1)&lt;1,1 &amp; " - " &amp; AW244+VLOOKUP(BI244,NySiF!$L$2:$V$4,DK244,1),IF(AW244+VLOOKUP(BI244,NySiF!$L$2:$V$4,DK244,1)&gt;19,AW244-VLOOKUP(BI244,NySiF!$L$2:$V$4,DK244,1) &amp; " - " &amp; 19,AW244-VLOOKUP(BI244,NySiF!$L$2:$V$4,DK244,1) &amp; " - " &amp; AW244+VLOOKUP(BI244,NySiF!$L$2:$V$4,DK244,1))),"")</f>
        <v/>
      </c>
      <c r="CE244" s="4" t="str">
        <f>IF(AND(ISNUMBER(AX244),ISNUMBER(DK244)),IF(AX244-VLOOKUP(BI244,NySiB!$L$2:$V$4,DK244,1)&lt;1,1 &amp; " - " &amp; AX244+VLOOKUP(BI244,NySiB!$L$2:$V$4,DK244,1),IF(AX244+VLOOKUP(BI244,NySiB!$L$2:$V$4,DK244,1)&gt;19,AX244-VLOOKUP(BI244,NySiB!$L$2:$V$4,DK244,1) &amp; " - " &amp; 19,AX244-VLOOKUP(BI244,NySiB!$L$2:$V$4,DK244,1) &amp; " - " &amp; AX244+VLOOKUP(BI244,NySiB!$L$2:$V$4,DK244,1))),"")</f>
        <v/>
      </c>
      <c r="CF244" s="4" t="str">
        <f>IF(AND(ISNUMBER(AY244),ISNUMBER(DK244)),IF(AY244-VLOOKUP(BI244,NySiT!$L$2:$V$4,DK244,1)&lt;1,1 &amp; " - " &amp; AY244+VLOOKUP(BI244,NySiT!$L$2:$V$4,DK244,1),IF(AY244+VLOOKUP(BI244,NySiT!$L$2:$V$4,DK244,1)&gt;19,AY244-VLOOKUP(BI244,NySiT!$L$2:$V$4,DK244,1) &amp; " - " &amp; 19,AY244-VLOOKUP(BI244,NySiT!$L$2:$V$4,DK244,1) &amp; " - " &amp; AY244+VLOOKUP(BI244,NySiT!$L$2:$V$4,DK244,1))),"")</f>
        <v/>
      </c>
      <c r="CG244" s="4" t="str">
        <f>IF(AND(ISNUMBER(AZ244),ISNUMBER(DK244)),IF(AZ244-VLOOKUP(BI244,NyVs!$L$2:$V$4,DK244,1)&lt;1,1 &amp; " - " &amp; AZ244+VLOOKUP(BI244,NyVs!$L$2:$V$4,DK244,1),IF(AZ244+VLOOKUP(BI244,NyVs!$L$2:$V$4,DK244,1)&gt;19,AZ244-VLOOKUP(BI244,NyVs!$L$2:$V$4,DK244,1) &amp; " - " &amp; 19,AZ244-VLOOKUP(BI244,NyVs!$L$2:$V$4,DK244,1) &amp; " - " &amp; AZ244+VLOOKUP(BI244,NyVs!$L$2:$V$4,DK244,1))),"")</f>
        <v/>
      </c>
      <c r="CH244" s="4" t="str">
        <f>IF(AND(ISNUMBER(BA244),ISNUMBER(DK244)),IF(BA244-VLOOKUP(BI244,NyPp!$L$2:$V$4,DK244,1)&lt;1,1 &amp; " - " &amp; BA244+VLOOKUP(BI244,NyPp!$L$2:$V$4,DK244,1),IF(BA244+VLOOKUP(BI244,NyPp!$L$2:$V$4,DK244,1)&gt;19,BA244-VLOOKUP(BI244,NyPp!$L$2:$V$4,DK244,1) &amp; " - " &amp; 19,BA244-VLOOKUP(BI244,NyPp!$L$2:$V$4,DK244,1) &amp; " - " &amp; BA244+VLOOKUP(BI244,NyPp!$L$2:$V$4,DK244,1))),"")</f>
        <v/>
      </c>
      <c r="CI244" s="4" t="str">
        <f>IF(AND(ISNUMBER(BB244),ISNUMBER(DK244)),IF(BB244-VLOOKUP(BI244,NyIGS!$L$2:$V$4,DK244,1)&lt;40,40 &amp; " - " &amp; BB244+VLOOKUP(BI244,NyIGS!$L$2:$V$4,DK244,1),IF(BB244+VLOOKUP(BI244,NyIGS!$L$2:$V$4,DK244,1)&gt;160,BB244-VLOOKUP(BI244,NyIGS!$L$2:$V$4,DK244,1) &amp; " - " &amp; 160,BB244-VLOOKUP(BI244,NyIGS!$L$2:$V$4,DK244,1) &amp; " - " &amp; BB244+VLOOKUP(BI244,NyIGS!$L$2:$V$4,DK244,1))),"")</f>
        <v/>
      </c>
      <c r="CJ244" s="4" t="str">
        <f>IF(AND(ISNUMBER(BC244),ISNUMBER(DK244)),IF(BC244-VLOOKUP(BI244,NyIRS!$L$2:$V$4,DK244,1)&lt;40,40 &amp; " - " &amp; BC244+VLOOKUP(BI244,NyIRS!$L$2:$V$4,DK244,1),IF(BC244+VLOOKUP(BI244,NyIRS!$L$2:$V$4,DK244,1)&gt;160,BC244-VLOOKUP(BI244,NyIRS!$L$2:$V$4,DK244,1) &amp; " - " &amp; 160,BC244-VLOOKUP(BI244,NyIRS!$L$2:$V$4,DK244,1) &amp; " - " &amp; BC244+VLOOKUP(BI244,NyIRS!$L$2:$V$4,DK244,1))),"")</f>
        <v/>
      </c>
      <c r="CK244" s="4" t="str">
        <f>IF(AND(ISNUMBER(BD244),ISNUMBER(DK244)),IF(BD244-VLOOKUP(BI244,NyIES!$L$2:$V$4,DK244,1)&lt;40,40 &amp; " - " &amp; BD244+VLOOKUP(BI244,NyIES!$L$2:$V$4,DK244,1),IF(BD244+VLOOKUP(BI244,NyIES!$L$2:$V$4,DK244,1)&gt;160,BD244-VLOOKUP(BI244,NyIES!$L$2:$V$4,DK244,1) &amp; " - " &amp; 160,BD244-VLOOKUP(BI244,NyIES!$L$2:$V$4,DK244,1) &amp; " - " &amp; BD244+VLOOKUP(BI244,NyIES!$L$2:$V$4,DK244,1))),"")</f>
        <v/>
      </c>
      <c r="CL244" s="4" t="str">
        <f>IF(AND(ISNUMBER(BE244),ISNUMBER(DK244)),IF(BE244-VLOOKUP(BI244,NyISI!$L$2:$V$4,DK244,1)&lt;40,40 &amp; " - " &amp; BE244+VLOOKUP(BI244,NyISI!$L$2:$V$4,DK244,1),IF(BE244+VLOOKUP(BI244,NyISI!$L$2:$V$4,DK244,1)&gt;160,BE244-VLOOKUP(BI244,NyISI!$L$2:$V$4,DK244,1) &amp; " - " &amp; 160,BE244-VLOOKUP(BI244,NyISI!$L$2:$V$4,DK244,1) &amp; " - " &amp; BE244+VLOOKUP(BI244,NyISI!$L$2:$V$4,DK244,1))),"")</f>
        <v/>
      </c>
      <c r="CM244" s="4" t="str">
        <f>IF(AND(ISNUMBER(DK244),DK244&lt;8),IF(AND(ISNUMBER(BF244),ISNUMBER(DK244)),IF(BF244-VLOOKUP(BI244,NyISS!$L$2:$V$4,DK244,1)&lt;40,40 &amp; " - " &amp; BF244+VLOOKUP(BI244,NyISS!$L$2:$V$4,DK244,1),IF(BF244+VLOOKUP(BI244,NyISS!$L$2:$V$4,DK244,1)&gt;160,BF244-VLOOKUP(BI244,NyISS!$L$2:$V$4,DK244,1) &amp; " - " &amp; 160,BF244-VLOOKUP(BI244,NyISS!$L$2:$V$4,DK244,1) &amp; " - " &amp; BF244+VLOOKUP(BI244,NyISS!$L$2:$V$4,DK244,1))),""),"")</f>
        <v/>
      </c>
      <c r="CN244" s="4" t="str">
        <f>IF(AND(ISNUMBER(DK244),DK244&gt;7),IF(AND(ISNUMBER(BG244),ISNUMBER(DK244)),IF(BG244-VLOOKUP(BI244,NyISM!$L$2:$V$4,DK244,1)&lt;40,40 &amp; " - " &amp; BG244+VLOOKUP(BI244,NyISM!$L$2:$V$4,DK244,1),IF(BG244+VLOOKUP(BI244,NyISM!$L$2:$V$4,DK244,1)&gt;160,BG244-VLOOKUP(BI244,NyISM!$L$2:$V$4,DK244,1) &amp; " - " &amp; 160,BG244-VLOOKUP(BI244,NyISM!$L$2:$V$4,DK244,1) &amp; " - " &amp; BG244+VLOOKUP(BI244,NyISM!$L$2:$V$4,DK244,1))),""),"")</f>
        <v/>
      </c>
      <c r="CO244" s="4" t="str">
        <f>IF(AND(ISNUMBER(BH244),ISNUMBER(DK244)),IF(BH244-VLOOKUP(BI244,NyIAM!$L$2:$V$4,DK244,1)&lt;40,40 &amp; " - " &amp; BH244+VLOOKUP(BI244,NyIAM!$L$2:$V$4,DK244,1),IF(BH244+VLOOKUP(BI244,NyIAM!$L$2:$V$4,DK244,1)&gt;160,BH244-VLOOKUP(BI244,NyIAM!$L$2:$V$4,DK244,1) &amp; " - " &amp; 160,BH244-VLOOKUP(BI244,NyIAM!$L$2:$V$4,DK244,1) &amp; " - " &amp; BH244+VLOOKUP(BI244,NyIAM!$L$2:$V$4,DK244,1))),"")</f>
        <v/>
      </c>
      <c r="CP244" s="4" t="str">
        <f>IF(AF244="","",IF(AND(ISNUMBER(AF244),ISNUMBER(DK244)),IF(VLOOKUP(AF244,NyOm!$A$2:$K$30,DK244,1)=1,"Onormalt få ord",IF(VLOOKUP(AF244,NyOm!$A$2:$K$30,DK244,1)=2,"Färre antal ord än normalt",IF(VLOOKUP(AF244,NyOm!$A$2:$K$30,DK244,1)=3,"Normalt antal ord","")))))</f>
        <v/>
      </c>
      <c r="CQ244" s="4" t="str">
        <f>IF(AB244="","",IF(AND(ISNUMBER(AB244),ISNUMBER(DK244)),IF(VLOOKUP(AB244,NyPbTid!$A$2:$K$218,DK244,1)=1,"Onormalt lång tidsåtgång",IF(VLOOKUP(AB244,NyPbTid!$A$2:$K$218,DK244,1)=2,"Långsammare än normalt",IF(VLOOKUP(AB244,NyPbTid!$A$2:$K$218,DK244,1)=3,"Normal tidsåtgång","")))))</f>
        <v/>
      </c>
      <c r="CR244" s="4" t="str">
        <f>IF(AC244="","",IF(AND(ISNUMBER(AC244),ISNUMBER(DK244)),IF(VLOOKUP(AC244,NyPbFel!$A$2:$K$18,DK244,1)=1,"Onormalt antal fel",IF(VLOOKUP(AC244,NyPbFel!$A$2:$K$18,DK244,1)=2,"Fler fel än normalt",IF(VLOOKUP(AC244,NyPbFel!$A$2:$K$18,DK244,1)=3,"Normalt antal fel","")))))</f>
        <v/>
      </c>
      <c r="CS244" s="4" t="str">
        <f t="shared" si="72"/>
        <v/>
      </c>
      <c r="CT244" s="4" t="str">
        <f>IF(OR(ISNUMBER(CS244),CS244="0**"),IF(ISNUMBER(CS244),CS244/ABS(CS244)*VLOOKUP(1,SignDiff!$A$3:$K$4,DK244,1),VLOOKUP(1,SignDiff!$A$3:$K$4,DK244,1)),"")</f>
        <v/>
      </c>
      <c r="CU244" s="4" t="str">
        <f>IF(OR(ISNUMBER(CS244),CS244="0**"),IF(ISNUMBER(CS244),CS244/ABS(CS244)*VLOOKUP(1,SignDiff!$A$7:$K$8,DK244,1),VLOOKUP(1,SignDiff!$A$7:$K$8,DK244,1)),"")</f>
        <v/>
      </c>
      <c r="CV244" s="4" t="str">
        <f t="shared" si="73"/>
        <v/>
      </c>
      <c r="CW244" s="4" t="str">
        <f t="shared" si="74"/>
        <v/>
      </c>
      <c r="CX244" s="4" t="str">
        <f>IF(OR(ISNUMBER(CS244),CS244="0**"),IF(CS244="0**",VLOOKUP(0,'IRS-IES'!$A$2:$C$43,2,1),IF(CS244&lt;0,VLOOKUP(ABS(CS244),'IRS-IES'!$A$2:$C$43,2,1),VLOOKUP(ABS(CS244),'IRS-IES'!$A$2:$C$43,3,1))),"")</f>
        <v/>
      </c>
      <c r="CY244" s="4" t="str">
        <f t="shared" si="75"/>
        <v/>
      </c>
      <c r="CZ244" s="4" t="str">
        <f>IF(OR(ISNUMBER(CY244),CY244="0**"),IF(ISNUMBER(CY244),CY244/ABS(CY244)*VLOOKUP(2,SignDiff!$A$3:$K$4,DK244,1),VLOOKUP(2,SignDiff!$A$3:$K$4,DK244,1)),"")</f>
        <v/>
      </c>
      <c r="DA244" s="4" t="str">
        <f>IF(OR(ISNUMBER(CY244),CY244="0**"),IF(ISNUMBER(CY244),CY244/ABS(CY244)*VLOOKUP(2,SignDiff!$A$7:$K$8,DK244,1),VLOOKUP(2,SignDiff!$A$7:$K$8,DK244,1)),"")</f>
        <v/>
      </c>
      <c r="DB244" s="4" t="str">
        <f t="shared" si="76"/>
        <v/>
      </c>
      <c r="DC244" s="4" t="str">
        <f t="shared" si="77"/>
        <v/>
      </c>
      <c r="DD244" s="4" t="str">
        <f>IF(OR(ISNUMBER(CY244),CY244="0**"),IF(CY244="0**",VLOOKUP(0,'ISI-ISS'!$A$2:$C$43,2,1),IF(CY244&lt;0,VLOOKUP(ABS(CY244),'ISI-ISS'!$A$2:$C$43,2,1),VLOOKUP(ABS(CY244),'ISI-ISS'!$A$2:$C$43,3,1))),"")</f>
        <v/>
      </c>
      <c r="DE244" s="4" t="str">
        <f t="shared" si="78"/>
        <v/>
      </c>
      <c r="DF244" s="4" t="str">
        <f>IF(OR(ISNUMBER(DE244),DE244="0**"),IF(ISNUMBER(DE244),DE244/ABS(DE244)*VLOOKUP(2,SignDiff!$A$3:$K$4,DK244,1),VLOOKUP(2,SignDiff!$A$3:$K$4,DK244,1)),"")</f>
        <v/>
      </c>
      <c r="DG244" s="4" t="str">
        <f>IF(OR(ISNUMBER(DE244),DE244="0**"),IF(ISNUMBER(DE244),DE244/ABS(DE244)*VLOOKUP(2,SignDiff!$A$7:$K$8,DK244,1),VLOOKUP(2,SignDiff!$A$7:$K$8,DK244,1)),"")</f>
        <v/>
      </c>
      <c r="DH244" s="4" t="str">
        <f t="shared" si="79"/>
        <v/>
      </c>
      <c r="DI244" s="4" t="str">
        <f t="shared" si="80"/>
        <v/>
      </c>
      <c r="DJ244" s="4" t="str">
        <f>IF(OR(ISNUMBER(DE244),DE244="0**"),IF(DE244="0**",VLOOKUP(0,'ISI-ISM'!$A$2:$C$43,2,1),IF(DE244&lt;0,VLOOKUP(ABS(DE244),'ISI-ISM'!$A$2:$C$43,2,1),VLOOKUP(ABS(DE244),'ISI-ISM'!$A$2:$C$43,3,1))),"")</f>
        <v/>
      </c>
      <c r="DK244" s="4" t="str">
        <f>IF(ISERROR(VLOOKUP(N244,age!$A$2:$C$11,2,1)),"",VLOOKUP(N244,age!$A$2:$C$11,2,1))</f>
        <v/>
      </c>
      <c r="DL244" s="4" t="str">
        <f>IF(ISERROR(VLOOKUP(N244,age!$A$2:$C$11,3,1)),"",VLOOKUP(N244,age!$A$2:$C$11,3,1))</f>
        <v/>
      </c>
      <c r="DM244" s="4">
        <f t="shared" si="67"/>
        <v>0</v>
      </c>
      <c r="DN244" s="4">
        <f t="shared" si="68"/>
        <v>0</v>
      </c>
      <c r="DO244" s="4">
        <f t="shared" si="69"/>
        <v>0</v>
      </c>
      <c r="DP244" s="4">
        <f t="shared" si="70"/>
        <v>0</v>
      </c>
      <c r="DQ244" s="4">
        <f t="shared" si="71"/>
        <v>0</v>
      </c>
      <c r="DR244" s="9" t="str">
        <f t="shared" si="81"/>
        <v/>
      </c>
      <c r="DS244" s="9" t="str">
        <f t="shared" si="82"/>
        <v/>
      </c>
      <c r="DT244" s="9" t="str">
        <f t="shared" si="83"/>
        <v/>
      </c>
      <c r="DU244" s="9" t="str">
        <f t="shared" si="84"/>
        <v/>
      </c>
      <c r="DV244" s="9" t="str">
        <f t="shared" si="85"/>
        <v/>
      </c>
      <c r="DW244" s="9" t="str">
        <f t="shared" si="86"/>
        <v/>
      </c>
      <c r="DX244" s="9" t="str">
        <f t="shared" si="87"/>
        <v/>
      </c>
      <c r="DY244" s="9" t="str">
        <f>IF(AND(ISNUMBER(AJ244),ISNUMBER(DK244)),IF(AJ244-VLOOKUP(BI244,NyFi!$L$2:$V$4,DK244,1)&lt;1,1,AJ244-VLOOKUP(BI244,NyFi!$L$2:$V$4,DK244,1)),"")</f>
        <v/>
      </c>
      <c r="DZ244" s="9" t="str">
        <f>IF(AND(ISNUMBER(DK244),DK244&lt;8),IF(AND(ISNUMBER(AK244),ISNUMBER(DK244)),IF(AK244-VLOOKUP(BI244,NyGs!$L$2:$V$4,DK244,1)&lt;1,1,AK244-VLOOKUP(BI244,NyGs!$L$2:$V$4,DK244,1)),""),"")</f>
        <v/>
      </c>
      <c r="EA244" s="9" t="str">
        <f>IF(AND(ISNUMBER(AL244),ISNUMBER(DK244)),IF(AL244-VLOOKUP(BI244,NyRm!$L$2:$V$4,DK244,1)&lt;1,1,AL244-VLOOKUP(BI244,NyRm!$L$2:$V$4,DK244,1)),"")</f>
        <v/>
      </c>
      <c r="EB244" s="9" t="str">
        <f>IF(AND(ISNUMBER(AM244),ISNUMBER(DK244)),IF(AM244-VLOOKUP(BI244,NyFm!$L$2:$V$4,DK244,1)&lt;1,1,AM244-VLOOKUP(BI244,NyFm!$L$2:$V$4,DK244,1)),"")</f>
        <v/>
      </c>
      <c r="EC244" s="9" t="str">
        <f>IF(AND(ISNUMBER(DK244),DK244&lt;8),IF(AND(ISNUMBER(AN244),ISNUMBER(DK244)),IF(AN244-VLOOKUP(BI244,NyLi1R!$L$2:$V$4,DK244,1)&lt;1,1,AN244-VLOOKUP(BI244,NyLi1R!$L$2:$V$4,DK244,1)),""),"")</f>
        <v/>
      </c>
      <c r="ED244" s="9" t="str">
        <f>IF(AND(ISNUMBER(DK244),DK244&lt;8),IF(AND(ISNUMBER(AO244),ISNUMBER(DK244)),IF(AO244-VLOOKUP(BI244,NyLi1E!$L$2:$V$4,DK244,1)&lt;1,1,AO244-VLOOKUP(BI244,NyLi1E!$L$2:$V$4,DK244,1)),""),"")</f>
        <v/>
      </c>
      <c r="EE244" s="9" t="str">
        <f>IF(AND(ISNUMBER(DK244),DK244&lt;8),IF(AND(ISNUMBER(AP244),ISNUMBER(DK244)),IF(AP244-VLOOKUP(BI244,NyLi1T!$L$2:$V$4,DK244,1)&lt;1,1,AP244-VLOOKUP(BI244,NyLi1T!$L$2:$V$4,DK244,1)),""),"")</f>
        <v/>
      </c>
      <c r="EF244" s="9" t="str">
        <f>IF(AND(ISNUMBER(DK244),DK244&gt;7),IF(AND(ISNUMBER(AQ244),ISNUMBER(DK244)),IF(AQ244-VLOOKUP(BI244,NyLi2R!$L$2:$V$4,DK244,1)&lt;1,1,AQ244-VLOOKUP(BI244,NyLi2R!$L$2:$V$4,DK244,1)),""),"")</f>
        <v/>
      </c>
      <c r="EG244" s="9" t="str">
        <f>IF(AND(ISNUMBER(DK244),DK244&gt;7),IF(AND(ISNUMBER(AR244),ISNUMBER(DK244)),IF(AR244-VLOOKUP(BI244,NyLi2E!$L$2:$V$4,DK244,1)&lt;1,1,AR244-VLOOKUP(BI244,NyLi2E!$L$2:$V$4,DK244,1)),""),"")</f>
        <v/>
      </c>
      <c r="EH244" s="9" t="str">
        <f>IF(AND(ISNUMBER(DK244),DK244&gt;7),IF(AND(ISNUMBER(AS244),ISNUMBER(DK244)),IF(AS244-VLOOKUP(BI244,NyLi2T!$L$2:$V$4,DK244,1)&lt;1,1,AS244-VLOOKUP(BI244,NyLi2T!$L$2:$V$4,DK244,1)),""),"")</f>
        <v/>
      </c>
      <c r="EI244" s="9" t="str">
        <f>IF(AND(ISNUMBER(DK244),DK244&lt;8),IF(AND(ISNUMBER(AT244),ISNUMBER(DK244)),IF(AT244-VLOOKUP(BI244,NySs!$L$2:$V$4,DK244,1)&lt;1,1,AT244-VLOOKUP(BI244,NySs!$L$2:$V$4,DK244,1)),""),"")</f>
        <v/>
      </c>
      <c r="EJ244" s="9" t="str">
        <f>IF(AND(ISNUMBER(DK244),DK244&lt;9),IF(AND(ISNUMBER(AU244),ISNUMBER(DK244)),IF(AU244-VLOOKUP(BI244,NyEo!$L$2:$V$4,DK244,1)&lt;1,1,AU244-VLOOKUP(BI244,NyEo!$L$2:$V$4,DK244,1)),""),"")</f>
        <v/>
      </c>
      <c r="EK244" s="9" t="str">
        <f>IF(AND(ISNUMBER(DK244),DK244&gt;7),IF(AND(ISNUMBER(AV244),ISNUMBER(DK244)),IF(AV244-VLOOKUP(BI244,NyHt!$L$2:$V$4,DK244,1)&lt;1,1,AV244-VLOOKUP(BI244,NyHt!$L$2:$V$4,DK244,1)),""),"")</f>
        <v/>
      </c>
      <c r="EL244" s="9" t="str">
        <f>IF(AND(ISNUMBER(AW244),ISNUMBER(DK244)),IF(AW244-VLOOKUP(BI244,NySiF!$L$2:$V$4,DK244,1)&lt;1,1,AW244-VLOOKUP(BI244,NySiF!$L$2:$V$4,DK244,1)),"")</f>
        <v/>
      </c>
      <c r="EM244" s="9" t="str">
        <f>IF(AND(ISNUMBER(AX244),ISNUMBER(DK244)),IF(AX244-VLOOKUP(BI244,NySiB!$L$2:$V$4,DK244,1)&lt;1,1,AX244-VLOOKUP(BI244,NySiB!$L$2:$V$4,DK244,1)),"")</f>
        <v/>
      </c>
      <c r="EN244" s="9" t="str">
        <f>IF(AND(ISNUMBER(AY244),ISNUMBER(DK244)),IF(AY244-VLOOKUP(BI244,NySiT!$L$2:$V$4,DK244,1)&lt;1,1,AY244-VLOOKUP(BI244,NySiT!$L$2:$V$4,DK244,1)),"")</f>
        <v/>
      </c>
      <c r="EO244" s="9" t="str">
        <f>IF(AND(ISNUMBER(AZ244),ISNUMBER(DK244)),IF(AZ244-VLOOKUP(BI244,NyVs!$L$2:$V$4,DK244,1)&lt;1,1,AZ244-VLOOKUP(BI244,NyVs!$L$2:$V$4,DK244,1)),"")</f>
        <v/>
      </c>
      <c r="EP244" s="9" t="str">
        <f>IF(AND(ISNUMBER(BA244),ISNUMBER(DK244)),IF(BA244-VLOOKUP(BI244,NyPp!$L$2:$V$4,DK244,1)&lt;1,1,BA244-VLOOKUP(BI244,NyPp!$L$2:$V$4,DK244,1)),"")</f>
        <v/>
      </c>
      <c r="EQ244" s="9" t="str">
        <f>IF(AND(ISNUMBER(BB244),ISNUMBER(DK244)),IF(BB244-VLOOKUP(BI244,NyIGS!$L$2:$V$4,DK244,1)&lt;40,40,BB244-VLOOKUP(BI244,NyIGS!$L$2:$V$4,DK244,1)),"")</f>
        <v/>
      </c>
      <c r="ER244" s="9" t="str">
        <f>IF(AND(ISNUMBER(BC244),ISNUMBER(DK244)),IF(BC244-VLOOKUP(BI244,NyIRS!$L$2:$V$4,DK244,1)&lt;40,40,BC244-VLOOKUP(BI244,NyIRS!$L$2:$V$4,DK244,1)),"")</f>
        <v/>
      </c>
      <c r="ES244" s="9" t="str">
        <f>IF(AND(ISNUMBER(BD244),ISNUMBER(DK244)),IF(BD244-VLOOKUP(BI244,NyIES!$L$2:$V$4,DK244,1)&lt;40,40,BD244-VLOOKUP(BI244,NyIES!$L$2:$V$4,DK244,1)),"")</f>
        <v/>
      </c>
      <c r="ET244" s="9" t="str">
        <f>IF(AND(ISNUMBER(BE244),ISNUMBER(DK244)),IF(BE244-VLOOKUP(BI244,NyISI!$L$2:$V$4,DK244,1)&lt;40,40,BE244-VLOOKUP(BI244,NyISI!$L$2:$V$4,DK244,1)),"")</f>
        <v/>
      </c>
      <c r="EU244" s="9" t="str">
        <f>IF(AND(ISNUMBER(DK244),DK244&lt;8),IF(AND(ISNUMBER(BF244),ISNUMBER(DK244)),IF(BF244-VLOOKUP(BI244,NyISS!$L$2:$V$4,DK244,1)&lt;40,40,BF244-VLOOKUP(BI244,NyISS!$L$2:$V$4,DK244,1)),""),"")</f>
        <v/>
      </c>
      <c r="EV244" s="9" t="str">
        <f>IF(AND(ISNUMBER(DK244),DK244&gt;7),IF(AND(ISNUMBER(BG244),ISNUMBER(DK244)),IF(BG244-VLOOKUP(BI244,NyISM!$L$2:$V$4,DK244,1)&lt;40,40,BG244-VLOOKUP(BI244,NyISM!$L$2:$V$4,DK244,1)),""),"")</f>
        <v/>
      </c>
      <c r="EW244" s="9" t="str">
        <f>IF(AND(ISNUMBER(BH244),ISNUMBER(DK244)),IF(BH244-VLOOKUP(BI244,NyIAM!$L$2:$V$4,DK244,1)&lt;40,40,BH244-VLOOKUP(BI244,NyIAM!$L$2:$V$4,DK244,1)),"")</f>
        <v/>
      </c>
      <c r="EX244" s="9" t="str">
        <f>IF(AND(ISNUMBER(AJ244),ISNUMBER(DK244)),IF(AJ244+VLOOKUP(BI244,NyFi!$L$2:$V$4,DK244,1)&gt;19,19,AJ244+VLOOKUP(BI244,NyFi!$L$2:$V$4,DK244,1)),"")</f>
        <v/>
      </c>
      <c r="EY244" s="9" t="str">
        <f>IF(AND(ISNUMBER(DK244),DK244&lt;8),IF(AND(ISNUMBER(AK244),ISNUMBER(DK244)),IF(AK244+VLOOKUP(BI244,NyGs!$L$2:$V$4,DK244,1)&gt;19,19,AK244+VLOOKUP(BI244,NyGs!$L$2:$V$4,DK244,1)),""),"")</f>
        <v/>
      </c>
      <c r="EZ244" s="9" t="str">
        <f>IF(AND(ISNUMBER(AL244),ISNUMBER(DK244)),IF(AL244+VLOOKUP(BI244,NyRm!$L$2:$V$4,DK244,1)&gt;19,19,AL244+VLOOKUP(BI244,NyRm!$L$2:$V$4,DK244,1)),"")</f>
        <v/>
      </c>
      <c r="FA244" s="9" t="str">
        <f>IF(AND(ISNUMBER(AM244),ISNUMBER(DK244)),IF(AM244+VLOOKUP(BI244,NyFm!$L$2:$V$4,DK244,1)&gt;19,19,AM244+VLOOKUP(BI244,NyFm!$L$2:$V$4,DK244,1)),"")</f>
        <v/>
      </c>
      <c r="FB244" s="9" t="str">
        <f>IF(AND(ISNUMBER(DK244),DK244&lt;8),IF(AND(ISNUMBER(AN244),ISNUMBER(DK244)),IF(AN244+VLOOKUP(BI244,NyLi1R!$L$2:$V$4,DK244,1)&gt;19,19,AN244+VLOOKUP(BI244,NyLi1R!$L$2:$V$4,DK244,1)),""),"")</f>
        <v/>
      </c>
      <c r="FC244" s="9" t="str">
        <f>IF(AND(ISNUMBER(DK244),DK244&lt;8),IF(AND(ISNUMBER(AO244),ISNUMBER(DK244)),IF(AO244+VLOOKUP(BI244,NyLi1E!$L$2:$V$4,DK244,1)&gt;19,19,AO244+VLOOKUP(BI244,NyLi1E!$L$2:$V$4,DK244,1)),""),"")</f>
        <v/>
      </c>
      <c r="FD244" s="9" t="str">
        <f>IF(AND(ISNUMBER(DK244),DK244&lt;8),IF(AND(ISNUMBER(AP244),ISNUMBER(DK244)),IF(AP244+VLOOKUP(BI244,NyLi1T!$L$2:$V$4,DK244,1)&gt;19,19,AP244+VLOOKUP(BI244,NyLi1T!$L$2:$V$4,DK244,1)),""),"")</f>
        <v/>
      </c>
      <c r="FE244" s="9" t="str">
        <f>IF(AND(ISNUMBER(DK244),DK244&gt;7),IF(AND(ISNUMBER(AQ244),ISNUMBER(DK244)),IF(AQ244+VLOOKUP(BI244,NyLi2R!$L$2:$V$4,DK244,1)&gt;19,19,AQ244+VLOOKUP(BI244,NyLi2R!$L$2:$V$4,DK244,1)),""),"")</f>
        <v/>
      </c>
      <c r="FF244" s="9" t="str">
        <f>IF(AND(ISNUMBER(DK244),DK244&gt;7),IF(AND(ISNUMBER(AR244),ISNUMBER(DK244)),IF(AR244+VLOOKUP(BI244,NyLi2E!$L$2:$V$4,DK244,1)&gt;19,19,AR244+VLOOKUP(BI244,NyLi2E!$L$2:$V$4,DK244,1)),""),"")</f>
        <v/>
      </c>
      <c r="FG244" s="9" t="str">
        <f>IF(AND(ISNUMBER(DK244),DK244&gt;7),IF(AND(ISNUMBER(AS244),ISNUMBER(DK244)),IF(AS244+VLOOKUP(BI244,NyLi2T!$L$2:$V$4,DK244,1)&gt;19,19,AS244+VLOOKUP(BI244,NyLi2T!$L$2:$V$4,DK244,1)),""),"")</f>
        <v/>
      </c>
      <c r="FH244" s="9" t="str">
        <f>IF(AND(ISNUMBER(DK244),DK244&lt;8),IF(AND(ISNUMBER(AT244),ISNUMBER(DK244)),IF(AT244+VLOOKUP(BI244,NySs!$L$2:$V$4,DK244,1)&gt;19,19,AT244+VLOOKUP(BI244,NySs!$L$2:$V$4,DK244,1)),""),"")</f>
        <v/>
      </c>
      <c r="FI244" s="9" t="str">
        <f>IF(AND(ISNUMBER(DK244),DK244&lt;9),IF(AND(ISNUMBER(AU244),ISNUMBER(DK244)),IF(AU244+VLOOKUP(BI244,NyEo!$L$2:$V$4,DK244,1)&gt;19,19,AU244+VLOOKUP(BI244,NyEo!$L$2:$V$4,DK244,1)),""),"")</f>
        <v/>
      </c>
      <c r="FJ244" s="9" t="str">
        <f>IF(AND(ISNUMBER(DK244),DK244&gt;7),IF(AND(ISNUMBER(AV244),ISNUMBER(DK244)),IF(AV244+VLOOKUP(BI244,NyHt!$L$2:$V$4,DK244,1)&gt;19,19,AV244+VLOOKUP(BI244,NyHt!$L$2:$V$4,DK244,1)),""),"")</f>
        <v/>
      </c>
      <c r="FK244" s="9" t="str">
        <f>IF(AND(ISNUMBER(AW244),ISNUMBER(DK244)),IF(AW244+VLOOKUP(BI244,NySiF!$L$2:$V$4,DK244,1)&gt;19,19,AW244+VLOOKUP(BI244,NySiF!$L$2:$V$4,DK244,1)),"")</f>
        <v/>
      </c>
      <c r="FL244" s="9" t="str">
        <f>IF(AND(ISNUMBER(AX244),ISNUMBER(DK244)),IF(AX244+VLOOKUP(BI244,NySiB!$L$2:$V$4,DK244,1)&gt;19,19,AX244+VLOOKUP(BI244,NySiB!$L$2:$V$4,DK244,1)),"")</f>
        <v/>
      </c>
      <c r="FM244" s="9" t="str">
        <f>IF(AND(ISNUMBER(AY244),ISNUMBER(DK244)),IF(AY244+VLOOKUP(BI244,NySiT!$L$2:$V$4,DK244,1)&gt;19,19,AY244+VLOOKUP(BI244,NySiT!$L$2:$V$4,DK244,1)),"")</f>
        <v/>
      </c>
      <c r="FN244" s="9" t="str">
        <f>IF(AND(ISNUMBER(AZ244),ISNUMBER(DK244)),IF(AZ244+VLOOKUP(BI244,NyVs!$L$2:$V$4,DK244,1)&gt;19,19,AZ244+VLOOKUP(BI244,NyVs!$L$2:$V$4,DK244,1)),"")</f>
        <v/>
      </c>
      <c r="FO244" s="9" t="str">
        <f>IF(AND(ISNUMBER(BA244),ISNUMBER(DK244)),IF(BA244+VLOOKUP(BI244,NyPp!$L$2:$V$4,DK244,1)&gt;19,19,BA244+VLOOKUP(BI244,NyPp!$L$2:$V$4,DK244,1)),"")</f>
        <v/>
      </c>
      <c r="FP244" s="9" t="str">
        <f>IF(AND(ISNUMBER(BB244),ISNUMBER(DK244)),IF(BB244+VLOOKUP(BI244,NyIGS!$L$2:$V$4,DK244,1)&gt;160,160,BB244+VLOOKUP(BI244,NyIGS!$L$2:$V$4,DK244,1)),"")</f>
        <v/>
      </c>
      <c r="FQ244" s="9" t="str">
        <f>IF(AND(ISNUMBER(BC244),ISNUMBER(DK244)),IF(BC244+VLOOKUP(BI244,NyIRS!$L$2:$V$4,DK244,1)&gt;160,160,BC244+VLOOKUP(BI244,NyIRS!$L$2:$V$4,DK244,1)),"")</f>
        <v/>
      </c>
      <c r="FR244" s="9" t="str">
        <f>IF(AND(ISNUMBER(BD244),ISNUMBER(DK244)),IF(BD244+VLOOKUP(BI244,NyIES!$L$2:$V$4,DK244,1)&gt;160,160, BD244+VLOOKUP(BI244,NyIES!$L$2:$V$4,DK244,1)),"")</f>
        <v/>
      </c>
      <c r="FS244" s="9" t="str">
        <f>IF(AND(ISNUMBER(BE244),ISNUMBER(DK244)),IF(BE244+VLOOKUP(BI244,NyISI!$L$2:$V$4,DK244,1)&gt;160,160,BE244+VLOOKUP(BI244,NyISI!$L$2:$V$4,DK244,1)),"")</f>
        <v/>
      </c>
      <c r="FT244" s="9" t="str">
        <f>IF(AND(ISNUMBER(DK244),DK244&lt;8),IF(AND(ISNUMBER(BF244),ISNUMBER(DK244)),IF(BF244+VLOOKUP(BI244,NyISS!$L$2:$V$4,DK244,1)&gt;160,160,BF244+VLOOKUP(BI244,NyISS!$L$2:$V$4,DK244,1)),""),"")</f>
        <v/>
      </c>
      <c r="FU244" s="9" t="str">
        <f>IF(AND(ISNUMBER(DK244),DK244&gt;7),IF(AND(ISNUMBER(BG244),ISNUMBER(DK244)),IF(BG244+VLOOKUP(BI244,NyISM!$L$2:$V$4,DK244,1)&gt;160,160,BG244+VLOOKUP(BI244,NyISM!$L$2:$V$4,DK244,1)),""),"")</f>
        <v/>
      </c>
      <c r="FV244" s="9" t="str">
        <f>IF(AND(ISNUMBER(BH244),ISNUMBER(DK244)),IF(BH244+VLOOKUP(BI244,NyIAM!$L$2:$V$4,DK244,1)&gt;160,160,BH244+VLOOKUP(BI244,NyIAM!$L$2:$V$4,DK244,1)),"")</f>
        <v/>
      </c>
    </row>
    <row r="245" spans="1:178" x14ac:dyDescent="0.2">
      <c r="A245" s="51"/>
      <c r="B245" s="51"/>
      <c r="C245" s="51"/>
      <c r="D245" s="51"/>
      <c r="E245" s="51"/>
      <c r="F245" s="51"/>
      <c r="G245" s="51"/>
      <c r="H245" s="51"/>
      <c r="I245" s="51"/>
      <c r="J245" s="52"/>
      <c r="K245" s="52"/>
      <c r="L245" s="53"/>
      <c r="M245" s="53"/>
      <c r="N245" s="58" t="str">
        <f t="shared" si="66"/>
        <v/>
      </c>
      <c r="O245" s="53"/>
      <c r="P245" s="53"/>
      <c r="Q245" s="53"/>
      <c r="R245" s="53"/>
      <c r="S245" s="53"/>
      <c r="T245" s="53"/>
      <c r="U245" s="53"/>
      <c r="V245" s="53"/>
      <c r="W245" s="53"/>
      <c r="X245" s="53"/>
      <c r="Y245" s="53"/>
      <c r="Z245" s="53"/>
      <c r="AA245" s="53"/>
      <c r="AB245" s="53"/>
      <c r="AC245" s="53"/>
      <c r="AD245" s="53"/>
      <c r="AE245" s="53"/>
      <c r="AF245" s="53"/>
      <c r="AG245" s="53"/>
      <c r="AH245" s="53"/>
      <c r="AI245" s="53"/>
      <c r="AJ245" s="4" t="str">
        <f>IF(O245="","",IF(ISNUMBER(N245),VLOOKUP(O245,NyFi!$A$2:$K$40,DK245),""))</f>
        <v/>
      </c>
      <c r="AK245" s="4" t="str">
        <f>IF(P245="","",IF(AND(ISNUMBER(N245),DK245&lt;8),VLOOKUP(P245,NyGs!$A$2:$G$41,DK245),""))</f>
        <v/>
      </c>
      <c r="AL245" s="4" t="str">
        <f>IF(AA245="","",IF(ISNUMBER(N245),VLOOKUP(AA245,NyRm!$A$2:$K$56,DK245),""))</f>
        <v/>
      </c>
      <c r="AM245" s="4" t="str">
        <f>IF(Z245="","",IF(ISNUMBER(N245),VLOOKUP(Z245,NyFm!$A$2:$K$46,DK245),""))</f>
        <v/>
      </c>
      <c r="AN245" s="4" t="str">
        <f>IF(U245="","",IF(AND(ISNUMBER(N245),DK245&lt;8),VLOOKUP(U245,NyLi1R!$A$2:$G$20,DK245),""))</f>
        <v/>
      </c>
      <c r="AO245" s="4" t="str">
        <f>IF(V245="","",IF(AND(ISNUMBER(N245),DK245&lt;8),VLOOKUP(V245,NyLi1E!$A$2:$G$20,DK245),""))</f>
        <v/>
      </c>
      <c r="AP245" s="4" t="str">
        <f>IF(AND(ISNUMBER(N245),ISNUMBER(AN245),ISNUMBER(AO245),DK245&lt;8),VLOOKUP(AN245+AO245,NyLi1T!$A$2:$G$40,DK245),"")</f>
        <v/>
      </c>
      <c r="AQ245" s="4" t="str">
        <f>IF(W245="","",IF(AND(ISNUMBER(N245),DK245&gt;7),VLOOKUP(W245,NyLi2R!$A$2:$K$20,DK245),""))</f>
        <v/>
      </c>
      <c r="AR245" s="4" t="str">
        <f>IF(X245="","",IF(AND(ISNUMBER(N245),DK245&gt;7),VLOOKUP(X245,NyLi2E!$A$2:$K$20,DK245),""))</f>
        <v/>
      </c>
      <c r="AS245" s="4" t="str">
        <f>IF(AND(ISNUMBER(N245),ISNUMBER(AQ245),ISNUMBER(AR245),DK245&gt;7),VLOOKUP(AQ245+AR245,NyLi2T!$A$2:$K$40,DK245),"")</f>
        <v/>
      </c>
      <c r="AT245" s="4" t="str">
        <f>IF(AE245="","",IF(AND(ISNUMBER(N245),DK245&lt;8),VLOOKUP(AE245,NySs!$A$2:$G$28,DK245),""))</f>
        <v/>
      </c>
      <c r="AU245" s="4" t="str">
        <f>IF(AD245="","",IF(AND(ISNUMBER(N245),DK245&lt;9),VLOOKUP(AD245,NyEo!$A$2:$H$22,DK245),""))</f>
        <v/>
      </c>
      <c r="AV245" s="4" t="str">
        <f>IF(Q245="","",IF(AND(ISNUMBER(N245),DK245&gt;7),VLOOKUP(Q245,NyHt!$A$2:$K$17,DK245),""))</f>
        <v/>
      </c>
      <c r="AW245" s="4" t="str">
        <f>IF(R245="","",IF(ISNUMBER(N245),VLOOKUP(R245,NySiF!$A$2:$K$18,DK245),""))</f>
        <v/>
      </c>
      <c r="AX245" s="4" t="str">
        <f>IF(S245="","",IF(ISNUMBER(N245),VLOOKUP(S245,NySiB!$A$2:$K$16,DK245),""))</f>
        <v/>
      </c>
      <c r="AY245" s="4" t="str">
        <f>IF(T245="","",IF(ISNUMBER(N245),VLOOKUP(T245,NySiT!$A$2:$K$32,DK245),""))</f>
        <v/>
      </c>
      <c r="AZ245" s="4" t="str">
        <f>IF(Y245="","",IF(ISNUMBER(N245),VLOOKUP(Y245,NyVs!$A$2:$K$86,DK245),""))</f>
        <v/>
      </c>
      <c r="BA245" s="4" t="str">
        <f>IF(AI245="","",IF(ISNUMBER(N245),VLOOKUP(AI245,NyPp!$A$2:$K$202,DK245),""))</f>
        <v/>
      </c>
      <c r="BB245" s="4" t="str">
        <f>IF(AND(ISNUMBER(AJ245),ISNUMBER(AK245),ISNUMBER(AL245),ISNUMBER(AM245),DK245&lt;8),IF(COUNTIF(O245,0)+COUNTIF(P245,0)+COUNTIF(AA245,0)+COUNTIF(Z245,0)&gt;1,"",VLOOKUP(AJ245+AK245+AL245+AM245,NyIGS!$A$2:$K$78,DK245)),IF(AND(ISNUMBER(AJ245),ISNUMBER(AL245),ISNUMBER(AM245),ISNUMBER(AS245),DK245&gt;7),IF(COUNTIF(O245,0)+COUNTIF(AA245,0)+COUNTIF(Z245,0)+AND(COUNTIF(W245,0),COUNTIF(X245,0))&gt;1,"",VLOOKUP(AJ245+AL245+AM245+AS245,NyIGS!$A$2:$K$78,DK245)),""))</f>
        <v/>
      </c>
      <c r="BC245" s="4" t="str">
        <f>IF(AND(ISNUMBER(AJ245),ISNUMBER(AN245),ISNUMBER(AT245),DK245&lt;8),IF(COUNTIF(O245,0)+COUNTIF(U245,0)+COUNTIF(AE245,0)&gt;1,"",VLOOKUP(AJ245+AN245+AT245,NyIRS!$A$2:$K$59,DK245)),IF(AND(ISNUMBER(AJ245),ISNUMBER(AQ245),DK245&gt;7),IF(COUNTIF(O245,0)+COUNTIF(W245,0)&gt;1,"",VLOOKUP(AJ245+AQ245,NyIRS!$A$2:$K$59,DK245)),""))</f>
        <v/>
      </c>
      <c r="BD245" s="4" t="str">
        <f>IF(AND(ISNUMBER(AK245),ISNUMBER(AL245),ISNUMBER(AM245),DK245&lt;8),IF(COUNTIF(P245,0)+COUNTIF(AA245,0)+COUNTIF(Z245,0)&gt;1,"",VLOOKUP(AK245+AL245+AM245,NyIES!$A$2:$K$59,DK245)),IF(AND(ISNUMBER(AL245),ISNUMBER(AM245),ISNUMBER(AR245),DK245&gt;7),IF(COUNTIF(AA245,0)+COUNTIF(Z245,0)+COUNTIF(X245,0)&gt;1,"",VLOOKUP(AL245+AM245+AR245,NyIES!$A$2:$K$59,DK245)),""))</f>
        <v/>
      </c>
      <c r="BE245" s="4" t="str">
        <f>IF(AND(ISNUMBER(AJ245),ISNUMBER(AP245),ISNUMBER(AU245),DK245&lt;8),IF(COUNTIF(O245,0)+AND(COUNTIF(U245,0),COUNTIF(V245,0))+COUNTIF(AD245,0)&gt;1,"",VLOOKUP(AJ245+AP245+AU245,NyISI!$A$2:$K$59,DK245)),IF(AND(ISNUMBER(AS245),ISNUMBER(AU245),ISNUMBER(AV245),DK245=8),IF(COUNTIF(AD245,0)+COUNTIF(Q245,0)+AND(COUNTIF(W245,0),COUNTIF(X245,0))&gt;1,"",VLOOKUP(AS245+AU245+AV245,NyISI!$A$2:$K$59,DK245)),IF(AND(ISNUMBER(AS245),ISNUMBER(AV245),DK245&gt;8),IF(COUNTIF(Q245,0)+AND(COUNTIF(W245,0),COUNTIF(X245,0))&gt;1,"",VLOOKUP(AS245+AV245,NyISI!$A$2:$K$59,DK245)),"")))</f>
        <v/>
      </c>
      <c r="BF245" s="4" t="str">
        <f>IF(AND(ISNUMBER(AT245),ISNUMBER(AK245),ISNUMBER(AL245),ISNUMBER(AM245),DK245&lt;8),IF(COUNTIF(P245,0)+COUNTIF(AA245,0)+COUNTIF(Z245,0)+COUNTIF(AE245,0)&gt;1,"",VLOOKUP(AT245+AK245+AL245+AM245,NyISS!$A$2:$G$78,DK245)),"")</f>
        <v/>
      </c>
      <c r="BG245" s="4" t="str">
        <f>IF(AND(ISNUMBER(AJ245),ISNUMBER(AL245),ISNUMBER(AM245),DK245&gt;7),IF(COUNTIF(O245,0)+COUNTIF(AA245,0)+COUNTIF(Z245,0)&gt;1,"",VLOOKUP(AJ245+AL245+AM245,NyISM!$A$2:$K$59,DK245)),"")</f>
        <v/>
      </c>
      <c r="BH245" s="4" t="str">
        <f>IF(AND(ISNUMBER(AY245),ISNUMBER(AZ245)),IF(COUNTIF(T245,0)+COUNTIF(Y245,0)&gt;1,"",VLOOKUP(AY245+AZ245,NyIAM!$A$2:$K$40,DK245)),"")</f>
        <v/>
      </c>
      <c r="BJ245" s="4" t="str">
        <f>IF(ISNUMBER(BB245),VLOOKUP(BB245,Percentil!$A$2:$B$122,2,1),"")</f>
        <v/>
      </c>
      <c r="BK245" s="4" t="str">
        <f>IF(ISNUMBER(BC245),VLOOKUP(BC245,Percentil!$A$2:$B$122,2,1),"")</f>
        <v/>
      </c>
      <c r="BL245" s="4" t="str">
        <f>IF(ISNUMBER(BD245),VLOOKUP(BD245,Percentil!$A$2:$B$122,2,1),"")</f>
        <v/>
      </c>
      <c r="BM245" s="4" t="str">
        <f>IF(ISNUMBER(BE245),VLOOKUP(BE245,Percentil!$A$2:$B$122,2,1),"")</f>
        <v/>
      </c>
      <c r="BN245" s="4" t="str">
        <f>IF(ISNUMBER(BF245),VLOOKUP(BF245,Percentil!$A$2:$B$122,2,1),"")</f>
        <v/>
      </c>
      <c r="BO245" s="4" t="str">
        <f>IF(ISNUMBER(BG245),VLOOKUP(BG245,Percentil!$A$2:$B$122,2,1),"")</f>
        <v/>
      </c>
      <c r="BP245" s="4" t="str">
        <f>IF(ISNUMBER(BH245),VLOOKUP(BH245,Percentil!$A$2:$B$122,2,1),"")</f>
        <v/>
      </c>
      <c r="BQ245" s="4" t="str">
        <f>IF(AND(ISNUMBER(AJ245),ISNUMBER(DK245)),IF(AJ245-VLOOKUP(BI245,NyFi!$L$2:$V$4,DK245,1)&lt;1,1 &amp; " - " &amp; AJ245+VLOOKUP(BI245,NyFi!$L$2:$V$4,DK245,1),IF(AJ245+VLOOKUP(BI245,NyFi!$L$2:$V$4,DK245,1)&gt;19,AJ245-VLOOKUP(BI245,NyFi!$L$2:$V$4,DK245,1) &amp; " - " &amp; 19,AJ245-VLOOKUP(BI245,NyFi!$L$2:$V$4,DK245,1) &amp; " - " &amp; AJ245+VLOOKUP(BI245,NyFi!$L$2:$V$4,DK245,1))),"")</f>
        <v/>
      </c>
      <c r="BR245" s="4" t="str">
        <f>IF(AND(ISNUMBER(DK245),DK245&lt;8),IF(AND(ISNUMBER(AK245),ISNUMBER(DK245)),IF(AK245-VLOOKUP(BI245,NyGs!$L$2:$V$4,DK245,1)&lt;1,1 &amp; " - " &amp; AK245+VLOOKUP(BI245,NyGs!$L$2:$V$4,DK245,1),IF(AK245+VLOOKUP(BI245,NyGs!$L$2:$V$4,DK245,1)&gt;19,AK245-VLOOKUP(BI245,NyGs!$L$2:$V$4,DK245,1) &amp; " - " &amp; 19,AK245-VLOOKUP(BI245,NyGs!$L$2:$V$4,DK245,1) &amp; " - " &amp; AK245+VLOOKUP(BI245,NyGs!$L$2:$V$4,DK245,1))),""),"")</f>
        <v/>
      </c>
      <c r="BS245" s="4" t="str">
        <f>IF(AND(ISNUMBER(AL245),ISNUMBER(DK245)),IF(AL245-VLOOKUP(BI245,NyRm!$L$2:$V$4,DK245,1)&lt;1,1 &amp; " - " &amp; AL245+VLOOKUP(BI245,NyRm!$L$2:$V$4,DK245,1),IF(AL245+VLOOKUP(BI245,NyRm!$L$2:$V$4,DK245,1)&gt;19,AL245-VLOOKUP(BI245,NyRm!$L$2:$V$4,DK245,1) &amp; " - " &amp; 19,AL245-VLOOKUP(BI245,NyRm!$L$2:$V$4,DK245,1) &amp; " - " &amp; AL245+VLOOKUP(BI245,NyRm!$L$2:$V$4,DK245,1))),"")</f>
        <v/>
      </c>
      <c r="BT245" s="4" t="str">
        <f>IF(AND(ISNUMBER(AM245),ISNUMBER(DK245)),IF(AM245-VLOOKUP(BI245,NyFm!$L$2:$V$4,DK245,1)&lt;1,1 &amp; " - " &amp; AM245+VLOOKUP(BI245,NyFm!$L$2:$V$4,DK245,1),IF(AM245+VLOOKUP(BI245,NyFm!$L$2:$V$4,DK245,1)&gt;19,AM245-VLOOKUP(BI245,NyFm!$L$2:$V$4,DK245,1) &amp; " - " &amp; 19,AM245-VLOOKUP(BI245,NyFm!$L$2:$V$4,DK245,1) &amp; " - " &amp; AM245+VLOOKUP(BI245,NyFm!$L$2:$V$4,DK245,1))),"")</f>
        <v/>
      </c>
      <c r="BU245" s="4" t="str">
        <f>IF(AND(ISNUMBER(DK245),DK245&lt;8),IF(AND(ISNUMBER(AN245),ISNUMBER(DK245)),IF(AN245-VLOOKUP(BI245,NyLi1R!$L$2:$V$4,DK245,1)&lt;1,1 &amp; " - " &amp; AN245+VLOOKUP(BI245,NyLi1R!$L$2:$V$4,DK245,1),IF(AN245+VLOOKUP(BI245,NyLi1R!$L$2:$V$4,DK245,1)&gt;19,AN245-VLOOKUP(BI245,NyLi1R!$L$2:$V$4,DK245,1) &amp; " - " &amp; 19,AN245-VLOOKUP(BI245,NyLi1R!$L$2:$V$4,DK245,1) &amp; " - " &amp; AN245+VLOOKUP(BI245,NyLi1R!$L$2:$V$4,DK245,1))),""),"")</f>
        <v/>
      </c>
      <c r="BV245" s="4" t="str">
        <f>IF(AND(ISNUMBER(DK245),DK245&lt;8),IF(AND(ISNUMBER(AO245),ISNUMBER(DK245)),IF(AO245-VLOOKUP(BI245,NyLi1E!$L$2:$V$4,DK245,1)&lt;1,1 &amp; " - " &amp; AO245+VLOOKUP(BI245,NyLi1E!$L$2:$V$4,DK245,1),IF(AO245+VLOOKUP(BI245,NyLi1E!$L$2:$V$4,DK245,1)&gt;19,AO245-VLOOKUP(BI245,NyLi1E!$L$2:$V$4,DK245,1) &amp; " - " &amp; 19,AO245-VLOOKUP(BI245,NyLi1E!$L$2:$V$4,DK245,1) &amp; " - " &amp; AO245+VLOOKUP(BI245,NyLi1E!$L$2:$V$4,DK245,1))),""),"")</f>
        <v/>
      </c>
      <c r="BW245" s="4" t="str">
        <f>IF(AND(ISNUMBER(DK245),DK245&lt;8),IF(AND(ISNUMBER(AP245),ISNUMBER(DK245)),IF(AP245-VLOOKUP(BI245,NyLi1T!$L$2:$V$4,DK245,1)&lt;1,1 &amp; " - " &amp; AP245+VLOOKUP(BI245,NyLi1T!$L$2:$V$4,DK245,1),IF(AP245+VLOOKUP(BI245,NyLi1T!$L$2:$V$4,DK245,1)&gt;19,AP245-VLOOKUP(BI245,NyLi1T!$L$2:$V$4,DK245,1) &amp; " - " &amp; 19,AP245-VLOOKUP(BI245,NyLi1T!$L$2:$V$4,DK245,1) &amp; " - " &amp; AP245+VLOOKUP(BI245,NyLi1T!$L$2:$V$4,DK245,1))),""),"")</f>
        <v/>
      </c>
      <c r="BX245" s="4" t="str">
        <f>IF(AND(ISNUMBER(DK245),DK245&gt;7),IF(AND(ISNUMBER(AQ245),ISNUMBER(DK245)),IF(AQ245-VLOOKUP(BI245,NyLi2R!$L$2:$V$4,DK245,1)&lt;1,1 &amp; " - " &amp; AQ245+VLOOKUP(BI245,NyLi2R!$L$2:$V$4,DK245,1),IF(AQ245+VLOOKUP(BI245,NyLi2R!$L$2:$V$4,DK245,1)&gt;19,AQ245-VLOOKUP(BI245,NyLi2R!$L$2:$V$4,DK245,1) &amp; " - " &amp; 19,AQ245-VLOOKUP(BI245,NyLi2R!$L$2:$V$4,DK245,1) &amp; " - " &amp; AQ245+VLOOKUP(BI245,NyLi2R!$L$2:$V$4,DK245,1))),""),"")</f>
        <v/>
      </c>
      <c r="BY245" s="4" t="str">
        <f>IF(AND(ISNUMBER(DK245),DK245&gt;7),IF(AND(ISNUMBER(AR245),ISNUMBER(DK245)),IF(AR245-VLOOKUP(BI245,NyLi2E!$L$2:$V$4,DK245,1)&lt;1,1 &amp; " - " &amp; AR245+VLOOKUP(BI245,NyLi2E!$L$2:$V$4,DK245,1),IF(AR245+VLOOKUP(BI245,NyLi2E!$L$2:$V$4,DK245,1)&gt;19,AR245-VLOOKUP(BI245,NyLi2E!$L$2:$V$4,DK245,1) &amp; " - " &amp; 19,AR245-VLOOKUP(BI245,NyLi2E!$L$2:$V$4,DK245,1) &amp; " - " &amp; AR245+VLOOKUP(BI245,NyLi2E!$L$2:$V$4,DK245,1))),""),"")</f>
        <v/>
      </c>
      <c r="BZ245" s="4" t="str">
        <f>IF(AND(ISNUMBER(DK245),DK245&gt;7),IF(AND(ISNUMBER(AS245),ISNUMBER(DK245)),IF(AS245-VLOOKUP(BI245,NyLi2T!$L$2:$V$4,DK245,1)&lt;1,1 &amp; " - " &amp; AS245+VLOOKUP(BI245,NyLi2T!$L$2:$V$4,DK245,1),IF(AS245+VLOOKUP(BI245,NyLi2T!$L$2:$V$4,DK245,1)&gt;19,AS245-VLOOKUP(BI245,NyLi2T!$L$2:$V$4,DK245,1) &amp; " - " &amp; 19,AS245-VLOOKUP(BI245,NyLi2T!$L$2:$V$4,DK245,1) &amp; " - " &amp; AS245+VLOOKUP(BI245,NyLi2T!$L$2:$V$4,DK245,1))),""),"")</f>
        <v/>
      </c>
      <c r="CA245" s="4" t="str">
        <f>IF(AND(ISNUMBER(DK245),DK245&lt;8),IF(AND(ISNUMBER(AT245),ISNUMBER(DK245)),IF(AT245-VLOOKUP(BI245,NySs!$L$2:$V$4,DK245,1)&lt;1,1 &amp; " - " &amp; AT245+VLOOKUP(BI245,NySs!$L$2:$V$4,DK245,1),IF(AT245+VLOOKUP(BI245,NySs!$L$2:$V$4,DK245,1)&gt;19,AT245-VLOOKUP(BI245,NySs!$L$2:$V$4,DK245,1) &amp; " - " &amp; 19,AT245-VLOOKUP(BI245,NySs!$L$2:$V$4,DK245,1) &amp; " - " &amp; AT245+VLOOKUP(BI245,NySs!$L$2:$V$4,DK245,1))),""),"")</f>
        <v/>
      </c>
      <c r="CB245" s="4" t="str">
        <f>IF(AND(ISNUMBER(DK245),DK245&lt;9),IF(AND(ISNUMBER(AU245),ISNUMBER(DK245)),IF(AU245-VLOOKUP(BI245,NyEo!$L$2:$V$4,DK245,1)&lt;1,1 &amp; " - " &amp; AU245+VLOOKUP(BI245,NyEo!$L$2:$V$4,DK245,1),IF(AU245+VLOOKUP(BI245,NyEo!$L$2:$V$4,DK245,1)&gt;19,AU245-VLOOKUP(BI245,NyEo!$L$2:$V$4,DK245,1) &amp; " - " &amp; 19,AU245-VLOOKUP(BI245,NyEo!$L$2:$V$4,DK245,1) &amp; " - " &amp; AU245+VLOOKUP(BI245,NyEo!$L$2:$V$4,DK245,1))),""),"")</f>
        <v/>
      </c>
      <c r="CC245" s="4" t="str">
        <f>IF(AND(ISNUMBER(DK245),DK245&gt;7),IF(AND(ISNUMBER(AV245),ISNUMBER(DK245)),IF(AV245-VLOOKUP(BI245,NyHt!$L$2:$V$4,DK245,1)&lt;1,1 &amp; " - " &amp; AV245+VLOOKUP(BI245,NyHt!$L$2:$V$4,DK245,1),IF(AV245+VLOOKUP(BI245,NyHt!$L$2:$V$4,DK245,1)&gt;19,AV245-VLOOKUP(BI245,NyHt!$L$2:$V$4,DK245,1) &amp; " - " &amp; 19,AV245-VLOOKUP(BI245,NyHt!$L$2:$V$4,DK245,1) &amp; " - " &amp; AV245+VLOOKUP(BI245,NyHt!$L$2:$V$4,DK245,1))),""),"")</f>
        <v/>
      </c>
      <c r="CD245" s="4" t="str">
        <f>IF(AND(ISNUMBER(AW245),ISNUMBER(DK245)),IF(AW245-VLOOKUP(BI245,NySiF!$L$2:$V$4,DK245,1)&lt;1,1 &amp; " - " &amp; AW245+VLOOKUP(BI245,NySiF!$L$2:$V$4,DK245,1),IF(AW245+VLOOKUP(BI245,NySiF!$L$2:$V$4,DK245,1)&gt;19,AW245-VLOOKUP(BI245,NySiF!$L$2:$V$4,DK245,1) &amp; " - " &amp; 19,AW245-VLOOKUP(BI245,NySiF!$L$2:$V$4,DK245,1) &amp; " - " &amp; AW245+VLOOKUP(BI245,NySiF!$L$2:$V$4,DK245,1))),"")</f>
        <v/>
      </c>
      <c r="CE245" s="4" t="str">
        <f>IF(AND(ISNUMBER(AX245),ISNUMBER(DK245)),IF(AX245-VLOOKUP(BI245,NySiB!$L$2:$V$4,DK245,1)&lt;1,1 &amp; " - " &amp; AX245+VLOOKUP(BI245,NySiB!$L$2:$V$4,DK245,1),IF(AX245+VLOOKUP(BI245,NySiB!$L$2:$V$4,DK245,1)&gt;19,AX245-VLOOKUP(BI245,NySiB!$L$2:$V$4,DK245,1) &amp; " - " &amp; 19,AX245-VLOOKUP(BI245,NySiB!$L$2:$V$4,DK245,1) &amp; " - " &amp; AX245+VLOOKUP(BI245,NySiB!$L$2:$V$4,DK245,1))),"")</f>
        <v/>
      </c>
      <c r="CF245" s="4" t="str">
        <f>IF(AND(ISNUMBER(AY245),ISNUMBER(DK245)),IF(AY245-VLOOKUP(BI245,NySiT!$L$2:$V$4,DK245,1)&lt;1,1 &amp; " - " &amp; AY245+VLOOKUP(BI245,NySiT!$L$2:$V$4,DK245,1),IF(AY245+VLOOKUP(BI245,NySiT!$L$2:$V$4,DK245,1)&gt;19,AY245-VLOOKUP(BI245,NySiT!$L$2:$V$4,DK245,1) &amp; " - " &amp; 19,AY245-VLOOKUP(BI245,NySiT!$L$2:$V$4,DK245,1) &amp; " - " &amp; AY245+VLOOKUP(BI245,NySiT!$L$2:$V$4,DK245,1))),"")</f>
        <v/>
      </c>
      <c r="CG245" s="4" t="str">
        <f>IF(AND(ISNUMBER(AZ245),ISNUMBER(DK245)),IF(AZ245-VLOOKUP(BI245,NyVs!$L$2:$V$4,DK245,1)&lt;1,1 &amp; " - " &amp; AZ245+VLOOKUP(BI245,NyVs!$L$2:$V$4,DK245,1),IF(AZ245+VLOOKUP(BI245,NyVs!$L$2:$V$4,DK245,1)&gt;19,AZ245-VLOOKUP(BI245,NyVs!$L$2:$V$4,DK245,1) &amp; " - " &amp; 19,AZ245-VLOOKUP(BI245,NyVs!$L$2:$V$4,DK245,1) &amp; " - " &amp; AZ245+VLOOKUP(BI245,NyVs!$L$2:$V$4,DK245,1))),"")</f>
        <v/>
      </c>
      <c r="CH245" s="4" t="str">
        <f>IF(AND(ISNUMBER(BA245),ISNUMBER(DK245)),IF(BA245-VLOOKUP(BI245,NyPp!$L$2:$V$4,DK245,1)&lt;1,1 &amp; " - " &amp; BA245+VLOOKUP(BI245,NyPp!$L$2:$V$4,DK245,1),IF(BA245+VLOOKUP(BI245,NyPp!$L$2:$V$4,DK245,1)&gt;19,BA245-VLOOKUP(BI245,NyPp!$L$2:$V$4,DK245,1) &amp; " - " &amp; 19,BA245-VLOOKUP(BI245,NyPp!$L$2:$V$4,DK245,1) &amp; " - " &amp; BA245+VLOOKUP(BI245,NyPp!$L$2:$V$4,DK245,1))),"")</f>
        <v/>
      </c>
      <c r="CI245" s="4" t="str">
        <f>IF(AND(ISNUMBER(BB245),ISNUMBER(DK245)),IF(BB245-VLOOKUP(BI245,NyIGS!$L$2:$V$4,DK245,1)&lt;40,40 &amp; " - " &amp; BB245+VLOOKUP(BI245,NyIGS!$L$2:$V$4,DK245,1),IF(BB245+VLOOKUP(BI245,NyIGS!$L$2:$V$4,DK245,1)&gt;160,BB245-VLOOKUP(BI245,NyIGS!$L$2:$V$4,DK245,1) &amp; " - " &amp; 160,BB245-VLOOKUP(BI245,NyIGS!$L$2:$V$4,DK245,1) &amp; " - " &amp; BB245+VLOOKUP(BI245,NyIGS!$L$2:$V$4,DK245,1))),"")</f>
        <v/>
      </c>
      <c r="CJ245" s="4" t="str">
        <f>IF(AND(ISNUMBER(BC245),ISNUMBER(DK245)),IF(BC245-VLOOKUP(BI245,NyIRS!$L$2:$V$4,DK245,1)&lt;40,40 &amp; " - " &amp; BC245+VLOOKUP(BI245,NyIRS!$L$2:$V$4,DK245,1),IF(BC245+VLOOKUP(BI245,NyIRS!$L$2:$V$4,DK245,1)&gt;160,BC245-VLOOKUP(BI245,NyIRS!$L$2:$V$4,DK245,1) &amp; " - " &amp; 160,BC245-VLOOKUP(BI245,NyIRS!$L$2:$V$4,DK245,1) &amp; " - " &amp; BC245+VLOOKUP(BI245,NyIRS!$L$2:$V$4,DK245,1))),"")</f>
        <v/>
      </c>
      <c r="CK245" s="4" t="str">
        <f>IF(AND(ISNUMBER(BD245),ISNUMBER(DK245)),IF(BD245-VLOOKUP(BI245,NyIES!$L$2:$V$4,DK245,1)&lt;40,40 &amp; " - " &amp; BD245+VLOOKUP(BI245,NyIES!$L$2:$V$4,DK245,1),IF(BD245+VLOOKUP(BI245,NyIES!$L$2:$V$4,DK245,1)&gt;160,BD245-VLOOKUP(BI245,NyIES!$L$2:$V$4,DK245,1) &amp; " - " &amp; 160,BD245-VLOOKUP(BI245,NyIES!$L$2:$V$4,DK245,1) &amp; " - " &amp; BD245+VLOOKUP(BI245,NyIES!$L$2:$V$4,DK245,1))),"")</f>
        <v/>
      </c>
      <c r="CL245" s="4" t="str">
        <f>IF(AND(ISNUMBER(BE245),ISNUMBER(DK245)),IF(BE245-VLOOKUP(BI245,NyISI!$L$2:$V$4,DK245,1)&lt;40,40 &amp; " - " &amp; BE245+VLOOKUP(BI245,NyISI!$L$2:$V$4,DK245,1),IF(BE245+VLOOKUP(BI245,NyISI!$L$2:$V$4,DK245,1)&gt;160,BE245-VLOOKUP(BI245,NyISI!$L$2:$V$4,DK245,1) &amp; " - " &amp; 160,BE245-VLOOKUP(BI245,NyISI!$L$2:$V$4,DK245,1) &amp; " - " &amp; BE245+VLOOKUP(BI245,NyISI!$L$2:$V$4,DK245,1))),"")</f>
        <v/>
      </c>
      <c r="CM245" s="4" t="str">
        <f>IF(AND(ISNUMBER(DK245),DK245&lt;8),IF(AND(ISNUMBER(BF245),ISNUMBER(DK245)),IF(BF245-VLOOKUP(BI245,NyISS!$L$2:$V$4,DK245,1)&lt;40,40 &amp; " - " &amp; BF245+VLOOKUP(BI245,NyISS!$L$2:$V$4,DK245,1),IF(BF245+VLOOKUP(BI245,NyISS!$L$2:$V$4,DK245,1)&gt;160,BF245-VLOOKUP(BI245,NyISS!$L$2:$V$4,DK245,1) &amp; " - " &amp; 160,BF245-VLOOKUP(BI245,NyISS!$L$2:$V$4,DK245,1) &amp; " - " &amp; BF245+VLOOKUP(BI245,NyISS!$L$2:$V$4,DK245,1))),""),"")</f>
        <v/>
      </c>
      <c r="CN245" s="4" t="str">
        <f>IF(AND(ISNUMBER(DK245),DK245&gt;7),IF(AND(ISNUMBER(BG245),ISNUMBER(DK245)),IF(BG245-VLOOKUP(BI245,NyISM!$L$2:$V$4,DK245,1)&lt;40,40 &amp; " - " &amp; BG245+VLOOKUP(BI245,NyISM!$L$2:$V$4,DK245,1),IF(BG245+VLOOKUP(BI245,NyISM!$L$2:$V$4,DK245,1)&gt;160,BG245-VLOOKUP(BI245,NyISM!$L$2:$V$4,DK245,1) &amp; " - " &amp; 160,BG245-VLOOKUP(BI245,NyISM!$L$2:$V$4,DK245,1) &amp; " - " &amp; BG245+VLOOKUP(BI245,NyISM!$L$2:$V$4,DK245,1))),""),"")</f>
        <v/>
      </c>
      <c r="CO245" s="4" t="str">
        <f>IF(AND(ISNUMBER(BH245),ISNUMBER(DK245)),IF(BH245-VLOOKUP(BI245,NyIAM!$L$2:$V$4,DK245,1)&lt;40,40 &amp; " - " &amp; BH245+VLOOKUP(BI245,NyIAM!$L$2:$V$4,DK245,1),IF(BH245+VLOOKUP(BI245,NyIAM!$L$2:$V$4,DK245,1)&gt;160,BH245-VLOOKUP(BI245,NyIAM!$L$2:$V$4,DK245,1) &amp; " - " &amp; 160,BH245-VLOOKUP(BI245,NyIAM!$L$2:$V$4,DK245,1) &amp; " - " &amp; BH245+VLOOKUP(BI245,NyIAM!$L$2:$V$4,DK245,1))),"")</f>
        <v/>
      </c>
      <c r="CP245" s="4" t="str">
        <f>IF(AF245="","",IF(AND(ISNUMBER(AF245),ISNUMBER(DK245)),IF(VLOOKUP(AF245,NyOm!$A$2:$K$30,DK245,1)=1,"Onormalt få ord",IF(VLOOKUP(AF245,NyOm!$A$2:$K$30,DK245,1)=2,"Färre antal ord än normalt",IF(VLOOKUP(AF245,NyOm!$A$2:$K$30,DK245,1)=3,"Normalt antal ord","")))))</f>
        <v/>
      </c>
      <c r="CQ245" s="4" t="str">
        <f>IF(AB245="","",IF(AND(ISNUMBER(AB245),ISNUMBER(DK245)),IF(VLOOKUP(AB245,NyPbTid!$A$2:$K$218,DK245,1)=1,"Onormalt lång tidsåtgång",IF(VLOOKUP(AB245,NyPbTid!$A$2:$K$218,DK245,1)=2,"Långsammare än normalt",IF(VLOOKUP(AB245,NyPbTid!$A$2:$K$218,DK245,1)=3,"Normal tidsåtgång","")))))</f>
        <v/>
      </c>
      <c r="CR245" s="4" t="str">
        <f>IF(AC245="","",IF(AND(ISNUMBER(AC245),ISNUMBER(DK245)),IF(VLOOKUP(AC245,NyPbFel!$A$2:$K$18,DK245,1)=1,"Onormalt antal fel",IF(VLOOKUP(AC245,NyPbFel!$A$2:$K$18,DK245,1)=2,"Fler fel än normalt",IF(VLOOKUP(AC245,NyPbFel!$A$2:$K$18,DK245,1)=3,"Normalt antal fel","")))))</f>
        <v/>
      </c>
      <c r="CS245" s="4" t="str">
        <f t="shared" si="72"/>
        <v/>
      </c>
      <c r="CT245" s="4" t="str">
        <f>IF(OR(ISNUMBER(CS245),CS245="0**"),IF(ISNUMBER(CS245),CS245/ABS(CS245)*VLOOKUP(1,SignDiff!$A$3:$K$4,DK245,1),VLOOKUP(1,SignDiff!$A$3:$K$4,DK245,1)),"")</f>
        <v/>
      </c>
      <c r="CU245" s="4" t="str">
        <f>IF(OR(ISNUMBER(CS245),CS245="0**"),IF(ISNUMBER(CS245),CS245/ABS(CS245)*VLOOKUP(1,SignDiff!$A$7:$K$8,DK245,1),VLOOKUP(1,SignDiff!$A$7:$K$8,DK245,1)),"")</f>
        <v/>
      </c>
      <c r="CV245" s="4" t="str">
        <f t="shared" si="73"/>
        <v/>
      </c>
      <c r="CW245" s="4" t="str">
        <f t="shared" si="74"/>
        <v/>
      </c>
      <c r="CX245" s="4" t="str">
        <f>IF(OR(ISNUMBER(CS245),CS245="0**"),IF(CS245="0**",VLOOKUP(0,'IRS-IES'!$A$2:$C$43,2,1),IF(CS245&lt;0,VLOOKUP(ABS(CS245),'IRS-IES'!$A$2:$C$43,2,1),VLOOKUP(ABS(CS245),'IRS-IES'!$A$2:$C$43,3,1))),"")</f>
        <v/>
      </c>
      <c r="CY245" s="4" t="str">
        <f t="shared" si="75"/>
        <v/>
      </c>
      <c r="CZ245" s="4" t="str">
        <f>IF(OR(ISNUMBER(CY245),CY245="0**"),IF(ISNUMBER(CY245),CY245/ABS(CY245)*VLOOKUP(2,SignDiff!$A$3:$K$4,DK245,1),VLOOKUP(2,SignDiff!$A$3:$K$4,DK245,1)),"")</f>
        <v/>
      </c>
      <c r="DA245" s="4" t="str">
        <f>IF(OR(ISNUMBER(CY245),CY245="0**"),IF(ISNUMBER(CY245),CY245/ABS(CY245)*VLOOKUP(2,SignDiff!$A$7:$K$8,DK245,1),VLOOKUP(2,SignDiff!$A$7:$K$8,DK245,1)),"")</f>
        <v/>
      </c>
      <c r="DB245" s="4" t="str">
        <f t="shared" si="76"/>
        <v/>
      </c>
      <c r="DC245" s="4" t="str">
        <f t="shared" si="77"/>
        <v/>
      </c>
      <c r="DD245" s="4" t="str">
        <f>IF(OR(ISNUMBER(CY245),CY245="0**"),IF(CY245="0**",VLOOKUP(0,'ISI-ISS'!$A$2:$C$43,2,1),IF(CY245&lt;0,VLOOKUP(ABS(CY245),'ISI-ISS'!$A$2:$C$43,2,1),VLOOKUP(ABS(CY245),'ISI-ISS'!$A$2:$C$43,3,1))),"")</f>
        <v/>
      </c>
      <c r="DE245" s="4" t="str">
        <f t="shared" si="78"/>
        <v/>
      </c>
      <c r="DF245" s="4" t="str">
        <f>IF(OR(ISNUMBER(DE245),DE245="0**"),IF(ISNUMBER(DE245),DE245/ABS(DE245)*VLOOKUP(2,SignDiff!$A$3:$K$4,DK245,1),VLOOKUP(2,SignDiff!$A$3:$K$4,DK245,1)),"")</f>
        <v/>
      </c>
      <c r="DG245" s="4" t="str">
        <f>IF(OR(ISNUMBER(DE245),DE245="0**"),IF(ISNUMBER(DE245),DE245/ABS(DE245)*VLOOKUP(2,SignDiff!$A$7:$K$8,DK245,1),VLOOKUP(2,SignDiff!$A$7:$K$8,DK245,1)),"")</f>
        <v/>
      </c>
      <c r="DH245" s="4" t="str">
        <f t="shared" si="79"/>
        <v/>
      </c>
      <c r="DI245" s="4" t="str">
        <f t="shared" si="80"/>
        <v/>
      </c>
      <c r="DJ245" s="4" t="str">
        <f>IF(OR(ISNUMBER(DE245),DE245="0**"),IF(DE245="0**",VLOOKUP(0,'ISI-ISM'!$A$2:$C$43,2,1),IF(DE245&lt;0,VLOOKUP(ABS(DE245),'ISI-ISM'!$A$2:$C$43,2,1),VLOOKUP(ABS(DE245),'ISI-ISM'!$A$2:$C$43,3,1))),"")</f>
        <v/>
      </c>
      <c r="DK245" s="4" t="str">
        <f>IF(ISERROR(VLOOKUP(N245,age!$A$2:$C$11,2,1)),"",VLOOKUP(N245,age!$A$2:$C$11,2,1))</f>
        <v/>
      </c>
      <c r="DL245" s="4" t="str">
        <f>IF(ISERROR(VLOOKUP(N245,age!$A$2:$C$11,3,1)),"",VLOOKUP(N245,age!$A$2:$C$11,3,1))</f>
        <v/>
      </c>
      <c r="DM245" s="4">
        <f t="shared" si="67"/>
        <v>0</v>
      </c>
      <c r="DN245" s="4">
        <f t="shared" si="68"/>
        <v>0</v>
      </c>
      <c r="DO245" s="4">
        <f t="shared" si="69"/>
        <v>0</v>
      </c>
      <c r="DP245" s="4">
        <f t="shared" si="70"/>
        <v>0</v>
      </c>
      <c r="DQ245" s="4">
        <f t="shared" si="71"/>
        <v>0</v>
      </c>
      <c r="DR245" s="9" t="str">
        <f t="shared" si="81"/>
        <v/>
      </c>
      <c r="DS245" s="9" t="str">
        <f t="shared" si="82"/>
        <v/>
      </c>
      <c r="DT245" s="9" t="str">
        <f t="shared" si="83"/>
        <v/>
      </c>
      <c r="DU245" s="9" t="str">
        <f t="shared" si="84"/>
        <v/>
      </c>
      <c r="DV245" s="9" t="str">
        <f t="shared" si="85"/>
        <v/>
      </c>
      <c r="DW245" s="9" t="str">
        <f t="shared" si="86"/>
        <v/>
      </c>
      <c r="DX245" s="9" t="str">
        <f t="shared" si="87"/>
        <v/>
      </c>
      <c r="DY245" s="9" t="str">
        <f>IF(AND(ISNUMBER(AJ245),ISNUMBER(DK245)),IF(AJ245-VLOOKUP(BI245,NyFi!$L$2:$V$4,DK245,1)&lt;1,1,AJ245-VLOOKUP(BI245,NyFi!$L$2:$V$4,DK245,1)),"")</f>
        <v/>
      </c>
      <c r="DZ245" s="9" t="str">
        <f>IF(AND(ISNUMBER(DK245),DK245&lt;8),IF(AND(ISNUMBER(AK245),ISNUMBER(DK245)),IF(AK245-VLOOKUP(BI245,NyGs!$L$2:$V$4,DK245,1)&lt;1,1,AK245-VLOOKUP(BI245,NyGs!$L$2:$V$4,DK245,1)),""),"")</f>
        <v/>
      </c>
      <c r="EA245" s="9" t="str">
        <f>IF(AND(ISNUMBER(AL245),ISNUMBER(DK245)),IF(AL245-VLOOKUP(BI245,NyRm!$L$2:$V$4,DK245,1)&lt;1,1,AL245-VLOOKUP(BI245,NyRm!$L$2:$V$4,DK245,1)),"")</f>
        <v/>
      </c>
      <c r="EB245" s="9" t="str">
        <f>IF(AND(ISNUMBER(AM245),ISNUMBER(DK245)),IF(AM245-VLOOKUP(BI245,NyFm!$L$2:$V$4,DK245,1)&lt;1,1,AM245-VLOOKUP(BI245,NyFm!$L$2:$V$4,DK245,1)),"")</f>
        <v/>
      </c>
      <c r="EC245" s="9" t="str">
        <f>IF(AND(ISNUMBER(DK245),DK245&lt;8),IF(AND(ISNUMBER(AN245),ISNUMBER(DK245)),IF(AN245-VLOOKUP(BI245,NyLi1R!$L$2:$V$4,DK245,1)&lt;1,1,AN245-VLOOKUP(BI245,NyLi1R!$L$2:$V$4,DK245,1)),""),"")</f>
        <v/>
      </c>
      <c r="ED245" s="9" t="str">
        <f>IF(AND(ISNUMBER(DK245),DK245&lt;8),IF(AND(ISNUMBER(AO245),ISNUMBER(DK245)),IF(AO245-VLOOKUP(BI245,NyLi1E!$L$2:$V$4,DK245,1)&lt;1,1,AO245-VLOOKUP(BI245,NyLi1E!$L$2:$V$4,DK245,1)),""),"")</f>
        <v/>
      </c>
      <c r="EE245" s="9" t="str">
        <f>IF(AND(ISNUMBER(DK245),DK245&lt;8),IF(AND(ISNUMBER(AP245),ISNUMBER(DK245)),IF(AP245-VLOOKUP(BI245,NyLi1T!$L$2:$V$4,DK245,1)&lt;1,1,AP245-VLOOKUP(BI245,NyLi1T!$L$2:$V$4,DK245,1)),""),"")</f>
        <v/>
      </c>
      <c r="EF245" s="9" t="str">
        <f>IF(AND(ISNUMBER(DK245),DK245&gt;7),IF(AND(ISNUMBER(AQ245),ISNUMBER(DK245)),IF(AQ245-VLOOKUP(BI245,NyLi2R!$L$2:$V$4,DK245,1)&lt;1,1,AQ245-VLOOKUP(BI245,NyLi2R!$L$2:$V$4,DK245,1)),""),"")</f>
        <v/>
      </c>
      <c r="EG245" s="9" t="str">
        <f>IF(AND(ISNUMBER(DK245),DK245&gt;7),IF(AND(ISNUMBER(AR245),ISNUMBER(DK245)),IF(AR245-VLOOKUP(BI245,NyLi2E!$L$2:$V$4,DK245,1)&lt;1,1,AR245-VLOOKUP(BI245,NyLi2E!$L$2:$V$4,DK245,1)),""),"")</f>
        <v/>
      </c>
      <c r="EH245" s="9" t="str">
        <f>IF(AND(ISNUMBER(DK245),DK245&gt;7),IF(AND(ISNUMBER(AS245),ISNUMBER(DK245)),IF(AS245-VLOOKUP(BI245,NyLi2T!$L$2:$V$4,DK245,1)&lt;1,1,AS245-VLOOKUP(BI245,NyLi2T!$L$2:$V$4,DK245,1)),""),"")</f>
        <v/>
      </c>
      <c r="EI245" s="9" t="str">
        <f>IF(AND(ISNUMBER(DK245),DK245&lt;8),IF(AND(ISNUMBER(AT245),ISNUMBER(DK245)),IF(AT245-VLOOKUP(BI245,NySs!$L$2:$V$4,DK245,1)&lt;1,1,AT245-VLOOKUP(BI245,NySs!$L$2:$V$4,DK245,1)),""),"")</f>
        <v/>
      </c>
      <c r="EJ245" s="9" t="str">
        <f>IF(AND(ISNUMBER(DK245),DK245&lt;9),IF(AND(ISNUMBER(AU245),ISNUMBER(DK245)),IF(AU245-VLOOKUP(BI245,NyEo!$L$2:$V$4,DK245,1)&lt;1,1,AU245-VLOOKUP(BI245,NyEo!$L$2:$V$4,DK245,1)),""),"")</f>
        <v/>
      </c>
      <c r="EK245" s="9" t="str">
        <f>IF(AND(ISNUMBER(DK245),DK245&gt;7),IF(AND(ISNUMBER(AV245),ISNUMBER(DK245)),IF(AV245-VLOOKUP(BI245,NyHt!$L$2:$V$4,DK245,1)&lt;1,1,AV245-VLOOKUP(BI245,NyHt!$L$2:$V$4,DK245,1)),""),"")</f>
        <v/>
      </c>
      <c r="EL245" s="9" t="str">
        <f>IF(AND(ISNUMBER(AW245),ISNUMBER(DK245)),IF(AW245-VLOOKUP(BI245,NySiF!$L$2:$V$4,DK245,1)&lt;1,1,AW245-VLOOKUP(BI245,NySiF!$L$2:$V$4,DK245,1)),"")</f>
        <v/>
      </c>
      <c r="EM245" s="9" t="str">
        <f>IF(AND(ISNUMBER(AX245),ISNUMBER(DK245)),IF(AX245-VLOOKUP(BI245,NySiB!$L$2:$V$4,DK245,1)&lt;1,1,AX245-VLOOKUP(BI245,NySiB!$L$2:$V$4,DK245,1)),"")</f>
        <v/>
      </c>
      <c r="EN245" s="9" t="str">
        <f>IF(AND(ISNUMBER(AY245),ISNUMBER(DK245)),IF(AY245-VLOOKUP(BI245,NySiT!$L$2:$V$4,DK245,1)&lt;1,1,AY245-VLOOKUP(BI245,NySiT!$L$2:$V$4,DK245,1)),"")</f>
        <v/>
      </c>
      <c r="EO245" s="9" t="str">
        <f>IF(AND(ISNUMBER(AZ245),ISNUMBER(DK245)),IF(AZ245-VLOOKUP(BI245,NyVs!$L$2:$V$4,DK245,1)&lt;1,1,AZ245-VLOOKUP(BI245,NyVs!$L$2:$V$4,DK245,1)),"")</f>
        <v/>
      </c>
      <c r="EP245" s="9" t="str">
        <f>IF(AND(ISNUMBER(BA245),ISNUMBER(DK245)),IF(BA245-VLOOKUP(BI245,NyPp!$L$2:$V$4,DK245,1)&lt;1,1,BA245-VLOOKUP(BI245,NyPp!$L$2:$V$4,DK245,1)),"")</f>
        <v/>
      </c>
      <c r="EQ245" s="9" t="str">
        <f>IF(AND(ISNUMBER(BB245),ISNUMBER(DK245)),IF(BB245-VLOOKUP(BI245,NyIGS!$L$2:$V$4,DK245,1)&lt;40,40,BB245-VLOOKUP(BI245,NyIGS!$L$2:$V$4,DK245,1)),"")</f>
        <v/>
      </c>
      <c r="ER245" s="9" t="str">
        <f>IF(AND(ISNUMBER(BC245),ISNUMBER(DK245)),IF(BC245-VLOOKUP(BI245,NyIRS!$L$2:$V$4,DK245,1)&lt;40,40,BC245-VLOOKUP(BI245,NyIRS!$L$2:$V$4,DK245,1)),"")</f>
        <v/>
      </c>
      <c r="ES245" s="9" t="str">
        <f>IF(AND(ISNUMBER(BD245),ISNUMBER(DK245)),IF(BD245-VLOOKUP(BI245,NyIES!$L$2:$V$4,DK245,1)&lt;40,40,BD245-VLOOKUP(BI245,NyIES!$L$2:$V$4,DK245,1)),"")</f>
        <v/>
      </c>
      <c r="ET245" s="9" t="str">
        <f>IF(AND(ISNUMBER(BE245),ISNUMBER(DK245)),IF(BE245-VLOOKUP(BI245,NyISI!$L$2:$V$4,DK245,1)&lt;40,40,BE245-VLOOKUP(BI245,NyISI!$L$2:$V$4,DK245,1)),"")</f>
        <v/>
      </c>
      <c r="EU245" s="9" t="str">
        <f>IF(AND(ISNUMBER(DK245),DK245&lt;8),IF(AND(ISNUMBER(BF245),ISNUMBER(DK245)),IF(BF245-VLOOKUP(BI245,NyISS!$L$2:$V$4,DK245,1)&lt;40,40,BF245-VLOOKUP(BI245,NyISS!$L$2:$V$4,DK245,1)),""),"")</f>
        <v/>
      </c>
      <c r="EV245" s="9" t="str">
        <f>IF(AND(ISNUMBER(DK245),DK245&gt;7),IF(AND(ISNUMBER(BG245),ISNUMBER(DK245)),IF(BG245-VLOOKUP(BI245,NyISM!$L$2:$V$4,DK245,1)&lt;40,40,BG245-VLOOKUP(BI245,NyISM!$L$2:$V$4,DK245,1)),""),"")</f>
        <v/>
      </c>
      <c r="EW245" s="9" t="str">
        <f>IF(AND(ISNUMBER(BH245),ISNUMBER(DK245)),IF(BH245-VLOOKUP(BI245,NyIAM!$L$2:$V$4,DK245,1)&lt;40,40,BH245-VLOOKUP(BI245,NyIAM!$L$2:$V$4,DK245,1)),"")</f>
        <v/>
      </c>
      <c r="EX245" s="9" t="str">
        <f>IF(AND(ISNUMBER(AJ245),ISNUMBER(DK245)),IF(AJ245+VLOOKUP(BI245,NyFi!$L$2:$V$4,DK245,1)&gt;19,19,AJ245+VLOOKUP(BI245,NyFi!$L$2:$V$4,DK245,1)),"")</f>
        <v/>
      </c>
      <c r="EY245" s="9" t="str">
        <f>IF(AND(ISNUMBER(DK245),DK245&lt;8),IF(AND(ISNUMBER(AK245),ISNUMBER(DK245)),IF(AK245+VLOOKUP(BI245,NyGs!$L$2:$V$4,DK245,1)&gt;19,19,AK245+VLOOKUP(BI245,NyGs!$L$2:$V$4,DK245,1)),""),"")</f>
        <v/>
      </c>
      <c r="EZ245" s="9" t="str">
        <f>IF(AND(ISNUMBER(AL245),ISNUMBER(DK245)),IF(AL245+VLOOKUP(BI245,NyRm!$L$2:$V$4,DK245,1)&gt;19,19,AL245+VLOOKUP(BI245,NyRm!$L$2:$V$4,DK245,1)),"")</f>
        <v/>
      </c>
      <c r="FA245" s="9" t="str">
        <f>IF(AND(ISNUMBER(AM245),ISNUMBER(DK245)),IF(AM245+VLOOKUP(BI245,NyFm!$L$2:$V$4,DK245,1)&gt;19,19,AM245+VLOOKUP(BI245,NyFm!$L$2:$V$4,DK245,1)),"")</f>
        <v/>
      </c>
      <c r="FB245" s="9" t="str">
        <f>IF(AND(ISNUMBER(DK245),DK245&lt;8),IF(AND(ISNUMBER(AN245),ISNUMBER(DK245)),IF(AN245+VLOOKUP(BI245,NyLi1R!$L$2:$V$4,DK245,1)&gt;19,19,AN245+VLOOKUP(BI245,NyLi1R!$L$2:$V$4,DK245,1)),""),"")</f>
        <v/>
      </c>
      <c r="FC245" s="9" t="str">
        <f>IF(AND(ISNUMBER(DK245),DK245&lt;8),IF(AND(ISNUMBER(AO245),ISNUMBER(DK245)),IF(AO245+VLOOKUP(BI245,NyLi1E!$L$2:$V$4,DK245,1)&gt;19,19,AO245+VLOOKUP(BI245,NyLi1E!$L$2:$V$4,DK245,1)),""),"")</f>
        <v/>
      </c>
      <c r="FD245" s="9" t="str">
        <f>IF(AND(ISNUMBER(DK245),DK245&lt;8),IF(AND(ISNUMBER(AP245),ISNUMBER(DK245)),IF(AP245+VLOOKUP(BI245,NyLi1T!$L$2:$V$4,DK245,1)&gt;19,19,AP245+VLOOKUP(BI245,NyLi1T!$L$2:$V$4,DK245,1)),""),"")</f>
        <v/>
      </c>
      <c r="FE245" s="9" t="str">
        <f>IF(AND(ISNUMBER(DK245),DK245&gt;7),IF(AND(ISNUMBER(AQ245),ISNUMBER(DK245)),IF(AQ245+VLOOKUP(BI245,NyLi2R!$L$2:$V$4,DK245,1)&gt;19,19,AQ245+VLOOKUP(BI245,NyLi2R!$L$2:$V$4,DK245,1)),""),"")</f>
        <v/>
      </c>
      <c r="FF245" s="9" t="str">
        <f>IF(AND(ISNUMBER(DK245),DK245&gt;7),IF(AND(ISNUMBER(AR245),ISNUMBER(DK245)),IF(AR245+VLOOKUP(BI245,NyLi2E!$L$2:$V$4,DK245,1)&gt;19,19,AR245+VLOOKUP(BI245,NyLi2E!$L$2:$V$4,DK245,1)),""),"")</f>
        <v/>
      </c>
      <c r="FG245" s="9" t="str">
        <f>IF(AND(ISNUMBER(DK245),DK245&gt;7),IF(AND(ISNUMBER(AS245),ISNUMBER(DK245)),IF(AS245+VLOOKUP(BI245,NyLi2T!$L$2:$V$4,DK245,1)&gt;19,19,AS245+VLOOKUP(BI245,NyLi2T!$L$2:$V$4,DK245,1)),""),"")</f>
        <v/>
      </c>
      <c r="FH245" s="9" t="str">
        <f>IF(AND(ISNUMBER(DK245),DK245&lt;8),IF(AND(ISNUMBER(AT245),ISNUMBER(DK245)),IF(AT245+VLOOKUP(BI245,NySs!$L$2:$V$4,DK245,1)&gt;19,19,AT245+VLOOKUP(BI245,NySs!$L$2:$V$4,DK245,1)),""),"")</f>
        <v/>
      </c>
      <c r="FI245" s="9" t="str">
        <f>IF(AND(ISNUMBER(DK245),DK245&lt;9),IF(AND(ISNUMBER(AU245),ISNUMBER(DK245)),IF(AU245+VLOOKUP(BI245,NyEo!$L$2:$V$4,DK245,1)&gt;19,19,AU245+VLOOKUP(BI245,NyEo!$L$2:$V$4,DK245,1)),""),"")</f>
        <v/>
      </c>
      <c r="FJ245" s="9" t="str">
        <f>IF(AND(ISNUMBER(DK245),DK245&gt;7),IF(AND(ISNUMBER(AV245),ISNUMBER(DK245)),IF(AV245+VLOOKUP(BI245,NyHt!$L$2:$V$4,DK245,1)&gt;19,19,AV245+VLOOKUP(BI245,NyHt!$L$2:$V$4,DK245,1)),""),"")</f>
        <v/>
      </c>
      <c r="FK245" s="9" t="str">
        <f>IF(AND(ISNUMBER(AW245),ISNUMBER(DK245)),IF(AW245+VLOOKUP(BI245,NySiF!$L$2:$V$4,DK245,1)&gt;19,19,AW245+VLOOKUP(BI245,NySiF!$L$2:$V$4,DK245,1)),"")</f>
        <v/>
      </c>
      <c r="FL245" s="9" t="str">
        <f>IF(AND(ISNUMBER(AX245),ISNUMBER(DK245)),IF(AX245+VLOOKUP(BI245,NySiB!$L$2:$V$4,DK245,1)&gt;19,19,AX245+VLOOKUP(BI245,NySiB!$L$2:$V$4,DK245,1)),"")</f>
        <v/>
      </c>
      <c r="FM245" s="9" t="str">
        <f>IF(AND(ISNUMBER(AY245),ISNUMBER(DK245)),IF(AY245+VLOOKUP(BI245,NySiT!$L$2:$V$4,DK245,1)&gt;19,19,AY245+VLOOKUP(BI245,NySiT!$L$2:$V$4,DK245,1)),"")</f>
        <v/>
      </c>
      <c r="FN245" s="9" t="str">
        <f>IF(AND(ISNUMBER(AZ245),ISNUMBER(DK245)),IF(AZ245+VLOOKUP(BI245,NyVs!$L$2:$V$4,DK245,1)&gt;19,19,AZ245+VLOOKUP(BI245,NyVs!$L$2:$V$4,DK245,1)),"")</f>
        <v/>
      </c>
      <c r="FO245" s="9" t="str">
        <f>IF(AND(ISNUMBER(BA245),ISNUMBER(DK245)),IF(BA245+VLOOKUP(BI245,NyPp!$L$2:$V$4,DK245,1)&gt;19,19,BA245+VLOOKUP(BI245,NyPp!$L$2:$V$4,DK245,1)),"")</f>
        <v/>
      </c>
      <c r="FP245" s="9" t="str">
        <f>IF(AND(ISNUMBER(BB245),ISNUMBER(DK245)),IF(BB245+VLOOKUP(BI245,NyIGS!$L$2:$V$4,DK245,1)&gt;160,160,BB245+VLOOKUP(BI245,NyIGS!$L$2:$V$4,DK245,1)),"")</f>
        <v/>
      </c>
      <c r="FQ245" s="9" t="str">
        <f>IF(AND(ISNUMBER(BC245),ISNUMBER(DK245)),IF(BC245+VLOOKUP(BI245,NyIRS!$L$2:$V$4,DK245,1)&gt;160,160,BC245+VLOOKUP(BI245,NyIRS!$L$2:$V$4,DK245,1)),"")</f>
        <v/>
      </c>
      <c r="FR245" s="9" t="str">
        <f>IF(AND(ISNUMBER(BD245),ISNUMBER(DK245)),IF(BD245+VLOOKUP(BI245,NyIES!$L$2:$V$4,DK245,1)&gt;160,160, BD245+VLOOKUP(BI245,NyIES!$L$2:$V$4,DK245,1)),"")</f>
        <v/>
      </c>
      <c r="FS245" s="9" t="str">
        <f>IF(AND(ISNUMBER(BE245),ISNUMBER(DK245)),IF(BE245+VLOOKUP(BI245,NyISI!$L$2:$V$4,DK245,1)&gt;160,160,BE245+VLOOKUP(BI245,NyISI!$L$2:$V$4,DK245,1)),"")</f>
        <v/>
      </c>
      <c r="FT245" s="9" t="str">
        <f>IF(AND(ISNUMBER(DK245),DK245&lt;8),IF(AND(ISNUMBER(BF245),ISNUMBER(DK245)),IF(BF245+VLOOKUP(BI245,NyISS!$L$2:$V$4,DK245,1)&gt;160,160,BF245+VLOOKUP(BI245,NyISS!$L$2:$V$4,DK245,1)),""),"")</f>
        <v/>
      </c>
      <c r="FU245" s="9" t="str">
        <f>IF(AND(ISNUMBER(DK245),DK245&gt;7),IF(AND(ISNUMBER(BG245),ISNUMBER(DK245)),IF(BG245+VLOOKUP(BI245,NyISM!$L$2:$V$4,DK245,1)&gt;160,160,BG245+VLOOKUP(BI245,NyISM!$L$2:$V$4,DK245,1)),""),"")</f>
        <v/>
      </c>
      <c r="FV245" s="9" t="str">
        <f>IF(AND(ISNUMBER(BH245),ISNUMBER(DK245)),IF(BH245+VLOOKUP(BI245,NyIAM!$L$2:$V$4,DK245,1)&gt;160,160,BH245+VLOOKUP(BI245,NyIAM!$L$2:$V$4,DK245,1)),"")</f>
        <v/>
      </c>
    </row>
    <row r="246" spans="1:178" x14ac:dyDescent="0.2">
      <c r="A246" s="51"/>
      <c r="B246" s="51"/>
      <c r="C246" s="51"/>
      <c r="D246" s="51"/>
      <c r="E246" s="51"/>
      <c r="F246" s="51"/>
      <c r="G246" s="51"/>
      <c r="H246" s="51"/>
      <c r="I246" s="51"/>
      <c r="J246" s="52"/>
      <c r="K246" s="52"/>
      <c r="L246" s="53"/>
      <c r="M246" s="53"/>
      <c r="N246" s="58" t="str">
        <f t="shared" si="66"/>
        <v/>
      </c>
      <c r="O246" s="53"/>
      <c r="P246" s="53"/>
      <c r="Q246" s="53"/>
      <c r="R246" s="53"/>
      <c r="S246" s="53"/>
      <c r="T246" s="53"/>
      <c r="U246" s="53"/>
      <c r="V246" s="53"/>
      <c r="W246" s="53"/>
      <c r="X246" s="53"/>
      <c r="Y246" s="53"/>
      <c r="Z246" s="53"/>
      <c r="AA246" s="53"/>
      <c r="AB246" s="53"/>
      <c r="AC246" s="53"/>
      <c r="AD246" s="53"/>
      <c r="AE246" s="53"/>
      <c r="AF246" s="53"/>
      <c r="AG246" s="53"/>
      <c r="AH246" s="53"/>
      <c r="AI246" s="53"/>
      <c r="AJ246" s="4" t="str">
        <f>IF(O246="","",IF(ISNUMBER(N246),VLOOKUP(O246,NyFi!$A$2:$K$40,DK246),""))</f>
        <v/>
      </c>
      <c r="AK246" s="4" t="str">
        <f>IF(P246="","",IF(AND(ISNUMBER(N246),DK246&lt;8),VLOOKUP(P246,NyGs!$A$2:$G$41,DK246),""))</f>
        <v/>
      </c>
      <c r="AL246" s="4" t="str">
        <f>IF(AA246="","",IF(ISNUMBER(N246),VLOOKUP(AA246,NyRm!$A$2:$K$56,DK246),""))</f>
        <v/>
      </c>
      <c r="AM246" s="4" t="str">
        <f>IF(Z246="","",IF(ISNUMBER(N246),VLOOKUP(Z246,NyFm!$A$2:$K$46,DK246),""))</f>
        <v/>
      </c>
      <c r="AN246" s="4" t="str">
        <f>IF(U246="","",IF(AND(ISNUMBER(N246),DK246&lt;8),VLOOKUP(U246,NyLi1R!$A$2:$G$20,DK246),""))</f>
        <v/>
      </c>
      <c r="AO246" s="4" t="str">
        <f>IF(V246="","",IF(AND(ISNUMBER(N246),DK246&lt;8),VLOOKUP(V246,NyLi1E!$A$2:$G$20,DK246),""))</f>
        <v/>
      </c>
      <c r="AP246" s="4" t="str">
        <f>IF(AND(ISNUMBER(N246),ISNUMBER(AN246),ISNUMBER(AO246),DK246&lt;8),VLOOKUP(AN246+AO246,NyLi1T!$A$2:$G$40,DK246),"")</f>
        <v/>
      </c>
      <c r="AQ246" s="4" t="str">
        <f>IF(W246="","",IF(AND(ISNUMBER(N246),DK246&gt;7),VLOOKUP(W246,NyLi2R!$A$2:$K$20,DK246),""))</f>
        <v/>
      </c>
      <c r="AR246" s="4" t="str">
        <f>IF(X246="","",IF(AND(ISNUMBER(N246),DK246&gt;7),VLOOKUP(X246,NyLi2E!$A$2:$K$20,DK246),""))</f>
        <v/>
      </c>
      <c r="AS246" s="4" t="str">
        <f>IF(AND(ISNUMBER(N246),ISNUMBER(AQ246),ISNUMBER(AR246),DK246&gt;7),VLOOKUP(AQ246+AR246,NyLi2T!$A$2:$K$40,DK246),"")</f>
        <v/>
      </c>
      <c r="AT246" s="4" t="str">
        <f>IF(AE246="","",IF(AND(ISNUMBER(N246),DK246&lt;8),VLOOKUP(AE246,NySs!$A$2:$G$28,DK246),""))</f>
        <v/>
      </c>
      <c r="AU246" s="4" t="str">
        <f>IF(AD246="","",IF(AND(ISNUMBER(N246),DK246&lt;9),VLOOKUP(AD246,NyEo!$A$2:$H$22,DK246),""))</f>
        <v/>
      </c>
      <c r="AV246" s="4" t="str">
        <f>IF(Q246="","",IF(AND(ISNUMBER(N246),DK246&gt;7),VLOOKUP(Q246,NyHt!$A$2:$K$17,DK246),""))</f>
        <v/>
      </c>
      <c r="AW246" s="4" t="str">
        <f>IF(R246="","",IF(ISNUMBER(N246),VLOOKUP(R246,NySiF!$A$2:$K$18,DK246),""))</f>
        <v/>
      </c>
      <c r="AX246" s="4" t="str">
        <f>IF(S246="","",IF(ISNUMBER(N246),VLOOKUP(S246,NySiB!$A$2:$K$16,DK246),""))</f>
        <v/>
      </c>
      <c r="AY246" s="4" t="str">
        <f>IF(T246="","",IF(ISNUMBER(N246),VLOOKUP(T246,NySiT!$A$2:$K$32,DK246),""))</f>
        <v/>
      </c>
      <c r="AZ246" s="4" t="str">
        <f>IF(Y246="","",IF(ISNUMBER(N246),VLOOKUP(Y246,NyVs!$A$2:$K$86,DK246),""))</f>
        <v/>
      </c>
      <c r="BA246" s="4" t="str">
        <f>IF(AI246="","",IF(ISNUMBER(N246),VLOOKUP(AI246,NyPp!$A$2:$K$202,DK246),""))</f>
        <v/>
      </c>
      <c r="BB246" s="4" t="str">
        <f>IF(AND(ISNUMBER(AJ246),ISNUMBER(AK246),ISNUMBER(AL246),ISNUMBER(AM246),DK246&lt;8),IF(COUNTIF(O246,0)+COUNTIF(P246,0)+COUNTIF(AA246,0)+COUNTIF(Z246,0)&gt;1,"",VLOOKUP(AJ246+AK246+AL246+AM246,NyIGS!$A$2:$K$78,DK246)),IF(AND(ISNUMBER(AJ246),ISNUMBER(AL246),ISNUMBER(AM246),ISNUMBER(AS246),DK246&gt;7),IF(COUNTIF(O246,0)+COUNTIF(AA246,0)+COUNTIF(Z246,0)+AND(COUNTIF(W246,0),COUNTIF(X246,0))&gt;1,"",VLOOKUP(AJ246+AL246+AM246+AS246,NyIGS!$A$2:$K$78,DK246)),""))</f>
        <v/>
      </c>
      <c r="BC246" s="4" t="str">
        <f>IF(AND(ISNUMBER(AJ246),ISNUMBER(AN246),ISNUMBER(AT246),DK246&lt;8),IF(COUNTIF(O246,0)+COUNTIF(U246,0)+COUNTIF(AE246,0)&gt;1,"",VLOOKUP(AJ246+AN246+AT246,NyIRS!$A$2:$K$59,DK246)),IF(AND(ISNUMBER(AJ246),ISNUMBER(AQ246),DK246&gt;7),IF(COUNTIF(O246,0)+COUNTIF(W246,0)&gt;1,"",VLOOKUP(AJ246+AQ246,NyIRS!$A$2:$K$59,DK246)),""))</f>
        <v/>
      </c>
      <c r="BD246" s="4" t="str">
        <f>IF(AND(ISNUMBER(AK246),ISNUMBER(AL246),ISNUMBER(AM246),DK246&lt;8),IF(COUNTIF(P246,0)+COUNTIF(AA246,0)+COUNTIF(Z246,0)&gt;1,"",VLOOKUP(AK246+AL246+AM246,NyIES!$A$2:$K$59,DK246)),IF(AND(ISNUMBER(AL246),ISNUMBER(AM246),ISNUMBER(AR246),DK246&gt;7),IF(COUNTIF(AA246,0)+COUNTIF(Z246,0)+COUNTIF(X246,0)&gt;1,"",VLOOKUP(AL246+AM246+AR246,NyIES!$A$2:$K$59,DK246)),""))</f>
        <v/>
      </c>
      <c r="BE246" s="4" t="str">
        <f>IF(AND(ISNUMBER(AJ246),ISNUMBER(AP246),ISNUMBER(AU246),DK246&lt;8),IF(COUNTIF(O246,0)+AND(COUNTIF(U246,0),COUNTIF(V246,0))+COUNTIF(AD246,0)&gt;1,"",VLOOKUP(AJ246+AP246+AU246,NyISI!$A$2:$K$59,DK246)),IF(AND(ISNUMBER(AS246),ISNUMBER(AU246),ISNUMBER(AV246),DK246=8),IF(COUNTIF(AD246,0)+COUNTIF(Q246,0)+AND(COUNTIF(W246,0),COUNTIF(X246,0))&gt;1,"",VLOOKUP(AS246+AU246+AV246,NyISI!$A$2:$K$59,DK246)),IF(AND(ISNUMBER(AS246),ISNUMBER(AV246),DK246&gt;8),IF(COUNTIF(Q246,0)+AND(COUNTIF(W246,0),COUNTIF(X246,0))&gt;1,"",VLOOKUP(AS246+AV246,NyISI!$A$2:$K$59,DK246)),"")))</f>
        <v/>
      </c>
      <c r="BF246" s="4" t="str">
        <f>IF(AND(ISNUMBER(AT246),ISNUMBER(AK246),ISNUMBER(AL246),ISNUMBER(AM246),DK246&lt;8),IF(COUNTIF(P246,0)+COUNTIF(AA246,0)+COUNTIF(Z246,0)+COUNTIF(AE246,0)&gt;1,"",VLOOKUP(AT246+AK246+AL246+AM246,NyISS!$A$2:$G$78,DK246)),"")</f>
        <v/>
      </c>
      <c r="BG246" s="4" t="str">
        <f>IF(AND(ISNUMBER(AJ246),ISNUMBER(AL246),ISNUMBER(AM246),DK246&gt;7),IF(COUNTIF(O246,0)+COUNTIF(AA246,0)+COUNTIF(Z246,0)&gt;1,"",VLOOKUP(AJ246+AL246+AM246,NyISM!$A$2:$K$59,DK246)),"")</f>
        <v/>
      </c>
      <c r="BH246" s="4" t="str">
        <f>IF(AND(ISNUMBER(AY246),ISNUMBER(AZ246)),IF(COUNTIF(T246,0)+COUNTIF(Y246,0)&gt;1,"",VLOOKUP(AY246+AZ246,NyIAM!$A$2:$K$40,DK246)),"")</f>
        <v/>
      </c>
      <c r="BJ246" s="4" t="str">
        <f>IF(ISNUMBER(BB246),VLOOKUP(BB246,Percentil!$A$2:$B$122,2,1),"")</f>
        <v/>
      </c>
      <c r="BK246" s="4" t="str">
        <f>IF(ISNUMBER(BC246),VLOOKUP(BC246,Percentil!$A$2:$B$122,2,1),"")</f>
        <v/>
      </c>
      <c r="BL246" s="4" t="str">
        <f>IF(ISNUMBER(BD246),VLOOKUP(BD246,Percentil!$A$2:$B$122,2,1),"")</f>
        <v/>
      </c>
      <c r="BM246" s="4" t="str">
        <f>IF(ISNUMBER(BE246),VLOOKUP(BE246,Percentil!$A$2:$B$122,2,1),"")</f>
        <v/>
      </c>
      <c r="BN246" s="4" t="str">
        <f>IF(ISNUMBER(BF246),VLOOKUP(BF246,Percentil!$A$2:$B$122,2,1),"")</f>
        <v/>
      </c>
      <c r="BO246" s="4" t="str">
        <f>IF(ISNUMBER(BG246),VLOOKUP(BG246,Percentil!$A$2:$B$122,2,1),"")</f>
        <v/>
      </c>
      <c r="BP246" s="4" t="str">
        <f>IF(ISNUMBER(BH246),VLOOKUP(BH246,Percentil!$A$2:$B$122,2,1),"")</f>
        <v/>
      </c>
      <c r="BQ246" s="4" t="str">
        <f>IF(AND(ISNUMBER(AJ246),ISNUMBER(DK246)),IF(AJ246-VLOOKUP(BI246,NyFi!$L$2:$V$4,DK246,1)&lt;1,1 &amp; " - " &amp; AJ246+VLOOKUP(BI246,NyFi!$L$2:$V$4,DK246,1),IF(AJ246+VLOOKUP(BI246,NyFi!$L$2:$V$4,DK246,1)&gt;19,AJ246-VLOOKUP(BI246,NyFi!$L$2:$V$4,DK246,1) &amp; " - " &amp; 19,AJ246-VLOOKUP(BI246,NyFi!$L$2:$V$4,DK246,1) &amp; " - " &amp; AJ246+VLOOKUP(BI246,NyFi!$L$2:$V$4,DK246,1))),"")</f>
        <v/>
      </c>
      <c r="BR246" s="4" t="str">
        <f>IF(AND(ISNUMBER(DK246),DK246&lt;8),IF(AND(ISNUMBER(AK246),ISNUMBER(DK246)),IF(AK246-VLOOKUP(BI246,NyGs!$L$2:$V$4,DK246,1)&lt;1,1 &amp; " - " &amp; AK246+VLOOKUP(BI246,NyGs!$L$2:$V$4,DK246,1),IF(AK246+VLOOKUP(BI246,NyGs!$L$2:$V$4,DK246,1)&gt;19,AK246-VLOOKUP(BI246,NyGs!$L$2:$V$4,DK246,1) &amp; " - " &amp; 19,AK246-VLOOKUP(BI246,NyGs!$L$2:$V$4,DK246,1) &amp; " - " &amp; AK246+VLOOKUP(BI246,NyGs!$L$2:$V$4,DK246,1))),""),"")</f>
        <v/>
      </c>
      <c r="BS246" s="4" t="str">
        <f>IF(AND(ISNUMBER(AL246),ISNUMBER(DK246)),IF(AL246-VLOOKUP(BI246,NyRm!$L$2:$V$4,DK246,1)&lt;1,1 &amp; " - " &amp; AL246+VLOOKUP(BI246,NyRm!$L$2:$V$4,DK246,1),IF(AL246+VLOOKUP(BI246,NyRm!$L$2:$V$4,DK246,1)&gt;19,AL246-VLOOKUP(BI246,NyRm!$L$2:$V$4,DK246,1) &amp; " - " &amp; 19,AL246-VLOOKUP(BI246,NyRm!$L$2:$V$4,DK246,1) &amp; " - " &amp; AL246+VLOOKUP(BI246,NyRm!$L$2:$V$4,DK246,1))),"")</f>
        <v/>
      </c>
      <c r="BT246" s="4" t="str">
        <f>IF(AND(ISNUMBER(AM246),ISNUMBER(DK246)),IF(AM246-VLOOKUP(BI246,NyFm!$L$2:$V$4,DK246,1)&lt;1,1 &amp; " - " &amp; AM246+VLOOKUP(BI246,NyFm!$L$2:$V$4,DK246,1),IF(AM246+VLOOKUP(BI246,NyFm!$L$2:$V$4,DK246,1)&gt;19,AM246-VLOOKUP(BI246,NyFm!$L$2:$V$4,DK246,1) &amp; " - " &amp; 19,AM246-VLOOKUP(BI246,NyFm!$L$2:$V$4,DK246,1) &amp; " - " &amp; AM246+VLOOKUP(BI246,NyFm!$L$2:$V$4,DK246,1))),"")</f>
        <v/>
      </c>
      <c r="BU246" s="4" t="str">
        <f>IF(AND(ISNUMBER(DK246),DK246&lt;8),IF(AND(ISNUMBER(AN246),ISNUMBER(DK246)),IF(AN246-VLOOKUP(BI246,NyLi1R!$L$2:$V$4,DK246,1)&lt;1,1 &amp; " - " &amp; AN246+VLOOKUP(BI246,NyLi1R!$L$2:$V$4,DK246,1),IF(AN246+VLOOKUP(BI246,NyLi1R!$L$2:$V$4,DK246,1)&gt;19,AN246-VLOOKUP(BI246,NyLi1R!$L$2:$V$4,DK246,1) &amp; " - " &amp; 19,AN246-VLOOKUP(BI246,NyLi1R!$L$2:$V$4,DK246,1) &amp; " - " &amp; AN246+VLOOKUP(BI246,NyLi1R!$L$2:$V$4,DK246,1))),""),"")</f>
        <v/>
      </c>
      <c r="BV246" s="4" t="str">
        <f>IF(AND(ISNUMBER(DK246),DK246&lt;8),IF(AND(ISNUMBER(AO246),ISNUMBER(DK246)),IF(AO246-VLOOKUP(BI246,NyLi1E!$L$2:$V$4,DK246,1)&lt;1,1 &amp; " - " &amp; AO246+VLOOKUP(BI246,NyLi1E!$L$2:$V$4,DK246,1),IF(AO246+VLOOKUP(BI246,NyLi1E!$L$2:$V$4,DK246,1)&gt;19,AO246-VLOOKUP(BI246,NyLi1E!$L$2:$V$4,DK246,1) &amp; " - " &amp; 19,AO246-VLOOKUP(BI246,NyLi1E!$L$2:$V$4,DK246,1) &amp; " - " &amp; AO246+VLOOKUP(BI246,NyLi1E!$L$2:$V$4,DK246,1))),""),"")</f>
        <v/>
      </c>
      <c r="BW246" s="4" t="str">
        <f>IF(AND(ISNUMBER(DK246),DK246&lt;8),IF(AND(ISNUMBER(AP246),ISNUMBER(DK246)),IF(AP246-VLOOKUP(BI246,NyLi1T!$L$2:$V$4,DK246,1)&lt;1,1 &amp; " - " &amp; AP246+VLOOKUP(BI246,NyLi1T!$L$2:$V$4,DK246,1),IF(AP246+VLOOKUP(BI246,NyLi1T!$L$2:$V$4,DK246,1)&gt;19,AP246-VLOOKUP(BI246,NyLi1T!$L$2:$V$4,DK246,1) &amp; " - " &amp; 19,AP246-VLOOKUP(BI246,NyLi1T!$L$2:$V$4,DK246,1) &amp; " - " &amp; AP246+VLOOKUP(BI246,NyLi1T!$L$2:$V$4,DK246,1))),""),"")</f>
        <v/>
      </c>
      <c r="BX246" s="4" t="str">
        <f>IF(AND(ISNUMBER(DK246),DK246&gt;7),IF(AND(ISNUMBER(AQ246),ISNUMBER(DK246)),IF(AQ246-VLOOKUP(BI246,NyLi2R!$L$2:$V$4,DK246,1)&lt;1,1 &amp; " - " &amp; AQ246+VLOOKUP(BI246,NyLi2R!$L$2:$V$4,DK246,1),IF(AQ246+VLOOKUP(BI246,NyLi2R!$L$2:$V$4,DK246,1)&gt;19,AQ246-VLOOKUP(BI246,NyLi2R!$L$2:$V$4,DK246,1) &amp; " - " &amp; 19,AQ246-VLOOKUP(BI246,NyLi2R!$L$2:$V$4,DK246,1) &amp; " - " &amp; AQ246+VLOOKUP(BI246,NyLi2R!$L$2:$V$4,DK246,1))),""),"")</f>
        <v/>
      </c>
      <c r="BY246" s="4" t="str">
        <f>IF(AND(ISNUMBER(DK246),DK246&gt;7),IF(AND(ISNUMBER(AR246),ISNUMBER(DK246)),IF(AR246-VLOOKUP(BI246,NyLi2E!$L$2:$V$4,DK246,1)&lt;1,1 &amp; " - " &amp; AR246+VLOOKUP(BI246,NyLi2E!$L$2:$V$4,DK246,1),IF(AR246+VLOOKUP(BI246,NyLi2E!$L$2:$V$4,DK246,1)&gt;19,AR246-VLOOKUP(BI246,NyLi2E!$L$2:$V$4,DK246,1) &amp; " - " &amp; 19,AR246-VLOOKUP(BI246,NyLi2E!$L$2:$V$4,DK246,1) &amp; " - " &amp; AR246+VLOOKUP(BI246,NyLi2E!$L$2:$V$4,DK246,1))),""),"")</f>
        <v/>
      </c>
      <c r="BZ246" s="4" t="str">
        <f>IF(AND(ISNUMBER(DK246),DK246&gt;7),IF(AND(ISNUMBER(AS246),ISNUMBER(DK246)),IF(AS246-VLOOKUP(BI246,NyLi2T!$L$2:$V$4,DK246,1)&lt;1,1 &amp; " - " &amp; AS246+VLOOKUP(BI246,NyLi2T!$L$2:$V$4,DK246,1),IF(AS246+VLOOKUP(BI246,NyLi2T!$L$2:$V$4,DK246,1)&gt;19,AS246-VLOOKUP(BI246,NyLi2T!$L$2:$V$4,DK246,1) &amp; " - " &amp; 19,AS246-VLOOKUP(BI246,NyLi2T!$L$2:$V$4,DK246,1) &amp; " - " &amp; AS246+VLOOKUP(BI246,NyLi2T!$L$2:$V$4,DK246,1))),""),"")</f>
        <v/>
      </c>
      <c r="CA246" s="4" t="str">
        <f>IF(AND(ISNUMBER(DK246),DK246&lt;8),IF(AND(ISNUMBER(AT246),ISNUMBER(DK246)),IF(AT246-VLOOKUP(BI246,NySs!$L$2:$V$4,DK246,1)&lt;1,1 &amp; " - " &amp; AT246+VLOOKUP(BI246,NySs!$L$2:$V$4,DK246,1),IF(AT246+VLOOKUP(BI246,NySs!$L$2:$V$4,DK246,1)&gt;19,AT246-VLOOKUP(BI246,NySs!$L$2:$V$4,DK246,1) &amp; " - " &amp; 19,AT246-VLOOKUP(BI246,NySs!$L$2:$V$4,DK246,1) &amp; " - " &amp; AT246+VLOOKUP(BI246,NySs!$L$2:$V$4,DK246,1))),""),"")</f>
        <v/>
      </c>
      <c r="CB246" s="4" t="str">
        <f>IF(AND(ISNUMBER(DK246),DK246&lt;9),IF(AND(ISNUMBER(AU246),ISNUMBER(DK246)),IF(AU246-VLOOKUP(BI246,NyEo!$L$2:$V$4,DK246,1)&lt;1,1 &amp; " - " &amp; AU246+VLOOKUP(BI246,NyEo!$L$2:$V$4,DK246,1),IF(AU246+VLOOKUP(BI246,NyEo!$L$2:$V$4,DK246,1)&gt;19,AU246-VLOOKUP(BI246,NyEo!$L$2:$V$4,DK246,1) &amp; " - " &amp; 19,AU246-VLOOKUP(BI246,NyEo!$L$2:$V$4,DK246,1) &amp; " - " &amp; AU246+VLOOKUP(BI246,NyEo!$L$2:$V$4,DK246,1))),""),"")</f>
        <v/>
      </c>
      <c r="CC246" s="4" t="str">
        <f>IF(AND(ISNUMBER(DK246),DK246&gt;7),IF(AND(ISNUMBER(AV246),ISNUMBER(DK246)),IF(AV246-VLOOKUP(BI246,NyHt!$L$2:$V$4,DK246,1)&lt;1,1 &amp; " - " &amp; AV246+VLOOKUP(BI246,NyHt!$L$2:$V$4,DK246,1),IF(AV246+VLOOKUP(BI246,NyHt!$L$2:$V$4,DK246,1)&gt;19,AV246-VLOOKUP(BI246,NyHt!$L$2:$V$4,DK246,1) &amp; " - " &amp; 19,AV246-VLOOKUP(BI246,NyHt!$L$2:$V$4,DK246,1) &amp; " - " &amp; AV246+VLOOKUP(BI246,NyHt!$L$2:$V$4,DK246,1))),""),"")</f>
        <v/>
      </c>
      <c r="CD246" s="4" t="str">
        <f>IF(AND(ISNUMBER(AW246),ISNUMBER(DK246)),IF(AW246-VLOOKUP(BI246,NySiF!$L$2:$V$4,DK246,1)&lt;1,1 &amp; " - " &amp; AW246+VLOOKUP(BI246,NySiF!$L$2:$V$4,DK246,1),IF(AW246+VLOOKUP(BI246,NySiF!$L$2:$V$4,DK246,1)&gt;19,AW246-VLOOKUP(BI246,NySiF!$L$2:$V$4,DK246,1) &amp; " - " &amp; 19,AW246-VLOOKUP(BI246,NySiF!$L$2:$V$4,DK246,1) &amp; " - " &amp; AW246+VLOOKUP(BI246,NySiF!$L$2:$V$4,DK246,1))),"")</f>
        <v/>
      </c>
      <c r="CE246" s="4" t="str">
        <f>IF(AND(ISNUMBER(AX246),ISNUMBER(DK246)),IF(AX246-VLOOKUP(BI246,NySiB!$L$2:$V$4,DK246,1)&lt;1,1 &amp; " - " &amp; AX246+VLOOKUP(BI246,NySiB!$L$2:$V$4,DK246,1),IF(AX246+VLOOKUP(BI246,NySiB!$L$2:$V$4,DK246,1)&gt;19,AX246-VLOOKUP(BI246,NySiB!$L$2:$V$4,DK246,1) &amp; " - " &amp; 19,AX246-VLOOKUP(BI246,NySiB!$L$2:$V$4,DK246,1) &amp; " - " &amp; AX246+VLOOKUP(BI246,NySiB!$L$2:$V$4,DK246,1))),"")</f>
        <v/>
      </c>
      <c r="CF246" s="4" t="str">
        <f>IF(AND(ISNUMBER(AY246),ISNUMBER(DK246)),IF(AY246-VLOOKUP(BI246,NySiT!$L$2:$V$4,DK246,1)&lt;1,1 &amp; " - " &amp; AY246+VLOOKUP(BI246,NySiT!$L$2:$V$4,DK246,1),IF(AY246+VLOOKUP(BI246,NySiT!$L$2:$V$4,DK246,1)&gt;19,AY246-VLOOKUP(BI246,NySiT!$L$2:$V$4,DK246,1) &amp; " - " &amp; 19,AY246-VLOOKUP(BI246,NySiT!$L$2:$V$4,DK246,1) &amp; " - " &amp; AY246+VLOOKUP(BI246,NySiT!$L$2:$V$4,DK246,1))),"")</f>
        <v/>
      </c>
      <c r="CG246" s="4" t="str">
        <f>IF(AND(ISNUMBER(AZ246),ISNUMBER(DK246)),IF(AZ246-VLOOKUP(BI246,NyVs!$L$2:$V$4,DK246,1)&lt;1,1 &amp; " - " &amp; AZ246+VLOOKUP(BI246,NyVs!$L$2:$V$4,DK246,1),IF(AZ246+VLOOKUP(BI246,NyVs!$L$2:$V$4,DK246,1)&gt;19,AZ246-VLOOKUP(BI246,NyVs!$L$2:$V$4,DK246,1) &amp; " - " &amp; 19,AZ246-VLOOKUP(BI246,NyVs!$L$2:$V$4,DK246,1) &amp; " - " &amp; AZ246+VLOOKUP(BI246,NyVs!$L$2:$V$4,DK246,1))),"")</f>
        <v/>
      </c>
      <c r="CH246" s="4" t="str">
        <f>IF(AND(ISNUMBER(BA246),ISNUMBER(DK246)),IF(BA246-VLOOKUP(BI246,NyPp!$L$2:$V$4,DK246,1)&lt;1,1 &amp; " - " &amp; BA246+VLOOKUP(BI246,NyPp!$L$2:$V$4,DK246,1),IF(BA246+VLOOKUP(BI246,NyPp!$L$2:$V$4,DK246,1)&gt;19,BA246-VLOOKUP(BI246,NyPp!$L$2:$V$4,DK246,1) &amp; " - " &amp; 19,BA246-VLOOKUP(BI246,NyPp!$L$2:$V$4,DK246,1) &amp; " - " &amp; BA246+VLOOKUP(BI246,NyPp!$L$2:$V$4,DK246,1))),"")</f>
        <v/>
      </c>
      <c r="CI246" s="4" t="str">
        <f>IF(AND(ISNUMBER(BB246),ISNUMBER(DK246)),IF(BB246-VLOOKUP(BI246,NyIGS!$L$2:$V$4,DK246,1)&lt;40,40 &amp; " - " &amp; BB246+VLOOKUP(BI246,NyIGS!$L$2:$V$4,DK246,1),IF(BB246+VLOOKUP(BI246,NyIGS!$L$2:$V$4,DK246,1)&gt;160,BB246-VLOOKUP(BI246,NyIGS!$L$2:$V$4,DK246,1) &amp; " - " &amp; 160,BB246-VLOOKUP(BI246,NyIGS!$L$2:$V$4,DK246,1) &amp; " - " &amp; BB246+VLOOKUP(BI246,NyIGS!$L$2:$V$4,DK246,1))),"")</f>
        <v/>
      </c>
      <c r="CJ246" s="4" t="str">
        <f>IF(AND(ISNUMBER(BC246),ISNUMBER(DK246)),IF(BC246-VLOOKUP(BI246,NyIRS!$L$2:$V$4,DK246,1)&lt;40,40 &amp; " - " &amp; BC246+VLOOKUP(BI246,NyIRS!$L$2:$V$4,DK246,1),IF(BC246+VLOOKUP(BI246,NyIRS!$L$2:$V$4,DK246,1)&gt;160,BC246-VLOOKUP(BI246,NyIRS!$L$2:$V$4,DK246,1) &amp; " - " &amp; 160,BC246-VLOOKUP(BI246,NyIRS!$L$2:$V$4,DK246,1) &amp; " - " &amp; BC246+VLOOKUP(BI246,NyIRS!$L$2:$V$4,DK246,1))),"")</f>
        <v/>
      </c>
      <c r="CK246" s="4" t="str">
        <f>IF(AND(ISNUMBER(BD246),ISNUMBER(DK246)),IF(BD246-VLOOKUP(BI246,NyIES!$L$2:$V$4,DK246,1)&lt;40,40 &amp; " - " &amp; BD246+VLOOKUP(BI246,NyIES!$L$2:$V$4,DK246,1),IF(BD246+VLOOKUP(BI246,NyIES!$L$2:$V$4,DK246,1)&gt;160,BD246-VLOOKUP(BI246,NyIES!$L$2:$V$4,DK246,1) &amp; " - " &amp; 160,BD246-VLOOKUP(BI246,NyIES!$L$2:$V$4,DK246,1) &amp; " - " &amp; BD246+VLOOKUP(BI246,NyIES!$L$2:$V$4,DK246,1))),"")</f>
        <v/>
      </c>
      <c r="CL246" s="4" t="str">
        <f>IF(AND(ISNUMBER(BE246),ISNUMBER(DK246)),IF(BE246-VLOOKUP(BI246,NyISI!$L$2:$V$4,DK246,1)&lt;40,40 &amp; " - " &amp; BE246+VLOOKUP(BI246,NyISI!$L$2:$V$4,DK246,1),IF(BE246+VLOOKUP(BI246,NyISI!$L$2:$V$4,DK246,1)&gt;160,BE246-VLOOKUP(BI246,NyISI!$L$2:$V$4,DK246,1) &amp; " - " &amp; 160,BE246-VLOOKUP(BI246,NyISI!$L$2:$V$4,DK246,1) &amp; " - " &amp; BE246+VLOOKUP(BI246,NyISI!$L$2:$V$4,DK246,1))),"")</f>
        <v/>
      </c>
      <c r="CM246" s="4" t="str">
        <f>IF(AND(ISNUMBER(DK246),DK246&lt;8),IF(AND(ISNUMBER(BF246),ISNUMBER(DK246)),IF(BF246-VLOOKUP(BI246,NyISS!$L$2:$V$4,DK246,1)&lt;40,40 &amp; " - " &amp; BF246+VLOOKUP(BI246,NyISS!$L$2:$V$4,DK246,1),IF(BF246+VLOOKUP(BI246,NyISS!$L$2:$V$4,DK246,1)&gt;160,BF246-VLOOKUP(BI246,NyISS!$L$2:$V$4,DK246,1) &amp; " - " &amp; 160,BF246-VLOOKUP(BI246,NyISS!$L$2:$V$4,DK246,1) &amp; " - " &amp; BF246+VLOOKUP(BI246,NyISS!$L$2:$V$4,DK246,1))),""),"")</f>
        <v/>
      </c>
      <c r="CN246" s="4" t="str">
        <f>IF(AND(ISNUMBER(DK246),DK246&gt;7),IF(AND(ISNUMBER(BG246),ISNUMBER(DK246)),IF(BG246-VLOOKUP(BI246,NyISM!$L$2:$V$4,DK246,1)&lt;40,40 &amp; " - " &amp; BG246+VLOOKUP(BI246,NyISM!$L$2:$V$4,DK246,1),IF(BG246+VLOOKUP(BI246,NyISM!$L$2:$V$4,DK246,1)&gt;160,BG246-VLOOKUP(BI246,NyISM!$L$2:$V$4,DK246,1) &amp; " - " &amp; 160,BG246-VLOOKUP(BI246,NyISM!$L$2:$V$4,DK246,1) &amp; " - " &amp; BG246+VLOOKUP(BI246,NyISM!$L$2:$V$4,DK246,1))),""),"")</f>
        <v/>
      </c>
      <c r="CO246" s="4" t="str">
        <f>IF(AND(ISNUMBER(BH246),ISNUMBER(DK246)),IF(BH246-VLOOKUP(BI246,NyIAM!$L$2:$V$4,DK246,1)&lt;40,40 &amp; " - " &amp; BH246+VLOOKUP(BI246,NyIAM!$L$2:$V$4,DK246,1),IF(BH246+VLOOKUP(BI246,NyIAM!$L$2:$V$4,DK246,1)&gt;160,BH246-VLOOKUP(BI246,NyIAM!$L$2:$V$4,DK246,1) &amp; " - " &amp; 160,BH246-VLOOKUP(BI246,NyIAM!$L$2:$V$4,DK246,1) &amp; " - " &amp; BH246+VLOOKUP(BI246,NyIAM!$L$2:$V$4,DK246,1))),"")</f>
        <v/>
      </c>
      <c r="CP246" s="4" t="str">
        <f>IF(AF246="","",IF(AND(ISNUMBER(AF246),ISNUMBER(DK246)),IF(VLOOKUP(AF246,NyOm!$A$2:$K$30,DK246,1)=1,"Onormalt få ord",IF(VLOOKUP(AF246,NyOm!$A$2:$K$30,DK246,1)=2,"Färre antal ord än normalt",IF(VLOOKUP(AF246,NyOm!$A$2:$K$30,DK246,1)=3,"Normalt antal ord","")))))</f>
        <v/>
      </c>
      <c r="CQ246" s="4" t="str">
        <f>IF(AB246="","",IF(AND(ISNUMBER(AB246),ISNUMBER(DK246)),IF(VLOOKUP(AB246,NyPbTid!$A$2:$K$218,DK246,1)=1,"Onormalt lång tidsåtgång",IF(VLOOKUP(AB246,NyPbTid!$A$2:$K$218,DK246,1)=2,"Långsammare än normalt",IF(VLOOKUP(AB246,NyPbTid!$A$2:$K$218,DK246,1)=3,"Normal tidsåtgång","")))))</f>
        <v/>
      </c>
      <c r="CR246" s="4" t="str">
        <f>IF(AC246="","",IF(AND(ISNUMBER(AC246),ISNUMBER(DK246)),IF(VLOOKUP(AC246,NyPbFel!$A$2:$K$18,DK246,1)=1,"Onormalt antal fel",IF(VLOOKUP(AC246,NyPbFel!$A$2:$K$18,DK246,1)=2,"Fler fel än normalt",IF(VLOOKUP(AC246,NyPbFel!$A$2:$K$18,DK246,1)=3,"Normalt antal fel","")))))</f>
        <v/>
      </c>
      <c r="CS246" s="4" t="str">
        <f t="shared" si="72"/>
        <v/>
      </c>
      <c r="CT246" s="4" t="str">
        <f>IF(OR(ISNUMBER(CS246),CS246="0**"),IF(ISNUMBER(CS246),CS246/ABS(CS246)*VLOOKUP(1,SignDiff!$A$3:$K$4,DK246,1),VLOOKUP(1,SignDiff!$A$3:$K$4,DK246,1)),"")</f>
        <v/>
      </c>
      <c r="CU246" s="4" t="str">
        <f>IF(OR(ISNUMBER(CS246),CS246="0**"),IF(ISNUMBER(CS246),CS246/ABS(CS246)*VLOOKUP(1,SignDiff!$A$7:$K$8,DK246,1),VLOOKUP(1,SignDiff!$A$7:$K$8,DK246,1)),"")</f>
        <v/>
      </c>
      <c r="CV246" s="4" t="str">
        <f t="shared" si="73"/>
        <v/>
      </c>
      <c r="CW246" s="4" t="str">
        <f t="shared" si="74"/>
        <v/>
      </c>
      <c r="CX246" s="4" t="str">
        <f>IF(OR(ISNUMBER(CS246),CS246="0**"),IF(CS246="0**",VLOOKUP(0,'IRS-IES'!$A$2:$C$43,2,1),IF(CS246&lt;0,VLOOKUP(ABS(CS246),'IRS-IES'!$A$2:$C$43,2,1),VLOOKUP(ABS(CS246),'IRS-IES'!$A$2:$C$43,3,1))),"")</f>
        <v/>
      </c>
      <c r="CY246" s="4" t="str">
        <f t="shared" si="75"/>
        <v/>
      </c>
      <c r="CZ246" s="4" t="str">
        <f>IF(OR(ISNUMBER(CY246),CY246="0**"),IF(ISNUMBER(CY246),CY246/ABS(CY246)*VLOOKUP(2,SignDiff!$A$3:$K$4,DK246,1),VLOOKUP(2,SignDiff!$A$3:$K$4,DK246,1)),"")</f>
        <v/>
      </c>
      <c r="DA246" s="4" t="str">
        <f>IF(OR(ISNUMBER(CY246),CY246="0**"),IF(ISNUMBER(CY246),CY246/ABS(CY246)*VLOOKUP(2,SignDiff!$A$7:$K$8,DK246,1),VLOOKUP(2,SignDiff!$A$7:$K$8,DK246,1)),"")</f>
        <v/>
      </c>
      <c r="DB246" s="4" t="str">
        <f t="shared" si="76"/>
        <v/>
      </c>
      <c r="DC246" s="4" t="str">
        <f t="shared" si="77"/>
        <v/>
      </c>
      <c r="DD246" s="4" t="str">
        <f>IF(OR(ISNUMBER(CY246),CY246="0**"),IF(CY246="0**",VLOOKUP(0,'ISI-ISS'!$A$2:$C$43,2,1),IF(CY246&lt;0,VLOOKUP(ABS(CY246),'ISI-ISS'!$A$2:$C$43,2,1),VLOOKUP(ABS(CY246),'ISI-ISS'!$A$2:$C$43,3,1))),"")</f>
        <v/>
      </c>
      <c r="DE246" s="4" t="str">
        <f t="shared" si="78"/>
        <v/>
      </c>
      <c r="DF246" s="4" t="str">
        <f>IF(OR(ISNUMBER(DE246),DE246="0**"),IF(ISNUMBER(DE246),DE246/ABS(DE246)*VLOOKUP(2,SignDiff!$A$3:$K$4,DK246,1),VLOOKUP(2,SignDiff!$A$3:$K$4,DK246,1)),"")</f>
        <v/>
      </c>
      <c r="DG246" s="4" t="str">
        <f>IF(OR(ISNUMBER(DE246),DE246="0**"),IF(ISNUMBER(DE246),DE246/ABS(DE246)*VLOOKUP(2,SignDiff!$A$7:$K$8,DK246,1),VLOOKUP(2,SignDiff!$A$7:$K$8,DK246,1)),"")</f>
        <v/>
      </c>
      <c r="DH246" s="4" t="str">
        <f t="shared" si="79"/>
        <v/>
      </c>
      <c r="DI246" s="4" t="str">
        <f t="shared" si="80"/>
        <v/>
      </c>
      <c r="DJ246" s="4" t="str">
        <f>IF(OR(ISNUMBER(DE246),DE246="0**"),IF(DE246="0**",VLOOKUP(0,'ISI-ISM'!$A$2:$C$43,2,1),IF(DE246&lt;0,VLOOKUP(ABS(DE246),'ISI-ISM'!$A$2:$C$43,2,1),VLOOKUP(ABS(DE246),'ISI-ISM'!$A$2:$C$43,3,1))),"")</f>
        <v/>
      </c>
      <c r="DK246" s="4" t="str">
        <f>IF(ISERROR(VLOOKUP(N246,age!$A$2:$C$11,2,1)),"",VLOOKUP(N246,age!$A$2:$C$11,2,1))</f>
        <v/>
      </c>
      <c r="DL246" s="4" t="str">
        <f>IF(ISERROR(VLOOKUP(N246,age!$A$2:$C$11,3,1)),"",VLOOKUP(N246,age!$A$2:$C$11,3,1))</f>
        <v/>
      </c>
      <c r="DM246" s="4">
        <f t="shared" si="67"/>
        <v>0</v>
      </c>
      <c r="DN246" s="4">
        <f t="shared" si="68"/>
        <v>0</v>
      </c>
      <c r="DO246" s="4">
        <f t="shared" si="69"/>
        <v>0</v>
      </c>
      <c r="DP246" s="4">
        <f t="shared" si="70"/>
        <v>0</v>
      </c>
      <c r="DQ246" s="4">
        <f t="shared" si="71"/>
        <v>0</v>
      </c>
      <c r="DR246" s="9" t="str">
        <f t="shared" si="81"/>
        <v/>
      </c>
      <c r="DS246" s="9" t="str">
        <f t="shared" si="82"/>
        <v/>
      </c>
      <c r="DT246" s="9" t="str">
        <f t="shared" si="83"/>
        <v/>
      </c>
      <c r="DU246" s="9" t="str">
        <f t="shared" si="84"/>
        <v/>
      </c>
      <c r="DV246" s="9" t="str">
        <f t="shared" si="85"/>
        <v/>
      </c>
      <c r="DW246" s="9" t="str">
        <f t="shared" si="86"/>
        <v/>
      </c>
      <c r="DX246" s="9" t="str">
        <f t="shared" si="87"/>
        <v/>
      </c>
      <c r="DY246" s="9" t="str">
        <f>IF(AND(ISNUMBER(AJ246),ISNUMBER(DK246)),IF(AJ246-VLOOKUP(BI246,NyFi!$L$2:$V$4,DK246,1)&lt;1,1,AJ246-VLOOKUP(BI246,NyFi!$L$2:$V$4,DK246,1)),"")</f>
        <v/>
      </c>
      <c r="DZ246" s="9" t="str">
        <f>IF(AND(ISNUMBER(DK246),DK246&lt;8),IF(AND(ISNUMBER(AK246),ISNUMBER(DK246)),IF(AK246-VLOOKUP(BI246,NyGs!$L$2:$V$4,DK246,1)&lt;1,1,AK246-VLOOKUP(BI246,NyGs!$L$2:$V$4,DK246,1)),""),"")</f>
        <v/>
      </c>
      <c r="EA246" s="9" t="str">
        <f>IF(AND(ISNUMBER(AL246),ISNUMBER(DK246)),IF(AL246-VLOOKUP(BI246,NyRm!$L$2:$V$4,DK246,1)&lt;1,1,AL246-VLOOKUP(BI246,NyRm!$L$2:$V$4,DK246,1)),"")</f>
        <v/>
      </c>
      <c r="EB246" s="9" t="str">
        <f>IF(AND(ISNUMBER(AM246),ISNUMBER(DK246)),IF(AM246-VLOOKUP(BI246,NyFm!$L$2:$V$4,DK246,1)&lt;1,1,AM246-VLOOKUP(BI246,NyFm!$L$2:$V$4,DK246,1)),"")</f>
        <v/>
      </c>
      <c r="EC246" s="9" t="str">
        <f>IF(AND(ISNUMBER(DK246),DK246&lt;8),IF(AND(ISNUMBER(AN246),ISNUMBER(DK246)),IF(AN246-VLOOKUP(BI246,NyLi1R!$L$2:$V$4,DK246,1)&lt;1,1,AN246-VLOOKUP(BI246,NyLi1R!$L$2:$V$4,DK246,1)),""),"")</f>
        <v/>
      </c>
      <c r="ED246" s="9" t="str">
        <f>IF(AND(ISNUMBER(DK246),DK246&lt;8),IF(AND(ISNUMBER(AO246),ISNUMBER(DK246)),IF(AO246-VLOOKUP(BI246,NyLi1E!$L$2:$V$4,DK246,1)&lt;1,1,AO246-VLOOKUP(BI246,NyLi1E!$L$2:$V$4,DK246,1)),""),"")</f>
        <v/>
      </c>
      <c r="EE246" s="9" t="str">
        <f>IF(AND(ISNUMBER(DK246),DK246&lt;8),IF(AND(ISNUMBER(AP246),ISNUMBER(DK246)),IF(AP246-VLOOKUP(BI246,NyLi1T!$L$2:$V$4,DK246,1)&lt;1,1,AP246-VLOOKUP(BI246,NyLi1T!$L$2:$V$4,DK246,1)),""),"")</f>
        <v/>
      </c>
      <c r="EF246" s="9" t="str">
        <f>IF(AND(ISNUMBER(DK246),DK246&gt;7),IF(AND(ISNUMBER(AQ246),ISNUMBER(DK246)),IF(AQ246-VLOOKUP(BI246,NyLi2R!$L$2:$V$4,DK246,1)&lt;1,1,AQ246-VLOOKUP(BI246,NyLi2R!$L$2:$V$4,DK246,1)),""),"")</f>
        <v/>
      </c>
      <c r="EG246" s="9" t="str">
        <f>IF(AND(ISNUMBER(DK246),DK246&gt;7),IF(AND(ISNUMBER(AR246),ISNUMBER(DK246)),IF(AR246-VLOOKUP(BI246,NyLi2E!$L$2:$V$4,DK246,1)&lt;1,1,AR246-VLOOKUP(BI246,NyLi2E!$L$2:$V$4,DK246,1)),""),"")</f>
        <v/>
      </c>
      <c r="EH246" s="9" t="str">
        <f>IF(AND(ISNUMBER(DK246),DK246&gt;7),IF(AND(ISNUMBER(AS246),ISNUMBER(DK246)),IF(AS246-VLOOKUP(BI246,NyLi2T!$L$2:$V$4,DK246,1)&lt;1,1,AS246-VLOOKUP(BI246,NyLi2T!$L$2:$V$4,DK246,1)),""),"")</f>
        <v/>
      </c>
      <c r="EI246" s="9" t="str">
        <f>IF(AND(ISNUMBER(DK246),DK246&lt;8),IF(AND(ISNUMBER(AT246),ISNUMBER(DK246)),IF(AT246-VLOOKUP(BI246,NySs!$L$2:$V$4,DK246,1)&lt;1,1,AT246-VLOOKUP(BI246,NySs!$L$2:$V$4,DK246,1)),""),"")</f>
        <v/>
      </c>
      <c r="EJ246" s="9" t="str">
        <f>IF(AND(ISNUMBER(DK246),DK246&lt;9),IF(AND(ISNUMBER(AU246),ISNUMBER(DK246)),IF(AU246-VLOOKUP(BI246,NyEo!$L$2:$V$4,DK246,1)&lt;1,1,AU246-VLOOKUP(BI246,NyEo!$L$2:$V$4,DK246,1)),""),"")</f>
        <v/>
      </c>
      <c r="EK246" s="9" t="str">
        <f>IF(AND(ISNUMBER(DK246),DK246&gt;7),IF(AND(ISNUMBER(AV246),ISNUMBER(DK246)),IF(AV246-VLOOKUP(BI246,NyHt!$L$2:$V$4,DK246,1)&lt;1,1,AV246-VLOOKUP(BI246,NyHt!$L$2:$V$4,DK246,1)),""),"")</f>
        <v/>
      </c>
      <c r="EL246" s="9" t="str">
        <f>IF(AND(ISNUMBER(AW246),ISNUMBER(DK246)),IF(AW246-VLOOKUP(BI246,NySiF!$L$2:$V$4,DK246,1)&lt;1,1,AW246-VLOOKUP(BI246,NySiF!$L$2:$V$4,DK246,1)),"")</f>
        <v/>
      </c>
      <c r="EM246" s="9" t="str">
        <f>IF(AND(ISNUMBER(AX246),ISNUMBER(DK246)),IF(AX246-VLOOKUP(BI246,NySiB!$L$2:$V$4,DK246,1)&lt;1,1,AX246-VLOOKUP(BI246,NySiB!$L$2:$V$4,DK246,1)),"")</f>
        <v/>
      </c>
      <c r="EN246" s="9" t="str">
        <f>IF(AND(ISNUMBER(AY246),ISNUMBER(DK246)),IF(AY246-VLOOKUP(BI246,NySiT!$L$2:$V$4,DK246,1)&lt;1,1,AY246-VLOOKUP(BI246,NySiT!$L$2:$V$4,DK246,1)),"")</f>
        <v/>
      </c>
      <c r="EO246" s="9" t="str">
        <f>IF(AND(ISNUMBER(AZ246),ISNUMBER(DK246)),IF(AZ246-VLOOKUP(BI246,NyVs!$L$2:$V$4,DK246,1)&lt;1,1,AZ246-VLOOKUP(BI246,NyVs!$L$2:$V$4,DK246,1)),"")</f>
        <v/>
      </c>
      <c r="EP246" s="9" t="str">
        <f>IF(AND(ISNUMBER(BA246),ISNUMBER(DK246)),IF(BA246-VLOOKUP(BI246,NyPp!$L$2:$V$4,DK246,1)&lt;1,1,BA246-VLOOKUP(BI246,NyPp!$L$2:$V$4,DK246,1)),"")</f>
        <v/>
      </c>
      <c r="EQ246" s="9" t="str">
        <f>IF(AND(ISNUMBER(BB246),ISNUMBER(DK246)),IF(BB246-VLOOKUP(BI246,NyIGS!$L$2:$V$4,DK246,1)&lt;40,40,BB246-VLOOKUP(BI246,NyIGS!$L$2:$V$4,DK246,1)),"")</f>
        <v/>
      </c>
      <c r="ER246" s="9" t="str">
        <f>IF(AND(ISNUMBER(BC246),ISNUMBER(DK246)),IF(BC246-VLOOKUP(BI246,NyIRS!$L$2:$V$4,DK246,1)&lt;40,40,BC246-VLOOKUP(BI246,NyIRS!$L$2:$V$4,DK246,1)),"")</f>
        <v/>
      </c>
      <c r="ES246" s="9" t="str">
        <f>IF(AND(ISNUMBER(BD246),ISNUMBER(DK246)),IF(BD246-VLOOKUP(BI246,NyIES!$L$2:$V$4,DK246,1)&lt;40,40,BD246-VLOOKUP(BI246,NyIES!$L$2:$V$4,DK246,1)),"")</f>
        <v/>
      </c>
      <c r="ET246" s="9" t="str">
        <f>IF(AND(ISNUMBER(BE246),ISNUMBER(DK246)),IF(BE246-VLOOKUP(BI246,NyISI!$L$2:$V$4,DK246,1)&lt;40,40,BE246-VLOOKUP(BI246,NyISI!$L$2:$V$4,DK246,1)),"")</f>
        <v/>
      </c>
      <c r="EU246" s="9" t="str">
        <f>IF(AND(ISNUMBER(DK246),DK246&lt;8),IF(AND(ISNUMBER(BF246),ISNUMBER(DK246)),IF(BF246-VLOOKUP(BI246,NyISS!$L$2:$V$4,DK246,1)&lt;40,40,BF246-VLOOKUP(BI246,NyISS!$L$2:$V$4,DK246,1)),""),"")</f>
        <v/>
      </c>
      <c r="EV246" s="9" t="str">
        <f>IF(AND(ISNUMBER(DK246),DK246&gt;7),IF(AND(ISNUMBER(BG246),ISNUMBER(DK246)),IF(BG246-VLOOKUP(BI246,NyISM!$L$2:$V$4,DK246,1)&lt;40,40,BG246-VLOOKUP(BI246,NyISM!$L$2:$V$4,DK246,1)),""),"")</f>
        <v/>
      </c>
      <c r="EW246" s="9" t="str">
        <f>IF(AND(ISNUMBER(BH246),ISNUMBER(DK246)),IF(BH246-VLOOKUP(BI246,NyIAM!$L$2:$V$4,DK246,1)&lt;40,40,BH246-VLOOKUP(BI246,NyIAM!$L$2:$V$4,DK246,1)),"")</f>
        <v/>
      </c>
      <c r="EX246" s="9" t="str">
        <f>IF(AND(ISNUMBER(AJ246),ISNUMBER(DK246)),IF(AJ246+VLOOKUP(BI246,NyFi!$L$2:$V$4,DK246,1)&gt;19,19,AJ246+VLOOKUP(BI246,NyFi!$L$2:$V$4,DK246,1)),"")</f>
        <v/>
      </c>
      <c r="EY246" s="9" t="str">
        <f>IF(AND(ISNUMBER(DK246),DK246&lt;8),IF(AND(ISNUMBER(AK246),ISNUMBER(DK246)),IF(AK246+VLOOKUP(BI246,NyGs!$L$2:$V$4,DK246,1)&gt;19,19,AK246+VLOOKUP(BI246,NyGs!$L$2:$V$4,DK246,1)),""),"")</f>
        <v/>
      </c>
      <c r="EZ246" s="9" t="str">
        <f>IF(AND(ISNUMBER(AL246),ISNUMBER(DK246)),IF(AL246+VLOOKUP(BI246,NyRm!$L$2:$V$4,DK246,1)&gt;19,19,AL246+VLOOKUP(BI246,NyRm!$L$2:$V$4,DK246,1)),"")</f>
        <v/>
      </c>
      <c r="FA246" s="9" t="str">
        <f>IF(AND(ISNUMBER(AM246),ISNUMBER(DK246)),IF(AM246+VLOOKUP(BI246,NyFm!$L$2:$V$4,DK246,1)&gt;19,19,AM246+VLOOKUP(BI246,NyFm!$L$2:$V$4,DK246,1)),"")</f>
        <v/>
      </c>
      <c r="FB246" s="9" t="str">
        <f>IF(AND(ISNUMBER(DK246),DK246&lt;8),IF(AND(ISNUMBER(AN246),ISNUMBER(DK246)),IF(AN246+VLOOKUP(BI246,NyLi1R!$L$2:$V$4,DK246,1)&gt;19,19,AN246+VLOOKUP(BI246,NyLi1R!$L$2:$V$4,DK246,1)),""),"")</f>
        <v/>
      </c>
      <c r="FC246" s="9" t="str">
        <f>IF(AND(ISNUMBER(DK246),DK246&lt;8),IF(AND(ISNUMBER(AO246),ISNUMBER(DK246)),IF(AO246+VLOOKUP(BI246,NyLi1E!$L$2:$V$4,DK246,1)&gt;19,19,AO246+VLOOKUP(BI246,NyLi1E!$L$2:$V$4,DK246,1)),""),"")</f>
        <v/>
      </c>
      <c r="FD246" s="9" t="str">
        <f>IF(AND(ISNUMBER(DK246),DK246&lt;8),IF(AND(ISNUMBER(AP246),ISNUMBER(DK246)),IF(AP246+VLOOKUP(BI246,NyLi1T!$L$2:$V$4,DK246,1)&gt;19,19,AP246+VLOOKUP(BI246,NyLi1T!$L$2:$V$4,DK246,1)),""),"")</f>
        <v/>
      </c>
      <c r="FE246" s="9" t="str">
        <f>IF(AND(ISNUMBER(DK246),DK246&gt;7),IF(AND(ISNUMBER(AQ246),ISNUMBER(DK246)),IF(AQ246+VLOOKUP(BI246,NyLi2R!$L$2:$V$4,DK246,1)&gt;19,19,AQ246+VLOOKUP(BI246,NyLi2R!$L$2:$V$4,DK246,1)),""),"")</f>
        <v/>
      </c>
      <c r="FF246" s="9" t="str">
        <f>IF(AND(ISNUMBER(DK246),DK246&gt;7),IF(AND(ISNUMBER(AR246),ISNUMBER(DK246)),IF(AR246+VLOOKUP(BI246,NyLi2E!$L$2:$V$4,DK246,1)&gt;19,19,AR246+VLOOKUP(BI246,NyLi2E!$L$2:$V$4,DK246,1)),""),"")</f>
        <v/>
      </c>
      <c r="FG246" s="9" t="str">
        <f>IF(AND(ISNUMBER(DK246),DK246&gt;7),IF(AND(ISNUMBER(AS246),ISNUMBER(DK246)),IF(AS246+VLOOKUP(BI246,NyLi2T!$L$2:$V$4,DK246,1)&gt;19,19,AS246+VLOOKUP(BI246,NyLi2T!$L$2:$V$4,DK246,1)),""),"")</f>
        <v/>
      </c>
      <c r="FH246" s="9" t="str">
        <f>IF(AND(ISNUMBER(DK246),DK246&lt;8),IF(AND(ISNUMBER(AT246),ISNUMBER(DK246)),IF(AT246+VLOOKUP(BI246,NySs!$L$2:$V$4,DK246,1)&gt;19,19,AT246+VLOOKUP(BI246,NySs!$L$2:$V$4,DK246,1)),""),"")</f>
        <v/>
      </c>
      <c r="FI246" s="9" t="str">
        <f>IF(AND(ISNUMBER(DK246),DK246&lt;9),IF(AND(ISNUMBER(AU246),ISNUMBER(DK246)),IF(AU246+VLOOKUP(BI246,NyEo!$L$2:$V$4,DK246,1)&gt;19,19,AU246+VLOOKUP(BI246,NyEo!$L$2:$V$4,DK246,1)),""),"")</f>
        <v/>
      </c>
      <c r="FJ246" s="9" t="str">
        <f>IF(AND(ISNUMBER(DK246),DK246&gt;7),IF(AND(ISNUMBER(AV246),ISNUMBER(DK246)),IF(AV246+VLOOKUP(BI246,NyHt!$L$2:$V$4,DK246,1)&gt;19,19,AV246+VLOOKUP(BI246,NyHt!$L$2:$V$4,DK246,1)),""),"")</f>
        <v/>
      </c>
      <c r="FK246" s="9" t="str">
        <f>IF(AND(ISNUMBER(AW246),ISNUMBER(DK246)),IF(AW246+VLOOKUP(BI246,NySiF!$L$2:$V$4,DK246,1)&gt;19,19,AW246+VLOOKUP(BI246,NySiF!$L$2:$V$4,DK246,1)),"")</f>
        <v/>
      </c>
      <c r="FL246" s="9" t="str">
        <f>IF(AND(ISNUMBER(AX246),ISNUMBER(DK246)),IF(AX246+VLOOKUP(BI246,NySiB!$L$2:$V$4,DK246,1)&gt;19,19,AX246+VLOOKUP(BI246,NySiB!$L$2:$V$4,DK246,1)),"")</f>
        <v/>
      </c>
      <c r="FM246" s="9" t="str">
        <f>IF(AND(ISNUMBER(AY246),ISNUMBER(DK246)),IF(AY246+VLOOKUP(BI246,NySiT!$L$2:$V$4,DK246,1)&gt;19,19,AY246+VLOOKUP(BI246,NySiT!$L$2:$V$4,DK246,1)),"")</f>
        <v/>
      </c>
      <c r="FN246" s="9" t="str">
        <f>IF(AND(ISNUMBER(AZ246),ISNUMBER(DK246)),IF(AZ246+VLOOKUP(BI246,NyVs!$L$2:$V$4,DK246,1)&gt;19,19,AZ246+VLOOKUP(BI246,NyVs!$L$2:$V$4,DK246,1)),"")</f>
        <v/>
      </c>
      <c r="FO246" s="9" t="str">
        <f>IF(AND(ISNUMBER(BA246),ISNUMBER(DK246)),IF(BA246+VLOOKUP(BI246,NyPp!$L$2:$V$4,DK246,1)&gt;19,19,BA246+VLOOKUP(BI246,NyPp!$L$2:$V$4,DK246,1)),"")</f>
        <v/>
      </c>
      <c r="FP246" s="9" t="str">
        <f>IF(AND(ISNUMBER(BB246),ISNUMBER(DK246)),IF(BB246+VLOOKUP(BI246,NyIGS!$L$2:$V$4,DK246,1)&gt;160,160,BB246+VLOOKUP(BI246,NyIGS!$L$2:$V$4,DK246,1)),"")</f>
        <v/>
      </c>
      <c r="FQ246" s="9" t="str">
        <f>IF(AND(ISNUMBER(BC246),ISNUMBER(DK246)),IF(BC246+VLOOKUP(BI246,NyIRS!$L$2:$V$4,DK246,1)&gt;160,160,BC246+VLOOKUP(BI246,NyIRS!$L$2:$V$4,DK246,1)),"")</f>
        <v/>
      </c>
      <c r="FR246" s="9" t="str">
        <f>IF(AND(ISNUMBER(BD246),ISNUMBER(DK246)),IF(BD246+VLOOKUP(BI246,NyIES!$L$2:$V$4,DK246,1)&gt;160,160, BD246+VLOOKUP(BI246,NyIES!$L$2:$V$4,DK246,1)),"")</f>
        <v/>
      </c>
      <c r="FS246" s="9" t="str">
        <f>IF(AND(ISNUMBER(BE246),ISNUMBER(DK246)),IF(BE246+VLOOKUP(BI246,NyISI!$L$2:$V$4,DK246,1)&gt;160,160,BE246+VLOOKUP(BI246,NyISI!$L$2:$V$4,DK246,1)),"")</f>
        <v/>
      </c>
      <c r="FT246" s="9" t="str">
        <f>IF(AND(ISNUMBER(DK246),DK246&lt;8),IF(AND(ISNUMBER(BF246),ISNUMBER(DK246)),IF(BF246+VLOOKUP(BI246,NyISS!$L$2:$V$4,DK246,1)&gt;160,160,BF246+VLOOKUP(BI246,NyISS!$L$2:$V$4,DK246,1)),""),"")</f>
        <v/>
      </c>
      <c r="FU246" s="9" t="str">
        <f>IF(AND(ISNUMBER(DK246),DK246&gt;7),IF(AND(ISNUMBER(BG246),ISNUMBER(DK246)),IF(BG246+VLOOKUP(BI246,NyISM!$L$2:$V$4,DK246,1)&gt;160,160,BG246+VLOOKUP(BI246,NyISM!$L$2:$V$4,DK246,1)),""),"")</f>
        <v/>
      </c>
      <c r="FV246" s="9" t="str">
        <f>IF(AND(ISNUMBER(BH246),ISNUMBER(DK246)),IF(BH246+VLOOKUP(BI246,NyIAM!$L$2:$V$4,DK246,1)&gt;160,160,BH246+VLOOKUP(BI246,NyIAM!$L$2:$V$4,DK246,1)),"")</f>
        <v/>
      </c>
    </row>
    <row r="247" spans="1:178" x14ac:dyDescent="0.2">
      <c r="A247" s="51"/>
      <c r="B247" s="51"/>
      <c r="C247" s="51"/>
      <c r="D247" s="51"/>
      <c r="E247" s="51"/>
      <c r="F247" s="51"/>
      <c r="G247" s="51"/>
      <c r="H247" s="51"/>
      <c r="I247" s="51"/>
      <c r="J247" s="52"/>
      <c r="K247" s="52"/>
      <c r="L247" s="53"/>
      <c r="M247" s="53"/>
      <c r="N247" s="58" t="str">
        <f t="shared" si="66"/>
        <v/>
      </c>
      <c r="O247" s="53"/>
      <c r="P247" s="53"/>
      <c r="Q247" s="53"/>
      <c r="R247" s="53"/>
      <c r="S247" s="53"/>
      <c r="T247" s="53"/>
      <c r="U247" s="53"/>
      <c r="V247" s="53"/>
      <c r="W247" s="53"/>
      <c r="X247" s="53"/>
      <c r="Y247" s="53"/>
      <c r="Z247" s="53"/>
      <c r="AA247" s="53"/>
      <c r="AB247" s="53"/>
      <c r="AC247" s="53"/>
      <c r="AD247" s="53"/>
      <c r="AE247" s="53"/>
      <c r="AF247" s="53"/>
      <c r="AG247" s="53"/>
      <c r="AH247" s="53"/>
      <c r="AI247" s="53"/>
      <c r="AJ247" s="4" t="str">
        <f>IF(O247="","",IF(ISNUMBER(N247),VLOOKUP(O247,NyFi!$A$2:$K$40,DK247),""))</f>
        <v/>
      </c>
      <c r="AK247" s="4" t="str">
        <f>IF(P247="","",IF(AND(ISNUMBER(N247),DK247&lt;8),VLOOKUP(P247,NyGs!$A$2:$G$41,DK247),""))</f>
        <v/>
      </c>
      <c r="AL247" s="4" t="str">
        <f>IF(AA247="","",IF(ISNUMBER(N247),VLOOKUP(AA247,NyRm!$A$2:$K$56,DK247),""))</f>
        <v/>
      </c>
      <c r="AM247" s="4" t="str">
        <f>IF(Z247="","",IF(ISNUMBER(N247),VLOOKUP(Z247,NyFm!$A$2:$K$46,DK247),""))</f>
        <v/>
      </c>
      <c r="AN247" s="4" t="str">
        <f>IF(U247="","",IF(AND(ISNUMBER(N247),DK247&lt;8),VLOOKUP(U247,NyLi1R!$A$2:$G$20,DK247),""))</f>
        <v/>
      </c>
      <c r="AO247" s="4" t="str">
        <f>IF(V247="","",IF(AND(ISNUMBER(N247),DK247&lt;8),VLOOKUP(V247,NyLi1E!$A$2:$G$20,DK247),""))</f>
        <v/>
      </c>
      <c r="AP247" s="4" t="str">
        <f>IF(AND(ISNUMBER(N247),ISNUMBER(AN247),ISNUMBER(AO247),DK247&lt;8),VLOOKUP(AN247+AO247,NyLi1T!$A$2:$G$40,DK247),"")</f>
        <v/>
      </c>
      <c r="AQ247" s="4" t="str">
        <f>IF(W247="","",IF(AND(ISNUMBER(N247),DK247&gt;7),VLOOKUP(W247,NyLi2R!$A$2:$K$20,DK247),""))</f>
        <v/>
      </c>
      <c r="AR247" s="4" t="str">
        <f>IF(X247="","",IF(AND(ISNUMBER(N247),DK247&gt;7),VLOOKUP(X247,NyLi2E!$A$2:$K$20,DK247),""))</f>
        <v/>
      </c>
      <c r="AS247" s="4" t="str">
        <f>IF(AND(ISNUMBER(N247),ISNUMBER(AQ247),ISNUMBER(AR247),DK247&gt;7),VLOOKUP(AQ247+AR247,NyLi2T!$A$2:$K$40,DK247),"")</f>
        <v/>
      </c>
      <c r="AT247" s="4" t="str">
        <f>IF(AE247="","",IF(AND(ISNUMBER(N247),DK247&lt;8),VLOOKUP(AE247,NySs!$A$2:$G$28,DK247),""))</f>
        <v/>
      </c>
      <c r="AU247" s="4" t="str">
        <f>IF(AD247="","",IF(AND(ISNUMBER(N247),DK247&lt;9),VLOOKUP(AD247,NyEo!$A$2:$H$22,DK247),""))</f>
        <v/>
      </c>
      <c r="AV247" s="4" t="str">
        <f>IF(Q247="","",IF(AND(ISNUMBER(N247),DK247&gt;7),VLOOKUP(Q247,NyHt!$A$2:$K$17,DK247),""))</f>
        <v/>
      </c>
      <c r="AW247" s="4" t="str">
        <f>IF(R247="","",IF(ISNUMBER(N247),VLOOKUP(R247,NySiF!$A$2:$K$18,DK247),""))</f>
        <v/>
      </c>
      <c r="AX247" s="4" t="str">
        <f>IF(S247="","",IF(ISNUMBER(N247),VLOOKUP(S247,NySiB!$A$2:$K$16,DK247),""))</f>
        <v/>
      </c>
      <c r="AY247" s="4" t="str">
        <f>IF(T247="","",IF(ISNUMBER(N247),VLOOKUP(T247,NySiT!$A$2:$K$32,DK247),""))</f>
        <v/>
      </c>
      <c r="AZ247" s="4" t="str">
        <f>IF(Y247="","",IF(ISNUMBER(N247),VLOOKUP(Y247,NyVs!$A$2:$K$86,DK247),""))</f>
        <v/>
      </c>
      <c r="BA247" s="4" t="str">
        <f>IF(AI247="","",IF(ISNUMBER(N247),VLOOKUP(AI247,NyPp!$A$2:$K$202,DK247),""))</f>
        <v/>
      </c>
      <c r="BB247" s="4" t="str">
        <f>IF(AND(ISNUMBER(AJ247),ISNUMBER(AK247),ISNUMBER(AL247),ISNUMBER(AM247),DK247&lt;8),IF(COUNTIF(O247,0)+COUNTIF(P247,0)+COUNTIF(AA247,0)+COUNTIF(Z247,0)&gt;1,"",VLOOKUP(AJ247+AK247+AL247+AM247,NyIGS!$A$2:$K$78,DK247)),IF(AND(ISNUMBER(AJ247),ISNUMBER(AL247),ISNUMBER(AM247),ISNUMBER(AS247),DK247&gt;7),IF(COUNTIF(O247,0)+COUNTIF(AA247,0)+COUNTIF(Z247,0)+AND(COUNTIF(W247,0),COUNTIF(X247,0))&gt;1,"",VLOOKUP(AJ247+AL247+AM247+AS247,NyIGS!$A$2:$K$78,DK247)),""))</f>
        <v/>
      </c>
      <c r="BC247" s="4" t="str">
        <f>IF(AND(ISNUMBER(AJ247),ISNUMBER(AN247),ISNUMBER(AT247),DK247&lt;8),IF(COUNTIF(O247,0)+COUNTIF(U247,0)+COUNTIF(AE247,0)&gt;1,"",VLOOKUP(AJ247+AN247+AT247,NyIRS!$A$2:$K$59,DK247)),IF(AND(ISNUMBER(AJ247),ISNUMBER(AQ247),DK247&gt;7),IF(COUNTIF(O247,0)+COUNTIF(W247,0)&gt;1,"",VLOOKUP(AJ247+AQ247,NyIRS!$A$2:$K$59,DK247)),""))</f>
        <v/>
      </c>
      <c r="BD247" s="4" t="str">
        <f>IF(AND(ISNUMBER(AK247),ISNUMBER(AL247),ISNUMBER(AM247),DK247&lt;8),IF(COUNTIF(P247,0)+COUNTIF(AA247,0)+COUNTIF(Z247,0)&gt;1,"",VLOOKUP(AK247+AL247+AM247,NyIES!$A$2:$K$59,DK247)),IF(AND(ISNUMBER(AL247),ISNUMBER(AM247),ISNUMBER(AR247),DK247&gt;7),IF(COUNTIF(AA247,0)+COUNTIF(Z247,0)+COUNTIF(X247,0)&gt;1,"",VLOOKUP(AL247+AM247+AR247,NyIES!$A$2:$K$59,DK247)),""))</f>
        <v/>
      </c>
      <c r="BE247" s="4" t="str">
        <f>IF(AND(ISNUMBER(AJ247),ISNUMBER(AP247),ISNUMBER(AU247),DK247&lt;8),IF(COUNTIF(O247,0)+AND(COUNTIF(U247,0),COUNTIF(V247,0))+COUNTIF(AD247,0)&gt;1,"",VLOOKUP(AJ247+AP247+AU247,NyISI!$A$2:$K$59,DK247)),IF(AND(ISNUMBER(AS247),ISNUMBER(AU247),ISNUMBER(AV247),DK247=8),IF(COUNTIF(AD247,0)+COUNTIF(Q247,0)+AND(COUNTIF(W247,0),COUNTIF(X247,0))&gt;1,"",VLOOKUP(AS247+AU247+AV247,NyISI!$A$2:$K$59,DK247)),IF(AND(ISNUMBER(AS247),ISNUMBER(AV247),DK247&gt;8),IF(COUNTIF(Q247,0)+AND(COUNTIF(W247,0),COUNTIF(X247,0))&gt;1,"",VLOOKUP(AS247+AV247,NyISI!$A$2:$K$59,DK247)),"")))</f>
        <v/>
      </c>
      <c r="BF247" s="4" t="str">
        <f>IF(AND(ISNUMBER(AT247),ISNUMBER(AK247),ISNUMBER(AL247),ISNUMBER(AM247),DK247&lt;8),IF(COUNTIF(P247,0)+COUNTIF(AA247,0)+COUNTIF(Z247,0)+COUNTIF(AE247,0)&gt;1,"",VLOOKUP(AT247+AK247+AL247+AM247,NyISS!$A$2:$G$78,DK247)),"")</f>
        <v/>
      </c>
      <c r="BG247" s="4" t="str">
        <f>IF(AND(ISNUMBER(AJ247),ISNUMBER(AL247),ISNUMBER(AM247),DK247&gt;7),IF(COUNTIF(O247,0)+COUNTIF(AA247,0)+COUNTIF(Z247,0)&gt;1,"",VLOOKUP(AJ247+AL247+AM247,NyISM!$A$2:$K$59,DK247)),"")</f>
        <v/>
      </c>
      <c r="BH247" s="4" t="str">
        <f>IF(AND(ISNUMBER(AY247),ISNUMBER(AZ247)),IF(COUNTIF(T247,0)+COUNTIF(Y247,0)&gt;1,"",VLOOKUP(AY247+AZ247,NyIAM!$A$2:$K$40,DK247)),"")</f>
        <v/>
      </c>
      <c r="BJ247" s="4" t="str">
        <f>IF(ISNUMBER(BB247),VLOOKUP(BB247,Percentil!$A$2:$B$122,2,1),"")</f>
        <v/>
      </c>
      <c r="BK247" s="4" t="str">
        <f>IF(ISNUMBER(BC247),VLOOKUP(BC247,Percentil!$A$2:$B$122,2,1),"")</f>
        <v/>
      </c>
      <c r="BL247" s="4" t="str">
        <f>IF(ISNUMBER(BD247),VLOOKUP(BD247,Percentil!$A$2:$B$122,2,1),"")</f>
        <v/>
      </c>
      <c r="BM247" s="4" t="str">
        <f>IF(ISNUMBER(BE247),VLOOKUP(BE247,Percentil!$A$2:$B$122,2,1),"")</f>
        <v/>
      </c>
      <c r="BN247" s="4" t="str">
        <f>IF(ISNUMBER(BF247),VLOOKUP(BF247,Percentil!$A$2:$B$122,2,1),"")</f>
        <v/>
      </c>
      <c r="BO247" s="4" t="str">
        <f>IF(ISNUMBER(BG247),VLOOKUP(BG247,Percentil!$A$2:$B$122,2,1),"")</f>
        <v/>
      </c>
      <c r="BP247" s="4" t="str">
        <f>IF(ISNUMBER(BH247),VLOOKUP(BH247,Percentil!$A$2:$B$122,2,1),"")</f>
        <v/>
      </c>
      <c r="BQ247" s="4" t="str">
        <f>IF(AND(ISNUMBER(AJ247),ISNUMBER(DK247)),IF(AJ247-VLOOKUP(BI247,NyFi!$L$2:$V$4,DK247,1)&lt;1,1 &amp; " - " &amp; AJ247+VLOOKUP(BI247,NyFi!$L$2:$V$4,DK247,1),IF(AJ247+VLOOKUP(BI247,NyFi!$L$2:$V$4,DK247,1)&gt;19,AJ247-VLOOKUP(BI247,NyFi!$L$2:$V$4,DK247,1) &amp; " - " &amp; 19,AJ247-VLOOKUP(BI247,NyFi!$L$2:$V$4,DK247,1) &amp; " - " &amp; AJ247+VLOOKUP(BI247,NyFi!$L$2:$V$4,DK247,1))),"")</f>
        <v/>
      </c>
      <c r="BR247" s="4" t="str">
        <f>IF(AND(ISNUMBER(DK247),DK247&lt;8),IF(AND(ISNUMBER(AK247),ISNUMBER(DK247)),IF(AK247-VLOOKUP(BI247,NyGs!$L$2:$V$4,DK247,1)&lt;1,1 &amp; " - " &amp; AK247+VLOOKUP(BI247,NyGs!$L$2:$V$4,DK247,1),IF(AK247+VLOOKUP(BI247,NyGs!$L$2:$V$4,DK247,1)&gt;19,AK247-VLOOKUP(BI247,NyGs!$L$2:$V$4,DK247,1) &amp; " - " &amp; 19,AK247-VLOOKUP(BI247,NyGs!$L$2:$V$4,DK247,1) &amp; " - " &amp; AK247+VLOOKUP(BI247,NyGs!$L$2:$V$4,DK247,1))),""),"")</f>
        <v/>
      </c>
      <c r="BS247" s="4" t="str">
        <f>IF(AND(ISNUMBER(AL247),ISNUMBER(DK247)),IF(AL247-VLOOKUP(BI247,NyRm!$L$2:$V$4,DK247,1)&lt;1,1 &amp; " - " &amp; AL247+VLOOKUP(BI247,NyRm!$L$2:$V$4,DK247,1),IF(AL247+VLOOKUP(BI247,NyRm!$L$2:$V$4,DK247,1)&gt;19,AL247-VLOOKUP(BI247,NyRm!$L$2:$V$4,DK247,1) &amp; " - " &amp; 19,AL247-VLOOKUP(BI247,NyRm!$L$2:$V$4,DK247,1) &amp; " - " &amp; AL247+VLOOKUP(BI247,NyRm!$L$2:$V$4,DK247,1))),"")</f>
        <v/>
      </c>
      <c r="BT247" s="4" t="str">
        <f>IF(AND(ISNUMBER(AM247),ISNUMBER(DK247)),IF(AM247-VLOOKUP(BI247,NyFm!$L$2:$V$4,DK247,1)&lt;1,1 &amp; " - " &amp; AM247+VLOOKUP(BI247,NyFm!$L$2:$V$4,DK247,1),IF(AM247+VLOOKUP(BI247,NyFm!$L$2:$V$4,DK247,1)&gt;19,AM247-VLOOKUP(BI247,NyFm!$L$2:$V$4,DK247,1) &amp; " - " &amp; 19,AM247-VLOOKUP(BI247,NyFm!$L$2:$V$4,DK247,1) &amp; " - " &amp; AM247+VLOOKUP(BI247,NyFm!$L$2:$V$4,DK247,1))),"")</f>
        <v/>
      </c>
      <c r="BU247" s="4" t="str">
        <f>IF(AND(ISNUMBER(DK247),DK247&lt;8),IF(AND(ISNUMBER(AN247),ISNUMBER(DK247)),IF(AN247-VLOOKUP(BI247,NyLi1R!$L$2:$V$4,DK247,1)&lt;1,1 &amp; " - " &amp; AN247+VLOOKUP(BI247,NyLi1R!$L$2:$V$4,DK247,1),IF(AN247+VLOOKUP(BI247,NyLi1R!$L$2:$V$4,DK247,1)&gt;19,AN247-VLOOKUP(BI247,NyLi1R!$L$2:$V$4,DK247,1) &amp; " - " &amp; 19,AN247-VLOOKUP(BI247,NyLi1R!$L$2:$V$4,DK247,1) &amp; " - " &amp; AN247+VLOOKUP(BI247,NyLi1R!$L$2:$V$4,DK247,1))),""),"")</f>
        <v/>
      </c>
      <c r="BV247" s="4" t="str">
        <f>IF(AND(ISNUMBER(DK247),DK247&lt;8),IF(AND(ISNUMBER(AO247),ISNUMBER(DK247)),IF(AO247-VLOOKUP(BI247,NyLi1E!$L$2:$V$4,DK247,1)&lt;1,1 &amp; " - " &amp; AO247+VLOOKUP(BI247,NyLi1E!$L$2:$V$4,DK247,1),IF(AO247+VLOOKUP(BI247,NyLi1E!$L$2:$V$4,DK247,1)&gt;19,AO247-VLOOKUP(BI247,NyLi1E!$L$2:$V$4,DK247,1) &amp; " - " &amp; 19,AO247-VLOOKUP(BI247,NyLi1E!$L$2:$V$4,DK247,1) &amp; " - " &amp; AO247+VLOOKUP(BI247,NyLi1E!$L$2:$V$4,DK247,1))),""),"")</f>
        <v/>
      </c>
      <c r="BW247" s="4" t="str">
        <f>IF(AND(ISNUMBER(DK247),DK247&lt;8),IF(AND(ISNUMBER(AP247),ISNUMBER(DK247)),IF(AP247-VLOOKUP(BI247,NyLi1T!$L$2:$V$4,DK247,1)&lt;1,1 &amp; " - " &amp; AP247+VLOOKUP(BI247,NyLi1T!$L$2:$V$4,DK247,1),IF(AP247+VLOOKUP(BI247,NyLi1T!$L$2:$V$4,DK247,1)&gt;19,AP247-VLOOKUP(BI247,NyLi1T!$L$2:$V$4,DK247,1) &amp; " - " &amp; 19,AP247-VLOOKUP(BI247,NyLi1T!$L$2:$V$4,DK247,1) &amp; " - " &amp; AP247+VLOOKUP(BI247,NyLi1T!$L$2:$V$4,DK247,1))),""),"")</f>
        <v/>
      </c>
      <c r="BX247" s="4" t="str">
        <f>IF(AND(ISNUMBER(DK247),DK247&gt;7),IF(AND(ISNUMBER(AQ247),ISNUMBER(DK247)),IF(AQ247-VLOOKUP(BI247,NyLi2R!$L$2:$V$4,DK247,1)&lt;1,1 &amp; " - " &amp; AQ247+VLOOKUP(BI247,NyLi2R!$L$2:$V$4,DK247,1),IF(AQ247+VLOOKUP(BI247,NyLi2R!$L$2:$V$4,DK247,1)&gt;19,AQ247-VLOOKUP(BI247,NyLi2R!$L$2:$V$4,DK247,1) &amp; " - " &amp; 19,AQ247-VLOOKUP(BI247,NyLi2R!$L$2:$V$4,DK247,1) &amp; " - " &amp; AQ247+VLOOKUP(BI247,NyLi2R!$L$2:$V$4,DK247,1))),""),"")</f>
        <v/>
      </c>
      <c r="BY247" s="4" t="str">
        <f>IF(AND(ISNUMBER(DK247),DK247&gt;7),IF(AND(ISNUMBER(AR247),ISNUMBER(DK247)),IF(AR247-VLOOKUP(BI247,NyLi2E!$L$2:$V$4,DK247,1)&lt;1,1 &amp; " - " &amp; AR247+VLOOKUP(BI247,NyLi2E!$L$2:$V$4,DK247,1),IF(AR247+VLOOKUP(BI247,NyLi2E!$L$2:$V$4,DK247,1)&gt;19,AR247-VLOOKUP(BI247,NyLi2E!$L$2:$V$4,DK247,1) &amp; " - " &amp; 19,AR247-VLOOKUP(BI247,NyLi2E!$L$2:$V$4,DK247,1) &amp; " - " &amp; AR247+VLOOKUP(BI247,NyLi2E!$L$2:$V$4,DK247,1))),""),"")</f>
        <v/>
      </c>
      <c r="BZ247" s="4" t="str">
        <f>IF(AND(ISNUMBER(DK247),DK247&gt;7),IF(AND(ISNUMBER(AS247),ISNUMBER(DK247)),IF(AS247-VLOOKUP(BI247,NyLi2T!$L$2:$V$4,DK247,1)&lt;1,1 &amp; " - " &amp; AS247+VLOOKUP(BI247,NyLi2T!$L$2:$V$4,DK247,1),IF(AS247+VLOOKUP(BI247,NyLi2T!$L$2:$V$4,DK247,1)&gt;19,AS247-VLOOKUP(BI247,NyLi2T!$L$2:$V$4,DK247,1) &amp; " - " &amp; 19,AS247-VLOOKUP(BI247,NyLi2T!$L$2:$V$4,DK247,1) &amp; " - " &amp; AS247+VLOOKUP(BI247,NyLi2T!$L$2:$V$4,DK247,1))),""),"")</f>
        <v/>
      </c>
      <c r="CA247" s="4" t="str">
        <f>IF(AND(ISNUMBER(DK247),DK247&lt;8),IF(AND(ISNUMBER(AT247),ISNUMBER(DK247)),IF(AT247-VLOOKUP(BI247,NySs!$L$2:$V$4,DK247,1)&lt;1,1 &amp; " - " &amp; AT247+VLOOKUP(BI247,NySs!$L$2:$V$4,DK247,1),IF(AT247+VLOOKUP(BI247,NySs!$L$2:$V$4,DK247,1)&gt;19,AT247-VLOOKUP(BI247,NySs!$L$2:$V$4,DK247,1) &amp; " - " &amp; 19,AT247-VLOOKUP(BI247,NySs!$L$2:$V$4,DK247,1) &amp; " - " &amp; AT247+VLOOKUP(BI247,NySs!$L$2:$V$4,DK247,1))),""),"")</f>
        <v/>
      </c>
      <c r="CB247" s="4" t="str">
        <f>IF(AND(ISNUMBER(DK247),DK247&lt;9),IF(AND(ISNUMBER(AU247),ISNUMBER(DK247)),IF(AU247-VLOOKUP(BI247,NyEo!$L$2:$V$4,DK247,1)&lt;1,1 &amp; " - " &amp; AU247+VLOOKUP(BI247,NyEo!$L$2:$V$4,DK247,1),IF(AU247+VLOOKUP(BI247,NyEo!$L$2:$V$4,DK247,1)&gt;19,AU247-VLOOKUP(BI247,NyEo!$L$2:$V$4,DK247,1) &amp; " - " &amp; 19,AU247-VLOOKUP(BI247,NyEo!$L$2:$V$4,DK247,1) &amp; " - " &amp; AU247+VLOOKUP(BI247,NyEo!$L$2:$V$4,DK247,1))),""),"")</f>
        <v/>
      </c>
      <c r="CC247" s="4" t="str">
        <f>IF(AND(ISNUMBER(DK247),DK247&gt;7),IF(AND(ISNUMBER(AV247),ISNUMBER(DK247)),IF(AV247-VLOOKUP(BI247,NyHt!$L$2:$V$4,DK247,1)&lt;1,1 &amp; " - " &amp; AV247+VLOOKUP(BI247,NyHt!$L$2:$V$4,DK247,1),IF(AV247+VLOOKUP(BI247,NyHt!$L$2:$V$4,DK247,1)&gt;19,AV247-VLOOKUP(BI247,NyHt!$L$2:$V$4,DK247,1) &amp; " - " &amp; 19,AV247-VLOOKUP(BI247,NyHt!$L$2:$V$4,DK247,1) &amp; " - " &amp; AV247+VLOOKUP(BI247,NyHt!$L$2:$V$4,DK247,1))),""),"")</f>
        <v/>
      </c>
      <c r="CD247" s="4" t="str">
        <f>IF(AND(ISNUMBER(AW247),ISNUMBER(DK247)),IF(AW247-VLOOKUP(BI247,NySiF!$L$2:$V$4,DK247,1)&lt;1,1 &amp; " - " &amp; AW247+VLOOKUP(BI247,NySiF!$L$2:$V$4,DK247,1),IF(AW247+VLOOKUP(BI247,NySiF!$L$2:$V$4,DK247,1)&gt;19,AW247-VLOOKUP(BI247,NySiF!$L$2:$V$4,DK247,1) &amp; " - " &amp; 19,AW247-VLOOKUP(BI247,NySiF!$L$2:$V$4,DK247,1) &amp; " - " &amp; AW247+VLOOKUP(BI247,NySiF!$L$2:$V$4,DK247,1))),"")</f>
        <v/>
      </c>
      <c r="CE247" s="4" t="str">
        <f>IF(AND(ISNUMBER(AX247),ISNUMBER(DK247)),IF(AX247-VLOOKUP(BI247,NySiB!$L$2:$V$4,DK247,1)&lt;1,1 &amp; " - " &amp; AX247+VLOOKUP(BI247,NySiB!$L$2:$V$4,DK247,1),IF(AX247+VLOOKUP(BI247,NySiB!$L$2:$V$4,DK247,1)&gt;19,AX247-VLOOKUP(BI247,NySiB!$L$2:$V$4,DK247,1) &amp; " - " &amp; 19,AX247-VLOOKUP(BI247,NySiB!$L$2:$V$4,DK247,1) &amp; " - " &amp; AX247+VLOOKUP(BI247,NySiB!$L$2:$V$4,DK247,1))),"")</f>
        <v/>
      </c>
      <c r="CF247" s="4" t="str">
        <f>IF(AND(ISNUMBER(AY247),ISNUMBER(DK247)),IF(AY247-VLOOKUP(BI247,NySiT!$L$2:$V$4,DK247,1)&lt;1,1 &amp; " - " &amp; AY247+VLOOKUP(BI247,NySiT!$L$2:$V$4,DK247,1),IF(AY247+VLOOKUP(BI247,NySiT!$L$2:$V$4,DK247,1)&gt;19,AY247-VLOOKUP(BI247,NySiT!$L$2:$V$4,DK247,1) &amp; " - " &amp; 19,AY247-VLOOKUP(BI247,NySiT!$L$2:$V$4,DK247,1) &amp; " - " &amp; AY247+VLOOKUP(BI247,NySiT!$L$2:$V$4,DK247,1))),"")</f>
        <v/>
      </c>
      <c r="CG247" s="4" t="str">
        <f>IF(AND(ISNUMBER(AZ247),ISNUMBER(DK247)),IF(AZ247-VLOOKUP(BI247,NyVs!$L$2:$V$4,DK247,1)&lt;1,1 &amp; " - " &amp; AZ247+VLOOKUP(BI247,NyVs!$L$2:$V$4,DK247,1),IF(AZ247+VLOOKUP(BI247,NyVs!$L$2:$V$4,DK247,1)&gt;19,AZ247-VLOOKUP(BI247,NyVs!$L$2:$V$4,DK247,1) &amp; " - " &amp; 19,AZ247-VLOOKUP(BI247,NyVs!$L$2:$V$4,DK247,1) &amp; " - " &amp; AZ247+VLOOKUP(BI247,NyVs!$L$2:$V$4,DK247,1))),"")</f>
        <v/>
      </c>
      <c r="CH247" s="4" t="str">
        <f>IF(AND(ISNUMBER(BA247),ISNUMBER(DK247)),IF(BA247-VLOOKUP(BI247,NyPp!$L$2:$V$4,DK247,1)&lt;1,1 &amp; " - " &amp; BA247+VLOOKUP(BI247,NyPp!$L$2:$V$4,DK247,1),IF(BA247+VLOOKUP(BI247,NyPp!$L$2:$V$4,DK247,1)&gt;19,BA247-VLOOKUP(BI247,NyPp!$L$2:$V$4,DK247,1) &amp; " - " &amp; 19,BA247-VLOOKUP(BI247,NyPp!$L$2:$V$4,DK247,1) &amp; " - " &amp; BA247+VLOOKUP(BI247,NyPp!$L$2:$V$4,DK247,1))),"")</f>
        <v/>
      </c>
      <c r="CI247" s="4" t="str">
        <f>IF(AND(ISNUMBER(BB247),ISNUMBER(DK247)),IF(BB247-VLOOKUP(BI247,NyIGS!$L$2:$V$4,DK247,1)&lt;40,40 &amp; " - " &amp; BB247+VLOOKUP(BI247,NyIGS!$L$2:$V$4,DK247,1),IF(BB247+VLOOKUP(BI247,NyIGS!$L$2:$V$4,DK247,1)&gt;160,BB247-VLOOKUP(BI247,NyIGS!$L$2:$V$4,DK247,1) &amp; " - " &amp; 160,BB247-VLOOKUP(BI247,NyIGS!$L$2:$V$4,DK247,1) &amp; " - " &amp; BB247+VLOOKUP(BI247,NyIGS!$L$2:$V$4,DK247,1))),"")</f>
        <v/>
      </c>
      <c r="CJ247" s="4" t="str">
        <f>IF(AND(ISNUMBER(BC247),ISNUMBER(DK247)),IF(BC247-VLOOKUP(BI247,NyIRS!$L$2:$V$4,DK247,1)&lt;40,40 &amp; " - " &amp; BC247+VLOOKUP(BI247,NyIRS!$L$2:$V$4,DK247,1),IF(BC247+VLOOKUP(BI247,NyIRS!$L$2:$V$4,DK247,1)&gt;160,BC247-VLOOKUP(BI247,NyIRS!$L$2:$V$4,DK247,1) &amp; " - " &amp; 160,BC247-VLOOKUP(BI247,NyIRS!$L$2:$V$4,DK247,1) &amp; " - " &amp; BC247+VLOOKUP(BI247,NyIRS!$L$2:$V$4,DK247,1))),"")</f>
        <v/>
      </c>
      <c r="CK247" s="4" t="str">
        <f>IF(AND(ISNUMBER(BD247),ISNUMBER(DK247)),IF(BD247-VLOOKUP(BI247,NyIES!$L$2:$V$4,DK247,1)&lt;40,40 &amp; " - " &amp; BD247+VLOOKUP(BI247,NyIES!$L$2:$V$4,DK247,1),IF(BD247+VLOOKUP(BI247,NyIES!$L$2:$V$4,DK247,1)&gt;160,BD247-VLOOKUP(BI247,NyIES!$L$2:$V$4,DK247,1) &amp; " - " &amp; 160,BD247-VLOOKUP(BI247,NyIES!$L$2:$V$4,DK247,1) &amp; " - " &amp; BD247+VLOOKUP(BI247,NyIES!$L$2:$V$4,DK247,1))),"")</f>
        <v/>
      </c>
      <c r="CL247" s="4" t="str">
        <f>IF(AND(ISNUMBER(BE247),ISNUMBER(DK247)),IF(BE247-VLOOKUP(BI247,NyISI!$L$2:$V$4,DK247,1)&lt;40,40 &amp; " - " &amp; BE247+VLOOKUP(BI247,NyISI!$L$2:$V$4,DK247,1),IF(BE247+VLOOKUP(BI247,NyISI!$L$2:$V$4,DK247,1)&gt;160,BE247-VLOOKUP(BI247,NyISI!$L$2:$V$4,DK247,1) &amp; " - " &amp; 160,BE247-VLOOKUP(BI247,NyISI!$L$2:$V$4,DK247,1) &amp; " - " &amp; BE247+VLOOKUP(BI247,NyISI!$L$2:$V$4,DK247,1))),"")</f>
        <v/>
      </c>
      <c r="CM247" s="4" t="str">
        <f>IF(AND(ISNUMBER(DK247),DK247&lt;8),IF(AND(ISNUMBER(BF247),ISNUMBER(DK247)),IF(BF247-VLOOKUP(BI247,NyISS!$L$2:$V$4,DK247,1)&lt;40,40 &amp; " - " &amp; BF247+VLOOKUP(BI247,NyISS!$L$2:$V$4,DK247,1),IF(BF247+VLOOKUP(BI247,NyISS!$L$2:$V$4,DK247,1)&gt;160,BF247-VLOOKUP(BI247,NyISS!$L$2:$V$4,DK247,1) &amp; " - " &amp; 160,BF247-VLOOKUP(BI247,NyISS!$L$2:$V$4,DK247,1) &amp; " - " &amp; BF247+VLOOKUP(BI247,NyISS!$L$2:$V$4,DK247,1))),""),"")</f>
        <v/>
      </c>
      <c r="CN247" s="4" t="str">
        <f>IF(AND(ISNUMBER(DK247),DK247&gt;7),IF(AND(ISNUMBER(BG247),ISNUMBER(DK247)),IF(BG247-VLOOKUP(BI247,NyISM!$L$2:$V$4,DK247,1)&lt;40,40 &amp; " - " &amp; BG247+VLOOKUP(BI247,NyISM!$L$2:$V$4,DK247,1),IF(BG247+VLOOKUP(BI247,NyISM!$L$2:$V$4,DK247,1)&gt;160,BG247-VLOOKUP(BI247,NyISM!$L$2:$V$4,DK247,1) &amp; " - " &amp; 160,BG247-VLOOKUP(BI247,NyISM!$L$2:$V$4,DK247,1) &amp; " - " &amp; BG247+VLOOKUP(BI247,NyISM!$L$2:$V$4,DK247,1))),""),"")</f>
        <v/>
      </c>
      <c r="CO247" s="4" t="str">
        <f>IF(AND(ISNUMBER(BH247),ISNUMBER(DK247)),IF(BH247-VLOOKUP(BI247,NyIAM!$L$2:$V$4,DK247,1)&lt;40,40 &amp; " - " &amp; BH247+VLOOKUP(BI247,NyIAM!$L$2:$V$4,DK247,1),IF(BH247+VLOOKUP(BI247,NyIAM!$L$2:$V$4,DK247,1)&gt;160,BH247-VLOOKUP(BI247,NyIAM!$L$2:$V$4,DK247,1) &amp; " - " &amp; 160,BH247-VLOOKUP(BI247,NyIAM!$L$2:$V$4,DK247,1) &amp; " - " &amp; BH247+VLOOKUP(BI247,NyIAM!$L$2:$V$4,DK247,1))),"")</f>
        <v/>
      </c>
      <c r="CP247" s="4" t="str">
        <f>IF(AF247="","",IF(AND(ISNUMBER(AF247),ISNUMBER(DK247)),IF(VLOOKUP(AF247,NyOm!$A$2:$K$30,DK247,1)=1,"Onormalt få ord",IF(VLOOKUP(AF247,NyOm!$A$2:$K$30,DK247,1)=2,"Färre antal ord än normalt",IF(VLOOKUP(AF247,NyOm!$A$2:$K$30,DK247,1)=3,"Normalt antal ord","")))))</f>
        <v/>
      </c>
      <c r="CQ247" s="4" t="str">
        <f>IF(AB247="","",IF(AND(ISNUMBER(AB247),ISNUMBER(DK247)),IF(VLOOKUP(AB247,NyPbTid!$A$2:$K$218,DK247,1)=1,"Onormalt lång tidsåtgång",IF(VLOOKUP(AB247,NyPbTid!$A$2:$K$218,DK247,1)=2,"Långsammare än normalt",IF(VLOOKUP(AB247,NyPbTid!$A$2:$K$218,DK247,1)=3,"Normal tidsåtgång","")))))</f>
        <v/>
      </c>
      <c r="CR247" s="4" t="str">
        <f>IF(AC247="","",IF(AND(ISNUMBER(AC247),ISNUMBER(DK247)),IF(VLOOKUP(AC247,NyPbFel!$A$2:$K$18,DK247,1)=1,"Onormalt antal fel",IF(VLOOKUP(AC247,NyPbFel!$A$2:$K$18,DK247,1)=2,"Fler fel än normalt",IF(VLOOKUP(AC247,NyPbFel!$A$2:$K$18,DK247,1)=3,"Normalt antal fel","")))))</f>
        <v/>
      </c>
      <c r="CS247" s="4" t="str">
        <f t="shared" si="72"/>
        <v/>
      </c>
      <c r="CT247" s="4" t="str">
        <f>IF(OR(ISNUMBER(CS247),CS247="0**"),IF(ISNUMBER(CS247),CS247/ABS(CS247)*VLOOKUP(1,SignDiff!$A$3:$K$4,DK247,1),VLOOKUP(1,SignDiff!$A$3:$K$4,DK247,1)),"")</f>
        <v/>
      </c>
      <c r="CU247" s="4" t="str">
        <f>IF(OR(ISNUMBER(CS247),CS247="0**"),IF(ISNUMBER(CS247),CS247/ABS(CS247)*VLOOKUP(1,SignDiff!$A$7:$K$8,DK247,1),VLOOKUP(1,SignDiff!$A$7:$K$8,DK247,1)),"")</f>
        <v/>
      </c>
      <c r="CV247" s="4" t="str">
        <f t="shared" si="73"/>
        <v/>
      </c>
      <c r="CW247" s="4" t="str">
        <f t="shared" si="74"/>
        <v/>
      </c>
      <c r="CX247" s="4" t="str">
        <f>IF(OR(ISNUMBER(CS247),CS247="0**"),IF(CS247="0**",VLOOKUP(0,'IRS-IES'!$A$2:$C$43,2,1),IF(CS247&lt;0,VLOOKUP(ABS(CS247),'IRS-IES'!$A$2:$C$43,2,1),VLOOKUP(ABS(CS247),'IRS-IES'!$A$2:$C$43,3,1))),"")</f>
        <v/>
      </c>
      <c r="CY247" s="4" t="str">
        <f t="shared" si="75"/>
        <v/>
      </c>
      <c r="CZ247" s="4" t="str">
        <f>IF(OR(ISNUMBER(CY247),CY247="0**"),IF(ISNUMBER(CY247),CY247/ABS(CY247)*VLOOKUP(2,SignDiff!$A$3:$K$4,DK247,1),VLOOKUP(2,SignDiff!$A$3:$K$4,DK247,1)),"")</f>
        <v/>
      </c>
      <c r="DA247" s="4" t="str">
        <f>IF(OR(ISNUMBER(CY247),CY247="0**"),IF(ISNUMBER(CY247),CY247/ABS(CY247)*VLOOKUP(2,SignDiff!$A$7:$K$8,DK247,1),VLOOKUP(2,SignDiff!$A$7:$K$8,DK247,1)),"")</f>
        <v/>
      </c>
      <c r="DB247" s="4" t="str">
        <f t="shared" si="76"/>
        <v/>
      </c>
      <c r="DC247" s="4" t="str">
        <f t="shared" si="77"/>
        <v/>
      </c>
      <c r="DD247" s="4" t="str">
        <f>IF(OR(ISNUMBER(CY247),CY247="0**"),IF(CY247="0**",VLOOKUP(0,'ISI-ISS'!$A$2:$C$43,2,1),IF(CY247&lt;0,VLOOKUP(ABS(CY247),'ISI-ISS'!$A$2:$C$43,2,1),VLOOKUP(ABS(CY247),'ISI-ISS'!$A$2:$C$43,3,1))),"")</f>
        <v/>
      </c>
      <c r="DE247" s="4" t="str">
        <f t="shared" si="78"/>
        <v/>
      </c>
      <c r="DF247" s="4" t="str">
        <f>IF(OR(ISNUMBER(DE247),DE247="0**"),IF(ISNUMBER(DE247),DE247/ABS(DE247)*VLOOKUP(2,SignDiff!$A$3:$K$4,DK247,1),VLOOKUP(2,SignDiff!$A$3:$K$4,DK247,1)),"")</f>
        <v/>
      </c>
      <c r="DG247" s="4" t="str">
        <f>IF(OR(ISNUMBER(DE247),DE247="0**"),IF(ISNUMBER(DE247),DE247/ABS(DE247)*VLOOKUP(2,SignDiff!$A$7:$K$8,DK247,1),VLOOKUP(2,SignDiff!$A$7:$K$8,DK247,1)),"")</f>
        <v/>
      </c>
      <c r="DH247" s="4" t="str">
        <f t="shared" si="79"/>
        <v/>
      </c>
      <c r="DI247" s="4" t="str">
        <f t="shared" si="80"/>
        <v/>
      </c>
      <c r="DJ247" s="4" t="str">
        <f>IF(OR(ISNUMBER(DE247),DE247="0**"),IF(DE247="0**",VLOOKUP(0,'ISI-ISM'!$A$2:$C$43,2,1),IF(DE247&lt;0,VLOOKUP(ABS(DE247),'ISI-ISM'!$A$2:$C$43,2,1),VLOOKUP(ABS(DE247),'ISI-ISM'!$A$2:$C$43,3,1))),"")</f>
        <v/>
      </c>
      <c r="DK247" s="4" t="str">
        <f>IF(ISERROR(VLOOKUP(N247,age!$A$2:$C$11,2,1)),"",VLOOKUP(N247,age!$A$2:$C$11,2,1))</f>
        <v/>
      </c>
      <c r="DL247" s="4" t="str">
        <f>IF(ISERROR(VLOOKUP(N247,age!$A$2:$C$11,3,1)),"",VLOOKUP(N247,age!$A$2:$C$11,3,1))</f>
        <v/>
      </c>
      <c r="DM247" s="4">
        <f t="shared" si="67"/>
        <v>0</v>
      </c>
      <c r="DN247" s="4">
        <f t="shared" si="68"/>
        <v>0</v>
      </c>
      <c r="DO247" s="4">
        <f t="shared" si="69"/>
        <v>0</v>
      </c>
      <c r="DP247" s="4">
        <f t="shared" si="70"/>
        <v>0</v>
      </c>
      <c r="DQ247" s="4">
        <f t="shared" si="71"/>
        <v>0</v>
      </c>
      <c r="DR247" s="9" t="str">
        <f t="shared" si="81"/>
        <v/>
      </c>
      <c r="DS247" s="9" t="str">
        <f t="shared" si="82"/>
        <v/>
      </c>
      <c r="DT247" s="9" t="str">
        <f t="shared" si="83"/>
        <v/>
      </c>
      <c r="DU247" s="9" t="str">
        <f t="shared" si="84"/>
        <v/>
      </c>
      <c r="DV247" s="9" t="str">
        <f t="shared" si="85"/>
        <v/>
      </c>
      <c r="DW247" s="9" t="str">
        <f t="shared" si="86"/>
        <v/>
      </c>
      <c r="DX247" s="9" t="str">
        <f t="shared" si="87"/>
        <v/>
      </c>
      <c r="DY247" s="9" t="str">
        <f>IF(AND(ISNUMBER(AJ247),ISNUMBER(DK247)),IF(AJ247-VLOOKUP(BI247,NyFi!$L$2:$V$4,DK247,1)&lt;1,1,AJ247-VLOOKUP(BI247,NyFi!$L$2:$V$4,DK247,1)),"")</f>
        <v/>
      </c>
      <c r="DZ247" s="9" t="str">
        <f>IF(AND(ISNUMBER(DK247),DK247&lt;8),IF(AND(ISNUMBER(AK247),ISNUMBER(DK247)),IF(AK247-VLOOKUP(BI247,NyGs!$L$2:$V$4,DK247,1)&lt;1,1,AK247-VLOOKUP(BI247,NyGs!$L$2:$V$4,DK247,1)),""),"")</f>
        <v/>
      </c>
      <c r="EA247" s="9" t="str">
        <f>IF(AND(ISNUMBER(AL247),ISNUMBER(DK247)),IF(AL247-VLOOKUP(BI247,NyRm!$L$2:$V$4,DK247,1)&lt;1,1,AL247-VLOOKUP(BI247,NyRm!$L$2:$V$4,DK247,1)),"")</f>
        <v/>
      </c>
      <c r="EB247" s="9" t="str">
        <f>IF(AND(ISNUMBER(AM247),ISNUMBER(DK247)),IF(AM247-VLOOKUP(BI247,NyFm!$L$2:$V$4,DK247,1)&lt;1,1,AM247-VLOOKUP(BI247,NyFm!$L$2:$V$4,DK247,1)),"")</f>
        <v/>
      </c>
      <c r="EC247" s="9" t="str">
        <f>IF(AND(ISNUMBER(DK247),DK247&lt;8),IF(AND(ISNUMBER(AN247),ISNUMBER(DK247)),IF(AN247-VLOOKUP(BI247,NyLi1R!$L$2:$V$4,DK247,1)&lt;1,1,AN247-VLOOKUP(BI247,NyLi1R!$L$2:$V$4,DK247,1)),""),"")</f>
        <v/>
      </c>
      <c r="ED247" s="9" t="str">
        <f>IF(AND(ISNUMBER(DK247),DK247&lt;8),IF(AND(ISNUMBER(AO247),ISNUMBER(DK247)),IF(AO247-VLOOKUP(BI247,NyLi1E!$L$2:$V$4,DK247,1)&lt;1,1,AO247-VLOOKUP(BI247,NyLi1E!$L$2:$V$4,DK247,1)),""),"")</f>
        <v/>
      </c>
      <c r="EE247" s="9" t="str">
        <f>IF(AND(ISNUMBER(DK247),DK247&lt;8),IF(AND(ISNUMBER(AP247),ISNUMBER(DK247)),IF(AP247-VLOOKUP(BI247,NyLi1T!$L$2:$V$4,DK247,1)&lt;1,1,AP247-VLOOKUP(BI247,NyLi1T!$L$2:$V$4,DK247,1)),""),"")</f>
        <v/>
      </c>
      <c r="EF247" s="9" t="str">
        <f>IF(AND(ISNUMBER(DK247),DK247&gt;7),IF(AND(ISNUMBER(AQ247),ISNUMBER(DK247)),IF(AQ247-VLOOKUP(BI247,NyLi2R!$L$2:$V$4,DK247,1)&lt;1,1,AQ247-VLOOKUP(BI247,NyLi2R!$L$2:$V$4,DK247,1)),""),"")</f>
        <v/>
      </c>
      <c r="EG247" s="9" t="str">
        <f>IF(AND(ISNUMBER(DK247),DK247&gt;7),IF(AND(ISNUMBER(AR247),ISNUMBER(DK247)),IF(AR247-VLOOKUP(BI247,NyLi2E!$L$2:$V$4,DK247,1)&lt;1,1,AR247-VLOOKUP(BI247,NyLi2E!$L$2:$V$4,DK247,1)),""),"")</f>
        <v/>
      </c>
      <c r="EH247" s="9" t="str">
        <f>IF(AND(ISNUMBER(DK247),DK247&gt;7),IF(AND(ISNUMBER(AS247),ISNUMBER(DK247)),IF(AS247-VLOOKUP(BI247,NyLi2T!$L$2:$V$4,DK247,1)&lt;1,1,AS247-VLOOKUP(BI247,NyLi2T!$L$2:$V$4,DK247,1)),""),"")</f>
        <v/>
      </c>
      <c r="EI247" s="9" t="str">
        <f>IF(AND(ISNUMBER(DK247),DK247&lt;8),IF(AND(ISNUMBER(AT247),ISNUMBER(DK247)),IF(AT247-VLOOKUP(BI247,NySs!$L$2:$V$4,DK247,1)&lt;1,1,AT247-VLOOKUP(BI247,NySs!$L$2:$V$4,DK247,1)),""),"")</f>
        <v/>
      </c>
      <c r="EJ247" s="9" t="str">
        <f>IF(AND(ISNUMBER(DK247),DK247&lt;9),IF(AND(ISNUMBER(AU247),ISNUMBER(DK247)),IF(AU247-VLOOKUP(BI247,NyEo!$L$2:$V$4,DK247,1)&lt;1,1,AU247-VLOOKUP(BI247,NyEo!$L$2:$V$4,DK247,1)),""),"")</f>
        <v/>
      </c>
      <c r="EK247" s="9" t="str">
        <f>IF(AND(ISNUMBER(DK247),DK247&gt;7),IF(AND(ISNUMBER(AV247),ISNUMBER(DK247)),IF(AV247-VLOOKUP(BI247,NyHt!$L$2:$V$4,DK247,1)&lt;1,1,AV247-VLOOKUP(BI247,NyHt!$L$2:$V$4,DK247,1)),""),"")</f>
        <v/>
      </c>
      <c r="EL247" s="9" t="str">
        <f>IF(AND(ISNUMBER(AW247),ISNUMBER(DK247)),IF(AW247-VLOOKUP(BI247,NySiF!$L$2:$V$4,DK247,1)&lt;1,1,AW247-VLOOKUP(BI247,NySiF!$L$2:$V$4,DK247,1)),"")</f>
        <v/>
      </c>
      <c r="EM247" s="9" t="str">
        <f>IF(AND(ISNUMBER(AX247),ISNUMBER(DK247)),IF(AX247-VLOOKUP(BI247,NySiB!$L$2:$V$4,DK247,1)&lt;1,1,AX247-VLOOKUP(BI247,NySiB!$L$2:$V$4,DK247,1)),"")</f>
        <v/>
      </c>
      <c r="EN247" s="9" t="str">
        <f>IF(AND(ISNUMBER(AY247),ISNUMBER(DK247)),IF(AY247-VLOOKUP(BI247,NySiT!$L$2:$V$4,DK247,1)&lt;1,1,AY247-VLOOKUP(BI247,NySiT!$L$2:$V$4,DK247,1)),"")</f>
        <v/>
      </c>
      <c r="EO247" s="9" t="str">
        <f>IF(AND(ISNUMBER(AZ247),ISNUMBER(DK247)),IF(AZ247-VLOOKUP(BI247,NyVs!$L$2:$V$4,DK247,1)&lt;1,1,AZ247-VLOOKUP(BI247,NyVs!$L$2:$V$4,DK247,1)),"")</f>
        <v/>
      </c>
      <c r="EP247" s="9" t="str">
        <f>IF(AND(ISNUMBER(BA247),ISNUMBER(DK247)),IF(BA247-VLOOKUP(BI247,NyPp!$L$2:$V$4,DK247,1)&lt;1,1,BA247-VLOOKUP(BI247,NyPp!$L$2:$V$4,DK247,1)),"")</f>
        <v/>
      </c>
      <c r="EQ247" s="9" t="str">
        <f>IF(AND(ISNUMBER(BB247),ISNUMBER(DK247)),IF(BB247-VLOOKUP(BI247,NyIGS!$L$2:$V$4,DK247,1)&lt;40,40,BB247-VLOOKUP(BI247,NyIGS!$L$2:$V$4,DK247,1)),"")</f>
        <v/>
      </c>
      <c r="ER247" s="9" t="str">
        <f>IF(AND(ISNUMBER(BC247),ISNUMBER(DK247)),IF(BC247-VLOOKUP(BI247,NyIRS!$L$2:$V$4,DK247,1)&lt;40,40,BC247-VLOOKUP(BI247,NyIRS!$L$2:$V$4,DK247,1)),"")</f>
        <v/>
      </c>
      <c r="ES247" s="9" t="str">
        <f>IF(AND(ISNUMBER(BD247),ISNUMBER(DK247)),IF(BD247-VLOOKUP(BI247,NyIES!$L$2:$V$4,DK247,1)&lt;40,40,BD247-VLOOKUP(BI247,NyIES!$L$2:$V$4,DK247,1)),"")</f>
        <v/>
      </c>
      <c r="ET247" s="9" t="str">
        <f>IF(AND(ISNUMBER(BE247),ISNUMBER(DK247)),IF(BE247-VLOOKUP(BI247,NyISI!$L$2:$V$4,DK247,1)&lt;40,40,BE247-VLOOKUP(BI247,NyISI!$L$2:$V$4,DK247,1)),"")</f>
        <v/>
      </c>
      <c r="EU247" s="9" t="str">
        <f>IF(AND(ISNUMBER(DK247),DK247&lt;8),IF(AND(ISNUMBER(BF247),ISNUMBER(DK247)),IF(BF247-VLOOKUP(BI247,NyISS!$L$2:$V$4,DK247,1)&lt;40,40,BF247-VLOOKUP(BI247,NyISS!$L$2:$V$4,DK247,1)),""),"")</f>
        <v/>
      </c>
      <c r="EV247" s="9" t="str">
        <f>IF(AND(ISNUMBER(DK247),DK247&gt;7),IF(AND(ISNUMBER(BG247),ISNUMBER(DK247)),IF(BG247-VLOOKUP(BI247,NyISM!$L$2:$V$4,DK247,1)&lt;40,40,BG247-VLOOKUP(BI247,NyISM!$L$2:$V$4,DK247,1)),""),"")</f>
        <v/>
      </c>
      <c r="EW247" s="9" t="str">
        <f>IF(AND(ISNUMBER(BH247),ISNUMBER(DK247)),IF(BH247-VLOOKUP(BI247,NyIAM!$L$2:$V$4,DK247,1)&lt;40,40,BH247-VLOOKUP(BI247,NyIAM!$L$2:$V$4,DK247,1)),"")</f>
        <v/>
      </c>
      <c r="EX247" s="9" t="str">
        <f>IF(AND(ISNUMBER(AJ247),ISNUMBER(DK247)),IF(AJ247+VLOOKUP(BI247,NyFi!$L$2:$V$4,DK247,1)&gt;19,19,AJ247+VLOOKUP(BI247,NyFi!$L$2:$V$4,DK247,1)),"")</f>
        <v/>
      </c>
      <c r="EY247" s="9" t="str">
        <f>IF(AND(ISNUMBER(DK247),DK247&lt;8),IF(AND(ISNUMBER(AK247),ISNUMBER(DK247)),IF(AK247+VLOOKUP(BI247,NyGs!$L$2:$V$4,DK247,1)&gt;19,19,AK247+VLOOKUP(BI247,NyGs!$L$2:$V$4,DK247,1)),""),"")</f>
        <v/>
      </c>
      <c r="EZ247" s="9" t="str">
        <f>IF(AND(ISNUMBER(AL247),ISNUMBER(DK247)),IF(AL247+VLOOKUP(BI247,NyRm!$L$2:$V$4,DK247,1)&gt;19,19,AL247+VLOOKUP(BI247,NyRm!$L$2:$V$4,DK247,1)),"")</f>
        <v/>
      </c>
      <c r="FA247" s="9" t="str">
        <f>IF(AND(ISNUMBER(AM247),ISNUMBER(DK247)),IF(AM247+VLOOKUP(BI247,NyFm!$L$2:$V$4,DK247,1)&gt;19,19,AM247+VLOOKUP(BI247,NyFm!$L$2:$V$4,DK247,1)),"")</f>
        <v/>
      </c>
      <c r="FB247" s="9" t="str">
        <f>IF(AND(ISNUMBER(DK247),DK247&lt;8),IF(AND(ISNUMBER(AN247),ISNUMBER(DK247)),IF(AN247+VLOOKUP(BI247,NyLi1R!$L$2:$V$4,DK247,1)&gt;19,19,AN247+VLOOKUP(BI247,NyLi1R!$L$2:$V$4,DK247,1)),""),"")</f>
        <v/>
      </c>
      <c r="FC247" s="9" t="str">
        <f>IF(AND(ISNUMBER(DK247),DK247&lt;8),IF(AND(ISNUMBER(AO247),ISNUMBER(DK247)),IF(AO247+VLOOKUP(BI247,NyLi1E!$L$2:$V$4,DK247,1)&gt;19,19,AO247+VLOOKUP(BI247,NyLi1E!$L$2:$V$4,DK247,1)),""),"")</f>
        <v/>
      </c>
      <c r="FD247" s="9" t="str">
        <f>IF(AND(ISNUMBER(DK247),DK247&lt;8),IF(AND(ISNUMBER(AP247),ISNUMBER(DK247)),IF(AP247+VLOOKUP(BI247,NyLi1T!$L$2:$V$4,DK247,1)&gt;19,19,AP247+VLOOKUP(BI247,NyLi1T!$L$2:$V$4,DK247,1)),""),"")</f>
        <v/>
      </c>
      <c r="FE247" s="9" t="str">
        <f>IF(AND(ISNUMBER(DK247),DK247&gt;7),IF(AND(ISNUMBER(AQ247),ISNUMBER(DK247)),IF(AQ247+VLOOKUP(BI247,NyLi2R!$L$2:$V$4,DK247,1)&gt;19,19,AQ247+VLOOKUP(BI247,NyLi2R!$L$2:$V$4,DK247,1)),""),"")</f>
        <v/>
      </c>
      <c r="FF247" s="9" t="str">
        <f>IF(AND(ISNUMBER(DK247),DK247&gt;7),IF(AND(ISNUMBER(AR247),ISNUMBER(DK247)),IF(AR247+VLOOKUP(BI247,NyLi2E!$L$2:$V$4,DK247,1)&gt;19,19,AR247+VLOOKUP(BI247,NyLi2E!$L$2:$V$4,DK247,1)),""),"")</f>
        <v/>
      </c>
      <c r="FG247" s="9" t="str">
        <f>IF(AND(ISNUMBER(DK247),DK247&gt;7),IF(AND(ISNUMBER(AS247),ISNUMBER(DK247)),IF(AS247+VLOOKUP(BI247,NyLi2T!$L$2:$V$4,DK247,1)&gt;19,19,AS247+VLOOKUP(BI247,NyLi2T!$L$2:$V$4,DK247,1)),""),"")</f>
        <v/>
      </c>
      <c r="FH247" s="9" t="str">
        <f>IF(AND(ISNUMBER(DK247),DK247&lt;8),IF(AND(ISNUMBER(AT247),ISNUMBER(DK247)),IF(AT247+VLOOKUP(BI247,NySs!$L$2:$V$4,DK247,1)&gt;19,19,AT247+VLOOKUP(BI247,NySs!$L$2:$V$4,DK247,1)),""),"")</f>
        <v/>
      </c>
      <c r="FI247" s="9" t="str">
        <f>IF(AND(ISNUMBER(DK247),DK247&lt;9),IF(AND(ISNUMBER(AU247),ISNUMBER(DK247)),IF(AU247+VLOOKUP(BI247,NyEo!$L$2:$V$4,DK247,1)&gt;19,19,AU247+VLOOKUP(BI247,NyEo!$L$2:$V$4,DK247,1)),""),"")</f>
        <v/>
      </c>
      <c r="FJ247" s="9" t="str">
        <f>IF(AND(ISNUMBER(DK247),DK247&gt;7),IF(AND(ISNUMBER(AV247),ISNUMBER(DK247)),IF(AV247+VLOOKUP(BI247,NyHt!$L$2:$V$4,DK247,1)&gt;19,19,AV247+VLOOKUP(BI247,NyHt!$L$2:$V$4,DK247,1)),""),"")</f>
        <v/>
      </c>
      <c r="FK247" s="9" t="str">
        <f>IF(AND(ISNUMBER(AW247),ISNUMBER(DK247)),IF(AW247+VLOOKUP(BI247,NySiF!$L$2:$V$4,DK247,1)&gt;19,19,AW247+VLOOKUP(BI247,NySiF!$L$2:$V$4,DK247,1)),"")</f>
        <v/>
      </c>
      <c r="FL247" s="9" t="str">
        <f>IF(AND(ISNUMBER(AX247),ISNUMBER(DK247)),IF(AX247+VLOOKUP(BI247,NySiB!$L$2:$V$4,DK247,1)&gt;19,19,AX247+VLOOKUP(BI247,NySiB!$L$2:$V$4,DK247,1)),"")</f>
        <v/>
      </c>
      <c r="FM247" s="9" t="str">
        <f>IF(AND(ISNUMBER(AY247),ISNUMBER(DK247)),IF(AY247+VLOOKUP(BI247,NySiT!$L$2:$V$4,DK247,1)&gt;19,19,AY247+VLOOKUP(BI247,NySiT!$L$2:$V$4,DK247,1)),"")</f>
        <v/>
      </c>
      <c r="FN247" s="9" t="str">
        <f>IF(AND(ISNUMBER(AZ247),ISNUMBER(DK247)),IF(AZ247+VLOOKUP(BI247,NyVs!$L$2:$V$4,DK247,1)&gt;19,19,AZ247+VLOOKUP(BI247,NyVs!$L$2:$V$4,DK247,1)),"")</f>
        <v/>
      </c>
      <c r="FO247" s="9" t="str">
        <f>IF(AND(ISNUMBER(BA247),ISNUMBER(DK247)),IF(BA247+VLOOKUP(BI247,NyPp!$L$2:$V$4,DK247,1)&gt;19,19,BA247+VLOOKUP(BI247,NyPp!$L$2:$V$4,DK247,1)),"")</f>
        <v/>
      </c>
      <c r="FP247" s="9" t="str">
        <f>IF(AND(ISNUMBER(BB247),ISNUMBER(DK247)),IF(BB247+VLOOKUP(BI247,NyIGS!$L$2:$V$4,DK247,1)&gt;160,160,BB247+VLOOKUP(BI247,NyIGS!$L$2:$V$4,DK247,1)),"")</f>
        <v/>
      </c>
      <c r="FQ247" s="9" t="str">
        <f>IF(AND(ISNUMBER(BC247),ISNUMBER(DK247)),IF(BC247+VLOOKUP(BI247,NyIRS!$L$2:$V$4,DK247,1)&gt;160,160,BC247+VLOOKUP(BI247,NyIRS!$L$2:$V$4,DK247,1)),"")</f>
        <v/>
      </c>
      <c r="FR247" s="9" t="str">
        <f>IF(AND(ISNUMBER(BD247),ISNUMBER(DK247)),IF(BD247+VLOOKUP(BI247,NyIES!$L$2:$V$4,DK247,1)&gt;160,160, BD247+VLOOKUP(BI247,NyIES!$L$2:$V$4,DK247,1)),"")</f>
        <v/>
      </c>
      <c r="FS247" s="9" t="str">
        <f>IF(AND(ISNUMBER(BE247),ISNUMBER(DK247)),IF(BE247+VLOOKUP(BI247,NyISI!$L$2:$V$4,DK247,1)&gt;160,160,BE247+VLOOKUP(BI247,NyISI!$L$2:$V$4,DK247,1)),"")</f>
        <v/>
      </c>
      <c r="FT247" s="9" t="str">
        <f>IF(AND(ISNUMBER(DK247),DK247&lt;8),IF(AND(ISNUMBER(BF247),ISNUMBER(DK247)),IF(BF247+VLOOKUP(BI247,NyISS!$L$2:$V$4,DK247,1)&gt;160,160,BF247+VLOOKUP(BI247,NyISS!$L$2:$V$4,DK247,1)),""),"")</f>
        <v/>
      </c>
      <c r="FU247" s="9" t="str">
        <f>IF(AND(ISNUMBER(DK247),DK247&gt;7),IF(AND(ISNUMBER(BG247),ISNUMBER(DK247)),IF(BG247+VLOOKUP(BI247,NyISM!$L$2:$V$4,DK247,1)&gt;160,160,BG247+VLOOKUP(BI247,NyISM!$L$2:$V$4,DK247,1)),""),"")</f>
        <v/>
      </c>
      <c r="FV247" s="9" t="str">
        <f>IF(AND(ISNUMBER(BH247),ISNUMBER(DK247)),IF(BH247+VLOOKUP(BI247,NyIAM!$L$2:$V$4,DK247,1)&gt;160,160,BH247+VLOOKUP(BI247,NyIAM!$L$2:$V$4,DK247,1)),"")</f>
        <v/>
      </c>
    </row>
    <row r="248" spans="1:178" x14ac:dyDescent="0.2">
      <c r="A248" s="51"/>
      <c r="B248" s="51"/>
      <c r="C248" s="51"/>
      <c r="D248" s="51"/>
      <c r="E248" s="51"/>
      <c r="F248" s="51"/>
      <c r="G248" s="51"/>
      <c r="H248" s="51"/>
      <c r="I248" s="51"/>
      <c r="J248" s="52"/>
      <c r="K248" s="52"/>
      <c r="L248" s="53"/>
      <c r="M248" s="53"/>
      <c r="N248" s="58" t="str">
        <f t="shared" si="66"/>
        <v/>
      </c>
      <c r="O248" s="53"/>
      <c r="P248" s="53"/>
      <c r="Q248" s="53"/>
      <c r="R248" s="53"/>
      <c r="S248" s="53"/>
      <c r="T248" s="53"/>
      <c r="U248" s="53"/>
      <c r="V248" s="53"/>
      <c r="W248" s="53"/>
      <c r="X248" s="53"/>
      <c r="Y248" s="53"/>
      <c r="Z248" s="53"/>
      <c r="AA248" s="53"/>
      <c r="AB248" s="53"/>
      <c r="AC248" s="53"/>
      <c r="AD248" s="53"/>
      <c r="AE248" s="53"/>
      <c r="AF248" s="53"/>
      <c r="AG248" s="53"/>
      <c r="AH248" s="53"/>
      <c r="AI248" s="53"/>
      <c r="AJ248" s="4" t="str">
        <f>IF(O248="","",IF(ISNUMBER(N248),VLOOKUP(O248,NyFi!$A$2:$K$40,DK248),""))</f>
        <v/>
      </c>
      <c r="AK248" s="4" t="str">
        <f>IF(P248="","",IF(AND(ISNUMBER(N248),DK248&lt;8),VLOOKUP(P248,NyGs!$A$2:$G$41,DK248),""))</f>
        <v/>
      </c>
      <c r="AL248" s="4" t="str">
        <f>IF(AA248="","",IF(ISNUMBER(N248),VLOOKUP(AA248,NyRm!$A$2:$K$56,DK248),""))</f>
        <v/>
      </c>
      <c r="AM248" s="4" t="str">
        <f>IF(Z248="","",IF(ISNUMBER(N248),VLOOKUP(Z248,NyFm!$A$2:$K$46,DK248),""))</f>
        <v/>
      </c>
      <c r="AN248" s="4" t="str">
        <f>IF(U248="","",IF(AND(ISNUMBER(N248),DK248&lt;8),VLOOKUP(U248,NyLi1R!$A$2:$G$20,DK248),""))</f>
        <v/>
      </c>
      <c r="AO248" s="4" t="str">
        <f>IF(V248="","",IF(AND(ISNUMBER(N248),DK248&lt;8),VLOOKUP(V248,NyLi1E!$A$2:$G$20,DK248),""))</f>
        <v/>
      </c>
      <c r="AP248" s="4" t="str">
        <f>IF(AND(ISNUMBER(N248),ISNUMBER(AN248),ISNUMBER(AO248),DK248&lt;8),VLOOKUP(AN248+AO248,NyLi1T!$A$2:$G$40,DK248),"")</f>
        <v/>
      </c>
      <c r="AQ248" s="4" t="str">
        <f>IF(W248="","",IF(AND(ISNUMBER(N248),DK248&gt;7),VLOOKUP(W248,NyLi2R!$A$2:$K$20,DK248),""))</f>
        <v/>
      </c>
      <c r="AR248" s="4" t="str">
        <f>IF(X248="","",IF(AND(ISNUMBER(N248),DK248&gt;7),VLOOKUP(X248,NyLi2E!$A$2:$K$20,DK248),""))</f>
        <v/>
      </c>
      <c r="AS248" s="4" t="str">
        <f>IF(AND(ISNUMBER(N248),ISNUMBER(AQ248),ISNUMBER(AR248),DK248&gt;7),VLOOKUP(AQ248+AR248,NyLi2T!$A$2:$K$40,DK248),"")</f>
        <v/>
      </c>
      <c r="AT248" s="4" t="str">
        <f>IF(AE248="","",IF(AND(ISNUMBER(N248),DK248&lt;8),VLOOKUP(AE248,NySs!$A$2:$G$28,DK248),""))</f>
        <v/>
      </c>
      <c r="AU248" s="4" t="str">
        <f>IF(AD248="","",IF(AND(ISNUMBER(N248),DK248&lt;9),VLOOKUP(AD248,NyEo!$A$2:$H$22,DK248),""))</f>
        <v/>
      </c>
      <c r="AV248" s="4" t="str">
        <f>IF(Q248="","",IF(AND(ISNUMBER(N248),DK248&gt;7),VLOOKUP(Q248,NyHt!$A$2:$K$17,DK248),""))</f>
        <v/>
      </c>
      <c r="AW248" s="4" t="str">
        <f>IF(R248="","",IF(ISNUMBER(N248),VLOOKUP(R248,NySiF!$A$2:$K$18,DK248),""))</f>
        <v/>
      </c>
      <c r="AX248" s="4" t="str">
        <f>IF(S248="","",IF(ISNUMBER(N248),VLOOKUP(S248,NySiB!$A$2:$K$16,DK248),""))</f>
        <v/>
      </c>
      <c r="AY248" s="4" t="str">
        <f>IF(T248="","",IF(ISNUMBER(N248),VLOOKUP(T248,NySiT!$A$2:$K$32,DK248),""))</f>
        <v/>
      </c>
      <c r="AZ248" s="4" t="str">
        <f>IF(Y248="","",IF(ISNUMBER(N248),VLOOKUP(Y248,NyVs!$A$2:$K$86,DK248),""))</f>
        <v/>
      </c>
      <c r="BA248" s="4" t="str">
        <f>IF(AI248="","",IF(ISNUMBER(N248),VLOOKUP(AI248,NyPp!$A$2:$K$202,DK248),""))</f>
        <v/>
      </c>
      <c r="BB248" s="4" t="str">
        <f>IF(AND(ISNUMBER(AJ248),ISNUMBER(AK248),ISNUMBER(AL248),ISNUMBER(AM248),DK248&lt;8),IF(COUNTIF(O248,0)+COUNTIF(P248,0)+COUNTIF(AA248,0)+COUNTIF(Z248,0)&gt;1,"",VLOOKUP(AJ248+AK248+AL248+AM248,NyIGS!$A$2:$K$78,DK248)),IF(AND(ISNUMBER(AJ248),ISNUMBER(AL248),ISNUMBER(AM248),ISNUMBER(AS248),DK248&gt;7),IF(COUNTIF(O248,0)+COUNTIF(AA248,0)+COUNTIF(Z248,0)+AND(COUNTIF(W248,0),COUNTIF(X248,0))&gt;1,"",VLOOKUP(AJ248+AL248+AM248+AS248,NyIGS!$A$2:$K$78,DK248)),""))</f>
        <v/>
      </c>
      <c r="BC248" s="4" t="str">
        <f>IF(AND(ISNUMBER(AJ248),ISNUMBER(AN248),ISNUMBER(AT248),DK248&lt;8),IF(COUNTIF(O248,0)+COUNTIF(U248,0)+COUNTIF(AE248,0)&gt;1,"",VLOOKUP(AJ248+AN248+AT248,NyIRS!$A$2:$K$59,DK248)),IF(AND(ISNUMBER(AJ248),ISNUMBER(AQ248),DK248&gt;7),IF(COUNTIF(O248,0)+COUNTIF(W248,0)&gt;1,"",VLOOKUP(AJ248+AQ248,NyIRS!$A$2:$K$59,DK248)),""))</f>
        <v/>
      </c>
      <c r="BD248" s="4" t="str">
        <f>IF(AND(ISNUMBER(AK248),ISNUMBER(AL248),ISNUMBER(AM248),DK248&lt;8),IF(COUNTIF(P248,0)+COUNTIF(AA248,0)+COUNTIF(Z248,0)&gt;1,"",VLOOKUP(AK248+AL248+AM248,NyIES!$A$2:$K$59,DK248)),IF(AND(ISNUMBER(AL248),ISNUMBER(AM248),ISNUMBER(AR248),DK248&gt;7),IF(COUNTIF(AA248,0)+COUNTIF(Z248,0)+COUNTIF(X248,0)&gt;1,"",VLOOKUP(AL248+AM248+AR248,NyIES!$A$2:$K$59,DK248)),""))</f>
        <v/>
      </c>
      <c r="BE248" s="4" t="str">
        <f>IF(AND(ISNUMBER(AJ248),ISNUMBER(AP248),ISNUMBER(AU248),DK248&lt;8),IF(COUNTIF(O248,0)+AND(COUNTIF(U248,0),COUNTIF(V248,0))+COUNTIF(AD248,0)&gt;1,"",VLOOKUP(AJ248+AP248+AU248,NyISI!$A$2:$K$59,DK248)),IF(AND(ISNUMBER(AS248),ISNUMBER(AU248),ISNUMBER(AV248),DK248=8),IF(COUNTIF(AD248,0)+COUNTIF(Q248,0)+AND(COUNTIF(W248,0),COUNTIF(X248,0))&gt;1,"",VLOOKUP(AS248+AU248+AV248,NyISI!$A$2:$K$59,DK248)),IF(AND(ISNUMBER(AS248),ISNUMBER(AV248),DK248&gt;8),IF(COUNTIF(Q248,0)+AND(COUNTIF(W248,0),COUNTIF(X248,0))&gt;1,"",VLOOKUP(AS248+AV248,NyISI!$A$2:$K$59,DK248)),"")))</f>
        <v/>
      </c>
      <c r="BF248" s="4" t="str">
        <f>IF(AND(ISNUMBER(AT248),ISNUMBER(AK248),ISNUMBER(AL248),ISNUMBER(AM248),DK248&lt;8),IF(COUNTIF(P248,0)+COUNTIF(AA248,0)+COUNTIF(Z248,0)+COUNTIF(AE248,0)&gt;1,"",VLOOKUP(AT248+AK248+AL248+AM248,NyISS!$A$2:$G$78,DK248)),"")</f>
        <v/>
      </c>
      <c r="BG248" s="4" t="str">
        <f>IF(AND(ISNUMBER(AJ248),ISNUMBER(AL248),ISNUMBER(AM248),DK248&gt;7),IF(COUNTIF(O248,0)+COUNTIF(AA248,0)+COUNTIF(Z248,0)&gt;1,"",VLOOKUP(AJ248+AL248+AM248,NyISM!$A$2:$K$59,DK248)),"")</f>
        <v/>
      </c>
      <c r="BH248" s="4" t="str">
        <f>IF(AND(ISNUMBER(AY248),ISNUMBER(AZ248)),IF(COUNTIF(T248,0)+COUNTIF(Y248,0)&gt;1,"",VLOOKUP(AY248+AZ248,NyIAM!$A$2:$K$40,DK248)),"")</f>
        <v/>
      </c>
      <c r="BJ248" s="4" t="str">
        <f>IF(ISNUMBER(BB248),VLOOKUP(BB248,Percentil!$A$2:$B$122,2,1),"")</f>
        <v/>
      </c>
      <c r="BK248" s="4" t="str">
        <f>IF(ISNUMBER(BC248),VLOOKUP(BC248,Percentil!$A$2:$B$122,2,1),"")</f>
        <v/>
      </c>
      <c r="BL248" s="4" t="str">
        <f>IF(ISNUMBER(BD248),VLOOKUP(BD248,Percentil!$A$2:$B$122,2,1),"")</f>
        <v/>
      </c>
      <c r="BM248" s="4" t="str">
        <f>IF(ISNUMBER(BE248),VLOOKUP(BE248,Percentil!$A$2:$B$122,2,1),"")</f>
        <v/>
      </c>
      <c r="BN248" s="4" t="str">
        <f>IF(ISNUMBER(BF248),VLOOKUP(BF248,Percentil!$A$2:$B$122,2,1),"")</f>
        <v/>
      </c>
      <c r="BO248" s="4" t="str">
        <f>IF(ISNUMBER(BG248),VLOOKUP(BG248,Percentil!$A$2:$B$122,2,1),"")</f>
        <v/>
      </c>
      <c r="BP248" s="4" t="str">
        <f>IF(ISNUMBER(BH248),VLOOKUP(BH248,Percentil!$A$2:$B$122,2,1),"")</f>
        <v/>
      </c>
      <c r="BQ248" s="4" t="str">
        <f>IF(AND(ISNUMBER(AJ248),ISNUMBER(DK248)),IF(AJ248-VLOOKUP(BI248,NyFi!$L$2:$V$4,DK248,1)&lt;1,1 &amp; " - " &amp; AJ248+VLOOKUP(BI248,NyFi!$L$2:$V$4,DK248,1),IF(AJ248+VLOOKUP(BI248,NyFi!$L$2:$V$4,DK248,1)&gt;19,AJ248-VLOOKUP(BI248,NyFi!$L$2:$V$4,DK248,1) &amp; " - " &amp; 19,AJ248-VLOOKUP(BI248,NyFi!$L$2:$V$4,DK248,1) &amp; " - " &amp; AJ248+VLOOKUP(BI248,NyFi!$L$2:$V$4,DK248,1))),"")</f>
        <v/>
      </c>
      <c r="BR248" s="4" t="str">
        <f>IF(AND(ISNUMBER(DK248),DK248&lt;8),IF(AND(ISNUMBER(AK248),ISNUMBER(DK248)),IF(AK248-VLOOKUP(BI248,NyGs!$L$2:$V$4,DK248,1)&lt;1,1 &amp; " - " &amp; AK248+VLOOKUP(BI248,NyGs!$L$2:$V$4,DK248,1),IF(AK248+VLOOKUP(BI248,NyGs!$L$2:$V$4,DK248,1)&gt;19,AK248-VLOOKUP(BI248,NyGs!$L$2:$V$4,DK248,1) &amp; " - " &amp; 19,AK248-VLOOKUP(BI248,NyGs!$L$2:$V$4,DK248,1) &amp; " - " &amp; AK248+VLOOKUP(BI248,NyGs!$L$2:$V$4,DK248,1))),""),"")</f>
        <v/>
      </c>
      <c r="BS248" s="4" t="str">
        <f>IF(AND(ISNUMBER(AL248),ISNUMBER(DK248)),IF(AL248-VLOOKUP(BI248,NyRm!$L$2:$V$4,DK248,1)&lt;1,1 &amp; " - " &amp; AL248+VLOOKUP(BI248,NyRm!$L$2:$V$4,DK248,1),IF(AL248+VLOOKUP(BI248,NyRm!$L$2:$V$4,DK248,1)&gt;19,AL248-VLOOKUP(BI248,NyRm!$L$2:$V$4,DK248,1) &amp; " - " &amp; 19,AL248-VLOOKUP(BI248,NyRm!$L$2:$V$4,DK248,1) &amp; " - " &amp; AL248+VLOOKUP(BI248,NyRm!$L$2:$V$4,DK248,1))),"")</f>
        <v/>
      </c>
      <c r="BT248" s="4" t="str">
        <f>IF(AND(ISNUMBER(AM248),ISNUMBER(DK248)),IF(AM248-VLOOKUP(BI248,NyFm!$L$2:$V$4,DK248,1)&lt;1,1 &amp; " - " &amp; AM248+VLOOKUP(BI248,NyFm!$L$2:$V$4,DK248,1),IF(AM248+VLOOKUP(BI248,NyFm!$L$2:$V$4,DK248,1)&gt;19,AM248-VLOOKUP(BI248,NyFm!$L$2:$V$4,DK248,1) &amp; " - " &amp; 19,AM248-VLOOKUP(BI248,NyFm!$L$2:$V$4,DK248,1) &amp; " - " &amp; AM248+VLOOKUP(BI248,NyFm!$L$2:$V$4,DK248,1))),"")</f>
        <v/>
      </c>
      <c r="BU248" s="4" t="str">
        <f>IF(AND(ISNUMBER(DK248),DK248&lt;8),IF(AND(ISNUMBER(AN248),ISNUMBER(DK248)),IF(AN248-VLOOKUP(BI248,NyLi1R!$L$2:$V$4,DK248,1)&lt;1,1 &amp; " - " &amp; AN248+VLOOKUP(BI248,NyLi1R!$L$2:$V$4,DK248,1),IF(AN248+VLOOKUP(BI248,NyLi1R!$L$2:$V$4,DK248,1)&gt;19,AN248-VLOOKUP(BI248,NyLi1R!$L$2:$V$4,DK248,1) &amp; " - " &amp; 19,AN248-VLOOKUP(BI248,NyLi1R!$L$2:$V$4,DK248,1) &amp; " - " &amp; AN248+VLOOKUP(BI248,NyLi1R!$L$2:$V$4,DK248,1))),""),"")</f>
        <v/>
      </c>
      <c r="BV248" s="4" t="str">
        <f>IF(AND(ISNUMBER(DK248),DK248&lt;8),IF(AND(ISNUMBER(AO248),ISNUMBER(DK248)),IF(AO248-VLOOKUP(BI248,NyLi1E!$L$2:$V$4,DK248,1)&lt;1,1 &amp; " - " &amp; AO248+VLOOKUP(BI248,NyLi1E!$L$2:$V$4,DK248,1),IF(AO248+VLOOKUP(BI248,NyLi1E!$L$2:$V$4,DK248,1)&gt;19,AO248-VLOOKUP(BI248,NyLi1E!$L$2:$V$4,DK248,1) &amp; " - " &amp; 19,AO248-VLOOKUP(BI248,NyLi1E!$L$2:$V$4,DK248,1) &amp; " - " &amp; AO248+VLOOKUP(BI248,NyLi1E!$L$2:$V$4,DK248,1))),""),"")</f>
        <v/>
      </c>
      <c r="BW248" s="4" t="str">
        <f>IF(AND(ISNUMBER(DK248),DK248&lt;8),IF(AND(ISNUMBER(AP248),ISNUMBER(DK248)),IF(AP248-VLOOKUP(BI248,NyLi1T!$L$2:$V$4,DK248,1)&lt;1,1 &amp; " - " &amp; AP248+VLOOKUP(BI248,NyLi1T!$L$2:$V$4,DK248,1),IF(AP248+VLOOKUP(BI248,NyLi1T!$L$2:$V$4,DK248,1)&gt;19,AP248-VLOOKUP(BI248,NyLi1T!$L$2:$V$4,DK248,1) &amp; " - " &amp; 19,AP248-VLOOKUP(BI248,NyLi1T!$L$2:$V$4,DK248,1) &amp; " - " &amp; AP248+VLOOKUP(BI248,NyLi1T!$L$2:$V$4,DK248,1))),""),"")</f>
        <v/>
      </c>
      <c r="BX248" s="4" t="str">
        <f>IF(AND(ISNUMBER(DK248),DK248&gt;7),IF(AND(ISNUMBER(AQ248),ISNUMBER(DK248)),IF(AQ248-VLOOKUP(BI248,NyLi2R!$L$2:$V$4,DK248,1)&lt;1,1 &amp; " - " &amp; AQ248+VLOOKUP(BI248,NyLi2R!$L$2:$V$4,DK248,1),IF(AQ248+VLOOKUP(BI248,NyLi2R!$L$2:$V$4,DK248,1)&gt;19,AQ248-VLOOKUP(BI248,NyLi2R!$L$2:$V$4,DK248,1) &amp; " - " &amp; 19,AQ248-VLOOKUP(BI248,NyLi2R!$L$2:$V$4,DK248,1) &amp; " - " &amp; AQ248+VLOOKUP(BI248,NyLi2R!$L$2:$V$4,DK248,1))),""),"")</f>
        <v/>
      </c>
      <c r="BY248" s="4" t="str">
        <f>IF(AND(ISNUMBER(DK248),DK248&gt;7),IF(AND(ISNUMBER(AR248),ISNUMBER(DK248)),IF(AR248-VLOOKUP(BI248,NyLi2E!$L$2:$V$4,DK248,1)&lt;1,1 &amp; " - " &amp; AR248+VLOOKUP(BI248,NyLi2E!$L$2:$V$4,DK248,1),IF(AR248+VLOOKUP(BI248,NyLi2E!$L$2:$V$4,DK248,1)&gt;19,AR248-VLOOKUP(BI248,NyLi2E!$L$2:$V$4,DK248,1) &amp; " - " &amp; 19,AR248-VLOOKUP(BI248,NyLi2E!$L$2:$V$4,DK248,1) &amp; " - " &amp; AR248+VLOOKUP(BI248,NyLi2E!$L$2:$V$4,DK248,1))),""),"")</f>
        <v/>
      </c>
      <c r="BZ248" s="4" t="str">
        <f>IF(AND(ISNUMBER(DK248),DK248&gt;7),IF(AND(ISNUMBER(AS248),ISNUMBER(DK248)),IF(AS248-VLOOKUP(BI248,NyLi2T!$L$2:$V$4,DK248,1)&lt;1,1 &amp; " - " &amp; AS248+VLOOKUP(BI248,NyLi2T!$L$2:$V$4,DK248,1),IF(AS248+VLOOKUP(BI248,NyLi2T!$L$2:$V$4,DK248,1)&gt;19,AS248-VLOOKUP(BI248,NyLi2T!$L$2:$V$4,DK248,1) &amp; " - " &amp; 19,AS248-VLOOKUP(BI248,NyLi2T!$L$2:$V$4,DK248,1) &amp; " - " &amp; AS248+VLOOKUP(BI248,NyLi2T!$L$2:$V$4,DK248,1))),""),"")</f>
        <v/>
      </c>
      <c r="CA248" s="4" t="str">
        <f>IF(AND(ISNUMBER(DK248),DK248&lt;8),IF(AND(ISNUMBER(AT248),ISNUMBER(DK248)),IF(AT248-VLOOKUP(BI248,NySs!$L$2:$V$4,DK248,1)&lt;1,1 &amp; " - " &amp; AT248+VLOOKUP(BI248,NySs!$L$2:$V$4,DK248,1),IF(AT248+VLOOKUP(BI248,NySs!$L$2:$V$4,DK248,1)&gt;19,AT248-VLOOKUP(BI248,NySs!$L$2:$V$4,DK248,1) &amp; " - " &amp; 19,AT248-VLOOKUP(BI248,NySs!$L$2:$V$4,DK248,1) &amp; " - " &amp; AT248+VLOOKUP(BI248,NySs!$L$2:$V$4,DK248,1))),""),"")</f>
        <v/>
      </c>
      <c r="CB248" s="4" t="str">
        <f>IF(AND(ISNUMBER(DK248),DK248&lt;9),IF(AND(ISNUMBER(AU248),ISNUMBER(DK248)),IF(AU248-VLOOKUP(BI248,NyEo!$L$2:$V$4,DK248,1)&lt;1,1 &amp; " - " &amp; AU248+VLOOKUP(BI248,NyEo!$L$2:$V$4,DK248,1),IF(AU248+VLOOKUP(BI248,NyEo!$L$2:$V$4,DK248,1)&gt;19,AU248-VLOOKUP(BI248,NyEo!$L$2:$V$4,DK248,1) &amp; " - " &amp; 19,AU248-VLOOKUP(BI248,NyEo!$L$2:$V$4,DK248,1) &amp; " - " &amp; AU248+VLOOKUP(BI248,NyEo!$L$2:$V$4,DK248,1))),""),"")</f>
        <v/>
      </c>
      <c r="CC248" s="4" t="str">
        <f>IF(AND(ISNUMBER(DK248),DK248&gt;7),IF(AND(ISNUMBER(AV248),ISNUMBER(DK248)),IF(AV248-VLOOKUP(BI248,NyHt!$L$2:$V$4,DK248,1)&lt;1,1 &amp; " - " &amp; AV248+VLOOKUP(BI248,NyHt!$L$2:$V$4,DK248,1),IF(AV248+VLOOKUP(BI248,NyHt!$L$2:$V$4,DK248,1)&gt;19,AV248-VLOOKUP(BI248,NyHt!$L$2:$V$4,DK248,1) &amp; " - " &amp; 19,AV248-VLOOKUP(BI248,NyHt!$L$2:$V$4,DK248,1) &amp; " - " &amp; AV248+VLOOKUP(BI248,NyHt!$L$2:$V$4,DK248,1))),""),"")</f>
        <v/>
      </c>
      <c r="CD248" s="4" t="str">
        <f>IF(AND(ISNUMBER(AW248),ISNUMBER(DK248)),IF(AW248-VLOOKUP(BI248,NySiF!$L$2:$V$4,DK248,1)&lt;1,1 &amp; " - " &amp; AW248+VLOOKUP(BI248,NySiF!$L$2:$V$4,DK248,1),IF(AW248+VLOOKUP(BI248,NySiF!$L$2:$V$4,DK248,1)&gt;19,AW248-VLOOKUP(BI248,NySiF!$L$2:$V$4,DK248,1) &amp; " - " &amp; 19,AW248-VLOOKUP(BI248,NySiF!$L$2:$V$4,DK248,1) &amp; " - " &amp; AW248+VLOOKUP(BI248,NySiF!$L$2:$V$4,DK248,1))),"")</f>
        <v/>
      </c>
      <c r="CE248" s="4" t="str">
        <f>IF(AND(ISNUMBER(AX248),ISNUMBER(DK248)),IF(AX248-VLOOKUP(BI248,NySiB!$L$2:$V$4,DK248,1)&lt;1,1 &amp; " - " &amp; AX248+VLOOKUP(BI248,NySiB!$L$2:$V$4,DK248,1),IF(AX248+VLOOKUP(BI248,NySiB!$L$2:$V$4,DK248,1)&gt;19,AX248-VLOOKUP(BI248,NySiB!$L$2:$V$4,DK248,1) &amp; " - " &amp; 19,AX248-VLOOKUP(BI248,NySiB!$L$2:$V$4,DK248,1) &amp; " - " &amp; AX248+VLOOKUP(BI248,NySiB!$L$2:$V$4,DK248,1))),"")</f>
        <v/>
      </c>
      <c r="CF248" s="4" t="str">
        <f>IF(AND(ISNUMBER(AY248),ISNUMBER(DK248)),IF(AY248-VLOOKUP(BI248,NySiT!$L$2:$V$4,DK248,1)&lt;1,1 &amp; " - " &amp; AY248+VLOOKUP(BI248,NySiT!$L$2:$V$4,DK248,1),IF(AY248+VLOOKUP(BI248,NySiT!$L$2:$V$4,DK248,1)&gt;19,AY248-VLOOKUP(BI248,NySiT!$L$2:$V$4,DK248,1) &amp; " - " &amp; 19,AY248-VLOOKUP(BI248,NySiT!$L$2:$V$4,DK248,1) &amp; " - " &amp; AY248+VLOOKUP(BI248,NySiT!$L$2:$V$4,DK248,1))),"")</f>
        <v/>
      </c>
      <c r="CG248" s="4" t="str">
        <f>IF(AND(ISNUMBER(AZ248),ISNUMBER(DK248)),IF(AZ248-VLOOKUP(BI248,NyVs!$L$2:$V$4,DK248,1)&lt;1,1 &amp; " - " &amp; AZ248+VLOOKUP(BI248,NyVs!$L$2:$V$4,DK248,1),IF(AZ248+VLOOKUP(BI248,NyVs!$L$2:$V$4,DK248,1)&gt;19,AZ248-VLOOKUP(BI248,NyVs!$L$2:$V$4,DK248,1) &amp; " - " &amp; 19,AZ248-VLOOKUP(BI248,NyVs!$L$2:$V$4,DK248,1) &amp; " - " &amp; AZ248+VLOOKUP(BI248,NyVs!$L$2:$V$4,DK248,1))),"")</f>
        <v/>
      </c>
      <c r="CH248" s="4" t="str">
        <f>IF(AND(ISNUMBER(BA248),ISNUMBER(DK248)),IF(BA248-VLOOKUP(BI248,NyPp!$L$2:$V$4,DK248,1)&lt;1,1 &amp; " - " &amp; BA248+VLOOKUP(BI248,NyPp!$L$2:$V$4,DK248,1),IF(BA248+VLOOKUP(BI248,NyPp!$L$2:$V$4,DK248,1)&gt;19,BA248-VLOOKUP(BI248,NyPp!$L$2:$V$4,DK248,1) &amp; " - " &amp; 19,BA248-VLOOKUP(BI248,NyPp!$L$2:$V$4,DK248,1) &amp; " - " &amp; BA248+VLOOKUP(BI248,NyPp!$L$2:$V$4,DK248,1))),"")</f>
        <v/>
      </c>
      <c r="CI248" s="4" t="str">
        <f>IF(AND(ISNUMBER(BB248),ISNUMBER(DK248)),IF(BB248-VLOOKUP(BI248,NyIGS!$L$2:$V$4,DK248,1)&lt;40,40 &amp; " - " &amp; BB248+VLOOKUP(BI248,NyIGS!$L$2:$V$4,DK248,1),IF(BB248+VLOOKUP(BI248,NyIGS!$L$2:$V$4,DK248,1)&gt;160,BB248-VLOOKUP(BI248,NyIGS!$L$2:$V$4,DK248,1) &amp; " - " &amp; 160,BB248-VLOOKUP(BI248,NyIGS!$L$2:$V$4,DK248,1) &amp; " - " &amp; BB248+VLOOKUP(BI248,NyIGS!$L$2:$V$4,DK248,1))),"")</f>
        <v/>
      </c>
      <c r="CJ248" s="4" t="str">
        <f>IF(AND(ISNUMBER(BC248),ISNUMBER(DK248)),IF(BC248-VLOOKUP(BI248,NyIRS!$L$2:$V$4,DK248,1)&lt;40,40 &amp; " - " &amp; BC248+VLOOKUP(BI248,NyIRS!$L$2:$V$4,DK248,1),IF(BC248+VLOOKUP(BI248,NyIRS!$L$2:$V$4,DK248,1)&gt;160,BC248-VLOOKUP(BI248,NyIRS!$L$2:$V$4,DK248,1) &amp; " - " &amp; 160,BC248-VLOOKUP(BI248,NyIRS!$L$2:$V$4,DK248,1) &amp; " - " &amp; BC248+VLOOKUP(BI248,NyIRS!$L$2:$V$4,DK248,1))),"")</f>
        <v/>
      </c>
      <c r="CK248" s="4" t="str">
        <f>IF(AND(ISNUMBER(BD248),ISNUMBER(DK248)),IF(BD248-VLOOKUP(BI248,NyIES!$L$2:$V$4,DK248,1)&lt;40,40 &amp; " - " &amp; BD248+VLOOKUP(BI248,NyIES!$L$2:$V$4,DK248,1),IF(BD248+VLOOKUP(BI248,NyIES!$L$2:$V$4,DK248,1)&gt;160,BD248-VLOOKUP(BI248,NyIES!$L$2:$V$4,DK248,1) &amp; " - " &amp; 160,BD248-VLOOKUP(BI248,NyIES!$L$2:$V$4,DK248,1) &amp; " - " &amp; BD248+VLOOKUP(BI248,NyIES!$L$2:$V$4,DK248,1))),"")</f>
        <v/>
      </c>
      <c r="CL248" s="4" t="str">
        <f>IF(AND(ISNUMBER(BE248),ISNUMBER(DK248)),IF(BE248-VLOOKUP(BI248,NyISI!$L$2:$V$4,DK248,1)&lt;40,40 &amp; " - " &amp; BE248+VLOOKUP(BI248,NyISI!$L$2:$V$4,DK248,1),IF(BE248+VLOOKUP(BI248,NyISI!$L$2:$V$4,DK248,1)&gt;160,BE248-VLOOKUP(BI248,NyISI!$L$2:$V$4,DK248,1) &amp; " - " &amp; 160,BE248-VLOOKUP(BI248,NyISI!$L$2:$V$4,DK248,1) &amp; " - " &amp; BE248+VLOOKUP(BI248,NyISI!$L$2:$V$4,DK248,1))),"")</f>
        <v/>
      </c>
      <c r="CM248" s="4" t="str">
        <f>IF(AND(ISNUMBER(DK248),DK248&lt;8),IF(AND(ISNUMBER(BF248),ISNUMBER(DK248)),IF(BF248-VLOOKUP(BI248,NyISS!$L$2:$V$4,DK248,1)&lt;40,40 &amp; " - " &amp; BF248+VLOOKUP(BI248,NyISS!$L$2:$V$4,DK248,1),IF(BF248+VLOOKUP(BI248,NyISS!$L$2:$V$4,DK248,1)&gt;160,BF248-VLOOKUP(BI248,NyISS!$L$2:$V$4,DK248,1) &amp; " - " &amp; 160,BF248-VLOOKUP(BI248,NyISS!$L$2:$V$4,DK248,1) &amp; " - " &amp; BF248+VLOOKUP(BI248,NyISS!$L$2:$V$4,DK248,1))),""),"")</f>
        <v/>
      </c>
      <c r="CN248" s="4" t="str">
        <f>IF(AND(ISNUMBER(DK248),DK248&gt;7),IF(AND(ISNUMBER(BG248),ISNUMBER(DK248)),IF(BG248-VLOOKUP(BI248,NyISM!$L$2:$V$4,DK248,1)&lt;40,40 &amp; " - " &amp; BG248+VLOOKUP(BI248,NyISM!$L$2:$V$4,DK248,1),IF(BG248+VLOOKUP(BI248,NyISM!$L$2:$V$4,DK248,1)&gt;160,BG248-VLOOKUP(BI248,NyISM!$L$2:$V$4,DK248,1) &amp; " - " &amp; 160,BG248-VLOOKUP(BI248,NyISM!$L$2:$V$4,DK248,1) &amp; " - " &amp; BG248+VLOOKUP(BI248,NyISM!$L$2:$V$4,DK248,1))),""),"")</f>
        <v/>
      </c>
      <c r="CO248" s="4" t="str">
        <f>IF(AND(ISNUMBER(BH248),ISNUMBER(DK248)),IF(BH248-VLOOKUP(BI248,NyIAM!$L$2:$V$4,DK248,1)&lt;40,40 &amp; " - " &amp; BH248+VLOOKUP(BI248,NyIAM!$L$2:$V$4,DK248,1),IF(BH248+VLOOKUP(BI248,NyIAM!$L$2:$V$4,DK248,1)&gt;160,BH248-VLOOKUP(BI248,NyIAM!$L$2:$V$4,DK248,1) &amp; " - " &amp; 160,BH248-VLOOKUP(BI248,NyIAM!$L$2:$V$4,DK248,1) &amp; " - " &amp; BH248+VLOOKUP(BI248,NyIAM!$L$2:$V$4,DK248,1))),"")</f>
        <v/>
      </c>
      <c r="CP248" s="4" t="str">
        <f>IF(AF248="","",IF(AND(ISNUMBER(AF248),ISNUMBER(DK248)),IF(VLOOKUP(AF248,NyOm!$A$2:$K$30,DK248,1)=1,"Onormalt få ord",IF(VLOOKUP(AF248,NyOm!$A$2:$K$30,DK248,1)=2,"Färre antal ord än normalt",IF(VLOOKUP(AF248,NyOm!$A$2:$K$30,DK248,1)=3,"Normalt antal ord","")))))</f>
        <v/>
      </c>
      <c r="CQ248" s="4" t="str">
        <f>IF(AB248="","",IF(AND(ISNUMBER(AB248),ISNUMBER(DK248)),IF(VLOOKUP(AB248,NyPbTid!$A$2:$K$218,DK248,1)=1,"Onormalt lång tidsåtgång",IF(VLOOKUP(AB248,NyPbTid!$A$2:$K$218,DK248,1)=2,"Långsammare än normalt",IF(VLOOKUP(AB248,NyPbTid!$A$2:$K$218,DK248,1)=3,"Normal tidsåtgång","")))))</f>
        <v/>
      </c>
      <c r="CR248" s="4" t="str">
        <f>IF(AC248="","",IF(AND(ISNUMBER(AC248),ISNUMBER(DK248)),IF(VLOOKUP(AC248,NyPbFel!$A$2:$K$18,DK248,1)=1,"Onormalt antal fel",IF(VLOOKUP(AC248,NyPbFel!$A$2:$K$18,DK248,1)=2,"Fler fel än normalt",IF(VLOOKUP(AC248,NyPbFel!$A$2:$K$18,DK248,1)=3,"Normalt antal fel","")))))</f>
        <v/>
      </c>
      <c r="CS248" s="4" t="str">
        <f t="shared" si="72"/>
        <v/>
      </c>
      <c r="CT248" s="4" t="str">
        <f>IF(OR(ISNUMBER(CS248),CS248="0**"),IF(ISNUMBER(CS248),CS248/ABS(CS248)*VLOOKUP(1,SignDiff!$A$3:$K$4,DK248,1),VLOOKUP(1,SignDiff!$A$3:$K$4,DK248,1)),"")</f>
        <v/>
      </c>
      <c r="CU248" s="4" t="str">
        <f>IF(OR(ISNUMBER(CS248),CS248="0**"),IF(ISNUMBER(CS248),CS248/ABS(CS248)*VLOOKUP(1,SignDiff!$A$7:$K$8,DK248,1),VLOOKUP(1,SignDiff!$A$7:$K$8,DK248,1)),"")</f>
        <v/>
      </c>
      <c r="CV248" s="4" t="str">
        <f t="shared" si="73"/>
        <v/>
      </c>
      <c r="CW248" s="4" t="str">
        <f t="shared" si="74"/>
        <v/>
      </c>
      <c r="CX248" s="4" t="str">
        <f>IF(OR(ISNUMBER(CS248),CS248="0**"),IF(CS248="0**",VLOOKUP(0,'IRS-IES'!$A$2:$C$43,2,1),IF(CS248&lt;0,VLOOKUP(ABS(CS248),'IRS-IES'!$A$2:$C$43,2,1),VLOOKUP(ABS(CS248),'IRS-IES'!$A$2:$C$43,3,1))),"")</f>
        <v/>
      </c>
      <c r="CY248" s="4" t="str">
        <f t="shared" si="75"/>
        <v/>
      </c>
      <c r="CZ248" s="4" t="str">
        <f>IF(OR(ISNUMBER(CY248),CY248="0**"),IF(ISNUMBER(CY248),CY248/ABS(CY248)*VLOOKUP(2,SignDiff!$A$3:$K$4,DK248,1),VLOOKUP(2,SignDiff!$A$3:$K$4,DK248,1)),"")</f>
        <v/>
      </c>
      <c r="DA248" s="4" t="str">
        <f>IF(OR(ISNUMBER(CY248),CY248="0**"),IF(ISNUMBER(CY248),CY248/ABS(CY248)*VLOOKUP(2,SignDiff!$A$7:$K$8,DK248,1),VLOOKUP(2,SignDiff!$A$7:$K$8,DK248,1)),"")</f>
        <v/>
      </c>
      <c r="DB248" s="4" t="str">
        <f t="shared" si="76"/>
        <v/>
      </c>
      <c r="DC248" s="4" t="str">
        <f t="shared" si="77"/>
        <v/>
      </c>
      <c r="DD248" s="4" t="str">
        <f>IF(OR(ISNUMBER(CY248),CY248="0**"),IF(CY248="0**",VLOOKUP(0,'ISI-ISS'!$A$2:$C$43,2,1),IF(CY248&lt;0,VLOOKUP(ABS(CY248),'ISI-ISS'!$A$2:$C$43,2,1),VLOOKUP(ABS(CY248),'ISI-ISS'!$A$2:$C$43,3,1))),"")</f>
        <v/>
      </c>
      <c r="DE248" s="4" t="str">
        <f t="shared" si="78"/>
        <v/>
      </c>
      <c r="DF248" s="4" t="str">
        <f>IF(OR(ISNUMBER(DE248),DE248="0**"),IF(ISNUMBER(DE248),DE248/ABS(DE248)*VLOOKUP(2,SignDiff!$A$3:$K$4,DK248,1),VLOOKUP(2,SignDiff!$A$3:$K$4,DK248,1)),"")</f>
        <v/>
      </c>
      <c r="DG248" s="4" t="str">
        <f>IF(OR(ISNUMBER(DE248),DE248="0**"),IF(ISNUMBER(DE248),DE248/ABS(DE248)*VLOOKUP(2,SignDiff!$A$7:$K$8,DK248,1),VLOOKUP(2,SignDiff!$A$7:$K$8,DK248,1)),"")</f>
        <v/>
      </c>
      <c r="DH248" s="4" t="str">
        <f t="shared" si="79"/>
        <v/>
      </c>
      <c r="DI248" s="4" t="str">
        <f t="shared" si="80"/>
        <v/>
      </c>
      <c r="DJ248" s="4" t="str">
        <f>IF(OR(ISNUMBER(DE248),DE248="0**"),IF(DE248="0**",VLOOKUP(0,'ISI-ISM'!$A$2:$C$43,2,1),IF(DE248&lt;0,VLOOKUP(ABS(DE248),'ISI-ISM'!$A$2:$C$43,2,1),VLOOKUP(ABS(DE248),'ISI-ISM'!$A$2:$C$43,3,1))),"")</f>
        <v/>
      </c>
      <c r="DK248" s="4" t="str">
        <f>IF(ISERROR(VLOOKUP(N248,age!$A$2:$C$11,2,1)),"",VLOOKUP(N248,age!$A$2:$C$11,2,1))</f>
        <v/>
      </c>
      <c r="DL248" s="4" t="str">
        <f>IF(ISERROR(VLOOKUP(N248,age!$A$2:$C$11,3,1)),"",VLOOKUP(N248,age!$A$2:$C$11,3,1))</f>
        <v/>
      </c>
      <c r="DM248" s="4">
        <f t="shared" si="67"/>
        <v>0</v>
      </c>
      <c r="DN248" s="4">
        <f t="shared" si="68"/>
        <v>0</v>
      </c>
      <c r="DO248" s="4">
        <f t="shared" si="69"/>
        <v>0</v>
      </c>
      <c r="DP248" s="4">
        <f t="shared" si="70"/>
        <v>0</v>
      </c>
      <c r="DQ248" s="4">
        <f t="shared" si="71"/>
        <v>0</v>
      </c>
      <c r="DR248" s="9" t="str">
        <f t="shared" si="81"/>
        <v/>
      </c>
      <c r="DS248" s="9" t="str">
        <f t="shared" si="82"/>
        <v/>
      </c>
      <c r="DT248" s="9" t="str">
        <f t="shared" si="83"/>
        <v/>
      </c>
      <c r="DU248" s="9" t="str">
        <f t="shared" si="84"/>
        <v/>
      </c>
      <c r="DV248" s="9" t="str">
        <f t="shared" si="85"/>
        <v/>
      </c>
      <c r="DW248" s="9" t="str">
        <f t="shared" si="86"/>
        <v/>
      </c>
      <c r="DX248" s="9" t="str">
        <f t="shared" si="87"/>
        <v/>
      </c>
      <c r="DY248" s="9" t="str">
        <f>IF(AND(ISNUMBER(AJ248),ISNUMBER(DK248)),IF(AJ248-VLOOKUP(BI248,NyFi!$L$2:$V$4,DK248,1)&lt;1,1,AJ248-VLOOKUP(BI248,NyFi!$L$2:$V$4,DK248,1)),"")</f>
        <v/>
      </c>
      <c r="DZ248" s="9" t="str">
        <f>IF(AND(ISNUMBER(DK248),DK248&lt;8),IF(AND(ISNUMBER(AK248),ISNUMBER(DK248)),IF(AK248-VLOOKUP(BI248,NyGs!$L$2:$V$4,DK248,1)&lt;1,1,AK248-VLOOKUP(BI248,NyGs!$L$2:$V$4,DK248,1)),""),"")</f>
        <v/>
      </c>
      <c r="EA248" s="9" t="str">
        <f>IF(AND(ISNUMBER(AL248),ISNUMBER(DK248)),IF(AL248-VLOOKUP(BI248,NyRm!$L$2:$V$4,DK248,1)&lt;1,1,AL248-VLOOKUP(BI248,NyRm!$L$2:$V$4,DK248,1)),"")</f>
        <v/>
      </c>
      <c r="EB248" s="9" t="str">
        <f>IF(AND(ISNUMBER(AM248),ISNUMBER(DK248)),IF(AM248-VLOOKUP(BI248,NyFm!$L$2:$V$4,DK248,1)&lt;1,1,AM248-VLOOKUP(BI248,NyFm!$L$2:$V$4,DK248,1)),"")</f>
        <v/>
      </c>
      <c r="EC248" s="9" t="str">
        <f>IF(AND(ISNUMBER(DK248),DK248&lt;8),IF(AND(ISNUMBER(AN248),ISNUMBER(DK248)),IF(AN248-VLOOKUP(BI248,NyLi1R!$L$2:$V$4,DK248,1)&lt;1,1,AN248-VLOOKUP(BI248,NyLi1R!$L$2:$V$4,DK248,1)),""),"")</f>
        <v/>
      </c>
      <c r="ED248" s="9" t="str">
        <f>IF(AND(ISNUMBER(DK248),DK248&lt;8),IF(AND(ISNUMBER(AO248),ISNUMBER(DK248)),IF(AO248-VLOOKUP(BI248,NyLi1E!$L$2:$V$4,DK248,1)&lt;1,1,AO248-VLOOKUP(BI248,NyLi1E!$L$2:$V$4,DK248,1)),""),"")</f>
        <v/>
      </c>
      <c r="EE248" s="9" t="str">
        <f>IF(AND(ISNUMBER(DK248),DK248&lt;8),IF(AND(ISNUMBER(AP248),ISNUMBER(DK248)),IF(AP248-VLOOKUP(BI248,NyLi1T!$L$2:$V$4,DK248,1)&lt;1,1,AP248-VLOOKUP(BI248,NyLi1T!$L$2:$V$4,DK248,1)),""),"")</f>
        <v/>
      </c>
      <c r="EF248" s="9" t="str">
        <f>IF(AND(ISNUMBER(DK248),DK248&gt;7),IF(AND(ISNUMBER(AQ248),ISNUMBER(DK248)),IF(AQ248-VLOOKUP(BI248,NyLi2R!$L$2:$V$4,DK248,1)&lt;1,1,AQ248-VLOOKUP(BI248,NyLi2R!$L$2:$V$4,DK248,1)),""),"")</f>
        <v/>
      </c>
      <c r="EG248" s="9" t="str">
        <f>IF(AND(ISNUMBER(DK248),DK248&gt;7),IF(AND(ISNUMBER(AR248),ISNUMBER(DK248)),IF(AR248-VLOOKUP(BI248,NyLi2E!$L$2:$V$4,DK248,1)&lt;1,1,AR248-VLOOKUP(BI248,NyLi2E!$L$2:$V$4,DK248,1)),""),"")</f>
        <v/>
      </c>
      <c r="EH248" s="9" t="str">
        <f>IF(AND(ISNUMBER(DK248),DK248&gt;7),IF(AND(ISNUMBER(AS248),ISNUMBER(DK248)),IF(AS248-VLOOKUP(BI248,NyLi2T!$L$2:$V$4,DK248,1)&lt;1,1,AS248-VLOOKUP(BI248,NyLi2T!$L$2:$V$4,DK248,1)),""),"")</f>
        <v/>
      </c>
      <c r="EI248" s="9" t="str">
        <f>IF(AND(ISNUMBER(DK248),DK248&lt;8),IF(AND(ISNUMBER(AT248),ISNUMBER(DK248)),IF(AT248-VLOOKUP(BI248,NySs!$L$2:$V$4,DK248,1)&lt;1,1,AT248-VLOOKUP(BI248,NySs!$L$2:$V$4,DK248,1)),""),"")</f>
        <v/>
      </c>
      <c r="EJ248" s="9" t="str">
        <f>IF(AND(ISNUMBER(DK248),DK248&lt;9),IF(AND(ISNUMBER(AU248),ISNUMBER(DK248)),IF(AU248-VLOOKUP(BI248,NyEo!$L$2:$V$4,DK248,1)&lt;1,1,AU248-VLOOKUP(BI248,NyEo!$L$2:$V$4,DK248,1)),""),"")</f>
        <v/>
      </c>
      <c r="EK248" s="9" t="str">
        <f>IF(AND(ISNUMBER(DK248),DK248&gt;7),IF(AND(ISNUMBER(AV248),ISNUMBER(DK248)),IF(AV248-VLOOKUP(BI248,NyHt!$L$2:$V$4,DK248,1)&lt;1,1,AV248-VLOOKUP(BI248,NyHt!$L$2:$V$4,DK248,1)),""),"")</f>
        <v/>
      </c>
      <c r="EL248" s="9" t="str">
        <f>IF(AND(ISNUMBER(AW248),ISNUMBER(DK248)),IF(AW248-VLOOKUP(BI248,NySiF!$L$2:$V$4,DK248,1)&lt;1,1,AW248-VLOOKUP(BI248,NySiF!$L$2:$V$4,DK248,1)),"")</f>
        <v/>
      </c>
      <c r="EM248" s="9" t="str">
        <f>IF(AND(ISNUMBER(AX248),ISNUMBER(DK248)),IF(AX248-VLOOKUP(BI248,NySiB!$L$2:$V$4,DK248,1)&lt;1,1,AX248-VLOOKUP(BI248,NySiB!$L$2:$V$4,DK248,1)),"")</f>
        <v/>
      </c>
      <c r="EN248" s="9" t="str">
        <f>IF(AND(ISNUMBER(AY248),ISNUMBER(DK248)),IF(AY248-VLOOKUP(BI248,NySiT!$L$2:$V$4,DK248,1)&lt;1,1,AY248-VLOOKUP(BI248,NySiT!$L$2:$V$4,DK248,1)),"")</f>
        <v/>
      </c>
      <c r="EO248" s="9" t="str">
        <f>IF(AND(ISNUMBER(AZ248),ISNUMBER(DK248)),IF(AZ248-VLOOKUP(BI248,NyVs!$L$2:$V$4,DK248,1)&lt;1,1,AZ248-VLOOKUP(BI248,NyVs!$L$2:$V$4,DK248,1)),"")</f>
        <v/>
      </c>
      <c r="EP248" s="9" t="str">
        <f>IF(AND(ISNUMBER(BA248),ISNUMBER(DK248)),IF(BA248-VLOOKUP(BI248,NyPp!$L$2:$V$4,DK248,1)&lt;1,1,BA248-VLOOKUP(BI248,NyPp!$L$2:$V$4,DK248,1)),"")</f>
        <v/>
      </c>
      <c r="EQ248" s="9" t="str">
        <f>IF(AND(ISNUMBER(BB248),ISNUMBER(DK248)),IF(BB248-VLOOKUP(BI248,NyIGS!$L$2:$V$4,DK248,1)&lt;40,40,BB248-VLOOKUP(BI248,NyIGS!$L$2:$V$4,DK248,1)),"")</f>
        <v/>
      </c>
      <c r="ER248" s="9" t="str">
        <f>IF(AND(ISNUMBER(BC248),ISNUMBER(DK248)),IF(BC248-VLOOKUP(BI248,NyIRS!$L$2:$V$4,DK248,1)&lt;40,40,BC248-VLOOKUP(BI248,NyIRS!$L$2:$V$4,DK248,1)),"")</f>
        <v/>
      </c>
      <c r="ES248" s="9" t="str">
        <f>IF(AND(ISNUMBER(BD248),ISNUMBER(DK248)),IF(BD248-VLOOKUP(BI248,NyIES!$L$2:$V$4,DK248,1)&lt;40,40,BD248-VLOOKUP(BI248,NyIES!$L$2:$V$4,DK248,1)),"")</f>
        <v/>
      </c>
      <c r="ET248" s="9" t="str">
        <f>IF(AND(ISNUMBER(BE248),ISNUMBER(DK248)),IF(BE248-VLOOKUP(BI248,NyISI!$L$2:$V$4,DK248,1)&lt;40,40,BE248-VLOOKUP(BI248,NyISI!$L$2:$V$4,DK248,1)),"")</f>
        <v/>
      </c>
      <c r="EU248" s="9" t="str">
        <f>IF(AND(ISNUMBER(DK248),DK248&lt;8),IF(AND(ISNUMBER(BF248),ISNUMBER(DK248)),IF(BF248-VLOOKUP(BI248,NyISS!$L$2:$V$4,DK248,1)&lt;40,40,BF248-VLOOKUP(BI248,NyISS!$L$2:$V$4,DK248,1)),""),"")</f>
        <v/>
      </c>
      <c r="EV248" s="9" t="str">
        <f>IF(AND(ISNUMBER(DK248),DK248&gt;7),IF(AND(ISNUMBER(BG248),ISNUMBER(DK248)),IF(BG248-VLOOKUP(BI248,NyISM!$L$2:$V$4,DK248,1)&lt;40,40,BG248-VLOOKUP(BI248,NyISM!$L$2:$V$4,DK248,1)),""),"")</f>
        <v/>
      </c>
      <c r="EW248" s="9" t="str">
        <f>IF(AND(ISNUMBER(BH248),ISNUMBER(DK248)),IF(BH248-VLOOKUP(BI248,NyIAM!$L$2:$V$4,DK248,1)&lt;40,40,BH248-VLOOKUP(BI248,NyIAM!$L$2:$V$4,DK248,1)),"")</f>
        <v/>
      </c>
      <c r="EX248" s="9" t="str">
        <f>IF(AND(ISNUMBER(AJ248),ISNUMBER(DK248)),IF(AJ248+VLOOKUP(BI248,NyFi!$L$2:$V$4,DK248,1)&gt;19,19,AJ248+VLOOKUP(BI248,NyFi!$L$2:$V$4,DK248,1)),"")</f>
        <v/>
      </c>
      <c r="EY248" s="9" t="str">
        <f>IF(AND(ISNUMBER(DK248),DK248&lt;8),IF(AND(ISNUMBER(AK248),ISNUMBER(DK248)),IF(AK248+VLOOKUP(BI248,NyGs!$L$2:$V$4,DK248,1)&gt;19,19,AK248+VLOOKUP(BI248,NyGs!$L$2:$V$4,DK248,1)),""),"")</f>
        <v/>
      </c>
      <c r="EZ248" s="9" t="str">
        <f>IF(AND(ISNUMBER(AL248),ISNUMBER(DK248)),IF(AL248+VLOOKUP(BI248,NyRm!$L$2:$V$4,DK248,1)&gt;19,19,AL248+VLOOKUP(BI248,NyRm!$L$2:$V$4,DK248,1)),"")</f>
        <v/>
      </c>
      <c r="FA248" s="9" t="str">
        <f>IF(AND(ISNUMBER(AM248),ISNUMBER(DK248)),IF(AM248+VLOOKUP(BI248,NyFm!$L$2:$V$4,DK248,1)&gt;19,19,AM248+VLOOKUP(BI248,NyFm!$L$2:$V$4,DK248,1)),"")</f>
        <v/>
      </c>
      <c r="FB248" s="9" t="str">
        <f>IF(AND(ISNUMBER(DK248),DK248&lt;8),IF(AND(ISNUMBER(AN248),ISNUMBER(DK248)),IF(AN248+VLOOKUP(BI248,NyLi1R!$L$2:$V$4,DK248,1)&gt;19,19,AN248+VLOOKUP(BI248,NyLi1R!$L$2:$V$4,DK248,1)),""),"")</f>
        <v/>
      </c>
      <c r="FC248" s="9" t="str">
        <f>IF(AND(ISNUMBER(DK248),DK248&lt;8),IF(AND(ISNUMBER(AO248),ISNUMBER(DK248)),IF(AO248+VLOOKUP(BI248,NyLi1E!$L$2:$V$4,DK248,1)&gt;19,19,AO248+VLOOKUP(BI248,NyLi1E!$L$2:$V$4,DK248,1)),""),"")</f>
        <v/>
      </c>
      <c r="FD248" s="9" t="str">
        <f>IF(AND(ISNUMBER(DK248),DK248&lt;8),IF(AND(ISNUMBER(AP248),ISNUMBER(DK248)),IF(AP248+VLOOKUP(BI248,NyLi1T!$L$2:$V$4,DK248,1)&gt;19,19,AP248+VLOOKUP(BI248,NyLi1T!$L$2:$V$4,DK248,1)),""),"")</f>
        <v/>
      </c>
      <c r="FE248" s="9" t="str">
        <f>IF(AND(ISNUMBER(DK248),DK248&gt;7),IF(AND(ISNUMBER(AQ248),ISNUMBER(DK248)),IF(AQ248+VLOOKUP(BI248,NyLi2R!$L$2:$V$4,DK248,1)&gt;19,19,AQ248+VLOOKUP(BI248,NyLi2R!$L$2:$V$4,DK248,1)),""),"")</f>
        <v/>
      </c>
      <c r="FF248" s="9" t="str">
        <f>IF(AND(ISNUMBER(DK248),DK248&gt;7),IF(AND(ISNUMBER(AR248),ISNUMBER(DK248)),IF(AR248+VLOOKUP(BI248,NyLi2E!$L$2:$V$4,DK248,1)&gt;19,19,AR248+VLOOKUP(BI248,NyLi2E!$L$2:$V$4,DK248,1)),""),"")</f>
        <v/>
      </c>
      <c r="FG248" s="9" t="str">
        <f>IF(AND(ISNUMBER(DK248),DK248&gt;7),IF(AND(ISNUMBER(AS248),ISNUMBER(DK248)),IF(AS248+VLOOKUP(BI248,NyLi2T!$L$2:$V$4,DK248,1)&gt;19,19,AS248+VLOOKUP(BI248,NyLi2T!$L$2:$V$4,DK248,1)),""),"")</f>
        <v/>
      </c>
      <c r="FH248" s="9" t="str">
        <f>IF(AND(ISNUMBER(DK248),DK248&lt;8),IF(AND(ISNUMBER(AT248),ISNUMBER(DK248)),IF(AT248+VLOOKUP(BI248,NySs!$L$2:$V$4,DK248,1)&gt;19,19,AT248+VLOOKUP(BI248,NySs!$L$2:$V$4,DK248,1)),""),"")</f>
        <v/>
      </c>
      <c r="FI248" s="9" t="str">
        <f>IF(AND(ISNUMBER(DK248),DK248&lt;9),IF(AND(ISNUMBER(AU248),ISNUMBER(DK248)),IF(AU248+VLOOKUP(BI248,NyEo!$L$2:$V$4,DK248,1)&gt;19,19,AU248+VLOOKUP(BI248,NyEo!$L$2:$V$4,DK248,1)),""),"")</f>
        <v/>
      </c>
      <c r="FJ248" s="9" t="str">
        <f>IF(AND(ISNUMBER(DK248),DK248&gt;7),IF(AND(ISNUMBER(AV248),ISNUMBER(DK248)),IF(AV248+VLOOKUP(BI248,NyHt!$L$2:$V$4,DK248,1)&gt;19,19,AV248+VLOOKUP(BI248,NyHt!$L$2:$V$4,DK248,1)),""),"")</f>
        <v/>
      </c>
      <c r="FK248" s="9" t="str">
        <f>IF(AND(ISNUMBER(AW248),ISNUMBER(DK248)),IF(AW248+VLOOKUP(BI248,NySiF!$L$2:$V$4,DK248,1)&gt;19,19,AW248+VLOOKUP(BI248,NySiF!$L$2:$V$4,DK248,1)),"")</f>
        <v/>
      </c>
      <c r="FL248" s="9" t="str">
        <f>IF(AND(ISNUMBER(AX248),ISNUMBER(DK248)),IF(AX248+VLOOKUP(BI248,NySiB!$L$2:$V$4,DK248,1)&gt;19,19,AX248+VLOOKUP(BI248,NySiB!$L$2:$V$4,DK248,1)),"")</f>
        <v/>
      </c>
      <c r="FM248" s="9" t="str">
        <f>IF(AND(ISNUMBER(AY248),ISNUMBER(DK248)),IF(AY248+VLOOKUP(BI248,NySiT!$L$2:$V$4,DK248,1)&gt;19,19,AY248+VLOOKUP(BI248,NySiT!$L$2:$V$4,DK248,1)),"")</f>
        <v/>
      </c>
      <c r="FN248" s="9" t="str">
        <f>IF(AND(ISNUMBER(AZ248),ISNUMBER(DK248)),IF(AZ248+VLOOKUP(BI248,NyVs!$L$2:$V$4,DK248,1)&gt;19,19,AZ248+VLOOKUP(BI248,NyVs!$L$2:$V$4,DK248,1)),"")</f>
        <v/>
      </c>
      <c r="FO248" s="9" t="str">
        <f>IF(AND(ISNUMBER(BA248),ISNUMBER(DK248)),IF(BA248+VLOOKUP(BI248,NyPp!$L$2:$V$4,DK248,1)&gt;19,19,BA248+VLOOKUP(BI248,NyPp!$L$2:$V$4,DK248,1)),"")</f>
        <v/>
      </c>
      <c r="FP248" s="9" t="str">
        <f>IF(AND(ISNUMBER(BB248),ISNUMBER(DK248)),IF(BB248+VLOOKUP(BI248,NyIGS!$L$2:$V$4,DK248,1)&gt;160,160,BB248+VLOOKUP(BI248,NyIGS!$L$2:$V$4,DK248,1)),"")</f>
        <v/>
      </c>
      <c r="FQ248" s="9" t="str">
        <f>IF(AND(ISNUMBER(BC248),ISNUMBER(DK248)),IF(BC248+VLOOKUP(BI248,NyIRS!$L$2:$V$4,DK248,1)&gt;160,160,BC248+VLOOKUP(BI248,NyIRS!$L$2:$V$4,DK248,1)),"")</f>
        <v/>
      </c>
      <c r="FR248" s="9" t="str">
        <f>IF(AND(ISNUMBER(BD248),ISNUMBER(DK248)),IF(BD248+VLOOKUP(BI248,NyIES!$L$2:$V$4,DK248,1)&gt;160,160, BD248+VLOOKUP(BI248,NyIES!$L$2:$V$4,DK248,1)),"")</f>
        <v/>
      </c>
      <c r="FS248" s="9" t="str">
        <f>IF(AND(ISNUMBER(BE248),ISNUMBER(DK248)),IF(BE248+VLOOKUP(BI248,NyISI!$L$2:$V$4,DK248,1)&gt;160,160,BE248+VLOOKUP(BI248,NyISI!$L$2:$V$4,DK248,1)),"")</f>
        <v/>
      </c>
      <c r="FT248" s="9" t="str">
        <f>IF(AND(ISNUMBER(DK248),DK248&lt;8),IF(AND(ISNUMBER(BF248),ISNUMBER(DK248)),IF(BF248+VLOOKUP(BI248,NyISS!$L$2:$V$4,DK248,1)&gt;160,160,BF248+VLOOKUP(BI248,NyISS!$L$2:$V$4,DK248,1)),""),"")</f>
        <v/>
      </c>
      <c r="FU248" s="9" t="str">
        <f>IF(AND(ISNUMBER(DK248),DK248&gt;7),IF(AND(ISNUMBER(BG248),ISNUMBER(DK248)),IF(BG248+VLOOKUP(BI248,NyISM!$L$2:$V$4,DK248,1)&gt;160,160,BG248+VLOOKUP(BI248,NyISM!$L$2:$V$4,DK248,1)),""),"")</f>
        <v/>
      </c>
      <c r="FV248" s="9" t="str">
        <f>IF(AND(ISNUMBER(BH248),ISNUMBER(DK248)),IF(BH248+VLOOKUP(BI248,NyIAM!$L$2:$V$4,DK248,1)&gt;160,160,BH248+VLOOKUP(BI248,NyIAM!$L$2:$V$4,DK248,1)),"")</f>
        <v/>
      </c>
    </row>
    <row r="249" spans="1:178" x14ac:dyDescent="0.2">
      <c r="A249" s="51"/>
      <c r="B249" s="51"/>
      <c r="C249" s="51"/>
      <c r="D249" s="51"/>
      <c r="E249" s="51"/>
      <c r="F249" s="51"/>
      <c r="G249" s="51"/>
      <c r="H249" s="51"/>
      <c r="I249" s="51"/>
      <c r="J249" s="52"/>
      <c r="K249" s="52"/>
      <c r="L249" s="53"/>
      <c r="M249" s="53"/>
      <c r="N249" s="58" t="str">
        <f t="shared" si="66"/>
        <v/>
      </c>
      <c r="O249" s="53"/>
      <c r="P249" s="53"/>
      <c r="Q249" s="53"/>
      <c r="R249" s="53"/>
      <c r="S249" s="53"/>
      <c r="T249" s="53"/>
      <c r="U249" s="53"/>
      <c r="V249" s="53"/>
      <c r="W249" s="53"/>
      <c r="X249" s="53"/>
      <c r="Y249" s="53"/>
      <c r="Z249" s="53"/>
      <c r="AA249" s="53"/>
      <c r="AB249" s="53"/>
      <c r="AC249" s="53"/>
      <c r="AD249" s="53"/>
      <c r="AE249" s="53"/>
      <c r="AF249" s="53"/>
      <c r="AG249" s="53"/>
      <c r="AH249" s="53"/>
      <c r="AI249" s="53"/>
      <c r="AJ249" s="4" t="str">
        <f>IF(O249="","",IF(ISNUMBER(N249),VLOOKUP(O249,NyFi!$A$2:$K$40,DK249),""))</f>
        <v/>
      </c>
      <c r="AK249" s="4" t="str">
        <f>IF(P249="","",IF(AND(ISNUMBER(N249),DK249&lt;8),VLOOKUP(P249,NyGs!$A$2:$G$41,DK249),""))</f>
        <v/>
      </c>
      <c r="AL249" s="4" t="str">
        <f>IF(AA249="","",IF(ISNUMBER(N249),VLOOKUP(AA249,NyRm!$A$2:$K$56,DK249),""))</f>
        <v/>
      </c>
      <c r="AM249" s="4" t="str">
        <f>IF(Z249="","",IF(ISNUMBER(N249),VLOOKUP(Z249,NyFm!$A$2:$K$46,DK249),""))</f>
        <v/>
      </c>
      <c r="AN249" s="4" t="str">
        <f>IF(U249="","",IF(AND(ISNUMBER(N249),DK249&lt;8),VLOOKUP(U249,NyLi1R!$A$2:$G$20,DK249),""))</f>
        <v/>
      </c>
      <c r="AO249" s="4" t="str">
        <f>IF(V249="","",IF(AND(ISNUMBER(N249),DK249&lt;8),VLOOKUP(V249,NyLi1E!$A$2:$G$20,DK249),""))</f>
        <v/>
      </c>
      <c r="AP249" s="4" t="str">
        <f>IF(AND(ISNUMBER(N249),ISNUMBER(AN249),ISNUMBER(AO249),DK249&lt;8),VLOOKUP(AN249+AO249,NyLi1T!$A$2:$G$40,DK249),"")</f>
        <v/>
      </c>
      <c r="AQ249" s="4" t="str">
        <f>IF(W249="","",IF(AND(ISNUMBER(N249),DK249&gt;7),VLOOKUP(W249,NyLi2R!$A$2:$K$20,DK249),""))</f>
        <v/>
      </c>
      <c r="AR249" s="4" t="str">
        <f>IF(X249="","",IF(AND(ISNUMBER(N249),DK249&gt;7),VLOOKUP(X249,NyLi2E!$A$2:$K$20,DK249),""))</f>
        <v/>
      </c>
      <c r="AS249" s="4" t="str">
        <f>IF(AND(ISNUMBER(N249),ISNUMBER(AQ249),ISNUMBER(AR249),DK249&gt;7),VLOOKUP(AQ249+AR249,NyLi2T!$A$2:$K$40,DK249),"")</f>
        <v/>
      </c>
      <c r="AT249" s="4" t="str">
        <f>IF(AE249="","",IF(AND(ISNUMBER(N249),DK249&lt;8),VLOOKUP(AE249,NySs!$A$2:$G$28,DK249),""))</f>
        <v/>
      </c>
      <c r="AU249" s="4" t="str">
        <f>IF(AD249="","",IF(AND(ISNUMBER(N249),DK249&lt;9),VLOOKUP(AD249,NyEo!$A$2:$H$22,DK249),""))</f>
        <v/>
      </c>
      <c r="AV249" s="4" t="str">
        <f>IF(Q249="","",IF(AND(ISNUMBER(N249),DK249&gt;7),VLOOKUP(Q249,NyHt!$A$2:$K$17,DK249),""))</f>
        <v/>
      </c>
      <c r="AW249" s="4" t="str">
        <f>IF(R249="","",IF(ISNUMBER(N249),VLOOKUP(R249,NySiF!$A$2:$K$18,DK249),""))</f>
        <v/>
      </c>
      <c r="AX249" s="4" t="str">
        <f>IF(S249="","",IF(ISNUMBER(N249),VLOOKUP(S249,NySiB!$A$2:$K$16,DK249),""))</f>
        <v/>
      </c>
      <c r="AY249" s="4" t="str">
        <f>IF(T249="","",IF(ISNUMBER(N249),VLOOKUP(T249,NySiT!$A$2:$K$32,DK249),""))</f>
        <v/>
      </c>
      <c r="AZ249" s="4" t="str">
        <f>IF(Y249="","",IF(ISNUMBER(N249),VLOOKUP(Y249,NyVs!$A$2:$K$86,DK249),""))</f>
        <v/>
      </c>
      <c r="BA249" s="4" t="str">
        <f>IF(AI249="","",IF(ISNUMBER(N249),VLOOKUP(AI249,NyPp!$A$2:$K$202,DK249),""))</f>
        <v/>
      </c>
      <c r="BB249" s="4" t="str">
        <f>IF(AND(ISNUMBER(AJ249),ISNUMBER(AK249),ISNUMBER(AL249),ISNUMBER(AM249),DK249&lt;8),IF(COUNTIF(O249,0)+COUNTIF(P249,0)+COUNTIF(AA249,0)+COUNTIF(Z249,0)&gt;1,"",VLOOKUP(AJ249+AK249+AL249+AM249,NyIGS!$A$2:$K$78,DK249)),IF(AND(ISNUMBER(AJ249),ISNUMBER(AL249),ISNUMBER(AM249),ISNUMBER(AS249),DK249&gt;7),IF(COUNTIF(O249,0)+COUNTIF(AA249,0)+COUNTIF(Z249,0)+AND(COUNTIF(W249,0),COUNTIF(X249,0))&gt;1,"",VLOOKUP(AJ249+AL249+AM249+AS249,NyIGS!$A$2:$K$78,DK249)),""))</f>
        <v/>
      </c>
      <c r="BC249" s="4" t="str">
        <f>IF(AND(ISNUMBER(AJ249),ISNUMBER(AN249),ISNUMBER(AT249),DK249&lt;8),IF(COUNTIF(O249,0)+COUNTIF(U249,0)+COUNTIF(AE249,0)&gt;1,"",VLOOKUP(AJ249+AN249+AT249,NyIRS!$A$2:$K$59,DK249)),IF(AND(ISNUMBER(AJ249),ISNUMBER(AQ249),DK249&gt;7),IF(COUNTIF(O249,0)+COUNTIF(W249,0)&gt;1,"",VLOOKUP(AJ249+AQ249,NyIRS!$A$2:$K$59,DK249)),""))</f>
        <v/>
      </c>
      <c r="BD249" s="4" t="str">
        <f>IF(AND(ISNUMBER(AK249),ISNUMBER(AL249),ISNUMBER(AM249),DK249&lt;8),IF(COUNTIF(P249,0)+COUNTIF(AA249,0)+COUNTIF(Z249,0)&gt;1,"",VLOOKUP(AK249+AL249+AM249,NyIES!$A$2:$K$59,DK249)),IF(AND(ISNUMBER(AL249),ISNUMBER(AM249),ISNUMBER(AR249),DK249&gt;7),IF(COUNTIF(AA249,0)+COUNTIF(Z249,0)+COUNTIF(X249,0)&gt;1,"",VLOOKUP(AL249+AM249+AR249,NyIES!$A$2:$K$59,DK249)),""))</f>
        <v/>
      </c>
      <c r="BE249" s="4" t="str">
        <f>IF(AND(ISNUMBER(AJ249),ISNUMBER(AP249),ISNUMBER(AU249),DK249&lt;8),IF(COUNTIF(O249,0)+AND(COUNTIF(U249,0),COUNTIF(V249,0))+COUNTIF(AD249,0)&gt;1,"",VLOOKUP(AJ249+AP249+AU249,NyISI!$A$2:$K$59,DK249)),IF(AND(ISNUMBER(AS249),ISNUMBER(AU249),ISNUMBER(AV249),DK249=8),IF(COUNTIF(AD249,0)+COUNTIF(Q249,0)+AND(COUNTIF(W249,0),COUNTIF(X249,0))&gt;1,"",VLOOKUP(AS249+AU249+AV249,NyISI!$A$2:$K$59,DK249)),IF(AND(ISNUMBER(AS249),ISNUMBER(AV249),DK249&gt;8),IF(COUNTIF(Q249,0)+AND(COUNTIF(W249,0),COUNTIF(X249,0))&gt;1,"",VLOOKUP(AS249+AV249,NyISI!$A$2:$K$59,DK249)),"")))</f>
        <v/>
      </c>
      <c r="BF249" s="4" t="str">
        <f>IF(AND(ISNUMBER(AT249),ISNUMBER(AK249),ISNUMBER(AL249),ISNUMBER(AM249),DK249&lt;8),IF(COUNTIF(P249,0)+COUNTIF(AA249,0)+COUNTIF(Z249,0)+COUNTIF(AE249,0)&gt;1,"",VLOOKUP(AT249+AK249+AL249+AM249,NyISS!$A$2:$G$78,DK249)),"")</f>
        <v/>
      </c>
      <c r="BG249" s="4" t="str">
        <f>IF(AND(ISNUMBER(AJ249),ISNUMBER(AL249),ISNUMBER(AM249),DK249&gt;7),IF(COUNTIF(O249,0)+COUNTIF(AA249,0)+COUNTIF(Z249,0)&gt;1,"",VLOOKUP(AJ249+AL249+AM249,NyISM!$A$2:$K$59,DK249)),"")</f>
        <v/>
      </c>
      <c r="BH249" s="4" t="str">
        <f>IF(AND(ISNUMBER(AY249),ISNUMBER(AZ249)),IF(COUNTIF(T249,0)+COUNTIF(Y249,0)&gt;1,"",VLOOKUP(AY249+AZ249,NyIAM!$A$2:$K$40,DK249)),"")</f>
        <v/>
      </c>
      <c r="BJ249" s="4" t="str">
        <f>IF(ISNUMBER(BB249),VLOOKUP(BB249,Percentil!$A$2:$B$122,2,1),"")</f>
        <v/>
      </c>
      <c r="BK249" s="4" t="str">
        <f>IF(ISNUMBER(BC249),VLOOKUP(BC249,Percentil!$A$2:$B$122,2,1),"")</f>
        <v/>
      </c>
      <c r="BL249" s="4" t="str">
        <f>IF(ISNUMBER(BD249),VLOOKUP(BD249,Percentil!$A$2:$B$122,2,1),"")</f>
        <v/>
      </c>
      <c r="BM249" s="4" t="str">
        <f>IF(ISNUMBER(BE249),VLOOKUP(BE249,Percentil!$A$2:$B$122,2,1),"")</f>
        <v/>
      </c>
      <c r="BN249" s="4" t="str">
        <f>IF(ISNUMBER(BF249),VLOOKUP(BF249,Percentil!$A$2:$B$122,2,1),"")</f>
        <v/>
      </c>
      <c r="BO249" s="4" t="str">
        <f>IF(ISNUMBER(BG249),VLOOKUP(BG249,Percentil!$A$2:$B$122,2,1),"")</f>
        <v/>
      </c>
      <c r="BP249" s="4" t="str">
        <f>IF(ISNUMBER(BH249),VLOOKUP(BH249,Percentil!$A$2:$B$122,2,1),"")</f>
        <v/>
      </c>
      <c r="BQ249" s="4" t="str">
        <f>IF(AND(ISNUMBER(AJ249),ISNUMBER(DK249)),IF(AJ249-VLOOKUP(BI249,NyFi!$L$2:$V$4,DK249,1)&lt;1,1 &amp; " - " &amp; AJ249+VLOOKUP(BI249,NyFi!$L$2:$V$4,DK249,1),IF(AJ249+VLOOKUP(BI249,NyFi!$L$2:$V$4,DK249,1)&gt;19,AJ249-VLOOKUP(BI249,NyFi!$L$2:$V$4,DK249,1) &amp; " - " &amp; 19,AJ249-VLOOKUP(BI249,NyFi!$L$2:$V$4,DK249,1) &amp; " - " &amp; AJ249+VLOOKUP(BI249,NyFi!$L$2:$V$4,DK249,1))),"")</f>
        <v/>
      </c>
      <c r="BR249" s="4" t="str">
        <f>IF(AND(ISNUMBER(DK249),DK249&lt;8),IF(AND(ISNUMBER(AK249),ISNUMBER(DK249)),IF(AK249-VLOOKUP(BI249,NyGs!$L$2:$V$4,DK249,1)&lt;1,1 &amp; " - " &amp; AK249+VLOOKUP(BI249,NyGs!$L$2:$V$4,DK249,1),IF(AK249+VLOOKUP(BI249,NyGs!$L$2:$V$4,DK249,1)&gt;19,AK249-VLOOKUP(BI249,NyGs!$L$2:$V$4,DK249,1) &amp; " - " &amp; 19,AK249-VLOOKUP(BI249,NyGs!$L$2:$V$4,DK249,1) &amp; " - " &amp; AK249+VLOOKUP(BI249,NyGs!$L$2:$V$4,DK249,1))),""),"")</f>
        <v/>
      </c>
      <c r="BS249" s="4" t="str">
        <f>IF(AND(ISNUMBER(AL249),ISNUMBER(DK249)),IF(AL249-VLOOKUP(BI249,NyRm!$L$2:$V$4,DK249,1)&lt;1,1 &amp; " - " &amp; AL249+VLOOKUP(BI249,NyRm!$L$2:$V$4,DK249,1),IF(AL249+VLOOKUP(BI249,NyRm!$L$2:$V$4,DK249,1)&gt;19,AL249-VLOOKUP(BI249,NyRm!$L$2:$V$4,DK249,1) &amp; " - " &amp; 19,AL249-VLOOKUP(BI249,NyRm!$L$2:$V$4,DK249,1) &amp; " - " &amp; AL249+VLOOKUP(BI249,NyRm!$L$2:$V$4,DK249,1))),"")</f>
        <v/>
      </c>
      <c r="BT249" s="4" t="str">
        <f>IF(AND(ISNUMBER(AM249),ISNUMBER(DK249)),IF(AM249-VLOOKUP(BI249,NyFm!$L$2:$V$4,DK249,1)&lt;1,1 &amp; " - " &amp; AM249+VLOOKUP(BI249,NyFm!$L$2:$V$4,DK249,1),IF(AM249+VLOOKUP(BI249,NyFm!$L$2:$V$4,DK249,1)&gt;19,AM249-VLOOKUP(BI249,NyFm!$L$2:$V$4,DK249,1) &amp; " - " &amp; 19,AM249-VLOOKUP(BI249,NyFm!$L$2:$V$4,DK249,1) &amp; " - " &amp; AM249+VLOOKUP(BI249,NyFm!$L$2:$V$4,DK249,1))),"")</f>
        <v/>
      </c>
      <c r="BU249" s="4" t="str">
        <f>IF(AND(ISNUMBER(DK249),DK249&lt;8),IF(AND(ISNUMBER(AN249),ISNUMBER(DK249)),IF(AN249-VLOOKUP(BI249,NyLi1R!$L$2:$V$4,DK249,1)&lt;1,1 &amp; " - " &amp; AN249+VLOOKUP(BI249,NyLi1R!$L$2:$V$4,DK249,1),IF(AN249+VLOOKUP(BI249,NyLi1R!$L$2:$V$4,DK249,1)&gt;19,AN249-VLOOKUP(BI249,NyLi1R!$L$2:$V$4,DK249,1) &amp; " - " &amp; 19,AN249-VLOOKUP(BI249,NyLi1R!$L$2:$V$4,DK249,1) &amp; " - " &amp; AN249+VLOOKUP(BI249,NyLi1R!$L$2:$V$4,DK249,1))),""),"")</f>
        <v/>
      </c>
      <c r="BV249" s="4" t="str">
        <f>IF(AND(ISNUMBER(DK249),DK249&lt;8),IF(AND(ISNUMBER(AO249),ISNUMBER(DK249)),IF(AO249-VLOOKUP(BI249,NyLi1E!$L$2:$V$4,DK249,1)&lt;1,1 &amp; " - " &amp; AO249+VLOOKUP(BI249,NyLi1E!$L$2:$V$4,DK249,1),IF(AO249+VLOOKUP(BI249,NyLi1E!$L$2:$V$4,DK249,1)&gt;19,AO249-VLOOKUP(BI249,NyLi1E!$L$2:$V$4,DK249,1) &amp; " - " &amp; 19,AO249-VLOOKUP(BI249,NyLi1E!$L$2:$V$4,DK249,1) &amp; " - " &amp; AO249+VLOOKUP(BI249,NyLi1E!$L$2:$V$4,DK249,1))),""),"")</f>
        <v/>
      </c>
      <c r="BW249" s="4" t="str">
        <f>IF(AND(ISNUMBER(DK249),DK249&lt;8),IF(AND(ISNUMBER(AP249),ISNUMBER(DK249)),IF(AP249-VLOOKUP(BI249,NyLi1T!$L$2:$V$4,DK249,1)&lt;1,1 &amp; " - " &amp; AP249+VLOOKUP(BI249,NyLi1T!$L$2:$V$4,DK249,1),IF(AP249+VLOOKUP(BI249,NyLi1T!$L$2:$V$4,DK249,1)&gt;19,AP249-VLOOKUP(BI249,NyLi1T!$L$2:$V$4,DK249,1) &amp; " - " &amp; 19,AP249-VLOOKUP(BI249,NyLi1T!$L$2:$V$4,DK249,1) &amp; " - " &amp; AP249+VLOOKUP(BI249,NyLi1T!$L$2:$V$4,DK249,1))),""),"")</f>
        <v/>
      </c>
      <c r="BX249" s="4" t="str">
        <f>IF(AND(ISNUMBER(DK249),DK249&gt;7),IF(AND(ISNUMBER(AQ249),ISNUMBER(DK249)),IF(AQ249-VLOOKUP(BI249,NyLi2R!$L$2:$V$4,DK249,1)&lt;1,1 &amp; " - " &amp; AQ249+VLOOKUP(BI249,NyLi2R!$L$2:$V$4,DK249,1),IF(AQ249+VLOOKUP(BI249,NyLi2R!$L$2:$V$4,DK249,1)&gt;19,AQ249-VLOOKUP(BI249,NyLi2R!$L$2:$V$4,DK249,1) &amp; " - " &amp; 19,AQ249-VLOOKUP(BI249,NyLi2R!$L$2:$V$4,DK249,1) &amp; " - " &amp; AQ249+VLOOKUP(BI249,NyLi2R!$L$2:$V$4,DK249,1))),""),"")</f>
        <v/>
      </c>
      <c r="BY249" s="4" t="str">
        <f>IF(AND(ISNUMBER(DK249),DK249&gt;7),IF(AND(ISNUMBER(AR249),ISNUMBER(DK249)),IF(AR249-VLOOKUP(BI249,NyLi2E!$L$2:$V$4,DK249,1)&lt;1,1 &amp; " - " &amp; AR249+VLOOKUP(BI249,NyLi2E!$L$2:$V$4,DK249,1),IF(AR249+VLOOKUP(BI249,NyLi2E!$L$2:$V$4,DK249,1)&gt;19,AR249-VLOOKUP(BI249,NyLi2E!$L$2:$V$4,DK249,1) &amp; " - " &amp; 19,AR249-VLOOKUP(BI249,NyLi2E!$L$2:$V$4,DK249,1) &amp; " - " &amp; AR249+VLOOKUP(BI249,NyLi2E!$L$2:$V$4,DK249,1))),""),"")</f>
        <v/>
      </c>
      <c r="BZ249" s="4" t="str">
        <f>IF(AND(ISNUMBER(DK249),DK249&gt;7),IF(AND(ISNUMBER(AS249),ISNUMBER(DK249)),IF(AS249-VLOOKUP(BI249,NyLi2T!$L$2:$V$4,DK249,1)&lt;1,1 &amp; " - " &amp; AS249+VLOOKUP(BI249,NyLi2T!$L$2:$V$4,DK249,1),IF(AS249+VLOOKUP(BI249,NyLi2T!$L$2:$V$4,DK249,1)&gt;19,AS249-VLOOKUP(BI249,NyLi2T!$L$2:$V$4,DK249,1) &amp; " - " &amp; 19,AS249-VLOOKUP(BI249,NyLi2T!$L$2:$V$4,DK249,1) &amp; " - " &amp; AS249+VLOOKUP(BI249,NyLi2T!$L$2:$V$4,DK249,1))),""),"")</f>
        <v/>
      </c>
      <c r="CA249" s="4" t="str">
        <f>IF(AND(ISNUMBER(DK249),DK249&lt;8),IF(AND(ISNUMBER(AT249),ISNUMBER(DK249)),IF(AT249-VLOOKUP(BI249,NySs!$L$2:$V$4,DK249,1)&lt;1,1 &amp; " - " &amp; AT249+VLOOKUP(BI249,NySs!$L$2:$V$4,DK249,1),IF(AT249+VLOOKUP(BI249,NySs!$L$2:$V$4,DK249,1)&gt;19,AT249-VLOOKUP(BI249,NySs!$L$2:$V$4,DK249,1) &amp; " - " &amp; 19,AT249-VLOOKUP(BI249,NySs!$L$2:$V$4,DK249,1) &amp; " - " &amp; AT249+VLOOKUP(BI249,NySs!$L$2:$V$4,DK249,1))),""),"")</f>
        <v/>
      </c>
      <c r="CB249" s="4" t="str">
        <f>IF(AND(ISNUMBER(DK249),DK249&lt;9),IF(AND(ISNUMBER(AU249),ISNUMBER(DK249)),IF(AU249-VLOOKUP(BI249,NyEo!$L$2:$V$4,DK249,1)&lt;1,1 &amp; " - " &amp; AU249+VLOOKUP(BI249,NyEo!$L$2:$V$4,DK249,1),IF(AU249+VLOOKUP(BI249,NyEo!$L$2:$V$4,DK249,1)&gt;19,AU249-VLOOKUP(BI249,NyEo!$L$2:$V$4,DK249,1) &amp; " - " &amp; 19,AU249-VLOOKUP(BI249,NyEo!$L$2:$V$4,DK249,1) &amp; " - " &amp; AU249+VLOOKUP(BI249,NyEo!$L$2:$V$4,DK249,1))),""),"")</f>
        <v/>
      </c>
      <c r="CC249" s="4" t="str">
        <f>IF(AND(ISNUMBER(DK249),DK249&gt;7),IF(AND(ISNUMBER(AV249),ISNUMBER(DK249)),IF(AV249-VLOOKUP(BI249,NyHt!$L$2:$V$4,DK249,1)&lt;1,1 &amp; " - " &amp; AV249+VLOOKUP(BI249,NyHt!$L$2:$V$4,DK249,1),IF(AV249+VLOOKUP(BI249,NyHt!$L$2:$V$4,DK249,1)&gt;19,AV249-VLOOKUP(BI249,NyHt!$L$2:$V$4,DK249,1) &amp; " - " &amp; 19,AV249-VLOOKUP(BI249,NyHt!$L$2:$V$4,DK249,1) &amp; " - " &amp; AV249+VLOOKUP(BI249,NyHt!$L$2:$V$4,DK249,1))),""),"")</f>
        <v/>
      </c>
      <c r="CD249" s="4" t="str">
        <f>IF(AND(ISNUMBER(AW249),ISNUMBER(DK249)),IF(AW249-VLOOKUP(BI249,NySiF!$L$2:$V$4,DK249,1)&lt;1,1 &amp; " - " &amp; AW249+VLOOKUP(BI249,NySiF!$L$2:$V$4,DK249,1),IF(AW249+VLOOKUP(BI249,NySiF!$L$2:$V$4,DK249,1)&gt;19,AW249-VLOOKUP(BI249,NySiF!$L$2:$V$4,DK249,1) &amp; " - " &amp; 19,AW249-VLOOKUP(BI249,NySiF!$L$2:$V$4,DK249,1) &amp; " - " &amp; AW249+VLOOKUP(BI249,NySiF!$L$2:$V$4,DK249,1))),"")</f>
        <v/>
      </c>
      <c r="CE249" s="4" t="str">
        <f>IF(AND(ISNUMBER(AX249),ISNUMBER(DK249)),IF(AX249-VLOOKUP(BI249,NySiB!$L$2:$V$4,DK249,1)&lt;1,1 &amp; " - " &amp; AX249+VLOOKUP(BI249,NySiB!$L$2:$V$4,DK249,1),IF(AX249+VLOOKUP(BI249,NySiB!$L$2:$V$4,DK249,1)&gt;19,AX249-VLOOKUP(BI249,NySiB!$L$2:$V$4,DK249,1) &amp; " - " &amp; 19,AX249-VLOOKUP(BI249,NySiB!$L$2:$V$4,DK249,1) &amp; " - " &amp; AX249+VLOOKUP(BI249,NySiB!$L$2:$V$4,DK249,1))),"")</f>
        <v/>
      </c>
      <c r="CF249" s="4" t="str">
        <f>IF(AND(ISNUMBER(AY249),ISNUMBER(DK249)),IF(AY249-VLOOKUP(BI249,NySiT!$L$2:$V$4,DK249,1)&lt;1,1 &amp; " - " &amp; AY249+VLOOKUP(BI249,NySiT!$L$2:$V$4,DK249,1),IF(AY249+VLOOKUP(BI249,NySiT!$L$2:$V$4,DK249,1)&gt;19,AY249-VLOOKUP(BI249,NySiT!$L$2:$V$4,DK249,1) &amp; " - " &amp; 19,AY249-VLOOKUP(BI249,NySiT!$L$2:$V$4,DK249,1) &amp; " - " &amp; AY249+VLOOKUP(BI249,NySiT!$L$2:$V$4,DK249,1))),"")</f>
        <v/>
      </c>
      <c r="CG249" s="4" t="str">
        <f>IF(AND(ISNUMBER(AZ249),ISNUMBER(DK249)),IF(AZ249-VLOOKUP(BI249,NyVs!$L$2:$V$4,DK249,1)&lt;1,1 &amp; " - " &amp; AZ249+VLOOKUP(BI249,NyVs!$L$2:$V$4,DK249,1),IF(AZ249+VLOOKUP(BI249,NyVs!$L$2:$V$4,DK249,1)&gt;19,AZ249-VLOOKUP(BI249,NyVs!$L$2:$V$4,DK249,1) &amp; " - " &amp; 19,AZ249-VLOOKUP(BI249,NyVs!$L$2:$V$4,DK249,1) &amp; " - " &amp; AZ249+VLOOKUP(BI249,NyVs!$L$2:$V$4,DK249,1))),"")</f>
        <v/>
      </c>
      <c r="CH249" s="4" t="str">
        <f>IF(AND(ISNUMBER(BA249),ISNUMBER(DK249)),IF(BA249-VLOOKUP(BI249,NyPp!$L$2:$V$4,DK249,1)&lt;1,1 &amp; " - " &amp; BA249+VLOOKUP(BI249,NyPp!$L$2:$V$4,DK249,1),IF(BA249+VLOOKUP(BI249,NyPp!$L$2:$V$4,DK249,1)&gt;19,BA249-VLOOKUP(BI249,NyPp!$L$2:$V$4,DK249,1) &amp; " - " &amp; 19,BA249-VLOOKUP(BI249,NyPp!$L$2:$V$4,DK249,1) &amp; " - " &amp; BA249+VLOOKUP(BI249,NyPp!$L$2:$V$4,DK249,1))),"")</f>
        <v/>
      </c>
      <c r="CI249" s="4" t="str">
        <f>IF(AND(ISNUMBER(BB249),ISNUMBER(DK249)),IF(BB249-VLOOKUP(BI249,NyIGS!$L$2:$V$4,DK249,1)&lt;40,40 &amp; " - " &amp; BB249+VLOOKUP(BI249,NyIGS!$L$2:$V$4,DK249,1),IF(BB249+VLOOKUP(BI249,NyIGS!$L$2:$V$4,DK249,1)&gt;160,BB249-VLOOKUP(BI249,NyIGS!$L$2:$V$4,DK249,1) &amp; " - " &amp; 160,BB249-VLOOKUP(BI249,NyIGS!$L$2:$V$4,DK249,1) &amp; " - " &amp; BB249+VLOOKUP(BI249,NyIGS!$L$2:$V$4,DK249,1))),"")</f>
        <v/>
      </c>
      <c r="CJ249" s="4" t="str">
        <f>IF(AND(ISNUMBER(BC249),ISNUMBER(DK249)),IF(BC249-VLOOKUP(BI249,NyIRS!$L$2:$V$4,DK249,1)&lt;40,40 &amp; " - " &amp; BC249+VLOOKUP(BI249,NyIRS!$L$2:$V$4,DK249,1),IF(BC249+VLOOKUP(BI249,NyIRS!$L$2:$V$4,DK249,1)&gt;160,BC249-VLOOKUP(BI249,NyIRS!$L$2:$V$4,DK249,1) &amp; " - " &amp; 160,BC249-VLOOKUP(BI249,NyIRS!$L$2:$V$4,DK249,1) &amp; " - " &amp; BC249+VLOOKUP(BI249,NyIRS!$L$2:$V$4,DK249,1))),"")</f>
        <v/>
      </c>
      <c r="CK249" s="4" t="str">
        <f>IF(AND(ISNUMBER(BD249),ISNUMBER(DK249)),IF(BD249-VLOOKUP(BI249,NyIES!$L$2:$V$4,DK249,1)&lt;40,40 &amp; " - " &amp; BD249+VLOOKUP(BI249,NyIES!$L$2:$V$4,DK249,1),IF(BD249+VLOOKUP(BI249,NyIES!$L$2:$V$4,DK249,1)&gt;160,BD249-VLOOKUP(BI249,NyIES!$L$2:$V$4,DK249,1) &amp; " - " &amp; 160,BD249-VLOOKUP(BI249,NyIES!$L$2:$V$4,DK249,1) &amp; " - " &amp; BD249+VLOOKUP(BI249,NyIES!$L$2:$V$4,DK249,1))),"")</f>
        <v/>
      </c>
      <c r="CL249" s="4" t="str">
        <f>IF(AND(ISNUMBER(BE249),ISNUMBER(DK249)),IF(BE249-VLOOKUP(BI249,NyISI!$L$2:$V$4,DK249,1)&lt;40,40 &amp; " - " &amp; BE249+VLOOKUP(BI249,NyISI!$L$2:$V$4,DK249,1),IF(BE249+VLOOKUP(BI249,NyISI!$L$2:$V$4,DK249,1)&gt;160,BE249-VLOOKUP(BI249,NyISI!$L$2:$V$4,DK249,1) &amp; " - " &amp; 160,BE249-VLOOKUP(BI249,NyISI!$L$2:$V$4,DK249,1) &amp; " - " &amp; BE249+VLOOKUP(BI249,NyISI!$L$2:$V$4,DK249,1))),"")</f>
        <v/>
      </c>
      <c r="CM249" s="4" t="str">
        <f>IF(AND(ISNUMBER(DK249),DK249&lt;8),IF(AND(ISNUMBER(BF249),ISNUMBER(DK249)),IF(BF249-VLOOKUP(BI249,NyISS!$L$2:$V$4,DK249,1)&lt;40,40 &amp; " - " &amp; BF249+VLOOKUP(BI249,NyISS!$L$2:$V$4,DK249,1),IF(BF249+VLOOKUP(BI249,NyISS!$L$2:$V$4,DK249,1)&gt;160,BF249-VLOOKUP(BI249,NyISS!$L$2:$V$4,DK249,1) &amp; " - " &amp; 160,BF249-VLOOKUP(BI249,NyISS!$L$2:$V$4,DK249,1) &amp; " - " &amp; BF249+VLOOKUP(BI249,NyISS!$L$2:$V$4,DK249,1))),""),"")</f>
        <v/>
      </c>
      <c r="CN249" s="4" t="str">
        <f>IF(AND(ISNUMBER(DK249),DK249&gt;7),IF(AND(ISNUMBER(BG249),ISNUMBER(DK249)),IF(BG249-VLOOKUP(BI249,NyISM!$L$2:$V$4,DK249,1)&lt;40,40 &amp; " - " &amp; BG249+VLOOKUP(BI249,NyISM!$L$2:$V$4,DK249,1),IF(BG249+VLOOKUP(BI249,NyISM!$L$2:$V$4,DK249,1)&gt;160,BG249-VLOOKUP(BI249,NyISM!$L$2:$V$4,DK249,1) &amp; " - " &amp; 160,BG249-VLOOKUP(BI249,NyISM!$L$2:$V$4,DK249,1) &amp; " - " &amp; BG249+VLOOKUP(BI249,NyISM!$L$2:$V$4,DK249,1))),""),"")</f>
        <v/>
      </c>
      <c r="CO249" s="4" t="str">
        <f>IF(AND(ISNUMBER(BH249),ISNUMBER(DK249)),IF(BH249-VLOOKUP(BI249,NyIAM!$L$2:$V$4,DK249,1)&lt;40,40 &amp; " - " &amp; BH249+VLOOKUP(BI249,NyIAM!$L$2:$V$4,DK249,1),IF(BH249+VLOOKUP(BI249,NyIAM!$L$2:$V$4,DK249,1)&gt;160,BH249-VLOOKUP(BI249,NyIAM!$L$2:$V$4,DK249,1) &amp; " - " &amp; 160,BH249-VLOOKUP(BI249,NyIAM!$L$2:$V$4,DK249,1) &amp; " - " &amp; BH249+VLOOKUP(BI249,NyIAM!$L$2:$V$4,DK249,1))),"")</f>
        <v/>
      </c>
      <c r="CP249" s="4" t="str">
        <f>IF(AF249="","",IF(AND(ISNUMBER(AF249),ISNUMBER(DK249)),IF(VLOOKUP(AF249,NyOm!$A$2:$K$30,DK249,1)=1,"Onormalt få ord",IF(VLOOKUP(AF249,NyOm!$A$2:$K$30,DK249,1)=2,"Färre antal ord än normalt",IF(VLOOKUP(AF249,NyOm!$A$2:$K$30,DK249,1)=3,"Normalt antal ord","")))))</f>
        <v/>
      </c>
      <c r="CQ249" s="4" t="str">
        <f>IF(AB249="","",IF(AND(ISNUMBER(AB249),ISNUMBER(DK249)),IF(VLOOKUP(AB249,NyPbTid!$A$2:$K$218,DK249,1)=1,"Onormalt lång tidsåtgång",IF(VLOOKUP(AB249,NyPbTid!$A$2:$K$218,DK249,1)=2,"Långsammare än normalt",IF(VLOOKUP(AB249,NyPbTid!$A$2:$K$218,DK249,1)=3,"Normal tidsåtgång","")))))</f>
        <v/>
      </c>
      <c r="CR249" s="4" t="str">
        <f>IF(AC249="","",IF(AND(ISNUMBER(AC249),ISNUMBER(DK249)),IF(VLOOKUP(AC249,NyPbFel!$A$2:$K$18,DK249,1)=1,"Onormalt antal fel",IF(VLOOKUP(AC249,NyPbFel!$A$2:$K$18,DK249,1)=2,"Fler fel än normalt",IF(VLOOKUP(AC249,NyPbFel!$A$2:$K$18,DK249,1)=3,"Normalt antal fel","")))))</f>
        <v/>
      </c>
      <c r="CS249" s="4" t="str">
        <f t="shared" si="72"/>
        <v/>
      </c>
      <c r="CT249" s="4" t="str">
        <f>IF(OR(ISNUMBER(CS249),CS249="0**"),IF(ISNUMBER(CS249),CS249/ABS(CS249)*VLOOKUP(1,SignDiff!$A$3:$K$4,DK249,1),VLOOKUP(1,SignDiff!$A$3:$K$4,DK249,1)),"")</f>
        <v/>
      </c>
      <c r="CU249" s="4" t="str">
        <f>IF(OR(ISNUMBER(CS249),CS249="0**"),IF(ISNUMBER(CS249),CS249/ABS(CS249)*VLOOKUP(1,SignDiff!$A$7:$K$8,DK249,1),VLOOKUP(1,SignDiff!$A$7:$K$8,DK249,1)),"")</f>
        <v/>
      </c>
      <c r="CV249" s="4" t="str">
        <f t="shared" si="73"/>
        <v/>
      </c>
      <c r="CW249" s="4" t="str">
        <f t="shared" si="74"/>
        <v/>
      </c>
      <c r="CX249" s="4" t="str">
        <f>IF(OR(ISNUMBER(CS249),CS249="0**"),IF(CS249="0**",VLOOKUP(0,'IRS-IES'!$A$2:$C$43,2,1),IF(CS249&lt;0,VLOOKUP(ABS(CS249),'IRS-IES'!$A$2:$C$43,2,1),VLOOKUP(ABS(CS249),'IRS-IES'!$A$2:$C$43,3,1))),"")</f>
        <v/>
      </c>
      <c r="CY249" s="4" t="str">
        <f t="shared" si="75"/>
        <v/>
      </c>
      <c r="CZ249" s="4" t="str">
        <f>IF(OR(ISNUMBER(CY249),CY249="0**"),IF(ISNUMBER(CY249),CY249/ABS(CY249)*VLOOKUP(2,SignDiff!$A$3:$K$4,DK249,1),VLOOKUP(2,SignDiff!$A$3:$K$4,DK249,1)),"")</f>
        <v/>
      </c>
      <c r="DA249" s="4" t="str">
        <f>IF(OR(ISNUMBER(CY249),CY249="0**"),IF(ISNUMBER(CY249),CY249/ABS(CY249)*VLOOKUP(2,SignDiff!$A$7:$K$8,DK249,1),VLOOKUP(2,SignDiff!$A$7:$K$8,DK249,1)),"")</f>
        <v/>
      </c>
      <c r="DB249" s="4" t="str">
        <f t="shared" si="76"/>
        <v/>
      </c>
      <c r="DC249" s="4" t="str">
        <f t="shared" si="77"/>
        <v/>
      </c>
      <c r="DD249" s="4" t="str">
        <f>IF(OR(ISNUMBER(CY249),CY249="0**"),IF(CY249="0**",VLOOKUP(0,'ISI-ISS'!$A$2:$C$43,2,1),IF(CY249&lt;0,VLOOKUP(ABS(CY249),'ISI-ISS'!$A$2:$C$43,2,1),VLOOKUP(ABS(CY249),'ISI-ISS'!$A$2:$C$43,3,1))),"")</f>
        <v/>
      </c>
      <c r="DE249" s="4" t="str">
        <f t="shared" si="78"/>
        <v/>
      </c>
      <c r="DF249" s="4" t="str">
        <f>IF(OR(ISNUMBER(DE249),DE249="0**"),IF(ISNUMBER(DE249),DE249/ABS(DE249)*VLOOKUP(2,SignDiff!$A$3:$K$4,DK249,1),VLOOKUP(2,SignDiff!$A$3:$K$4,DK249,1)),"")</f>
        <v/>
      </c>
      <c r="DG249" s="4" t="str">
        <f>IF(OR(ISNUMBER(DE249),DE249="0**"),IF(ISNUMBER(DE249),DE249/ABS(DE249)*VLOOKUP(2,SignDiff!$A$7:$K$8,DK249,1),VLOOKUP(2,SignDiff!$A$7:$K$8,DK249,1)),"")</f>
        <v/>
      </c>
      <c r="DH249" s="4" t="str">
        <f t="shared" si="79"/>
        <v/>
      </c>
      <c r="DI249" s="4" t="str">
        <f t="shared" si="80"/>
        <v/>
      </c>
      <c r="DJ249" s="4" t="str">
        <f>IF(OR(ISNUMBER(DE249),DE249="0**"),IF(DE249="0**",VLOOKUP(0,'ISI-ISM'!$A$2:$C$43,2,1),IF(DE249&lt;0,VLOOKUP(ABS(DE249),'ISI-ISM'!$A$2:$C$43,2,1),VLOOKUP(ABS(DE249),'ISI-ISM'!$A$2:$C$43,3,1))),"")</f>
        <v/>
      </c>
      <c r="DK249" s="4" t="str">
        <f>IF(ISERROR(VLOOKUP(N249,age!$A$2:$C$11,2,1)),"",VLOOKUP(N249,age!$A$2:$C$11,2,1))</f>
        <v/>
      </c>
      <c r="DL249" s="4" t="str">
        <f>IF(ISERROR(VLOOKUP(N249,age!$A$2:$C$11,3,1)),"",VLOOKUP(N249,age!$A$2:$C$11,3,1))</f>
        <v/>
      </c>
      <c r="DM249" s="4">
        <f t="shared" si="67"/>
        <v>0</v>
      </c>
      <c r="DN249" s="4">
        <f t="shared" si="68"/>
        <v>0</v>
      </c>
      <c r="DO249" s="4">
        <f t="shared" si="69"/>
        <v>0</v>
      </c>
      <c r="DP249" s="4">
        <f t="shared" si="70"/>
        <v>0</v>
      </c>
      <c r="DQ249" s="4">
        <f t="shared" si="71"/>
        <v>0</v>
      </c>
      <c r="DR249" s="9" t="str">
        <f t="shared" si="81"/>
        <v/>
      </c>
      <c r="DS249" s="9" t="str">
        <f t="shared" si="82"/>
        <v/>
      </c>
      <c r="DT249" s="9" t="str">
        <f t="shared" si="83"/>
        <v/>
      </c>
      <c r="DU249" s="9" t="str">
        <f t="shared" si="84"/>
        <v/>
      </c>
      <c r="DV249" s="9" t="str">
        <f t="shared" si="85"/>
        <v/>
      </c>
      <c r="DW249" s="9" t="str">
        <f t="shared" si="86"/>
        <v/>
      </c>
      <c r="DX249" s="9" t="str">
        <f t="shared" si="87"/>
        <v/>
      </c>
      <c r="DY249" s="9" t="str">
        <f>IF(AND(ISNUMBER(AJ249),ISNUMBER(DK249)),IF(AJ249-VLOOKUP(BI249,NyFi!$L$2:$V$4,DK249,1)&lt;1,1,AJ249-VLOOKUP(BI249,NyFi!$L$2:$V$4,DK249,1)),"")</f>
        <v/>
      </c>
      <c r="DZ249" s="9" t="str">
        <f>IF(AND(ISNUMBER(DK249),DK249&lt;8),IF(AND(ISNUMBER(AK249),ISNUMBER(DK249)),IF(AK249-VLOOKUP(BI249,NyGs!$L$2:$V$4,DK249,1)&lt;1,1,AK249-VLOOKUP(BI249,NyGs!$L$2:$V$4,DK249,1)),""),"")</f>
        <v/>
      </c>
      <c r="EA249" s="9" t="str">
        <f>IF(AND(ISNUMBER(AL249),ISNUMBER(DK249)),IF(AL249-VLOOKUP(BI249,NyRm!$L$2:$V$4,DK249,1)&lt;1,1,AL249-VLOOKUP(BI249,NyRm!$L$2:$V$4,DK249,1)),"")</f>
        <v/>
      </c>
      <c r="EB249" s="9" t="str">
        <f>IF(AND(ISNUMBER(AM249),ISNUMBER(DK249)),IF(AM249-VLOOKUP(BI249,NyFm!$L$2:$V$4,DK249,1)&lt;1,1,AM249-VLOOKUP(BI249,NyFm!$L$2:$V$4,DK249,1)),"")</f>
        <v/>
      </c>
      <c r="EC249" s="9" t="str">
        <f>IF(AND(ISNUMBER(DK249),DK249&lt;8),IF(AND(ISNUMBER(AN249),ISNUMBER(DK249)),IF(AN249-VLOOKUP(BI249,NyLi1R!$L$2:$V$4,DK249,1)&lt;1,1,AN249-VLOOKUP(BI249,NyLi1R!$L$2:$V$4,DK249,1)),""),"")</f>
        <v/>
      </c>
      <c r="ED249" s="9" t="str">
        <f>IF(AND(ISNUMBER(DK249),DK249&lt;8),IF(AND(ISNUMBER(AO249),ISNUMBER(DK249)),IF(AO249-VLOOKUP(BI249,NyLi1E!$L$2:$V$4,DK249,1)&lt;1,1,AO249-VLOOKUP(BI249,NyLi1E!$L$2:$V$4,DK249,1)),""),"")</f>
        <v/>
      </c>
      <c r="EE249" s="9" t="str">
        <f>IF(AND(ISNUMBER(DK249),DK249&lt;8),IF(AND(ISNUMBER(AP249),ISNUMBER(DK249)),IF(AP249-VLOOKUP(BI249,NyLi1T!$L$2:$V$4,DK249,1)&lt;1,1,AP249-VLOOKUP(BI249,NyLi1T!$L$2:$V$4,DK249,1)),""),"")</f>
        <v/>
      </c>
      <c r="EF249" s="9" t="str">
        <f>IF(AND(ISNUMBER(DK249),DK249&gt;7),IF(AND(ISNUMBER(AQ249),ISNUMBER(DK249)),IF(AQ249-VLOOKUP(BI249,NyLi2R!$L$2:$V$4,DK249,1)&lt;1,1,AQ249-VLOOKUP(BI249,NyLi2R!$L$2:$V$4,DK249,1)),""),"")</f>
        <v/>
      </c>
      <c r="EG249" s="9" t="str">
        <f>IF(AND(ISNUMBER(DK249),DK249&gt;7),IF(AND(ISNUMBER(AR249),ISNUMBER(DK249)),IF(AR249-VLOOKUP(BI249,NyLi2E!$L$2:$V$4,DK249,1)&lt;1,1,AR249-VLOOKUP(BI249,NyLi2E!$L$2:$V$4,DK249,1)),""),"")</f>
        <v/>
      </c>
      <c r="EH249" s="9" t="str">
        <f>IF(AND(ISNUMBER(DK249),DK249&gt;7),IF(AND(ISNUMBER(AS249),ISNUMBER(DK249)),IF(AS249-VLOOKUP(BI249,NyLi2T!$L$2:$V$4,DK249,1)&lt;1,1,AS249-VLOOKUP(BI249,NyLi2T!$L$2:$V$4,DK249,1)),""),"")</f>
        <v/>
      </c>
      <c r="EI249" s="9" t="str">
        <f>IF(AND(ISNUMBER(DK249),DK249&lt;8),IF(AND(ISNUMBER(AT249),ISNUMBER(DK249)),IF(AT249-VLOOKUP(BI249,NySs!$L$2:$V$4,DK249,1)&lt;1,1,AT249-VLOOKUP(BI249,NySs!$L$2:$V$4,DK249,1)),""),"")</f>
        <v/>
      </c>
      <c r="EJ249" s="9" t="str">
        <f>IF(AND(ISNUMBER(DK249),DK249&lt;9),IF(AND(ISNUMBER(AU249),ISNUMBER(DK249)),IF(AU249-VLOOKUP(BI249,NyEo!$L$2:$V$4,DK249,1)&lt;1,1,AU249-VLOOKUP(BI249,NyEo!$L$2:$V$4,DK249,1)),""),"")</f>
        <v/>
      </c>
      <c r="EK249" s="9" t="str">
        <f>IF(AND(ISNUMBER(DK249),DK249&gt;7),IF(AND(ISNUMBER(AV249),ISNUMBER(DK249)),IF(AV249-VLOOKUP(BI249,NyHt!$L$2:$V$4,DK249,1)&lt;1,1,AV249-VLOOKUP(BI249,NyHt!$L$2:$V$4,DK249,1)),""),"")</f>
        <v/>
      </c>
      <c r="EL249" s="9" t="str">
        <f>IF(AND(ISNUMBER(AW249),ISNUMBER(DK249)),IF(AW249-VLOOKUP(BI249,NySiF!$L$2:$V$4,DK249,1)&lt;1,1,AW249-VLOOKUP(BI249,NySiF!$L$2:$V$4,DK249,1)),"")</f>
        <v/>
      </c>
      <c r="EM249" s="9" t="str">
        <f>IF(AND(ISNUMBER(AX249),ISNUMBER(DK249)),IF(AX249-VLOOKUP(BI249,NySiB!$L$2:$V$4,DK249,1)&lt;1,1,AX249-VLOOKUP(BI249,NySiB!$L$2:$V$4,DK249,1)),"")</f>
        <v/>
      </c>
      <c r="EN249" s="9" t="str">
        <f>IF(AND(ISNUMBER(AY249),ISNUMBER(DK249)),IF(AY249-VLOOKUP(BI249,NySiT!$L$2:$V$4,DK249,1)&lt;1,1,AY249-VLOOKUP(BI249,NySiT!$L$2:$V$4,DK249,1)),"")</f>
        <v/>
      </c>
      <c r="EO249" s="9" t="str">
        <f>IF(AND(ISNUMBER(AZ249),ISNUMBER(DK249)),IF(AZ249-VLOOKUP(BI249,NyVs!$L$2:$V$4,DK249,1)&lt;1,1,AZ249-VLOOKUP(BI249,NyVs!$L$2:$V$4,DK249,1)),"")</f>
        <v/>
      </c>
      <c r="EP249" s="9" t="str">
        <f>IF(AND(ISNUMBER(BA249),ISNUMBER(DK249)),IF(BA249-VLOOKUP(BI249,NyPp!$L$2:$V$4,DK249,1)&lt;1,1,BA249-VLOOKUP(BI249,NyPp!$L$2:$V$4,DK249,1)),"")</f>
        <v/>
      </c>
      <c r="EQ249" s="9" t="str">
        <f>IF(AND(ISNUMBER(BB249),ISNUMBER(DK249)),IF(BB249-VLOOKUP(BI249,NyIGS!$L$2:$V$4,DK249,1)&lt;40,40,BB249-VLOOKUP(BI249,NyIGS!$L$2:$V$4,DK249,1)),"")</f>
        <v/>
      </c>
      <c r="ER249" s="9" t="str">
        <f>IF(AND(ISNUMBER(BC249),ISNUMBER(DK249)),IF(BC249-VLOOKUP(BI249,NyIRS!$L$2:$V$4,DK249,1)&lt;40,40,BC249-VLOOKUP(BI249,NyIRS!$L$2:$V$4,DK249,1)),"")</f>
        <v/>
      </c>
      <c r="ES249" s="9" t="str">
        <f>IF(AND(ISNUMBER(BD249),ISNUMBER(DK249)),IF(BD249-VLOOKUP(BI249,NyIES!$L$2:$V$4,DK249,1)&lt;40,40,BD249-VLOOKUP(BI249,NyIES!$L$2:$V$4,DK249,1)),"")</f>
        <v/>
      </c>
      <c r="ET249" s="9" t="str">
        <f>IF(AND(ISNUMBER(BE249),ISNUMBER(DK249)),IF(BE249-VLOOKUP(BI249,NyISI!$L$2:$V$4,DK249,1)&lt;40,40,BE249-VLOOKUP(BI249,NyISI!$L$2:$V$4,DK249,1)),"")</f>
        <v/>
      </c>
      <c r="EU249" s="9" t="str">
        <f>IF(AND(ISNUMBER(DK249),DK249&lt;8),IF(AND(ISNUMBER(BF249),ISNUMBER(DK249)),IF(BF249-VLOOKUP(BI249,NyISS!$L$2:$V$4,DK249,1)&lt;40,40,BF249-VLOOKUP(BI249,NyISS!$L$2:$V$4,DK249,1)),""),"")</f>
        <v/>
      </c>
      <c r="EV249" s="9" t="str">
        <f>IF(AND(ISNUMBER(DK249),DK249&gt;7),IF(AND(ISNUMBER(BG249),ISNUMBER(DK249)),IF(BG249-VLOOKUP(BI249,NyISM!$L$2:$V$4,DK249,1)&lt;40,40,BG249-VLOOKUP(BI249,NyISM!$L$2:$V$4,DK249,1)),""),"")</f>
        <v/>
      </c>
      <c r="EW249" s="9" t="str">
        <f>IF(AND(ISNUMBER(BH249),ISNUMBER(DK249)),IF(BH249-VLOOKUP(BI249,NyIAM!$L$2:$V$4,DK249,1)&lt;40,40,BH249-VLOOKUP(BI249,NyIAM!$L$2:$V$4,DK249,1)),"")</f>
        <v/>
      </c>
      <c r="EX249" s="9" t="str">
        <f>IF(AND(ISNUMBER(AJ249),ISNUMBER(DK249)),IF(AJ249+VLOOKUP(BI249,NyFi!$L$2:$V$4,DK249,1)&gt;19,19,AJ249+VLOOKUP(BI249,NyFi!$L$2:$V$4,DK249,1)),"")</f>
        <v/>
      </c>
      <c r="EY249" s="9" t="str">
        <f>IF(AND(ISNUMBER(DK249),DK249&lt;8),IF(AND(ISNUMBER(AK249),ISNUMBER(DK249)),IF(AK249+VLOOKUP(BI249,NyGs!$L$2:$V$4,DK249,1)&gt;19,19,AK249+VLOOKUP(BI249,NyGs!$L$2:$V$4,DK249,1)),""),"")</f>
        <v/>
      </c>
      <c r="EZ249" s="9" t="str">
        <f>IF(AND(ISNUMBER(AL249),ISNUMBER(DK249)),IF(AL249+VLOOKUP(BI249,NyRm!$L$2:$V$4,DK249,1)&gt;19,19,AL249+VLOOKUP(BI249,NyRm!$L$2:$V$4,DK249,1)),"")</f>
        <v/>
      </c>
      <c r="FA249" s="9" t="str">
        <f>IF(AND(ISNUMBER(AM249),ISNUMBER(DK249)),IF(AM249+VLOOKUP(BI249,NyFm!$L$2:$V$4,DK249,1)&gt;19,19,AM249+VLOOKUP(BI249,NyFm!$L$2:$V$4,DK249,1)),"")</f>
        <v/>
      </c>
      <c r="FB249" s="9" t="str">
        <f>IF(AND(ISNUMBER(DK249),DK249&lt;8),IF(AND(ISNUMBER(AN249),ISNUMBER(DK249)),IF(AN249+VLOOKUP(BI249,NyLi1R!$L$2:$V$4,DK249,1)&gt;19,19,AN249+VLOOKUP(BI249,NyLi1R!$L$2:$V$4,DK249,1)),""),"")</f>
        <v/>
      </c>
      <c r="FC249" s="9" t="str">
        <f>IF(AND(ISNUMBER(DK249),DK249&lt;8),IF(AND(ISNUMBER(AO249),ISNUMBER(DK249)),IF(AO249+VLOOKUP(BI249,NyLi1E!$L$2:$V$4,DK249,1)&gt;19,19,AO249+VLOOKUP(BI249,NyLi1E!$L$2:$V$4,DK249,1)),""),"")</f>
        <v/>
      </c>
      <c r="FD249" s="9" t="str">
        <f>IF(AND(ISNUMBER(DK249),DK249&lt;8),IF(AND(ISNUMBER(AP249),ISNUMBER(DK249)),IF(AP249+VLOOKUP(BI249,NyLi1T!$L$2:$V$4,DK249,1)&gt;19,19,AP249+VLOOKUP(BI249,NyLi1T!$L$2:$V$4,DK249,1)),""),"")</f>
        <v/>
      </c>
      <c r="FE249" s="9" t="str">
        <f>IF(AND(ISNUMBER(DK249),DK249&gt;7),IF(AND(ISNUMBER(AQ249),ISNUMBER(DK249)),IF(AQ249+VLOOKUP(BI249,NyLi2R!$L$2:$V$4,DK249,1)&gt;19,19,AQ249+VLOOKUP(BI249,NyLi2R!$L$2:$V$4,DK249,1)),""),"")</f>
        <v/>
      </c>
      <c r="FF249" s="9" t="str">
        <f>IF(AND(ISNUMBER(DK249),DK249&gt;7),IF(AND(ISNUMBER(AR249),ISNUMBER(DK249)),IF(AR249+VLOOKUP(BI249,NyLi2E!$L$2:$V$4,DK249,1)&gt;19,19,AR249+VLOOKUP(BI249,NyLi2E!$L$2:$V$4,DK249,1)),""),"")</f>
        <v/>
      </c>
      <c r="FG249" s="9" t="str">
        <f>IF(AND(ISNUMBER(DK249),DK249&gt;7),IF(AND(ISNUMBER(AS249),ISNUMBER(DK249)),IF(AS249+VLOOKUP(BI249,NyLi2T!$L$2:$V$4,DK249,1)&gt;19,19,AS249+VLOOKUP(BI249,NyLi2T!$L$2:$V$4,DK249,1)),""),"")</f>
        <v/>
      </c>
      <c r="FH249" s="9" t="str">
        <f>IF(AND(ISNUMBER(DK249),DK249&lt;8),IF(AND(ISNUMBER(AT249),ISNUMBER(DK249)),IF(AT249+VLOOKUP(BI249,NySs!$L$2:$V$4,DK249,1)&gt;19,19,AT249+VLOOKUP(BI249,NySs!$L$2:$V$4,DK249,1)),""),"")</f>
        <v/>
      </c>
      <c r="FI249" s="9" t="str">
        <f>IF(AND(ISNUMBER(DK249),DK249&lt;9),IF(AND(ISNUMBER(AU249),ISNUMBER(DK249)),IF(AU249+VLOOKUP(BI249,NyEo!$L$2:$V$4,DK249,1)&gt;19,19,AU249+VLOOKUP(BI249,NyEo!$L$2:$V$4,DK249,1)),""),"")</f>
        <v/>
      </c>
      <c r="FJ249" s="9" t="str">
        <f>IF(AND(ISNUMBER(DK249),DK249&gt;7),IF(AND(ISNUMBER(AV249),ISNUMBER(DK249)),IF(AV249+VLOOKUP(BI249,NyHt!$L$2:$V$4,DK249,1)&gt;19,19,AV249+VLOOKUP(BI249,NyHt!$L$2:$V$4,DK249,1)),""),"")</f>
        <v/>
      </c>
      <c r="FK249" s="9" t="str">
        <f>IF(AND(ISNUMBER(AW249),ISNUMBER(DK249)),IF(AW249+VLOOKUP(BI249,NySiF!$L$2:$V$4,DK249,1)&gt;19,19,AW249+VLOOKUP(BI249,NySiF!$L$2:$V$4,DK249,1)),"")</f>
        <v/>
      </c>
      <c r="FL249" s="9" t="str">
        <f>IF(AND(ISNUMBER(AX249),ISNUMBER(DK249)),IF(AX249+VLOOKUP(BI249,NySiB!$L$2:$V$4,DK249,1)&gt;19,19,AX249+VLOOKUP(BI249,NySiB!$L$2:$V$4,DK249,1)),"")</f>
        <v/>
      </c>
      <c r="FM249" s="9" t="str">
        <f>IF(AND(ISNUMBER(AY249),ISNUMBER(DK249)),IF(AY249+VLOOKUP(BI249,NySiT!$L$2:$V$4,DK249,1)&gt;19,19,AY249+VLOOKUP(BI249,NySiT!$L$2:$V$4,DK249,1)),"")</f>
        <v/>
      </c>
      <c r="FN249" s="9" t="str">
        <f>IF(AND(ISNUMBER(AZ249),ISNUMBER(DK249)),IF(AZ249+VLOOKUP(BI249,NyVs!$L$2:$V$4,DK249,1)&gt;19,19,AZ249+VLOOKUP(BI249,NyVs!$L$2:$V$4,DK249,1)),"")</f>
        <v/>
      </c>
      <c r="FO249" s="9" t="str">
        <f>IF(AND(ISNUMBER(BA249),ISNUMBER(DK249)),IF(BA249+VLOOKUP(BI249,NyPp!$L$2:$V$4,DK249,1)&gt;19,19,BA249+VLOOKUP(BI249,NyPp!$L$2:$V$4,DK249,1)),"")</f>
        <v/>
      </c>
      <c r="FP249" s="9" t="str">
        <f>IF(AND(ISNUMBER(BB249),ISNUMBER(DK249)),IF(BB249+VLOOKUP(BI249,NyIGS!$L$2:$V$4,DK249,1)&gt;160,160,BB249+VLOOKUP(BI249,NyIGS!$L$2:$V$4,DK249,1)),"")</f>
        <v/>
      </c>
      <c r="FQ249" s="9" t="str">
        <f>IF(AND(ISNUMBER(BC249),ISNUMBER(DK249)),IF(BC249+VLOOKUP(BI249,NyIRS!$L$2:$V$4,DK249,1)&gt;160,160,BC249+VLOOKUP(BI249,NyIRS!$L$2:$V$4,DK249,1)),"")</f>
        <v/>
      </c>
      <c r="FR249" s="9" t="str">
        <f>IF(AND(ISNUMBER(BD249),ISNUMBER(DK249)),IF(BD249+VLOOKUP(BI249,NyIES!$L$2:$V$4,DK249,1)&gt;160,160, BD249+VLOOKUP(BI249,NyIES!$L$2:$V$4,DK249,1)),"")</f>
        <v/>
      </c>
      <c r="FS249" s="9" t="str">
        <f>IF(AND(ISNUMBER(BE249),ISNUMBER(DK249)),IF(BE249+VLOOKUP(BI249,NyISI!$L$2:$V$4,DK249,1)&gt;160,160,BE249+VLOOKUP(BI249,NyISI!$L$2:$V$4,DK249,1)),"")</f>
        <v/>
      </c>
      <c r="FT249" s="9" t="str">
        <f>IF(AND(ISNUMBER(DK249),DK249&lt;8),IF(AND(ISNUMBER(BF249),ISNUMBER(DK249)),IF(BF249+VLOOKUP(BI249,NyISS!$L$2:$V$4,DK249,1)&gt;160,160,BF249+VLOOKUP(BI249,NyISS!$L$2:$V$4,DK249,1)),""),"")</f>
        <v/>
      </c>
      <c r="FU249" s="9" t="str">
        <f>IF(AND(ISNUMBER(DK249),DK249&gt;7),IF(AND(ISNUMBER(BG249),ISNUMBER(DK249)),IF(BG249+VLOOKUP(BI249,NyISM!$L$2:$V$4,DK249,1)&gt;160,160,BG249+VLOOKUP(BI249,NyISM!$L$2:$V$4,DK249,1)),""),"")</f>
        <v/>
      </c>
      <c r="FV249" s="9" t="str">
        <f>IF(AND(ISNUMBER(BH249),ISNUMBER(DK249)),IF(BH249+VLOOKUP(BI249,NyIAM!$L$2:$V$4,DK249,1)&gt;160,160,BH249+VLOOKUP(BI249,NyIAM!$L$2:$V$4,DK249,1)),"")</f>
        <v/>
      </c>
    </row>
    <row r="250" spans="1:178" x14ac:dyDescent="0.2">
      <c r="A250" s="51"/>
      <c r="B250" s="51"/>
      <c r="C250" s="51"/>
      <c r="D250" s="51"/>
      <c r="E250" s="51"/>
      <c r="F250" s="51"/>
      <c r="G250" s="51"/>
      <c r="H250" s="51"/>
      <c r="I250" s="51"/>
      <c r="J250" s="52"/>
      <c r="K250" s="52"/>
      <c r="L250" s="53"/>
      <c r="M250" s="53"/>
      <c r="N250" s="58" t="str">
        <f t="shared" si="66"/>
        <v/>
      </c>
      <c r="O250" s="53"/>
      <c r="P250" s="53"/>
      <c r="Q250" s="53"/>
      <c r="R250" s="53"/>
      <c r="S250" s="53"/>
      <c r="T250" s="53"/>
      <c r="U250" s="53"/>
      <c r="V250" s="53"/>
      <c r="W250" s="53"/>
      <c r="X250" s="53"/>
      <c r="Y250" s="53"/>
      <c r="Z250" s="53"/>
      <c r="AA250" s="53"/>
      <c r="AB250" s="53"/>
      <c r="AC250" s="53"/>
      <c r="AD250" s="53"/>
      <c r="AE250" s="53"/>
      <c r="AF250" s="53"/>
      <c r="AG250" s="53"/>
      <c r="AH250" s="53"/>
      <c r="AI250" s="53"/>
      <c r="AJ250" s="4" t="str">
        <f>IF(O250="","",IF(ISNUMBER(N250),VLOOKUP(O250,NyFi!$A$2:$K$40,DK250),""))</f>
        <v/>
      </c>
      <c r="AK250" s="4" t="str">
        <f>IF(P250="","",IF(AND(ISNUMBER(N250),DK250&lt;8),VLOOKUP(P250,NyGs!$A$2:$G$41,DK250),""))</f>
        <v/>
      </c>
      <c r="AL250" s="4" t="str">
        <f>IF(AA250="","",IF(ISNUMBER(N250),VLOOKUP(AA250,NyRm!$A$2:$K$56,DK250),""))</f>
        <v/>
      </c>
      <c r="AM250" s="4" t="str">
        <f>IF(Z250="","",IF(ISNUMBER(N250),VLOOKUP(Z250,NyFm!$A$2:$K$46,DK250),""))</f>
        <v/>
      </c>
      <c r="AN250" s="4" t="str">
        <f>IF(U250="","",IF(AND(ISNUMBER(N250),DK250&lt;8),VLOOKUP(U250,NyLi1R!$A$2:$G$20,DK250),""))</f>
        <v/>
      </c>
      <c r="AO250" s="4" t="str">
        <f>IF(V250="","",IF(AND(ISNUMBER(N250),DK250&lt;8),VLOOKUP(V250,NyLi1E!$A$2:$G$20,DK250),""))</f>
        <v/>
      </c>
      <c r="AP250" s="4" t="str">
        <f>IF(AND(ISNUMBER(N250),ISNUMBER(AN250),ISNUMBER(AO250),DK250&lt;8),VLOOKUP(AN250+AO250,NyLi1T!$A$2:$G$40,DK250),"")</f>
        <v/>
      </c>
      <c r="AQ250" s="4" t="str">
        <f>IF(W250="","",IF(AND(ISNUMBER(N250),DK250&gt;7),VLOOKUP(W250,NyLi2R!$A$2:$K$20,DK250),""))</f>
        <v/>
      </c>
      <c r="AR250" s="4" t="str">
        <f>IF(X250="","",IF(AND(ISNUMBER(N250),DK250&gt;7),VLOOKUP(X250,NyLi2E!$A$2:$K$20,DK250),""))</f>
        <v/>
      </c>
      <c r="AS250" s="4" t="str">
        <f>IF(AND(ISNUMBER(N250),ISNUMBER(AQ250),ISNUMBER(AR250),DK250&gt;7),VLOOKUP(AQ250+AR250,NyLi2T!$A$2:$K$40,DK250),"")</f>
        <v/>
      </c>
      <c r="AT250" s="4" t="str">
        <f>IF(AE250="","",IF(AND(ISNUMBER(N250),DK250&lt;8),VLOOKUP(AE250,NySs!$A$2:$G$28,DK250),""))</f>
        <v/>
      </c>
      <c r="AU250" s="4" t="str">
        <f>IF(AD250="","",IF(AND(ISNUMBER(N250),DK250&lt;9),VLOOKUP(AD250,NyEo!$A$2:$H$22,DK250),""))</f>
        <v/>
      </c>
      <c r="AV250" s="4" t="str">
        <f>IF(Q250="","",IF(AND(ISNUMBER(N250),DK250&gt;7),VLOOKUP(Q250,NyHt!$A$2:$K$17,DK250),""))</f>
        <v/>
      </c>
      <c r="AW250" s="4" t="str">
        <f>IF(R250="","",IF(ISNUMBER(N250),VLOOKUP(R250,NySiF!$A$2:$K$18,DK250),""))</f>
        <v/>
      </c>
      <c r="AX250" s="4" t="str">
        <f>IF(S250="","",IF(ISNUMBER(N250),VLOOKUP(S250,NySiB!$A$2:$K$16,DK250),""))</f>
        <v/>
      </c>
      <c r="AY250" s="4" t="str">
        <f>IF(T250="","",IF(ISNUMBER(N250),VLOOKUP(T250,NySiT!$A$2:$K$32,DK250),""))</f>
        <v/>
      </c>
      <c r="AZ250" s="4" t="str">
        <f>IF(Y250="","",IF(ISNUMBER(N250),VLOOKUP(Y250,NyVs!$A$2:$K$86,DK250),""))</f>
        <v/>
      </c>
      <c r="BA250" s="4" t="str">
        <f>IF(AI250="","",IF(ISNUMBER(N250),VLOOKUP(AI250,NyPp!$A$2:$K$202,DK250),""))</f>
        <v/>
      </c>
      <c r="BB250" s="4" t="str">
        <f>IF(AND(ISNUMBER(AJ250),ISNUMBER(AK250),ISNUMBER(AL250),ISNUMBER(AM250),DK250&lt;8),IF(COUNTIF(O250,0)+COUNTIF(P250,0)+COUNTIF(AA250,0)+COUNTIF(Z250,0)&gt;1,"",VLOOKUP(AJ250+AK250+AL250+AM250,NyIGS!$A$2:$K$78,DK250)),IF(AND(ISNUMBER(AJ250),ISNUMBER(AL250),ISNUMBER(AM250),ISNUMBER(AS250),DK250&gt;7),IF(COUNTIF(O250,0)+COUNTIF(AA250,0)+COUNTIF(Z250,0)+AND(COUNTIF(W250,0),COUNTIF(X250,0))&gt;1,"",VLOOKUP(AJ250+AL250+AM250+AS250,NyIGS!$A$2:$K$78,DK250)),""))</f>
        <v/>
      </c>
      <c r="BC250" s="4" t="str">
        <f>IF(AND(ISNUMBER(AJ250),ISNUMBER(AN250),ISNUMBER(AT250),DK250&lt;8),IF(COUNTIF(O250,0)+COUNTIF(U250,0)+COUNTIF(AE250,0)&gt;1,"",VLOOKUP(AJ250+AN250+AT250,NyIRS!$A$2:$K$59,DK250)),IF(AND(ISNUMBER(AJ250),ISNUMBER(AQ250),DK250&gt;7),IF(COUNTIF(O250,0)+COUNTIF(W250,0)&gt;1,"",VLOOKUP(AJ250+AQ250,NyIRS!$A$2:$K$59,DK250)),""))</f>
        <v/>
      </c>
      <c r="BD250" s="4" t="str">
        <f>IF(AND(ISNUMBER(AK250),ISNUMBER(AL250),ISNUMBER(AM250),DK250&lt;8),IF(COUNTIF(P250,0)+COUNTIF(AA250,0)+COUNTIF(Z250,0)&gt;1,"",VLOOKUP(AK250+AL250+AM250,NyIES!$A$2:$K$59,DK250)),IF(AND(ISNUMBER(AL250),ISNUMBER(AM250),ISNUMBER(AR250),DK250&gt;7),IF(COUNTIF(AA250,0)+COUNTIF(Z250,0)+COUNTIF(X250,0)&gt;1,"",VLOOKUP(AL250+AM250+AR250,NyIES!$A$2:$K$59,DK250)),""))</f>
        <v/>
      </c>
      <c r="BE250" s="4" t="str">
        <f>IF(AND(ISNUMBER(AJ250),ISNUMBER(AP250),ISNUMBER(AU250),DK250&lt;8),IF(COUNTIF(O250,0)+AND(COUNTIF(U250,0),COUNTIF(V250,0))+COUNTIF(AD250,0)&gt;1,"",VLOOKUP(AJ250+AP250+AU250,NyISI!$A$2:$K$59,DK250)),IF(AND(ISNUMBER(AS250),ISNUMBER(AU250),ISNUMBER(AV250),DK250=8),IF(COUNTIF(AD250,0)+COUNTIF(Q250,0)+AND(COUNTIF(W250,0),COUNTIF(X250,0))&gt;1,"",VLOOKUP(AS250+AU250+AV250,NyISI!$A$2:$K$59,DK250)),IF(AND(ISNUMBER(AS250),ISNUMBER(AV250),DK250&gt;8),IF(COUNTIF(Q250,0)+AND(COUNTIF(W250,0),COUNTIF(X250,0))&gt;1,"",VLOOKUP(AS250+AV250,NyISI!$A$2:$K$59,DK250)),"")))</f>
        <v/>
      </c>
      <c r="BF250" s="4" t="str">
        <f>IF(AND(ISNUMBER(AT250),ISNUMBER(AK250),ISNUMBER(AL250),ISNUMBER(AM250),DK250&lt;8),IF(COUNTIF(P250,0)+COUNTIF(AA250,0)+COUNTIF(Z250,0)+COUNTIF(AE250,0)&gt;1,"",VLOOKUP(AT250+AK250+AL250+AM250,NyISS!$A$2:$G$78,DK250)),"")</f>
        <v/>
      </c>
      <c r="BG250" s="4" t="str">
        <f>IF(AND(ISNUMBER(AJ250),ISNUMBER(AL250),ISNUMBER(AM250),DK250&gt;7),IF(COUNTIF(O250,0)+COUNTIF(AA250,0)+COUNTIF(Z250,0)&gt;1,"",VLOOKUP(AJ250+AL250+AM250,NyISM!$A$2:$K$59,DK250)),"")</f>
        <v/>
      </c>
      <c r="BH250" s="4" t="str">
        <f>IF(AND(ISNUMBER(AY250),ISNUMBER(AZ250)),IF(COUNTIF(T250,0)+COUNTIF(Y250,0)&gt;1,"",VLOOKUP(AY250+AZ250,NyIAM!$A$2:$K$40,DK250)),"")</f>
        <v/>
      </c>
      <c r="BJ250" s="4" t="str">
        <f>IF(ISNUMBER(BB250),VLOOKUP(BB250,Percentil!$A$2:$B$122,2,1),"")</f>
        <v/>
      </c>
      <c r="BK250" s="4" t="str">
        <f>IF(ISNUMBER(BC250),VLOOKUP(BC250,Percentil!$A$2:$B$122,2,1),"")</f>
        <v/>
      </c>
      <c r="BL250" s="4" t="str">
        <f>IF(ISNUMBER(BD250),VLOOKUP(BD250,Percentil!$A$2:$B$122,2,1),"")</f>
        <v/>
      </c>
      <c r="BM250" s="4" t="str">
        <f>IF(ISNUMBER(BE250),VLOOKUP(BE250,Percentil!$A$2:$B$122,2,1),"")</f>
        <v/>
      </c>
      <c r="BN250" s="4" t="str">
        <f>IF(ISNUMBER(BF250),VLOOKUP(BF250,Percentil!$A$2:$B$122,2,1),"")</f>
        <v/>
      </c>
      <c r="BO250" s="4" t="str">
        <f>IF(ISNUMBER(BG250),VLOOKUP(BG250,Percentil!$A$2:$B$122,2,1),"")</f>
        <v/>
      </c>
      <c r="BP250" s="4" t="str">
        <f>IF(ISNUMBER(BH250),VLOOKUP(BH250,Percentil!$A$2:$B$122,2,1),"")</f>
        <v/>
      </c>
      <c r="BQ250" s="4" t="str">
        <f>IF(AND(ISNUMBER(AJ250),ISNUMBER(DK250)),IF(AJ250-VLOOKUP(BI250,NyFi!$L$2:$V$4,DK250,1)&lt;1,1 &amp; " - " &amp; AJ250+VLOOKUP(BI250,NyFi!$L$2:$V$4,DK250,1),IF(AJ250+VLOOKUP(BI250,NyFi!$L$2:$V$4,DK250,1)&gt;19,AJ250-VLOOKUP(BI250,NyFi!$L$2:$V$4,DK250,1) &amp; " - " &amp; 19,AJ250-VLOOKUP(BI250,NyFi!$L$2:$V$4,DK250,1) &amp; " - " &amp; AJ250+VLOOKUP(BI250,NyFi!$L$2:$V$4,DK250,1))),"")</f>
        <v/>
      </c>
      <c r="BR250" s="4" t="str">
        <f>IF(AND(ISNUMBER(DK250),DK250&lt;8),IF(AND(ISNUMBER(AK250),ISNUMBER(DK250)),IF(AK250-VLOOKUP(BI250,NyGs!$L$2:$V$4,DK250,1)&lt;1,1 &amp; " - " &amp; AK250+VLOOKUP(BI250,NyGs!$L$2:$V$4,DK250,1),IF(AK250+VLOOKUP(BI250,NyGs!$L$2:$V$4,DK250,1)&gt;19,AK250-VLOOKUP(BI250,NyGs!$L$2:$V$4,DK250,1) &amp; " - " &amp; 19,AK250-VLOOKUP(BI250,NyGs!$L$2:$V$4,DK250,1) &amp; " - " &amp; AK250+VLOOKUP(BI250,NyGs!$L$2:$V$4,DK250,1))),""),"")</f>
        <v/>
      </c>
      <c r="BS250" s="4" t="str">
        <f>IF(AND(ISNUMBER(AL250),ISNUMBER(DK250)),IF(AL250-VLOOKUP(BI250,NyRm!$L$2:$V$4,DK250,1)&lt;1,1 &amp; " - " &amp; AL250+VLOOKUP(BI250,NyRm!$L$2:$V$4,DK250,1),IF(AL250+VLOOKUP(BI250,NyRm!$L$2:$V$4,DK250,1)&gt;19,AL250-VLOOKUP(BI250,NyRm!$L$2:$V$4,DK250,1) &amp; " - " &amp; 19,AL250-VLOOKUP(BI250,NyRm!$L$2:$V$4,DK250,1) &amp; " - " &amp; AL250+VLOOKUP(BI250,NyRm!$L$2:$V$4,DK250,1))),"")</f>
        <v/>
      </c>
      <c r="BT250" s="4" t="str">
        <f>IF(AND(ISNUMBER(AM250),ISNUMBER(DK250)),IF(AM250-VLOOKUP(BI250,NyFm!$L$2:$V$4,DK250,1)&lt;1,1 &amp; " - " &amp; AM250+VLOOKUP(BI250,NyFm!$L$2:$V$4,DK250,1),IF(AM250+VLOOKUP(BI250,NyFm!$L$2:$V$4,DK250,1)&gt;19,AM250-VLOOKUP(BI250,NyFm!$L$2:$V$4,DK250,1) &amp; " - " &amp; 19,AM250-VLOOKUP(BI250,NyFm!$L$2:$V$4,DK250,1) &amp; " - " &amp; AM250+VLOOKUP(BI250,NyFm!$L$2:$V$4,DK250,1))),"")</f>
        <v/>
      </c>
      <c r="BU250" s="4" t="str">
        <f>IF(AND(ISNUMBER(DK250),DK250&lt;8),IF(AND(ISNUMBER(AN250),ISNUMBER(DK250)),IF(AN250-VLOOKUP(BI250,NyLi1R!$L$2:$V$4,DK250,1)&lt;1,1 &amp; " - " &amp; AN250+VLOOKUP(BI250,NyLi1R!$L$2:$V$4,DK250,1),IF(AN250+VLOOKUP(BI250,NyLi1R!$L$2:$V$4,DK250,1)&gt;19,AN250-VLOOKUP(BI250,NyLi1R!$L$2:$V$4,DK250,1) &amp; " - " &amp; 19,AN250-VLOOKUP(BI250,NyLi1R!$L$2:$V$4,DK250,1) &amp; " - " &amp; AN250+VLOOKUP(BI250,NyLi1R!$L$2:$V$4,DK250,1))),""),"")</f>
        <v/>
      </c>
      <c r="BV250" s="4" t="str">
        <f>IF(AND(ISNUMBER(DK250),DK250&lt;8),IF(AND(ISNUMBER(AO250),ISNUMBER(DK250)),IF(AO250-VLOOKUP(BI250,NyLi1E!$L$2:$V$4,DK250,1)&lt;1,1 &amp; " - " &amp; AO250+VLOOKUP(BI250,NyLi1E!$L$2:$V$4,DK250,1),IF(AO250+VLOOKUP(BI250,NyLi1E!$L$2:$V$4,DK250,1)&gt;19,AO250-VLOOKUP(BI250,NyLi1E!$L$2:$V$4,DK250,1) &amp; " - " &amp; 19,AO250-VLOOKUP(BI250,NyLi1E!$L$2:$V$4,DK250,1) &amp; " - " &amp; AO250+VLOOKUP(BI250,NyLi1E!$L$2:$V$4,DK250,1))),""),"")</f>
        <v/>
      </c>
      <c r="BW250" s="4" t="str">
        <f>IF(AND(ISNUMBER(DK250),DK250&lt;8),IF(AND(ISNUMBER(AP250),ISNUMBER(DK250)),IF(AP250-VLOOKUP(BI250,NyLi1T!$L$2:$V$4,DK250,1)&lt;1,1 &amp; " - " &amp; AP250+VLOOKUP(BI250,NyLi1T!$L$2:$V$4,DK250,1),IF(AP250+VLOOKUP(BI250,NyLi1T!$L$2:$V$4,DK250,1)&gt;19,AP250-VLOOKUP(BI250,NyLi1T!$L$2:$V$4,DK250,1) &amp; " - " &amp; 19,AP250-VLOOKUP(BI250,NyLi1T!$L$2:$V$4,DK250,1) &amp; " - " &amp; AP250+VLOOKUP(BI250,NyLi1T!$L$2:$V$4,DK250,1))),""),"")</f>
        <v/>
      </c>
      <c r="BX250" s="4" t="str">
        <f>IF(AND(ISNUMBER(DK250),DK250&gt;7),IF(AND(ISNUMBER(AQ250),ISNUMBER(DK250)),IF(AQ250-VLOOKUP(BI250,NyLi2R!$L$2:$V$4,DK250,1)&lt;1,1 &amp; " - " &amp; AQ250+VLOOKUP(BI250,NyLi2R!$L$2:$V$4,DK250,1),IF(AQ250+VLOOKUP(BI250,NyLi2R!$L$2:$V$4,DK250,1)&gt;19,AQ250-VLOOKUP(BI250,NyLi2R!$L$2:$V$4,DK250,1) &amp; " - " &amp; 19,AQ250-VLOOKUP(BI250,NyLi2R!$L$2:$V$4,DK250,1) &amp; " - " &amp; AQ250+VLOOKUP(BI250,NyLi2R!$L$2:$V$4,DK250,1))),""),"")</f>
        <v/>
      </c>
      <c r="BY250" s="4" t="str">
        <f>IF(AND(ISNUMBER(DK250),DK250&gt;7),IF(AND(ISNUMBER(AR250),ISNUMBER(DK250)),IF(AR250-VLOOKUP(BI250,NyLi2E!$L$2:$V$4,DK250,1)&lt;1,1 &amp; " - " &amp; AR250+VLOOKUP(BI250,NyLi2E!$L$2:$V$4,DK250,1),IF(AR250+VLOOKUP(BI250,NyLi2E!$L$2:$V$4,DK250,1)&gt;19,AR250-VLOOKUP(BI250,NyLi2E!$L$2:$V$4,DK250,1) &amp; " - " &amp; 19,AR250-VLOOKUP(BI250,NyLi2E!$L$2:$V$4,DK250,1) &amp; " - " &amp; AR250+VLOOKUP(BI250,NyLi2E!$L$2:$V$4,DK250,1))),""),"")</f>
        <v/>
      </c>
      <c r="BZ250" s="4" t="str">
        <f>IF(AND(ISNUMBER(DK250),DK250&gt;7),IF(AND(ISNUMBER(AS250),ISNUMBER(DK250)),IF(AS250-VLOOKUP(BI250,NyLi2T!$L$2:$V$4,DK250,1)&lt;1,1 &amp; " - " &amp; AS250+VLOOKUP(BI250,NyLi2T!$L$2:$V$4,DK250,1),IF(AS250+VLOOKUP(BI250,NyLi2T!$L$2:$V$4,DK250,1)&gt;19,AS250-VLOOKUP(BI250,NyLi2T!$L$2:$V$4,DK250,1) &amp; " - " &amp; 19,AS250-VLOOKUP(BI250,NyLi2T!$L$2:$V$4,DK250,1) &amp; " - " &amp; AS250+VLOOKUP(BI250,NyLi2T!$L$2:$V$4,DK250,1))),""),"")</f>
        <v/>
      </c>
      <c r="CA250" s="4" t="str">
        <f>IF(AND(ISNUMBER(DK250),DK250&lt;8),IF(AND(ISNUMBER(AT250),ISNUMBER(DK250)),IF(AT250-VLOOKUP(BI250,NySs!$L$2:$V$4,DK250,1)&lt;1,1 &amp; " - " &amp; AT250+VLOOKUP(BI250,NySs!$L$2:$V$4,DK250,1),IF(AT250+VLOOKUP(BI250,NySs!$L$2:$V$4,DK250,1)&gt;19,AT250-VLOOKUP(BI250,NySs!$L$2:$V$4,DK250,1) &amp; " - " &amp; 19,AT250-VLOOKUP(BI250,NySs!$L$2:$V$4,DK250,1) &amp; " - " &amp; AT250+VLOOKUP(BI250,NySs!$L$2:$V$4,DK250,1))),""),"")</f>
        <v/>
      </c>
      <c r="CB250" s="4" t="str">
        <f>IF(AND(ISNUMBER(DK250),DK250&lt;9),IF(AND(ISNUMBER(AU250),ISNUMBER(DK250)),IF(AU250-VLOOKUP(BI250,NyEo!$L$2:$V$4,DK250,1)&lt;1,1 &amp; " - " &amp; AU250+VLOOKUP(BI250,NyEo!$L$2:$V$4,DK250,1),IF(AU250+VLOOKUP(BI250,NyEo!$L$2:$V$4,DK250,1)&gt;19,AU250-VLOOKUP(BI250,NyEo!$L$2:$V$4,DK250,1) &amp; " - " &amp; 19,AU250-VLOOKUP(BI250,NyEo!$L$2:$V$4,DK250,1) &amp; " - " &amp; AU250+VLOOKUP(BI250,NyEo!$L$2:$V$4,DK250,1))),""),"")</f>
        <v/>
      </c>
      <c r="CC250" s="4" t="str">
        <f>IF(AND(ISNUMBER(DK250),DK250&gt;7),IF(AND(ISNUMBER(AV250),ISNUMBER(DK250)),IF(AV250-VLOOKUP(BI250,NyHt!$L$2:$V$4,DK250,1)&lt;1,1 &amp; " - " &amp; AV250+VLOOKUP(BI250,NyHt!$L$2:$V$4,DK250,1),IF(AV250+VLOOKUP(BI250,NyHt!$L$2:$V$4,DK250,1)&gt;19,AV250-VLOOKUP(BI250,NyHt!$L$2:$V$4,DK250,1) &amp; " - " &amp; 19,AV250-VLOOKUP(BI250,NyHt!$L$2:$V$4,DK250,1) &amp; " - " &amp; AV250+VLOOKUP(BI250,NyHt!$L$2:$V$4,DK250,1))),""),"")</f>
        <v/>
      </c>
      <c r="CD250" s="4" t="str">
        <f>IF(AND(ISNUMBER(AW250),ISNUMBER(DK250)),IF(AW250-VLOOKUP(BI250,NySiF!$L$2:$V$4,DK250,1)&lt;1,1 &amp; " - " &amp; AW250+VLOOKUP(BI250,NySiF!$L$2:$V$4,DK250,1),IF(AW250+VLOOKUP(BI250,NySiF!$L$2:$V$4,DK250,1)&gt;19,AW250-VLOOKUP(BI250,NySiF!$L$2:$V$4,DK250,1) &amp; " - " &amp; 19,AW250-VLOOKUP(BI250,NySiF!$L$2:$V$4,DK250,1) &amp; " - " &amp; AW250+VLOOKUP(BI250,NySiF!$L$2:$V$4,DK250,1))),"")</f>
        <v/>
      </c>
      <c r="CE250" s="4" t="str">
        <f>IF(AND(ISNUMBER(AX250),ISNUMBER(DK250)),IF(AX250-VLOOKUP(BI250,NySiB!$L$2:$V$4,DK250,1)&lt;1,1 &amp; " - " &amp; AX250+VLOOKUP(BI250,NySiB!$L$2:$V$4,DK250,1),IF(AX250+VLOOKUP(BI250,NySiB!$L$2:$V$4,DK250,1)&gt;19,AX250-VLOOKUP(BI250,NySiB!$L$2:$V$4,DK250,1) &amp; " - " &amp; 19,AX250-VLOOKUP(BI250,NySiB!$L$2:$V$4,DK250,1) &amp; " - " &amp; AX250+VLOOKUP(BI250,NySiB!$L$2:$V$4,DK250,1))),"")</f>
        <v/>
      </c>
      <c r="CF250" s="4" t="str">
        <f>IF(AND(ISNUMBER(AY250),ISNUMBER(DK250)),IF(AY250-VLOOKUP(BI250,NySiT!$L$2:$V$4,DK250,1)&lt;1,1 &amp; " - " &amp; AY250+VLOOKUP(BI250,NySiT!$L$2:$V$4,DK250,1),IF(AY250+VLOOKUP(BI250,NySiT!$L$2:$V$4,DK250,1)&gt;19,AY250-VLOOKUP(BI250,NySiT!$L$2:$V$4,DK250,1) &amp; " - " &amp; 19,AY250-VLOOKUP(BI250,NySiT!$L$2:$V$4,DK250,1) &amp; " - " &amp; AY250+VLOOKUP(BI250,NySiT!$L$2:$V$4,DK250,1))),"")</f>
        <v/>
      </c>
      <c r="CG250" s="4" t="str">
        <f>IF(AND(ISNUMBER(AZ250),ISNUMBER(DK250)),IF(AZ250-VLOOKUP(BI250,NyVs!$L$2:$V$4,DK250,1)&lt;1,1 &amp; " - " &amp; AZ250+VLOOKUP(BI250,NyVs!$L$2:$V$4,DK250,1),IF(AZ250+VLOOKUP(BI250,NyVs!$L$2:$V$4,DK250,1)&gt;19,AZ250-VLOOKUP(BI250,NyVs!$L$2:$V$4,DK250,1) &amp; " - " &amp; 19,AZ250-VLOOKUP(BI250,NyVs!$L$2:$V$4,DK250,1) &amp; " - " &amp; AZ250+VLOOKUP(BI250,NyVs!$L$2:$V$4,DK250,1))),"")</f>
        <v/>
      </c>
      <c r="CH250" s="4" t="str">
        <f>IF(AND(ISNUMBER(BA250),ISNUMBER(DK250)),IF(BA250-VLOOKUP(BI250,NyPp!$L$2:$V$4,DK250,1)&lt;1,1 &amp; " - " &amp; BA250+VLOOKUP(BI250,NyPp!$L$2:$V$4,DK250,1),IF(BA250+VLOOKUP(BI250,NyPp!$L$2:$V$4,DK250,1)&gt;19,BA250-VLOOKUP(BI250,NyPp!$L$2:$V$4,DK250,1) &amp; " - " &amp; 19,BA250-VLOOKUP(BI250,NyPp!$L$2:$V$4,DK250,1) &amp; " - " &amp; BA250+VLOOKUP(BI250,NyPp!$L$2:$V$4,DK250,1))),"")</f>
        <v/>
      </c>
      <c r="CI250" s="4" t="str">
        <f>IF(AND(ISNUMBER(BB250),ISNUMBER(DK250)),IF(BB250-VLOOKUP(BI250,NyIGS!$L$2:$V$4,DK250,1)&lt;40,40 &amp; " - " &amp; BB250+VLOOKUP(BI250,NyIGS!$L$2:$V$4,DK250,1),IF(BB250+VLOOKUP(BI250,NyIGS!$L$2:$V$4,DK250,1)&gt;160,BB250-VLOOKUP(BI250,NyIGS!$L$2:$V$4,DK250,1) &amp; " - " &amp; 160,BB250-VLOOKUP(BI250,NyIGS!$L$2:$V$4,DK250,1) &amp; " - " &amp; BB250+VLOOKUP(BI250,NyIGS!$L$2:$V$4,DK250,1))),"")</f>
        <v/>
      </c>
      <c r="CJ250" s="4" t="str">
        <f>IF(AND(ISNUMBER(BC250),ISNUMBER(DK250)),IF(BC250-VLOOKUP(BI250,NyIRS!$L$2:$V$4,DK250,1)&lt;40,40 &amp; " - " &amp; BC250+VLOOKUP(BI250,NyIRS!$L$2:$V$4,DK250,1),IF(BC250+VLOOKUP(BI250,NyIRS!$L$2:$V$4,DK250,1)&gt;160,BC250-VLOOKUP(BI250,NyIRS!$L$2:$V$4,DK250,1) &amp; " - " &amp; 160,BC250-VLOOKUP(BI250,NyIRS!$L$2:$V$4,DK250,1) &amp; " - " &amp; BC250+VLOOKUP(BI250,NyIRS!$L$2:$V$4,DK250,1))),"")</f>
        <v/>
      </c>
      <c r="CK250" s="4" t="str">
        <f>IF(AND(ISNUMBER(BD250),ISNUMBER(DK250)),IF(BD250-VLOOKUP(BI250,NyIES!$L$2:$V$4,DK250,1)&lt;40,40 &amp; " - " &amp; BD250+VLOOKUP(BI250,NyIES!$L$2:$V$4,DK250,1),IF(BD250+VLOOKUP(BI250,NyIES!$L$2:$V$4,DK250,1)&gt;160,BD250-VLOOKUP(BI250,NyIES!$L$2:$V$4,DK250,1) &amp; " - " &amp; 160,BD250-VLOOKUP(BI250,NyIES!$L$2:$V$4,DK250,1) &amp; " - " &amp; BD250+VLOOKUP(BI250,NyIES!$L$2:$V$4,DK250,1))),"")</f>
        <v/>
      </c>
      <c r="CL250" s="4" t="str">
        <f>IF(AND(ISNUMBER(BE250),ISNUMBER(DK250)),IF(BE250-VLOOKUP(BI250,NyISI!$L$2:$V$4,DK250,1)&lt;40,40 &amp; " - " &amp; BE250+VLOOKUP(BI250,NyISI!$L$2:$V$4,DK250,1),IF(BE250+VLOOKUP(BI250,NyISI!$L$2:$V$4,DK250,1)&gt;160,BE250-VLOOKUP(BI250,NyISI!$L$2:$V$4,DK250,1) &amp; " - " &amp; 160,BE250-VLOOKUP(BI250,NyISI!$L$2:$V$4,DK250,1) &amp; " - " &amp; BE250+VLOOKUP(BI250,NyISI!$L$2:$V$4,DK250,1))),"")</f>
        <v/>
      </c>
      <c r="CM250" s="4" t="str">
        <f>IF(AND(ISNUMBER(DK250),DK250&lt;8),IF(AND(ISNUMBER(BF250),ISNUMBER(DK250)),IF(BF250-VLOOKUP(BI250,NyISS!$L$2:$V$4,DK250,1)&lt;40,40 &amp; " - " &amp; BF250+VLOOKUP(BI250,NyISS!$L$2:$V$4,DK250,1),IF(BF250+VLOOKUP(BI250,NyISS!$L$2:$V$4,DK250,1)&gt;160,BF250-VLOOKUP(BI250,NyISS!$L$2:$V$4,DK250,1) &amp; " - " &amp; 160,BF250-VLOOKUP(BI250,NyISS!$L$2:$V$4,DK250,1) &amp; " - " &amp; BF250+VLOOKUP(BI250,NyISS!$L$2:$V$4,DK250,1))),""),"")</f>
        <v/>
      </c>
      <c r="CN250" s="4" t="str">
        <f>IF(AND(ISNUMBER(DK250),DK250&gt;7),IF(AND(ISNUMBER(BG250),ISNUMBER(DK250)),IF(BG250-VLOOKUP(BI250,NyISM!$L$2:$V$4,DK250,1)&lt;40,40 &amp; " - " &amp; BG250+VLOOKUP(BI250,NyISM!$L$2:$V$4,DK250,1),IF(BG250+VLOOKUP(BI250,NyISM!$L$2:$V$4,DK250,1)&gt;160,BG250-VLOOKUP(BI250,NyISM!$L$2:$V$4,DK250,1) &amp; " - " &amp; 160,BG250-VLOOKUP(BI250,NyISM!$L$2:$V$4,DK250,1) &amp; " - " &amp; BG250+VLOOKUP(BI250,NyISM!$L$2:$V$4,DK250,1))),""),"")</f>
        <v/>
      </c>
      <c r="CO250" s="4" t="str">
        <f>IF(AND(ISNUMBER(BH250),ISNUMBER(DK250)),IF(BH250-VLOOKUP(BI250,NyIAM!$L$2:$V$4,DK250,1)&lt;40,40 &amp; " - " &amp; BH250+VLOOKUP(BI250,NyIAM!$L$2:$V$4,DK250,1),IF(BH250+VLOOKUP(BI250,NyIAM!$L$2:$V$4,DK250,1)&gt;160,BH250-VLOOKUP(BI250,NyIAM!$L$2:$V$4,DK250,1) &amp; " - " &amp; 160,BH250-VLOOKUP(BI250,NyIAM!$L$2:$V$4,DK250,1) &amp; " - " &amp; BH250+VLOOKUP(BI250,NyIAM!$L$2:$V$4,DK250,1))),"")</f>
        <v/>
      </c>
      <c r="CP250" s="4" t="str">
        <f>IF(AF250="","",IF(AND(ISNUMBER(AF250),ISNUMBER(DK250)),IF(VLOOKUP(AF250,NyOm!$A$2:$K$30,DK250,1)=1,"Onormalt få ord",IF(VLOOKUP(AF250,NyOm!$A$2:$K$30,DK250,1)=2,"Färre antal ord än normalt",IF(VLOOKUP(AF250,NyOm!$A$2:$K$30,DK250,1)=3,"Normalt antal ord","")))))</f>
        <v/>
      </c>
      <c r="CQ250" s="4" t="str">
        <f>IF(AB250="","",IF(AND(ISNUMBER(AB250),ISNUMBER(DK250)),IF(VLOOKUP(AB250,NyPbTid!$A$2:$K$218,DK250,1)=1,"Onormalt lång tidsåtgång",IF(VLOOKUP(AB250,NyPbTid!$A$2:$K$218,DK250,1)=2,"Långsammare än normalt",IF(VLOOKUP(AB250,NyPbTid!$A$2:$K$218,DK250,1)=3,"Normal tidsåtgång","")))))</f>
        <v/>
      </c>
      <c r="CR250" s="4" t="str">
        <f>IF(AC250="","",IF(AND(ISNUMBER(AC250),ISNUMBER(DK250)),IF(VLOOKUP(AC250,NyPbFel!$A$2:$K$18,DK250,1)=1,"Onormalt antal fel",IF(VLOOKUP(AC250,NyPbFel!$A$2:$K$18,DK250,1)=2,"Fler fel än normalt",IF(VLOOKUP(AC250,NyPbFel!$A$2:$K$18,DK250,1)=3,"Normalt antal fel","")))))</f>
        <v/>
      </c>
      <c r="CS250" s="4" t="str">
        <f t="shared" si="72"/>
        <v/>
      </c>
      <c r="CT250" s="4" t="str">
        <f>IF(OR(ISNUMBER(CS250),CS250="0**"),IF(ISNUMBER(CS250),CS250/ABS(CS250)*VLOOKUP(1,SignDiff!$A$3:$K$4,DK250,1),VLOOKUP(1,SignDiff!$A$3:$K$4,DK250,1)),"")</f>
        <v/>
      </c>
      <c r="CU250" s="4" t="str">
        <f>IF(OR(ISNUMBER(CS250),CS250="0**"),IF(ISNUMBER(CS250),CS250/ABS(CS250)*VLOOKUP(1,SignDiff!$A$7:$K$8,DK250,1),VLOOKUP(1,SignDiff!$A$7:$K$8,DK250,1)),"")</f>
        <v/>
      </c>
      <c r="CV250" s="4" t="str">
        <f t="shared" si="73"/>
        <v/>
      </c>
      <c r="CW250" s="4" t="str">
        <f t="shared" si="74"/>
        <v/>
      </c>
      <c r="CX250" s="4" t="str">
        <f>IF(OR(ISNUMBER(CS250),CS250="0**"),IF(CS250="0**",VLOOKUP(0,'IRS-IES'!$A$2:$C$43,2,1),IF(CS250&lt;0,VLOOKUP(ABS(CS250),'IRS-IES'!$A$2:$C$43,2,1),VLOOKUP(ABS(CS250),'IRS-IES'!$A$2:$C$43,3,1))),"")</f>
        <v/>
      </c>
      <c r="CY250" s="4" t="str">
        <f t="shared" si="75"/>
        <v/>
      </c>
      <c r="CZ250" s="4" t="str">
        <f>IF(OR(ISNUMBER(CY250),CY250="0**"),IF(ISNUMBER(CY250),CY250/ABS(CY250)*VLOOKUP(2,SignDiff!$A$3:$K$4,DK250,1),VLOOKUP(2,SignDiff!$A$3:$K$4,DK250,1)),"")</f>
        <v/>
      </c>
      <c r="DA250" s="4" t="str">
        <f>IF(OR(ISNUMBER(CY250),CY250="0**"),IF(ISNUMBER(CY250),CY250/ABS(CY250)*VLOOKUP(2,SignDiff!$A$7:$K$8,DK250,1),VLOOKUP(2,SignDiff!$A$7:$K$8,DK250,1)),"")</f>
        <v/>
      </c>
      <c r="DB250" s="4" t="str">
        <f t="shared" si="76"/>
        <v/>
      </c>
      <c r="DC250" s="4" t="str">
        <f t="shared" si="77"/>
        <v/>
      </c>
      <c r="DD250" s="4" t="str">
        <f>IF(OR(ISNUMBER(CY250),CY250="0**"),IF(CY250="0**",VLOOKUP(0,'ISI-ISS'!$A$2:$C$43,2,1),IF(CY250&lt;0,VLOOKUP(ABS(CY250),'ISI-ISS'!$A$2:$C$43,2,1),VLOOKUP(ABS(CY250),'ISI-ISS'!$A$2:$C$43,3,1))),"")</f>
        <v/>
      </c>
      <c r="DE250" s="4" t="str">
        <f t="shared" si="78"/>
        <v/>
      </c>
      <c r="DF250" s="4" t="str">
        <f>IF(OR(ISNUMBER(DE250),DE250="0**"),IF(ISNUMBER(DE250),DE250/ABS(DE250)*VLOOKUP(2,SignDiff!$A$3:$K$4,DK250,1),VLOOKUP(2,SignDiff!$A$3:$K$4,DK250,1)),"")</f>
        <v/>
      </c>
      <c r="DG250" s="4" t="str">
        <f>IF(OR(ISNUMBER(DE250),DE250="0**"),IF(ISNUMBER(DE250),DE250/ABS(DE250)*VLOOKUP(2,SignDiff!$A$7:$K$8,DK250,1),VLOOKUP(2,SignDiff!$A$7:$K$8,DK250,1)),"")</f>
        <v/>
      </c>
      <c r="DH250" s="4" t="str">
        <f t="shared" si="79"/>
        <v/>
      </c>
      <c r="DI250" s="4" t="str">
        <f t="shared" si="80"/>
        <v/>
      </c>
      <c r="DJ250" s="4" t="str">
        <f>IF(OR(ISNUMBER(DE250),DE250="0**"),IF(DE250="0**",VLOOKUP(0,'ISI-ISM'!$A$2:$C$43,2,1),IF(DE250&lt;0,VLOOKUP(ABS(DE250),'ISI-ISM'!$A$2:$C$43,2,1),VLOOKUP(ABS(DE250),'ISI-ISM'!$A$2:$C$43,3,1))),"")</f>
        <v/>
      </c>
      <c r="DK250" s="4" t="str">
        <f>IF(ISERROR(VLOOKUP(N250,age!$A$2:$C$11,2,1)),"",VLOOKUP(N250,age!$A$2:$C$11,2,1))</f>
        <v/>
      </c>
      <c r="DL250" s="4" t="str">
        <f>IF(ISERROR(VLOOKUP(N250,age!$A$2:$C$11,3,1)),"",VLOOKUP(N250,age!$A$2:$C$11,3,1))</f>
        <v/>
      </c>
      <c r="DM250" s="4">
        <f t="shared" si="67"/>
        <v>0</v>
      </c>
      <c r="DN250" s="4">
        <f t="shared" si="68"/>
        <v>0</v>
      </c>
      <c r="DO250" s="4">
        <f t="shared" si="69"/>
        <v>0</v>
      </c>
      <c r="DP250" s="4">
        <f t="shared" si="70"/>
        <v>0</v>
      </c>
      <c r="DQ250" s="4">
        <f t="shared" si="71"/>
        <v>0</v>
      </c>
      <c r="DR250" s="9" t="str">
        <f t="shared" si="81"/>
        <v/>
      </c>
      <c r="DS250" s="9" t="str">
        <f t="shared" si="82"/>
        <v/>
      </c>
      <c r="DT250" s="9" t="str">
        <f t="shared" si="83"/>
        <v/>
      </c>
      <c r="DU250" s="9" t="str">
        <f t="shared" si="84"/>
        <v/>
      </c>
      <c r="DV250" s="9" t="str">
        <f t="shared" si="85"/>
        <v/>
      </c>
      <c r="DW250" s="9" t="str">
        <f t="shared" si="86"/>
        <v/>
      </c>
      <c r="DX250" s="9" t="str">
        <f t="shared" si="87"/>
        <v/>
      </c>
      <c r="DY250" s="9" t="str">
        <f>IF(AND(ISNUMBER(AJ250),ISNUMBER(DK250)),IF(AJ250-VLOOKUP(BI250,NyFi!$L$2:$V$4,DK250,1)&lt;1,1,AJ250-VLOOKUP(BI250,NyFi!$L$2:$V$4,DK250,1)),"")</f>
        <v/>
      </c>
      <c r="DZ250" s="9" t="str">
        <f>IF(AND(ISNUMBER(DK250),DK250&lt;8),IF(AND(ISNUMBER(AK250),ISNUMBER(DK250)),IF(AK250-VLOOKUP(BI250,NyGs!$L$2:$V$4,DK250,1)&lt;1,1,AK250-VLOOKUP(BI250,NyGs!$L$2:$V$4,DK250,1)),""),"")</f>
        <v/>
      </c>
      <c r="EA250" s="9" t="str">
        <f>IF(AND(ISNUMBER(AL250),ISNUMBER(DK250)),IF(AL250-VLOOKUP(BI250,NyRm!$L$2:$V$4,DK250,1)&lt;1,1,AL250-VLOOKUP(BI250,NyRm!$L$2:$V$4,DK250,1)),"")</f>
        <v/>
      </c>
      <c r="EB250" s="9" t="str">
        <f>IF(AND(ISNUMBER(AM250),ISNUMBER(DK250)),IF(AM250-VLOOKUP(BI250,NyFm!$L$2:$V$4,DK250,1)&lt;1,1,AM250-VLOOKUP(BI250,NyFm!$L$2:$V$4,DK250,1)),"")</f>
        <v/>
      </c>
      <c r="EC250" s="9" t="str">
        <f>IF(AND(ISNUMBER(DK250),DK250&lt;8),IF(AND(ISNUMBER(AN250),ISNUMBER(DK250)),IF(AN250-VLOOKUP(BI250,NyLi1R!$L$2:$V$4,DK250,1)&lt;1,1,AN250-VLOOKUP(BI250,NyLi1R!$L$2:$V$4,DK250,1)),""),"")</f>
        <v/>
      </c>
      <c r="ED250" s="9" t="str">
        <f>IF(AND(ISNUMBER(DK250),DK250&lt;8),IF(AND(ISNUMBER(AO250),ISNUMBER(DK250)),IF(AO250-VLOOKUP(BI250,NyLi1E!$L$2:$V$4,DK250,1)&lt;1,1,AO250-VLOOKUP(BI250,NyLi1E!$L$2:$V$4,DK250,1)),""),"")</f>
        <v/>
      </c>
      <c r="EE250" s="9" t="str">
        <f>IF(AND(ISNUMBER(DK250),DK250&lt;8),IF(AND(ISNUMBER(AP250),ISNUMBER(DK250)),IF(AP250-VLOOKUP(BI250,NyLi1T!$L$2:$V$4,DK250,1)&lt;1,1,AP250-VLOOKUP(BI250,NyLi1T!$L$2:$V$4,DK250,1)),""),"")</f>
        <v/>
      </c>
      <c r="EF250" s="9" t="str">
        <f>IF(AND(ISNUMBER(DK250),DK250&gt;7),IF(AND(ISNUMBER(AQ250),ISNUMBER(DK250)),IF(AQ250-VLOOKUP(BI250,NyLi2R!$L$2:$V$4,DK250,1)&lt;1,1,AQ250-VLOOKUP(BI250,NyLi2R!$L$2:$V$4,DK250,1)),""),"")</f>
        <v/>
      </c>
      <c r="EG250" s="9" t="str">
        <f>IF(AND(ISNUMBER(DK250),DK250&gt;7),IF(AND(ISNUMBER(AR250),ISNUMBER(DK250)),IF(AR250-VLOOKUP(BI250,NyLi2E!$L$2:$V$4,DK250,1)&lt;1,1,AR250-VLOOKUP(BI250,NyLi2E!$L$2:$V$4,DK250,1)),""),"")</f>
        <v/>
      </c>
      <c r="EH250" s="9" t="str">
        <f>IF(AND(ISNUMBER(DK250),DK250&gt;7),IF(AND(ISNUMBER(AS250),ISNUMBER(DK250)),IF(AS250-VLOOKUP(BI250,NyLi2T!$L$2:$V$4,DK250,1)&lt;1,1,AS250-VLOOKUP(BI250,NyLi2T!$L$2:$V$4,DK250,1)),""),"")</f>
        <v/>
      </c>
      <c r="EI250" s="9" t="str">
        <f>IF(AND(ISNUMBER(DK250),DK250&lt;8),IF(AND(ISNUMBER(AT250),ISNUMBER(DK250)),IF(AT250-VLOOKUP(BI250,NySs!$L$2:$V$4,DK250,1)&lt;1,1,AT250-VLOOKUP(BI250,NySs!$L$2:$V$4,DK250,1)),""),"")</f>
        <v/>
      </c>
      <c r="EJ250" s="9" t="str">
        <f>IF(AND(ISNUMBER(DK250),DK250&lt;9),IF(AND(ISNUMBER(AU250),ISNUMBER(DK250)),IF(AU250-VLOOKUP(BI250,NyEo!$L$2:$V$4,DK250,1)&lt;1,1,AU250-VLOOKUP(BI250,NyEo!$L$2:$V$4,DK250,1)),""),"")</f>
        <v/>
      </c>
      <c r="EK250" s="9" t="str">
        <f>IF(AND(ISNUMBER(DK250),DK250&gt;7),IF(AND(ISNUMBER(AV250),ISNUMBER(DK250)),IF(AV250-VLOOKUP(BI250,NyHt!$L$2:$V$4,DK250,1)&lt;1,1,AV250-VLOOKUP(BI250,NyHt!$L$2:$V$4,DK250,1)),""),"")</f>
        <v/>
      </c>
      <c r="EL250" s="9" t="str">
        <f>IF(AND(ISNUMBER(AW250),ISNUMBER(DK250)),IF(AW250-VLOOKUP(BI250,NySiF!$L$2:$V$4,DK250,1)&lt;1,1,AW250-VLOOKUP(BI250,NySiF!$L$2:$V$4,DK250,1)),"")</f>
        <v/>
      </c>
      <c r="EM250" s="9" t="str">
        <f>IF(AND(ISNUMBER(AX250),ISNUMBER(DK250)),IF(AX250-VLOOKUP(BI250,NySiB!$L$2:$V$4,DK250,1)&lt;1,1,AX250-VLOOKUP(BI250,NySiB!$L$2:$V$4,DK250,1)),"")</f>
        <v/>
      </c>
      <c r="EN250" s="9" t="str">
        <f>IF(AND(ISNUMBER(AY250),ISNUMBER(DK250)),IF(AY250-VLOOKUP(BI250,NySiT!$L$2:$V$4,DK250,1)&lt;1,1,AY250-VLOOKUP(BI250,NySiT!$L$2:$V$4,DK250,1)),"")</f>
        <v/>
      </c>
      <c r="EO250" s="9" t="str">
        <f>IF(AND(ISNUMBER(AZ250),ISNUMBER(DK250)),IF(AZ250-VLOOKUP(BI250,NyVs!$L$2:$V$4,DK250,1)&lt;1,1,AZ250-VLOOKUP(BI250,NyVs!$L$2:$V$4,DK250,1)),"")</f>
        <v/>
      </c>
      <c r="EP250" s="9" t="str">
        <f>IF(AND(ISNUMBER(BA250),ISNUMBER(DK250)),IF(BA250-VLOOKUP(BI250,NyPp!$L$2:$V$4,DK250,1)&lt;1,1,BA250-VLOOKUP(BI250,NyPp!$L$2:$V$4,DK250,1)),"")</f>
        <v/>
      </c>
      <c r="EQ250" s="9" t="str">
        <f>IF(AND(ISNUMBER(BB250),ISNUMBER(DK250)),IF(BB250-VLOOKUP(BI250,NyIGS!$L$2:$V$4,DK250,1)&lt;40,40,BB250-VLOOKUP(BI250,NyIGS!$L$2:$V$4,DK250,1)),"")</f>
        <v/>
      </c>
      <c r="ER250" s="9" t="str">
        <f>IF(AND(ISNUMBER(BC250),ISNUMBER(DK250)),IF(BC250-VLOOKUP(BI250,NyIRS!$L$2:$V$4,DK250,1)&lt;40,40,BC250-VLOOKUP(BI250,NyIRS!$L$2:$V$4,DK250,1)),"")</f>
        <v/>
      </c>
      <c r="ES250" s="9" t="str">
        <f>IF(AND(ISNUMBER(BD250),ISNUMBER(DK250)),IF(BD250-VLOOKUP(BI250,NyIES!$L$2:$V$4,DK250,1)&lt;40,40,BD250-VLOOKUP(BI250,NyIES!$L$2:$V$4,DK250,1)),"")</f>
        <v/>
      </c>
      <c r="ET250" s="9" t="str">
        <f>IF(AND(ISNUMBER(BE250),ISNUMBER(DK250)),IF(BE250-VLOOKUP(BI250,NyISI!$L$2:$V$4,DK250,1)&lt;40,40,BE250-VLOOKUP(BI250,NyISI!$L$2:$V$4,DK250,1)),"")</f>
        <v/>
      </c>
      <c r="EU250" s="9" t="str">
        <f>IF(AND(ISNUMBER(DK250),DK250&lt;8),IF(AND(ISNUMBER(BF250),ISNUMBER(DK250)),IF(BF250-VLOOKUP(BI250,NyISS!$L$2:$V$4,DK250,1)&lt;40,40,BF250-VLOOKUP(BI250,NyISS!$L$2:$V$4,DK250,1)),""),"")</f>
        <v/>
      </c>
      <c r="EV250" s="9" t="str">
        <f>IF(AND(ISNUMBER(DK250),DK250&gt;7),IF(AND(ISNUMBER(BG250),ISNUMBER(DK250)),IF(BG250-VLOOKUP(BI250,NyISM!$L$2:$V$4,DK250,1)&lt;40,40,BG250-VLOOKUP(BI250,NyISM!$L$2:$V$4,DK250,1)),""),"")</f>
        <v/>
      </c>
      <c r="EW250" s="9" t="str">
        <f>IF(AND(ISNUMBER(BH250),ISNUMBER(DK250)),IF(BH250-VLOOKUP(BI250,NyIAM!$L$2:$V$4,DK250,1)&lt;40,40,BH250-VLOOKUP(BI250,NyIAM!$L$2:$V$4,DK250,1)),"")</f>
        <v/>
      </c>
      <c r="EX250" s="9" t="str">
        <f>IF(AND(ISNUMBER(AJ250),ISNUMBER(DK250)),IF(AJ250+VLOOKUP(BI250,NyFi!$L$2:$V$4,DK250,1)&gt;19,19,AJ250+VLOOKUP(BI250,NyFi!$L$2:$V$4,DK250,1)),"")</f>
        <v/>
      </c>
      <c r="EY250" s="9" t="str">
        <f>IF(AND(ISNUMBER(DK250),DK250&lt;8),IF(AND(ISNUMBER(AK250),ISNUMBER(DK250)),IF(AK250+VLOOKUP(BI250,NyGs!$L$2:$V$4,DK250,1)&gt;19,19,AK250+VLOOKUP(BI250,NyGs!$L$2:$V$4,DK250,1)),""),"")</f>
        <v/>
      </c>
      <c r="EZ250" s="9" t="str">
        <f>IF(AND(ISNUMBER(AL250),ISNUMBER(DK250)),IF(AL250+VLOOKUP(BI250,NyRm!$L$2:$V$4,DK250,1)&gt;19,19,AL250+VLOOKUP(BI250,NyRm!$L$2:$V$4,DK250,1)),"")</f>
        <v/>
      </c>
      <c r="FA250" s="9" t="str">
        <f>IF(AND(ISNUMBER(AM250),ISNUMBER(DK250)),IF(AM250+VLOOKUP(BI250,NyFm!$L$2:$V$4,DK250,1)&gt;19,19,AM250+VLOOKUP(BI250,NyFm!$L$2:$V$4,DK250,1)),"")</f>
        <v/>
      </c>
      <c r="FB250" s="9" t="str">
        <f>IF(AND(ISNUMBER(DK250),DK250&lt;8),IF(AND(ISNUMBER(AN250),ISNUMBER(DK250)),IF(AN250+VLOOKUP(BI250,NyLi1R!$L$2:$V$4,DK250,1)&gt;19,19,AN250+VLOOKUP(BI250,NyLi1R!$L$2:$V$4,DK250,1)),""),"")</f>
        <v/>
      </c>
      <c r="FC250" s="9" t="str">
        <f>IF(AND(ISNUMBER(DK250),DK250&lt;8),IF(AND(ISNUMBER(AO250),ISNUMBER(DK250)),IF(AO250+VLOOKUP(BI250,NyLi1E!$L$2:$V$4,DK250,1)&gt;19,19,AO250+VLOOKUP(BI250,NyLi1E!$L$2:$V$4,DK250,1)),""),"")</f>
        <v/>
      </c>
      <c r="FD250" s="9" t="str">
        <f>IF(AND(ISNUMBER(DK250),DK250&lt;8),IF(AND(ISNUMBER(AP250),ISNUMBER(DK250)),IF(AP250+VLOOKUP(BI250,NyLi1T!$L$2:$V$4,DK250,1)&gt;19,19,AP250+VLOOKUP(BI250,NyLi1T!$L$2:$V$4,DK250,1)),""),"")</f>
        <v/>
      </c>
      <c r="FE250" s="9" t="str">
        <f>IF(AND(ISNUMBER(DK250),DK250&gt;7),IF(AND(ISNUMBER(AQ250),ISNUMBER(DK250)),IF(AQ250+VLOOKUP(BI250,NyLi2R!$L$2:$V$4,DK250,1)&gt;19,19,AQ250+VLOOKUP(BI250,NyLi2R!$L$2:$V$4,DK250,1)),""),"")</f>
        <v/>
      </c>
      <c r="FF250" s="9" t="str">
        <f>IF(AND(ISNUMBER(DK250),DK250&gt;7),IF(AND(ISNUMBER(AR250),ISNUMBER(DK250)),IF(AR250+VLOOKUP(BI250,NyLi2E!$L$2:$V$4,DK250,1)&gt;19,19,AR250+VLOOKUP(BI250,NyLi2E!$L$2:$V$4,DK250,1)),""),"")</f>
        <v/>
      </c>
      <c r="FG250" s="9" t="str">
        <f>IF(AND(ISNUMBER(DK250),DK250&gt;7),IF(AND(ISNUMBER(AS250),ISNUMBER(DK250)),IF(AS250+VLOOKUP(BI250,NyLi2T!$L$2:$V$4,DK250,1)&gt;19,19,AS250+VLOOKUP(BI250,NyLi2T!$L$2:$V$4,DK250,1)),""),"")</f>
        <v/>
      </c>
      <c r="FH250" s="9" t="str">
        <f>IF(AND(ISNUMBER(DK250),DK250&lt;8),IF(AND(ISNUMBER(AT250),ISNUMBER(DK250)),IF(AT250+VLOOKUP(BI250,NySs!$L$2:$V$4,DK250,1)&gt;19,19,AT250+VLOOKUP(BI250,NySs!$L$2:$V$4,DK250,1)),""),"")</f>
        <v/>
      </c>
      <c r="FI250" s="9" t="str">
        <f>IF(AND(ISNUMBER(DK250),DK250&lt;9),IF(AND(ISNUMBER(AU250),ISNUMBER(DK250)),IF(AU250+VLOOKUP(BI250,NyEo!$L$2:$V$4,DK250,1)&gt;19,19,AU250+VLOOKUP(BI250,NyEo!$L$2:$V$4,DK250,1)),""),"")</f>
        <v/>
      </c>
      <c r="FJ250" s="9" t="str">
        <f>IF(AND(ISNUMBER(DK250),DK250&gt;7),IF(AND(ISNUMBER(AV250),ISNUMBER(DK250)),IF(AV250+VLOOKUP(BI250,NyHt!$L$2:$V$4,DK250,1)&gt;19,19,AV250+VLOOKUP(BI250,NyHt!$L$2:$V$4,DK250,1)),""),"")</f>
        <v/>
      </c>
      <c r="FK250" s="9" t="str">
        <f>IF(AND(ISNUMBER(AW250),ISNUMBER(DK250)),IF(AW250+VLOOKUP(BI250,NySiF!$L$2:$V$4,DK250,1)&gt;19,19,AW250+VLOOKUP(BI250,NySiF!$L$2:$V$4,DK250,1)),"")</f>
        <v/>
      </c>
      <c r="FL250" s="9" t="str">
        <f>IF(AND(ISNUMBER(AX250),ISNUMBER(DK250)),IF(AX250+VLOOKUP(BI250,NySiB!$L$2:$V$4,DK250,1)&gt;19,19,AX250+VLOOKUP(BI250,NySiB!$L$2:$V$4,DK250,1)),"")</f>
        <v/>
      </c>
      <c r="FM250" s="9" t="str">
        <f>IF(AND(ISNUMBER(AY250),ISNUMBER(DK250)),IF(AY250+VLOOKUP(BI250,NySiT!$L$2:$V$4,DK250,1)&gt;19,19,AY250+VLOOKUP(BI250,NySiT!$L$2:$V$4,DK250,1)),"")</f>
        <v/>
      </c>
      <c r="FN250" s="9" t="str">
        <f>IF(AND(ISNUMBER(AZ250),ISNUMBER(DK250)),IF(AZ250+VLOOKUP(BI250,NyVs!$L$2:$V$4,DK250,1)&gt;19,19,AZ250+VLOOKUP(BI250,NyVs!$L$2:$V$4,DK250,1)),"")</f>
        <v/>
      </c>
      <c r="FO250" s="9" t="str">
        <f>IF(AND(ISNUMBER(BA250),ISNUMBER(DK250)),IF(BA250+VLOOKUP(BI250,NyPp!$L$2:$V$4,DK250,1)&gt;19,19,BA250+VLOOKUP(BI250,NyPp!$L$2:$V$4,DK250,1)),"")</f>
        <v/>
      </c>
      <c r="FP250" s="9" t="str">
        <f>IF(AND(ISNUMBER(BB250),ISNUMBER(DK250)),IF(BB250+VLOOKUP(BI250,NyIGS!$L$2:$V$4,DK250,1)&gt;160,160,BB250+VLOOKUP(BI250,NyIGS!$L$2:$V$4,DK250,1)),"")</f>
        <v/>
      </c>
      <c r="FQ250" s="9" t="str">
        <f>IF(AND(ISNUMBER(BC250),ISNUMBER(DK250)),IF(BC250+VLOOKUP(BI250,NyIRS!$L$2:$V$4,DK250,1)&gt;160,160,BC250+VLOOKUP(BI250,NyIRS!$L$2:$V$4,DK250,1)),"")</f>
        <v/>
      </c>
      <c r="FR250" s="9" t="str">
        <f>IF(AND(ISNUMBER(BD250),ISNUMBER(DK250)),IF(BD250+VLOOKUP(BI250,NyIES!$L$2:$V$4,DK250,1)&gt;160,160, BD250+VLOOKUP(BI250,NyIES!$L$2:$V$4,DK250,1)),"")</f>
        <v/>
      </c>
      <c r="FS250" s="9" t="str">
        <f>IF(AND(ISNUMBER(BE250),ISNUMBER(DK250)),IF(BE250+VLOOKUP(BI250,NyISI!$L$2:$V$4,DK250,1)&gt;160,160,BE250+VLOOKUP(BI250,NyISI!$L$2:$V$4,DK250,1)),"")</f>
        <v/>
      </c>
      <c r="FT250" s="9" t="str">
        <f>IF(AND(ISNUMBER(DK250),DK250&lt;8),IF(AND(ISNUMBER(BF250),ISNUMBER(DK250)),IF(BF250+VLOOKUP(BI250,NyISS!$L$2:$V$4,DK250,1)&gt;160,160,BF250+VLOOKUP(BI250,NyISS!$L$2:$V$4,DK250,1)),""),"")</f>
        <v/>
      </c>
      <c r="FU250" s="9" t="str">
        <f>IF(AND(ISNUMBER(DK250),DK250&gt;7),IF(AND(ISNUMBER(BG250),ISNUMBER(DK250)),IF(BG250+VLOOKUP(BI250,NyISM!$L$2:$V$4,DK250,1)&gt;160,160,BG250+VLOOKUP(BI250,NyISM!$L$2:$V$4,DK250,1)),""),"")</f>
        <v/>
      </c>
      <c r="FV250" s="9" t="str">
        <f>IF(AND(ISNUMBER(BH250),ISNUMBER(DK250)),IF(BH250+VLOOKUP(BI250,NyIAM!$L$2:$V$4,DK250,1)&gt;160,160,BH250+VLOOKUP(BI250,NyIAM!$L$2:$V$4,DK250,1)),"")</f>
        <v/>
      </c>
    </row>
    <row r="251" spans="1:178" x14ac:dyDescent="0.2">
      <c r="A251" s="51"/>
      <c r="B251" s="51"/>
      <c r="C251" s="51"/>
      <c r="D251" s="51"/>
      <c r="E251" s="51"/>
      <c r="F251" s="51"/>
      <c r="G251" s="51"/>
      <c r="H251" s="51"/>
      <c r="I251" s="51"/>
      <c r="J251" s="52"/>
      <c r="K251" s="52"/>
      <c r="L251" s="53"/>
      <c r="M251" s="53"/>
      <c r="N251" s="58" t="str">
        <f t="shared" si="66"/>
        <v/>
      </c>
      <c r="O251" s="53"/>
      <c r="P251" s="53"/>
      <c r="Q251" s="53"/>
      <c r="R251" s="53"/>
      <c r="S251" s="53"/>
      <c r="T251" s="53"/>
      <c r="U251" s="53"/>
      <c r="V251" s="53"/>
      <c r="W251" s="53"/>
      <c r="X251" s="53"/>
      <c r="Y251" s="53"/>
      <c r="Z251" s="53"/>
      <c r="AA251" s="53"/>
      <c r="AB251" s="53"/>
      <c r="AC251" s="53"/>
      <c r="AD251" s="53"/>
      <c r="AE251" s="53"/>
      <c r="AF251" s="53"/>
      <c r="AG251" s="53"/>
      <c r="AH251" s="53"/>
      <c r="AI251" s="53"/>
      <c r="AJ251" s="4" t="str">
        <f>IF(O251="","",IF(ISNUMBER(N251),VLOOKUP(O251,NyFi!$A$2:$K$40,DK251),""))</f>
        <v/>
      </c>
      <c r="AK251" s="4" t="str">
        <f>IF(P251="","",IF(AND(ISNUMBER(N251),DK251&lt;8),VLOOKUP(P251,NyGs!$A$2:$G$41,DK251),""))</f>
        <v/>
      </c>
      <c r="AL251" s="4" t="str">
        <f>IF(AA251="","",IF(ISNUMBER(N251),VLOOKUP(AA251,NyRm!$A$2:$K$56,DK251),""))</f>
        <v/>
      </c>
      <c r="AM251" s="4" t="str">
        <f>IF(Z251="","",IF(ISNUMBER(N251),VLOOKUP(Z251,NyFm!$A$2:$K$46,DK251),""))</f>
        <v/>
      </c>
      <c r="AN251" s="4" t="str">
        <f>IF(U251="","",IF(AND(ISNUMBER(N251),DK251&lt;8),VLOOKUP(U251,NyLi1R!$A$2:$G$20,DK251),""))</f>
        <v/>
      </c>
      <c r="AO251" s="4" t="str">
        <f>IF(V251="","",IF(AND(ISNUMBER(N251),DK251&lt;8),VLOOKUP(V251,NyLi1E!$A$2:$G$20,DK251),""))</f>
        <v/>
      </c>
      <c r="AP251" s="4" t="str">
        <f>IF(AND(ISNUMBER(N251),ISNUMBER(AN251),ISNUMBER(AO251),DK251&lt;8),VLOOKUP(AN251+AO251,NyLi1T!$A$2:$G$40,DK251),"")</f>
        <v/>
      </c>
      <c r="AQ251" s="4" t="str">
        <f>IF(W251="","",IF(AND(ISNUMBER(N251),DK251&gt;7),VLOOKUP(W251,NyLi2R!$A$2:$K$20,DK251),""))</f>
        <v/>
      </c>
      <c r="AR251" s="4" t="str">
        <f>IF(X251="","",IF(AND(ISNUMBER(N251),DK251&gt;7),VLOOKUP(X251,NyLi2E!$A$2:$K$20,DK251),""))</f>
        <v/>
      </c>
      <c r="AS251" s="4" t="str">
        <f>IF(AND(ISNUMBER(N251),ISNUMBER(AQ251),ISNUMBER(AR251),DK251&gt;7),VLOOKUP(AQ251+AR251,NyLi2T!$A$2:$K$40,DK251),"")</f>
        <v/>
      </c>
      <c r="AT251" s="4" t="str">
        <f>IF(AE251="","",IF(AND(ISNUMBER(N251),DK251&lt;8),VLOOKUP(AE251,NySs!$A$2:$G$28,DK251),""))</f>
        <v/>
      </c>
      <c r="AU251" s="4" t="str">
        <f>IF(AD251="","",IF(AND(ISNUMBER(N251),DK251&lt;9),VLOOKUP(AD251,NyEo!$A$2:$H$22,DK251),""))</f>
        <v/>
      </c>
      <c r="AV251" s="4" t="str">
        <f>IF(Q251="","",IF(AND(ISNUMBER(N251),DK251&gt;7),VLOOKUP(Q251,NyHt!$A$2:$K$17,DK251),""))</f>
        <v/>
      </c>
      <c r="AW251" s="4" t="str">
        <f>IF(R251="","",IF(ISNUMBER(N251),VLOOKUP(R251,NySiF!$A$2:$K$18,DK251),""))</f>
        <v/>
      </c>
      <c r="AX251" s="4" t="str">
        <f>IF(S251="","",IF(ISNUMBER(N251),VLOOKUP(S251,NySiB!$A$2:$K$16,DK251),""))</f>
        <v/>
      </c>
      <c r="AY251" s="4" t="str">
        <f>IF(T251="","",IF(ISNUMBER(N251),VLOOKUP(T251,NySiT!$A$2:$K$32,DK251),""))</f>
        <v/>
      </c>
      <c r="AZ251" s="4" t="str">
        <f>IF(Y251="","",IF(ISNUMBER(N251),VLOOKUP(Y251,NyVs!$A$2:$K$86,DK251),""))</f>
        <v/>
      </c>
      <c r="BA251" s="4" t="str">
        <f>IF(AI251="","",IF(ISNUMBER(N251),VLOOKUP(AI251,NyPp!$A$2:$K$202,DK251),""))</f>
        <v/>
      </c>
      <c r="BB251" s="4" t="str">
        <f>IF(AND(ISNUMBER(AJ251),ISNUMBER(AK251),ISNUMBER(AL251),ISNUMBER(AM251),DK251&lt;8),IF(COUNTIF(O251,0)+COUNTIF(P251,0)+COUNTIF(AA251,0)+COUNTIF(Z251,0)&gt;1,"",VLOOKUP(AJ251+AK251+AL251+AM251,NyIGS!$A$2:$K$78,DK251)),IF(AND(ISNUMBER(AJ251),ISNUMBER(AL251),ISNUMBER(AM251),ISNUMBER(AS251),DK251&gt;7),IF(COUNTIF(O251,0)+COUNTIF(AA251,0)+COUNTIF(Z251,0)+AND(COUNTIF(W251,0),COUNTIF(X251,0))&gt;1,"",VLOOKUP(AJ251+AL251+AM251+AS251,NyIGS!$A$2:$K$78,DK251)),""))</f>
        <v/>
      </c>
      <c r="BC251" s="4" t="str">
        <f>IF(AND(ISNUMBER(AJ251),ISNUMBER(AN251),ISNUMBER(AT251),DK251&lt;8),IF(COUNTIF(O251,0)+COUNTIF(U251,0)+COUNTIF(AE251,0)&gt;1,"",VLOOKUP(AJ251+AN251+AT251,NyIRS!$A$2:$K$59,DK251)),IF(AND(ISNUMBER(AJ251),ISNUMBER(AQ251),DK251&gt;7),IF(COUNTIF(O251,0)+COUNTIF(W251,0)&gt;1,"",VLOOKUP(AJ251+AQ251,NyIRS!$A$2:$K$59,DK251)),""))</f>
        <v/>
      </c>
      <c r="BD251" s="4" t="str">
        <f>IF(AND(ISNUMBER(AK251),ISNUMBER(AL251),ISNUMBER(AM251),DK251&lt;8),IF(COUNTIF(P251,0)+COUNTIF(AA251,0)+COUNTIF(Z251,0)&gt;1,"",VLOOKUP(AK251+AL251+AM251,NyIES!$A$2:$K$59,DK251)),IF(AND(ISNUMBER(AL251),ISNUMBER(AM251),ISNUMBER(AR251),DK251&gt;7),IF(COUNTIF(AA251,0)+COUNTIF(Z251,0)+COUNTIF(X251,0)&gt;1,"",VLOOKUP(AL251+AM251+AR251,NyIES!$A$2:$K$59,DK251)),""))</f>
        <v/>
      </c>
      <c r="BE251" s="4" t="str">
        <f>IF(AND(ISNUMBER(AJ251),ISNUMBER(AP251),ISNUMBER(AU251),DK251&lt;8),IF(COUNTIF(O251,0)+AND(COUNTIF(U251,0),COUNTIF(V251,0))+COUNTIF(AD251,0)&gt;1,"",VLOOKUP(AJ251+AP251+AU251,NyISI!$A$2:$K$59,DK251)),IF(AND(ISNUMBER(AS251),ISNUMBER(AU251),ISNUMBER(AV251),DK251=8),IF(COUNTIF(AD251,0)+COUNTIF(Q251,0)+AND(COUNTIF(W251,0),COUNTIF(X251,0))&gt;1,"",VLOOKUP(AS251+AU251+AV251,NyISI!$A$2:$K$59,DK251)),IF(AND(ISNUMBER(AS251),ISNUMBER(AV251),DK251&gt;8),IF(COUNTIF(Q251,0)+AND(COUNTIF(W251,0),COUNTIF(X251,0))&gt;1,"",VLOOKUP(AS251+AV251,NyISI!$A$2:$K$59,DK251)),"")))</f>
        <v/>
      </c>
      <c r="BF251" s="4" t="str">
        <f>IF(AND(ISNUMBER(AT251),ISNUMBER(AK251),ISNUMBER(AL251),ISNUMBER(AM251),DK251&lt;8),IF(COUNTIF(P251,0)+COUNTIF(AA251,0)+COUNTIF(Z251,0)+COUNTIF(AE251,0)&gt;1,"",VLOOKUP(AT251+AK251+AL251+AM251,NyISS!$A$2:$G$78,DK251)),"")</f>
        <v/>
      </c>
      <c r="BG251" s="4" t="str">
        <f>IF(AND(ISNUMBER(AJ251),ISNUMBER(AL251),ISNUMBER(AM251),DK251&gt;7),IF(COUNTIF(O251,0)+COUNTIF(AA251,0)+COUNTIF(Z251,0)&gt;1,"",VLOOKUP(AJ251+AL251+AM251,NyISM!$A$2:$K$59,DK251)),"")</f>
        <v/>
      </c>
      <c r="BH251" s="4" t="str">
        <f>IF(AND(ISNUMBER(AY251),ISNUMBER(AZ251)),IF(COUNTIF(T251,0)+COUNTIF(Y251,0)&gt;1,"",VLOOKUP(AY251+AZ251,NyIAM!$A$2:$K$40,DK251)),"")</f>
        <v/>
      </c>
      <c r="BJ251" s="4" t="str">
        <f>IF(ISNUMBER(BB251),VLOOKUP(BB251,Percentil!$A$2:$B$122,2,1),"")</f>
        <v/>
      </c>
      <c r="BK251" s="4" t="str">
        <f>IF(ISNUMBER(BC251),VLOOKUP(BC251,Percentil!$A$2:$B$122,2,1),"")</f>
        <v/>
      </c>
      <c r="BL251" s="4" t="str">
        <f>IF(ISNUMBER(BD251),VLOOKUP(BD251,Percentil!$A$2:$B$122,2,1),"")</f>
        <v/>
      </c>
      <c r="BM251" s="4" t="str">
        <f>IF(ISNUMBER(BE251),VLOOKUP(BE251,Percentil!$A$2:$B$122,2,1),"")</f>
        <v/>
      </c>
      <c r="BN251" s="4" t="str">
        <f>IF(ISNUMBER(BF251),VLOOKUP(BF251,Percentil!$A$2:$B$122,2,1),"")</f>
        <v/>
      </c>
      <c r="BO251" s="4" t="str">
        <f>IF(ISNUMBER(BG251),VLOOKUP(BG251,Percentil!$A$2:$B$122,2,1),"")</f>
        <v/>
      </c>
      <c r="BP251" s="4" t="str">
        <f>IF(ISNUMBER(BH251),VLOOKUP(BH251,Percentil!$A$2:$B$122,2,1),"")</f>
        <v/>
      </c>
      <c r="BQ251" s="4" t="str">
        <f>IF(AND(ISNUMBER(AJ251),ISNUMBER(DK251)),IF(AJ251-VLOOKUP(BI251,NyFi!$L$2:$V$4,DK251,1)&lt;1,1 &amp; " - " &amp; AJ251+VLOOKUP(BI251,NyFi!$L$2:$V$4,DK251,1),IF(AJ251+VLOOKUP(BI251,NyFi!$L$2:$V$4,DK251,1)&gt;19,AJ251-VLOOKUP(BI251,NyFi!$L$2:$V$4,DK251,1) &amp; " - " &amp; 19,AJ251-VLOOKUP(BI251,NyFi!$L$2:$V$4,DK251,1) &amp; " - " &amp; AJ251+VLOOKUP(BI251,NyFi!$L$2:$V$4,DK251,1))),"")</f>
        <v/>
      </c>
      <c r="BR251" s="4" t="str">
        <f>IF(AND(ISNUMBER(DK251),DK251&lt;8),IF(AND(ISNUMBER(AK251),ISNUMBER(DK251)),IF(AK251-VLOOKUP(BI251,NyGs!$L$2:$V$4,DK251,1)&lt;1,1 &amp; " - " &amp; AK251+VLOOKUP(BI251,NyGs!$L$2:$V$4,DK251,1),IF(AK251+VLOOKUP(BI251,NyGs!$L$2:$V$4,DK251,1)&gt;19,AK251-VLOOKUP(BI251,NyGs!$L$2:$V$4,DK251,1) &amp; " - " &amp; 19,AK251-VLOOKUP(BI251,NyGs!$L$2:$V$4,DK251,1) &amp; " - " &amp; AK251+VLOOKUP(BI251,NyGs!$L$2:$V$4,DK251,1))),""),"")</f>
        <v/>
      </c>
      <c r="BS251" s="4" t="str">
        <f>IF(AND(ISNUMBER(AL251),ISNUMBER(DK251)),IF(AL251-VLOOKUP(BI251,NyRm!$L$2:$V$4,DK251,1)&lt;1,1 &amp; " - " &amp; AL251+VLOOKUP(BI251,NyRm!$L$2:$V$4,DK251,1),IF(AL251+VLOOKUP(BI251,NyRm!$L$2:$V$4,DK251,1)&gt;19,AL251-VLOOKUP(BI251,NyRm!$L$2:$V$4,DK251,1) &amp; " - " &amp; 19,AL251-VLOOKUP(BI251,NyRm!$L$2:$V$4,DK251,1) &amp; " - " &amp; AL251+VLOOKUP(BI251,NyRm!$L$2:$V$4,DK251,1))),"")</f>
        <v/>
      </c>
      <c r="BT251" s="4" t="str">
        <f>IF(AND(ISNUMBER(AM251),ISNUMBER(DK251)),IF(AM251-VLOOKUP(BI251,NyFm!$L$2:$V$4,DK251,1)&lt;1,1 &amp; " - " &amp; AM251+VLOOKUP(BI251,NyFm!$L$2:$V$4,DK251,1),IF(AM251+VLOOKUP(BI251,NyFm!$L$2:$V$4,DK251,1)&gt;19,AM251-VLOOKUP(BI251,NyFm!$L$2:$V$4,DK251,1) &amp; " - " &amp; 19,AM251-VLOOKUP(BI251,NyFm!$L$2:$V$4,DK251,1) &amp; " - " &amp; AM251+VLOOKUP(BI251,NyFm!$L$2:$V$4,DK251,1))),"")</f>
        <v/>
      </c>
      <c r="BU251" s="4" t="str">
        <f>IF(AND(ISNUMBER(DK251),DK251&lt;8),IF(AND(ISNUMBER(AN251),ISNUMBER(DK251)),IF(AN251-VLOOKUP(BI251,NyLi1R!$L$2:$V$4,DK251,1)&lt;1,1 &amp; " - " &amp; AN251+VLOOKUP(BI251,NyLi1R!$L$2:$V$4,DK251,1),IF(AN251+VLOOKUP(BI251,NyLi1R!$L$2:$V$4,DK251,1)&gt;19,AN251-VLOOKUP(BI251,NyLi1R!$L$2:$V$4,DK251,1) &amp; " - " &amp; 19,AN251-VLOOKUP(BI251,NyLi1R!$L$2:$V$4,DK251,1) &amp; " - " &amp; AN251+VLOOKUP(BI251,NyLi1R!$L$2:$V$4,DK251,1))),""),"")</f>
        <v/>
      </c>
      <c r="BV251" s="4" t="str">
        <f>IF(AND(ISNUMBER(DK251),DK251&lt;8),IF(AND(ISNUMBER(AO251),ISNUMBER(DK251)),IF(AO251-VLOOKUP(BI251,NyLi1E!$L$2:$V$4,DK251,1)&lt;1,1 &amp; " - " &amp; AO251+VLOOKUP(BI251,NyLi1E!$L$2:$V$4,DK251,1),IF(AO251+VLOOKUP(BI251,NyLi1E!$L$2:$V$4,DK251,1)&gt;19,AO251-VLOOKUP(BI251,NyLi1E!$L$2:$V$4,DK251,1) &amp; " - " &amp; 19,AO251-VLOOKUP(BI251,NyLi1E!$L$2:$V$4,DK251,1) &amp; " - " &amp; AO251+VLOOKUP(BI251,NyLi1E!$L$2:$V$4,DK251,1))),""),"")</f>
        <v/>
      </c>
      <c r="BW251" s="4" t="str">
        <f>IF(AND(ISNUMBER(DK251),DK251&lt;8),IF(AND(ISNUMBER(AP251),ISNUMBER(DK251)),IF(AP251-VLOOKUP(BI251,NyLi1T!$L$2:$V$4,DK251,1)&lt;1,1 &amp; " - " &amp; AP251+VLOOKUP(BI251,NyLi1T!$L$2:$V$4,DK251,1),IF(AP251+VLOOKUP(BI251,NyLi1T!$L$2:$V$4,DK251,1)&gt;19,AP251-VLOOKUP(BI251,NyLi1T!$L$2:$V$4,DK251,1) &amp; " - " &amp; 19,AP251-VLOOKUP(BI251,NyLi1T!$L$2:$V$4,DK251,1) &amp; " - " &amp; AP251+VLOOKUP(BI251,NyLi1T!$L$2:$V$4,DK251,1))),""),"")</f>
        <v/>
      </c>
      <c r="BX251" s="4" t="str">
        <f>IF(AND(ISNUMBER(DK251),DK251&gt;7),IF(AND(ISNUMBER(AQ251),ISNUMBER(DK251)),IF(AQ251-VLOOKUP(BI251,NyLi2R!$L$2:$V$4,DK251,1)&lt;1,1 &amp; " - " &amp; AQ251+VLOOKUP(BI251,NyLi2R!$L$2:$V$4,DK251,1),IF(AQ251+VLOOKUP(BI251,NyLi2R!$L$2:$V$4,DK251,1)&gt;19,AQ251-VLOOKUP(BI251,NyLi2R!$L$2:$V$4,DK251,1) &amp; " - " &amp; 19,AQ251-VLOOKUP(BI251,NyLi2R!$L$2:$V$4,DK251,1) &amp; " - " &amp; AQ251+VLOOKUP(BI251,NyLi2R!$L$2:$V$4,DK251,1))),""),"")</f>
        <v/>
      </c>
      <c r="BY251" s="4" t="str">
        <f>IF(AND(ISNUMBER(DK251),DK251&gt;7),IF(AND(ISNUMBER(AR251),ISNUMBER(DK251)),IF(AR251-VLOOKUP(BI251,NyLi2E!$L$2:$V$4,DK251,1)&lt;1,1 &amp; " - " &amp; AR251+VLOOKUP(BI251,NyLi2E!$L$2:$V$4,DK251,1),IF(AR251+VLOOKUP(BI251,NyLi2E!$L$2:$V$4,DK251,1)&gt;19,AR251-VLOOKUP(BI251,NyLi2E!$L$2:$V$4,DK251,1) &amp; " - " &amp; 19,AR251-VLOOKUP(BI251,NyLi2E!$L$2:$V$4,DK251,1) &amp; " - " &amp; AR251+VLOOKUP(BI251,NyLi2E!$L$2:$V$4,DK251,1))),""),"")</f>
        <v/>
      </c>
      <c r="BZ251" s="4" t="str">
        <f>IF(AND(ISNUMBER(DK251),DK251&gt;7),IF(AND(ISNUMBER(AS251),ISNUMBER(DK251)),IF(AS251-VLOOKUP(BI251,NyLi2T!$L$2:$V$4,DK251,1)&lt;1,1 &amp; " - " &amp; AS251+VLOOKUP(BI251,NyLi2T!$L$2:$V$4,DK251,1),IF(AS251+VLOOKUP(BI251,NyLi2T!$L$2:$V$4,DK251,1)&gt;19,AS251-VLOOKUP(BI251,NyLi2T!$L$2:$V$4,DK251,1) &amp; " - " &amp; 19,AS251-VLOOKUP(BI251,NyLi2T!$L$2:$V$4,DK251,1) &amp; " - " &amp; AS251+VLOOKUP(BI251,NyLi2T!$L$2:$V$4,DK251,1))),""),"")</f>
        <v/>
      </c>
      <c r="CA251" s="4" t="str">
        <f>IF(AND(ISNUMBER(DK251),DK251&lt;8),IF(AND(ISNUMBER(AT251),ISNUMBER(DK251)),IF(AT251-VLOOKUP(BI251,NySs!$L$2:$V$4,DK251,1)&lt;1,1 &amp; " - " &amp; AT251+VLOOKUP(BI251,NySs!$L$2:$V$4,DK251,1),IF(AT251+VLOOKUP(BI251,NySs!$L$2:$V$4,DK251,1)&gt;19,AT251-VLOOKUP(BI251,NySs!$L$2:$V$4,DK251,1) &amp; " - " &amp; 19,AT251-VLOOKUP(BI251,NySs!$L$2:$V$4,DK251,1) &amp; " - " &amp; AT251+VLOOKUP(BI251,NySs!$L$2:$V$4,DK251,1))),""),"")</f>
        <v/>
      </c>
      <c r="CB251" s="4" t="str">
        <f>IF(AND(ISNUMBER(DK251),DK251&lt;9),IF(AND(ISNUMBER(AU251),ISNUMBER(DK251)),IF(AU251-VLOOKUP(BI251,NyEo!$L$2:$V$4,DK251,1)&lt;1,1 &amp; " - " &amp; AU251+VLOOKUP(BI251,NyEo!$L$2:$V$4,DK251,1),IF(AU251+VLOOKUP(BI251,NyEo!$L$2:$V$4,DK251,1)&gt;19,AU251-VLOOKUP(BI251,NyEo!$L$2:$V$4,DK251,1) &amp; " - " &amp; 19,AU251-VLOOKUP(BI251,NyEo!$L$2:$V$4,DK251,1) &amp; " - " &amp; AU251+VLOOKUP(BI251,NyEo!$L$2:$V$4,DK251,1))),""),"")</f>
        <v/>
      </c>
      <c r="CC251" s="4" t="str">
        <f>IF(AND(ISNUMBER(DK251),DK251&gt;7),IF(AND(ISNUMBER(AV251),ISNUMBER(DK251)),IF(AV251-VLOOKUP(BI251,NyHt!$L$2:$V$4,DK251,1)&lt;1,1 &amp; " - " &amp; AV251+VLOOKUP(BI251,NyHt!$L$2:$V$4,DK251,1),IF(AV251+VLOOKUP(BI251,NyHt!$L$2:$V$4,DK251,1)&gt;19,AV251-VLOOKUP(BI251,NyHt!$L$2:$V$4,DK251,1) &amp; " - " &amp; 19,AV251-VLOOKUP(BI251,NyHt!$L$2:$V$4,DK251,1) &amp; " - " &amp; AV251+VLOOKUP(BI251,NyHt!$L$2:$V$4,DK251,1))),""),"")</f>
        <v/>
      </c>
      <c r="CD251" s="4" t="str">
        <f>IF(AND(ISNUMBER(AW251),ISNUMBER(DK251)),IF(AW251-VLOOKUP(BI251,NySiF!$L$2:$V$4,DK251,1)&lt;1,1 &amp; " - " &amp; AW251+VLOOKUP(BI251,NySiF!$L$2:$V$4,DK251,1),IF(AW251+VLOOKUP(BI251,NySiF!$L$2:$V$4,DK251,1)&gt;19,AW251-VLOOKUP(BI251,NySiF!$L$2:$V$4,DK251,1) &amp; " - " &amp; 19,AW251-VLOOKUP(BI251,NySiF!$L$2:$V$4,DK251,1) &amp; " - " &amp; AW251+VLOOKUP(BI251,NySiF!$L$2:$V$4,DK251,1))),"")</f>
        <v/>
      </c>
      <c r="CE251" s="4" t="str">
        <f>IF(AND(ISNUMBER(AX251),ISNUMBER(DK251)),IF(AX251-VLOOKUP(BI251,NySiB!$L$2:$V$4,DK251,1)&lt;1,1 &amp; " - " &amp; AX251+VLOOKUP(BI251,NySiB!$L$2:$V$4,DK251,1),IF(AX251+VLOOKUP(BI251,NySiB!$L$2:$V$4,DK251,1)&gt;19,AX251-VLOOKUP(BI251,NySiB!$L$2:$V$4,DK251,1) &amp; " - " &amp; 19,AX251-VLOOKUP(BI251,NySiB!$L$2:$V$4,DK251,1) &amp; " - " &amp; AX251+VLOOKUP(BI251,NySiB!$L$2:$V$4,DK251,1))),"")</f>
        <v/>
      </c>
      <c r="CF251" s="4" t="str">
        <f>IF(AND(ISNUMBER(AY251),ISNUMBER(DK251)),IF(AY251-VLOOKUP(BI251,NySiT!$L$2:$V$4,DK251,1)&lt;1,1 &amp; " - " &amp; AY251+VLOOKUP(BI251,NySiT!$L$2:$V$4,DK251,1),IF(AY251+VLOOKUP(BI251,NySiT!$L$2:$V$4,DK251,1)&gt;19,AY251-VLOOKUP(BI251,NySiT!$L$2:$V$4,DK251,1) &amp; " - " &amp; 19,AY251-VLOOKUP(BI251,NySiT!$L$2:$V$4,DK251,1) &amp; " - " &amp; AY251+VLOOKUP(BI251,NySiT!$L$2:$V$4,DK251,1))),"")</f>
        <v/>
      </c>
      <c r="CG251" s="4" t="str">
        <f>IF(AND(ISNUMBER(AZ251),ISNUMBER(DK251)),IF(AZ251-VLOOKUP(BI251,NyVs!$L$2:$V$4,DK251,1)&lt;1,1 &amp; " - " &amp; AZ251+VLOOKUP(BI251,NyVs!$L$2:$V$4,DK251,1),IF(AZ251+VLOOKUP(BI251,NyVs!$L$2:$V$4,DK251,1)&gt;19,AZ251-VLOOKUP(BI251,NyVs!$L$2:$V$4,DK251,1) &amp; " - " &amp; 19,AZ251-VLOOKUP(BI251,NyVs!$L$2:$V$4,DK251,1) &amp; " - " &amp; AZ251+VLOOKUP(BI251,NyVs!$L$2:$V$4,DK251,1))),"")</f>
        <v/>
      </c>
      <c r="CH251" s="4" t="str">
        <f>IF(AND(ISNUMBER(BA251),ISNUMBER(DK251)),IF(BA251-VLOOKUP(BI251,NyPp!$L$2:$V$4,DK251,1)&lt;1,1 &amp; " - " &amp; BA251+VLOOKUP(BI251,NyPp!$L$2:$V$4,DK251,1),IF(BA251+VLOOKUP(BI251,NyPp!$L$2:$V$4,DK251,1)&gt;19,BA251-VLOOKUP(BI251,NyPp!$L$2:$V$4,DK251,1) &amp; " - " &amp; 19,BA251-VLOOKUP(BI251,NyPp!$L$2:$V$4,DK251,1) &amp; " - " &amp; BA251+VLOOKUP(BI251,NyPp!$L$2:$V$4,DK251,1))),"")</f>
        <v/>
      </c>
      <c r="CI251" s="4" t="str">
        <f>IF(AND(ISNUMBER(BB251),ISNUMBER(DK251)),IF(BB251-VLOOKUP(BI251,NyIGS!$L$2:$V$4,DK251,1)&lt;40,40 &amp; " - " &amp; BB251+VLOOKUP(BI251,NyIGS!$L$2:$V$4,DK251,1),IF(BB251+VLOOKUP(BI251,NyIGS!$L$2:$V$4,DK251,1)&gt;160,BB251-VLOOKUP(BI251,NyIGS!$L$2:$V$4,DK251,1) &amp; " - " &amp; 160,BB251-VLOOKUP(BI251,NyIGS!$L$2:$V$4,DK251,1) &amp; " - " &amp; BB251+VLOOKUP(BI251,NyIGS!$L$2:$V$4,DK251,1))),"")</f>
        <v/>
      </c>
      <c r="CJ251" s="4" t="str">
        <f>IF(AND(ISNUMBER(BC251),ISNUMBER(DK251)),IF(BC251-VLOOKUP(BI251,NyIRS!$L$2:$V$4,DK251,1)&lt;40,40 &amp; " - " &amp; BC251+VLOOKUP(BI251,NyIRS!$L$2:$V$4,DK251,1),IF(BC251+VLOOKUP(BI251,NyIRS!$L$2:$V$4,DK251,1)&gt;160,BC251-VLOOKUP(BI251,NyIRS!$L$2:$V$4,DK251,1) &amp; " - " &amp; 160,BC251-VLOOKUP(BI251,NyIRS!$L$2:$V$4,DK251,1) &amp; " - " &amp; BC251+VLOOKUP(BI251,NyIRS!$L$2:$V$4,DK251,1))),"")</f>
        <v/>
      </c>
      <c r="CK251" s="4" t="str">
        <f>IF(AND(ISNUMBER(BD251),ISNUMBER(DK251)),IF(BD251-VLOOKUP(BI251,NyIES!$L$2:$V$4,DK251,1)&lt;40,40 &amp; " - " &amp; BD251+VLOOKUP(BI251,NyIES!$L$2:$V$4,DK251,1),IF(BD251+VLOOKUP(BI251,NyIES!$L$2:$V$4,DK251,1)&gt;160,BD251-VLOOKUP(BI251,NyIES!$L$2:$V$4,DK251,1) &amp; " - " &amp; 160,BD251-VLOOKUP(BI251,NyIES!$L$2:$V$4,DK251,1) &amp; " - " &amp; BD251+VLOOKUP(BI251,NyIES!$L$2:$V$4,DK251,1))),"")</f>
        <v/>
      </c>
      <c r="CL251" s="4" t="str">
        <f>IF(AND(ISNUMBER(BE251),ISNUMBER(DK251)),IF(BE251-VLOOKUP(BI251,NyISI!$L$2:$V$4,DK251,1)&lt;40,40 &amp; " - " &amp; BE251+VLOOKUP(BI251,NyISI!$L$2:$V$4,DK251,1),IF(BE251+VLOOKUP(BI251,NyISI!$L$2:$V$4,DK251,1)&gt;160,BE251-VLOOKUP(BI251,NyISI!$L$2:$V$4,DK251,1) &amp; " - " &amp; 160,BE251-VLOOKUP(BI251,NyISI!$L$2:$V$4,DK251,1) &amp; " - " &amp; BE251+VLOOKUP(BI251,NyISI!$L$2:$V$4,DK251,1))),"")</f>
        <v/>
      </c>
      <c r="CM251" s="4" t="str">
        <f>IF(AND(ISNUMBER(DK251),DK251&lt;8),IF(AND(ISNUMBER(BF251),ISNUMBER(DK251)),IF(BF251-VLOOKUP(BI251,NyISS!$L$2:$V$4,DK251,1)&lt;40,40 &amp; " - " &amp; BF251+VLOOKUP(BI251,NyISS!$L$2:$V$4,DK251,1),IF(BF251+VLOOKUP(BI251,NyISS!$L$2:$V$4,DK251,1)&gt;160,BF251-VLOOKUP(BI251,NyISS!$L$2:$V$4,DK251,1) &amp; " - " &amp; 160,BF251-VLOOKUP(BI251,NyISS!$L$2:$V$4,DK251,1) &amp; " - " &amp; BF251+VLOOKUP(BI251,NyISS!$L$2:$V$4,DK251,1))),""),"")</f>
        <v/>
      </c>
      <c r="CN251" s="4" t="str">
        <f>IF(AND(ISNUMBER(DK251),DK251&gt;7),IF(AND(ISNUMBER(BG251),ISNUMBER(DK251)),IF(BG251-VLOOKUP(BI251,NyISM!$L$2:$V$4,DK251,1)&lt;40,40 &amp; " - " &amp; BG251+VLOOKUP(BI251,NyISM!$L$2:$V$4,DK251,1),IF(BG251+VLOOKUP(BI251,NyISM!$L$2:$V$4,DK251,1)&gt;160,BG251-VLOOKUP(BI251,NyISM!$L$2:$V$4,DK251,1) &amp; " - " &amp; 160,BG251-VLOOKUP(BI251,NyISM!$L$2:$V$4,DK251,1) &amp; " - " &amp; BG251+VLOOKUP(BI251,NyISM!$L$2:$V$4,DK251,1))),""),"")</f>
        <v/>
      </c>
      <c r="CO251" s="4" t="str">
        <f>IF(AND(ISNUMBER(BH251),ISNUMBER(DK251)),IF(BH251-VLOOKUP(BI251,NyIAM!$L$2:$V$4,DK251,1)&lt;40,40 &amp; " - " &amp; BH251+VLOOKUP(BI251,NyIAM!$L$2:$V$4,DK251,1),IF(BH251+VLOOKUP(BI251,NyIAM!$L$2:$V$4,DK251,1)&gt;160,BH251-VLOOKUP(BI251,NyIAM!$L$2:$V$4,DK251,1) &amp; " - " &amp; 160,BH251-VLOOKUP(BI251,NyIAM!$L$2:$V$4,DK251,1) &amp; " - " &amp; BH251+VLOOKUP(BI251,NyIAM!$L$2:$V$4,DK251,1))),"")</f>
        <v/>
      </c>
      <c r="CP251" s="4" t="str">
        <f>IF(AF251="","",IF(AND(ISNUMBER(AF251),ISNUMBER(DK251)),IF(VLOOKUP(AF251,NyOm!$A$2:$K$30,DK251,1)=1,"Onormalt få ord",IF(VLOOKUP(AF251,NyOm!$A$2:$K$30,DK251,1)=2,"Färre antal ord än normalt",IF(VLOOKUP(AF251,NyOm!$A$2:$K$30,DK251,1)=3,"Normalt antal ord","")))))</f>
        <v/>
      </c>
      <c r="CQ251" s="4" t="str">
        <f>IF(AB251="","",IF(AND(ISNUMBER(AB251),ISNUMBER(DK251)),IF(VLOOKUP(AB251,NyPbTid!$A$2:$K$218,DK251,1)=1,"Onormalt lång tidsåtgång",IF(VLOOKUP(AB251,NyPbTid!$A$2:$K$218,DK251,1)=2,"Långsammare än normalt",IF(VLOOKUP(AB251,NyPbTid!$A$2:$K$218,DK251,1)=3,"Normal tidsåtgång","")))))</f>
        <v/>
      </c>
      <c r="CR251" s="4" t="str">
        <f>IF(AC251="","",IF(AND(ISNUMBER(AC251),ISNUMBER(DK251)),IF(VLOOKUP(AC251,NyPbFel!$A$2:$K$18,DK251,1)=1,"Onormalt antal fel",IF(VLOOKUP(AC251,NyPbFel!$A$2:$K$18,DK251,1)=2,"Fler fel än normalt",IF(VLOOKUP(AC251,NyPbFel!$A$2:$K$18,DK251,1)=3,"Normalt antal fel","")))))</f>
        <v/>
      </c>
      <c r="CS251" s="4" t="str">
        <f t="shared" si="72"/>
        <v/>
      </c>
      <c r="CT251" s="4" t="str">
        <f>IF(OR(ISNUMBER(CS251),CS251="0**"),IF(ISNUMBER(CS251),CS251/ABS(CS251)*VLOOKUP(1,SignDiff!$A$3:$K$4,DK251,1),VLOOKUP(1,SignDiff!$A$3:$K$4,DK251,1)),"")</f>
        <v/>
      </c>
      <c r="CU251" s="4" t="str">
        <f>IF(OR(ISNUMBER(CS251),CS251="0**"),IF(ISNUMBER(CS251),CS251/ABS(CS251)*VLOOKUP(1,SignDiff!$A$7:$K$8,DK251,1),VLOOKUP(1,SignDiff!$A$7:$K$8,DK251,1)),"")</f>
        <v/>
      </c>
      <c r="CV251" s="4" t="str">
        <f t="shared" si="73"/>
        <v/>
      </c>
      <c r="CW251" s="4" t="str">
        <f t="shared" si="74"/>
        <v/>
      </c>
      <c r="CX251" s="4" t="str">
        <f>IF(OR(ISNUMBER(CS251),CS251="0**"),IF(CS251="0**",VLOOKUP(0,'IRS-IES'!$A$2:$C$43,2,1),IF(CS251&lt;0,VLOOKUP(ABS(CS251),'IRS-IES'!$A$2:$C$43,2,1),VLOOKUP(ABS(CS251),'IRS-IES'!$A$2:$C$43,3,1))),"")</f>
        <v/>
      </c>
      <c r="CY251" s="4" t="str">
        <f t="shared" si="75"/>
        <v/>
      </c>
      <c r="CZ251" s="4" t="str">
        <f>IF(OR(ISNUMBER(CY251),CY251="0**"),IF(ISNUMBER(CY251),CY251/ABS(CY251)*VLOOKUP(2,SignDiff!$A$3:$K$4,DK251,1),VLOOKUP(2,SignDiff!$A$3:$K$4,DK251,1)),"")</f>
        <v/>
      </c>
      <c r="DA251" s="4" t="str">
        <f>IF(OR(ISNUMBER(CY251),CY251="0**"),IF(ISNUMBER(CY251),CY251/ABS(CY251)*VLOOKUP(2,SignDiff!$A$7:$K$8,DK251,1),VLOOKUP(2,SignDiff!$A$7:$K$8,DK251,1)),"")</f>
        <v/>
      </c>
      <c r="DB251" s="4" t="str">
        <f t="shared" si="76"/>
        <v/>
      </c>
      <c r="DC251" s="4" t="str">
        <f t="shared" si="77"/>
        <v/>
      </c>
      <c r="DD251" s="4" t="str">
        <f>IF(OR(ISNUMBER(CY251),CY251="0**"),IF(CY251="0**",VLOOKUP(0,'ISI-ISS'!$A$2:$C$43,2,1),IF(CY251&lt;0,VLOOKUP(ABS(CY251),'ISI-ISS'!$A$2:$C$43,2,1),VLOOKUP(ABS(CY251),'ISI-ISS'!$A$2:$C$43,3,1))),"")</f>
        <v/>
      </c>
      <c r="DE251" s="4" t="str">
        <f t="shared" si="78"/>
        <v/>
      </c>
      <c r="DF251" s="4" t="str">
        <f>IF(OR(ISNUMBER(DE251),DE251="0**"),IF(ISNUMBER(DE251),DE251/ABS(DE251)*VLOOKUP(2,SignDiff!$A$3:$K$4,DK251,1),VLOOKUP(2,SignDiff!$A$3:$K$4,DK251,1)),"")</f>
        <v/>
      </c>
      <c r="DG251" s="4" t="str">
        <f>IF(OR(ISNUMBER(DE251),DE251="0**"),IF(ISNUMBER(DE251),DE251/ABS(DE251)*VLOOKUP(2,SignDiff!$A$7:$K$8,DK251,1),VLOOKUP(2,SignDiff!$A$7:$K$8,DK251,1)),"")</f>
        <v/>
      </c>
      <c r="DH251" s="4" t="str">
        <f t="shared" si="79"/>
        <v/>
      </c>
      <c r="DI251" s="4" t="str">
        <f t="shared" si="80"/>
        <v/>
      </c>
      <c r="DJ251" s="4" t="str">
        <f>IF(OR(ISNUMBER(DE251),DE251="0**"),IF(DE251="0**",VLOOKUP(0,'ISI-ISM'!$A$2:$C$43,2,1),IF(DE251&lt;0,VLOOKUP(ABS(DE251),'ISI-ISM'!$A$2:$C$43,2,1),VLOOKUP(ABS(DE251),'ISI-ISM'!$A$2:$C$43,3,1))),"")</f>
        <v/>
      </c>
      <c r="DK251" s="4" t="str">
        <f>IF(ISERROR(VLOOKUP(N251,age!$A$2:$C$11,2,1)),"",VLOOKUP(N251,age!$A$2:$C$11,2,1))</f>
        <v/>
      </c>
      <c r="DL251" s="4" t="str">
        <f>IF(ISERROR(VLOOKUP(N251,age!$A$2:$C$11,3,1)),"",VLOOKUP(N251,age!$A$2:$C$11,3,1))</f>
        <v/>
      </c>
      <c r="DM251" s="4">
        <f t="shared" si="67"/>
        <v>0</v>
      </c>
      <c r="DN251" s="4">
        <f t="shared" si="68"/>
        <v>0</v>
      </c>
      <c r="DO251" s="4">
        <f t="shared" si="69"/>
        <v>0</v>
      </c>
      <c r="DP251" s="4">
        <f t="shared" si="70"/>
        <v>0</v>
      </c>
      <c r="DQ251" s="4">
        <f t="shared" si="71"/>
        <v>0</v>
      </c>
      <c r="DR251" s="9" t="str">
        <f t="shared" si="81"/>
        <v/>
      </c>
      <c r="DS251" s="9" t="str">
        <f t="shared" si="82"/>
        <v/>
      </c>
      <c r="DT251" s="9" t="str">
        <f t="shared" si="83"/>
        <v/>
      </c>
      <c r="DU251" s="9" t="str">
        <f t="shared" si="84"/>
        <v/>
      </c>
      <c r="DV251" s="9" t="str">
        <f t="shared" si="85"/>
        <v/>
      </c>
      <c r="DW251" s="9" t="str">
        <f t="shared" si="86"/>
        <v/>
      </c>
      <c r="DX251" s="9" t="str">
        <f t="shared" si="87"/>
        <v/>
      </c>
      <c r="DY251" s="9" t="str">
        <f>IF(AND(ISNUMBER(AJ251),ISNUMBER(DK251)),IF(AJ251-VLOOKUP(BI251,NyFi!$L$2:$V$4,DK251,1)&lt;1,1,AJ251-VLOOKUP(BI251,NyFi!$L$2:$V$4,DK251,1)),"")</f>
        <v/>
      </c>
      <c r="DZ251" s="9" t="str">
        <f>IF(AND(ISNUMBER(DK251),DK251&lt;8),IF(AND(ISNUMBER(AK251),ISNUMBER(DK251)),IF(AK251-VLOOKUP(BI251,NyGs!$L$2:$V$4,DK251,1)&lt;1,1,AK251-VLOOKUP(BI251,NyGs!$L$2:$V$4,DK251,1)),""),"")</f>
        <v/>
      </c>
      <c r="EA251" s="9" t="str">
        <f>IF(AND(ISNUMBER(AL251),ISNUMBER(DK251)),IF(AL251-VLOOKUP(BI251,NyRm!$L$2:$V$4,DK251,1)&lt;1,1,AL251-VLOOKUP(BI251,NyRm!$L$2:$V$4,DK251,1)),"")</f>
        <v/>
      </c>
      <c r="EB251" s="9" t="str">
        <f>IF(AND(ISNUMBER(AM251),ISNUMBER(DK251)),IF(AM251-VLOOKUP(BI251,NyFm!$L$2:$V$4,DK251,1)&lt;1,1,AM251-VLOOKUP(BI251,NyFm!$L$2:$V$4,DK251,1)),"")</f>
        <v/>
      </c>
      <c r="EC251" s="9" t="str">
        <f>IF(AND(ISNUMBER(DK251),DK251&lt;8),IF(AND(ISNUMBER(AN251),ISNUMBER(DK251)),IF(AN251-VLOOKUP(BI251,NyLi1R!$L$2:$V$4,DK251,1)&lt;1,1,AN251-VLOOKUP(BI251,NyLi1R!$L$2:$V$4,DK251,1)),""),"")</f>
        <v/>
      </c>
      <c r="ED251" s="9" t="str">
        <f>IF(AND(ISNUMBER(DK251),DK251&lt;8),IF(AND(ISNUMBER(AO251),ISNUMBER(DK251)),IF(AO251-VLOOKUP(BI251,NyLi1E!$L$2:$V$4,DK251,1)&lt;1,1,AO251-VLOOKUP(BI251,NyLi1E!$L$2:$V$4,DK251,1)),""),"")</f>
        <v/>
      </c>
      <c r="EE251" s="9" t="str">
        <f>IF(AND(ISNUMBER(DK251),DK251&lt;8),IF(AND(ISNUMBER(AP251),ISNUMBER(DK251)),IF(AP251-VLOOKUP(BI251,NyLi1T!$L$2:$V$4,DK251,1)&lt;1,1,AP251-VLOOKUP(BI251,NyLi1T!$L$2:$V$4,DK251,1)),""),"")</f>
        <v/>
      </c>
      <c r="EF251" s="9" t="str">
        <f>IF(AND(ISNUMBER(DK251),DK251&gt;7),IF(AND(ISNUMBER(AQ251),ISNUMBER(DK251)),IF(AQ251-VLOOKUP(BI251,NyLi2R!$L$2:$V$4,DK251,1)&lt;1,1,AQ251-VLOOKUP(BI251,NyLi2R!$L$2:$V$4,DK251,1)),""),"")</f>
        <v/>
      </c>
      <c r="EG251" s="9" t="str">
        <f>IF(AND(ISNUMBER(DK251),DK251&gt;7),IF(AND(ISNUMBER(AR251),ISNUMBER(DK251)),IF(AR251-VLOOKUP(BI251,NyLi2E!$L$2:$V$4,DK251,1)&lt;1,1,AR251-VLOOKUP(BI251,NyLi2E!$L$2:$V$4,DK251,1)),""),"")</f>
        <v/>
      </c>
      <c r="EH251" s="9" t="str">
        <f>IF(AND(ISNUMBER(DK251),DK251&gt;7),IF(AND(ISNUMBER(AS251),ISNUMBER(DK251)),IF(AS251-VLOOKUP(BI251,NyLi2T!$L$2:$V$4,DK251,1)&lt;1,1,AS251-VLOOKUP(BI251,NyLi2T!$L$2:$V$4,DK251,1)),""),"")</f>
        <v/>
      </c>
      <c r="EI251" s="9" t="str">
        <f>IF(AND(ISNUMBER(DK251),DK251&lt;8),IF(AND(ISNUMBER(AT251),ISNUMBER(DK251)),IF(AT251-VLOOKUP(BI251,NySs!$L$2:$V$4,DK251,1)&lt;1,1,AT251-VLOOKUP(BI251,NySs!$L$2:$V$4,DK251,1)),""),"")</f>
        <v/>
      </c>
      <c r="EJ251" s="9" t="str">
        <f>IF(AND(ISNUMBER(DK251),DK251&lt;9),IF(AND(ISNUMBER(AU251),ISNUMBER(DK251)),IF(AU251-VLOOKUP(BI251,NyEo!$L$2:$V$4,DK251,1)&lt;1,1,AU251-VLOOKUP(BI251,NyEo!$L$2:$V$4,DK251,1)),""),"")</f>
        <v/>
      </c>
      <c r="EK251" s="9" t="str">
        <f>IF(AND(ISNUMBER(DK251),DK251&gt;7),IF(AND(ISNUMBER(AV251),ISNUMBER(DK251)),IF(AV251-VLOOKUP(BI251,NyHt!$L$2:$V$4,DK251,1)&lt;1,1,AV251-VLOOKUP(BI251,NyHt!$L$2:$V$4,DK251,1)),""),"")</f>
        <v/>
      </c>
      <c r="EL251" s="9" t="str">
        <f>IF(AND(ISNUMBER(AW251),ISNUMBER(DK251)),IF(AW251-VLOOKUP(BI251,NySiF!$L$2:$V$4,DK251,1)&lt;1,1,AW251-VLOOKUP(BI251,NySiF!$L$2:$V$4,DK251,1)),"")</f>
        <v/>
      </c>
      <c r="EM251" s="9" t="str">
        <f>IF(AND(ISNUMBER(AX251),ISNUMBER(DK251)),IF(AX251-VLOOKUP(BI251,NySiB!$L$2:$V$4,DK251,1)&lt;1,1,AX251-VLOOKUP(BI251,NySiB!$L$2:$V$4,DK251,1)),"")</f>
        <v/>
      </c>
      <c r="EN251" s="9" t="str">
        <f>IF(AND(ISNUMBER(AY251),ISNUMBER(DK251)),IF(AY251-VLOOKUP(BI251,NySiT!$L$2:$V$4,DK251,1)&lt;1,1,AY251-VLOOKUP(BI251,NySiT!$L$2:$V$4,DK251,1)),"")</f>
        <v/>
      </c>
      <c r="EO251" s="9" t="str">
        <f>IF(AND(ISNUMBER(AZ251),ISNUMBER(DK251)),IF(AZ251-VLOOKUP(BI251,NyVs!$L$2:$V$4,DK251,1)&lt;1,1,AZ251-VLOOKUP(BI251,NyVs!$L$2:$V$4,DK251,1)),"")</f>
        <v/>
      </c>
      <c r="EP251" s="9" t="str">
        <f>IF(AND(ISNUMBER(BA251),ISNUMBER(DK251)),IF(BA251-VLOOKUP(BI251,NyPp!$L$2:$V$4,DK251,1)&lt;1,1,BA251-VLOOKUP(BI251,NyPp!$L$2:$V$4,DK251,1)),"")</f>
        <v/>
      </c>
      <c r="EQ251" s="9" t="str">
        <f>IF(AND(ISNUMBER(BB251),ISNUMBER(DK251)),IF(BB251-VLOOKUP(BI251,NyIGS!$L$2:$V$4,DK251,1)&lt;40,40,BB251-VLOOKUP(BI251,NyIGS!$L$2:$V$4,DK251,1)),"")</f>
        <v/>
      </c>
      <c r="ER251" s="9" t="str">
        <f>IF(AND(ISNUMBER(BC251),ISNUMBER(DK251)),IF(BC251-VLOOKUP(BI251,NyIRS!$L$2:$V$4,DK251,1)&lt;40,40,BC251-VLOOKUP(BI251,NyIRS!$L$2:$V$4,DK251,1)),"")</f>
        <v/>
      </c>
      <c r="ES251" s="9" t="str">
        <f>IF(AND(ISNUMBER(BD251),ISNUMBER(DK251)),IF(BD251-VLOOKUP(BI251,NyIES!$L$2:$V$4,DK251,1)&lt;40,40,BD251-VLOOKUP(BI251,NyIES!$L$2:$V$4,DK251,1)),"")</f>
        <v/>
      </c>
      <c r="ET251" s="9" t="str">
        <f>IF(AND(ISNUMBER(BE251),ISNUMBER(DK251)),IF(BE251-VLOOKUP(BI251,NyISI!$L$2:$V$4,DK251,1)&lt;40,40,BE251-VLOOKUP(BI251,NyISI!$L$2:$V$4,DK251,1)),"")</f>
        <v/>
      </c>
      <c r="EU251" s="9" t="str">
        <f>IF(AND(ISNUMBER(DK251),DK251&lt;8),IF(AND(ISNUMBER(BF251),ISNUMBER(DK251)),IF(BF251-VLOOKUP(BI251,NyISS!$L$2:$V$4,DK251,1)&lt;40,40,BF251-VLOOKUP(BI251,NyISS!$L$2:$V$4,DK251,1)),""),"")</f>
        <v/>
      </c>
      <c r="EV251" s="9" t="str">
        <f>IF(AND(ISNUMBER(DK251),DK251&gt;7),IF(AND(ISNUMBER(BG251),ISNUMBER(DK251)),IF(BG251-VLOOKUP(BI251,NyISM!$L$2:$V$4,DK251,1)&lt;40,40,BG251-VLOOKUP(BI251,NyISM!$L$2:$V$4,DK251,1)),""),"")</f>
        <v/>
      </c>
      <c r="EW251" s="9" t="str">
        <f>IF(AND(ISNUMBER(BH251),ISNUMBER(DK251)),IF(BH251-VLOOKUP(BI251,NyIAM!$L$2:$V$4,DK251,1)&lt;40,40,BH251-VLOOKUP(BI251,NyIAM!$L$2:$V$4,DK251,1)),"")</f>
        <v/>
      </c>
      <c r="EX251" s="9" t="str">
        <f>IF(AND(ISNUMBER(AJ251),ISNUMBER(DK251)),IF(AJ251+VLOOKUP(BI251,NyFi!$L$2:$V$4,DK251,1)&gt;19,19,AJ251+VLOOKUP(BI251,NyFi!$L$2:$V$4,DK251,1)),"")</f>
        <v/>
      </c>
      <c r="EY251" s="9" t="str">
        <f>IF(AND(ISNUMBER(DK251),DK251&lt;8),IF(AND(ISNUMBER(AK251),ISNUMBER(DK251)),IF(AK251+VLOOKUP(BI251,NyGs!$L$2:$V$4,DK251,1)&gt;19,19,AK251+VLOOKUP(BI251,NyGs!$L$2:$V$4,DK251,1)),""),"")</f>
        <v/>
      </c>
      <c r="EZ251" s="9" t="str">
        <f>IF(AND(ISNUMBER(AL251),ISNUMBER(DK251)),IF(AL251+VLOOKUP(BI251,NyRm!$L$2:$V$4,DK251,1)&gt;19,19,AL251+VLOOKUP(BI251,NyRm!$L$2:$V$4,DK251,1)),"")</f>
        <v/>
      </c>
      <c r="FA251" s="9" t="str">
        <f>IF(AND(ISNUMBER(AM251),ISNUMBER(DK251)),IF(AM251+VLOOKUP(BI251,NyFm!$L$2:$V$4,DK251,1)&gt;19,19,AM251+VLOOKUP(BI251,NyFm!$L$2:$V$4,DK251,1)),"")</f>
        <v/>
      </c>
      <c r="FB251" s="9" t="str">
        <f>IF(AND(ISNUMBER(DK251),DK251&lt;8),IF(AND(ISNUMBER(AN251),ISNUMBER(DK251)),IF(AN251+VLOOKUP(BI251,NyLi1R!$L$2:$V$4,DK251,1)&gt;19,19,AN251+VLOOKUP(BI251,NyLi1R!$L$2:$V$4,DK251,1)),""),"")</f>
        <v/>
      </c>
      <c r="FC251" s="9" t="str">
        <f>IF(AND(ISNUMBER(DK251),DK251&lt;8),IF(AND(ISNUMBER(AO251),ISNUMBER(DK251)),IF(AO251+VLOOKUP(BI251,NyLi1E!$L$2:$V$4,DK251,1)&gt;19,19,AO251+VLOOKUP(BI251,NyLi1E!$L$2:$V$4,DK251,1)),""),"")</f>
        <v/>
      </c>
      <c r="FD251" s="9" t="str">
        <f>IF(AND(ISNUMBER(DK251),DK251&lt;8),IF(AND(ISNUMBER(AP251),ISNUMBER(DK251)),IF(AP251+VLOOKUP(BI251,NyLi1T!$L$2:$V$4,DK251,1)&gt;19,19,AP251+VLOOKUP(BI251,NyLi1T!$L$2:$V$4,DK251,1)),""),"")</f>
        <v/>
      </c>
      <c r="FE251" s="9" t="str">
        <f>IF(AND(ISNUMBER(DK251),DK251&gt;7),IF(AND(ISNUMBER(AQ251),ISNUMBER(DK251)),IF(AQ251+VLOOKUP(BI251,NyLi2R!$L$2:$V$4,DK251,1)&gt;19,19,AQ251+VLOOKUP(BI251,NyLi2R!$L$2:$V$4,DK251,1)),""),"")</f>
        <v/>
      </c>
      <c r="FF251" s="9" t="str">
        <f>IF(AND(ISNUMBER(DK251),DK251&gt;7),IF(AND(ISNUMBER(AR251),ISNUMBER(DK251)),IF(AR251+VLOOKUP(BI251,NyLi2E!$L$2:$V$4,DK251,1)&gt;19,19,AR251+VLOOKUP(BI251,NyLi2E!$L$2:$V$4,DK251,1)),""),"")</f>
        <v/>
      </c>
      <c r="FG251" s="9" t="str">
        <f>IF(AND(ISNUMBER(DK251),DK251&gt;7),IF(AND(ISNUMBER(AS251),ISNUMBER(DK251)),IF(AS251+VLOOKUP(BI251,NyLi2T!$L$2:$V$4,DK251,1)&gt;19,19,AS251+VLOOKUP(BI251,NyLi2T!$L$2:$V$4,DK251,1)),""),"")</f>
        <v/>
      </c>
      <c r="FH251" s="9" t="str">
        <f>IF(AND(ISNUMBER(DK251),DK251&lt;8),IF(AND(ISNUMBER(AT251),ISNUMBER(DK251)),IF(AT251+VLOOKUP(BI251,NySs!$L$2:$V$4,DK251,1)&gt;19,19,AT251+VLOOKUP(BI251,NySs!$L$2:$V$4,DK251,1)),""),"")</f>
        <v/>
      </c>
      <c r="FI251" s="9" t="str">
        <f>IF(AND(ISNUMBER(DK251),DK251&lt;9),IF(AND(ISNUMBER(AU251),ISNUMBER(DK251)),IF(AU251+VLOOKUP(BI251,NyEo!$L$2:$V$4,DK251,1)&gt;19,19,AU251+VLOOKUP(BI251,NyEo!$L$2:$V$4,DK251,1)),""),"")</f>
        <v/>
      </c>
      <c r="FJ251" s="9" t="str">
        <f>IF(AND(ISNUMBER(DK251),DK251&gt;7),IF(AND(ISNUMBER(AV251),ISNUMBER(DK251)),IF(AV251+VLOOKUP(BI251,NyHt!$L$2:$V$4,DK251,1)&gt;19,19,AV251+VLOOKUP(BI251,NyHt!$L$2:$V$4,DK251,1)),""),"")</f>
        <v/>
      </c>
      <c r="FK251" s="9" t="str">
        <f>IF(AND(ISNUMBER(AW251),ISNUMBER(DK251)),IF(AW251+VLOOKUP(BI251,NySiF!$L$2:$V$4,DK251,1)&gt;19,19,AW251+VLOOKUP(BI251,NySiF!$L$2:$V$4,DK251,1)),"")</f>
        <v/>
      </c>
      <c r="FL251" s="9" t="str">
        <f>IF(AND(ISNUMBER(AX251),ISNUMBER(DK251)),IF(AX251+VLOOKUP(BI251,NySiB!$L$2:$V$4,DK251,1)&gt;19,19,AX251+VLOOKUP(BI251,NySiB!$L$2:$V$4,DK251,1)),"")</f>
        <v/>
      </c>
      <c r="FM251" s="9" t="str">
        <f>IF(AND(ISNUMBER(AY251),ISNUMBER(DK251)),IF(AY251+VLOOKUP(BI251,NySiT!$L$2:$V$4,DK251,1)&gt;19,19,AY251+VLOOKUP(BI251,NySiT!$L$2:$V$4,DK251,1)),"")</f>
        <v/>
      </c>
      <c r="FN251" s="9" t="str">
        <f>IF(AND(ISNUMBER(AZ251),ISNUMBER(DK251)),IF(AZ251+VLOOKUP(BI251,NyVs!$L$2:$V$4,DK251,1)&gt;19,19,AZ251+VLOOKUP(BI251,NyVs!$L$2:$V$4,DK251,1)),"")</f>
        <v/>
      </c>
      <c r="FO251" s="9" t="str">
        <f>IF(AND(ISNUMBER(BA251),ISNUMBER(DK251)),IF(BA251+VLOOKUP(BI251,NyPp!$L$2:$V$4,DK251,1)&gt;19,19,BA251+VLOOKUP(BI251,NyPp!$L$2:$V$4,DK251,1)),"")</f>
        <v/>
      </c>
      <c r="FP251" s="9" t="str">
        <f>IF(AND(ISNUMBER(BB251),ISNUMBER(DK251)),IF(BB251+VLOOKUP(BI251,NyIGS!$L$2:$V$4,DK251,1)&gt;160,160,BB251+VLOOKUP(BI251,NyIGS!$L$2:$V$4,DK251,1)),"")</f>
        <v/>
      </c>
      <c r="FQ251" s="9" t="str">
        <f>IF(AND(ISNUMBER(BC251),ISNUMBER(DK251)),IF(BC251+VLOOKUP(BI251,NyIRS!$L$2:$V$4,DK251,1)&gt;160,160,BC251+VLOOKUP(BI251,NyIRS!$L$2:$V$4,DK251,1)),"")</f>
        <v/>
      </c>
      <c r="FR251" s="9" t="str">
        <f>IF(AND(ISNUMBER(BD251),ISNUMBER(DK251)),IF(BD251+VLOOKUP(BI251,NyIES!$L$2:$V$4,DK251,1)&gt;160,160, BD251+VLOOKUP(BI251,NyIES!$L$2:$V$4,DK251,1)),"")</f>
        <v/>
      </c>
      <c r="FS251" s="9" t="str">
        <f>IF(AND(ISNUMBER(BE251),ISNUMBER(DK251)),IF(BE251+VLOOKUP(BI251,NyISI!$L$2:$V$4,DK251,1)&gt;160,160,BE251+VLOOKUP(BI251,NyISI!$L$2:$V$4,DK251,1)),"")</f>
        <v/>
      </c>
      <c r="FT251" s="9" t="str">
        <f>IF(AND(ISNUMBER(DK251),DK251&lt;8),IF(AND(ISNUMBER(BF251),ISNUMBER(DK251)),IF(BF251+VLOOKUP(BI251,NyISS!$L$2:$V$4,DK251,1)&gt;160,160,BF251+VLOOKUP(BI251,NyISS!$L$2:$V$4,DK251,1)),""),"")</f>
        <v/>
      </c>
      <c r="FU251" s="9" t="str">
        <f>IF(AND(ISNUMBER(DK251),DK251&gt;7),IF(AND(ISNUMBER(BG251),ISNUMBER(DK251)),IF(BG251+VLOOKUP(BI251,NyISM!$L$2:$V$4,DK251,1)&gt;160,160,BG251+VLOOKUP(BI251,NyISM!$L$2:$V$4,DK251,1)),""),"")</f>
        <v/>
      </c>
      <c r="FV251" s="9" t="str">
        <f>IF(AND(ISNUMBER(BH251),ISNUMBER(DK251)),IF(BH251+VLOOKUP(BI251,NyIAM!$L$2:$V$4,DK251,1)&gt;160,160,BH251+VLOOKUP(BI251,NyIAM!$L$2:$V$4,DK251,1)),"")</f>
        <v/>
      </c>
    </row>
    <row r="252" spans="1:178" x14ac:dyDescent="0.2">
      <c r="A252" s="51"/>
      <c r="B252" s="51"/>
      <c r="C252" s="51"/>
      <c r="D252" s="51"/>
      <c r="E252" s="51"/>
      <c r="F252" s="51"/>
      <c r="G252" s="51"/>
      <c r="H252" s="51"/>
      <c r="I252" s="51"/>
      <c r="J252" s="52"/>
      <c r="K252" s="52"/>
      <c r="L252" s="53"/>
      <c r="M252" s="53"/>
      <c r="N252" s="58" t="str">
        <f t="shared" si="66"/>
        <v/>
      </c>
      <c r="O252" s="53"/>
      <c r="P252" s="53"/>
      <c r="Q252" s="53"/>
      <c r="R252" s="53"/>
      <c r="S252" s="53"/>
      <c r="T252" s="53"/>
      <c r="U252" s="53"/>
      <c r="V252" s="53"/>
      <c r="W252" s="53"/>
      <c r="X252" s="53"/>
      <c r="Y252" s="53"/>
      <c r="Z252" s="53"/>
      <c r="AA252" s="53"/>
      <c r="AB252" s="53"/>
      <c r="AC252" s="53"/>
      <c r="AD252" s="53"/>
      <c r="AE252" s="53"/>
      <c r="AF252" s="53"/>
      <c r="AG252" s="53"/>
      <c r="AH252" s="53"/>
      <c r="AI252" s="53"/>
      <c r="AJ252" s="4" t="str">
        <f>IF(O252="","",IF(ISNUMBER(N252),VLOOKUP(O252,NyFi!$A$2:$K$40,DK252),""))</f>
        <v/>
      </c>
      <c r="AK252" s="4" t="str">
        <f>IF(P252="","",IF(AND(ISNUMBER(N252),DK252&lt;8),VLOOKUP(P252,NyGs!$A$2:$G$41,DK252),""))</f>
        <v/>
      </c>
      <c r="AL252" s="4" t="str">
        <f>IF(AA252="","",IF(ISNUMBER(N252),VLOOKUP(AA252,NyRm!$A$2:$K$56,DK252),""))</f>
        <v/>
      </c>
      <c r="AM252" s="4" t="str">
        <f>IF(Z252="","",IF(ISNUMBER(N252),VLOOKUP(Z252,NyFm!$A$2:$K$46,DK252),""))</f>
        <v/>
      </c>
      <c r="AN252" s="4" t="str">
        <f>IF(U252="","",IF(AND(ISNUMBER(N252),DK252&lt;8),VLOOKUP(U252,NyLi1R!$A$2:$G$20,DK252),""))</f>
        <v/>
      </c>
      <c r="AO252" s="4" t="str">
        <f>IF(V252="","",IF(AND(ISNUMBER(N252),DK252&lt;8),VLOOKUP(V252,NyLi1E!$A$2:$G$20,DK252),""))</f>
        <v/>
      </c>
      <c r="AP252" s="4" t="str">
        <f>IF(AND(ISNUMBER(N252),ISNUMBER(AN252),ISNUMBER(AO252),DK252&lt;8),VLOOKUP(AN252+AO252,NyLi1T!$A$2:$G$40,DK252),"")</f>
        <v/>
      </c>
      <c r="AQ252" s="4" t="str">
        <f>IF(W252="","",IF(AND(ISNUMBER(N252),DK252&gt;7),VLOOKUP(W252,NyLi2R!$A$2:$K$20,DK252),""))</f>
        <v/>
      </c>
      <c r="AR252" s="4" t="str">
        <f>IF(X252="","",IF(AND(ISNUMBER(N252),DK252&gt;7),VLOOKUP(X252,NyLi2E!$A$2:$K$20,DK252),""))</f>
        <v/>
      </c>
      <c r="AS252" s="4" t="str">
        <f>IF(AND(ISNUMBER(N252),ISNUMBER(AQ252),ISNUMBER(AR252),DK252&gt;7),VLOOKUP(AQ252+AR252,NyLi2T!$A$2:$K$40,DK252),"")</f>
        <v/>
      </c>
      <c r="AT252" s="4" t="str">
        <f>IF(AE252="","",IF(AND(ISNUMBER(N252),DK252&lt;8),VLOOKUP(AE252,NySs!$A$2:$G$28,DK252),""))</f>
        <v/>
      </c>
      <c r="AU252" s="4" t="str">
        <f>IF(AD252="","",IF(AND(ISNUMBER(N252),DK252&lt;9),VLOOKUP(AD252,NyEo!$A$2:$H$22,DK252),""))</f>
        <v/>
      </c>
      <c r="AV252" s="4" t="str">
        <f>IF(Q252="","",IF(AND(ISNUMBER(N252),DK252&gt;7),VLOOKUP(Q252,NyHt!$A$2:$K$17,DK252),""))</f>
        <v/>
      </c>
      <c r="AW252" s="4" t="str">
        <f>IF(R252="","",IF(ISNUMBER(N252),VLOOKUP(R252,NySiF!$A$2:$K$18,DK252),""))</f>
        <v/>
      </c>
      <c r="AX252" s="4" t="str">
        <f>IF(S252="","",IF(ISNUMBER(N252),VLOOKUP(S252,NySiB!$A$2:$K$16,DK252),""))</f>
        <v/>
      </c>
      <c r="AY252" s="4" t="str">
        <f>IF(T252="","",IF(ISNUMBER(N252),VLOOKUP(T252,NySiT!$A$2:$K$32,DK252),""))</f>
        <v/>
      </c>
      <c r="AZ252" s="4" t="str">
        <f>IF(Y252="","",IF(ISNUMBER(N252),VLOOKUP(Y252,NyVs!$A$2:$K$86,DK252),""))</f>
        <v/>
      </c>
      <c r="BA252" s="4" t="str">
        <f>IF(AI252="","",IF(ISNUMBER(N252),VLOOKUP(AI252,NyPp!$A$2:$K$202,DK252),""))</f>
        <v/>
      </c>
      <c r="BB252" s="4" t="str">
        <f>IF(AND(ISNUMBER(AJ252),ISNUMBER(AK252),ISNUMBER(AL252),ISNUMBER(AM252),DK252&lt;8),IF(COUNTIF(O252,0)+COUNTIF(P252,0)+COUNTIF(AA252,0)+COUNTIF(Z252,0)&gt;1,"",VLOOKUP(AJ252+AK252+AL252+AM252,NyIGS!$A$2:$K$78,DK252)),IF(AND(ISNUMBER(AJ252),ISNUMBER(AL252),ISNUMBER(AM252),ISNUMBER(AS252),DK252&gt;7),IF(COUNTIF(O252,0)+COUNTIF(AA252,0)+COUNTIF(Z252,0)+AND(COUNTIF(W252,0),COUNTIF(X252,0))&gt;1,"",VLOOKUP(AJ252+AL252+AM252+AS252,NyIGS!$A$2:$K$78,DK252)),""))</f>
        <v/>
      </c>
      <c r="BC252" s="4" t="str">
        <f>IF(AND(ISNUMBER(AJ252),ISNUMBER(AN252),ISNUMBER(AT252),DK252&lt;8),IF(COUNTIF(O252,0)+COUNTIF(U252,0)+COUNTIF(AE252,0)&gt;1,"",VLOOKUP(AJ252+AN252+AT252,NyIRS!$A$2:$K$59,DK252)),IF(AND(ISNUMBER(AJ252),ISNUMBER(AQ252),DK252&gt;7),IF(COUNTIF(O252,0)+COUNTIF(W252,0)&gt;1,"",VLOOKUP(AJ252+AQ252,NyIRS!$A$2:$K$59,DK252)),""))</f>
        <v/>
      </c>
      <c r="BD252" s="4" t="str">
        <f>IF(AND(ISNUMBER(AK252),ISNUMBER(AL252),ISNUMBER(AM252),DK252&lt;8),IF(COUNTIF(P252,0)+COUNTIF(AA252,0)+COUNTIF(Z252,0)&gt;1,"",VLOOKUP(AK252+AL252+AM252,NyIES!$A$2:$K$59,DK252)),IF(AND(ISNUMBER(AL252),ISNUMBER(AM252),ISNUMBER(AR252),DK252&gt;7),IF(COUNTIF(AA252,0)+COUNTIF(Z252,0)+COUNTIF(X252,0)&gt;1,"",VLOOKUP(AL252+AM252+AR252,NyIES!$A$2:$K$59,DK252)),""))</f>
        <v/>
      </c>
      <c r="BE252" s="4" t="str">
        <f>IF(AND(ISNUMBER(AJ252),ISNUMBER(AP252),ISNUMBER(AU252),DK252&lt;8),IF(COUNTIF(O252,0)+AND(COUNTIF(U252,0),COUNTIF(V252,0))+COUNTIF(AD252,0)&gt;1,"",VLOOKUP(AJ252+AP252+AU252,NyISI!$A$2:$K$59,DK252)),IF(AND(ISNUMBER(AS252),ISNUMBER(AU252),ISNUMBER(AV252),DK252=8),IF(COUNTIF(AD252,0)+COUNTIF(Q252,0)+AND(COUNTIF(W252,0),COUNTIF(X252,0))&gt;1,"",VLOOKUP(AS252+AU252+AV252,NyISI!$A$2:$K$59,DK252)),IF(AND(ISNUMBER(AS252),ISNUMBER(AV252),DK252&gt;8),IF(COUNTIF(Q252,0)+AND(COUNTIF(W252,0),COUNTIF(X252,0))&gt;1,"",VLOOKUP(AS252+AV252,NyISI!$A$2:$K$59,DK252)),"")))</f>
        <v/>
      </c>
      <c r="BF252" s="4" t="str">
        <f>IF(AND(ISNUMBER(AT252),ISNUMBER(AK252),ISNUMBER(AL252),ISNUMBER(AM252),DK252&lt;8),IF(COUNTIF(P252,0)+COUNTIF(AA252,0)+COUNTIF(Z252,0)+COUNTIF(AE252,0)&gt;1,"",VLOOKUP(AT252+AK252+AL252+AM252,NyISS!$A$2:$G$78,DK252)),"")</f>
        <v/>
      </c>
      <c r="BG252" s="4" t="str">
        <f>IF(AND(ISNUMBER(AJ252),ISNUMBER(AL252),ISNUMBER(AM252),DK252&gt;7),IF(COUNTIF(O252,0)+COUNTIF(AA252,0)+COUNTIF(Z252,0)&gt;1,"",VLOOKUP(AJ252+AL252+AM252,NyISM!$A$2:$K$59,DK252)),"")</f>
        <v/>
      </c>
      <c r="BH252" s="4" t="str">
        <f>IF(AND(ISNUMBER(AY252),ISNUMBER(AZ252)),IF(COUNTIF(T252,0)+COUNTIF(Y252,0)&gt;1,"",VLOOKUP(AY252+AZ252,NyIAM!$A$2:$K$40,DK252)),"")</f>
        <v/>
      </c>
      <c r="BJ252" s="4" t="str">
        <f>IF(ISNUMBER(BB252),VLOOKUP(BB252,Percentil!$A$2:$B$122,2,1),"")</f>
        <v/>
      </c>
      <c r="BK252" s="4" t="str">
        <f>IF(ISNUMBER(BC252),VLOOKUP(BC252,Percentil!$A$2:$B$122,2,1),"")</f>
        <v/>
      </c>
      <c r="BL252" s="4" t="str">
        <f>IF(ISNUMBER(BD252),VLOOKUP(BD252,Percentil!$A$2:$B$122,2,1),"")</f>
        <v/>
      </c>
      <c r="BM252" s="4" t="str">
        <f>IF(ISNUMBER(BE252),VLOOKUP(BE252,Percentil!$A$2:$B$122,2,1),"")</f>
        <v/>
      </c>
      <c r="BN252" s="4" t="str">
        <f>IF(ISNUMBER(BF252),VLOOKUP(BF252,Percentil!$A$2:$B$122,2,1),"")</f>
        <v/>
      </c>
      <c r="BO252" s="4" t="str">
        <f>IF(ISNUMBER(BG252),VLOOKUP(BG252,Percentil!$A$2:$B$122,2,1),"")</f>
        <v/>
      </c>
      <c r="BP252" s="4" t="str">
        <f>IF(ISNUMBER(BH252),VLOOKUP(BH252,Percentil!$A$2:$B$122,2,1),"")</f>
        <v/>
      </c>
      <c r="BQ252" s="4" t="str">
        <f>IF(AND(ISNUMBER(AJ252),ISNUMBER(DK252)),IF(AJ252-VLOOKUP(BI252,NyFi!$L$2:$V$4,DK252,1)&lt;1,1 &amp; " - " &amp; AJ252+VLOOKUP(BI252,NyFi!$L$2:$V$4,DK252,1),IF(AJ252+VLOOKUP(BI252,NyFi!$L$2:$V$4,DK252,1)&gt;19,AJ252-VLOOKUP(BI252,NyFi!$L$2:$V$4,DK252,1) &amp; " - " &amp; 19,AJ252-VLOOKUP(BI252,NyFi!$L$2:$V$4,DK252,1) &amp; " - " &amp; AJ252+VLOOKUP(BI252,NyFi!$L$2:$V$4,DK252,1))),"")</f>
        <v/>
      </c>
      <c r="BR252" s="4" t="str">
        <f>IF(AND(ISNUMBER(DK252),DK252&lt;8),IF(AND(ISNUMBER(AK252),ISNUMBER(DK252)),IF(AK252-VLOOKUP(BI252,NyGs!$L$2:$V$4,DK252,1)&lt;1,1 &amp; " - " &amp; AK252+VLOOKUP(BI252,NyGs!$L$2:$V$4,DK252,1),IF(AK252+VLOOKUP(BI252,NyGs!$L$2:$V$4,DK252,1)&gt;19,AK252-VLOOKUP(BI252,NyGs!$L$2:$V$4,DK252,1) &amp; " - " &amp; 19,AK252-VLOOKUP(BI252,NyGs!$L$2:$V$4,DK252,1) &amp; " - " &amp; AK252+VLOOKUP(BI252,NyGs!$L$2:$V$4,DK252,1))),""),"")</f>
        <v/>
      </c>
      <c r="BS252" s="4" t="str">
        <f>IF(AND(ISNUMBER(AL252),ISNUMBER(DK252)),IF(AL252-VLOOKUP(BI252,NyRm!$L$2:$V$4,DK252,1)&lt;1,1 &amp; " - " &amp; AL252+VLOOKUP(BI252,NyRm!$L$2:$V$4,DK252,1),IF(AL252+VLOOKUP(BI252,NyRm!$L$2:$V$4,DK252,1)&gt;19,AL252-VLOOKUP(BI252,NyRm!$L$2:$V$4,DK252,1) &amp; " - " &amp; 19,AL252-VLOOKUP(BI252,NyRm!$L$2:$V$4,DK252,1) &amp; " - " &amp; AL252+VLOOKUP(BI252,NyRm!$L$2:$V$4,DK252,1))),"")</f>
        <v/>
      </c>
      <c r="BT252" s="4" t="str">
        <f>IF(AND(ISNUMBER(AM252),ISNUMBER(DK252)),IF(AM252-VLOOKUP(BI252,NyFm!$L$2:$V$4,DK252,1)&lt;1,1 &amp; " - " &amp; AM252+VLOOKUP(BI252,NyFm!$L$2:$V$4,DK252,1),IF(AM252+VLOOKUP(BI252,NyFm!$L$2:$V$4,DK252,1)&gt;19,AM252-VLOOKUP(BI252,NyFm!$L$2:$V$4,DK252,1) &amp; " - " &amp; 19,AM252-VLOOKUP(BI252,NyFm!$L$2:$V$4,DK252,1) &amp; " - " &amp; AM252+VLOOKUP(BI252,NyFm!$L$2:$V$4,DK252,1))),"")</f>
        <v/>
      </c>
      <c r="BU252" s="4" t="str">
        <f>IF(AND(ISNUMBER(DK252),DK252&lt;8),IF(AND(ISNUMBER(AN252),ISNUMBER(DK252)),IF(AN252-VLOOKUP(BI252,NyLi1R!$L$2:$V$4,DK252,1)&lt;1,1 &amp; " - " &amp; AN252+VLOOKUP(BI252,NyLi1R!$L$2:$V$4,DK252,1),IF(AN252+VLOOKUP(BI252,NyLi1R!$L$2:$V$4,DK252,1)&gt;19,AN252-VLOOKUP(BI252,NyLi1R!$L$2:$V$4,DK252,1) &amp; " - " &amp; 19,AN252-VLOOKUP(BI252,NyLi1R!$L$2:$V$4,DK252,1) &amp; " - " &amp; AN252+VLOOKUP(BI252,NyLi1R!$L$2:$V$4,DK252,1))),""),"")</f>
        <v/>
      </c>
      <c r="BV252" s="4" t="str">
        <f>IF(AND(ISNUMBER(DK252),DK252&lt;8),IF(AND(ISNUMBER(AO252),ISNUMBER(DK252)),IF(AO252-VLOOKUP(BI252,NyLi1E!$L$2:$V$4,DK252,1)&lt;1,1 &amp; " - " &amp; AO252+VLOOKUP(BI252,NyLi1E!$L$2:$V$4,DK252,1),IF(AO252+VLOOKUP(BI252,NyLi1E!$L$2:$V$4,DK252,1)&gt;19,AO252-VLOOKUP(BI252,NyLi1E!$L$2:$V$4,DK252,1) &amp; " - " &amp; 19,AO252-VLOOKUP(BI252,NyLi1E!$L$2:$V$4,DK252,1) &amp; " - " &amp; AO252+VLOOKUP(BI252,NyLi1E!$L$2:$V$4,DK252,1))),""),"")</f>
        <v/>
      </c>
      <c r="BW252" s="4" t="str">
        <f>IF(AND(ISNUMBER(DK252),DK252&lt;8),IF(AND(ISNUMBER(AP252),ISNUMBER(DK252)),IF(AP252-VLOOKUP(BI252,NyLi1T!$L$2:$V$4,DK252,1)&lt;1,1 &amp; " - " &amp; AP252+VLOOKUP(BI252,NyLi1T!$L$2:$V$4,DK252,1),IF(AP252+VLOOKUP(BI252,NyLi1T!$L$2:$V$4,DK252,1)&gt;19,AP252-VLOOKUP(BI252,NyLi1T!$L$2:$V$4,DK252,1) &amp; " - " &amp; 19,AP252-VLOOKUP(BI252,NyLi1T!$L$2:$V$4,DK252,1) &amp; " - " &amp; AP252+VLOOKUP(BI252,NyLi1T!$L$2:$V$4,DK252,1))),""),"")</f>
        <v/>
      </c>
      <c r="BX252" s="4" t="str">
        <f>IF(AND(ISNUMBER(DK252),DK252&gt;7),IF(AND(ISNUMBER(AQ252),ISNUMBER(DK252)),IF(AQ252-VLOOKUP(BI252,NyLi2R!$L$2:$V$4,DK252,1)&lt;1,1 &amp; " - " &amp; AQ252+VLOOKUP(BI252,NyLi2R!$L$2:$V$4,DK252,1),IF(AQ252+VLOOKUP(BI252,NyLi2R!$L$2:$V$4,DK252,1)&gt;19,AQ252-VLOOKUP(BI252,NyLi2R!$L$2:$V$4,DK252,1) &amp; " - " &amp; 19,AQ252-VLOOKUP(BI252,NyLi2R!$L$2:$V$4,DK252,1) &amp; " - " &amp; AQ252+VLOOKUP(BI252,NyLi2R!$L$2:$V$4,DK252,1))),""),"")</f>
        <v/>
      </c>
      <c r="BY252" s="4" t="str">
        <f>IF(AND(ISNUMBER(DK252),DK252&gt;7),IF(AND(ISNUMBER(AR252),ISNUMBER(DK252)),IF(AR252-VLOOKUP(BI252,NyLi2E!$L$2:$V$4,DK252,1)&lt;1,1 &amp; " - " &amp; AR252+VLOOKUP(BI252,NyLi2E!$L$2:$V$4,DK252,1),IF(AR252+VLOOKUP(BI252,NyLi2E!$L$2:$V$4,DK252,1)&gt;19,AR252-VLOOKUP(BI252,NyLi2E!$L$2:$V$4,DK252,1) &amp; " - " &amp; 19,AR252-VLOOKUP(BI252,NyLi2E!$L$2:$V$4,DK252,1) &amp; " - " &amp; AR252+VLOOKUP(BI252,NyLi2E!$L$2:$V$4,DK252,1))),""),"")</f>
        <v/>
      </c>
      <c r="BZ252" s="4" t="str">
        <f>IF(AND(ISNUMBER(DK252),DK252&gt;7),IF(AND(ISNUMBER(AS252),ISNUMBER(DK252)),IF(AS252-VLOOKUP(BI252,NyLi2T!$L$2:$V$4,DK252,1)&lt;1,1 &amp; " - " &amp; AS252+VLOOKUP(BI252,NyLi2T!$L$2:$V$4,DK252,1),IF(AS252+VLOOKUP(BI252,NyLi2T!$L$2:$V$4,DK252,1)&gt;19,AS252-VLOOKUP(BI252,NyLi2T!$L$2:$V$4,DK252,1) &amp; " - " &amp; 19,AS252-VLOOKUP(BI252,NyLi2T!$L$2:$V$4,DK252,1) &amp; " - " &amp; AS252+VLOOKUP(BI252,NyLi2T!$L$2:$V$4,DK252,1))),""),"")</f>
        <v/>
      </c>
      <c r="CA252" s="4" t="str">
        <f>IF(AND(ISNUMBER(DK252),DK252&lt;8),IF(AND(ISNUMBER(AT252),ISNUMBER(DK252)),IF(AT252-VLOOKUP(BI252,NySs!$L$2:$V$4,DK252,1)&lt;1,1 &amp; " - " &amp; AT252+VLOOKUP(BI252,NySs!$L$2:$V$4,DK252,1),IF(AT252+VLOOKUP(BI252,NySs!$L$2:$V$4,DK252,1)&gt;19,AT252-VLOOKUP(BI252,NySs!$L$2:$V$4,DK252,1) &amp; " - " &amp; 19,AT252-VLOOKUP(BI252,NySs!$L$2:$V$4,DK252,1) &amp; " - " &amp; AT252+VLOOKUP(BI252,NySs!$L$2:$V$4,DK252,1))),""),"")</f>
        <v/>
      </c>
      <c r="CB252" s="4" t="str">
        <f>IF(AND(ISNUMBER(DK252),DK252&lt;9),IF(AND(ISNUMBER(AU252),ISNUMBER(DK252)),IF(AU252-VLOOKUP(BI252,NyEo!$L$2:$V$4,DK252,1)&lt;1,1 &amp; " - " &amp; AU252+VLOOKUP(BI252,NyEo!$L$2:$V$4,DK252,1),IF(AU252+VLOOKUP(BI252,NyEo!$L$2:$V$4,DK252,1)&gt;19,AU252-VLOOKUP(BI252,NyEo!$L$2:$V$4,DK252,1) &amp; " - " &amp; 19,AU252-VLOOKUP(BI252,NyEo!$L$2:$V$4,DK252,1) &amp; " - " &amp; AU252+VLOOKUP(BI252,NyEo!$L$2:$V$4,DK252,1))),""),"")</f>
        <v/>
      </c>
      <c r="CC252" s="4" t="str">
        <f>IF(AND(ISNUMBER(DK252),DK252&gt;7),IF(AND(ISNUMBER(AV252),ISNUMBER(DK252)),IF(AV252-VLOOKUP(BI252,NyHt!$L$2:$V$4,DK252,1)&lt;1,1 &amp; " - " &amp; AV252+VLOOKUP(BI252,NyHt!$L$2:$V$4,DK252,1),IF(AV252+VLOOKUP(BI252,NyHt!$L$2:$V$4,DK252,1)&gt;19,AV252-VLOOKUP(BI252,NyHt!$L$2:$V$4,DK252,1) &amp; " - " &amp; 19,AV252-VLOOKUP(BI252,NyHt!$L$2:$V$4,DK252,1) &amp; " - " &amp; AV252+VLOOKUP(BI252,NyHt!$L$2:$V$4,DK252,1))),""),"")</f>
        <v/>
      </c>
      <c r="CD252" s="4" t="str">
        <f>IF(AND(ISNUMBER(AW252),ISNUMBER(DK252)),IF(AW252-VLOOKUP(BI252,NySiF!$L$2:$V$4,DK252,1)&lt;1,1 &amp; " - " &amp; AW252+VLOOKUP(BI252,NySiF!$L$2:$V$4,DK252,1),IF(AW252+VLOOKUP(BI252,NySiF!$L$2:$V$4,DK252,1)&gt;19,AW252-VLOOKUP(BI252,NySiF!$L$2:$V$4,DK252,1) &amp; " - " &amp; 19,AW252-VLOOKUP(BI252,NySiF!$L$2:$V$4,DK252,1) &amp; " - " &amp; AW252+VLOOKUP(BI252,NySiF!$L$2:$V$4,DK252,1))),"")</f>
        <v/>
      </c>
      <c r="CE252" s="4" t="str">
        <f>IF(AND(ISNUMBER(AX252),ISNUMBER(DK252)),IF(AX252-VLOOKUP(BI252,NySiB!$L$2:$V$4,DK252,1)&lt;1,1 &amp; " - " &amp; AX252+VLOOKUP(BI252,NySiB!$L$2:$V$4,DK252,1),IF(AX252+VLOOKUP(BI252,NySiB!$L$2:$V$4,DK252,1)&gt;19,AX252-VLOOKUP(BI252,NySiB!$L$2:$V$4,DK252,1) &amp; " - " &amp; 19,AX252-VLOOKUP(BI252,NySiB!$L$2:$V$4,DK252,1) &amp; " - " &amp; AX252+VLOOKUP(BI252,NySiB!$L$2:$V$4,DK252,1))),"")</f>
        <v/>
      </c>
      <c r="CF252" s="4" t="str">
        <f>IF(AND(ISNUMBER(AY252),ISNUMBER(DK252)),IF(AY252-VLOOKUP(BI252,NySiT!$L$2:$V$4,DK252,1)&lt;1,1 &amp; " - " &amp; AY252+VLOOKUP(BI252,NySiT!$L$2:$V$4,DK252,1),IF(AY252+VLOOKUP(BI252,NySiT!$L$2:$V$4,DK252,1)&gt;19,AY252-VLOOKUP(BI252,NySiT!$L$2:$V$4,DK252,1) &amp; " - " &amp; 19,AY252-VLOOKUP(BI252,NySiT!$L$2:$V$4,DK252,1) &amp; " - " &amp; AY252+VLOOKUP(BI252,NySiT!$L$2:$V$4,DK252,1))),"")</f>
        <v/>
      </c>
      <c r="CG252" s="4" t="str">
        <f>IF(AND(ISNUMBER(AZ252),ISNUMBER(DK252)),IF(AZ252-VLOOKUP(BI252,NyVs!$L$2:$V$4,DK252,1)&lt;1,1 &amp; " - " &amp; AZ252+VLOOKUP(BI252,NyVs!$L$2:$V$4,DK252,1),IF(AZ252+VLOOKUP(BI252,NyVs!$L$2:$V$4,DK252,1)&gt;19,AZ252-VLOOKUP(BI252,NyVs!$L$2:$V$4,DK252,1) &amp; " - " &amp; 19,AZ252-VLOOKUP(BI252,NyVs!$L$2:$V$4,DK252,1) &amp; " - " &amp; AZ252+VLOOKUP(BI252,NyVs!$L$2:$V$4,DK252,1))),"")</f>
        <v/>
      </c>
      <c r="CH252" s="4" t="str">
        <f>IF(AND(ISNUMBER(BA252),ISNUMBER(DK252)),IF(BA252-VLOOKUP(BI252,NyPp!$L$2:$V$4,DK252,1)&lt;1,1 &amp; " - " &amp; BA252+VLOOKUP(BI252,NyPp!$L$2:$V$4,DK252,1),IF(BA252+VLOOKUP(BI252,NyPp!$L$2:$V$4,DK252,1)&gt;19,BA252-VLOOKUP(BI252,NyPp!$L$2:$V$4,DK252,1) &amp; " - " &amp; 19,BA252-VLOOKUP(BI252,NyPp!$L$2:$V$4,DK252,1) &amp; " - " &amp; BA252+VLOOKUP(BI252,NyPp!$L$2:$V$4,DK252,1))),"")</f>
        <v/>
      </c>
      <c r="CI252" s="4" t="str">
        <f>IF(AND(ISNUMBER(BB252),ISNUMBER(DK252)),IF(BB252-VLOOKUP(BI252,NyIGS!$L$2:$V$4,DK252,1)&lt;40,40 &amp; " - " &amp; BB252+VLOOKUP(BI252,NyIGS!$L$2:$V$4,DK252,1),IF(BB252+VLOOKUP(BI252,NyIGS!$L$2:$V$4,DK252,1)&gt;160,BB252-VLOOKUP(BI252,NyIGS!$L$2:$V$4,DK252,1) &amp; " - " &amp; 160,BB252-VLOOKUP(BI252,NyIGS!$L$2:$V$4,DK252,1) &amp; " - " &amp; BB252+VLOOKUP(BI252,NyIGS!$L$2:$V$4,DK252,1))),"")</f>
        <v/>
      </c>
      <c r="CJ252" s="4" t="str">
        <f>IF(AND(ISNUMBER(BC252),ISNUMBER(DK252)),IF(BC252-VLOOKUP(BI252,NyIRS!$L$2:$V$4,DK252,1)&lt;40,40 &amp; " - " &amp; BC252+VLOOKUP(BI252,NyIRS!$L$2:$V$4,DK252,1),IF(BC252+VLOOKUP(BI252,NyIRS!$L$2:$V$4,DK252,1)&gt;160,BC252-VLOOKUP(BI252,NyIRS!$L$2:$V$4,DK252,1) &amp; " - " &amp; 160,BC252-VLOOKUP(BI252,NyIRS!$L$2:$V$4,DK252,1) &amp; " - " &amp; BC252+VLOOKUP(BI252,NyIRS!$L$2:$V$4,DK252,1))),"")</f>
        <v/>
      </c>
      <c r="CK252" s="4" t="str">
        <f>IF(AND(ISNUMBER(BD252),ISNUMBER(DK252)),IF(BD252-VLOOKUP(BI252,NyIES!$L$2:$V$4,DK252,1)&lt;40,40 &amp; " - " &amp; BD252+VLOOKUP(BI252,NyIES!$L$2:$V$4,DK252,1),IF(BD252+VLOOKUP(BI252,NyIES!$L$2:$V$4,DK252,1)&gt;160,BD252-VLOOKUP(BI252,NyIES!$L$2:$V$4,DK252,1) &amp; " - " &amp; 160,BD252-VLOOKUP(BI252,NyIES!$L$2:$V$4,DK252,1) &amp; " - " &amp; BD252+VLOOKUP(BI252,NyIES!$L$2:$V$4,DK252,1))),"")</f>
        <v/>
      </c>
      <c r="CL252" s="4" t="str">
        <f>IF(AND(ISNUMBER(BE252),ISNUMBER(DK252)),IF(BE252-VLOOKUP(BI252,NyISI!$L$2:$V$4,DK252,1)&lt;40,40 &amp; " - " &amp; BE252+VLOOKUP(BI252,NyISI!$L$2:$V$4,DK252,1),IF(BE252+VLOOKUP(BI252,NyISI!$L$2:$V$4,DK252,1)&gt;160,BE252-VLOOKUP(BI252,NyISI!$L$2:$V$4,DK252,1) &amp; " - " &amp; 160,BE252-VLOOKUP(BI252,NyISI!$L$2:$V$4,DK252,1) &amp; " - " &amp; BE252+VLOOKUP(BI252,NyISI!$L$2:$V$4,DK252,1))),"")</f>
        <v/>
      </c>
      <c r="CM252" s="4" t="str">
        <f>IF(AND(ISNUMBER(DK252),DK252&lt;8),IF(AND(ISNUMBER(BF252),ISNUMBER(DK252)),IF(BF252-VLOOKUP(BI252,NyISS!$L$2:$V$4,DK252,1)&lt;40,40 &amp; " - " &amp; BF252+VLOOKUP(BI252,NyISS!$L$2:$V$4,DK252,1),IF(BF252+VLOOKUP(BI252,NyISS!$L$2:$V$4,DK252,1)&gt;160,BF252-VLOOKUP(BI252,NyISS!$L$2:$V$4,DK252,1) &amp; " - " &amp; 160,BF252-VLOOKUP(BI252,NyISS!$L$2:$V$4,DK252,1) &amp; " - " &amp; BF252+VLOOKUP(BI252,NyISS!$L$2:$V$4,DK252,1))),""),"")</f>
        <v/>
      </c>
      <c r="CN252" s="4" t="str">
        <f>IF(AND(ISNUMBER(DK252),DK252&gt;7),IF(AND(ISNUMBER(BG252),ISNUMBER(DK252)),IF(BG252-VLOOKUP(BI252,NyISM!$L$2:$V$4,DK252,1)&lt;40,40 &amp; " - " &amp; BG252+VLOOKUP(BI252,NyISM!$L$2:$V$4,DK252,1),IF(BG252+VLOOKUP(BI252,NyISM!$L$2:$V$4,DK252,1)&gt;160,BG252-VLOOKUP(BI252,NyISM!$L$2:$V$4,DK252,1) &amp; " - " &amp; 160,BG252-VLOOKUP(BI252,NyISM!$L$2:$V$4,DK252,1) &amp; " - " &amp; BG252+VLOOKUP(BI252,NyISM!$L$2:$V$4,DK252,1))),""),"")</f>
        <v/>
      </c>
      <c r="CO252" s="4" t="str">
        <f>IF(AND(ISNUMBER(BH252),ISNUMBER(DK252)),IF(BH252-VLOOKUP(BI252,NyIAM!$L$2:$V$4,DK252,1)&lt;40,40 &amp; " - " &amp; BH252+VLOOKUP(BI252,NyIAM!$L$2:$V$4,DK252,1),IF(BH252+VLOOKUP(BI252,NyIAM!$L$2:$V$4,DK252,1)&gt;160,BH252-VLOOKUP(BI252,NyIAM!$L$2:$V$4,DK252,1) &amp; " - " &amp; 160,BH252-VLOOKUP(BI252,NyIAM!$L$2:$V$4,DK252,1) &amp; " - " &amp; BH252+VLOOKUP(BI252,NyIAM!$L$2:$V$4,DK252,1))),"")</f>
        <v/>
      </c>
      <c r="CP252" s="4" t="str">
        <f>IF(AF252="","",IF(AND(ISNUMBER(AF252),ISNUMBER(DK252)),IF(VLOOKUP(AF252,NyOm!$A$2:$K$30,DK252,1)=1,"Onormalt få ord",IF(VLOOKUP(AF252,NyOm!$A$2:$K$30,DK252,1)=2,"Färre antal ord än normalt",IF(VLOOKUP(AF252,NyOm!$A$2:$K$30,DK252,1)=3,"Normalt antal ord","")))))</f>
        <v/>
      </c>
      <c r="CQ252" s="4" t="str">
        <f>IF(AB252="","",IF(AND(ISNUMBER(AB252),ISNUMBER(DK252)),IF(VLOOKUP(AB252,NyPbTid!$A$2:$K$218,DK252,1)=1,"Onormalt lång tidsåtgång",IF(VLOOKUP(AB252,NyPbTid!$A$2:$K$218,DK252,1)=2,"Långsammare än normalt",IF(VLOOKUP(AB252,NyPbTid!$A$2:$K$218,DK252,1)=3,"Normal tidsåtgång","")))))</f>
        <v/>
      </c>
      <c r="CR252" s="4" t="str">
        <f>IF(AC252="","",IF(AND(ISNUMBER(AC252),ISNUMBER(DK252)),IF(VLOOKUP(AC252,NyPbFel!$A$2:$K$18,DK252,1)=1,"Onormalt antal fel",IF(VLOOKUP(AC252,NyPbFel!$A$2:$K$18,DK252,1)=2,"Fler fel än normalt",IF(VLOOKUP(AC252,NyPbFel!$A$2:$K$18,DK252,1)=3,"Normalt antal fel","")))))</f>
        <v/>
      </c>
      <c r="CS252" s="4" t="str">
        <f t="shared" si="72"/>
        <v/>
      </c>
      <c r="CT252" s="4" t="str">
        <f>IF(OR(ISNUMBER(CS252),CS252="0**"),IF(ISNUMBER(CS252),CS252/ABS(CS252)*VLOOKUP(1,SignDiff!$A$3:$K$4,DK252,1),VLOOKUP(1,SignDiff!$A$3:$K$4,DK252,1)),"")</f>
        <v/>
      </c>
      <c r="CU252" s="4" t="str">
        <f>IF(OR(ISNUMBER(CS252),CS252="0**"),IF(ISNUMBER(CS252),CS252/ABS(CS252)*VLOOKUP(1,SignDiff!$A$7:$K$8,DK252,1),VLOOKUP(1,SignDiff!$A$7:$K$8,DK252,1)),"")</f>
        <v/>
      </c>
      <c r="CV252" s="4" t="str">
        <f t="shared" si="73"/>
        <v/>
      </c>
      <c r="CW252" s="4" t="str">
        <f t="shared" si="74"/>
        <v/>
      </c>
      <c r="CX252" s="4" t="str">
        <f>IF(OR(ISNUMBER(CS252),CS252="0**"),IF(CS252="0**",VLOOKUP(0,'IRS-IES'!$A$2:$C$43,2,1),IF(CS252&lt;0,VLOOKUP(ABS(CS252),'IRS-IES'!$A$2:$C$43,2,1),VLOOKUP(ABS(CS252),'IRS-IES'!$A$2:$C$43,3,1))),"")</f>
        <v/>
      </c>
      <c r="CY252" s="4" t="str">
        <f t="shared" si="75"/>
        <v/>
      </c>
      <c r="CZ252" s="4" t="str">
        <f>IF(OR(ISNUMBER(CY252),CY252="0**"),IF(ISNUMBER(CY252),CY252/ABS(CY252)*VLOOKUP(2,SignDiff!$A$3:$K$4,DK252,1),VLOOKUP(2,SignDiff!$A$3:$K$4,DK252,1)),"")</f>
        <v/>
      </c>
      <c r="DA252" s="4" t="str">
        <f>IF(OR(ISNUMBER(CY252),CY252="0**"),IF(ISNUMBER(CY252),CY252/ABS(CY252)*VLOOKUP(2,SignDiff!$A$7:$K$8,DK252,1),VLOOKUP(2,SignDiff!$A$7:$K$8,DK252,1)),"")</f>
        <v/>
      </c>
      <c r="DB252" s="4" t="str">
        <f t="shared" si="76"/>
        <v/>
      </c>
      <c r="DC252" s="4" t="str">
        <f t="shared" si="77"/>
        <v/>
      </c>
      <c r="DD252" s="4" t="str">
        <f>IF(OR(ISNUMBER(CY252),CY252="0**"),IF(CY252="0**",VLOOKUP(0,'ISI-ISS'!$A$2:$C$43,2,1),IF(CY252&lt;0,VLOOKUP(ABS(CY252),'ISI-ISS'!$A$2:$C$43,2,1),VLOOKUP(ABS(CY252),'ISI-ISS'!$A$2:$C$43,3,1))),"")</f>
        <v/>
      </c>
      <c r="DE252" s="4" t="str">
        <f t="shared" si="78"/>
        <v/>
      </c>
      <c r="DF252" s="4" t="str">
        <f>IF(OR(ISNUMBER(DE252),DE252="0**"),IF(ISNUMBER(DE252),DE252/ABS(DE252)*VLOOKUP(2,SignDiff!$A$3:$K$4,DK252,1),VLOOKUP(2,SignDiff!$A$3:$K$4,DK252,1)),"")</f>
        <v/>
      </c>
      <c r="DG252" s="4" t="str">
        <f>IF(OR(ISNUMBER(DE252),DE252="0**"),IF(ISNUMBER(DE252),DE252/ABS(DE252)*VLOOKUP(2,SignDiff!$A$7:$K$8,DK252,1),VLOOKUP(2,SignDiff!$A$7:$K$8,DK252,1)),"")</f>
        <v/>
      </c>
      <c r="DH252" s="4" t="str">
        <f t="shared" si="79"/>
        <v/>
      </c>
      <c r="DI252" s="4" t="str">
        <f t="shared" si="80"/>
        <v/>
      </c>
      <c r="DJ252" s="4" t="str">
        <f>IF(OR(ISNUMBER(DE252),DE252="0**"),IF(DE252="0**",VLOOKUP(0,'ISI-ISM'!$A$2:$C$43,2,1),IF(DE252&lt;0,VLOOKUP(ABS(DE252),'ISI-ISM'!$A$2:$C$43,2,1),VLOOKUP(ABS(DE252),'ISI-ISM'!$A$2:$C$43,3,1))),"")</f>
        <v/>
      </c>
      <c r="DK252" s="4" t="str">
        <f>IF(ISERROR(VLOOKUP(N252,age!$A$2:$C$11,2,1)),"",VLOOKUP(N252,age!$A$2:$C$11,2,1))</f>
        <v/>
      </c>
      <c r="DL252" s="4" t="str">
        <f>IF(ISERROR(VLOOKUP(N252,age!$A$2:$C$11,3,1)),"",VLOOKUP(N252,age!$A$2:$C$11,3,1))</f>
        <v/>
      </c>
      <c r="DM252" s="4">
        <f t="shared" si="67"/>
        <v>0</v>
      </c>
      <c r="DN252" s="4">
        <f t="shared" si="68"/>
        <v>0</v>
      </c>
      <c r="DO252" s="4">
        <f t="shared" si="69"/>
        <v>0</v>
      </c>
      <c r="DP252" s="4">
        <f t="shared" si="70"/>
        <v>0</v>
      </c>
      <c r="DQ252" s="4">
        <f t="shared" si="71"/>
        <v>0</v>
      </c>
      <c r="DR252" s="9" t="str">
        <f t="shared" si="81"/>
        <v/>
      </c>
      <c r="DS252" s="9" t="str">
        <f t="shared" si="82"/>
        <v/>
      </c>
      <c r="DT252" s="9" t="str">
        <f t="shared" si="83"/>
        <v/>
      </c>
      <c r="DU252" s="9" t="str">
        <f t="shared" si="84"/>
        <v/>
      </c>
      <c r="DV252" s="9" t="str">
        <f t="shared" si="85"/>
        <v/>
      </c>
      <c r="DW252" s="9" t="str">
        <f t="shared" si="86"/>
        <v/>
      </c>
      <c r="DX252" s="9" t="str">
        <f t="shared" si="87"/>
        <v/>
      </c>
      <c r="DY252" s="9" t="str">
        <f>IF(AND(ISNUMBER(AJ252),ISNUMBER(DK252)),IF(AJ252-VLOOKUP(BI252,NyFi!$L$2:$V$4,DK252,1)&lt;1,1,AJ252-VLOOKUP(BI252,NyFi!$L$2:$V$4,DK252,1)),"")</f>
        <v/>
      </c>
      <c r="DZ252" s="9" t="str">
        <f>IF(AND(ISNUMBER(DK252),DK252&lt;8),IF(AND(ISNUMBER(AK252),ISNUMBER(DK252)),IF(AK252-VLOOKUP(BI252,NyGs!$L$2:$V$4,DK252,1)&lt;1,1,AK252-VLOOKUP(BI252,NyGs!$L$2:$V$4,DK252,1)),""),"")</f>
        <v/>
      </c>
      <c r="EA252" s="9" t="str">
        <f>IF(AND(ISNUMBER(AL252),ISNUMBER(DK252)),IF(AL252-VLOOKUP(BI252,NyRm!$L$2:$V$4,DK252,1)&lt;1,1,AL252-VLOOKUP(BI252,NyRm!$L$2:$V$4,DK252,1)),"")</f>
        <v/>
      </c>
      <c r="EB252" s="9" t="str">
        <f>IF(AND(ISNUMBER(AM252),ISNUMBER(DK252)),IF(AM252-VLOOKUP(BI252,NyFm!$L$2:$V$4,DK252,1)&lt;1,1,AM252-VLOOKUP(BI252,NyFm!$L$2:$V$4,DK252,1)),"")</f>
        <v/>
      </c>
      <c r="EC252" s="9" t="str">
        <f>IF(AND(ISNUMBER(DK252),DK252&lt;8),IF(AND(ISNUMBER(AN252),ISNUMBER(DK252)),IF(AN252-VLOOKUP(BI252,NyLi1R!$L$2:$V$4,DK252,1)&lt;1,1,AN252-VLOOKUP(BI252,NyLi1R!$L$2:$V$4,DK252,1)),""),"")</f>
        <v/>
      </c>
      <c r="ED252" s="9" t="str">
        <f>IF(AND(ISNUMBER(DK252),DK252&lt;8),IF(AND(ISNUMBER(AO252),ISNUMBER(DK252)),IF(AO252-VLOOKUP(BI252,NyLi1E!$L$2:$V$4,DK252,1)&lt;1,1,AO252-VLOOKUP(BI252,NyLi1E!$L$2:$V$4,DK252,1)),""),"")</f>
        <v/>
      </c>
      <c r="EE252" s="9" t="str">
        <f>IF(AND(ISNUMBER(DK252),DK252&lt;8),IF(AND(ISNUMBER(AP252),ISNUMBER(DK252)),IF(AP252-VLOOKUP(BI252,NyLi1T!$L$2:$V$4,DK252,1)&lt;1,1,AP252-VLOOKUP(BI252,NyLi1T!$L$2:$V$4,DK252,1)),""),"")</f>
        <v/>
      </c>
      <c r="EF252" s="9" t="str">
        <f>IF(AND(ISNUMBER(DK252),DK252&gt;7),IF(AND(ISNUMBER(AQ252),ISNUMBER(DK252)),IF(AQ252-VLOOKUP(BI252,NyLi2R!$L$2:$V$4,DK252,1)&lt;1,1,AQ252-VLOOKUP(BI252,NyLi2R!$L$2:$V$4,DK252,1)),""),"")</f>
        <v/>
      </c>
      <c r="EG252" s="9" t="str">
        <f>IF(AND(ISNUMBER(DK252),DK252&gt;7),IF(AND(ISNUMBER(AR252),ISNUMBER(DK252)),IF(AR252-VLOOKUP(BI252,NyLi2E!$L$2:$V$4,DK252,1)&lt;1,1,AR252-VLOOKUP(BI252,NyLi2E!$L$2:$V$4,DK252,1)),""),"")</f>
        <v/>
      </c>
      <c r="EH252" s="9" t="str">
        <f>IF(AND(ISNUMBER(DK252),DK252&gt;7),IF(AND(ISNUMBER(AS252),ISNUMBER(DK252)),IF(AS252-VLOOKUP(BI252,NyLi2T!$L$2:$V$4,DK252,1)&lt;1,1,AS252-VLOOKUP(BI252,NyLi2T!$L$2:$V$4,DK252,1)),""),"")</f>
        <v/>
      </c>
      <c r="EI252" s="9" t="str">
        <f>IF(AND(ISNUMBER(DK252),DK252&lt;8),IF(AND(ISNUMBER(AT252),ISNUMBER(DK252)),IF(AT252-VLOOKUP(BI252,NySs!$L$2:$V$4,DK252,1)&lt;1,1,AT252-VLOOKUP(BI252,NySs!$L$2:$V$4,DK252,1)),""),"")</f>
        <v/>
      </c>
      <c r="EJ252" s="9" t="str">
        <f>IF(AND(ISNUMBER(DK252),DK252&lt;9),IF(AND(ISNUMBER(AU252),ISNUMBER(DK252)),IF(AU252-VLOOKUP(BI252,NyEo!$L$2:$V$4,DK252,1)&lt;1,1,AU252-VLOOKUP(BI252,NyEo!$L$2:$V$4,DK252,1)),""),"")</f>
        <v/>
      </c>
      <c r="EK252" s="9" t="str">
        <f>IF(AND(ISNUMBER(DK252),DK252&gt;7),IF(AND(ISNUMBER(AV252),ISNUMBER(DK252)),IF(AV252-VLOOKUP(BI252,NyHt!$L$2:$V$4,DK252,1)&lt;1,1,AV252-VLOOKUP(BI252,NyHt!$L$2:$V$4,DK252,1)),""),"")</f>
        <v/>
      </c>
      <c r="EL252" s="9" t="str">
        <f>IF(AND(ISNUMBER(AW252),ISNUMBER(DK252)),IF(AW252-VLOOKUP(BI252,NySiF!$L$2:$V$4,DK252,1)&lt;1,1,AW252-VLOOKUP(BI252,NySiF!$L$2:$V$4,DK252,1)),"")</f>
        <v/>
      </c>
      <c r="EM252" s="9" t="str">
        <f>IF(AND(ISNUMBER(AX252),ISNUMBER(DK252)),IF(AX252-VLOOKUP(BI252,NySiB!$L$2:$V$4,DK252,1)&lt;1,1,AX252-VLOOKUP(BI252,NySiB!$L$2:$V$4,DK252,1)),"")</f>
        <v/>
      </c>
      <c r="EN252" s="9" t="str">
        <f>IF(AND(ISNUMBER(AY252),ISNUMBER(DK252)),IF(AY252-VLOOKUP(BI252,NySiT!$L$2:$V$4,DK252,1)&lt;1,1,AY252-VLOOKUP(BI252,NySiT!$L$2:$V$4,DK252,1)),"")</f>
        <v/>
      </c>
      <c r="EO252" s="9" t="str">
        <f>IF(AND(ISNUMBER(AZ252),ISNUMBER(DK252)),IF(AZ252-VLOOKUP(BI252,NyVs!$L$2:$V$4,DK252,1)&lt;1,1,AZ252-VLOOKUP(BI252,NyVs!$L$2:$V$4,DK252,1)),"")</f>
        <v/>
      </c>
      <c r="EP252" s="9" t="str">
        <f>IF(AND(ISNUMBER(BA252),ISNUMBER(DK252)),IF(BA252-VLOOKUP(BI252,NyPp!$L$2:$V$4,DK252,1)&lt;1,1,BA252-VLOOKUP(BI252,NyPp!$L$2:$V$4,DK252,1)),"")</f>
        <v/>
      </c>
      <c r="EQ252" s="9" t="str">
        <f>IF(AND(ISNUMBER(BB252),ISNUMBER(DK252)),IF(BB252-VLOOKUP(BI252,NyIGS!$L$2:$V$4,DK252,1)&lt;40,40,BB252-VLOOKUP(BI252,NyIGS!$L$2:$V$4,DK252,1)),"")</f>
        <v/>
      </c>
      <c r="ER252" s="9" t="str">
        <f>IF(AND(ISNUMBER(BC252),ISNUMBER(DK252)),IF(BC252-VLOOKUP(BI252,NyIRS!$L$2:$V$4,DK252,1)&lt;40,40,BC252-VLOOKUP(BI252,NyIRS!$L$2:$V$4,DK252,1)),"")</f>
        <v/>
      </c>
      <c r="ES252" s="9" t="str">
        <f>IF(AND(ISNUMBER(BD252),ISNUMBER(DK252)),IF(BD252-VLOOKUP(BI252,NyIES!$L$2:$V$4,DK252,1)&lt;40,40,BD252-VLOOKUP(BI252,NyIES!$L$2:$V$4,DK252,1)),"")</f>
        <v/>
      </c>
      <c r="ET252" s="9" t="str">
        <f>IF(AND(ISNUMBER(BE252),ISNUMBER(DK252)),IF(BE252-VLOOKUP(BI252,NyISI!$L$2:$V$4,DK252,1)&lt;40,40,BE252-VLOOKUP(BI252,NyISI!$L$2:$V$4,DK252,1)),"")</f>
        <v/>
      </c>
      <c r="EU252" s="9" t="str">
        <f>IF(AND(ISNUMBER(DK252),DK252&lt;8),IF(AND(ISNUMBER(BF252),ISNUMBER(DK252)),IF(BF252-VLOOKUP(BI252,NyISS!$L$2:$V$4,DK252,1)&lt;40,40,BF252-VLOOKUP(BI252,NyISS!$L$2:$V$4,DK252,1)),""),"")</f>
        <v/>
      </c>
      <c r="EV252" s="9" t="str">
        <f>IF(AND(ISNUMBER(DK252),DK252&gt;7),IF(AND(ISNUMBER(BG252),ISNUMBER(DK252)),IF(BG252-VLOOKUP(BI252,NyISM!$L$2:$V$4,DK252,1)&lt;40,40,BG252-VLOOKUP(BI252,NyISM!$L$2:$V$4,DK252,1)),""),"")</f>
        <v/>
      </c>
      <c r="EW252" s="9" t="str">
        <f>IF(AND(ISNUMBER(BH252),ISNUMBER(DK252)),IF(BH252-VLOOKUP(BI252,NyIAM!$L$2:$V$4,DK252,1)&lt;40,40,BH252-VLOOKUP(BI252,NyIAM!$L$2:$V$4,DK252,1)),"")</f>
        <v/>
      </c>
      <c r="EX252" s="9" t="str">
        <f>IF(AND(ISNUMBER(AJ252),ISNUMBER(DK252)),IF(AJ252+VLOOKUP(BI252,NyFi!$L$2:$V$4,DK252,1)&gt;19,19,AJ252+VLOOKUP(BI252,NyFi!$L$2:$V$4,DK252,1)),"")</f>
        <v/>
      </c>
      <c r="EY252" s="9" t="str">
        <f>IF(AND(ISNUMBER(DK252),DK252&lt;8),IF(AND(ISNUMBER(AK252),ISNUMBER(DK252)),IF(AK252+VLOOKUP(BI252,NyGs!$L$2:$V$4,DK252,1)&gt;19,19,AK252+VLOOKUP(BI252,NyGs!$L$2:$V$4,DK252,1)),""),"")</f>
        <v/>
      </c>
      <c r="EZ252" s="9" t="str">
        <f>IF(AND(ISNUMBER(AL252),ISNUMBER(DK252)),IF(AL252+VLOOKUP(BI252,NyRm!$L$2:$V$4,DK252,1)&gt;19,19,AL252+VLOOKUP(BI252,NyRm!$L$2:$V$4,DK252,1)),"")</f>
        <v/>
      </c>
      <c r="FA252" s="9" t="str">
        <f>IF(AND(ISNUMBER(AM252),ISNUMBER(DK252)),IF(AM252+VLOOKUP(BI252,NyFm!$L$2:$V$4,DK252,1)&gt;19,19,AM252+VLOOKUP(BI252,NyFm!$L$2:$V$4,DK252,1)),"")</f>
        <v/>
      </c>
      <c r="FB252" s="9" t="str">
        <f>IF(AND(ISNUMBER(DK252),DK252&lt;8),IF(AND(ISNUMBER(AN252),ISNUMBER(DK252)),IF(AN252+VLOOKUP(BI252,NyLi1R!$L$2:$V$4,DK252,1)&gt;19,19,AN252+VLOOKUP(BI252,NyLi1R!$L$2:$V$4,DK252,1)),""),"")</f>
        <v/>
      </c>
      <c r="FC252" s="9" t="str">
        <f>IF(AND(ISNUMBER(DK252),DK252&lt;8),IF(AND(ISNUMBER(AO252),ISNUMBER(DK252)),IF(AO252+VLOOKUP(BI252,NyLi1E!$L$2:$V$4,DK252,1)&gt;19,19,AO252+VLOOKUP(BI252,NyLi1E!$L$2:$V$4,DK252,1)),""),"")</f>
        <v/>
      </c>
      <c r="FD252" s="9" t="str">
        <f>IF(AND(ISNUMBER(DK252),DK252&lt;8),IF(AND(ISNUMBER(AP252),ISNUMBER(DK252)),IF(AP252+VLOOKUP(BI252,NyLi1T!$L$2:$V$4,DK252,1)&gt;19,19,AP252+VLOOKUP(BI252,NyLi1T!$L$2:$V$4,DK252,1)),""),"")</f>
        <v/>
      </c>
      <c r="FE252" s="9" t="str">
        <f>IF(AND(ISNUMBER(DK252),DK252&gt;7),IF(AND(ISNUMBER(AQ252),ISNUMBER(DK252)),IF(AQ252+VLOOKUP(BI252,NyLi2R!$L$2:$V$4,DK252,1)&gt;19,19,AQ252+VLOOKUP(BI252,NyLi2R!$L$2:$V$4,DK252,1)),""),"")</f>
        <v/>
      </c>
      <c r="FF252" s="9" t="str">
        <f>IF(AND(ISNUMBER(DK252),DK252&gt;7),IF(AND(ISNUMBER(AR252),ISNUMBER(DK252)),IF(AR252+VLOOKUP(BI252,NyLi2E!$L$2:$V$4,DK252,1)&gt;19,19,AR252+VLOOKUP(BI252,NyLi2E!$L$2:$V$4,DK252,1)),""),"")</f>
        <v/>
      </c>
      <c r="FG252" s="9" t="str">
        <f>IF(AND(ISNUMBER(DK252),DK252&gt;7),IF(AND(ISNUMBER(AS252),ISNUMBER(DK252)),IF(AS252+VLOOKUP(BI252,NyLi2T!$L$2:$V$4,DK252,1)&gt;19,19,AS252+VLOOKUP(BI252,NyLi2T!$L$2:$V$4,DK252,1)),""),"")</f>
        <v/>
      </c>
      <c r="FH252" s="9" t="str">
        <f>IF(AND(ISNUMBER(DK252),DK252&lt;8),IF(AND(ISNUMBER(AT252),ISNUMBER(DK252)),IF(AT252+VLOOKUP(BI252,NySs!$L$2:$V$4,DK252,1)&gt;19,19,AT252+VLOOKUP(BI252,NySs!$L$2:$V$4,DK252,1)),""),"")</f>
        <v/>
      </c>
      <c r="FI252" s="9" t="str">
        <f>IF(AND(ISNUMBER(DK252),DK252&lt;9),IF(AND(ISNUMBER(AU252),ISNUMBER(DK252)),IF(AU252+VLOOKUP(BI252,NyEo!$L$2:$V$4,DK252,1)&gt;19,19,AU252+VLOOKUP(BI252,NyEo!$L$2:$V$4,DK252,1)),""),"")</f>
        <v/>
      </c>
      <c r="FJ252" s="9" t="str">
        <f>IF(AND(ISNUMBER(DK252),DK252&gt;7),IF(AND(ISNUMBER(AV252),ISNUMBER(DK252)),IF(AV252+VLOOKUP(BI252,NyHt!$L$2:$V$4,DK252,1)&gt;19,19,AV252+VLOOKUP(BI252,NyHt!$L$2:$V$4,DK252,1)),""),"")</f>
        <v/>
      </c>
      <c r="FK252" s="9" t="str">
        <f>IF(AND(ISNUMBER(AW252),ISNUMBER(DK252)),IF(AW252+VLOOKUP(BI252,NySiF!$L$2:$V$4,DK252,1)&gt;19,19,AW252+VLOOKUP(BI252,NySiF!$L$2:$V$4,DK252,1)),"")</f>
        <v/>
      </c>
      <c r="FL252" s="9" t="str">
        <f>IF(AND(ISNUMBER(AX252),ISNUMBER(DK252)),IF(AX252+VLOOKUP(BI252,NySiB!$L$2:$V$4,DK252,1)&gt;19,19,AX252+VLOOKUP(BI252,NySiB!$L$2:$V$4,DK252,1)),"")</f>
        <v/>
      </c>
      <c r="FM252" s="9" t="str">
        <f>IF(AND(ISNUMBER(AY252),ISNUMBER(DK252)),IF(AY252+VLOOKUP(BI252,NySiT!$L$2:$V$4,DK252,1)&gt;19,19,AY252+VLOOKUP(BI252,NySiT!$L$2:$V$4,DK252,1)),"")</f>
        <v/>
      </c>
      <c r="FN252" s="9" t="str">
        <f>IF(AND(ISNUMBER(AZ252),ISNUMBER(DK252)),IF(AZ252+VLOOKUP(BI252,NyVs!$L$2:$V$4,DK252,1)&gt;19,19,AZ252+VLOOKUP(BI252,NyVs!$L$2:$V$4,DK252,1)),"")</f>
        <v/>
      </c>
      <c r="FO252" s="9" t="str">
        <f>IF(AND(ISNUMBER(BA252),ISNUMBER(DK252)),IF(BA252+VLOOKUP(BI252,NyPp!$L$2:$V$4,DK252,1)&gt;19,19,BA252+VLOOKUP(BI252,NyPp!$L$2:$V$4,DK252,1)),"")</f>
        <v/>
      </c>
      <c r="FP252" s="9" t="str">
        <f>IF(AND(ISNUMBER(BB252),ISNUMBER(DK252)),IF(BB252+VLOOKUP(BI252,NyIGS!$L$2:$V$4,DK252,1)&gt;160,160,BB252+VLOOKUP(BI252,NyIGS!$L$2:$V$4,DK252,1)),"")</f>
        <v/>
      </c>
      <c r="FQ252" s="9" t="str">
        <f>IF(AND(ISNUMBER(BC252),ISNUMBER(DK252)),IF(BC252+VLOOKUP(BI252,NyIRS!$L$2:$V$4,DK252,1)&gt;160,160,BC252+VLOOKUP(BI252,NyIRS!$L$2:$V$4,DK252,1)),"")</f>
        <v/>
      </c>
      <c r="FR252" s="9" t="str">
        <f>IF(AND(ISNUMBER(BD252),ISNUMBER(DK252)),IF(BD252+VLOOKUP(BI252,NyIES!$L$2:$V$4,DK252,1)&gt;160,160, BD252+VLOOKUP(BI252,NyIES!$L$2:$V$4,DK252,1)),"")</f>
        <v/>
      </c>
      <c r="FS252" s="9" t="str">
        <f>IF(AND(ISNUMBER(BE252),ISNUMBER(DK252)),IF(BE252+VLOOKUP(BI252,NyISI!$L$2:$V$4,DK252,1)&gt;160,160,BE252+VLOOKUP(BI252,NyISI!$L$2:$V$4,DK252,1)),"")</f>
        <v/>
      </c>
      <c r="FT252" s="9" t="str">
        <f>IF(AND(ISNUMBER(DK252),DK252&lt;8),IF(AND(ISNUMBER(BF252),ISNUMBER(DK252)),IF(BF252+VLOOKUP(BI252,NyISS!$L$2:$V$4,DK252,1)&gt;160,160,BF252+VLOOKUP(BI252,NyISS!$L$2:$V$4,DK252,1)),""),"")</f>
        <v/>
      </c>
      <c r="FU252" s="9" t="str">
        <f>IF(AND(ISNUMBER(DK252),DK252&gt;7),IF(AND(ISNUMBER(BG252),ISNUMBER(DK252)),IF(BG252+VLOOKUP(BI252,NyISM!$L$2:$V$4,DK252,1)&gt;160,160,BG252+VLOOKUP(BI252,NyISM!$L$2:$V$4,DK252,1)),""),"")</f>
        <v/>
      </c>
      <c r="FV252" s="9" t="str">
        <f>IF(AND(ISNUMBER(BH252),ISNUMBER(DK252)),IF(BH252+VLOOKUP(BI252,NyIAM!$L$2:$V$4,DK252,1)&gt;160,160,BH252+VLOOKUP(BI252,NyIAM!$L$2:$V$4,DK252,1)),"")</f>
        <v/>
      </c>
    </row>
    <row r="253" spans="1:178" x14ac:dyDescent="0.2">
      <c r="A253" s="51"/>
      <c r="B253" s="51"/>
      <c r="C253" s="51"/>
      <c r="D253" s="51"/>
      <c r="E253" s="51"/>
      <c r="F253" s="51"/>
      <c r="G253" s="51"/>
      <c r="H253" s="51"/>
      <c r="I253" s="51"/>
      <c r="J253" s="52"/>
      <c r="K253" s="52"/>
      <c r="L253" s="53"/>
      <c r="M253" s="53"/>
      <c r="N253" s="58" t="str">
        <f t="shared" si="66"/>
        <v/>
      </c>
      <c r="O253" s="53"/>
      <c r="P253" s="53"/>
      <c r="Q253" s="53"/>
      <c r="R253" s="53"/>
      <c r="S253" s="53"/>
      <c r="T253" s="53"/>
      <c r="U253" s="53"/>
      <c r="V253" s="53"/>
      <c r="W253" s="53"/>
      <c r="X253" s="53"/>
      <c r="Y253" s="53"/>
      <c r="Z253" s="53"/>
      <c r="AA253" s="53"/>
      <c r="AB253" s="53"/>
      <c r="AC253" s="53"/>
      <c r="AD253" s="53"/>
      <c r="AE253" s="53"/>
      <c r="AF253" s="53"/>
      <c r="AG253" s="53"/>
      <c r="AH253" s="53"/>
      <c r="AI253" s="53"/>
      <c r="AJ253" s="4" t="str">
        <f>IF(O253="","",IF(ISNUMBER(N253),VLOOKUP(O253,NyFi!$A$2:$K$40,DK253),""))</f>
        <v/>
      </c>
      <c r="AK253" s="4" t="str">
        <f>IF(P253="","",IF(AND(ISNUMBER(N253),DK253&lt;8),VLOOKUP(P253,NyGs!$A$2:$G$41,DK253),""))</f>
        <v/>
      </c>
      <c r="AL253" s="4" t="str">
        <f>IF(AA253="","",IF(ISNUMBER(N253),VLOOKUP(AA253,NyRm!$A$2:$K$56,DK253),""))</f>
        <v/>
      </c>
      <c r="AM253" s="4" t="str">
        <f>IF(Z253="","",IF(ISNUMBER(N253),VLOOKUP(Z253,NyFm!$A$2:$K$46,DK253),""))</f>
        <v/>
      </c>
      <c r="AN253" s="4" t="str">
        <f>IF(U253="","",IF(AND(ISNUMBER(N253),DK253&lt;8),VLOOKUP(U253,NyLi1R!$A$2:$G$20,DK253),""))</f>
        <v/>
      </c>
      <c r="AO253" s="4" t="str">
        <f>IF(V253="","",IF(AND(ISNUMBER(N253),DK253&lt;8),VLOOKUP(V253,NyLi1E!$A$2:$G$20,DK253),""))</f>
        <v/>
      </c>
      <c r="AP253" s="4" t="str">
        <f>IF(AND(ISNUMBER(N253),ISNUMBER(AN253),ISNUMBER(AO253),DK253&lt;8),VLOOKUP(AN253+AO253,NyLi1T!$A$2:$G$40,DK253),"")</f>
        <v/>
      </c>
      <c r="AQ253" s="4" t="str">
        <f>IF(W253="","",IF(AND(ISNUMBER(N253),DK253&gt;7),VLOOKUP(W253,NyLi2R!$A$2:$K$20,DK253),""))</f>
        <v/>
      </c>
      <c r="AR253" s="4" t="str">
        <f>IF(X253="","",IF(AND(ISNUMBER(N253),DK253&gt;7),VLOOKUP(X253,NyLi2E!$A$2:$K$20,DK253),""))</f>
        <v/>
      </c>
      <c r="AS253" s="4" t="str">
        <f>IF(AND(ISNUMBER(N253),ISNUMBER(AQ253),ISNUMBER(AR253),DK253&gt;7),VLOOKUP(AQ253+AR253,NyLi2T!$A$2:$K$40,DK253),"")</f>
        <v/>
      </c>
      <c r="AT253" s="4" t="str">
        <f>IF(AE253="","",IF(AND(ISNUMBER(N253),DK253&lt;8),VLOOKUP(AE253,NySs!$A$2:$G$28,DK253),""))</f>
        <v/>
      </c>
      <c r="AU253" s="4" t="str">
        <f>IF(AD253="","",IF(AND(ISNUMBER(N253),DK253&lt;9),VLOOKUP(AD253,NyEo!$A$2:$H$22,DK253),""))</f>
        <v/>
      </c>
      <c r="AV253" s="4" t="str">
        <f>IF(Q253="","",IF(AND(ISNUMBER(N253),DK253&gt;7),VLOOKUP(Q253,NyHt!$A$2:$K$17,DK253),""))</f>
        <v/>
      </c>
      <c r="AW253" s="4" t="str">
        <f>IF(R253="","",IF(ISNUMBER(N253),VLOOKUP(R253,NySiF!$A$2:$K$18,DK253),""))</f>
        <v/>
      </c>
      <c r="AX253" s="4" t="str">
        <f>IF(S253="","",IF(ISNUMBER(N253),VLOOKUP(S253,NySiB!$A$2:$K$16,DK253),""))</f>
        <v/>
      </c>
      <c r="AY253" s="4" t="str">
        <f>IF(T253="","",IF(ISNUMBER(N253),VLOOKUP(T253,NySiT!$A$2:$K$32,DK253),""))</f>
        <v/>
      </c>
      <c r="AZ253" s="4" t="str">
        <f>IF(Y253="","",IF(ISNUMBER(N253),VLOOKUP(Y253,NyVs!$A$2:$K$86,DK253),""))</f>
        <v/>
      </c>
      <c r="BA253" s="4" t="str">
        <f>IF(AI253="","",IF(ISNUMBER(N253),VLOOKUP(AI253,NyPp!$A$2:$K$202,DK253),""))</f>
        <v/>
      </c>
      <c r="BB253" s="4" t="str">
        <f>IF(AND(ISNUMBER(AJ253),ISNUMBER(AK253),ISNUMBER(AL253),ISNUMBER(AM253),DK253&lt;8),IF(COUNTIF(O253,0)+COUNTIF(P253,0)+COUNTIF(AA253,0)+COUNTIF(Z253,0)&gt;1,"",VLOOKUP(AJ253+AK253+AL253+AM253,NyIGS!$A$2:$K$78,DK253)),IF(AND(ISNUMBER(AJ253),ISNUMBER(AL253),ISNUMBER(AM253),ISNUMBER(AS253),DK253&gt;7),IF(COUNTIF(O253,0)+COUNTIF(AA253,0)+COUNTIF(Z253,0)+AND(COUNTIF(W253,0),COUNTIF(X253,0))&gt;1,"",VLOOKUP(AJ253+AL253+AM253+AS253,NyIGS!$A$2:$K$78,DK253)),""))</f>
        <v/>
      </c>
      <c r="BC253" s="4" t="str">
        <f>IF(AND(ISNUMBER(AJ253),ISNUMBER(AN253),ISNUMBER(AT253),DK253&lt;8),IF(COUNTIF(O253,0)+COUNTIF(U253,0)+COUNTIF(AE253,0)&gt;1,"",VLOOKUP(AJ253+AN253+AT253,NyIRS!$A$2:$K$59,DK253)),IF(AND(ISNUMBER(AJ253),ISNUMBER(AQ253),DK253&gt;7),IF(COUNTIF(O253,0)+COUNTIF(W253,0)&gt;1,"",VLOOKUP(AJ253+AQ253,NyIRS!$A$2:$K$59,DK253)),""))</f>
        <v/>
      </c>
      <c r="BD253" s="4" t="str">
        <f>IF(AND(ISNUMBER(AK253),ISNUMBER(AL253),ISNUMBER(AM253),DK253&lt;8),IF(COUNTIF(P253,0)+COUNTIF(AA253,0)+COUNTIF(Z253,0)&gt;1,"",VLOOKUP(AK253+AL253+AM253,NyIES!$A$2:$K$59,DK253)),IF(AND(ISNUMBER(AL253),ISNUMBER(AM253),ISNUMBER(AR253),DK253&gt;7),IF(COUNTIF(AA253,0)+COUNTIF(Z253,0)+COUNTIF(X253,0)&gt;1,"",VLOOKUP(AL253+AM253+AR253,NyIES!$A$2:$K$59,DK253)),""))</f>
        <v/>
      </c>
      <c r="BE253" s="4" t="str">
        <f>IF(AND(ISNUMBER(AJ253),ISNUMBER(AP253),ISNUMBER(AU253),DK253&lt;8),IF(COUNTIF(O253,0)+AND(COUNTIF(U253,0),COUNTIF(V253,0))+COUNTIF(AD253,0)&gt;1,"",VLOOKUP(AJ253+AP253+AU253,NyISI!$A$2:$K$59,DK253)),IF(AND(ISNUMBER(AS253),ISNUMBER(AU253),ISNUMBER(AV253),DK253=8),IF(COUNTIF(AD253,0)+COUNTIF(Q253,0)+AND(COUNTIF(W253,0),COUNTIF(X253,0))&gt;1,"",VLOOKUP(AS253+AU253+AV253,NyISI!$A$2:$K$59,DK253)),IF(AND(ISNUMBER(AS253),ISNUMBER(AV253),DK253&gt;8),IF(COUNTIF(Q253,0)+AND(COUNTIF(W253,0),COUNTIF(X253,0))&gt;1,"",VLOOKUP(AS253+AV253,NyISI!$A$2:$K$59,DK253)),"")))</f>
        <v/>
      </c>
      <c r="BF253" s="4" t="str">
        <f>IF(AND(ISNUMBER(AT253),ISNUMBER(AK253),ISNUMBER(AL253),ISNUMBER(AM253),DK253&lt;8),IF(COUNTIF(P253,0)+COUNTIF(AA253,0)+COUNTIF(Z253,0)+COUNTIF(AE253,0)&gt;1,"",VLOOKUP(AT253+AK253+AL253+AM253,NyISS!$A$2:$G$78,DK253)),"")</f>
        <v/>
      </c>
      <c r="BG253" s="4" t="str">
        <f>IF(AND(ISNUMBER(AJ253),ISNUMBER(AL253),ISNUMBER(AM253),DK253&gt;7),IF(COUNTIF(O253,0)+COUNTIF(AA253,0)+COUNTIF(Z253,0)&gt;1,"",VLOOKUP(AJ253+AL253+AM253,NyISM!$A$2:$K$59,DK253)),"")</f>
        <v/>
      </c>
      <c r="BH253" s="4" t="str">
        <f>IF(AND(ISNUMBER(AY253),ISNUMBER(AZ253)),IF(COUNTIF(T253,0)+COUNTIF(Y253,0)&gt;1,"",VLOOKUP(AY253+AZ253,NyIAM!$A$2:$K$40,DK253)),"")</f>
        <v/>
      </c>
      <c r="BJ253" s="4" t="str">
        <f>IF(ISNUMBER(BB253),VLOOKUP(BB253,Percentil!$A$2:$B$122,2,1),"")</f>
        <v/>
      </c>
      <c r="BK253" s="4" t="str">
        <f>IF(ISNUMBER(BC253),VLOOKUP(BC253,Percentil!$A$2:$B$122,2,1),"")</f>
        <v/>
      </c>
      <c r="BL253" s="4" t="str">
        <f>IF(ISNUMBER(BD253),VLOOKUP(BD253,Percentil!$A$2:$B$122,2,1),"")</f>
        <v/>
      </c>
      <c r="BM253" s="4" t="str">
        <f>IF(ISNUMBER(BE253),VLOOKUP(BE253,Percentil!$A$2:$B$122,2,1),"")</f>
        <v/>
      </c>
      <c r="BN253" s="4" t="str">
        <f>IF(ISNUMBER(BF253),VLOOKUP(BF253,Percentil!$A$2:$B$122,2,1),"")</f>
        <v/>
      </c>
      <c r="BO253" s="4" t="str">
        <f>IF(ISNUMBER(BG253),VLOOKUP(BG253,Percentil!$A$2:$B$122,2,1),"")</f>
        <v/>
      </c>
      <c r="BP253" s="4" t="str">
        <f>IF(ISNUMBER(BH253),VLOOKUP(BH253,Percentil!$A$2:$B$122,2,1),"")</f>
        <v/>
      </c>
      <c r="BQ253" s="4" t="str">
        <f>IF(AND(ISNUMBER(AJ253),ISNUMBER(DK253)),IF(AJ253-VLOOKUP(BI253,NyFi!$L$2:$V$4,DK253,1)&lt;1,1 &amp; " - " &amp; AJ253+VLOOKUP(BI253,NyFi!$L$2:$V$4,DK253,1),IF(AJ253+VLOOKUP(BI253,NyFi!$L$2:$V$4,DK253,1)&gt;19,AJ253-VLOOKUP(BI253,NyFi!$L$2:$V$4,DK253,1) &amp; " - " &amp; 19,AJ253-VLOOKUP(BI253,NyFi!$L$2:$V$4,DK253,1) &amp; " - " &amp; AJ253+VLOOKUP(BI253,NyFi!$L$2:$V$4,DK253,1))),"")</f>
        <v/>
      </c>
      <c r="BR253" s="4" t="str">
        <f>IF(AND(ISNUMBER(DK253),DK253&lt;8),IF(AND(ISNUMBER(AK253),ISNUMBER(DK253)),IF(AK253-VLOOKUP(BI253,NyGs!$L$2:$V$4,DK253,1)&lt;1,1 &amp; " - " &amp; AK253+VLOOKUP(BI253,NyGs!$L$2:$V$4,DK253,1),IF(AK253+VLOOKUP(BI253,NyGs!$L$2:$V$4,DK253,1)&gt;19,AK253-VLOOKUP(BI253,NyGs!$L$2:$V$4,DK253,1) &amp; " - " &amp; 19,AK253-VLOOKUP(BI253,NyGs!$L$2:$V$4,DK253,1) &amp; " - " &amp; AK253+VLOOKUP(BI253,NyGs!$L$2:$V$4,DK253,1))),""),"")</f>
        <v/>
      </c>
      <c r="BS253" s="4" t="str">
        <f>IF(AND(ISNUMBER(AL253),ISNUMBER(DK253)),IF(AL253-VLOOKUP(BI253,NyRm!$L$2:$V$4,DK253,1)&lt;1,1 &amp; " - " &amp; AL253+VLOOKUP(BI253,NyRm!$L$2:$V$4,DK253,1),IF(AL253+VLOOKUP(BI253,NyRm!$L$2:$V$4,DK253,1)&gt;19,AL253-VLOOKUP(BI253,NyRm!$L$2:$V$4,DK253,1) &amp; " - " &amp; 19,AL253-VLOOKUP(BI253,NyRm!$L$2:$V$4,DK253,1) &amp; " - " &amp; AL253+VLOOKUP(BI253,NyRm!$L$2:$V$4,DK253,1))),"")</f>
        <v/>
      </c>
      <c r="BT253" s="4" t="str">
        <f>IF(AND(ISNUMBER(AM253),ISNUMBER(DK253)),IF(AM253-VLOOKUP(BI253,NyFm!$L$2:$V$4,DK253,1)&lt;1,1 &amp; " - " &amp; AM253+VLOOKUP(BI253,NyFm!$L$2:$V$4,DK253,1),IF(AM253+VLOOKUP(BI253,NyFm!$L$2:$V$4,DK253,1)&gt;19,AM253-VLOOKUP(BI253,NyFm!$L$2:$V$4,DK253,1) &amp; " - " &amp; 19,AM253-VLOOKUP(BI253,NyFm!$L$2:$V$4,DK253,1) &amp; " - " &amp; AM253+VLOOKUP(BI253,NyFm!$L$2:$V$4,DK253,1))),"")</f>
        <v/>
      </c>
      <c r="BU253" s="4" t="str">
        <f>IF(AND(ISNUMBER(DK253),DK253&lt;8),IF(AND(ISNUMBER(AN253),ISNUMBER(DK253)),IF(AN253-VLOOKUP(BI253,NyLi1R!$L$2:$V$4,DK253,1)&lt;1,1 &amp; " - " &amp; AN253+VLOOKUP(BI253,NyLi1R!$L$2:$V$4,DK253,1),IF(AN253+VLOOKUP(BI253,NyLi1R!$L$2:$V$4,DK253,1)&gt;19,AN253-VLOOKUP(BI253,NyLi1R!$L$2:$V$4,DK253,1) &amp; " - " &amp; 19,AN253-VLOOKUP(BI253,NyLi1R!$L$2:$V$4,DK253,1) &amp; " - " &amp; AN253+VLOOKUP(BI253,NyLi1R!$L$2:$V$4,DK253,1))),""),"")</f>
        <v/>
      </c>
      <c r="BV253" s="4" t="str">
        <f>IF(AND(ISNUMBER(DK253),DK253&lt;8),IF(AND(ISNUMBER(AO253),ISNUMBER(DK253)),IF(AO253-VLOOKUP(BI253,NyLi1E!$L$2:$V$4,DK253,1)&lt;1,1 &amp; " - " &amp; AO253+VLOOKUP(BI253,NyLi1E!$L$2:$V$4,DK253,1),IF(AO253+VLOOKUP(BI253,NyLi1E!$L$2:$V$4,DK253,1)&gt;19,AO253-VLOOKUP(BI253,NyLi1E!$L$2:$V$4,DK253,1) &amp; " - " &amp; 19,AO253-VLOOKUP(BI253,NyLi1E!$L$2:$V$4,DK253,1) &amp; " - " &amp; AO253+VLOOKUP(BI253,NyLi1E!$L$2:$V$4,DK253,1))),""),"")</f>
        <v/>
      </c>
      <c r="BW253" s="4" t="str">
        <f>IF(AND(ISNUMBER(DK253),DK253&lt;8),IF(AND(ISNUMBER(AP253),ISNUMBER(DK253)),IF(AP253-VLOOKUP(BI253,NyLi1T!$L$2:$V$4,DK253,1)&lt;1,1 &amp; " - " &amp; AP253+VLOOKUP(BI253,NyLi1T!$L$2:$V$4,DK253,1),IF(AP253+VLOOKUP(BI253,NyLi1T!$L$2:$V$4,DK253,1)&gt;19,AP253-VLOOKUP(BI253,NyLi1T!$L$2:$V$4,DK253,1) &amp; " - " &amp; 19,AP253-VLOOKUP(BI253,NyLi1T!$L$2:$V$4,DK253,1) &amp; " - " &amp; AP253+VLOOKUP(BI253,NyLi1T!$L$2:$V$4,DK253,1))),""),"")</f>
        <v/>
      </c>
      <c r="BX253" s="4" t="str">
        <f>IF(AND(ISNUMBER(DK253),DK253&gt;7),IF(AND(ISNUMBER(AQ253),ISNUMBER(DK253)),IF(AQ253-VLOOKUP(BI253,NyLi2R!$L$2:$V$4,DK253,1)&lt;1,1 &amp; " - " &amp; AQ253+VLOOKUP(BI253,NyLi2R!$L$2:$V$4,DK253,1),IF(AQ253+VLOOKUP(BI253,NyLi2R!$L$2:$V$4,DK253,1)&gt;19,AQ253-VLOOKUP(BI253,NyLi2R!$L$2:$V$4,DK253,1) &amp; " - " &amp; 19,AQ253-VLOOKUP(BI253,NyLi2R!$L$2:$V$4,DK253,1) &amp; " - " &amp; AQ253+VLOOKUP(BI253,NyLi2R!$L$2:$V$4,DK253,1))),""),"")</f>
        <v/>
      </c>
      <c r="BY253" s="4" t="str">
        <f>IF(AND(ISNUMBER(DK253),DK253&gt;7),IF(AND(ISNUMBER(AR253),ISNUMBER(DK253)),IF(AR253-VLOOKUP(BI253,NyLi2E!$L$2:$V$4,DK253,1)&lt;1,1 &amp; " - " &amp; AR253+VLOOKUP(BI253,NyLi2E!$L$2:$V$4,DK253,1),IF(AR253+VLOOKUP(BI253,NyLi2E!$L$2:$V$4,DK253,1)&gt;19,AR253-VLOOKUP(BI253,NyLi2E!$L$2:$V$4,DK253,1) &amp; " - " &amp; 19,AR253-VLOOKUP(BI253,NyLi2E!$L$2:$V$4,DK253,1) &amp; " - " &amp; AR253+VLOOKUP(BI253,NyLi2E!$L$2:$V$4,DK253,1))),""),"")</f>
        <v/>
      </c>
      <c r="BZ253" s="4" t="str">
        <f>IF(AND(ISNUMBER(DK253),DK253&gt;7),IF(AND(ISNUMBER(AS253),ISNUMBER(DK253)),IF(AS253-VLOOKUP(BI253,NyLi2T!$L$2:$V$4,DK253,1)&lt;1,1 &amp; " - " &amp; AS253+VLOOKUP(BI253,NyLi2T!$L$2:$V$4,DK253,1),IF(AS253+VLOOKUP(BI253,NyLi2T!$L$2:$V$4,DK253,1)&gt;19,AS253-VLOOKUP(BI253,NyLi2T!$L$2:$V$4,DK253,1) &amp; " - " &amp; 19,AS253-VLOOKUP(BI253,NyLi2T!$L$2:$V$4,DK253,1) &amp; " - " &amp; AS253+VLOOKUP(BI253,NyLi2T!$L$2:$V$4,DK253,1))),""),"")</f>
        <v/>
      </c>
      <c r="CA253" s="4" t="str">
        <f>IF(AND(ISNUMBER(DK253),DK253&lt;8),IF(AND(ISNUMBER(AT253),ISNUMBER(DK253)),IF(AT253-VLOOKUP(BI253,NySs!$L$2:$V$4,DK253,1)&lt;1,1 &amp; " - " &amp; AT253+VLOOKUP(BI253,NySs!$L$2:$V$4,DK253,1),IF(AT253+VLOOKUP(BI253,NySs!$L$2:$V$4,DK253,1)&gt;19,AT253-VLOOKUP(BI253,NySs!$L$2:$V$4,DK253,1) &amp; " - " &amp; 19,AT253-VLOOKUP(BI253,NySs!$L$2:$V$4,DK253,1) &amp; " - " &amp; AT253+VLOOKUP(BI253,NySs!$L$2:$V$4,DK253,1))),""),"")</f>
        <v/>
      </c>
      <c r="CB253" s="4" t="str">
        <f>IF(AND(ISNUMBER(DK253),DK253&lt;9),IF(AND(ISNUMBER(AU253),ISNUMBER(DK253)),IF(AU253-VLOOKUP(BI253,NyEo!$L$2:$V$4,DK253,1)&lt;1,1 &amp; " - " &amp; AU253+VLOOKUP(BI253,NyEo!$L$2:$V$4,DK253,1),IF(AU253+VLOOKUP(BI253,NyEo!$L$2:$V$4,DK253,1)&gt;19,AU253-VLOOKUP(BI253,NyEo!$L$2:$V$4,DK253,1) &amp; " - " &amp; 19,AU253-VLOOKUP(BI253,NyEo!$L$2:$V$4,DK253,1) &amp; " - " &amp; AU253+VLOOKUP(BI253,NyEo!$L$2:$V$4,DK253,1))),""),"")</f>
        <v/>
      </c>
      <c r="CC253" s="4" t="str">
        <f>IF(AND(ISNUMBER(DK253),DK253&gt;7),IF(AND(ISNUMBER(AV253),ISNUMBER(DK253)),IF(AV253-VLOOKUP(BI253,NyHt!$L$2:$V$4,DK253,1)&lt;1,1 &amp; " - " &amp; AV253+VLOOKUP(BI253,NyHt!$L$2:$V$4,DK253,1),IF(AV253+VLOOKUP(BI253,NyHt!$L$2:$V$4,DK253,1)&gt;19,AV253-VLOOKUP(BI253,NyHt!$L$2:$V$4,DK253,1) &amp; " - " &amp; 19,AV253-VLOOKUP(BI253,NyHt!$L$2:$V$4,DK253,1) &amp; " - " &amp; AV253+VLOOKUP(BI253,NyHt!$L$2:$V$4,DK253,1))),""),"")</f>
        <v/>
      </c>
      <c r="CD253" s="4" t="str">
        <f>IF(AND(ISNUMBER(AW253),ISNUMBER(DK253)),IF(AW253-VLOOKUP(BI253,NySiF!$L$2:$V$4,DK253,1)&lt;1,1 &amp; " - " &amp; AW253+VLOOKUP(BI253,NySiF!$L$2:$V$4,DK253,1),IF(AW253+VLOOKUP(BI253,NySiF!$L$2:$V$4,DK253,1)&gt;19,AW253-VLOOKUP(BI253,NySiF!$L$2:$V$4,DK253,1) &amp; " - " &amp; 19,AW253-VLOOKUP(BI253,NySiF!$L$2:$V$4,DK253,1) &amp; " - " &amp; AW253+VLOOKUP(BI253,NySiF!$L$2:$V$4,DK253,1))),"")</f>
        <v/>
      </c>
      <c r="CE253" s="4" t="str">
        <f>IF(AND(ISNUMBER(AX253),ISNUMBER(DK253)),IF(AX253-VLOOKUP(BI253,NySiB!$L$2:$V$4,DK253,1)&lt;1,1 &amp; " - " &amp; AX253+VLOOKUP(BI253,NySiB!$L$2:$V$4,DK253,1),IF(AX253+VLOOKUP(BI253,NySiB!$L$2:$V$4,DK253,1)&gt;19,AX253-VLOOKUP(BI253,NySiB!$L$2:$V$4,DK253,1) &amp; " - " &amp; 19,AX253-VLOOKUP(BI253,NySiB!$L$2:$V$4,DK253,1) &amp; " - " &amp; AX253+VLOOKUP(BI253,NySiB!$L$2:$V$4,DK253,1))),"")</f>
        <v/>
      </c>
      <c r="CF253" s="4" t="str">
        <f>IF(AND(ISNUMBER(AY253),ISNUMBER(DK253)),IF(AY253-VLOOKUP(BI253,NySiT!$L$2:$V$4,DK253,1)&lt;1,1 &amp; " - " &amp; AY253+VLOOKUP(BI253,NySiT!$L$2:$V$4,DK253,1),IF(AY253+VLOOKUP(BI253,NySiT!$L$2:$V$4,DK253,1)&gt;19,AY253-VLOOKUP(BI253,NySiT!$L$2:$V$4,DK253,1) &amp; " - " &amp; 19,AY253-VLOOKUP(BI253,NySiT!$L$2:$V$4,DK253,1) &amp; " - " &amp; AY253+VLOOKUP(BI253,NySiT!$L$2:$V$4,DK253,1))),"")</f>
        <v/>
      </c>
      <c r="CG253" s="4" t="str">
        <f>IF(AND(ISNUMBER(AZ253),ISNUMBER(DK253)),IF(AZ253-VLOOKUP(BI253,NyVs!$L$2:$V$4,DK253,1)&lt;1,1 &amp; " - " &amp; AZ253+VLOOKUP(BI253,NyVs!$L$2:$V$4,DK253,1),IF(AZ253+VLOOKUP(BI253,NyVs!$L$2:$V$4,DK253,1)&gt;19,AZ253-VLOOKUP(BI253,NyVs!$L$2:$V$4,DK253,1) &amp; " - " &amp; 19,AZ253-VLOOKUP(BI253,NyVs!$L$2:$V$4,DK253,1) &amp; " - " &amp; AZ253+VLOOKUP(BI253,NyVs!$L$2:$V$4,DK253,1))),"")</f>
        <v/>
      </c>
      <c r="CH253" s="4" t="str">
        <f>IF(AND(ISNUMBER(BA253),ISNUMBER(DK253)),IF(BA253-VLOOKUP(BI253,NyPp!$L$2:$V$4,DK253,1)&lt;1,1 &amp; " - " &amp; BA253+VLOOKUP(BI253,NyPp!$L$2:$V$4,DK253,1),IF(BA253+VLOOKUP(BI253,NyPp!$L$2:$V$4,DK253,1)&gt;19,BA253-VLOOKUP(BI253,NyPp!$L$2:$V$4,DK253,1) &amp; " - " &amp; 19,BA253-VLOOKUP(BI253,NyPp!$L$2:$V$4,DK253,1) &amp; " - " &amp; BA253+VLOOKUP(BI253,NyPp!$L$2:$V$4,DK253,1))),"")</f>
        <v/>
      </c>
      <c r="CI253" s="4" t="str">
        <f>IF(AND(ISNUMBER(BB253),ISNUMBER(DK253)),IF(BB253-VLOOKUP(BI253,NyIGS!$L$2:$V$4,DK253,1)&lt;40,40 &amp; " - " &amp; BB253+VLOOKUP(BI253,NyIGS!$L$2:$V$4,DK253,1),IF(BB253+VLOOKUP(BI253,NyIGS!$L$2:$V$4,DK253,1)&gt;160,BB253-VLOOKUP(BI253,NyIGS!$L$2:$V$4,DK253,1) &amp; " - " &amp; 160,BB253-VLOOKUP(BI253,NyIGS!$L$2:$V$4,DK253,1) &amp; " - " &amp; BB253+VLOOKUP(BI253,NyIGS!$L$2:$V$4,DK253,1))),"")</f>
        <v/>
      </c>
      <c r="CJ253" s="4" t="str">
        <f>IF(AND(ISNUMBER(BC253),ISNUMBER(DK253)),IF(BC253-VLOOKUP(BI253,NyIRS!$L$2:$V$4,DK253,1)&lt;40,40 &amp; " - " &amp; BC253+VLOOKUP(BI253,NyIRS!$L$2:$V$4,DK253,1),IF(BC253+VLOOKUP(BI253,NyIRS!$L$2:$V$4,DK253,1)&gt;160,BC253-VLOOKUP(BI253,NyIRS!$L$2:$V$4,DK253,1) &amp; " - " &amp; 160,BC253-VLOOKUP(BI253,NyIRS!$L$2:$V$4,DK253,1) &amp; " - " &amp; BC253+VLOOKUP(BI253,NyIRS!$L$2:$V$4,DK253,1))),"")</f>
        <v/>
      </c>
      <c r="CK253" s="4" t="str">
        <f>IF(AND(ISNUMBER(BD253),ISNUMBER(DK253)),IF(BD253-VLOOKUP(BI253,NyIES!$L$2:$V$4,DK253,1)&lt;40,40 &amp; " - " &amp; BD253+VLOOKUP(BI253,NyIES!$L$2:$V$4,DK253,1),IF(BD253+VLOOKUP(BI253,NyIES!$L$2:$V$4,DK253,1)&gt;160,BD253-VLOOKUP(BI253,NyIES!$L$2:$V$4,DK253,1) &amp; " - " &amp; 160,BD253-VLOOKUP(BI253,NyIES!$L$2:$V$4,DK253,1) &amp; " - " &amp; BD253+VLOOKUP(BI253,NyIES!$L$2:$V$4,DK253,1))),"")</f>
        <v/>
      </c>
      <c r="CL253" s="4" t="str">
        <f>IF(AND(ISNUMBER(BE253),ISNUMBER(DK253)),IF(BE253-VLOOKUP(BI253,NyISI!$L$2:$V$4,DK253,1)&lt;40,40 &amp; " - " &amp; BE253+VLOOKUP(BI253,NyISI!$L$2:$V$4,DK253,1),IF(BE253+VLOOKUP(BI253,NyISI!$L$2:$V$4,DK253,1)&gt;160,BE253-VLOOKUP(BI253,NyISI!$L$2:$V$4,DK253,1) &amp; " - " &amp; 160,BE253-VLOOKUP(BI253,NyISI!$L$2:$V$4,DK253,1) &amp; " - " &amp; BE253+VLOOKUP(BI253,NyISI!$L$2:$V$4,DK253,1))),"")</f>
        <v/>
      </c>
      <c r="CM253" s="4" t="str">
        <f>IF(AND(ISNUMBER(DK253),DK253&lt;8),IF(AND(ISNUMBER(BF253),ISNUMBER(DK253)),IF(BF253-VLOOKUP(BI253,NyISS!$L$2:$V$4,DK253,1)&lt;40,40 &amp; " - " &amp; BF253+VLOOKUP(BI253,NyISS!$L$2:$V$4,DK253,1),IF(BF253+VLOOKUP(BI253,NyISS!$L$2:$V$4,DK253,1)&gt;160,BF253-VLOOKUP(BI253,NyISS!$L$2:$V$4,DK253,1) &amp; " - " &amp; 160,BF253-VLOOKUP(BI253,NyISS!$L$2:$V$4,DK253,1) &amp; " - " &amp; BF253+VLOOKUP(BI253,NyISS!$L$2:$V$4,DK253,1))),""),"")</f>
        <v/>
      </c>
      <c r="CN253" s="4" t="str">
        <f>IF(AND(ISNUMBER(DK253),DK253&gt;7),IF(AND(ISNUMBER(BG253),ISNUMBER(DK253)),IF(BG253-VLOOKUP(BI253,NyISM!$L$2:$V$4,DK253,1)&lt;40,40 &amp; " - " &amp; BG253+VLOOKUP(BI253,NyISM!$L$2:$V$4,DK253,1),IF(BG253+VLOOKUP(BI253,NyISM!$L$2:$V$4,DK253,1)&gt;160,BG253-VLOOKUP(BI253,NyISM!$L$2:$V$4,DK253,1) &amp; " - " &amp; 160,BG253-VLOOKUP(BI253,NyISM!$L$2:$V$4,DK253,1) &amp; " - " &amp; BG253+VLOOKUP(BI253,NyISM!$L$2:$V$4,DK253,1))),""),"")</f>
        <v/>
      </c>
      <c r="CO253" s="4" t="str">
        <f>IF(AND(ISNUMBER(BH253),ISNUMBER(DK253)),IF(BH253-VLOOKUP(BI253,NyIAM!$L$2:$V$4,DK253,1)&lt;40,40 &amp; " - " &amp; BH253+VLOOKUP(BI253,NyIAM!$L$2:$V$4,DK253,1),IF(BH253+VLOOKUP(BI253,NyIAM!$L$2:$V$4,DK253,1)&gt;160,BH253-VLOOKUP(BI253,NyIAM!$L$2:$V$4,DK253,1) &amp; " - " &amp; 160,BH253-VLOOKUP(BI253,NyIAM!$L$2:$V$4,DK253,1) &amp; " - " &amp; BH253+VLOOKUP(BI253,NyIAM!$L$2:$V$4,DK253,1))),"")</f>
        <v/>
      </c>
      <c r="CP253" s="4" t="str">
        <f>IF(AF253="","",IF(AND(ISNUMBER(AF253),ISNUMBER(DK253)),IF(VLOOKUP(AF253,NyOm!$A$2:$K$30,DK253,1)=1,"Onormalt få ord",IF(VLOOKUP(AF253,NyOm!$A$2:$K$30,DK253,1)=2,"Färre antal ord än normalt",IF(VLOOKUP(AF253,NyOm!$A$2:$K$30,DK253,1)=3,"Normalt antal ord","")))))</f>
        <v/>
      </c>
      <c r="CQ253" s="4" t="str">
        <f>IF(AB253="","",IF(AND(ISNUMBER(AB253),ISNUMBER(DK253)),IF(VLOOKUP(AB253,NyPbTid!$A$2:$K$218,DK253,1)=1,"Onormalt lång tidsåtgång",IF(VLOOKUP(AB253,NyPbTid!$A$2:$K$218,DK253,1)=2,"Långsammare än normalt",IF(VLOOKUP(AB253,NyPbTid!$A$2:$K$218,DK253,1)=3,"Normal tidsåtgång","")))))</f>
        <v/>
      </c>
      <c r="CR253" s="4" t="str">
        <f>IF(AC253="","",IF(AND(ISNUMBER(AC253),ISNUMBER(DK253)),IF(VLOOKUP(AC253,NyPbFel!$A$2:$K$18,DK253,1)=1,"Onormalt antal fel",IF(VLOOKUP(AC253,NyPbFel!$A$2:$K$18,DK253,1)=2,"Fler fel än normalt",IF(VLOOKUP(AC253,NyPbFel!$A$2:$K$18,DK253,1)=3,"Normalt antal fel","")))))</f>
        <v/>
      </c>
      <c r="CS253" s="4" t="str">
        <f t="shared" si="72"/>
        <v/>
      </c>
      <c r="CT253" s="4" t="str">
        <f>IF(OR(ISNUMBER(CS253),CS253="0**"),IF(ISNUMBER(CS253),CS253/ABS(CS253)*VLOOKUP(1,SignDiff!$A$3:$K$4,DK253,1),VLOOKUP(1,SignDiff!$A$3:$K$4,DK253,1)),"")</f>
        <v/>
      </c>
      <c r="CU253" s="4" t="str">
        <f>IF(OR(ISNUMBER(CS253),CS253="0**"),IF(ISNUMBER(CS253),CS253/ABS(CS253)*VLOOKUP(1,SignDiff!$A$7:$K$8,DK253,1),VLOOKUP(1,SignDiff!$A$7:$K$8,DK253,1)),"")</f>
        <v/>
      </c>
      <c r="CV253" s="4" t="str">
        <f t="shared" si="73"/>
        <v/>
      </c>
      <c r="CW253" s="4" t="str">
        <f t="shared" si="74"/>
        <v/>
      </c>
      <c r="CX253" s="4" t="str">
        <f>IF(OR(ISNUMBER(CS253),CS253="0**"),IF(CS253="0**",VLOOKUP(0,'IRS-IES'!$A$2:$C$43,2,1),IF(CS253&lt;0,VLOOKUP(ABS(CS253),'IRS-IES'!$A$2:$C$43,2,1),VLOOKUP(ABS(CS253),'IRS-IES'!$A$2:$C$43,3,1))),"")</f>
        <v/>
      </c>
      <c r="CY253" s="4" t="str">
        <f t="shared" si="75"/>
        <v/>
      </c>
      <c r="CZ253" s="4" t="str">
        <f>IF(OR(ISNUMBER(CY253),CY253="0**"),IF(ISNUMBER(CY253),CY253/ABS(CY253)*VLOOKUP(2,SignDiff!$A$3:$K$4,DK253,1),VLOOKUP(2,SignDiff!$A$3:$K$4,DK253,1)),"")</f>
        <v/>
      </c>
      <c r="DA253" s="4" t="str">
        <f>IF(OR(ISNUMBER(CY253),CY253="0**"),IF(ISNUMBER(CY253),CY253/ABS(CY253)*VLOOKUP(2,SignDiff!$A$7:$K$8,DK253,1),VLOOKUP(2,SignDiff!$A$7:$K$8,DK253,1)),"")</f>
        <v/>
      </c>
      <c r="DB253" s="4" t="str">
        <f t="shared" si="76"/>
        <v/>
      </c>
      <c r="DC253" s="4" t="str">
        <f t="shared" si="77"/>
        <v/>
      </c>
      <c r="DD253" s="4" t="str">
        <f>IF(OR(ISNUMBER(CY253),CY253="0**"),IF(CY253="0**",VLOOKUP(0,'ISI-ISS'!$A$2:$C$43,2,1),IF(CY253&lt;0,VLOOKUP(ABS(CY253),'ISI-ISS'!$A$2:$C$43,2,1),VLOOKUP(ABS(CY253),'ISI-ISS'!$A$2:$C$43,3,1))),"")</f>
        <v/>
      </c>
      <c r="DE253" s="4" t="str">
        <f t="shared" si="78"/>
        <v/>
      </c>
      <c r="DF253" s="4" t="str">
        <f>IF(OR(ISNUMBER(DE253),DE253="0**"),IF(ISNUMBER(DE253),DE253/ABS(DE253)*VLOOKUP(2,SignDiff!$A$3:$K$4,DK253,1),VLOOKUP(2,SignDiff!$A$3:$K$4,DK253,1)),"")</f>
        <v/>
      </c>
      <c r="DG253" s="4" t="str">
        <f>IF(OR(ISNUMBER(DE253),DE253="0**"),IF(ISNUMBER(DE253),DE253/ABS(DE253)*VLOOKUP(2,SignDiff!$A$7:$K$8,DK253,1),VLOOKUP(2,SignDiff!$A$7:$K$8,DK253,1)),"")</f>
        <v/>
      </c>
      <c r="DH253" s="4" t="str">
        <f t="shared" si="79"/>
        <v/>
      </c>
      <c r="DI253" s="4" t="str">
        <f t="shared" si="80"/>
        <v/>
      </c>
      <c r="DJ253" s="4" t="str">
        <f>IF(OR(ISNUMBER(DE253),DE253="0**"),IF(DE253="0**",VLOOKUP(0,'ISI-ISM'!$A$2:$C$43,2,1),IF(DE253&lt;0,VLOOKUP(ABS(DE253),'ISI-ISM'!$A$2:$C$43,2,1),VLOOKUP(ABS(DE253),'ISI-ISM'!$A$2:$C$43,3,1))),"")</f>
        <v/>
      </c>
      <c r="DK253" s="4" t="str">
        <f>IF(ISERROR(VLOOKUP(N253,age!$A$2:$C$11,2,1)),"",VLOOKUP(N253,age!$A$2:$C$11,2,1))</f>
        <v/>
      </c>
      <c r="DL253" s="4" t="str">
        <f>IF(ISERROR(VLOOKUP(N253,age!$A$2:$C$11,3,1)),"",VLOOKUP(N253,age!$A$2:$C$11,3,1))</f>
        <v/>
      </c>
      <c r="DM253" s="4">
        <f t="shared" si="67"/>
        <v>0</v>
      </c>
      <c r="DN253" s="4">
        <f t="shared" si="68"/>
        <v>0</v>
      </c>
      <c r="DO253" s="4">
        <f t="shared" si="69"/>
        <v>0</v>
      </c>
      <c r="DP253" s="4">
        <f t="shared" si="70"/>
        <v>0</v>
      </c>
      <c r="DQ253" s="4">
        <f t="shared" si="71"/>
        <v>0</v>
      </c>
      <c r="DR253" s="9" t="str">
        <f t="shared" si="81"/>
        <v/>
      </c>
      <c r="DS253" s="9" t="str">
        <f t="shared" si="82"/>
        <v/>
      </c>
      <c r="DT253" s="9" t="str">
        <f t="shared" si="83"/>
        <v/>
      </c>
      <c r="DU253" s="9" t="str">
        <f t="shared" si="84"/>
        <v/>
      </c>
      <c r="DV253" s="9" t="str">
        <f t="shared" si="85"/>
        <v/>
      </c>
      <c r="DW253" s="9" t="str">
        <f t="shared" si="86"/>
        <v/>
      </c>
      <c r="DX253" s="9" t="str">
        <f t="shared" si="87"/>
        <v/>
      </c>
      <c r="DY253" s="9" t="str">
        <f>IF(AND(ISNUMBER(AJ253),ISNUMBER(DK253)),IF(AJ253-VLOOKUP(BI253,NyFi!$L$2:$V$4,DK253,1)&lt;1,1,AJ253-VLOOKUP(BI253,NyFi!$L$2:$V$4,DK253,1)),"")</f>
        <v/>
      </c>
      <c r="DZ253" s="9" t="str">
        <f>IF(AND(ISNUMBER(DK253),DK253&lt;8),IF(AND(ISNUMBER(AK253),ISNUMBER(DK253)),IF(AK253-VLOOKUP(BI253,NyGs!$L$2:$V$4,DK253,1)&lt;1,1,AK253-VLOOKUP(BI253,NyGs!$L$2:$V$4,DK253,1)),""),"")</f>
        <v/>
      </c>
      <c r="EA253" s="9" t="str">
        <f>IF(AND(ISNUMBER(AL253),ISNUMBER(DK253)),IF(AL253-VLOOKUP(BI253,NyRm!$L$2:$V$4,DK253,1)&lt;1,1,AL253-VLOOKUP(BI253,NyRm!$L$2:$V$4,DK253,1)),"")</f>
        <v/>
      </c>
      <c r="EB253" s="9" t="str">
        <f>IF(AND(ISNUMBER(AM253),ISNUMBER(DK253)),IF(AM253-VLOOKUP(BI253,NyFm!$L$2:$V$4,DK253,1)&lt;1,1,AM253-VLOOKUP(BI253,NyFm!$L$2:$V$4,DK253,1)),"")</f>
        <v/>
      </c>
      <c r="EC253" s="9" t="str">
        <f>IF(AND(ISNUMBER(DK253),DK253&lt;8),IF(AND(ISNUMBER(AN253),ISNUMBER(DK253)),IF(AN253-VLOOKUP(BI253,NyLi1R!$L$2:$V$4,DK253,1)&lt;1,1,AN253-VLOOKUP(BI253,NyLi1R!$L$2:$V$4,DK253,1)),""),"")</f>
        <v/>
      </c>
      <c r="ED253" s="9" t="str">
        <f>IF(AND(ISNUMBER(DK253),DK253&lt;8),IF(AND(ISNUMBER(AO253),ISNUMBER(DK253)),IF(AO253-VLOOKUP(BI253,NyLi1E!$L$2:$V$4,DK253,1)&lt;1,1,AO253-VLOOKUP(BI253,NyLi1E!$L$2:$V$4,DK253,1)),""),"")</f>
        <v/>
      </c>
      <c r="EE253" s="9" t="str">
        <f>IF(AND(ISNUMBER(DK253),DK253&lt;8),IF(AND(ISNUMBER(AP253),ISNUMBER(DK253)),IF(AP253-VLOOKUP(BI253,NyLi1T!$L$2:$V$4,DK253,1)&lt;1,1,AP253-VLOOKUP(BI253,NyLi1T!$L$2:$V$4,DK253,1)),""),"")</f>
        <v/>
      </c>
      <c r="EF253" s="9" t="str">
        <f>IF(AND(ISNUMBER(DK253),DK253&gt;7),IF(AND(ISNUMBER(AQ253),ISNUMBER(DK253)),IF(AQ253-VLOOKUP(BI253,NyLi2R!$L$2:$V$4,DK253,1)&lt;1,1,AQ253-VLOOKUP(BI253,NyLi2R!$L$2:$V$4,DK253,1)),""),"")</f>
        <v/>
      </c>
      <c r="EG253" s="9" t="str">
        <f>IF(AND(ISNUMBER(DK253),DK253&gt;7),IF(AND(ISNUMBER(AR253),ISNUMBER(DK253)),IF(AR253-VLOOKUP(BI253,NyLi2E!$L$2:$V$4,DK253,1)&lt;1,1,AR253-VLOOKUP(BI253,NyLi2E!$L$2:$V$4,DK253,1)),""),"")</f>
        <v/>
      </c>
      <c r="EH253" s="9" t="str">
        <f>IF(AND(ISNUMBER(DK253),DK253&gt;7),IF(AND(ISNUMBER(AS253),ISNUMBER(DK253)),IF(AS253-VLOOKUP(BI253,NyLi2T!$L$2:$V$4,DK253,1)&lt;1,1,AS253-VLOOKUP(BI253,NyLi2T!$L$2:$V$4,DK253,1)),""),"")</f>
        <v/>
      </c>
      <c r="EI253" s="9" t="str">
        <f>IF(AND(ISNUMBER(DK253),DK253&lt;8),IF(AND(ISNUMBER(AT253),ISNUMBER(DK253)),IF(AT253-VLOOKUP(BI253,NySs!$L$2:$V$4,DK253,1)&lt;1,1,AT253-VLOOKUP(BI253,NySs!$L$2:$V$4,DK253,1)),""),"")</f>
        <v/>
      </c>
      <c r="EJ253" s="9" t="str">
        <f>IF(AND(ISNUMBER(DK253),DK253&lt;9),IF(AND(ISNUMBER(AU253),ISNUMBER(DK253)),IF(AU253-VLOOKUP(BI253,NyEo!$L$2:$V$4,DK253,1)&lt;1,1,AU253-VLOOKUP(BI253,NyEo!$L$2:$V$4,DK253,1)),""),"")</f>
        <v/>
      </c>
      <c r="EK253" s="9" t="str">
        <f>IF(AND(ISNUMBER(DK253),DK253&gt;7),IF(AND(ISNUMBER(AV253),ISNUMBER(DK253)),IF(AV253-VLOOKUP(BI253,NyHt!$L$2:$V$4,DK253,1)&lt;1,1,AV253-VLOOKUP(BI253,NyHt!$L$2:$V$4,DK253,1)),""),"")</f>
        <v/>
      </c>
      <c r="EL253" s="9" t="str">
        <f>IF(AND(ISNUMBER(AW253),ISNUMBER(DK253)),IF(AW253-VLOOKUP(BI253,NySiF!$L$2:$V$4,DK253,1)&lt;1,1,AW253-VLOOKUP(BI253,NySiF!$L$2:$V$4,DK253,1)),"")</f>
        <v/>
      </c>
      <c r="EM253" s="9" t="str">
        <f>IF(AND(ISNUMBER(AX253),ISNUMBER(DK253)),IF(AX253-VLOOKUP(BI253,NySiB!$L$2:$V$4,DK253,1)&lt;1,1,AX253-VLOOKUP(BI253,NySiB!$L$2:$V$4,DK253,1)),"")</f>
        <v/>
      </c>
      <c r="EN253" s="9" t="str">
        <f>IF(AND(ISNUMBER(AY253),ISNUMBER(DK253)),IF(AY253-VLOOKUP(BI253,NySiT!$L$2:$V$4,DK253,1)&lt;1,1,AY253-VLOOKUP(BI253,NySiT!$L$2:$V$4,DK253,1)),"")</f>
        <v/>
      </c>
      <c r="EO253" s="9" t="str">
        <f>IF(AND(ISNUMBER(AZ253),ISNUMBER(DK253)),IF(AZ253-VLOOKUP(BI253,NyVs!$L$2:$V$4,DK253,1)&lt;1,1,AZ253-VLOOKUP(BI253,NyVs!$L$2:$V$4,DK253,1)),"")</f>
        <v/>
      </c>
      <c r="EP253" s="9" t="str">
        <f>IF(AND(ISNUMBER(BA253),ISNUMBER(DK253)),IF(BA253-VLOOKUP(BI253,NyPp!$L$2:$V$4,DK253,1)&lt;1,1,BA253-VLOOKUP(BI253,NyPp!$L$2:$V$4,DK253,1)),"")</f>
        <v/>
      </c>
      <c r="EQ253" s="9" t="str">
        <f>IF(AND(ISNUMBER(BB253),ISNUMBER(DK253)),IF(BB253-VLOOKUP(BI253,NyIGS!$L$2:$V$4,DK253,1)&lt;40,40,BB253-VLOOKUP(BI253,NyIGS!$L$2:$V$4,DK253,1)),"")</f>
        <v/>
      </c>
      <c r="ER253" s="9" t="str">
        <f>IF(AND(ISNUMBER(BC253),ISNUMBER(DK253)),IF(BC253-VLOOKUP(BI253,NyIRS!$L$2:$V$4,DK253,1)&lt;40,40,BC253-VLOOKUP(BI253,NyIRS!$L$2:$V$4,DK253,1)),"")</f>
        <v/>
      </c>
      <c r="ES253" s="9" t="str">
        <f>IF(AND(ISNUMBER(BD253),ISNUMBER(DK253)),IF(BD253-VLOOKUP(BI253,NyIES!$L$2:$V$4,DK253,1)&lt;40,40,BD253-VLOOKUP(BI253,NyIES!$L$2:$V$4,DK253,1)),"")</f>
        <v/>
      </c>
      <c r="ET253" s="9" t="str">
        <f>IF(AND(ISNUMBER(BE253),ISNUMBER(DK253)),IF(BE253-VLOOKUP(BI253,NyISI!$L$2:$V$4,DK253,1)&lt;40,40,BE253-VLOOKUP(BI253,NyISI!$L$2:$V$4,DK253,1)),"")</f>
        <v/>
      </c>
      <c r="EU253" s="9" t="str">
        <f>IF(AND(ISNUMBER(DK253),DK253&lt;8),IF(AND(ISNUMBER(BF253),ISNUMBER(DK253)),IF(BF253-VLOOKUP(BI253,NyISS!$L$2:$V$4,DK253,1)&lt;40,40,BF253-VLOOKUP(BI253,NyISS!$L$2:$V$4,DK253,1)),""),"")</f>
        <v/>
      </c>
      <c r="EV253" s="9" t="str">
        <f>IF(AND(ISNUMBER(DK253),DK253&gt;7),IF(AND(ISNUMBER(BG253),ISNUMBER(DK253)),IF(BG253-VLOOKUP(BI253,NyISM!$L$2:$V$4,DK253,1)&lt;40,40,BG253-VLOOKUP(BI253,NyISM!$L$2:$V$4,DK253,1)),""),"")</f>
        <v/>
      </c>
      <c r="EW253" s="9" t="str">
        <f>IF(AND(ISNUMBER(BH253),ISNUMBER(DK253)),IF(BH253-VLOOKUP(BI253,NyIAM!$L$2:$V$4,DK253,1)&lt;40,40,BH253-VLOOKUP(BI253,NyIAM!$L$2:$V$4,DK253,1)),"")</f>
        <v/>
      </c>
      <c r="EX253" s="9" t="str">
        <f>IF(AND(ISNUMBER(AJ253),ISNUMBER(DK253)),IF(AJ253+VLOOKUP(BI253,NyFi!$L$2:$V$4,DK253,1)&gt;19,19,AJ253+VLOOKUP(BI253,NyFi!$L$2:$V$4,DK253,1)),"")</f>
        <v/>
      </c>
      <c r="EY253" s="9" t="str">
        <f>IF(AND(ISNUMBER(DK253),DK253&lt;8),IF(AND(ISNUMBER(AK253),ISNUMBER(DK253)),IF(AK253+VLOOKUP(BI253,NyGs!$L$2:$V$4,DK253,1)&gt;19,19,AK253+VLOOKUP(BI253,NyGs!$L$2:$V$4,DK253,1)),""),"")</f>
        <v/>
      </c>
      <c r="EZ253" s="9" t="str">
        <f>IF(AND(ISNUMBER(AL253),ISNUMBER(DK253)),IF(AL253+VLOOKUP(BI253,NyRm!$L$2:$V$4,DK253,1)&gt;19,19,AL253+VLOOKUP(BI253,NyRm!$L$2:$V$4,DK253,1)),"")</f>
        <v/>
      </c>
      <c r="FA253" s="9" t="str">
        <f>IF(AND(ISNUMBER(AM253),ISNUMBER(DK253)),IF(AM253+VLOOKUP(BI253,NyFm!$L$2:$V$4,DK253,1)&gt;19,19,AM253+VLOOKUP(BI253,NyFm!$L$2:$V$4,DK253,1)),"")</f>
        <v/>
      </c>
      <c r="FB253" s="9" t="str">
        <f>IF(AND(ISNUMBER(DK253),DK253&lt;8),IF(AND(ISNUMBER(AN253),ISNUMBER(DK253)),IF(AN253+VLOOKUP(BI253,NyLi1R!$L$2:$V$4,DK253,1)&gt;19,19,AN253+VLOOKUP(BI253,NyLi1R!$L$2:$V$4,DK253,1)),""),"")</f>
        <v/>
      </c>
      <c r="FC253" s="9" t="str">
        <f>IF(AND(ISNUMBER(DK253),DK253&lt;8),IF(AND(ISNUMBER(AO253),ISNUMBER(DK253)),IF(AO253+VLOOKUP(BI253,NyLi1E!$L$2:$V$4,DK253,1)&gt;19,19,AO253+VLOOKUP(BI253,NyLi1E!$L$2:$V$4,DK253,1)),""),"")</f>
        <v/>
      </c>
      <c r="FD253" s="9" t="str">
        <f>IF(AND(ISNUMBER(DK253),DK253&lt;8),IF(AND(ISNUMBER(AP253),ISNUMBER(DK253)),IF(AP253+VLOOKUP(BI253,NyLi1T!$L$2:$V$4,DK253,1)&gt;19,19,AP253+VLOOKUP(BI253,NyLi1T!$L$2:$V$4,DK253,1)),""),"")</f>
        <v/>
      </c>
      <c r="FE253" s="9" t="str">
        <f>IF(AND(ISNUMBER(DK253),DK253&gt;7),IF(AND(ISNUMBER(AQ253),ISNUMBER(DK253)),IF(AQ253+VLOOKUP(BI253,NyLi2R!$L$2:$V$4,DK253,1)&gt;19,19,AQ253+VLOOKUP(BI253,NyLi2R!$L$2:$V$4,DK253,1)),""),"")</f>
        <v/>
      </c>
      <c r="FF253" s="9" t="str">
        <f>IF(AND(ISNUMBER(DK253),DK253&gt;7),IF(AND(ISNUMBER(AR253),ISNUMBER(DK253)),IF(AR253+VLOOKUP(BI253,NyLi2E!$L$2:$V$4,DK253,1)&gt;19,19,AR253+VLOOKUP(BI253,NyLi2E!$L$2:$V$4,DK253,1)),""),"")</f>
        <v/>
      </c>
      <c r="FG253" s="9" t="str">
        <f>IF(AND(ISNUMBER(DK253),DK253&gt;7),IF(AND(ISNUMBER(AS253),ISNUMBER(DK253)),IF(AS253+VLOOKUP(BI253,NyLi2T!$L$2:$V$4,DK253,1)&gt;19,19,AS253+VLOOKUP(BI253,NyLi2T!$L$2:$V$4,DK253,1)),""),"")</f>
        <v/>
      </c>
      <c r="FH253" s="9" t="str">
        <f>IF(AND(ISNUMBER(DK253),DK253&lt;8),IF(AND(ISNUMBER(AT253),ISNUMBER(DK253)),IF(AT253+VLOOKUP(BI253,NySs!$L$2:$V$4,DK253,1)&gt;19,19,AT253+VLOOKUP(BI253,NySs!$L$2:$V$4,DK253,1)),""),"")</f>
        <v/>
      </c>
      <c r="FI253" s="9" t="str">
        <f>IF(AND(ISNUMBER(DK253),DK253&lt;9),IF(AND(ISNUMBER(AU253),ISNUMBER(DK253)),IF(AU253+VLOOKUP(BI253,NyEo!$L$2:$V$4,DK253,1)&gt;19,19,AU253+VLOOKUP(BI253,NyEo!$L$2:$V$4,DK253,1)),""),"")</f>
        <v/>
      </c>
      <c r="FJ253" s="9" t="str">
        <f>IF(AND(ISNUMBER(DK253),DK253&gt;7),IF(AND(ISNUMBER(AV253),ISNUMBER(DK253)),IF(AV253+VLOOKUP(BI253,NyHt!$L$2:$V$4,DK253,1)&gt;19,19,AV253+VLOOKUP(BI253,NyHt!$L$2:$V$4,DK253,1)),""),"")</f>
        <v/>
      </c>
      <c r="FK253" s="9" t="str">
        <f>IF(AND(ISNUMBER(AW253),ISNUMBER(DK253)),IF(AW253+VLOOKUP(BI253,NySiF!$L$2:$V$4,DK253,1)&gt;19,19,AW253+VLOOKUP(BI253,NySiF!$L$2:$V$4,DK253,1)),"")</f>
        <v/>
      </c>
      <c r="FL253" s="9" t="str">
        <f>IF(AND(ISNUMBER(AX253),ISNUMBER(DK253)),IF(AX253+VLOOKUP(BI253,NySiB!$L$2:$V$4,DK253,1)&gt;19,19,AX253+VLOOKUP(BI253,NySiB!$L$2:$V$4,DK253,1)),"")</f>
        <v/>
      </c>
      <c r="FM253" s="9" t="str">
        <f>IF(AND(ISNUMBER(AY253),ISNUMBER(DK253)),IF(AY253+VLOOKUP(BI253,NySiT!$L$2:$V$4,DK253,1)&gt;19,19,AY253+VLOOKUP(BI253,NySiT!$L$2:$V$4,DK253,1)),"")</f>
        <v/>
      </c>
      <c r="FN253" s="9" t="str">
        <f>IF(AND(ISNUMBER(AZ253),ISNUMBER(DK253)),IF(AZ253+VLOOKUP(BI253,NyVs!$L$2:$V$4,DK253,1)&gt;19,19,AZ253+VLOOKUP(BI253,NyVs!$L$2:$V$4,DK253,1)),"")</f>
        <v/>
      </c>
      <c r="FO253" s="9" t="str">
        <f>IF(AND(ISNUMBER(BA253),ISNUMBER(DK253)),IF(BA253+VLOOKUP(BI253,NyPp!$L$2:$V$4,DK253,1)&gt;19,19,BA253+VLOOKUP(BI253,NyPp!$L$2:$V$4,DK253,1)),"")</f>
        <v/>
      </c>
      <c r="FP253" s="9" t="str">
        <f>IF(AND(ISNUMBER(BB253),ISNUMBER(DK253)),IF(BB253+VLOOKUP(BI253,NyIGS!$L$2:$V$4,DK253,1)&gt;160,160,BB253+VLOOKUP(BI253,NyIGS!$L$2:$V$4,DK253,1)),"")</f>
        <v/>
      </c>
      <c r="FQ253" s="9" t="str">
        <f>IF(AND(ISNUMBER(BC253),ISNUMBER(DK253)),IF(BC253+VLOOKUP(BI253,NyIRS!$L$2:$V$4,DK253,1)&gt;160,160,BC253+VLOOKUP(BI253,NyIRS!$L$2:$V$4,DK253,1)),"")</f>
        <v/>
      </c>
      <c r="FR253" s="9" t="str">
        <f>IF(AND(ISNUMBER(BD253),ISNUMBER(DK253)),IF(BD253+VLOOKUP(BI253,NyIES!$L$2:$V$4,DK253,1)&gt;160,160, BD253+VLOOKUP(BI253,NyIES!$L$2:$V$4,DK253,1)),"")</f>
        <v/>
      </c>
      <c r="FS253" s="9" t="str">
        <f>IF(AND(ISNUMBER(BE253),ISNUMBER(DK253)),IF(BE253+VLOOKUP(BI253,NyISI!$L$2:$V$4,DK253,1)&gt;160,160,BE253+VLOOKUP(BI253,NyISI!$L$2:$V$4,DK253,1)),"")</f>
        <v/>
      </c>
      <c r="FT253" s="9" t="str">
        <f>IF(AND(ISNUMBER(DK253),DK253&lt;8),IF(AND(ISNUMBER(BF253),ISNUMBER(DK253)),IF(BF253+VLOOKUP(BI253,NyISS!$L$2:$V$4,DK253,1)&gt;160,160,BF253+VLOOKUP(BI253,NyISS!$L$2:$V$4,DK253,1)),""),"")</f>
        <v/>
      </c>
      <c r="FU253" s="9" t="str">
        <f>IF(AND(ISNUMBER(DK253),DK253&gt;7),IF(AND(ISNUMBER(BG253),ISNUMBER(DK253)),IF(BG253+VLOOKUP(BI253,NyISM!$L$2:$V$4,DK253,1)&gt;160,160,BG253+VLOOKUP(BI253,NyISM!$L$2:$V$4,DK253,1)),""),"")</f>
        <v/>
      </c>
      <c r="FV253" s="9" t="str">
        <f>IF(AND(ISNUMBER(BH253),ISNUMBER(DK253)),IF(BH253+VLOOKUP(BI253,NyIAM!$L$2:$V$4,DK253,1)&gt;160,160,BH253+VLOOKUP(BI253,NyIAM!$L$2:$V$4,DK253,1)),"")</f>
        <v/>
      </c>
    </row>
    <row r="254" spans="1:178" x14ac:dyDescent="0.2">
      <c r="A254" s="51"/>
      <c r="B254" s="51"/>
      <c r="C254" s="51"/>
      <c r="D254" s="51"/>
      <c r="E254" s="51"/>
      <c r="F254" s="51"/>
      <c r="G254" s="51"/>
      <c r="H254" s="51"/>
      <c r="I254" s="51"/>
      <c r="J254" s="52"/>
      <c r="K254" s="52"/>
      <c r="L254" s="53"/>
      <c r="M254" s="53"/>
      <c r="N254" s="58" t="str">
        <f t="shared" si="66"/>
        <v/>
      </c>
      <c r="O254" s="53"/>
      <c r="P254" s="53"/>
      <c r="Q254" s="53"/>
      <c r="R254" s="53"/>
      <c r="S254" s="53"/>
      <c r="T254" s="53"/>
      <c r="U254" s="53"/>
      <c r="V254" s="53"/>
      <c r="W254" s="53"/>
      <c r="X254" s="53"/>
      <c r="Y254" s="53"/>
      <c r="Z254" s="53"/>
      <c r="AA254" s="53"/>
      <c r="AB254" s="53"/>
      <c r="AC254" s="53"/>
      <c r="AD254" s="53"/>
      <c r="AE254" s="53"/>
      <c r="AF254" s="53"/>
      <c r="AG254" s="53"/>
      <c r="AH254" s="53"/>
      <c r="AI254" s="53"/>
      <c r="AJ254" s="4" t="str">
        <f>IF(O254="","",IF(ISNUMBER(N254),VLOOKUP(O254,NyFi!$A$2:$K$40,DK254),""))</f>
        <v/>
      </c>
      <c r="AK254" s="4" t="str">
        <f>IF(P254="","",IF(AND(ISNUMBER(N254),DK254&lt;8),VLOOKUP(P254,NyGs!$A$2:$G$41,DK254),""))</f>
        <v/>
      </c>
      <c r="AL254" s="4" t="str">
        <f>IF(AA254="","",IF(ISNUMBER(N254),VLOOKUP(AA254,NyRm!$A$2:$K$56,DK254),""))</f>
        <v/>
      </c>
      <c r="AM254" s="4" t="str">
        <f>IF(Z254="","",IF(ISNUMBER(N254),VLOOKUP(Z254,NyFm!$A$2:$K$46,DK254),""))</f>
        <v/>
      </c>
      <c r="AN254" s="4" t="str">
        <f>IF(U254="","",IF(AND(ISNUMBER(N254),DK254&lt;8),VLOOKUP(U254,NyLi1R!$A$2:$G$20,DK254),""))</f>
        <v/>
      </c>
      <c r="AO254" s="4" t="str">
        <f>IF(V254="","",IF(AND(ISNUMBER(N254),DK254&lt;8),VLOOKUP(V254,NyLi1E!$A$2:$G$20,DK254),""))</f>
        <v/>
      </c>
      <c r="AP254" s="4" t="str">
        <f>IF(AND(ISNUMBER(N254),ISNUMBER(AN254),ISNUMBER(AO254),DK254&lt;8),VLOOKUP(AN254+AO254,NyLi1T!$A$2:$G$40,DK254),"")</f>
        <v/>
      </c>
      <c r="AQ254" s="4" t="str">
        <f>IF(W254="","",IF(AND(ISNUMBER(N254),DK254&gt;7),VLOOKUP(W254,NyLi2R!$A$2:$K$20,DK254),""))</f>
        <v/>
      </c>
      <c r="AR254" s="4" t="str">
        <f>IF(X254="","",IF(AND(ISNUMBER(N254),DK254&gt;7),VLOOKUP(X254,NyLi2E!$A$2:$K$20,DK254),""))</f>
        <v/>
      </c>
      <c r="AS254" s="4" t="str">
        <f>IF(AND(ISNUMBER(N254),ISNUMBER(AQ254),ISNUMBER(AR254),DK254&gt;7),VLOOKUP(AQ254+AR254,NyLi2T!$A$2:$K$40,DK254),"")</f>
        <v/>
      </c>
      <c r="AT254" s="4" t="str">
        <f>IF(AE254="","",IF(AND(ISNUMBER(N254),DK254&lt;8),VLOOKUP(AE254,NySs!$A$2:$G$28,DK254),""))</f>
        <v/>
      </c>
      <c r="AU254" s="4" t="str">
        <f>IF(AD254="","",IF(AND(ISNUMBER(N254),DK254&lt;9),VLOOKUP(AD254,NyEo!$A$2:$H$22,DK254),""))</f>
        <v/>
      </c>
      <c r="AV254" s="4" t="str">
        <f>IF(Q254="","",IF(AND(ISNUMBER(N254),DK254&gt;7),VLOOKUP(Q254,NyHt!$A$2:$K$17,DK254),""))</f>
        <v/>
      </c>
      <c r="AW254" s="4" t="str">
        <f>IF(R254="","",IF(ISNUMBER(N254),VLOOKUP(R254,NySiF!$A$2:$K$18,DK254),""))</f>
        <v/>
      </c>
      <c r="AX254" s="4" t="str">
        <f>IF(S254="","",IF(ISNUMBER(N254),VLOOKUP(S254,NySiB!$A$2:$K$16,DK254),""))</f>
        <v/>
      </c>
      <c r="AY254" s="4" t="str">
        <f>IF(T254="","",IF(ISNUMBER(N254),VLOOKUP(T254,NySiT!$A$2:$K$32,DK254),""))</f>
        <v/>
      </c>
      <c r="AZ254" s="4" t="str">
        <f>IF(Y254="","",IF(ISNUMBER(N254),VLOOKUP(Y254,NyVs!$A$2:$K$86,DK254),""))</f>
        <v/>
      </c>
      <c r="BA254" s="4" t="str">
        <f>IF(AI254="","",IF(ISNUMBER(N254),VLOOKUP(AI254,NyPp!$A$2:$K$202,DK254),""))</f>
        <v/>
      </c>
      <c r="BB254" s="4" t="str">
        <f>IF(AND(ISNUMBER(AJ254),ISNUMBER(AK254),ISNUMBER(AL254),ISNUMBER(AM254),DK254&lt;8),IF(COUNTIF(O254,0)+COUNTIF(P254,0)+COUNTIF(AA254,0)+COUNTIF(Z254,0)&gt;1,"",VLOOKUP(AJ254+AK254+AL254+AM254,NyIGS!$A$2:$K$78,DK254)),IF(AND(ISNUMBER(AJ254),ISNUMBER(AL254),ISNUMBER(AM254),ISNUMBER(AS254),DK254&gt;7),IF(COUNTIF(O254,0)+COUNTIF(AA254,0)+COUNTIF(Z254,0)+AND(COUNTIF(W254,0),COUNTIF(X254,0))&gt;1,"",VLOOKUP(AJ254+AL254+AM254+AS254,NyIGS!$A$2:$K$78,DK254)),""))</f>
        <v/>
      </c>
      <c r="BC254" s="4" t="str">
        <f>IF(AND(ISNUMBER(AJ254),ISNUMBER(AN254),ISNUMBER(AT254),DK254&lt;8),IF(COUNTIF(O254,0)+COUNTIF(U254,0)+COUNTIF(AE254,0)&gt;1,"",VLOOKUP(AJ254+AN254+AT254,NyIRS!$A$2:$K$59,DK254)),IF(AND(ISNUMBER(AJ254),ISNUMBER(AQ254),DK254&gt;7),IF(COUNTIF(O254,0)+COUNTIF(W254,0)&gt;1,"",VLOOKUP(AJ254+AQ254,NyIRS!$A$2:$K$59,DK254)),""))</f>
        <v/>
      </c>
      <c r="BD254" s="4" t="str">
        <f>IF(AND(ISNUMBER(AK254),ISNUMBER(AL254),ISNUMBER(AM254),DK254&lt;8),IF(COUNTIF(P254,0)+COUNTIF(AA254,0)+COUNTIF(Z254,0)&gt;1,"",VLOOKUP(AK254+AL254+AM254,NyIES!$A$2:$K$59,DK254)),IF(AND(ISNUMBER(AL254),ISNUMBER(AM254),ISNUMBER(AR254),DK254&gt;7),IF(COUNTIF(AA254,0)+COUNTIF(Z254,0)+COUNTIF(X254,0)&gt;1,"",VLOOKUP(AL254+AM254+AR254,NyIES!$A$2:$K$59,DK254)),""))</f>
        <v/>
      </c>
      <c r="BE254" s="4" t="str">
        <f>IF(AND(ISNUMBER(AJ254),ISNUMBER(AP254),ISNUMBER(AU254),DK254&lt;8),IF(COUNTIF(O254,0)+AND(COUNTIF(U254,0),COUNTIF(V254,0))+COUNTIF(AD254,0)&gt;1,"",VLOOKUP(AJ254+AP254+AU254,NyISI!$A$2:$K$59,DK254)),IF(AND(ISNUMBER(AS254),ISNUMBER(AU254),ISNUMBER(AV254),DK254=8),IF(COUNTIF(AD254,0)+COUNTIF(Q254,0)+AND(COUNTIF(W254,0),COUNTIF(X254,0))&gt;1,"",VLOOKUP(AS254+AU254+AV254,NyISI!$A$2:$K$59,DK254)),IF(AND(ISNUMBER(AS254),ISNUMBER(AV254),DK254&gt;8),IF(COUNTIF(Q254,0)+AND(COUNTIF(W254,0),COUNTIF(X254,0))&gt;1,"",VLOOKUP(AS254+AV254,NyISI!$A$2:$K$59,DK254)),"")))</f>
        <v/>
      </c>
      <c r="BF254" s="4" t="str">
        <f>IF(AND(ISNUMBER(AT254),ISNUMBER(AK254),ISNUMBER(AL254),ISNUMBER(AM254),DK254&lt;8),IF(COUNTIF(P254,0)+COUNTIF(AA254,0)+COUNTIF(Z254,0)+COUNTIF(AE254,0)&gt;1,"",VLOOKUP(AT254+AK254+AL254+AM254,NyISS!$A$2:$G$78,DK254)),"")</f>
        <v/>
      </c>
      <c r="BG254" s="4" t="str">
        <f>IF(AND(ISNUMBER(AJ254),ISNUMBER(AL254),ISNUMBER(AM254),DK254&gt;7),IF(COUNTIF(O254,0)+COUNTIF(AA254,0)+COUNTIF(Z254,0)&gt;1,"",VLOOKUP(AJ254+AL254+AM254,NyISM!$A$2:$K$59,DK254)),"")</f>
        <v/>
      </c>
      <c r="BH254" s="4" t="str">
        <f>IF(AND(ISNUMBER(AY254),ISNUMBER(AZ254)),IF(COUNTIF(T254,0)+COUNTIF(Y254,0)&gt;1,"",VLOOKUP(AY254+AZ254,NyIAM!$A$2:$K$40,DK254)),"")</f>
        <v/>
      </c>
      <c r="BJ254" s="4" t="str">
        <f>IF(ISNUMBER(BB254),VLOOKUP(BB254,Percentil!$A$2:$B$122,2,1),"")</f>
        <v/>
      </c>
      <c r="BK254" s="4" t="str">
        <f>IF(ISNUMBER(BC254),VLOOKUP(BC254,Percentil!$A$2:$B$122,2,1),"")</f>
        <v/>
      </c>
      <c r="BL254" s="4" t="str">
        <f>IF(ISNUMBER(BD254),VLOOKUP(BD254,Percentil!$A$2:$B$122,2,1),"")</f>
        <v/>
      </c>
      <c r="BM254" s="4" t="str">
        <f>IF(ISNUMBER(BE254),VLOOKUP(BE254,Percentil!$A$2:$B$122,2,1),"")</f>
        <v/>
      </c>
      <c r="BN254" s="4" t="str">
        <f>IF(ISNUMBER(BF254),VLOOKUP(BF254,Percentil!$A$2:$B$122,2,1),"")</f>
        <v/>
      </c>
      <c r="BO254" s="4" t="str">
        <f>IF(ISNUMBER(BG254),VLOOKUP(BG254,Percentil!$A$2:$B$122,2,1),"")</f>
        <v/>
      </c>
      <c r="BP254" s="4" t="str">
        <f>IF(ISNUMBER(BH254),VLOOKUP(BH254,Percentil!$A$2:$B$122,2,1),"")</f>
        <v/>
      </c>
      <c r="BQ254" s="4" t="str">
        <f>IF(AND(ISNUMBER(AJ254),ISNUMBER(DK254)),IF(AJ254-VLOOKUP(BI254,NyFi!$L$2:$V$4,DK254,1)&lt;1,1 &amp; " - " &amp; AJ254+VLOOKUP(BI254,NyFi!$L$2:$V$4,DK254,1),IF(AJ254+VLOOKUP(BI254,NyFi!$L$2:$V$4,DK254,1)&gt;19,AJ254-VLOOKUP(BI254,NyFi!$L$2:$V$4,DK254,1) &amp; " - " &amp; 19,AJ254-VLOOKUP(BI254,NyFi!$L$2:$V$4,DK254,1) &amp; " - " &amp; AJ254+VLOOKUP(BI254,NyFi!$L$2:$V$4,DK254,1))),"")</f>
        <v/>
      </c>
      <c r="BR254" s="4" t="str">
        <f>IF(AND(ISNUMBER(DK254),DK254&lt;8),IF(AND(ISNUMBER(AK254),ISNUMBER(DK254)),IF(AK254-VLOOKUP(BI254,NyGs!$L$2:$V$4,DK254,1)&lt;1,1 &amp; " - " &amp; AK254+VLOOKUP(BI254,NyGs!$L$2:$V$4,DK254,1),IF(AK254+VLOOKUP(BI254,NyGs!$L$2:$V$4,DK254,1)&gt;19,AK254-VLOOKUP(BI254,NyGs!$L$2:$V$4,DK254,1) &amp; " - " &amp; 19,AK254-VLOOKUP(BI254,NyGs!$L$2:$V$4,DK254,1) &amp; " - " &amp; AK254+VLOOKUP(BI254,NyGs!$L$2:$V$4,DK254,1))),""),"")</f>
        <v/>
      </c>
      <c r="BS254" s="4" t="str">
        <f>IF(AND(ISNUMBER(AL254),ISNUMBER(DK254)),IF(AL254-VLOOKUP(BI254,NyRm!$L$2:$V$4,DK254,1)&lt;1,1 &amp; " - " &amp; AL254+VLOOKUP(BI254,NyRm!$L$2:$V$4,DK254,1),IF(AL254+VLOOKUP(BI254,NyRm!$L$2:$V$4,DK254,1)&gt;19,AL254-VLOOKUP(BI254,NyRm!$L$2:$V$4,DK254,1) &amp; " - " &amp; 19,AL254-VLOOKUP(BI254,NyRm!$L$2:$V$4,DK254,1) &amp; " - " &amp; AL254+VLOOKUP(BI254,NyRm!$L$2:$V$4,DK254,1))),"")</f>
        <v/>
      </c>
      <c r="BT254" s="4" t="str">
        <f>IF(AND(ISNUMBER(AM254),ISNUMBER(DK254)),IF(AM254-VLOOKUP(BI254,NyFm!$L$2:$V$4,DK254,1)&lt;1,1 &amp; " - " &amp; AM254+VLOOKUP(BI254,NyFm!$L$2:$V$4,DK254,1),IF(AM254+VLOOKUP(BI254,NyFm!$L$2:$V$4,DK254,1)&gt;19,AM254-VLOOKUP(BI254,NyFm!$L$2:$V$4,DK254,1) &amp; " - " &amp; 19,AM254-VLOOKUP(BI254,NyFm!$L$2:$V$4,DK254,1) &amp; " - " &amp; AM254+VLOOKUP(BI254,NyFm!$L$2:$V$4,DK254,1))),"")</f>
        <v/>
      </c>
      <c r="BU254" s="4" t="str">
        <f>IF(AND(ISNUMBER(DK254),DK254&lt;8),IF(AND(ISNUMBER(AN254),ISNUMBER(DK254)),IF(AN254-VLOOKUP(BI254,NyLi1R!$L$2:$V$4,DK254,1)&lt;1,1 &amp; " - " &amp; AN254+VLOOKUP(BI254,NyLi1R!$L$2:$V$4,DK254,1),IF(AN254+VLOOKUP(BI254,NyLi1R!$L$2:$V$4,DK254,1)&gt;19,AN254-VLOOKUP(BI254,NyLi1R!$L$2:$V$4,DK254,1) &amp; " - " &amp; 19,AN254-VLOOKUP(BI254,NyLi1R!$L$2:$V$4,DK254,1) &amp; " - " &amp; AN254+VLOOKUP(BI254,NyLi1R!$L$2:$V$4,DK254,1))),""),"")</f>
        <v/>
      </c>
      <c r="BV254" s="4" t="str">
        <f>IF(AND(ISNUMBER(DK254),DK254&lt;8),IF(AND(ISNUMBER(AO254),ISNUMBER(DK254)),IF(AO254-VLOOKUP(BI254,NyLi1E!$L$2:$V$4,DK254,1)&lt;1,1 &amp; " - " &amp; AO254+VLOOKUP(BI254,NyLi1E!$L$2:$V$4,DK254,1),IF(AO254+VLOOKUP(BI254,NyLi1E!$L$2:$V$4,DK254,1)&gt;19,AO254-VLOOKUP(BI254,NyLi1E!$L$2:$V$4,DK254,1) &amp; " - " &amp; 19,AO254-VLOOKUP(BI254,NyLi1E!$L$2:$V$4,DK254,1) &amp; " - " &amp; AO254+VLOOKUP(BI254,NyLi1E!$L$2:$V$4,DK254,1))),""),"")</f>
        <v/>
      </c>
      <c r="BW254" s="4" t="str">
        <f>IF(AND(ISNUMBER(DK254),DK254&lt;8),IF(AND(ISNUMBER(AP254),ISNUMBER(DK254)),IF(AP254-VLOOKUP(BI254,NyLi1T!$L$2:$V$4,DK254,1)&lt;1,1 &amp; " - " &amp; AP254+VLOOKUP(BI254,NyLi1T!$L$2:$V$4,DK254,1),IF(AP254+VLOOKUP(BI254,NyLi1T!$L$2:$V$4,DK254,1)&gt;19,AP254-VLOOKUP(BI254,NyLi1T!$L$2:$V$4,DK254,1) &amp; " - " &amp; 19,AP254-VLOOKUP(BI254,NyLi1T!$L$2:$V$4,DK254,1) &amp; " - " &amp; AP254+VLOOKUP(BI254,NyLi1T!$L$2:$V$4,DK254,1))),""),"")</f>
        <v/>
      </c>
      <c r="BX254" s="4" t="str">
        <f>IF(AND(ISNUMBER(DK254),DK254&gt;7),IF(AND(ISNUMBER(AQ254),ISNUMBER(DK254)),IF(AQ254-VLOOKUP(BI254,NyLi2R!$L$2:$V$4,DK254,1)&lt;1,1 &amp; " - " &amp; AQ254+VLOOKUP(BI254,NyLi2R!$L$2:$V$4,DK254,1),IF(AQ254+VLOOKUP(BI254,NyLi2R!$L$2:$V$4,DK254,1)&gt;19,AQ254-VLOOKUP(BI254,NyLi2R!$L$2:$V$4,DK254,1) &amp; " - " &amp; 19,AQ254-VLOOKUP(BI254,NyLi2R!$L$2:$V$4,DK254,1) &amp; " - " &amp; AQ254+VLOOKUP(BI254,NyLi2R!$L$2:$V$4,DK254,1))),""),"")</f>
        <v/>
      </c>
      <c r="BY254" s="4" t="str">
        <f>IF(AND(ISNUMBER(DK254),DK254&gt;7),IF(AND(ISNUMBER(AR254),ISNUMBER(DK254)),IF(AR254-VLOOKUP(BI254,NyLi2E!$L$2:$V$4,DK254,1)&lt;1,1 &amp; " - " &amp; AR254+VLOOKUP(BI254,NyLi2E!$L$2:$V$4,DK254,1),IF(AR254+VLOOKUP(BI254,NyLi2E!$L$2:$V$4,DK254,1)&gt;19,AR254-VLOOKUP(BI254,NyLi2E!$L$2:$V$4,DK254,1) &amp; " - " &amp; 19,AR254-VLOOKUP(BI254,NyLi2E!$L$2:$V$4,DK254,1) &amp; " - " &amp; AR254+VLOOKUP(BI254,NyLi2E!$L$2:$V$4,DK254,1))),""),"")</f>
        <v/>
      </c>
      <c r="BZ254" s="4" t="str">
        <f>IF(AND(ISNUMBER(DK254),DK254&gt;7),IF(AND(ISNUMBER(AS254),ISNUMBER(DK254)),IF(AS254-VLOOKUP(BI254,NyLi2T!$L$2:$V$4,DK254,1)&lt;1,1 &amp; " - " &amp; AS254+VLOOKUP(BI254,NyLi2T!$L$2:$V$4,DK254,1),IF(AS254+VLOOKUP(BI254,NyLi2T!$L$2:$V$4,DK254,1)&gt;19,AS254-VLOOKUP(BI254,NyLi2T!$L$2:$V$4,DK254,1) &amp; " - " &amp; 19,AS254-VLOOKUP(BI254,NyLi2T!$L$2:$V$4,DK254,1) &amp; " - " &amp; AS254+VLOOKUP(BI254,NyLi2T!$L$2:$V$4,DK254,1))),""),"")</f>
        <v/>
      </c>
      <c r="CA254" s="4" t="str">
        <f>IF(AND(ISNUMBER(DK254),DK254&lt;8),IF(AND(ISNUMBER(AT254),ISNUMBER(DK254)),IF(AT254-VLOOKUP(BI254,NySs!$L$2:$V$4,DK254,1)&lt;1,1 &amp; " - " &amp; AT254+VLOOKUP(BI254,NySs!$L$2:$V$4,DK254,1),IF(AT254+VLOOKUP(BI254,NySs!$L$2:$V$4,DK254,1)&gt;19,AT254-VLOOKUP(BI254,NySs!$L$2:$V$4,DK254,1) &amp; " - " &amp; 19,AT254-VLOOKUP(BI254,NySs!$L$2:$V$4,DK254,1) &amp; " - " &amp; AT254+VLOOKUP(BI254,NySs!$L$2:$V$4,DK254,1))),""),"")</f>
        <v/>
      </c>
      <c r="CB254" s="4" t="str">
        <f>IF(AND(ISNUMBER(DK254),DK254&lt;9),IF(AND(ISNUMBER(AU254),ISNUMBER(DK254)),IF(AU254-VLOOKUP(BI254,NyEo!$L$2:$V$4,DK254,1)&lt;1,1 &amp; " - " &amp; AU254+VLOOKUP(BI254,NyEo!$L$2:$V$4,DK254,1),IF(AU254+VLOOKUP(BI254,NyEo!$L$2:$V$4,DK254,1)&gt;19,AU254-VLOOKUP(BI254,NyEo!$L$2:$V$4,DK254,1) &amp; " - " &amp; 19,AU254-VLOOKUP(BI254,NyEo!$L$2:$V$4,DK254,1) &amp; " - " &amp; AU254+VLOOKUP(BI254,NyEo!$L$2:$V$4,DK254,1))),""),"")</f>
        <v/>
      </c>
      <c r="CC254" s="4" t="str">
        <f>IF(AND(ISNUMBER(DK254),DK254&gt;7),IF(AND(ISNUMBER(AV254),ISNUMBER(DK254)),IF(AV254-VLOOKUP(BI254,NyHt!$L$2:$V$4,DK254,1)&lt;1,1 &amp; " - " &amp; AV254+VLOOKUP(BI254,NyHt!$L$2:$V$4,DK254,1),IF(AV254+VLOOKUP(BI254,NyHt!$L$2:$V$4,DK254,1)&gt;19,AV254-VLOOKUP(BI254,NyHt!$L$2:$V$4,DK254,1) &amp; " - " &amp; 19,AV254-VLOOKUP(BI254,NyHt!$L$2:$V$4,DK254,1) &amp; " - " &amp; AV254+VLOOKUP(BI254,NyHt!$L$2:$V$4,DK254,1))),""),"")</f>
        <v/>
      </c>
      <c r="CD254" s="4" t="str">
        <f>IF(AND(ISNUMBER(AW254),ISNUMBER(DK254)),IF(AW254-VLOOKUP(BI254,NySiF!$L$2:$V$4,DK254,1)&lt;1,1 &amp; " - " &amp; AW254+VLOOKUP(BI254,NySiF!$L$2:$V$4,DK254,1),IF(AW254+VLOOKUP(BI254,NySiF!$L$2:$V$4,DK254,1)&gt;19,AW254-VLOOKUP(BI254,NySiF!$L$2:$V$4,DK254,1) &amp; " - " &amp; 19,AW254-VLOOKUP(BI254,NySiF!$L$2:$V$4,DK254,1) &amp; " - " &amp; AW254+VLOOKUP(BI254,NySiF!$L$2:$V$4,DK254,1))),"")</f>
        <v/>
      </c>
      <c r="CE254" s="4" t="str">
        <f>IF(AND(ISNUMBER(AX254),ISNUMBER(DK254)),IF(AX254-VLOOKUP(BI254,NySiB!$L$2:$V$4,DK254,1)&lt;1,1 &amp; " - " &amp; AX254+VLOOKUP(BI254,NySiB!$L$2:$V$4,DK254,1),IF(AX254+VLOOKUP(BI254,NySiB!$L$2:$V$4,DK254,1)&gt;19,AX254-VLOOKUP(BI254,NySiB!$L$2:$V$4,DK254,1) &amp; " - " &amp; 19,AX254-VLOOKUP(BI254,NySiB!$L$2:$V$4,DK254,1) &amp; " - " &amp; AX254+VLOOKUP(BI254,NySiB!$L$2:$V$4,DK254,1))),"")</f>
        <v/>
      </c>
      <c r="CF254" s="4" t="str">
        <f>IF(AND(ISNUMBER(AY254),ISNUMBER(DK254)),IF(AY254-VLOOKUP(BI254,NySiT!$L$2:$V$4,DK254,1)&lt;1,1 &amp; " - " &amp; AY254+VLOOKUP(BI254,NySiT!$L$2:$V$4,DK254,1),IF(AY254+VLOOKUP(BI254,NySiT!$L$2:$V$4,DK254,1)&gt;19,AY254-VLOOKUP(BI254,NySiT!$L$2:$V$4,DK254,1) &amp; " - " &amp; 19,AY254-VLOOKUP(BI254,NySiT!$L$2:$V$4,DK254,1) &amp; " - " &amp; AY254+VLOOKUP(BI254,NySiT!$L$2:$V$4,DK254,1))),"")</f>
        <v/>
      </c>
      <c r="CG254" s="4" t="str">
        <f>IF(AND(ISNUMBER(AZ254),ISNUMBER(DK254)),IF(AZ254-VLOOKUP(BI254,NyVs!$L$2:$V$4,DK254,1)&lt;1,1 &amp; " - " &amp; AZ254+VLOOKUP(BI254,NyVs!$L$2:$V$4,DK254,1),IF(AZ254+VLOOKUP(BI254,NyVs!$L$2:$V$4,DK254,1)&gt;19,AZ254-VLOOKUP(BI254,NyVs!$L$2:$V$4,DK254,1) &amp; " - " &amp; 19,AZ254-VLOOKUP(BI254,NyVs!$L$2:$V$4,DK254,1) &amp; " - " &amp; AZ254+VLOOKUP(BI254,NyVs!$L$2:$V$4,DK254,1))),"")</f>
        <v/>
      </c>
      <c r="CH254" s="4" t="str">
        <f>IF(AND(ISNUMBER(BA254),ISNUMBER(DK254)),IF(BA254-VLOOKUP(BI254,NyPp!$L$2:$V$4,DK254,1)&lt;1,1 &amp; " - " &amp; BA254+VLOOKUP(BI254,NyPp!$L$2:$V$4,DK254,1),IF(BA254+VLOOKUP(BI254,NyPp!$L$2:$V$4,DK254,1)&gt;19,BA254-VLOOKUP(BI254,NyPp!$L$2:$V$4,DK254,1) &amp; " - " &amp; 19,BA254-VLOOKUP(BI254,NyPp!$L$2:$V$4,DK254,1) &amp; " - " &amp; BA254+VLOOKUP(BI254,NyPp!$L$2:$V$4,DK254,1))),"")</f>
        <v/>
      </c>
      <c r="CI254" s="4" t="str">
        <f>IF(AND(ISNUMBER(BB254),ISNUMBER(DK254)),IF(BB254-VLOOKUP(BI254,NyIGS!$L$2:$V$4,DK254,1)&lt;40,40 &amp; " - " &amp; BB254+VLOOKUP(BI254,NyIGS!$L$2:$V$4,DK254,1),IF(BB254+VLOOKUP(BI254,NyIGS!$L$2:$V$4,DK254,1)&gt;160,BB254-VLOOKUP(BI254,NyIGS!$L$2:$V$4,DK254,1) &amp; " - " &amp; 160,BB254-VLOOKUP(BI254,NyIGS!$L$2:$V$4,DK254,1) &amp; " - " &amp; BB254+VLOOKUP(BI254,NyIGS!$L$2:$V$4,DK254,1))),"")</f>
        <v/>
      </c>
      <c r="CJ254" s="4" t="str">
        <f>IF(AND(ISNUMBER(BC254),ISNUMBER(DK254)),IF(BC254-VLOOKUP(BI254,NyIRS!$L$2:$V$4,DK254,1)&lt;40,40 &amp; " - " &amp; BC254+VLOOKUP(BI254,NyIRS!$L$2:$V$4,DK254,1),IF(BC254+VLOOKUP(BI254,NyIRS!$L$2:$V$4,DK254,1)&gt;160,BC254-VLOOKUP(BI254,NyIRS!$L$2:$V$4,DK254,1) &amp; " - " &amp; 160,BC254-VLOOKUP(BI254,NyIRS!$L$2:$V$4,DK254,1) &amp; " - " &amp; BC254+VLOOKUP(BI254,NyIRS!$L$2:$V$4,DK254,1))),"")</f>
        <v/>
      </c>
      <c r="CK254" s="4" t="str">
        <f>IF(AND(ISNUMBER(BD254),ISNUMBER(DK254)),IF(BD254-VLOOKUP(BI254,NyIES!$L$2:$V$4,DK254,1)&lt;40,40 &amp; " - " &amp; BD254+VLOOKUP(BI254,NyIES!$L$2:$V$4,DK254,1),IF(BD254+VLOOKUP(BI254,NyIES!$L$2:$V$4,DK254,1)&gt;160,BD254-VLOOKUP(BI254,NyIES!$L$2:$V$4,DK254,1) &amp; " - " &amp; 160,BD254-VLOOKUP(BI254,NyIES!$L$2:$V$4,DK254,1) &amp; " - " &amp; BD254+VLOOKUP(BI254,NyIES!$L$2:$V$4,DK254,1))),"")</f>
        <v/>
      </c>
      <c r="CL254" s="4" t="str">
        <f>IF(AND(ISNUMBER(BE254),ISNUMBER(DK254)),IF(BE254-VLOOKUP(BI254,NyISI!$L$2:$V$4,DK254,1)&lt;40,40 &amp; " - " &amp; BE254+VLOOKUP(BI254,NyISI!$L$2:$V$4,DK254,1),IF(BE254+VLOOKUP(BI254,NyISI!$L$2:$V$4,DK254,1)&gt;160,BE254-VLOOKUP(BI254,NyISI!$L$2:$V$4,DK254,1) &amp; " - " &amp; 160,BE254-VLOOKUP(BI254,NyISI!$L$2:$V$4,DK254,1) &amp; " - " &amp; BE254+VLOOKUP(BI254,NyISI!$L$2:$V$4,DK254,1))),"")</f>
        <v/>
      </c>
      <c r="CM254" s="4" t="str">
        <f>IF(AND(ISNUMBER(DK254),DK254&lt;8),IF(AND(ISNUMBER(BF254),ISNUMBER(DK254)),IF(BF254-VLOOKUP(BI254,NyISS!$L$2:$V$4,DK254,1)&lt;40,40 &amp; " - " &amp; BF254+VLOOKUP(BI254,NyISS!$L$2:$V$4,DK254,1),IF(BF254+VLOOKUP(BI254,NyISS!$L$2:$V$4,DK254,1)&gt;160,BF254-VLOOKUP(BI254,NyISS!$L$2:$V$4,DK254,1) &amp; " - " &amp; 160,BF254-VLOOKUP(BI254,NyISS!$L$2:$V$4,DK254,1) &amp; " - " &amp; BF254+VLOOKUP(BI254,NyISS!$L$2:$V$4,DK254,1))),""),"")</f>
        <v/>
      </c>
      <c r="CN254" s="4" t="str">
        <f>IF(AND(ISNUMBER(DK254),DK254&gt;7),IF(AND(ISNUMBER(BG254),ISNUMBER(DK254)),IF(BG254-VLOOKUP(BI254,NyISM!$L$2:$V$4,DK254,1)&lt;40,40 &amp; " - " &amp; BG254+VLOOKUP(BI254,NyISM!$L$2:$V$4,DK254,1),IF(BG254+VLOOKUP(BI254,NyISM!$L$2:$V$4,DK254,1)&gt;160,BG254-VLOOKUP(BI254,NyISM!$L$2:$V$4,DK254,1) &amp; " - " &amp; 160,BG254-VLOOKUP(BI254,NyISM!$L$2:$V$4,DK254,1) &amp; " - " &amp; BG254+VLOOKUP(BI254,NyISM!$L$2:$V$4,DK254,1))),""),"")</f>
        <v/>
      </c>
      <c r="CO254" s="4" t="str">
        <f>IF(AND(ISNUMBER(BH254),ISNUMBER(DK254)),IF(BH254-VLOOKUP(BI254,NyIAM!$L$2:$V$4,DK254,1)&lt;40,40 &amp; " - " &amp; BH254+VLOOKUP(BI254,NyIAM!$L$2:$V$4,DK254,1),IF(BH254+VLOOKUP(BI254,NyIAM!$L$2:$V$4,DK254,1)&gt;160,BH254-VLOOKUP(BI254,NyIAM!$L$2:$V$4,DK254,1) &amp; " - " &amp; 160,BH254-VLOOKUP(BI254,NyIAM!$L$2:$V$4,DK254,1) &amp; " - " &amp; BH254+VLOOKUP(BI254,NyIAM!$L$2:$V$4,DK254,1))),"")</f>
        <v/>
      </c>
      <c r="CP254" s="4" t="str">
        <f>IF(AF254="","",IF(AND(ISNUMBER(AF254),ISNUMBER(DK254)),IF(VLOOKUP(AF254,NyOm!$A$2:$K$30,DK254,1)=1,"Onormalt få ord",IF(VLOOKUP(AF254,NyOm!$A$2:$K$30,DK254,1)=2,"Färre antal ord än normalt",IF(VLOOKUP(AF254,NyOm!$A$2:$K$30,DK254,1)=3,"Normalt antal ord","")))))</f>
        <v/>
      </c>
      <c r="CQ254" s="4" t="str">
        <f>IF(AB254="","",IF(AND(ISNUMBER(AB254),ISNUMBER(DK254)),IF(VLOOKUP(AB254,NyPbTid!$A$2:$K$218,DK254,1)=1,"Onormalt lång tidsåtgång",IF(VLOOKUP(AB254,NyPbTid!$A$2:$K$218,DK254,1)=2,"Långsammare än normalt",IF(VLOOKUP(AB254,NyPbTid!$A$2:$K$218,DK254,1)=3,"Normal tidsåtgång","")))))</f>
        <v/>
      </c>
      <c r="CR254" s="4" t="str">
        <f>IF(AC254="","",IF(AND(ISNUMBER(AC254),ISNUMBER(DK254)),IF(VLOOKUP(AC254,NyPbFel!$A$2:$K$18,DK254,1)=1,"Onormalt antal fel",IF(VLOOKUP(AC254,NyPbFel!$A$2:$K$18,DK254,1)=2,"Fler fel än normalt",IF(VLOOKUP(AC254,NyPbFel!$A$2:$K$18,DK254,1)=3,"Normalt antal fel","")))))</f>
        <v/>
      </c>
      <c r="CS254" s="4" t="str">
        <f t="shared" si="72"/>
        <v/>
      </c>
      <c r="CT254" s="4" t="str">
        <f>IF(OR(ISNUMBER(CS254),CS254="0**"),IF(ISNUMBER(CS254),CS254/ABS(CS254)*VLOOKUP(1,SignDiff!$A$3:$K$4,DK254,1),VLOOKUP(1,SignDiff!$A$3:$K$4,DK254,1)),"")</f>
        <v/>
      </c>
      <c r="CU254" s="4" t="str">
        <f>IF(OR(ISNUMBER(CS254),CS254="0**"),IF(ISNUMBER(CS254),CS254/ABS(CS254)*VLOOKUP(1,SignDiff!$A$7:$K$8,DK254,1),VLOOKUP(1,SignDiff!$A$7:$K$8,DK254,1)),"")</f>
        <v/>
      </c>
      <c r="CV254" s="4" t="str">
        <f t="shared" si="73"/>
        <v/>
      </c>
      <c r="CW254" s="4" t="str">
        <f t="shared" si="74"/>
        <v/>
      </c>
      <c r="CX254" s="4" t="str">
        <f>IF(OR(ISNUMBER(CS254),CS254="0**"),IF(CS254="0**",VLOOKUP(0,'IRS-IES'!$A$2:$C$43,2,1),IF(CS254&lt;0,VLOOKUP(ABS(CS254),'IRS-IES'!$A$2:$C$43,2,1),VLOOKUP(ABS(CS254),'IRS-IES'!$A$2:$C$43,3,1))),"")</f>
        <v/>
      </c>
      <c r="CY254" s="4" t="str">
        <f t="shared" si="75"/>
        <v/>
      </c>
      <c r="CZ254" s="4" t="str">
        <f>IF(OR(ISNUMBER(CY254),CY254="0**"),IF(ISNUMBER(CY254),CY254/ABS(CY254)*VLOOKUP(2,SignDiff!$A$3:$K$4,DK254,1),VLOOKUP(2,SignDiff!$A$3:$K$4,DK254,1)),"")</f>
        <v/>
      </c>
      <c r="DA254" s="4" t="str">
        <f>IF(OR(ISNUMBER(CY254),CY254="0**"),IF(ISNUMBER(CY254),CY254/ABS(CY254)*VLOOKUP(2,SignDiff!$A$7:$K$8,DK254,1),VLOOKUP(2,SignDiff!$A$7:$K$8,DK254,1)),"")</f>
        <v/>
      </c>
      <c r="DB254" s="4" t="str">
        <f t="shared" si="76"/>
        <v/>
      </c>
      <c r="DC254" s="4" t="str">
        <f t="shared" si="77"/>
        <v/>
      </c>
      <c r="DD254" s="4" t="str">
        <f>IF(OR(ISNUMBER(CY254),CY254="0**"),IF(CY254="0**",VLOOKUP(0,'ISI-ISS'!$A$2:$C$43,2,1),IF(CY254&lt;0,VLOOKUP(ABS(CY254),'ISI-ISS'!$A$2:$C$43,2,1),VLOOKUP(ABS(CY254),'ISI-ISS'!$A$2:$C$43,3,1))),"")</f>
        <v/>
      </c>
      <c r="DE254" s="4" t="str">
        <f t="shared" si="78"/>
        <v/>
      </c>
      <c r="DF254" s="4" t="str">
        <f>IF(OR(ISNUMBER(DE254),DE254="0**"),IF(ISNUMBER(DE254),DE254/ABS(DE254)*VLOOKUP(2,SignDiff!$A$3:$K$4,DK254,1),VLOOKUP(2,SignDiff!$A$3:$K$4,DK254,1)),"")</f>
        <v/>
      </c>
      <c r="DG254" s="4" t="str">
        <f>IF(OR(ISNUMBER(DE254),DE254="0**"),IF(ISNUMBER(DE254),DE254/ABS(DE254)*VLOOKUP(2,SignDiff!$A$7:$K$8,DK254,1),VLOOKUP(2,SignDiff!$A$7:$K$8,DK254,1)),"")</f>
        <v/>
      </c>
      <c r="DH254" s="4" t="str">
        <f t="shared" si="79"/>
        <v/>
      </c>
      <c r="DI254" s="4" t="str">
        <f t="shared" si="80"/>
        <v/>
      </c>
      <c r="DJ254" s="4" t="str">
        <f>IF(OR(ISNUMBER(DE254),DE254="0**"),IF(DE254="0**",VLOOKUP(0,'ISI-ISM'!$A$2:$C$43,2,1),IF(DE254&lt;0,VLOOKUP(ABS(DE254),'ISI-ISM'!$A$2:$C$43,2,1),VLOOKUP(ABS(DE254),'ISI-ISM'!$A$2:$C$43,3,1))),"")</f>
        <v/>
      </c>
      <c r="DK254" s="4" t="str">
        <f>IF(ISERROR(VLOOKUP(N254,age!$A$2:$C$11,2,1)),"",VLOOKUP(N254,age!$A$2:$C$11,2,1))</f>
        <v/>
      </c>
      <c r="DL254" s="4" t="str">
        <f>IF(ISERROR(VLOOKUP(N254,age!$A$2:$C$11,3,1)),"",VLOOKUP(N254,age!$A$2:$C$11,3,1))</f>
        <v/>
      </c>
      <c r="DM254" s="4">
        <f t="shared" si="67"/>
        <v>0</v>
      </c>
      <c r="DN254" s="4">
        <f t="shared" si="68"/>
        <v>0</v>
      </c>
      <c r="DO254" s="4">
        <f t="shared" si="69"/>
        <v>0</v>
      </c>
      <c r="DP254" s="4">
        <f t="shared" si="70"/>
        <v>0</v>
      </c>
      <c r="DQ254" s="4">
        <f t="shared" si="71"/>
        <v>0</v>
      </c>
      <c r="DR254" s="9" t="str">
        <f t="shared" si="81"/>
        <v/>
      </c>
      <c r="DS254" s="9" t="str">
        <f t="shared" si="82"/>
        <v/>
      </c>
      <c r="DT254" s="9" t="str">
        <f t="shared" si="83"/>
        <v/>
      </c>
      <c r="DU254" s="9" t="str">
        <f t="shared" si="84"/>
        <v/>
      </c>
      <c r="DV254" s="9" t="str">
        <f t="shared" si="85"/>
        <v/>
      </c>
      <c r="DW254" s="9" t="str">
        <f t="shared" si="86"/>
        <v/>
      </c>
      <c r="DX254" s="9" t="str">
        <f t="shared" si="87"/>
        <v/>
      </c>
      <c r="DY254" s="9" t="str">
        <f>IF(AND(ISNUMBER(AJ254),ISNUMBER(DK254)),IF(AJ254-VLOOKUP(BI254,NyFi!$L$2:$V$4,DK254,1)&lt;1,1,AJ254-VLOOKUP(BI254,NyFi!$L$2:$V$4,DK254,1)),"")</f>
        <v/>
      </c>
      <c r="DZ254" s="9" t="str">
        <f>IF(AND(ISNUMBER(DK254),DK254&lt;8),IF(AND(ISNUMBER(AK254),ISNUMBER(DK254)),IF(AK254-VLOOKUP(BI254,NyGs!$L$2:$V$4,DK254,1)&lt;1,1,AK254-VLOOKUP(BI254,NyGs!$L$2:$V$4,DK254,1)),""),"")</f>
        <v/>
      </c>
      <c r="EA254" s="9" t="str">
        <f>IF(AND(ISNUMBER(AL254),ISNUMBER(DK254)),IF(AL254-VLOOKUP(BI254,NyRm!$L$2:$V$4,DK254,1)&lt;1,1,AL254-VLOOKUP(BI254,NyRm!$L$2:$V$4,DK254,1)),"")</f>
        <v/>
      </c>
      <c r="EB254" s="9" t="str">
        <f>IF(AND(ISNUMBER(AM254),ISNUMBER(DK254)),IF(AM254-VLOOKUP(BI254,NyFm!$L$2:$V$4,DK254,1)&lt;1,1,AM254-VLOOKUP(BI254,NyFm!$L$2:$V$4,DK254,1)),"")</f>
        <v/>
      </c>
      <c r="EC254" s="9" t="str">
        <f>IF(AND(ISNUMBER(DK254),DK254&lt;8),IF(AND(ISNUMBER(AN254),ISNUMBER(DK254)),IF(AN254-VLOOKUP(BI254,NyLi1R!$L$2:$V$4,DK254,1)&lt;1,1,AN254-VLOOKUP(BI254,NyLi1R!$L$2:$V$4,DK254,1)),""),"")</f>
        <v/>
      </c>
      <c r="ED254" s="9" t="str">
        <f>IF(AND(ISNUMBER(DK254),DK254&lt;8),IF(AND(ISNUMBER(AO254),ISNUMBER(DK254)),IF(AO254-VLOOKUP(BI254,NyLi1E!$L$2:$V$4,DK254,1)&lt;1,1,AO254-VLOOKUP(BI254,NyLi1E!$L$2:$V$4,DK254,1)),""),"")</f>
        <v/>
      </c>
      <c r="EE254" s="9" t="str">
        <f>IF(AND(ISNUMBER(DK254),DK254&lt;8),IF(AND(ISNUMBER(AP254),ISNUMBER(DK254)),IF(AP254-VLOOKUP(BI254,NyLi1T!$L$2:$V$4,DK254,1)&lt;1,1,AP254-VLOOKUP(BI254,NyLi1T!$L$2:$V$4,DK254,1)),""),"")</f>
        <v/>
      </c>
      <c r="EF254" s="9" t="str">
        <f>IF(AND(ISNUMBER(DK254),DK254&gt;7),IF(AND(ISNUMBER(AQ254),ISNUMBER(DK254)),IF(AQ254-VLOOKUP(BI254,NyLi2R!$L$2:$V$4,DK254,1)&lt;1,1,AQ254-VLOOKUP(BI254,NyLi2R!$L$2:$V$4,DK254,1)),""),"")</f>
        <v/>
      </c>
      <c r="EG254" s="9" t="str">
        <f>IF(AND(ISNUMBER(DK254),DK254&gt;7),IF(AND(ISNUMBER(AR254),ISNUMBER(DK254)),IF(AR254-VLOOKUP(BI254,NyLi2E!$L$2:$V$4,DK254,1)&lt;1,1,AR254-VLOOKUP(BI254,NyLi2E!$L$2:$V$4,DK254,1)),""),"")</f>
        <v/>
      </c>
      <c r="EH254" s="9" t="str">
        <f>IF(AND(ISNUMBER(DK254),DK254&gt;7),IF(AND(ISNUMBER(AS254),ISNUMBER(DK254)),IF(AS254-VLOOKUP(BI254,NyLi2T!$L$2:$V$4,DK254,1)&lt;1,1,AS254-VLOOKUP(BI254,NyLi2T!$L$2:$V$4,DK254,1)),""),"")</f>
        <v/>
      </c>
      <c r="EI254" s="9" t="str">
        <f>IF(AND(ISNUMBER(DK254),DK254&lt;8),IF(AND(ISNUMBER(AT254),ISNUMBER(DK254)),IF(AT254-VLOOKUP(BI254,NySs!$L$2:$V$4,DK254,1)&lt;1,1,AT254-VLOOKUP(BI254,NySs!$L$2:$V$4,DK254,1)),""),"")</f>
        <v/>
      </c>
      <c r="EJ254" s="9" t="str">
        <f>IF(AND(ISNUMBER(DK254),DK254&lt;9),IF(AND(ISNUMBER(AU254),ISNUMBER(DK254)),IF(AU254-VLOOKUP(BI254,NyEo!$L$2:$V$4,DK254,1)&lt;1,1,AU254-VLOOKUP(BI254,NyEo!$L$2:$V$4,DK254,1)),""),"")</f>
        <v/>
      </c>
      <c r="EK254" s="9" t="str">
        <f>IF(AND(ISNUMBER(DK254),DK254&gt;7),IF(AND(ISNUMBER(AV254),ISNUMBER(DK254)),IF(AV254-VLOOKUP(BI254,NyHt!$L$2:$V$4,DK254,1)&lt;1,1,AV254-VLOOKUP(BI254,NyHt!$L$2:$V$4,DK254,1)),""),"")</f>
        <v/>
      </c>
      <c r="EL254" s="9" t="str">
        <f>IF(AND(ISNUMBER(AW254),ISNUMBER(DK254)),IF(AW254-VLOOKUP(BI254,NySiF!$L$2:$V$4,DK254,1)&lt;1,1,AW254-VLOOKUP(BI254,NySiF!$L$2:$V$4,DK254,1)),"")</f>
        <v/>
      </c>
      <c r="EM254" s="9" t="str">
        <f>IF(AND(ISNUMBER(AX254),ISNUMBER(DK254)),IF(AX254-VLOOKUP(BI254,NySiB!$L$2:$V$4,DK254,1)&lt;1,1,AX254-VLOOKUP(BI254,NySiB!$L$2:$V$4,DK254,1)),"")</f>
        <v/>
      </c>
      <c r="EN254" s="9" t="str">
        <f>IF(AND(ISNUMBER(AY254),ISNUMBER(DK254)),IF(AY254-VLOOKUP(BI254,NySiT!$L$2:$V$4,DK254,1)&lt;1,1,AY254-VLOOKUP(BI254,NySiT!$L$2:$V$4,DK254,1)),"")</f>
        <v/>
      </c>
      <c r="EO254" s="9" t="str">
        <f>IF(AND(ISNUMBER(AZ254),ISNUMBER(DK254)),IF(AZ254-VLOOKUP(BI254,NyVs!$L$2:$V$4,DK254,1)&lt;1,1,AZ254-VLOOKUP(BI254,NyVs!$L$2:$V$4,DK254,1)),"")</f>
        <v/>
      </c>
      <c r="EP254" s="9" t="str">
        <f>IF(AND(ISNUMBER(BA254),ISNUMBER(DK254)),IF(BA254-VLOOKUP(BI254,NyPp!$L$2:$V$4,DK254,1)&lt;1,1,BA254-VLOOKUP(BI254,NyPp!$L$2:$V$4,DK254,1)),"")</f>
        <v/>
      </c>
      <c r="EQ254" s="9" t="str">
        <f>IF(AND(ISNUMBER(BB254),ISNUMBER(DK254)),IF(BB254-VLOOKUP(BI254,NyIGS!$L$2:$V$4,DK254,1)&lt;40,40,BB254-VLOOKUP(BI254,NyIGS!$L$2:$V$4,DK254,1)),"")</f>
        <v/>
      </c>
      <c r="ER254" s="9" t="str">
        <f>IF(AND(ISNUMBER(BC254),ISNUMBER(DK254)),IF(BC254-VLOOKUP(BI254,NyIRS!$L$2:$V$4,DK254,1)&lt;40,40,BC254-VLOOKUP(BI254,NyIRS!$L$2:$V$4,DK254,1)),"")</f>
        <v/>
      </c>
      <c r="ES254" s="9" t="str">
        <f>IF(AND(ISNUMBER(BD254),ISNUMBER(DK254)),IF(BD254-VLOOKUP(BI254,NyIES!$L$2:$V$4,DK254,1)&lt;40,40,BD254-VLOOKUP(BI254,NyIES!$L$2:$V$4,DK254,1)),"")</f>
        <v/>
      </c>
      <c r="ET254" s="9" t="str">
        <f>IF(AND(ISNUMBER(BE254),ISNUMBER(DK254)),IF(BE254-VLOOKUP(BI254,NyISI!$L$2:$V$4,DK254,1)&lt;40,40,BE254-VLOOKUP(BI254,NyISI!$L$2:$V$4,DK254,1)),"")</f>
        <v/>
      </c>
      <c r="EU254" s="9" t="str">
        <f>IF(AND(ISNUMBER(DK254),DK254&lt;8),IF(AND(ISNUMBER(BF254),ISNUMBER(DK254)),IF(BF254-VLOOKUP(BI254,NyISS!$L$2:$V$4,DK254,1)&lt;40,40,BF254-VLOOKUP(BI254,NyISS!$L$2:$V$4,DK254,1)),""),"")</f>
        <v/>
      </c>
      <c r="EV254" s="9" t="str">
        <f>IF(AND(ISNUMBER(DK254),DK254&gt;7),IF(AND(ISNUMBER(BG254),ISNUMBER(DK254)),IF(BG254-VLOOKUP(BI254,NyISM!$L$2:$V$4,DK254,1)&lt;40,40,BG254-VLOOKUP(BI254,NyISM!$L$2:$V$4,DK254,1)),""),"")</f>
        <v/>
      </c>
      <c r="EW254" s="9" t="str">
        <f>IF(AND(ISNUMBER(BH254),ISNUMBER(DK254)),IF(BH254-VLOOKUP(BI254,NyIAM!$L$2:$V$4,DK254,1)&lt;40,40,BH254-VLOOKUP(BI254,NyIAM!$L$2:$V$4,DK254,1)),"")</f>
        <v/>
      </c>
      <c r="EX254" s="9" t="str">
        <f>IF(AND(ISNUMBER(AJ254),ISNUMBER(DK254)),IF(AJ254+VLOOKUP(BI254,NyFi!$L$2:$V$4,DK254,1)&gt;19,19,AJ254+VLOOKUP(BI254,NyFi!$L$2:$V$4,DK254,1)),"")</f>
        <v/>
      </c>
      <c r="EY254" s="9" t="str">
        <f>IF(AND(ISNUMBER(DK254),DK254&lt;8),IF(AND(ISNUMBER(AK254),ISNUMBER(DK254)),IF(AK254+VLOOKUP(BI254,NyGs!$L$2:$V$4,DK254,1)&gt;19,19,AK254+VLOOKUP(BI254,NyGs!$L$2:$V$4,DK254,1)),""),"")</f>
        <v/>
      </c>
      <c r="EZ254" s="9" t="str">
        <f>IF(AND(ISNUMBER(AL254),ISNUMBER(DK254)),IF(AL254+VLOOKUP(BI254,NyRm!$L$2:$V$4,DK254,1)&gt;19,19,AL254+VLOOKUP(BI254,NyRm!$L$2:$V$4,DK254,1)),"")</f>
        <v/>
      </c>
      <c r="FA254" s="9" t="str">
        <f>IF(AND(ISNUMBER(AM254),ISNUMBER(DK254)),IF(AM254+VLOOKUP(BI254,NyFm!$L$2:$V$4,DK254,1)&gt;19,19,AM254+VLOOKUP(BI254,NyFm!$L$2:$V$4,DK254,1)),"")</f>
        <v/>
      </c>
      <c r="FB254" s="9" t="str">
        <f>IF(AND(ISNUMBER(DK254),DK254&lt;8),IF(AND(ISNUMBER(AN254),ISNUMBER(DK254)),IF(AN254+VLOOKUP(BI254,NyLi1R!$L$2:$V$4,DK254,1)&gt;19,19,AN254+VLOOKUP(BI254,NyLi1R!$L$2:$V$4,DK254,1)),""),"")</f>
        <v/>
      </c>
      <c r="FC254" s="9" t="str">
        <f>IF(AND(ISNUMBER(DK254),DK254&lt;8),IF(AND(ISNUMBER(AO254),ISNUMBER(DK254)),IF(AO254+VLOOKUP(BI254,NyLi1E!$L$2:$V$4,DK254,1)&gt;19,19,AO254+VLOOKUP(BI254,NyLi1E!$L$2:$V$4,DK254,1)),""),"")</f>
        <v/>
      </c>
      <c r="FD254" s="9" t="str">
        <f>IF(AND(ISNUMBER(DK254),DK254&lt;8),IF(AND(ISNUMBER(AP254),ISNUMBER(DK254)),IF(AP254+VLOOKUP(BI254,NyLi1T!$L$2:$V$4,DK254,1)&gt;19,19,AP254+VLOOKUP(BI254,NyLi1T!$L$2:$V$4,DK254,1)),""),"")</f>
        <v/>
      </c>
      <c r="FE254" s="9" t="str">
        <f>IF(AND(ISNUMBER(DK254),DK254&gt;7),IF(AND(ISNUMBER(AQ254),ISNUMBER(DK254)),IF(AQ254+VLOOKUP(BI254,NyLi2R!$L$2:$V$4,DK254,1)&gt;19,19,AQ254+VLOOKUP(BI254,NyLi2R!$L$2:$V$4,DK254,1)),""),"")</f>
        <v/>
      </c>
      <c r="FF254" s="9" t="str">
        <f>IF(AND(ISNUMBER(DK254),DK254&gt;7),IF(AND(ISNUMBER(AR254),ISNUMBER(DK254)),IF(AR254+VLOOKUP(BI254,NyLi2E!$L$2:$V$4,DK254,1)&gt;19,19,AR254+VLOOKUP(BI254,NyLi2E!$L$2:$V$4,DK254,1)),""),"")</f>
        <v/>
      </c>
      <c r="FG254" s="9" t="str">
        <f>IF(AND(ISNUMBER(DK254),DK254&gt;7),IF(AND(ISNUMBER(AS254),ISNUMBER(DK254)),IF(AS254+VLOOKUP(BI254,NyLi2T!$L$2:$V$4,DK254,1)&gt;19,19,AS254+VLOOKUP(BI254,NyLi2T!$L$2:$V$4,DK254,1)),""),"")</f>
        <v/>
      </c>
      <c r="FH254" s="9" t="str">
        <f>IF(AND(ISNUMBER(DK254),DK254&lt;8),IF(AND(ISNUMBER(AT254),ISNUMBER(DK254)),IF(AT254+VLOOKUP(BI254,NySs!$L$2:$V$4,DK254,1)&gt;19,19,AT254+VLOOKUP(BI254,NySs!$L$2:$V$4,DK254,1)),""),"")</f>
        <v/>
      </c>
      <c r="FI254" s="9" t="str">
        <f>IF(AND(ISNUMBER(DK254),DK254&lt;9),IF(AND(ISNUMBER(AU254),ISNUMBER(DK254)),IF(AU254+VLOOKUP(BI254,NyEo!$L$2:$V$4,DK254,1)&gt;19,19,AU254+VLOOKUP(BI254,NyEo!$L$2:$V$4,DK254,1)),""),"")</f>
        <v/>
      </c>
      <c r="FJ254" s="9" t="str">
        <f>IF(AND(ISNUMBER(DK254),DK254&gt;7),IF(AND(ISNUMBER(AV254),ISNUMBER(DK254)),IF(AV254+VLOOKUP(BI254,NyHt!$L$2:$V$4,DK254,1)&gt;19,19,AV254+VLOOKUP(BI254,NyHt!$L$2:$V$4,DK254,1)),""),"")</f>
        <v/>
      </c>
      <c r="FK254" s="9" t="str">
        <f>IF(AND(ISNUMBER(AW254),ISNUMBER(DK254)),IF(AW254+VLOOKUP(BI254,NySiF!$L$2:$V$4,DK254,1)&gt;19,19,AW254+VLOOKUP(BI254,NySiF!$L$2:$V$4,DK254,1)),"")</f>
        <v/>
      </c>
      <c r="FL254" s="9" t="str">
        <f>IF(AND(ISNUMBER(AX254),ISNUMBER(DK254)),IF(AX254+VLOOKUP(BI254,NySiB!$L$2:$V$4,DK254,1)&gt;19,19,AX254+VLOOKUP(BI254,NySiB!$L$2:$V$4,DK254,1)),"")</f>
        <v/>
      </c>
      <c r="FM254" s="9" t="str">
        <f>IF(AND(ISNUMBER(AY254),ISNUMBER(DK254)),IF(AY254+VLOOKUP(BI254,NySiT!$L$2:$V$4,DK254,1)&gt;19,19,AY254+VLOOKUP(BI254,NySiT!$L$2:$V$4,DK254,1)),"")</f>
        <v/>
      </c>
      <c r="FN254" s="9" t="str">
        <f>IF(AND(ISNUMBER(AZ254),ISNUMBER(DK254)),IF(AZ254+VLOOKUP(BI254,NyVs!$L$2:$V$4,DK254,1)&gt;19,19,AZ254+VLOOKUP(BI254,NyVs!$L$2:$V$4,DK254,1)),"")</f>
        <v/>
      </c>
      <c r="FO254" s="9" t="str">
        <f>IF(AND(ISNUMBER(BA254),ISNUMBER(DK254)),IF(BA254+VLOOKUP(BI254,NyPp!$L$2:$V$4,DK254,1)&gt;19,19,BA254+VLOOKUP(BI254,NyPp!$L$2:$V$4,DK254,1)),"")</f>
        <v/>
      </c>
      <c r="FP254" s="9" t="str">
        <f>IF(AND(ISNUMBER(BB254),ISNUMBER(DK254)),IF(BB254+VLOOKUP(BI254,NyIGS!$L$2:$V$4,DK254,1)&gt;160,160,BB254+VLOOKUP(BI254,NyIGS!$L$2:$V$4,DK254,1)),"")</f>
        <v/>
      </c>
      <c r="FQ254" s="9" t="str">
        <f>IF(AND(ISNUMBER(BC254),ISNUMBER(DK254)),IF(BC254+VLOOKUP(BI254,NyIRS!$L$2:$V$4,DK254,1)&gt;160,160,BC254+VLOOKUP(BI254,NyIRS!$L$2:$V$4,DK254,1)),"")</f>
        <v/>
      </c>
      <c r="FR254" s="9" t="str">
        <f>IF(AND(ISNUMBER(BD254),ISNUMBER(DK254)),IF(BD254+VLOOKUP(BI254,NyIES!$L$2:$V$4,DK254,1)&gt;160,160, BD254+VLOOKUP(BI254,NyIES!$L$2:$V$4,DK254,1)),"")</f>
        <v/>
      </c>
      <c r="FS254" s="9" t="str">
        <f>IF(AND(ISNUMBER(BE254),ISNUMBER(DK254)),IF(BE254+VLOOKUP(BI254,NyISI!$L$2:$V$4,DK254,1)&gt;160,160,BE254+VLOOKUP(BI254,NyISI!$L$2:$V$4,DK254,1)),"")</f>
        <v/>
      </c>
      <c r="FT254" s="9" t="str">
        <f>IF(AND(ISNUMBER(DK254),DK254&lt;8),IF(AND(ISNUMBER(BF254),ISNUMBER(DK254)),IF(BF254+VLOOKUP(BI254,NyISS!$L$2:$V$4,DK254,1)&gt;160,160,BF254+VLOOKUP(BI254,NyISS!$L$2:$V$4,DK254,1)),""),"")</f>
        <v/>
      </c>
      <c r="FU254" s="9" t="str">
        <f>IF(AND(ISNUMBER(DK254),DK254&gt;7),IF(AND(ISNUMBER(BG254),ISNUMBER(DK254)),IF(BG254+VLOOKUP(BI254,NyISM!$L$2:$V$4,DK254,1)&gt;160,160,BG254+VLOOKUP(BI254,NyISM!$L$2:$V$4,DK254,1)),""),"")</f>
        <v/>
      </c>
      <c r="FV254" s="9" t="str">
        <f>IF(AND(ISNUMBER(BH254),ISNUMBER(DK254)),IF(BH254+VLOOKUP(BI254,NyIAM!$L$2:$V$4,DK254,1)&gt;160,160,BH254+VLOOKUP(BI254,NyIAM!$L$2:$V$4,DK254,1)),"")</f>
        <v/>
      </c>
    </row>
    <row r="255" spans="1:178" x14ac:dyDescent="0.2">
      <c r="A255" s="51"/>
      <c r="B255" s="51"/>
      <c r="C255" s="51"/>
      <c r="D255" s="51"/>
      <c r="E255" s="51"/>
      <c r="F255" s="51"/>
      <c r="G255" s="51"/>
      <c r="H255" s="51"/>
      <c r="I255" s="51"/>
      <c r="J255" s="52"/>
      <c r="K255" s="52"/>
      <c r="L255" s="53"/>
      <c r="M255" s="53"/>
      <c r="N255" s="58" t="str">
        <f t="shared" si="66"/>
        <v/>
      </c>
      <c r="O255" s="53"/>
      <c r="P255" s="53"/>
      <c r="Q255" s="53"/>
      <c r="R255" s="53"/>
      <c r="S255" s="53"/>
      <c r="T255" s="53"/>
      <c r="U255" s="53"/>
      <c r="V255" s="53"/>
      <c r="W255" s="53"/>
      <c r="X255" s="53"/>
      <c r="Y255" s="53"/>
      <c r="Z255" s="53"/>
      <c r="AA255" s="53"/>
      <c r="AB255" s="53"/>
      <c r="AC255" s="53"/>
      <c r="AD255" s="53"/>
      <c r="AE255" s="53"/>
      <c r="AF255" s="53"/>
      <c r="AG255" s="53"/>
      <c r="AH255" s="53"/>
      <c r="AI255" s="53"/>
      <c r="AJ255" s="4" t="str">
        <f>IF(O255="","",IF(ISNUMBER(N255),VLOOKUP(O255,NyFi!$A$2:$K$40,DK255),""))</f>
        <v/>
      </c>
      <c r="AK255" s="4" t="str">
        <f>IF(P255="","",IF(AND(ISNUMBER(N255),DK255&lt;8),VLOOKUP(P255,NyGs!$A$2:$G$41,DK255),""))</f>
        <v/>
      </c>
      <c r="AL255" s="4" t="str">
        <f>IF(AA255="","",IF(ISNUMBER(N255),VLOOKUP(AA255,NyRm!$A$2:$K$56,DK255),""))</f>
        <v/>
      </c>
      <c r="AM255" s="4" t="str">
        <f>IF(Z255="","",IF(ISNUMBER(N255),VLOOKUP(Z255,NyFm!$A$2:$K$46,DK255),""))</f>
        <v/>
      </c>
      <c r="AN255" s="4" t="str">
        <f>IF(U255="","",IF(AND(ISNUMBER(N255),DK255&lt;8),VLOOKUP(U255,NyLi1R!$A$2:$G$20,DK255),""))</f>
        <v/>
      </c>
      <c r="AO255" s="4" t="str">
        <f>IF(V255="","",IF(AND(ISNUMBER(N255),DK255&lt;8),VLOOKUP(V255,NyLi1E!$A$2:$G$20,DK255),""))</f>
        <v/>
      </c>
      <c r="AP255" s="4" t="str">
        <f>IF(AND(ISNUMBER(N255),ISNUMBER(AN255),ISNUMBER(AO255),DK255&lt;8),VLOOKUP(AN255+AO255,NyLi1T!$A$2:$G$40,DK255),"")</f>
        <v/>
      </c>
      <c r="AQ255" s="4" t="str">
        <f>IF(W255="","",IF(AND(ISNUMBER(N255),DK255&gt;7),VLOOKUP(W255,NyLi2R!$A$2:$K$20,DK255),""))</f>
        <v/>
      </c>
      <c r="AR255" s="4" t="str">
        <f>IF(X255="","",IF(AND(ISNUMBER(N255),DK255&gt;7),VLOOKUP(X255,NyLi2E!$A$2:$K$20,DK255),""))</f>
        <v/>
      </c>
      <c r="AS255" s="4" t="str">
        <f>IF(AND(ISNUMBER(N255),ISNUMBER(AQ255),ISNUMBER(AR255),DK255&gt;7),VLOOKUP(AQ255+AR255,NyLi2T!$A$2:$K$40,DK255),"")</f>
        <v/>
      </c>
      <c r="AT255" s="4" t="str">
        <f>IF(AE255="","",IF(AND(ISNUMBER(N255),DK255&lt;8),VLOOKUP(AE255,NySs!$A$2:$G$28,DK255),""))</f>
        <v/>
      </c>
      <c r="AU255" s="4" t="str">
        <f>IF(AD255="","",IF(AND(ISNUMBER(N255),DK255&lt;9),VLOOKUP(AD255,NyEo!$A$2:$H$22,DK255),""))</f>
        <v/>
      </c>
      <c r="AV255" s="4" t="str">
        <f>IF(Q255="","",IF(AND(ISNUMBER(N255),DK255&gt;7),VLOOKUP(Q255,NyHt!$A$2:$K$17,DK255),""))</f>
        <v/>
      </c>
      <c r="AW255" s="4" t="str">
        <f>IF(R255="","",IF(ISNUMBER(N255),VLOOKUP(R255,NySiF!$A$2:$K$18,DK255),""))</f>
        <v/>
      </c>
      <c r="AX255" s="4" t="str">
        <f>IF(S255="","",IF(ISNUMBER(N255),VLOOKUP(S255,NySiB!$A$2:$K$16,DK255),""))</f>
        <v/>
      </c>
      <c r="AY255" s="4" t="str">
        <f>IF(T255="","",IF(ISNUMBER(N255),VLOOKUP(T255,NySiT!$A$2:$K$32,DK255),""))</f>
        <v/>
      </c>
      <c r="AZ255" s="4" t="str">
        <f>IF(Y255="","",IF(ISNUMBER(N255),VLOOKUP(Y255,NyVs!$A$2:$K$86,DK255),""))</f>
        <v/>
      </c>
      <c r="BA255" s="4" t="str">
        <f>IF(AI255="","",IF(ISNUMBER(N255),VLOOKUP(AI255,NyPp!$A$2:$K$202,DK255),""))</f>
        <v/>
      </c>
      <c r="BB255" s="4" t="str">
        <f>IF(AND(ISNUMBER(AJ255),ISNUMBER(AK255),ISNUMBER(AL255),ISNUMBER(AM255),DK255&lt;8),IF(COUNTIF(O255,0)+COUNTIF(P255,0)+COUNTIF(AA255,0)+COUNTIF(Z255,0)&gt;1,"",VLOOKUP(AJ255+AK255+AL255+AM255,NyIGS!$A$2:$K$78,DK255)),IF(AND(ISNUMBER(AJ255),ISNUMBER(AL255),ISNUMBER(AM255),ISNUMBER(AS255),DK255&gt;7),IF(COUNTIF(O255,0)+COUNTIF(AA255,0)+COUNTIF(Z255,0)+AND(COUNTIF(W255,0),COUNTIF(X255,0))&gt;1,"",VLOOKUP(AJ255+AL255+AM255+AS255,NyIGS!$A$2:$K$78,DK255)),""))</f>
        <v/>
      </c>
      <c r="BC255" s="4" t="str">
        <f>IF(AND(ISNUMBER(AJ255),ISNUMBER(AN255),ISNUMBER(AT255),DK255&lt;8),IF(COUNTIF(O255,0)+COUNTIF(U255,0)+COUNTIF(AE255,0)&gt;1,"",VLOOKUP(AJ255+AN255+AT255,NyIRS!$A$2:$K$59,DK255)),IF(AND(ISNUMBER(AJ255),ISNUMBER(AQ255),DK255&gt;7),IF(COUNTIF(O255,0)+COUNTIF(W255,0)&gt;1,"",VLOOKUP(AJ255+AQ255,NyIRS!$A$2:$K$59,DK255)),""))</f>
        <v/>
      </c>
      <c r="BD255" s="4" t="str">
        <f>IF(AND(ISNUMBER(AK255),ISNUMBER(AL255),ISNUMBER(AM255),DK255&lt;8),IF(COUNTIF(P255,0)+COUNTIF(AA255,0)+COUNTIF(Z255,0)&gt;1,"",VLOOKUP(AK255+AL255+AM255,NyIES!$A$2:$K$59,DK255)),IF(AND(ISNUMBER(AL255),ISNUMBER(AM255),ISNUMBER(AR255),DK255&gt;7),IF(COUNTIF(AA255,0)+COUNTIF(Z255,0)+COUNTIF(X255,0)&gt;1,"",VLOOKUP(AL255+AM255+AR255,NyIES!$A$2:$K$59,DK255)),""))</f>
        <v/>
      </c>
      <c r="BE255" s="4" t="str">
        <f>IF(AND(ISNUMBER(AJ255),ISNUMBER(AP255),ISNUMBER(AU255),DK255&lt;8),IF(COUNTIF(O255,0)+AND(COUNTIF(U255,0),COUNTIF(V255,0))+COUNTIF(AD255,0)&gt;1,"",VLOOKUP(AJ255+AP255+AU255,NyISI!$A$2:$K$59,DK255)),IF(AND(ISNUMBER(AS255),ISNUMBER(AU255),ISNUMBER(AV255),DK255=8),IF(COUNTIF(AD255,0)+COUNTIF(Q255,0)+AND(COUNTIF(W255,0),COUNTIF(X255,0))&gt;1,"",VLOOKUP(AS255+AU255+AV255,NyISI!$A$2:$K$59,DK255)),IF(AND(ISNUMBER(AS255),ISNUMBER(AV255),DK255&gt;8),IF(COUNTIF(Q255,0)+AND(COUNTIF(W255,0),COUNTIF(X255,0))&gt;1,"",VLOOKUP(AS255+AV255,NyISI!$A$2:$K$59,DK255)),"")))</f>
        <v/>
      </c>
      <c r="BF255" s="4" t="str">
        <f>IF(AND(ISNUMBER(AT255),ISNUMBER(AK255),ISNUMBER(AL255),ISNUMBER(AM255),DK255&lt;8),IF(COUNTIF(P255,0)+COUNTIF(AA255,0)+COUNTIF(Z255,0)+COUNTIF(AE255,0)&gt;1,"",VLOOKUP(AT255+AK255+AL255+AM255,NyISS!$A$2:$G$78,DK255)),"")</f>
        <v/>
      </c>
      <c r="BG255" s="4" t="str">
        <f>IF(AND(ISNUMBER(AJ255),ISNUMBER(AL255),ISNUMBER(AM255),DK255&gt;7),IF(COUNTIF(O255,0)+COUNTIF(AA255,0)+COUNTIF(Z255,0)&gt;1,"",VLOOKUP(AJ255+AL255+AM255,NyISM!$A$2:$K$59,DK255)),"")</f>
        <v/>
      </c>
      <c r="BH255" s="4" t="str">
        <f>IF(AND(ISNUMBER(AY255),ISNUMBER(AZ255)),IF(COUNTIF(T255,0)+COUNTIF(Y255,0)&gt;1,"",VLOOKUP(AY255+AZ255,NyIAM!$A$2:$K$40,DK255)),"")</f>
        <v/>
      </c>
      <c r="BJ255" s="4" t="str">
        <f>IF(ISNUMBER(BB255),VLOOKUP(BB255,Percentil!$A$2:$B$122,2,1),"")</f>
        <v/>
      </c>
      <c r="BK255" s="4" t="str">
        <f>IF(ISNUMBER(BC255),VLOOKUP(BC255,Percentil!$A$2:$B$122,2,1),"")</f>
        <v/>
      </c>
      <c r="BL255" s="4" t="str">
        <f>IF(ISNUMBER(BD255),VLOOKUP(BD255,Percentil!$A$2:$B$122,2,1),"")</f>
        <v/>
      </c>
      <c r="BM255" s="4" t="str">
        <f>IF(ISNUMBER(BE255),VLOOKUP(BE255,Percentil!$A$2:$B$122,2,1),"")</f>
        <v/>
      </c>
      <c r="BN255" s="4" t="str">
        <f>IF(ISNUMBER(BF255),VLOOKUP(BF255,Percentil!$A$2:$B$122,2,1),"")</f>
        <v/>
      </c>
      <c r="BO255" s="4" t="str">
        <f>IF(ISNUMBER(BG255),VLOOKUP(BG255,Percentil!$A$2:$B$122,2,1),"")</f>
        <v/>
      </c>
      <c r="BP255" s="4" t="str">
        <f>IF(ISNUMBER(BH255),VLOOKUP(BH255,Percentil!$A$2:$B$122,2,1),"")</f>
        <v/>
      </c>
      <c r="BQ255" s="4" t="str">
        <f>IF(AND(ISNUMBER(AJ255),ISNUMBER(DK255)),IF(AJ255-VLOOKUP(BI255,NyFi!$L$2:$V$4,DK255,1)&lt;1,1 &amp; " - " &amp; AJ255+VLOOKUP(BI255,NyFi!$L$2:$V$4,DK255,1),IF(AJ255+VLOOKUP(BI255,NyFi!$L$2:$V$4,DK255,1)&gt;19,AJ255-VLOOKUP(BI255,NyFi!$L$2:$V$4,DK255,1) &amp; " - " &amp; 19,AJ255-VLOOKUP(BI255,NyFi!$L$2:$V$4,DK255,1) &amp; " - " &amp; AJ255+VLOOKUP(BI255,NyFi!$L$2:$V$4,DK255,1))),"")</f>
        <v/>
      </c>
      <c r="BR255" s="4" t="str">
        <f>IF(AND(ISNUMBER(DK255),DK255&lt;8),IF(AND(ISNUMBER(AK255),ISNUMBER(DK255)),IF(AK255-VLOOKUP(BI255,NyGs!$L$2:$V$4,DK255,1)&lt;1,1 &amp; " - " &amp; AK255+VLOOKUP(BI255,NyGs!$L$2:$V$4,DK255,1),IF(AK255+VLOOKUP(BI255,NyGs!$L$2:$V$4,DK255,1)&gt;19,AK255-VLOOKUP(BI255,NyGs!$L$2:$V$4,DK255,1) &amp; " - " &amp; 19,AK255-VLOOKUP(BI255,NyGs!$L$2:$V$4,DK255,1) &amp; " - " &amp; AK255+VLOOKUP(BI255,NyGs!$L$2:$V$4,DK255,1))),""),"")</f>
        <v/>
      </c>
      <c r="BS255" s="4" t="str">
        <f>IF(AND(ISNUMBER(AL255),ISNUMBER(DK255)),IF(AL255-VLOOKUP(BI255,NyRm!$L$2:$V$4,DK255,1)&lt;1,1 &amp; " - " &amp; AL255+VLOOKUP(BI255,NyRm!$L$2:$V$4,DK255,1),IF(AL255+VLOOKUP(BI255,NyRm!$L$2:$V$4,DK255,1)&gt;19,AL255-VLOOKUP(BI255,NyRm!$L$2:$V$4,DK255,1) &amp; " - " &amp; 19,AL255-VLOOKUP(BI255,NyRm!$L$2:$V$4,DK255,1) &amp; " - " &amp; AL255+VLOOKUP(BI255,NyRm!$L$2:$V$4,DK255,1))),"")</f>
        <v/>
      </c>
      <c r="BT255" s="4" t="str">
        <f>IF(AND(ISNUMBER(AM255),ISNUMBER(DK255)),IF(AM255-VLOOKUP(BI255,NyFm!$L$2:$V$4,DK255,1)&lt;1,1 &amp; " - " &amp; AM255+VLOOKUP(BI255,NyFm!$L$2:$V$4,DK255,1),IF(AM255+VLOOKUP(BI255,NyFm!$L$2:$V$4,DK255,1)&gt;19,AM255-VLOOKUP(BI255,NyFm!$L$2:$V$4,DK255,1) &amp; " - " &amp; 19,AM255-VLOOKUP(BI255,NyFm!$L$2:$V$4,DK255,1) &amp; " - " &amp; AM255+VLOOKUP(BI255,NyFm!$L$2:$V$4,DK255,1))),"")</f>
        <v/>
      </c>
      <c r="BU255" s="4" t="str">
        <f>IF(AND(ISNUMBER(DK255),DK255&lt;8),IF(AND(ISNUMBER(AN255),ISNUMBER(DK255)),IF(AN255-VLOOKUP(BI255,NyLi1R!$L$2:$V$4,DK255,1)&lt;1,1 &amp; " - " &amp; AN255+VLOOKUP(BI255,NyLi1R!$L$2:$V$4,DK255,1),IF(AN255+VLOOKUP(BI255,NyLi1R!$L$2:$V$4,DK255,1)&gt;19,AN255-VLOOKUP(BI255,NyLi1R!$L$2:$V$4,DK255,1) &amp; " - " &amp; 19,AN255-VLOOKUP(BI255,NyLi1R!$L$2:$V$4,DK255,1) &amp; " - " &amp; AN255+VLOOKUP(BI255,NyLi1R!$L$2:$V$4,DK255,1))),""),"")</f>
        <v/>
      </c>
      <c r="BV255" s="4" t="str">
        <f>IF(AND(ISNUMBER(DK255),DK255&lt;8),IF(AND(ISNUMBER(AO255),ISNUMBER(DK255)),IF(AO255-VLOOKUP(BI255,NyLi1E!$L$2:$V$4,DK255,1)&lt;1,1 &amp; " - " &amp; AO255+VLOOKUP(BI255,NyLi1E!$L$2:$V$4,DK255,1),IF(AO255+VLOOKUP(BI255,NyLi1E!$L$2:$V$4,DK255,1)&gt;19,AO255-VLOOKUP(BI255,NyLi1E!$L$2:$V$4,DK255,1) &amp; " - " &amp; 19,AO255-VLOOKUP(BI255,NyLi1E!$L$2:$V$4,DK255,1) &amp; " - " &amp; AO255+VLOOKUP(BI255,NyLi1E!$L$2:$V$4,DK255,1))),""),"")</f>
        <v/>
      </c>
      <c r="BW255" s="4" t="str">
        <f>IF(AND(ISNUMBER(DK255),DK255&lt;8),IF(AND(ISNUMBER(AP255),ISNUMBER(DK255)),IF(AP255-VLOOKUP(BI255,NyLi1T!$L$2:$V$4,DK255,1)&lt;1,1 &amp; " - " &amp; AP255+VLOOKUP(BI255,NyLi1T!$L$2:$V$4,DK255,1),IF(AP255+VLOOKUP(BI255,NyLi1T!$L$2:$V$4,DK255,1)&gt;19,AP255-VLOOKUP(BI255,NyLi1T!$L$2:$V$4,DK255,1) &amp; " - " &amp; 19,AP255-VLOOKUP(BI255,NyLi1T!$L$2:$V$4,DK255,1) &amp; " - " &amp; AP255+VLOOKUP(BI255,NyLi1T!$L$2:$V$4,DK255,1))),""),"")</f>
        <v/>
      </c>
      <c r="BX255" s="4" t="str">
        <f>IF(AND(ISNUMBER(DK255),DK255&gt;7),IF(AND(ISNUMBER(AQ255),ISNUMBER(DK255)),IF(AQ255-VLOOKUP(BI255,NyLi2R!$L$2:$V$4,DK255,1)&lt;1,1 &amp; " - " &amp; AQ255+VLOOKUP(BI255,NyLi2R!$L$2:$V$4,DK255,1),IF(AQ255+VLOOKUP(BI255,NyLi2R!$L$2:$V$4,DK255,1)&gt;19,AQ255-VLOOKUP(BI255,NyLi2R!$L$2:$V$4,DK255,1) &amp; " - " &amp; 19,AQ255-VLOOKUP(BI255,NyLi2R!$L$2:$V$4,DK255,1) &amp; " - " &amp; AQ255+VLOOKUP(BI255,NyLi2R!$L$2:$V$4,DK255,1))),""),"")</f>
        <v/>
      </c>
      <c r="BY255" s="4" t="str">
        <f>IF(AND(ISNUMBER(DK255),DK255&gt;7),IF(AND(ISNUMBER(AR255),ISNUMBER(DK255)),IF(AR255-VLOOKUP(BI255,NyLi2E!$L$2:$V$4,DK255,1)&lt;1,1 &amp; " - " &amp; AR255+VLOOKUP(BI255,NyLi2E!$L$2:$V$4,DK255,1),IF(AR255+VLOOKUP(BI255,NyLi2E!$L$2:$V$4,DK255,1)&gt;19,AR255-VLOOKUP(BI255,NyLi2E!$L$2:$V$4,DK255,1) &amp; " - " &amp; 19,AR255-VLOOKUP(BI255,NyLi2E!$L$2:$V$4,DK255,1) &amp; " - " &amp; AR255+VLOOKUP(BI255,NyLi2E!$L$2:$V$4,DK255,1))),""),"")</f>
        <v/>
      </c>
      <c r="BZ255" s="4" t="str">
        <f>IF(AND(ISNUMBER(DK255),DK255&gt;7),IF(AND(ISNUMBER(AS255),ISNUMBER(DK255)),IF(AS255-VLOOKUP(BI255,NyLi2T!$L$2:$V$4,DK255,1)&lt;1,1 &amp; " - " &amp; AS255+VLOOKUP(BI255,NyLi2T!$L$2:$V$4,DK255,1),IF(AS255+VLOOKUP(BI255,NyLi2T!$L$2:$V$4,DK255,1)&gt;19,AS255-VLOOKUP(BI255,NyLi2T!$L$2:$V$4,DK255,1) &amp; " - " &amp; 19,AS255-VLOOKUP(BI255,NyLi2T!$L$2:$V$4,DK255,1) &amp; " - " &amp; AS255+VLOOKUP(BI255,NyLi2T!$L$2:$V$4,DK255,1))),""),"")</f>
        <v/>
      </c>
      <c r="CA255" s="4" t="str">
        <f>IF(AND(ISNUMBER(DK255),DK255&lt;8),IF(AND(ISNUMBER(AT255),ISNUMBER(DK255)),IF(AT255-VLOOKUP(BI255,NySs!$L$2:$V$4,DK255,1)&lt;1,1 &amp; " - " &amp; AT255+VLOOKUP(BI255,NySs!$L$2:$V$4,DK255,1),IF(AT255+VLOOKUP(BI255,NySs!$L$2:$V$4,DK255,1)&gt;19,AT255-VLOOKUP(BI255,NySs!$L$2:$V$4,DK255,1) &amp; " - " &amp; 19,AT255-VLOOKUP(BI255,NySs!$L$2:$V$4,DK255,1) &amp; " - " &amp; AT255+VLOOKUP(BI255,NySs!$L$2:$V$4,DK255,1))),""),"")</f>
        <v/>
      </c>
      <c r="CB255" s="4" t="str">
        <f>IF(AND(ISNUMBER(DK255),DK255&lt;9),IF(AND(ISNUMBER(AU255),ISNUMBER(DK255)),IF(AU255-VLOOKUP(BI255,NyEo!$L$2:$V$4,DK255,1)&lt;1,1 &amp; " - " &amp; AU255+VLOOKUP(BI255,NyEo!$L$2:$V$4,DK255,1),IF(AU255+VLOOKUP(BI255,NyEo!$L$2:$V$4,DK255,1)&gt;19,AU255-VLOOKUP(BI255,NyEo!$L$2:$V$4,DK255,1) &amp; " - " &amp; 19,AU255-VLOOKUP(BI255,NyEo!$L$2:$V$4,DK255,1) &amp; " - " &amp; AU255+VLOOKUP(BI255,NyEo!$L$2:$V$4,DK255,1))),""),"")</f>
        <v/>
      </c>
      <c r="CC255" s="4" t="str">
        <f>IF(AND(ISNUMBER(DK255),DK255&gt;7),IF(AND(ISNUMBER(AV255),ISNUMBER(DK255)),IF(AV255-VLOOKUP(BI255,NyHt!$L$2:$V$4,DK255,1)&lt;1,1 &amp; " - " &amp; AV255+VLOOKUP(BI255,NyHt!$L$2:$V$4,DK255,1),IF(AV255+VLOOKUP(BI255,NyHt!$L$2:$V$4,DK255,1)&gt;19,AV255-VLOOKUP(BI255,NyHt!$L$2:$V$4,DK255,1) &amp; " - " &amp; 19,AV255-VLOOKUP(BI255,NyHt!$L$2:$V$4,DK255,1) &amp; " - " &amp; AV255+VLOOKUP(BI255,NyHt!$L$2:$V$4,DK255,1))),""),"")</f>
        <v/>
      </c>
      <c r="CD255" s="4" t="str">
        <f>IF(AND(ISNUMBER(AW255),ISNUMBER(DK255)),IF(AW255-VLOOKUP(BI255,NySiF!$L$2:$V$4,DK255,1)&lt;1,1 &amp; " - " &amp; AW255+VLOOKUP(BI255,NySiF!$L$2:$V$4,DK255,1),IF(AW255+VLOOKUP(BI255,NySiF!$L$2:$V$4,DK255,1)&gt;19,AW255-VLOOKUP(BI255,NySiF!$L$2:$V$4,DK255,1) &amp; " - " &amp; 19,AW255-VLOOKUP(BI255,NySiF!$L$2:$V$4,DK255,1) &amp; " - " &amp; AW255+VLOOKUP(BI255,NySiF!$L$2:$V$4,DK255,1))),"")</f>
        <v/>
      </c>
      <c r="CE255" s="4" t="str">
        <f>IF(AND(ISNUMBER(AX255),ISNUMBER(DK255)),IF(AX255-VLOOKUP(BI255,NySiB!$L$2:$V$4,DK255,1)&lt;1,1 &amp; " - " &amp; AX255+VLOOKUP(BI255,NySiB!$L$2:$V$4,DK255,1),IF(AX255+VLOOKUP(BI255,NySiB!$L$2:$V$4,DK255,1)&gt;19,AX255-VLOOKUP(BI255,NySiB!$L$2:$V$4,DK255,1) &amp; " - " &amp; 19,AX255-VLOOKUP(BI255,NySiB!$L$2:$V$4,DK255,1) &amp; " - " &amp; AX255+VLOOKUP(BI255,NySiB!$L$2:$V$4,DK255,1))),"")</f>
        <v/>
      </c>
      <c r="CF255" s="4" t="str">
        <f>IF(AND(ISNUMBER(AY255),ISNUMBER(DK255)),IF(AY255-VLOOKUP(BI255,NySiT!$L$2:$V$4,DK255,1)&lt;1,1 &amp; " - " &amp; AY255+VLOOKUP(BI255,NySiT!$L$2:$V$4,DK255,1),IF(AY255+VLOOKUP(BI255,NySiT!$L$2:$V$4,DK255,1)&gt;19,AY255-VLOOKUP(BI255,NySiT!$L$2:$V$4,DK255,1) &amp; " - " &amp; 19,AY255-VLOOKUP(BI255,NySiT!$L$2:$V$4,DK255,1) &amp; " - " &amp; AY255+VLOOKUP(BI255,NySiT!$L$2:$V$4,DK255,1))),"")</f>
        <v/>
      </c>
      <c r="CG255" s="4" t="str">
        <f>IF(AND(ISNUMBER(AZ255),ISNUMBER(DK255)),IF(AZ255-VLOOKUP(BI255,NyVs!$L$2:$V$4,DK255,1)&lt;1,1 &amp; " - " &amp; AZ255+VLOOKUP(BI255,NyVs!$L$2:$V$4,DK255,1),IF(AZ255+VLOOKUP(BI255,NyVs!$L$2:$V$4,DK255,1)&gt;19,AZ255-VLOOKUP(BI255,NyVs!$L$2:$V$4,DK255,1) &amp; " - " &amp; 19,AZ255-VLOOKUP(BI255,NyVs!$L$2:$V$4,DK255,1) &amp; " - " &amp; AZ255+VLOOKUP(BI255,NyVs!$L$2:$V$4,DK255,1))),"")</f>
        <v/>
      </c>
      <c r="CH255" s="4" t="str">
        <f>IF(AND(ISNUMBER(BA255),ISNUMBER(DK255)),IF(BA255-VLOOKUP(BI255,NyPp!$L$2:$V$4,DK255,1)&lt;1,1 &amp; " - " &amp; BA255+VLOOKUP(BI255,NyPp!$L$2:$V$4,DK255,1),IF(BA255+VLOOKUP(BI255,NyPp!$L$2:$V$4,DK255,1)&gt;19,BA255-VLOOKUP(BI255,NyPp!$L$2:$V$4,DK255,1) &amp; " - " &amp; 19,BA255-VLOOKUP(BI255,NyPp!$L$2:$V$4,DK255,1) &amp; " - " &amp; BA255+VLOOKUP(BI255,NyPp!$L$2:$V$4,DK255,1))),"")</f>
        <v/>
      </c>
      <c r="CI255" s="4" t="str">
        <f>IF(AND(ISNUMBER(BB255),ISNUMBER(DK255)),IF(BB255-VLOOKUP(BI255,NyIGS!$L$2:$V$4,DK255,1)&lt;40,40 &amp; " - " &amp; BB255+VLOOKUP(BI255,NyIGS!$L$2:$V$4,DK255,1),IF(BB255+VLOOKUP(BI255,NyIGS!$L$2:$V$4,DK255,1)&gt;160,BB255-VLOOKUP(BI255,NyIGS!$L$2:$V$4,DK255,1) &amp; " - " &amp; 160,BB255-VLOOKUP(BI255,NyIGS!$L$2:$V$4,DK255,1) &amp; " - " &amp; BB255+VLOOKUP(BI255,NyIGS!$L$2:$V$4,DK255,1))),"")</f>
        <v/>
      </c>
      <c r="CJ255" s="4" t="str">
        <f>IF(AND(ISNUMBER(BC255),ISNUMBER(DK255)),IF(BC255-VLOOKUP(BI255,NyIRS!$L$2:$V$4,DK255,1)&lt;40,40 &amp; " - " &amp; BC255+VLOOKUP(BI255,NyIRS!$L$2:$V$4,DK255,1),IF(BC255+VLOOKUP(BI255,NyIRS!$L$2:$V$4,DK255,1)&gt;160,BC255-VLOOKUP(BI255,NyIRS!$L$2:$V$4,DK255,1) &amp; " - " &amp; 160,BC255-VLOOKUP(BI255,NyIRS!$L$2:$V$4,DK255,1) &amp; " - " &amp; BC255+VLOOKUP(BI255,NyIRS!$L$2:$V$4,DK255,1))),"")</f>
        <v/>
      </c>
      <c r="CK255" s="4" t="str">
        <f>IF(AND(ISNUMBER(BD255),ISNUMBER(DK255)),IF(BD255-VLOOKUP(BI255,NyIES!$L$2:$V$4,DK255,1)&lt;40,40 &amp; " - " &amp; BD255+VLOOKUP(BI255,NyIES!$L$2:$V$4,DK255,1),IF(BD255+VLOOKUP(BI255,NyIES!$L$2:$V$4,DK255,1)&gt;160,BD255-VLOOKUP(BI255,NyIES!$L$2:$V$4,DK255,1) &amp; " - " &amp; 160,BD255-VLOOKUP(BI255,NyIES!$L$2:$V$4,DK255,1) &amp; " - " &amp; BD255+VLOOKUP(BI255,NyIES!$L$2:$V$4,DK255,1))),"")</f>
        <v/>
      </c>
      <c r="CL255" s="4" t="str">
        <f>IF(AND(ISNUMBER(BE255),ISNUMBER(DK255)),IF(BE255-VLOOKUP(BI255,NyISI!$L$2:$V$4,DK255,1)&lt;40,40 &amp; " - " &amp; BE255+VLOOKUP(BI255,NyISI!$L$2:$V$4,DK255,1),IF(BE255+VLOOKUP(BI255,NyISI!$L$2:$V$4,DK255,1)&gt;160,BE255-VLOOKUP(BI255,NyISI!$L$2:$V$4,DK255,1) &amp; " - " &amp; 160,BE255-VLOOKUP(BI255,NyISI!$L$2:$V$4,DK255,1) &amp; " - " &amp; BE255+VLOOKUP(BI255,NyISI!$L$2:$V$4,DK255,1))),"")</f>
        <v/>
      </c>
      <c r="CM255" s="4" t="str">
        <f>IF(AND(ISNUMBER(DK255),DK255&lt;8),IF(AND(ISNUMBER(BF255),ISNUMBER(DK255)),IF(BF255-VLOOKUP(BI255,NyISS!$L$2:$V$4,DK255,1)&lt;40,40 &amp; " - " &amp; BF255+VLOOKUP(BI255,NyISS!$L$2:$V$4,DK255,1),IF(BF255+VLOOKUP(BI255,NyISS!$L$2:$V$4,DK255,1)&gt;160,BF255-VLOOKUP(BI255,NyISS!$L$2:$V$4,DK255,1) &amp; " - " &amp; 160,BF255-VLOOKUP(BI255,NyISS!$L$2:$V$4,DK255,1) &amp; " - " &amp; BF255+VLOOKUP(BI255,NyISS!$L$2:$V$4,DK255,1))),""),"")</f>
        <v/>
      </c>
      <c r="CN255" s="4" t="str">
        <f>IF(AND(ISNUMBER(DK255),DK255&gt;7),IF(AND(ISNUMBER(BG255),ISNUMBER(DK255)),IF(BG255-VLOOKUP(BI255,NyISM!$L$2:$V$4,DK255,1)&lt;40,40 &amp; " - " &amp; BG255+VLOOKUP(BI255,NyISM!$L$2:$V$4,DK255,1),IF(BG255+VLOOKUP(BI255,NyISM!$L$2:$V$4,DK255,1)&gt;160,BG255-VLOOKUP(BI255,NyISM!$L$2:$V$4,DK255,1) &amp; " - " &amp; 160,BG255-VLOOKUP(BI255,NyISM!$L$2:$V$4,DK255,1) &amp; " - " &amp; BG255+VLOOKUP(BI255,NyISM!$L$2:$V$4,DK255,1))),""),"")</f>
        <v/>
      </c>
      <c r="CO255" s="4" t="str">
        <f>IF(AND(ISNUMBER(BH255),ISNUMBER(DK255)),IF(BH255-VLOOKUP(BI255,NyIAM!$L$2:$V$4,DK255,1)&lt;40,40 &amp; " - " &amp; BH255+VLOOKUP(BI255,NyIAM!$L$2:$V$4,DK255,1),IF(BH255+VLOOKUP(BI255,NyIAM!$L$2:$V$4,DK255,1)&gt;160,BH255-VLOOKUP(BI255,NyIAM!$L$2:$V$4,DK255,1) &amp; " - " &amp; 160,BH255-VLOOKUP(BI255,NyIAM!$L$2:$V$4,DK255,1) &amp; " - " &amp; BH255+VLOOKUP(BI255,NyIAM!$L$2:$V$4,DK255,1))),"")</f>
        <v/>
      </c>
      <c r="CP255" s="4" t="str">
        <f>IF(AF255="","",IF(AND(ISNUMBER(AF255),ISNUMBER(DK255)),IF(VLOOKUP(AF255,NyOm!$A$2:$K$30,DK255,1)=1,"Onormalt få ord",IF(VLOOKUP(AF255,NyOm!$A$2:$K$30,DK255,1)=2,"Färre antal ord än normalt",IF(VLOOKUP(AF255,NyOm!$A$2:$K$30,DK255,1)=3,"Normalt antal ord","")))))</f>
        <v/>
      </c>
      <c r="CQ255" s="4" t="str">
        <f>IF(AB255="","",IF(AND(ISNUMBER(AB255),ISNUMBER(DK255)),IF(VLOOKUP(AB255,NyPbTid!$A$2:$K$218,DK255,1)=1,"Onormalt lång tidsåtgång",IF(VLOOKUP(AB255,NyPbTid!$A$2:$K$218,DK255,1)=2,"Långsammare än normalt",IF(VLOOKUP(AB255,NyPbTid!$A$2:$K$218,DK255,1)=3,"Normal tidsåtgång","")))))</f>
        <v/>
      </c>
      <c r="CR255" s="4" t="str">
        <f>IF(AC255="","",IF(AND(ISNUMBER(AC255),ISNUMBER(DK255)),IF(VLOOKUP(AC255,NyPbFel!$A$2:$K$18,DK255,1)=1,"Onormalt antal fel",IF(VLOOKUP(AC255,NyPbFel!$A$2:$K$18,DK255,1)=2,"Fler fel än normalt",IF(VLOOKUP(AC255,NyPbFel!$A$2:$K$18,DK255,1)=3,"Normalt antal fel","")))))</f>
        <v/>
      </c>
      <c r="CS255" s="4" t="str">
        <f t="shared" si="72"/>
        <v/>
      </c>
      <c r="CT255" s="4" t="str">
        <f>IF(OR(ISNUMBER(CS255),CS255="0**"),IF(ISNUMBER(CS255),CS255/ABS(CS255)*VLOOKUP(1,SignDiff!$A$3:$K$4,DK255,1),VLOOKUP(1,SignDiff!$A$3:$K$4,DK255,1)),"")</f>
        <v/>
      </c>
      <c r="CU255" s="4" t="str">
        <f>IF(OR(ISNUMBER(CS255),CS255="0**"),IF(ISNUMBER(CS255),CS255/ABS(CS255)*VLOOKUP(1,SignDiff!$A$7:$K$8,DK255,1),VLOOKUP(1,SignDiff!$A$7:$K$8,DK255,1)),"")</f>
        <v/>
      </c>
      <c r="CV255" s="4" t="str">
        <f t="shared" si="73"/>
        <v/>
      </c>
      <c r="CW255" s="4" t="str">
        <f t="shared" si="74"/>
        <v/>
      </c>
      <c r="CX255" s="4" t="str">
        <f>IF(OR(ISNUMBER(CS255),CS255="0**"),IF(CS255="0**",VLOOKUP(0,'IRS-IES'!$A$2:$C$43,2,1),IF(CS255&lt;0,VLOOKUP(ABS(CS255),'IRS-IES'!$A$2:$C$43,2,1),VLOOKUP(ABS(CS255),'IRS-IES'!$A$2:$C$43,3,1))),"")</f>
        <v/>
      </c>
      <c r="CY255" s="4" t="str">
        <f t="shared" si="75"/>
        <v/>
      </c>
      <c r="CZ255" s="4" t="str">
        <f>IF(OR(ISNUMBER(CY255),CY255="0**"),IF(ISNUMBER(CY255),CY255/ABS(CY255)*VLOOKUP(2,SignDiff!$A$3:$K$4,DK255,1),VLOOKUP(2,SignDiff!$A$3:$K$4,DK255,1)),"")</f>
        <v/>
      </c>
      <c r="DA255" s="4" t="str">
        <f>IF(OR(ISNUMBER(CY255),CY255="0**"),IF(ISNUMBER(CY255),CY255/ABS(CY255)*VLOOKUP(2,SignDiff!$A$7:$K$8,DK255,1),VLOOKUP(2,SignDiff!$A$7:$K$8,DK255,1)),"")</f>
        <v/>
      </c>
      <c r="DB255" s="4" t="str">
        <f t="shared" si="76"/>
        <v/>
      </c>
      <c r="DC255" s="4" t="str">
        <f t="shared" si="77"/>
        <v/>
      </c>
      <c r="DD255" s="4" t="str">
        <f>IF(OR(ISNUMBER(CY255),CY255="0**"),IF(CY255="0**",VLOOKUP(0,'ISI-ISS'!$A$2:$C$43,2,1),IF(CY255&lt;0,VLOOKUP(ABS(CY255),'ISI-ISS'!$A$2:$C$43,2,1),VLOOKUP(ABS(CY255),'ISI-ISS'!$A$2:$C$43,3,1))),"")</f>
        <v/>
      </c>
      <c r="DE255" s="4" t="str">
        <f t="shared" si="78"/>
        <v/>
      </c>
      <c r="DF255" s="4" t="str">
        <f>IF(OR(ISNUMBER(DE255),DE255="0**"),IF(ISNUMBER(DE255),DE255/ABS(DE255)*VLOOKUP(2,SignDiff!$A$3:$K$4,DK255,1),VLOOKUP(2,SignDiff!$A$3:$K$4,DK255,1)),"")</f>
        <v/>
      </c>
      <c r="DG255" s="4" t="str">
        <f>IF(OR(ISNUMBER(DE255),DE255="0**"),IF(ISNUMBER(DE255),DE255/ABS(DE255)*VLOOKUP(2,SignDiff!$A$7:$K$8,DK255,1),VLOOKUP(2,SignDiff!$A$7:$K$8,DK255,1)),"")</f>
        <v/>
      </c>
      <c r="DH255" s="4" t="str">
        <f t="shared" si="79"/>
        <v/>
      </c>
      <c r="DI255" s="4" t="str">
        <f t="shared" si="80"/>
        <v/>
      </c>
      <c r="DJ255" s="4" t="str">
        <f>IF(OR(ISNUMBER(DE255),DE255="0**"),IF(DE255="0**",VLOOKUP(0,'ISI-ISM'!$A$2:$C$43,2,1),IF(DE255&lt;0,VLOOKUP(ABS(DE255),'ISI-ISM'!$A$2:$C$43,2,1),VLOOKUP(ABS(DE255),'ISI-ISM'!$A$2:$C$43,3,1))),"")</f>
        <v/>
      </c>
      <c r="DK255" s="4" t="str">
        <f>IF(ISERROR(VLOOKUP(N255,age!$A$2:$C$11,2,1)),"",VLOOKUP(N255,age!$A$2:$C$11,2,1))</f>
        <v/>
      </c>
      <c r="DL255" s="4" t="str">
        <f>IF(ISERROR(VLOOKUP(N255,age!$A$2:$C$11,3,1)),"",VLOOKUP(N255,age!$A$2:$C$11,3,1))</f>
        <v/>
      </c>
      <c r="DM255" s="4">
        <f t="shared" si="67"/>
        <v>0</v>
      </c>
      <c r="DN255" s="4">
        <f t="shared" si="68"/>
        <v>0</v>
      </c>
      <c r="DO255" s="4">
        <f t="shared" si="69"/>
        <v>0</v>
      </c>
      <c r="DP255" s="4">
        <f t="shared" si="70"/>
        <v>0</v>
      </c>
      <c r="DQ255" s="4">
        <f t="shared" si="71"/>
        <v>0</v>
      </c>
      <c r="DR255" s="9" t="str">
        <f t="shared" si="81"/>
        <v/>
      </c>
      <c r="DS255" s="9" t="str">
        <f t="shared" si="82"/>
        <v/>
      </c>
      <c r="DT255" s="9" t="str">
        <f t="shared" si="83"/>
        <v/>
      </c>
      <c r="DU255" s="9" t="str">
        <f t="shared" si="84"/>
        <v/>
      </c>
      <c r="DV255" s="9" t="str">
        <f t="shared" si="85"/>
        <v/>
      </c>
      <c r="DW255" s="9" t="str">
        <f t="shared" si="86"/>
        <v/>
      </c>
      <c r="DX255" s="9" t="str">
        <f t="shared" si="87"/>
        <v/>
      </c>
      <c r="DY255" s="9" t="str">
        <f>IF(AND(ISNUMBER(AJ255),ISNUMBER(DK255)),IF(AJ255-VLOOKUP(BI255,NyFi!$L$2:$V$4,DK255,1)&lt;1,1,AJ255-VLOOKUP(BI255,NyFi!$L$2:$V$4,DK255,1)),"")</f>
        <v/>
      </c>
      <c r="DZ255" s="9" t="str">
        <f>IF(AND(ISNUMBER(DK255),DK255&lt;8),IF(AND(ISNUMBER(AK255),ISNUMBER(DK255)),IF(AK255-VLOOKUP(BI255,NyGs!$L$2:$V$4,DK255,1)&lt;1,1,AK255-VLOOKUP(BI255,NyGs!$L$2:$V$4,DK255,1)),""),"")</f>
        <v/>
      </c>
      <c r="EA255" s="9" t="str">
        <f>IF(AND(ISNUMBER(AL255),ISNUMBER(DK255)),IF(AL255-VLOOKUP(BI255,NyRm!$L$2:$V$4,DK255,1)&lt;1,1,AL255-VLOOKUP(BI255,NyRm!$L$2:$V$4,DK255,1)),"")</f>
        <v/>
      </c>
      <c r="EB255" s="9" t="str">
        <f>IF(AND(ISNUMBER(AM255),ISNUMBER(DK255)),IF(AM255-VLOOKUP(BI255,NyFm!$L$2:$V$4,DK255,1)&lt;1,1,AM255-VLOOKUP(BI255,NyFm!$L$2:$V$4,DK255,1)),"")</f>
        <v/>
      </c>
      <c r="EC255" s="9" t="str">
        <f>IF(AND(ISNUMBER(DK255),DK255&lt;8),IF(AND(ISNUMBER(AN255),ISNUMBER(DK255)),IF(AN255-VLOOKUP(BI255,NyLi1R!$L$2:$V$4,DK255,1)&lt;1,1,AN255-VLOOKUP(BI255,NyLi1R!$L$2:$V$4,DK255,1)),""),"")</f>
        <v/>
      </c>
      <c r="ED255" s="9" t="str">
        <f>IF(AND(ISNUMBER(DK255),DK255&lt;8),IF(AND(ISNUMBER(AO255),ISNUMBER(DK255)),IF(AO255-VLOOKUP(BI255,NyLi1E!$L$2:$V$4,DK255,1)&lt;1,1,AO255-VLOOKUP(BI255,NyLi1E!$L$2:$V$4,DK255,1)),""),"")</f>
        <v/>
      </c>
      <c r="EE255" s="9" t="str">
        <f>IF(AND(ISNUMBER(DK255),DK255&lt;8),IF(AND(ISNUMBER(AP255),ISNUMBER(DK255)),IF(AP255-VLOOKUP(BI255,NyLi1T!$L$2:$V$4,DK255,1)&lt;1,1,AP255-VLOOKUP(BI255,NyLi1T!$L$2:$V$4,DK255,1)),""),"")</f>
        <v/>
      </c>
      <c r="EF255" s="9" t="str">
        <f>IF(AND(ISNUMBER(DK255),DK255&gt;7),IF(AND(ISNUMBER(AQ255),ISNUMBER(DK255)),IF(AQ255-VLOOKUP(BI255,NyLi2R!$L$2:$V$4,DK255,1)&lt;1,1,AQ255-VLOOKUP(BI255,NyLi2R!$L$2:$V$4,DK255,1)),""),"")</f>
        <v/>
      </c>
      <c r="EG255" s="9" t="str">
        <f>IF(AND(ISNUMBER(DK255),DK255&gt;7),IF(AND(ISNUMBER(AR255),ISNUMBER(DK255)),IF(AR255-VLOOKUP(BI255,NyLi2E!$L$2:$V$4,DK255,1)&lt;1,1,AR255-VLOOKUP(BI255,NyLi2E!$L$2:$V$4,DK255,1)),""),"")</f>
        <v/>
      </c>
      <c r="EH255" s="9" t="str">
        <f>IF(AND(ISNUMBER(DK255),DK255&gt;7),IF(AND(ISNUMBER(AS255),ISNUMBER(DK255)),IF(AS255-VLOOKUP(BI255,NyLi2T!$L$2:$V$4,DK255,1)&lt;1,1,AS255-VLOOKUP(BI255,NyLi2T!$L$2:$V$4,DK255,1)),""),"")</f>
        <v/>
      </c>
      <c r="EI255" s="9" t="str">
        <f>IF(AND(ISNUMBER(DK255),DK255&lt;8),IF(AND(ISNUMBER(AT255),ISNUMBER(DK255)),IF(AT255-VLOOKUP(BI255,NySs!$L$2:$V$4,DK255,1)&lt;1,1,AT255-VLOOKUP(BI255,NySs!$L$2:$V$4,DK255,1)),""),"")</f>
        <v/>
      </c>
      <c r="EJ255" s="9" t="str">
        <f>IF(AND(ISNUMBER(DK255),DK255&lt;9),IF(AND(ISNUMBER(AU255),ISNUMBER(DK255)),IF(AU255-VLOOKUP(BI255,NyEo!$L$2:$V$4,DK255,1)&lt;1,1,AU255-VLOOKUP(BI255,NyEo!$L$2:$V$4,DK255,1)),""),"")</f>
        <v/>
      </c>
      <c r="EK255" s="9" t="str">
        <f>IF(AND(ISNUMBER(DK255),DK255&gt;7),IF(AND(ISNUMBER(AV255),ISNUMBER(DK255)),IF(AV255-VLOOKUP(BI255,NyHt!$L$2:$V$4,DK255,1)&lt;1,1,AV255-VLOOKUP(BI255,NyHt!$L$2:$V$4,DK255,1)),""),"")</f>
        <v/>
      </c>
      <c r="EL255" s="9" t="str">
        <f>IF(AND(ISNUMBER(AW255),ISNUMBER(DK255)),IF(AW255-VLOOKUP(BI255,NySiF!$L$2:$V$4,DK255,1)&lt;1,1,AW255-VLOOKUP(BI255,NySiF!$L$2:$V$4,DK255,1)),"")</f>
        <v/>
      </c>
      <c r="EM255" s="9" t="str">
        <f>IF(AND(ISNUMBER(AX255),ISNUMBER(DK255)),IF(AX255-VLOOKUP(BI255,NySiB!$L$2:$V$4,DK255,1)&lt;1,1,AX255-VLOOKUP(BI255,NySiB!$L$2:$V$4,DK255,1)),"")</f>
        <v/>
      </c>
      <c r="EN255" s="9" t="str">
        <f>IF(AND(ISNUMBER(AY255),ISNUMBER(DK255)),IF(AY255-VLOOKUP(BI255,NySiT!$L$2:$V$4,DK255,1)&lt;1,1,AY255-VLOOKUP(BI255,NySiT!$L$2:$V$4,DK255,1)),"")</f>
        <v/>
      </c>
      <c r="EO255" s="9" t="str">
        <f>IF(AND(ISNUMBER(AZ255),ISNUMBER(DK255)),IF(AZ255-VLOOKUP(BI255,NyVs!$L$2:$V$4,DK255,1)&lt;1,1,AZ255-VLOOKUP(BI255,NyVs!$L$2:$V$4,DK255,1)),"")</f>
        <v/>
      </c>
      <c r="EP255" s="9" t="str">
        <f>IF(AND(ISNUMBER(BA255),ISNUMBER(DK255)),IF(BA255-VLOOKUP(BI255,NyPp!$L$2:$V$4,DK255,1)&lt;1,1,BA255-VLOOKUP(BI255,NyPp!$L$2:$V$4,DK255,1)),"")</f>
        <v/>
      </c>
      <c r="EQ255" s="9" t="str">
        <f>IF(AND(ISNUMBER(BB255),ISNUMBER(DK255)),IF(BB255-VLOOKUP(BI255,NyIGS!$L$2:$V$4,DK255,1)&lt;40,40,BB255-VLOOKUP(BI255,NyIGS!$L$2:$V$4,DK255,1)),"")</f>
        <v/>
      </c>
      <c r="ER255" s="9" t="str">
        <f>IF(AND(ISNUMBER(BC255),ISNUMBER(DK255)),IF(BC255-VLOOKUP(BI255,NyIRS!$L$2:$V$4,DK255,1)&lt;40,40,BC255-VLOOKUP(BI255,NyIRS!$L$2:$V$4,DK255,1)),"")</f>
        <v/>
      </c>
      <c r="ES255" s="9" t="str">
        <f>IF(AND(ISNUMBER(BD255),ISNUMBER(DK255)),IF(BD255-VLOOKUP(BI255,NyIES!$L$2:$V$4,DK255,1)&lt;40,40,BD255-VLOOKUP(BI255,NyIES!$L$2:$V$4,DK255,1)),"")</f>
        <v/>
      </c>
      <c r="ET255" s="9" t="str">
        <f>IF(AND(ISNUMBER(BE255),ISNUMBER(DK255)),IF(BE255-VLOOKUP(BI255,NyISI!$L$2:$V$4,DK255,1)&lt;40,40,BE255-VLOOKUP(BI255,NyISI!$L$2:$V$4,DK255,1)),"")</f>
        <v/>
      </c>
      <c r="EU255" s="9" t="str">
        <f>IF(AND(ISNUMBER(DK255),DK255&lt;8),IF(AND(ISNUMBER(BF255),ISNUMBER(DK255)),IF(BF255-VLOOKUP(BI255,NyISS!$L$2:$V$4,DK255,1)&lt;40,40,BF255-VLOOKUP(BI255,NyISS!$L$2:$V$4,DK255,1)),""),"")</f>
        <v/>
      </c>
      <c r="EV255" s="9" t="str">
        <f>IF(AND(ISNUMBER(DK255),DK255&gt;7),IF(AND(ISNUMBER(BG255),ISNUMBER(DK255)),IF(BG255-VLOOKUP(BI255,NyISM!$L$2:$V$4,DK255,1)&lt;40,40,BG255-VLOOKUP(BI255,NyISM!$L$2:$V$4,DK255,1)),""),"")</f>
        <v/>
      </c>
      <c r="EW255" s="9" t="str">
        <f>IF(AND(ISNUMBER(BH255),ISNUMBER(DK255)),IF(BH255-VLOOKUP(BI255,NyIAM!$L$2:$V$4,DK255,1)&lt;40,40,BH255-VLOOKUP(BI255,NyIAM!$L$2:$V$4,DK255,1)),"")</f>
        <v/>
      </c>
      <c r="EX255" s="9" t="str">
        <f>IF(AND(ISNUMBER(AJ255),ISNUMBER(DK255)),IF(AJ255+VLOOKUP(BI255,NyFi!$L$2:$V$4,DK255,1)&gt;19,19,AJ255+VLOOKUP(BI255,NyFi!$L$2:$V$4,DK255,1)),"")</f>
        <v/>
      </c>
      <c r="EY255" s="9" t="str">
        <f>IF(AND(ISNUMBER(DK255),DK255&lt;8),IF(AND(ISNUMBER(AK255),ISNUMBER(DK255)),IF(AK255+VLOOKUP(BI255,NyGs!$L$2:$V$4,DK255,1)&gt;19,19,AK255+VLOOKUP(BI255,NyGs!$L$2:$V$4,DK255,1)),""),"")</f>
        <v/>
      </c>
      <c r="EZ255" s="9" t="str">
        <f>IF(AND(ISNUMBER(AL255),ISNUMBER(DK255)),IF(AL255+VLOOKUP(BI255,NyRm!$L$2:$V$4,DK255,1)&gt;19,19,AL255+VLOOKUP(BI255,NyRm!$L$2:$V$4,DK255,1)),"")</f>
        <v/>
      </c>
      <c r="FA255" s="9" t="str">
        <f>IF(AND(ISNUMBER(AM255),ISNUMBER(DK255)),IF(AM255+VLOOKUP(BI255,NyFm!$L$2:$V$4,DK255,1)&gt;19,19,AM255+VLOOKUP(BI255,NyFm!$L$2:$V$4,DK255,1)),"")</f>
        <v/>
      </c>
      <c r="FB255" s="9" t="str">
        <f>IF(AND(ISNUMBER(DK255),DK255&lt;8),IF(AND(ISNUMBER(AN255),ISNUMBER(DK255)),IF(AN255+VLOOKUP(BI255,NyLi1R!$L$2:$V$4,DK255,1)&gt;19,19,AN255+VLOOKUP(BI255,NyLi1R!$L$2:$V$4,DK255,1)),""),"")</f>
        <v/>
      </c>
      <c r="FC255" s="9" t="str">
        <f>IF(AND(ISNUMBER(DK255),DK255&lt;8),IF(AND(ISNUMBER(AO255),ISNUMBER(DK255)),IF(AO255+VLOOKUP(BI255,NyLi1E!$L$2:$V$4,DK255,1)&gt;19,19,AO255+VLOOKUP(BI255,NyLi1E!$L$2:$V$4,DK255,1)),""),"")</f>
        <v/>
      </c>
      <c r="FD255" s="9" t="str">
        <f>IF(AND(ISNUMBER(DK255),DK255&lt;8),IF(AND(ISNUMBER(AP255),ISNUMBER(DK255)),IF(AP255+VLOOKUP(BI255,NyLi1T!$L$2:$V$4,DK255,1)&gt;19,19,AP255+VLOOKUP(BI255,NyLi1T!$L$2:$V$4,DK255,1)),""),"")</f>
        <v/>
      </c>
      <c r="FE255" s="9" t="str">
        <f>IF(AND(ISNUMBER(DK255),DK255&gt;7),IF(AND(ISNUMBER(AQ255),ISNUMBER(DK255)),IF(AQ255+VLOOKUP(BI255,NyLi2R!$L$2:$V$4,DK255,1)&gt;19,19,AQ255+VLOOKUP(BI255,NyLi2R!$L$2:$V$4,DK255,1)),""),"")</f>
        <v/>
      </c>
      <c r="FF255" s="9" t="str">
        <f>IF(AND(ISNUMBER(DK255),DK255&gt;7),IF(AND(ISNUMBER(AR255),ISNUMBER(DK255)),IF(AR255+VLOOKUP(BI255,NyLi2E!$L$2:$V$4,DK255,1)&gt;19,19,AR255+VLOOKUP(BI255,NyLi2E!$L$2:$V$4,DK255,1)),""),"")</f>
        <v/>
      </c>
      <c r="FG255" s="9" t="str">
        <f>IF(AND(ISNUMBER(DK255),DK255&gt;7),IF(AND(ISNUMBER(AS255),ISNUMBER(DK255)),IF(AS255+VLOOKUP(BI255,NyLi2T!$L$2:$V$4,DK255,1)&gt;19,19,AS255+VLOOKUP(BI255,NyLi2T!$L$2:$V$4,DK255,1)),""),"")</f>
        <v/>
      </c>
      <c r="FH255" s="9" t="str">
        <f>IF(AND(ISNUMBER(DK255),DK255&lt;8),IF(AND(ISNUMBER(AT255),ISNUMBER(DK255)),IF(AT255+VLOOKUP(BI255,NySs!$L$2:$V$4,DK255,1)&gt;19,19,AT255+VLOOKUP(BI255,NySs!$L$2:$V$4,DK255,1)),""),"")</f>
        <v/>
      </c>
      <c r="FI255" s="9" t="str">
        <f>IF(AND(ISNUMBER(DK255),DK255&lt;9),IF(AND(ISNUMBER(AU255),ISNUMBER(DK255)),IF(AU255+VLOOKUP(BI255,NyEo!$L$2:$V$4,DK255,1)&gt;19,19,AU255+VLOOKUP(BI255,NyEo!$L$2:$V$4,DK255,1)),""),"")</f>
        <v/>
      </c>
      <c r="FJ255" s="9" t="str">
        <f>IF(AND(ISNUMBER(DK255),DK255&gt;7),IF(AND(ISNUMBER(AV255),ISNUMBER(DK255)),IF(AV255+VLOOKUP(BI255,NyHt!$L$2:$V$4,DK255,1)&gt;19,19,AV255+VLOOKUP(BI255,NyHt!$L$2:$V$4,DK255,1)),""),"")</f>
        <v/>
      </c>
      <c r="FK255" s="9" t="str">
        <f>IF(AND(ISNUMBER(AW255),ISNUMBER(DK255)),IF(AW255+VLOOKUP(BI255,NySiF!$L$2:$V$4,DK255,1)&gt;19,19,AW255+VLOOKUP(BI255,NySiF!$L$2:$V$4,DK255,1)),"")</f>
        <v/>
      </c>
      <c r="FL255" s="9" t="str">
        <f>IF(AND(ISNUMBER(AX255),ISNUMBER(DK255)),IF(AX255+VLOOKUP(BI255,NySiB!$L$2:$V$4,DK255,1)&gt;19,19,AX255+VLOOKUP(BI255,NySiB!$L$2:$V$4,DK255,1)),"")</f>
        <v/>
      </c>
      <c r="FM255" s="9" t="str">
        <f>IF(AND(ISNUMBER(AY255),ISNUMBER(DK255)),IF(AY255+VLOOKUP(BI255,NySiT!$L$2:$V$4,DK255,1)&gt;19,19,AY255+VLOOKUP(BI255,NySiT!$L$2:$V$4,DK255,1)),"")</f>
        <v/>
      </c>
      <c r="FN255" s="9" t="str">
        <f>IF(AND(ISNUMBER(AZ255),ISNUMBER(DK255)),IF(AZ255+VLOOKUP(BI255,NyVs!$L$2:$V$4,DK255,1)&gt;19,19,AZ255+VLOOKUP(BI255,NyVs!$L$2:$V$4,DK255,1)),"")</f>
        <v/>
      </c>
      <c r="FO255" s="9" t="str">
        <f>IF(AND(ISNUMBER(BA255),ISNUMBER(DK255)),IF(BA255+VLOOKUP(BI255,NyPp!$L$2:$V$4,DK255,1)&gt;19,19,BA255+VLOOKUP(BI255,NyPp!$L$2:$V$4,DK255,1)),"")</f>
        <v/>
      </c>
      <c r="FP255" s="9" t="str">
        <f>IF(AND(ISNUMBER(BB255),ISNUMBER(DK255)),IF(BB255+VLOOKUP(BI255,NyIGS!$L$2:$V$4,DK255,1)&gt;160,160,BB255+VLOOKUP(BI255,NyIGS!$L$2:$V$4,DK255,1)),"")</f>
        <v/>
      </c>
      <c r="FQ255" s="9" t="str">
        <f>IF(AND(ISNUMBER(BC255),ISNUMBER(DK255)),IF(BC255+VLOOKUP(BI255,NyIRS!$L$2:$V$4,DK255,1)&gt;160,160,BC255+VLOOKUP(BI255,NyIRS!$L$2:$V$4,DK255,1)),"")</f>
        <v/>
      </c>
      <c r="FR255" s="9" t="str">
        <f>IF(AND(ISNUMBER(BD255),ISNUMBER(DK255)),IF(BD255+VLOOKUP(BI255,NyIES!$L$2:$V$4,DK255,1)&gt;160,160, BD255+VLOOKUP(BI255,NyIES!$L$2:$V$4,DK255,1)),"")</f>
        <v/>
      </c>
      <c r="FS255" s="9" t="str">
        <f>IF(AND(ISNUMBER(BE255),ISNUMBER(DK255)),IF(BE255+VLOOKUP(BI255,NyISI!$L$2:$V$4,DK255,1)&gt;160,160,BE255+VLOOKUP(BI255,NyISI!$L$2:$V$4,DK255,1)),"")</f>
        <v/>
      </c>
      <c r="FT255" s="9" t="str">
        <f>IF(AND(ISNUMBER(DK255),DK255&lt;8),IF(AND(ISNUMBER(BF255),ISNUMBER(DK255)),IF(BF255+VLOOKUP(BI255,NyISS!$L$2:$V$4,DK255,1)&gt;160,160,BF255+VLOOKUP(BI255,NyISS!$L$2:$V$4,DK255,1)),""),"")</f>
        <v/>
      </c>
      <c r="FU255" s="9" t="str">
        <f>IF(AND(ISNUMBER(DK255),DK255&gt;7),IF(AND(ISNUMBER(BG255),ISNUMBER(DK255)),IF(BG255+VLOOKUP(BI255,NyISM!$L$2:$V$4,DK255,1)&gt;160,160,BG255+VLOOKUP(BI255,NyISM!$L$2:$V$4,DK255,1)),""),"")</f>
        <v/>
      </c>
      <c r="FV255" s="9" t="str">
        <f>IF(AND(ISNUMBER(BH255),ISNUMBER(DK255)),IF(BH255+VLOOKUP(BI255,NyIAM!$L$2:$V$4,DK255,1)&gt;160,160,BH255+VLOOKUP(BI255,NyIAM!$L$2:$V$4,DK255,1)),"")</f>
        <v/>
      </c>
    </row>
    <row r="256" spans="1:178" x14ac:dyDescent="0.2">
      <c r="A256" s="55" t="s">
        <v>344</v>
      </c>
      <c r="B256" s="55"/>
      <c r="C256" s="55"/>
      <c r="D256" s="55"/>
      <c r="E256" s="55"/>
      <c r="F256" s="55"/>
      <c r="G256" s="55"/>
      <c r="H256" s="55"/>
      <c r="I256" s="55"/>
      <c r="J256" s="56"/>
      <c r="K256" s="56"/>
      <c r="L256" s="57"/>
      <c r="M256" s="57"/>
      <c r="N256" s="57"/>
      <c r="O256" s="57"/>
      <c r="P256" s="57"/>
      <c r="Q256" s="57"/>
      <c r="R256" s="57"/>
      <c r="S256" s="57"/>
      <c r="T256" s="57"/>
      <c r="U256" s="57"/>
      <c r="V256" s="57"/>
      <c r="W256" s="57"/>
      <c r="X256" s="57"/>
      <c r="Y256" s="57"/>
      <c r="Z256" s="57"/>
      <c r="AA256" s="57"/>
      <c r="AB256" s="57"/>
      <c r="AC256" s="57"/>
      <c r="AD256" s="57"/>
      <c r="AE256" s="57"/>
      <c r="AF256" s="57"/>
      <c r="AG256" s="57"/>
      <c r="AH256" s="57"/>
      <c r="AI256" s="57"/>
      <c r="AJ256" s="54"/>
    </row>
  </sheetData>
  <sheetProtection password="CA8B" sheet="1" objects="1" scenarios="1" selectLockedCells="1"/>
  <mergeCells count="1">
    <mergeCell ref="O1:V1"/>
  </mergeCells>
  <conditionalFormatting sqref="N6">
    <cfRule type="cellIs" dxfId="7" priority="5" operator="equal">
      <formula>"Ald&gt;12:11"</formula>
    </cfRule>
    <cfRule type="cellIs" dxfId="6" priority="6" operator="equal">
      <formula>"Ald&lt;5:0"</formula>
    </cfRule>
  </conditionalFormatting>
  <conditionalFormatting sqref="N7:N255">
    <cfRule type="cellIs" dxfId="5" priority="1" operator="equal">
      <formula>"Ald&gt;12:11"</formula>
    </cfRule>
    <cfRule type="cellIs" dxfId="4" priority="2" operator="equal">
      <formula>"Ald&lt;5:0"</formula>
    </cfRule>
  </conditionalFormatting>
  <dataValidations count="17">
    <dataValidation type="date" operator="lessThan" allowBlank="1" showInputMessage="1" showErrorMessage="1" errorTitle="Felaktigt datum" error="Felaktigt datum inmatat" sqref="K6:K255">
      <formula1>TODAY()</formula1>
    </dataValidation>
    <dataValidation type="whole" allowBlank="1" showInputMessage="1" showErrorMessage="1" errorTitle="Felaktigt värde" error="Felaktigt värde inmatat. Endast heltal (min = 0; max = 26)." sqref="AE6:AE255">
      <formula1>0</formula1>
      <formula2>26</formula2>
    </dataValidation>
    <dataValidation type="whole" allowBlank="1" showInputMessage="1" showErrorMessage="1" errorTitle="Felaktigt värde" error="Felaktigt värde inmatat. Endast heltal (min = 0; max = 20)." sqref="AD6:AD255">
      <formula1>0</formula1>
      <formula2>20</formula2>
    </dataValidation>
    <dataValidation type="whole" operator="greaterThan" allowBlank="1" showInputMessage="1" showErrorMessage="1" errorTitle="Felaktigt värde" error="Felaktigt värde inmatat. Endast heltal (min = 0)." sqref="AF6:AH255 AC6:AC255">
      <formula1>-1</formula1>
    </dataValidation>
    <dataValidation type="whole" allowBlank="1" showInputMessage="1" showErrorMessage="1" errorTitle="Felaktigt värde" error="Felaktigt värde inmatat. Endast heltal (min = 0; max = 54)." sqref="AA6:AA255">
      <formula1>0</formula1>
      <formula2>54</formula2>
    </dataValidation>
    <dataValidation type="whole" allowBlank="1" showInputMessage="1" showErrorMessage="1" errorTitle="Felaktigt värde" error="Felaktigt värde inmatat. Endast heltal (min = 0; max = 44)." sqref="Z6:Z255">
      <formula1>0</formula1>
      <formula2>44</formula2>
    </dataValidation>
    <dataValidation type="whole" allowBlank="1" showInputMessage="1" showErrorMessage="1" errorTitle="Felaktigt värde" error="Felaktigt värde inmatat. Endast heltal (min = 0; max = 84)." sqref="Y6:Y255">
      <formula1>0</formula1>
      <formula2>84</formula2>
    </dataValidation>
    <dataValidation type="whole" allowBlank="1" showInputMessage="1" showErrorMessage="1" errorTitle="Felaktigt värde" error="Felaktigt värde inmatat. Endast heltal (min = 0; max = 18)." sqref="U6:X255">
      <formula1>0</formula1>
      <formula2>18</formula2>
    </dataValidation>
    <dataValidation type="whole" allowBlank="1" showInputMessage="1" showErrorMessage="1" errorTitle="Felaktigt värde" error="Felaktigt värde inmatat. Endast heltal (min = 0; max = 30)." sqref="T6:T255">
      <formula1>0</formula1>
      <formula2>30</formula2>
    </dataValidation>
    <dataValidation type="whole" allowBlank="1" showInputMessage="1" showErrorMessage="1" errorTitle="Felaktigt värde" error="Felaktigt värde inmatat. Endast heltal (min = 0; max = 14)." sqref="S6:S255">
      <formula1>0</formula1>
      <formula2>14</formula2>
    </dataValidation>
    <dataValidation type="whole" allowBlank="1" showInputMessage="1" showErrorMessage="1" errorTitle="Felaktigt värde" error="Felaktigt värde inmatat. Endast heltal (min = 0; max = 16)." sqref="R6:R255">
      <formula1>0</formula1>
      <formula2>16</formula2>
    </dataValidation>
    <dataValidation type="whole" allowBlank="1" showInputMessage="1" showErrorMessage="1" errorTitle="Felaktigt värde" error="Felaktigt värde inmatat. Endast heltal (min = 0; max = 15)." sqref="Q6:Q255">
      <formula1>0</formula1>
      <formula2>15</formula2>
    </dataValidation>
    <dataValidation type="whole" allowBlank="1" showInputMessage="1" showErrorMessage="1" errorTitle="Felaktigt värde" error="Felaktigt värde inmatat. Endast heltal (min = 0; max = 39)." sqref="P6:P255">
      <formula1>0</formula1>
      <formula2>39</formula2>
    </dataValidation>
    <dataValidation type="whole" allowBlank="1" showInputMessage="1" showErrorMessage="1" errorTitle="Felaktigt värde" error="Felaktigt värde inmatat. Endast heltal (min = 0; max = 38)." sqref="O6:O255">
      <formula1>0</formula1>
      <formula2>38</formula2>
    </dataValidation>
    <dataValidation type="whole" allowBlank="1" showInputMessage="1" showErrorMessage="1" errorTitle="Felaktigt värde" error="Felaktigt värde inmatat. Endast heltal (min = 0; max = 200)." sqref="AI6:AI255">
      <formula1>0</formula1>
      <formula2>200</formula2>
    </dataValidation>
    <dataValidation type="whole" operator="greaterThan" allowBlank="1" showInputMessage="1" showErrorMessage="1" errorTitle="Felaktigt värde" error="Felaktigt värde inmatat. Ange tid i sekunder." sqref="AB6:AB255">
      <formula1>-1</formula1>
    </dataValidation>
    <dataValidation type="date" operator="lessThan" allowBlank="1" showInputMessage="1" showErrorMessage="1" errorTitle="Felaktigt datum" error="Felaktigt datum inmatat" sqref="J6:J255">
      <formula1>TODAY()+1</formula1>
    </dataValidation>
  </dataValidations>
  <pageMargins left="0.7" right="0.7" top="0.75" bottom="0.75" header="0.3" footer="0.3"/>
  <pageSetup paperSize="9" orientation="portrait" r:id="rId1"/>
  <legacy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8">
    <tabColor rgb="FF00FF00"/>
  </sheetPr>
  <dimension ref="A1:V40"/>
  <sheetViews>
    <sheetView workbookViewId="0">
      <selection activeCell="M8" sqref="M8:V9"/>
    </sheetView>
  </sheetViews>
  <sheetFormatPr defaultRowHeight="12.75" x14ac:dyDescent="0.2"/>
  <cols>
    <col min="1" max="11" width="9.140625" style="1"/>
    <col min="12" max="22" width="9.140625" style="4"/>
    <col min="23"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2" t="s">
        <v>62</v>
      </c>
      <c r="M1" s="2" t="s">
        <v>52</v>
      </c>
      <c r="N1" s="2" t="s">
        <v>53</v>
      </c>
      <c r="O1" s="2" t="s">
        <v>54</v>
      </c>
      <c r="P1" s="2" t="s">
        <v>55</v>
      </c>
      <c r="Q1" s="2" t="s">
        <v>56</v>
      </c>
      <c r="R1" s="2" t="s">
        <v>57</v>
      </c>
      <c r="S1" s="2" t="s">
        <v>58</v>
      </c>
      <c r="T1" s="2" t="s">
        <v>59</v>
      </c>
      <c r="U1" s="2" t="s">
        <v>60</v>
      </c>
      <c r="V1" s="2" t="s">
        <v>61</v>
      </c>
    </row>
    <row r="2" spans="1:22" x14ac:dyDescent="0.2">
      <c r="A2" s="4">
        <v>0</v>
      </c>
      <c r="B2" s="4">
        <v>1</v>
      </c>
      <c r="C2" s="4">
        <v>1</v>
      </c>
      <c r="D2" s="4">
        <v>1</v>
      </c>
      <c r="E2" s="4">
        <v>1</v>
      </c>
      <c r="F2" s="4">
        <v>1</v>
      </c>
      <c r="G2" s="4">
        <v>1</v>
      </c>
      <c r="H2" s="4"/>
      <c r="I2" s="4"/>
      <c r="J2" s="4"/>
      <c r="K2" s="4"/>
      <c r="L2" s="2">
        <v>1</v>
      </c>
      <c r="M2" s="2">
        <v>1</v>
      </c>
      <c r="N2" s="2">
        <v>1</v>
      </c>
      <c r="O2" s="2">
        <v>1</v>
      </c>
      <c r="P2" s="2">
        <v>1</v>
      </c>
      <c r="Q2" s="2">
        <v>1</v>
      </c>
      <c r="R2" s="2">
        <v>1</v>
      </c>
      <c r="S2" s="2"/>
      <c r="T2" s="2"/>
      <c r="U2" s="2"/>
      <c r="V2" s="2"/>
    </row>
    <row r="3" spans="1:22" x14ac:dyDescent="0.2">
      <c r="A3" s="4">
        <v>1</v>
      </c>
      <c r="B3" s="4">
        <v>1</v>
      </c>
      <c r="C3" s="4">
        <v>1</v>
      </c>
      <c r="D3" s="4">
        <v>1</v>
      </c>
      <c r="E3" s="4">
        <v>1</v>
      </c>
      <c r="F3" s="4">
        <v>1</v>
      </c>
      <c r="G3" s="4">
        <v>1</v>
      </c>
      <c r="H3" s="4"/>
      <c r="I3" s="4"/>
      <c r="J3" s="4"/>
      <c r="K3" s="4"/>
      <c r="L3" s="2">
        <v>2</v>
      </c>
      <c r="M3" s="2">
        <v>2</v>
      </c>
      <c r="N3" s="2">
        <v>2</v>
      </c>
      <c r="O3" s="2">
        <v>2</v>
      </c>
      <c r="P3" s="2">
        <v>2</v>
      </c>
      <c r="Q3" s="2">
        <v>2</v>
      </c>
      <c r="R3" s="2">
        <v>2</v>
      </c>
      <c r="S3" s="2"/>
      <c r="T3" s="2"/>
      <c r="U3" s="2"/>
      <c r="V3" s="2"/>
    </row>
    <row r="4" spans="1:22" x14ac:dyDescent="0.2">
      <c r="A4" s="4">
        <v>2</v>
      </c>
      <c r="B4" s="4">
        <v>1</v>
      </c>
      <c r="C4" s="4">
        <v>1</v>
      </c>
      <c r="D4" s="4">
        <v>1</v>
      </c>
      <c r="E4" s="4">
        <v>1</v>
      </c>
      <c r="F4" s="4">
        <v>1</v>
      </c>
      <c r="G4" s="4">
        <v>1</v>
      </c>
      <c r="H4" s="4"/>
      <c r="I4" s="4"/>
      <c r="J4" s="4"/>
      <c r="K4" s="4"/>
      <c r="L4" s="2"/>
      <c r="M4" s="2"/>
      <c r="N4" s="2"/>
      <c r="O4" s="2"/>
      <c r="P4" s="2"/>
      <c r="Q4" s="2"/>
      <c r="R4" s="2"/>
      <c r="S4" s="2"/>
      <c r="T4" s="2"/>
      <c r="U4" s="2"/>
      <c r="V4" s="2"/>
    </row>
    <row r="5" spans="1:22" x14ac:dyDescent="0.2">
      <c r="A5" s="4">
        <v>3</v>
      </c>
      <c r="B5" s="4">
        <v>1</v>
      </c>
      <c r="C5" s="4">
        <v>1</v>
      </c>
      <c r="D5" s="4">
        <v>1</v>
      </c>
      <c r="E5" s="4">
        <v>1</v>
      </c>
      <c r="F5" s="4">
        <v>1</v>
      </c>
      <c r="G5" s="4">
        <v>1</v>
      </c>
      <c r="H5" s="4"/>
      <c r="I5" s="4"/>
      <c r="J5" s="4"/>
      <c r="K5" s="4"/>
    </row>
    <row r="6" spans="1:22" x14ac:dyDescent="0.2">
      <c r="A6" s="4">
        <v>4</v>
      </c>
      <c r="B6" s="4">
        <v>2</v>
      </c>
      <c r="C6" s="4">
        <v>2</v>
      </c>
      <c r="D6" s="4">
        <v>2</v>
      </c>
      <c r="E6" s="4">
        <v>2</v>
      </c>
      <c r="F6" s="4">
        <v>2</v>
      </c>
      <c r="G6" s="4">
        <v>2</v>
      </c>
      <c r="H6" s="4"/>
      <c r="I6" s="4"/>
      <c r="J6" s="4"/>
      <c r="K6" s="4"/>
    </row>
    <row r="7" spans="1:22" x14ac:dyDescent="0.2">
      <c r="A7" s="4">
        <v>5</v>
      </c>
      <c r="B7" s="4">
        <v>2</v>
      </c>
      <c r="C7" s="4">
        <v>2</v>
      </c>
      <c r="D7" s="4">
        <v>2</v>
      </c>
      <c r="E7" s="4">
        <v>2</v>
      </c>
      <c r="F7" s="4">
        <v>2</v>
      </c>
      <c r="G7" s="4">
        <v>2</v>
      </c>
      <c r="H7" s="4"/>
      <c r="I7" s="4"/>
      <c r="J7" s="4"/>
      <c r="K7" s="4"/>
    </row>
    <row r="8" spans="1:22" x14ac:dyDescent="0.2">
      <c r="A8" s="4">
        <v>6</v>
      </c>
      <c r="B8" s="4">
        <v>3</v>
      </c>
      <c r="C8" s="4">
        <v>3</v>
      </c>
      <c r="D8" s="4">
        <v>3</v>
      </c>
      <c r="E8" s="4">
        <v>3</v>
      </c>
      <c r="F8" s="4">
        <v>3</v>
      </c>
      <c r="G8" s="4">
        <v>3</v>
      </c>
      <c r="H8" s="4"/>
      <c r="I8" s="4"/>
      <c r="J8" s="4"/>
      <c r="K8" s="4"/>
      <c r="M8" s="2"/>
      <c r="N8" s="2"/>
      <c r="O8" s="2"/>
      <c r="P8" s="2"/>
      <c r="Q8" s="2"/>
      <c r="R8" s="2"/>
      <c r="S8" s="2"/>
      <c r="T8" s="2"/>
      <c r="U8" s="2"/>
      <c r="V8" s="2"/>
    </row>
    <row r="9" spans="1:22" x14ac:dyDescent="0.2">
      <c r="A9" s="4">
        <v>7</v>
      </c>
      <c r="B9" s="4">
        <v>3</v>
      </c>
      <c r="C9" s="4">
        <v>3</v>
      </c>
      <c r="D9" s="4">
        <v>3</v>
      </c>
      <c r="E9" s="4">
        <v>3</v>
      </c>
      <c r="F9" s="4">
        <v>3</v>
      </c>
      <c r="G9" s="4">
        <v>3</v>
      </c>
      <c r="H9" s="4"/>
      <c r="I9" s="4"/>
      <c r="J9" s="4"/>
      <c r="K9" s="4"/>
      <c r="M9" s="2"/>
      <c r="N9" s="2"/>
      <c r="O9" s="2"/>
      <c r="P9" s="2"/>
      <c r="Q9" s="2"/>
      <c r="R9" s="2"/>
      <c r="S9" s="2"/>
      <c r="T9" s="2"/>
      <c r="U9" s="2"/>
      <c r="V9" s="2"/>
    </row>
    <row r="10" spans="1:22" x14ac:dyDescent="0.2">
      <c r="A10" s="4">
        <v>8</v>
      </c>
      <c r="B10" s="4">
        <v>4</v>
      </c>
      <c r="C10" s="4">
        <v>4</v>
      </c>
      <c r="D10" s="4">
        <v>4</v>
      </c>
      <c r="E10" s="4">
        <v>4</v>
      </c>
      <c r="F10" s="4">
        <v>4</v>
      </c>
      <c r="G10" s="4">
        <v>4</v>
      </c>
      <c r="H10" s="4"/>
      <c r="I10" s="4"/>
      <c r="J10" s="4"/>
      <c r="K10" s="4"/>
    </row>
    <row r="11" spans="1:22" x14ac:dyDescent="0.2">
      <c r="A11" s="4">
        <v>9</v>
      </c>
      <c r="B11" s="4">
        <v>4</v>
      </c>
      <c r="C11" s="4">
        <v>4</v>
      </c>
      <c r="D11" s="4">
        <v>4</v>
      </c>
      <c r="E11" s="4">
        <v>4</v>
      </c>
      <c r="F11" s="4">
        <v>4</v>
      </c>
      <c r="G11" s="4">
        <v>4</v>
      </c>
      <c r="H11" s="4"/>
      <c r="I11" s="4"/>
      <c r="J11" s="4"/>
      <c r="K11" s="4"/>
    </row>
    <row r="12" spans="1:22" x14ac:dyDescent="0.2">
      <c r="A12" s="4">
        <v>10</v>
      </c>
      <c r="B12" s="4">
        <v>5</v>
      </c>
      <c r="C12" s="4">
        <v>5</v>
      </c>
      <c r="D12" s="4">
        <v>5</v>
      </c>
      <c r="E12" s="4">
        <v>5</v>
      </c>
      <c r="F12" s="4">
        <v>5</v>
      </c>
      <c r="G12" s="4">
        <v>5</v>
      </c>
      <c r="H12" s="4"/>
      <c r="I12" s="4"/>
      <c r="J12" s="4"/>
      <c r="K12" s="4"/>
    </row>
    <row r="13" spans="1:22" x14ac:dyDescent="0.2">
      <c r="A13" s="4">
        <v>11</v>
      </c>
      <c r="B13" s="4">
        <v>5</v>
      </c>
      <c r="C13" s="4">
        <v>5</v>
      </c>
      <c r="D13" s="4">
        <v>5</v>
      </c>
      <c r="E13" s="4">
        <v>5</v>
      </c>
      <c r="F13" s="4">
        <v>5</v>
      </c>
      <c r="G13" s="4">
        <v>5</v>
      </c>
      <c r="H13" s="4"/>
      <c r="I13" s="4"/>
      <c r="J13" s="4"/>
      <c r="K13" s="4"/>
    </row>
    <row r="14" spans="1:22" x14ac:dyDescent="0.2">
      <c r="A14" s="4">
        <v>12</v>
      </c>
      <c r="B14" s="4">
        <v>6</v>
      </c>
      <c r="C14" s="4">
        <v>6</v>
      </c>
      <c r="D14" s="4">
        <v>6</v>
      </c>
      <c r="E14" s="4">
        <v>6</v>
      </c>
      <c r="F14" s="4">
        <v>6</v>
      </c>
      <c r="G14" s="4">
        <v>6</v>
      </c>
      <c r="H14" s="4"/>
      <c r="I14" s="4"/>
      <c r="J14" s="4"/>
      <c r="K14" s="4"/>
    </row>
    <row r="15" spans="1:22" x14ac:dyDescent="0.2">
      <c r="A15" s="4">
        <v>13</v>
      </c>
      <c r="B15" s="4">
        <v>6</v>
      </c>
      <c r="C15" s="4">
        <v>6</v>
      </c>
      <c r="D15" s="4">
        <v>6</v>
      </c>
      <c r="E15" s="4">
        <v>6</v>
      </c>
      <c r="F15" s="4">
        <v>6</v>
      </c>
      <c r="G15" s="4">
        <v>6</v>
      </c>
      <c r="H15" s="4"/>
      <c r="I15" s="4"/>
      <c r="J15" s="4"/>
      <c r="K15" s="4"/>
    </row>
    <row r="16" spans="1:22" x14ac:dyDescent="0.2">
      <c r="A16" s="4">
        <v>14</v>
      </c>
      <c r="B16" s="4">
        <v>7</v>
      </c>
      <c r="C16" s="4">
        <v>7</v>
      </c>
      <c r="D16" s="4">
        <v>7</v>
      </c>
      <c r="E16" s="4">
        <v>7</v>
      </c>
      <c r="F16" s="4">
        <v>7</v>
      </c>
      <c r="G16" s="4">
        <v>7</v>
      </c>
      <c r="H16" s="4"/>
      <c r="I16" s="4"/>
      <c r="J16" s="4"/>
      <c r="K16" s="4"/>
    </row>
    <row r="17" spans="1:11" x14ac:dyDescent="0.2">
      <c r="A17" s="4">
        <v>15</v>
      </c>
      <c r="B17" s="4">
        <v>7</v>
      </c>
      <c r="C17" s="4">
        <v>7</v>
      </c>
      <c r="D17" s="4">
        <v>7</v>
      </c>
      <c r="E17" s="4">
        <v>7</v>
      </c>
      <c r="F17" s="4">
        <v>7</v>
      </c>
      <c r="G17" s="4">
        <v>7</v>
      </c>
      <c r="H17" s="4"/>
      <c r="I17" s="4"/>
      <c r="J17" s="4"/>
      <c r="K17" s="4"/>
    </row>
    <row r="18" spans="1:11" x14ac:dyDescent="0.2">
      <c r="A18" s="4">
        <v>16</v>
      </c>
      <c r="B18" s="4">
        <v>8</v>
      </c>
      <c r="C18" s="4">
        <v>8</v>
      </c>
      <c r="D18" s="4">
        <v>8</v>
      </c>
      <c r="E18" s="4">
        <v>8</v>
      </c>
      <c r="F18" s="4">
        <v>8</v>
      </c>
      <c r="G18" s="4">
        <v>8</v>
      </c>
      <c r="H18" s="4"/>
      <c r="I18" s="4"/>
      <c r="J18" s="4"/>
      <c r="K18" s="4"/>
    </row>
    <row r="19" spans="1:11" x14ac:dyDescent="0.2">
      <c r="A19" s="4">
        <v>17</v>
      </c>
      <c r="B19" s="4">
        <v>8</v>
      </c>
      <c r="C19" s="4">
        <v>8</v>
      </c>
      <c r="D19" s="4">
        <v>8</v>
      </c>
      <c r="E19" s="4">
        <v>8</v>
      </c>
      <c r="F19" s="4">
        <v>8</v>
      </c>
      <c r="G19" s="4">
        <v>8</v>
      </c>
      <c r="H19" s="4"/>
      <c r="I19" s="4"/>
      <c r="J19" s="4"/>
      <c r="K19" s="4"/>
    </row>
    <row r="20" spans="1:11" x14ac:dyDescent="0.2">
      <c r="A20" s="4">
        <v>18</v>
      </c>
      <c r="B20" s="4">
        <v>9</v>
      </c>
      <c r="C20" s="4">
        <v>9</v>
      </c>
      <c r="D20" s="4">
        <v>9</v>
      </c>
      <c r="E20" s="4">
        <v>9</v>
      </c>
      <c r="F20" s="4">
        <v>9</v>
      </c>
      <c r="G20" s="4">
        <v>9</v>
      </c>
      <c r="H20" s="4"/>
      <c r="I20" s="4"/>
      <c r="J20" s="4"/>
      <c r="K20" s="4"/>
    </row>
    <row r="21" spans="1:11" x14ac:dyDescent="0.2">
      <c r="A21" s="4">
        <v>19</v>
      </c>
      <c r="B21" s="4">
        <v>9</v>
      </c>
      <c r="C21" s="4">
        <v>9</v>
      </c>
      <c r="D21" s="4">
        <v>9</v>
      </c>
      <c r="E21" s="4">
        <v>9</v>
      </c>
      <c r="F21" s="4">
        <v>9</v>
      </c>
      <c r="G21" s="4">
        <v>9</v>
      </c>
      <c r="H21" s="4"/>
      <c r="I21" s="4"/>
      <c r="J21" s="4"/>
      <c r="K21" s="4"/>
    </row>
    <row r="22" spans="1:11" x14ac:dyDescent="0.2">
      <c r="A22" s="4">
        <v>20</v>
      </c>
      <c r="B22" s="4">
        <v>10</v>
      </c>
      <c r="C22" s="4">
        <v>10</v>
      </c>
      <c r="D22" s="4">
        <v>10</v>
      </c>
      <c r="E22" s="4">
        <v>10</v>
      </c>
      <c r="F22" s="4">
        <v>10</v>
      </c>
      <c r="G22" s="4">
        <v>10</v>
      </c>
      <c r="H22" s="4"/>
      <c r="I22" s="4"/>
      <c r="J22" s="4"/>
      <c r="K22" s="4"/>
    </row>
    <row r="23" spans="1:11" x14ac:dyDescent="0.2">
      <c r="A23" s="4">
        <v>21</v>
      </c>
      <c r="B23" s="4">
        <v>11</v>
      </c>
      <c r="C23" s="4">
        <v>10</v>
      </c>
      <c r="D23" s="4">
        <v>10</v>
      </c>
      <c r="E23" s="4">
        <v>10</v>
      </c>
      <c r="F23" s="4">
        <v>10</v>
      </c>
      <c r="G23" s="4">
        <v>10</v>
      </c>
      <c r="H23" s="4"/>
      <c r="I23" s="4"/>
      <c r="J23" s="4"/>
      <c r="K23" s="4"/>
    </row>
    <row r="24" spans="1:11" x14ac:dyDescent="0.2">
      <c r="A24" s="4">
        <v>22</v>
      </c>
      <c r="B24" s="4">
        <v>11</v>
      </c>
      <c r="C24" s="4">
        <v>11</v>
      </c>
      <c r="D24" s="4">
        <v>11</v>
      </c>
      <c r="E24" s="4">
        <v>11</v>
      </c>
      <c r="F24" s="4">
        <v>11</v>
      </c>
      <c r="G24" s="4">
        <v>11</v>
      </c>
      <c r="H24" s="4"/>
      <c r="I24" s="4"/>
      <c r="J24" s="4"/>
      <c r="K24" s="4"/>
    </row>
    <row r="25" spans="1:11" x14ac:dyDescent="0.2">
      <c r="A25" s="4">
        <v>23</v>
      </c>
      <c r="B25" s="4">
        <v>12</v>
      </c>
      <c r="C25" s="4">
        <v>11</v>
      </c>
      <c r="D25" s="4">
        <v>11</v>
      </c>
      <c r="E25" s="4">
        <v>11</v>
      </c>
      <c r="F25" s="4">
        <v>11</v>
      </c>
      <c r="G25" s="4">
        <v>11</v>
      </c>
      <c r="H25" s="4"/>
      <c r="I25" s="4"/>
      <c r="J25" s="4"/>
      <c r="K25" s="4"/>
    </row>
    <row r="26" spans="1:11" x14ac:dyDescent="0.2">
      <c r="A26" s="4">
        <v>24</v>
      </c>
      <c r="B26" s="4">
        <v>12</v>
      </c>
      <c r="C26" s="4">
        <v>12</v>
      </c>
      <c r="D26" s="4">
        <v>12</v>
      </c>
      <c r="E26" s="4">
        <v>12</v>
      </c>
      <c r="F26" s="4">
        <v>12</v>
      </c>
      <c r="G26" s="4">
        <v>12</v>
      </c>
      <c r="H26" s="4"/>
      <c r="I26" s="4"/>
      <c r="J26" s="4"/>
      <c r="K26" s="4"/>
    </row>
    <row r="27" spans="1:11" x14ac:dyDescent="0.2">
      <c r="A27" s="4">
        <v>25</v>
      </c>
      <c r="B27" s="4">
        <v>13</v>
      </c>
      <c r="C27" s="4">
        <v>13</v>
      </c>
      <c r="D27" s="4">
        <v>13</v>
      </c>
      <c r="E27" s="4">
        <v>13</v>
      </c>
      <c r="F27" s="4">
        <v>13</v>
      </c>
      <c r="G27" s="4">
        <v>13</v>
      </c>
      <c r="H27" s="4"/>
      <c r="I27" s="4"/>
      <c r="J27" s="4"/>
      <c r="K27" s="4"/>
    </row>
    <row r="28" spans="1:11" x14ac:dyDescent="0.2">
      <c r="A28" s="4">
        <v>26</v>
      </c>
      <c r="B28" s="4">
        <v>13</v>
      </c>
      <c r="C28" s="4">
        <v>13</v>
      </c>
      <c r="D28" s="4">
        <v>13</v>
      </c>
      <c r="E28" s="4">
        <v>13</v>
      </c>
      <c r="F28" s="4">
        <v>13</v>
      </c>
      <c r="G28" s="4">
        <v>13</v>
      </c>
      <c r="H28" s="4"/>
      <c r="I28" s="4"/>
      <c r="J28" s="4"/>
      <c r="K28" s="4"/>
    </row>
    <row r="29" spans="1:11" x14ac:dyDescent="0.2">
      <c r="A29" s="4">
        <v>27</v>
      </c>
      <c r="B29" s="4">
        <v>14</v>
      </c>
      <c r="C29" s="4">
        <v>14</v>
      </c>
      <c r="D29" s="4">
        <v>14</v>
      </c>
      <c r="E29" s="4">
        <v>14</v>
      </c>
      <c r="F29" s="4">
        <v>14</v>
      </c>
      <c r="G29" s="4">
        <v>14</v>
      </c>
      <c r="H29" s="4"/>
      <c r="I29" s="4"/>
      <c r="J29" s="4"/>
      <c r="K29" s="4"/>
    </row>
    <row r="30" spans="1:11" x14ac:dyDescent="0.2">
      <c r="A30" s="4">
        <v>28</v>
      </c>
      <c r="B30" s="4">
        <v>14</v>
      </c>
      <c r="C30" s="4">
        <v>14</v>
      </c>
      <c r="D30" s="4">
        <v>14</v>
      </c>
      <c r="E30" s="4">
        <v>14</v>
      </c>
      <c r="F30" s="4">
        <v>14</v>
      </c>
      <c r="G30" s="4">
        <v>14</v>
      </c>
      <c r="H30" s="4"/>
      <c r="I30" s="4"/>
      <c r="J30" s="4"/>
      <c r="K30" s="4"/>
    </row>
    <row r="31" spans="1:11" x14ac:dyDescent="0.2">
      <c r="A31" s="4">
        <v>29</v>
      </c>
      <c r="B31" s="4">
        <v>15</v>
      </c>
      <c r="C31" s="4">
        <v>15</v>
      </c>
      <c r="D31" s="4">
        <v>15</v>
      </c>
      <c r="E31" s="4">
        <v>15</v>
      </c>
      <c r="F31" s="4">
        <v>15</v>
      </c>
      <c r="G31" s="4">
        <v>15</v>
      </c>
      <c r="H31" s="4"/>
      <c r="I31" s="4"/>
      <c r="J31" s="4"/>
      <c r="K31" s="4"/>
    </row>
    <row r="32" spans="1:11" x14ac:dyDescent="0.2">
      <c r="A32" s="4">
        <v>30</v>
      </c>
      <c r="B32" s="4">
        <v>15</v>
      </c>
      <c r="C32" s="4">
        <v>15</v>
      </c>
      <c r="D32" s="4">
        <v>15</v>
      </c>
      <c r="E32" s="4">
        <v>15</v>
      </c>
      <c r="F32" s="4">
        <v>15</v>
      </c>
      <c r="G32" s="4">
        <v>15</v>
      </c>
      <c r="H32" s="4"/>
      <c r="I32" s="4"/>
      <c r="J32" s="4"/>
      <c r="K32" s="4"/>
    </row>
    <row r="33" spans="1:11" x14ac:dyDescent="0.2">
      <c r="A33" s="4">
        <v>31</v>
      </c>
      <c r="B33" s="4">
        <v>16</v>
      </c>
      <c r="C33" s="4">
        <v>16</v>
      </c>
      <c r="D33" s="4">
        <v>16</v>
      </c>
      <c r="E33" s="4">
        <v>16</v>
      </c>
      <c r="F33" s="4">
        <v>16</v>
      </c>
      <c r="G33" s="4">
        <v>16</v>
      </c>
      <c r="H33" s="4"/>
      <c r="I33" s="4"/>
      <c r="J33" s="4"/>
      <c r="K33" s="4"/>
    </row>
    <row r="34" spans="1:11" x14ac:dyDescent="0.2">
      <c r="A34" s="4">
        <v>32</v>
      </c>
      <c r="B34" s="4">
        <v>16</v>
      </c>
      <c r="C34" s="4">
        <v>16</v>
      </c>
      <c r="D34" s="4">
        <v>16</v>
      </c>
      <c r="E34" s="4">
        <v>16</v>
      </c>
      <c r="F34" s="4">
        <v>16</v>
      </c>
      <c r="G34" s="4">
        <v>16</v>
      </c>
      <c r="H34" s="4"/>
      <c r="I34" s="4"/>
      <c r="J34" s="4"/>
      <c r="K34" s="4"/>
    </row>
    <row r="35" spans="1:11" x14ac:dyDescent="0.2">
      <c r="A35" s="4">
        <v>33</v>
      </c>
      <c r="B35" s="4">
        <v>17</v>
      </c>
      <c r="C35" s="4">
        <v>17</v>
      </c>
      <c r="D35" s="4">
        <v>17</v>
      </c>
      <c r="E35" s="4">
        <v>17</v>
      </c>
      <c r="F35" s="4">
        <v>17</v>
      </c>
      <c r="G35" s="4">
        <v>17</v>
      </c>
      <c r="H35" s="4"/>
      <c r="I35" s="4"/>
      <c r="J35" s="4"/>
      <c r="K35" s="4"/>
    </row>
    <row r="36" spans="1:11" x14ac:dyDescent="0.2">
      <c r="A36" s="4">
        <v>34</v>
      </c>
      <c r="B36" s="4">
        <v>17</v>
      </c>
      <c r="C36" s="4">
        <v>17</v>
      </c>
      <c r="D36" s="4">
        <v>17</v>
      </c>
      <c r="E36" s="4">
        <v>17</v>
      </c>
      <c r="F36" s="4">
        <v>17</v>
      </c>
      <c r="G36" s="4">
        <v>17</v>
      </c>
      <c r="H36" s="4"/>
      <c r="I36" s="4"/>
      <c r="J36" s="4"/>
      <c r="K36" s="4"/>
    </row>
    <row r="37" spans="1:11" x14ac:dyDescent="0.2">
      <c r="A37" s="4">
        <v>35</v>
      </c>
      <c r="B37" s="4">
        <v>18</v>
      </c>
      <c r="C37" s="4">
        <v>18</v>
      </c>
      <c r="D37" s="4">
        <v>18</v>
      </c>
      <c r="E37" s="4">
        <v>18</v>
      </c>
      <c r="F37" s="4">
        <v>18</v>
      </c>
      <c r="G37" s="4">
        <v>18</v>
      </c>
      <c r="H37" s="4"/>
      <c r="I37" s="4"/>
      <c r="J37" s="4"/>
      <c r="K37" s="4"/>
    </row>
    <row r="38" spans="1:11" x14ac:dyDescent="0.2">
      <c r="A38" s="4">
        <v>36</v>
      </c>
      <c r="B38" s="4">
        <v>18</v>
      </c>
      <c r="C38" s="4">
        <v>18</v>
      </c>
      <c r="D38" s="4">
        <v>18</v>
      </c>
      <c r="E38" s="4">
        <v>18</v>
      </c>
      <c r="F38" s="4">
        <v>18</v>
      </c>
      <c r="G38" s="4">
        <v>18</v>
      </c>
      <c r="H38" s="4"/>
      <c r="I38" s="4"/>
      <c r="J38" s="4"/>
      <c r="K38" s="4"/>
    </row>
    <row r="39" spans="1:11" x14ac:dyDescent="0.2">
      <c r="A39" s="4">
        <v>37</v>
      </c>
      <c r="B39" s="4">
        <v>19</v>
      </c>
      <c r="C39" s="4">
        <v>19</v>
      </c>
      <c r="D39" s="4">
        <v>19</v>
      </c>
      <c r="E39" s="4">
        <v>19</v>
      </c>
      <c r="F39" s="4">
        <v>19</v>
      </c>
      <c r="G39" s="4">
        <v>19</v>
      </c>
      <c r="H39" s="4"/>
      <c r="I39" s="4"/>
      <c r="J39" s="4"/>
      <c r="K39" s="4"/>
    </row>
    <row r="40" spans="1:11" x14ac:dyDescent="0.2">
      <c r="A40" s="4">
        <v>38</v>
      </c>
      <c r="B40" s="4">
        <v>19</v>
      </c>
      <c r="C40" s="4">
        <v>19</v>
      </c>
      <c r="D40" s="4">
        <v>19</v>
      </c>
      <c r="E40" s="4">
        <v>19</v>
      </c>
      <c r="F40" s="4">
        <v>19</v>
      </c>
      <c r="G40" s="4">
        <v>19</v>
      </c>
      <c r="H40" s="4"/>
      <c r="I40" s="4"/>
      <c r="J40" s="4"/>
      <c r="K40" s="4"/>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19">
    <tabColor rgb="FF00FF00"/>
  </sheetPr>
  <dimension ref="A1:V40"/>
  <sheetViews>
    <sheetView workbookViewId="0">
      <selection activeCell="M8" sqref="M8:V9"/>
    </sheetView>
  </sheetViews>
  <sheetFormatPr defaultRowHeight="12.75" x14ac:dyDescent="0.2"/>
  <cols>
    <col min="1" max="11" width="9.140625" style="1"/>
    <col min="12" max="22" width="9.140625" style="4"/>
    <col min="23"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2" t="s">
        <v>62</v>
      </c>
      <c r="M1" s="2" t="s">
        <v>52</v>
      </c>
      <c r="N1" s="2" t="s">
        <v>53</v>
      </c>
      <c r="O1" s="2" t="s">
        <v>54</v>
      </c>
      <c r="P1" s="2" t="s">
        <v>55</v>
      </c>
      <c r="Q1" s="2" t="s">
        <v>56</v>
      </c>
      <c r="R1" s="2" t="s">
        <v>57</v>
      </c>
      <c r="S1" s="2" t="s">
        <v>58</v>
      </c>
      <c r="T1" s="2" t="s">
        <v>59</v>
      </c>
      <c r="U1" s="2" t="s">
        <v>60</v>
      </c>
      <c r="V1" s="2" t="s">
        <v>61</v>
      </c>
    </row>
    <row r="2" spans="1:22" x14ac:dyDescent="0.2">
      <c r="A2" s="4">
        <v>0</v>
      </c>
      <c r="B2" s="4"/>
      <c r="C2" s="4"/>
      <c r="D2" s="4"/>
      <c r="E2" s="4"/>
      <c r="F2" s="4"/>
      <c r="G2" s="4"/>
      <c r="H2" s="4">
        <v>1</v>
      </c>
      <c r="I2" s="4">
        <v>1</v>
      </c>
      <c r="J2" s="4">
        <v>1</v>
      </c>
      <c r="K2" s="4">
        <v>1</v>
      </c>
      <c r="L2" s="2">
        <v>1</v>
      </c>
      <c r="M2" s="2"/>
      <c r="N2" s="2"/>
      <c r="O2" s="2"/>
      <c r="P2" s="2"/>
      <c r="Q2" s="2"/>
      <c r="R2" s="2"/>
      <c r="S2" s="2">
        <v>1</v>
      </c>
      <c r="T2" s="2">
        <v>1</v>
      </c>
      <c r="U2" s="2">
        <v>1</v>
      </c>
      <c r="V2" s="2">
        <v>1</v>
      </c>
    </row>
    <row r="3" spans="1:22" x14ac:dyDescent="0.2">
      <c r="A3" s="4">
        <v>1</v>
      </c>
      <c r="B3" s="4"/>
      <c r="C3" s="4"/>
      <c r="D3" s="4"/>
      <c r="E3" s="4"/>
      <c r="F3" s="4"/>
      <c r="G3" s="4"/>
      <c r="H3" s="4">
        <v>1</v>
      </c>
      <c r="I3" s="4">
        <v>1</v>
      </c>
      <c r="J3" s="4">
        <v>1</v>
      </c>
      <c r="K3" s="4">
        <v>1</v>
      </c>
      <c r="L3" s="2">
        <v>2</v>
      </c>
      <c r="M3" s="2"/>
      <c r="N3" s="2"/>
      <c r="O3" s="2"/>
      <c r="P3" s="2"/>
      <c r="Q3" s="2"/>
      <c r="R3" s="2"/>
      <c r="S3" s="2">
        <v>2</v>
      </c>
      <c r="T3" s="2">
        <v>2</v>
      </c>
      <c r="U3" s="2">
        <v>2</v>
      </c>
      <c r="V3" s="2">
        <v>2</v>
      </c>
    </row>
    <row r="4" spans="1:22" x14ac:dyDescent="0.2">
      <c r="A4" s="4">
        <v>2</v>
      </c>
      <c r="B4" s="4"/>
      <c r="C4" s="4"/>
      <c r="D4" s="4"/>
      <c r="E4" s="4"/>
      <c r="F4" s="4"/>
      <c r="G4" s="4"/>
      <c r="H4" s="4">
        <v>1</v>
      </c>
      <c r="I4" s="4">
        <v>1</v>
      </c>
      <c r="J4" s="4">
        <v>1</v>
      </c>
      <c r="K4" s="4">
        <v>1</v>
      </c>
      <c r="L4" s="2"/>
      <c r="M4" s="2"/>
      <c r="N4" s="2"/>
      <c r="O4" s="2"/>
      <c r="P4" s="2"/>
      <c r="Q4" s="2"/>
      <c r="R4" s="2"/>
      <c r="S4" s="2"/>
      <c r="T4" s="2"/>
      <c r="U4" s="2"/>
      <c r="V4" s="2"/>
    </row>
    <row r="5" spans="1:22" x14ac:dyDescent="0.2">
      <c r="A5" s="4">
        <v>3</v>
      </c>
      <c r="B5" s="4"/>
      <c r="C5" s="4"/>
      <c r="D5" s="4"/>
      <c r="E5" s="4"/>
      <c r="F5" s="4"/>
      <c r="G5" s="4"/>
      <c r="H5" s="4">
        <v>1</v>
      </c>
      <c r="I5" s="4">
        <v>1</v>
      </c>
      <c r="J5" s="4">
        <v>1</v>
      </c>
      <c r="K5" s="4">
        <v>1</v>
      </c>
    </row>
    <row r="6" spans="1:22" x14ac:dyDescent="0.2">
      <c r="A6" s="4">
        <v>4</v>
      </c>
      <c r="B6" s="4"/>
      <c r="C6" s="4"/>
      <c r="D6" s="4"/>
      <c r="E6" s="4"/>
      <c r="F6" s="4"/>
      <c r="G6" s="4"/>
      <c r="H6" s="4">
        <v>2</v>
      </c>
      <c r="I6" s="4">
        <v>2</v>
      </c>
      <c r="J6" s="4">
        <v>2</v>
      </c>
      <c r="K6" s="4">
        <v>2</v>
      </c>
    </row>
    <row r="7" spans="1:22" x14ac:dyDescent="0.2">
      <c r="A7" s="4">
        <v>5</v>
      </c>
      <c r="B7" s="4"/>
      <c r="C7" s="4"/>
      <c r="D7" s="4"/>
      <c r="E7" s="4"/>
      <c r="F7" s="4"/>
      <c r="G7" s="4"/>
      <c r="H7" s="4">
        <v>2</v>
      </c>
      <c r="I7" s="4">
        <v>2</v>
      </c>
      <c r="J7" s="4">
        <v>2</v>
      </c>
      <c r="K7" s="4">
        <v>2</v>
      </c>
    </row>
    <row r="8" spans="1:22" x14ac:dyDescent="0.2">
      <c r="A8" s="4">
        <v>6</v>
      </c>
      <c r="B8" s="4"/>
      <c r="C8" s="4"/>
      <c r="D8" s="4"/>
      <c r="E8" s="4"/>
      <c r="F8" s="4"/>
      <c r="G8" s="4"/>
      <c r="H8" s="4">
        <v>3</v>
      </c>
      <c r="I8" s="4">
        <v>3</v>
      </c>
      <c r="J8" s="4">
        <v>3</v>
      </c>
      <c r="K8" s="4">
        <v>3</v>
      </c>
      <c r="M8" s="2"/>
      <c r="N8" s="2"/>
      <c r="O8" s="2"/>
      <c r="P8" s="2"/>
      <c r="Q8" s="2"/>
      <c r="R8" s="2"/>
      <c r="S8" s="2"/>
      <c r="T8" s="2"/>
      <c r="U8" s="2"/>
      <c r="V8" s="2"/>
    </row>
    <row r="9" spans="1:22" x14ac:dyDescent="0.2">
      <c r="A9" s="4">
        <v>7</v>
      </c>
      <c r="B9" s="4"/>
      <c r="C9" s="4"/>
      <c r="D9" s="4"/>
      <c r="E9" s="4"/>
      <c r="F9" s="4"/>
      <c r="G9" s="4"/>
      <c r="H9" s="4">
        <v>3</v>
      </c>
      <c r="I9" s="4">
        <v>3</v>
      </c>
      <c r="J9" s="4">
        <v>3</v>
      </c>
      <c r="K9" s="4">
        <v>3</v>
      </c>
      <c r="M9" s="2"/>
      <c r="N9" s="2"/>
      <c r="O9" s="2"/>
      <c r="P9" s="2"/>
      <c r="Q9" s="2"/>
      <c r="R9" s="2"/>
      <c r="S9" s="2"/>
      <c r="T9" s="2"/>
      <c r="U9" s="2"/>
      <c r="V9" s="2"/>
    </row>
    <row r="10" spans="1:22" x14ac:dyDescent="0.2">
      <c r="A10" s="4">
        <v>8</v>
      </c>
      <c r="B10" s="4"/>
      <c r="C10" s="4"/>
      <c r="D10" s="4"/>
      <c r="E10" s="4"/>
      <c r="F10" s="4"/>
      <c r="G10" s="4"/>
      <c r="H10" s="4">
        <v>4</v>
      </c>
      <c r="I10" s="4">
        <v>4</v>
      </c>
      <c r="J10" s="4">
        <v>4</v>
      </c>
      <c r="K10" s="4">
        <v>4</v>
      </c>
    </row>
    <row r="11" spans="1:22" x14ac:dyDescent="0.2">
      <c r="A11" s="4">
        <v>9</v>
      </c>
      <c r="B11" s="4"/>
      <c r="C11" s="4"/>
      <c r="D11" s="4"/>
      <c r="E11" s="4"/>
      <c r="F11" s="4"/>
      <c r="G11" s="4"/>
      <c r="H11" s="4">
        <v>4</v>
      </c>
      <c r="I11" s="4">
        <v>4</v>
      </c>
      <c r="J11" s="4">
        <v>4</v>
      </c>
      <c r="K11" s="4">
        <v>4</v>
      </c>
    </row>
    <row r="12" spans="1:22" x14ac:dyDescent="0.2">
      <c r="A12" s="4">
        <v>10</v>
      </c>
      <c r="B12" s="4"/>
      <c r="C12" s="4"/>
      <c r="D12" s="4"/>
      <c r="E12" s="4"/>
      <c r="F12" s="4"/>
      <c r="G12" s="4"/>
      <c r="H12" s="4">
        <v>5</v>
      </c>
      <c r="I12" s="4">
        <v>5</v>
      </c>
      <c r="J12" s="4">
        <v>5</v>
      </c>
      <c r="K12" s="4">
        <v>5</v>
      </c>
    </row>
    <row r="13" spans="1:22" x14ac:dyDescent="0.2">
      <c r="A13" s="4">
        <v>11</v>
      </c>
      <c r="B13" s="4"/>
      <c r="C13" s="4"/>
      <c r="D13" s="4"/>
      <c r="E13" s="4"/>
      <c r="F13" s="4"/>
      <c r="G13" s="4"/>
      <c r="H13" s="4">
        <v>5</v>
      </c>
      <c r="I13" s="4">
        <v>5</v>
      </c>
      <c r="J13" s="4">
        <v>5</v>
      </c>
      <c r="K13" s="4">
        <v>5</v>
      </c>
    </row>
    <row r="14" spans="1:22" x14ac:dyDescent="0.2">
      <c r="A14" s="4">
        <v>12</v>
      </c>
      <c r="B14" s="4"/>
      <c r="C14" s="4"/>
      <c r="D14" s="4"/>
      <c r="E14" s="4"/>
      <c r="F14" s="4"/>
      <c r="G14" s="4"/>
      <c r="H14" s="4">
        <v>6</v>
      </c>
      <c r="I14" s="4">
        <v>6</v>
      </c>
      <c r="J14" s="4">
        <v>6</v>
      </c>
      <c r="K14" s="4">
        <v>6</v>
      </c>
    </row>
    <row r="15" spans="1:22" x14ac:dyDescent="0.2">
      <c r="A15" s="4">
        <v>13</v>
      </c>
      <c r="B15" s="4"/>
      <c r="C15" s="4"/>
      <c r="D15" s="4"/>
      <c r="E15" s="4"/>
      <c r="F15" s="4"/>
      <c r="G15" s="4"/>
      <c r="H15" s="4">
        <v>6</v>
      </c>
      <c r="I15" s="4">
        <v>6</v>
      </c>
      <c r="J15" s="4">
        <v>6</v>
      </c>
      <c r="K15" s="4">
        <v>6</v>
      </c>
    </row>
    <row r="16" spans="1:22" x14ac:dyDescent="0.2">
      <c r="A16" s="4">
        <v>14</v>
      </c>
      <c r="B16" s="4"/>
      <c r="C16" s="4"/>
      <c r="D16" s="4"/>
      <c r="E16" s="4"/>
      <c r="F16" s="4"/>
      <c r="G16" s="4"/>
      <c r="H16" s="4">
        <v>7</v>
      </c>
      <c r="I16" s="4">
        <v>7</v>
      </c>
      <c r="J16" s="4">
        <v>7</v>
      </c>
      <c r="K16" s="4">
        <v>7</v>
      </c>
    </row>
    <row r="17" spans="1:11" x14ac:dyDescent="0.2">
      <c r="A17" s="4">
        <v>15</v>
      </c>
      <c r="B17" s="4"/>
      <c r="C17" s="4"/>
      <c r="D17" s="4"/>
      <c r="E17" s="4"/>
      <c r="F17" s="4"/>
      <c r="G17" s="4"/>
      <c r="H17" s="4">
        <v>7</v>
      </c>
      <c r="I17" s="4">
        <v>7</v>
      </c>
      <c r="J17" s="4">
        <v>7</v>
      </c>
      <c r="K17" s="4">
        <v>7</v>
      </c>
    </row>
    <row r="18" spans="1:11" x14ac:dyDescent="0.2">
      <c r="A18" s="4">
        <v>16</v>
      </c>
      <c r="B18" s="4"/>
      <c r="C18" s="4"/>
      <c r="D18" s="4"/>
      <c r="E18" s="4"/>
      <c r="F18" s="4"/>
      <c r="G18" s="4"/>
      <c r="H18" s="4">
        <v>8</v>
      </c>
      <c r="I18" s="4">
        <v>8</v>
      </c>
      <c r="J18" s="4">
        <v>8</v>
      </c>
      <c r="K18" s="4">
        <v>8</v>
      </c>
    </row>
    <row r="19" spans="1:11" x14ac:dyDescent="0.2">
      <c r="A19" s="4">
        <v>17</v>
      </c>
      <c r="B19" s="4"/>
      <c r="C19" s="4"/>
      <c r="D19" s="4"/>
      <c r="E19" s="4"/>
      <c r="F19" s="4"/>
      <c r="G19" s="4"/>
      <c r="H19" s="4">
        <v>8</v>
      </c>
      <c r="I19" s="4">
        <v>8</v>
      </c>
      <c r="J19" s="4">
        <v>8</v>
      </c>
      <c r="K19" s="4">
        <v>8</v>
      </c>
    </row>
    <row r="20" spans="1:11" x14ac:dyDescent="0.2">
      <c r="A20" s="4">
        <v>18</v>
      </c>
      <c r="B20" s="4"/>
      <c r="C20" s="4"/>
      <c r="D20" s="4"/>
      <c r="E20" s="4"/>
      <c r="F20" s="4"/>
      <c r="G20" s="4"/>
      <c r="H20" s="4">
        <v>9</v>
      </c>
      <c r="I20" s="4">
        <v>9</v>
      </c>
      <c r="J20" s="4">
        <v>9</v>
      </c>
      <c r="K20" s="4">
        <v>9</v>
      </c>
    </row>
    <row r="21" spans="1:11" x14ac:dyDescent="0.2">
      <c r="A21" s="4">
        <v>19</v>
      </c>
      <c r="B21" s="4"/>
      <c r="C21" s="4"/>
      <c r="D21" s="4"/>
      <c r="E21" s="4"/>
      <c r="F21" s="4"/>
      <c r="G21" s="4"/>
      <c r="H21" s="4">
        <v>9</v>
      </c>
      <c r="I21" s="4">
        <v>9</v>
      </c>
      <c r="J21" s="4">
        <v>9</v>
      </c>
      <c r="K21" s="4">
        <v>9</v>
      </c>
    </row>
    <row r="22" spans="1:11" x14ac:dyDescent="0.2">
      <c r="A22" s="4">
        <v>20</v>
      </c>
      <c r="B22" s="4"/>
      <c r="C22" s="4"/>
      <c r="D22" s="4"/>
      <c r="E22" s="4"/>
      <c r="F22" s="4"/>
      <c r="G22" s="4"/>
      <c r="H22" s="4">
        <v>10</v>
      </c>
      <c r="I22" s="4">
        <v>10</v>
      </c>
      <c r="J22" s="4">
        <v>10</v>
      </c>
      <c r="K22" s="4">
        <v>10</v>
      </c>
    </row>
    <row r="23" spans="1:11" x14ac:dyDescent="0.2">
      <c r="A23" s="4">
        <v>21</v>
      </c>
      <c r="B23" s="4"/>
      <c r="C23" s="4"/>
      <c r="D23" s="4"/>
      <c r="E23" s="4"/>
      <c r="F23" s="4"/>
      <c r="G23" s="4"/>
      <c r="H23" s="4">
        <v>10</v>
      </c>
      <c r="I23" s="4">
        <v>10</v>
      </c>
      <c r="J23" s="4">
        <v>10</v>
      </c>
      <c r="K23" s="4">
        <v>10</v>
      </c>
    </row>
    <row r="24" spans="1:11" x14ac:dyDescent="0.2">
      <c r="A24" s="4">
        <v>22</v>
      </c>
      <c r="B24" s="4"/>
      <c r="C24" s="4"/>
      <c r="D24" s="4"/>
      <c r="E24" s="4"/>
      <c r="F24" s="4"/>
      <c r="G24" s="4"/>
      <c r="H24" s="4">
        <v>11</v>
      </c>
      <c r="I24" s="4">
        <v>11</v>
      </c>
      <c r="J24" s="4">
        <v>11</v>
      </c>
      <c r="K24" s="4">
        <v>11</v>
      </c>
    </row>
    <row r="25" spans="1:11" x14ac:dyDescent="0.2">
      <c r="A25" s="4">
        <v>23</v>
      </c>
      <c r="B25" s="4"/>
      <c r="C25" s="4"/>
      <c r="D25" s="4"/>
      <c r="E25" s="4"/>
      <c r="F25" s="4"/>
      <c r="G25" s="4"/>
      <c r="H25" s="4">
        <v>12</v>
      </c>
      <c r="I25" s="4">
        <v>12</v>
      </c>
      <c r="J25" s="4">
        <v>12</v>
      </c>
      <c r="K25" s="4">
        <v>12</v>
      </c>
    </row>
    <row r="26" spans="1:11" x14ac:dyDescent="0.2">
      <c r="A26" s="4">
        <v>24</v>
      </c>
      <c r="B26" s="4"/>
      <c r="C26" s="4"/>
      <c r="D26" s="4"/>
      <c r="E26" s="4"/>
      <c r="F26" s="4"/>
      <c r="G26" s="4"/>
      <c r="H26" s="4">
        <v>12</v>
      </c>
      <c r="I26" s="4">
        <v>12</v>
      </c>
      <c r="J26" s="4">
        <v>12</v>
      </c>
      <c r="K26" s="4">
        <v>12</v>
      </c>
    </row>
    <row r="27" spans="1:11" x14ac:dyDescent="0.2">
      <c r="A27" s="4">
        <v>25</v>
      </c>
      <c r="B27" s="4"/>
      <c r="C27" s="4"/>
      <c r="D27" s="4"/>
      <c r="E27" s="4"/>
      <c r="F27" s="4"/>
      <c r="G27" s="4"/>
      <c r="H27" s="4">
        <v>13</v>
      </c>
      <c r="I27" s="4">
        <v>13</v>
      </c>
      <c r="J27" s="4">
        <v>13</v>
      </c>
      <c r="K27" s="4">
        <v>13</v>
      </c>
    </row>
    <row r="28" spans="1:11" x14ac:dyDescent="0.2">
      <c r="A28" s="4">
        <v>26</v>
      </c>
      <c r="B28" s="4"/>
      <c r="C28" s="4"/>
      <c r="D28" s="4"/>
      <c r="E28" s="4"/>
      <c r="F28" s="4"/>
      <c r="G28" s="4"/>
      <c r="H28" s="4">
        <v>13</v>
      </c>
      <c r="I28" s="4">
        <v>13</v>
      </c>
      <c r="J28" s="4">
        <v>13</v>
      </c>
      <c r="K28" s="4">
        <v>13</v>
      </c>
    </row>
    <row r="29" spans="1:11" x14ac:dyDescent="0.2">
      <c r="A29" s="4">
        <v>27</v>
      </c>
      <c r="B29" s="4"/>
      <c r="C29" s="4"/>
      <c r="D29" s="4"/>
      <c r="E29" s="4"/>
      <c r="F29" s="4"/>
      <c r="G29" s="4"/>
      <c r="H29" s="4">
        <v>14</v>
      </c>
      <c r="I29" s="4">
        <v>14</v>
      </c>
      <c r="J29" s="4">
        <v>14</v>
      </c>
      <c r="K29" s="4">
        <v>14</v>
      </c>
    </row>
    <row r="30" spans="1:11" x14ac:dyDescent="0.2">
      <c r="A30" s="4">
        <v>28</v>
      </c>
      <c r="B30" s="4"/>
      <c r="C30" s="4"/>
      <c r="D30" s="4"/>
      <c r="E30" s="4"/>
      <c r="F30" s="4"/>
      <c r="G30" s="4"/>
      <c r="H30" s="4">
        <v>14</v>
      </c>
      <c r="I30" s="4">
        <v>14</v>
      </c>
      <c r="J30" s="4">
        <v>14</v>
      </c>
      <c r="K30" s="4">
        <v>14</v>
      </c>
    </row>
    <row r="31" spans="1:11" x14ac:dyDescent="0.2">
      <c r="A31" s="4">
        <v>29</v>
      </c>
      <c r="B31" s="4"/>
      <c r="C31" s="4"/>
      <c r="D31" s="4"/>
      <c r="E31" s="4"/>
      <c r="F31" s="4"/>
      <c r="G31" s="4"/>
      <c r="H31" s="4">
        <v>15</v>
      </c>
      <c r="I31" s="4">
        <v>15</v>
      </c>
      <c r="J31" s="4">
        <v>15</v>
      </c>
      <c r="K31" s="4">
        <v>15</v>
      </c>
    </row>
    <row r="32" spans="1:11" x14ac:dyDescent="0.2">
      <c r="A32" s="4">
        <v>30</v>
      </c>
      <c r="B32" s="4"/>
      <c r="C32" s="4"/>
      <c r="D32" s="4"/>
      <c r="E32" s="4"/>
      <c r="F32" s="4"/>
      <c r="G32" s="4"/>
      <c r="H32" s="4">
        <v>15</v>
      </c>
      <c r="I32" s="4">
        <v>15</v>
      </c>
      <c r="J32" s="4">
        <v>15</v>
      </c>
      <c r="K32" s="4">
        <v>15</v>
      </c>
    </row>
    <row r="33" spans="1:11" x14ac:dyDescent="0.2">
      <c r="A33" s="4">
        <v>31</v>
      </c>
      <c r="B33" s="4"/>
      <c r="C33" s="4"/>
      <c r="D33" s="4"/>
      <c r="E33" s="4"/>
      <c r="F33" s="4"/>
      <c r="G33" s="4"/>
      <c r="H33" s="4">
        <v>16</v>
      </c>
      <c r="I33" s="4">
        <v>16</v>
      </c>
      <c r="J33" s="4">
        <v>16</v>
      </c>
      <c r="K33" s="4">
        <v>16</v>
      </c>
    </row>
    <row r="34" spans="1:11" x14ac:dyDescent="0.2">
      <c r="A34" s="4">
        <v>32</v>
      </c>
      <c r="B34" s="4"/>
      <c r="C34" s="4"/>
      <c r="D34" s="4"/>
      <c r="E34" s="4"/>
      <c r="F34" s="4"/>
      <c r="G34" s="4"/>
      <c r="H34" s="4">
        <v>16</v>
      </c>
      <c r="I34" s="4">
        <v>16</v>
      </c>
      <c r="J34" s="4">
        <v>16</v>
      </c>
      <c r="K34" s="4">
        <v>16</v>
      </c>
    </row>
    <row r="35" spans="1:11" x14ac:dyDescent="0.2">
      <c r="A35" s="4">
        <v>33</v>
      </c>
      <c r="B35" s="4"/>
      <c r="C35" s="4"/>
      <c r="D35" s="4"/>
      <c r="E35" s="4"/>
      <c r="F35" s="4"/>
      <c r="G35" s="4"/>
      <c r="H35" s="4">
        <v>17</v>
      </c>
      <c r="I35" s="4">
        <v>17</v>
      </c>
      <c r="J35" s="4">
        <v>17</v>
      </c>
      <c r="K35" s="4">
        <v>17</v>
      </c>
    </row>
    <row r="36" spans="1:11" x14ac:dyDescent="0.2">
      <c r="A36" s="4">
        <v>34</v>
      </c>
      <c r="B36" s="4"/>
      <c r="C36" s="4"/>
      <c r="D36" s="4"/>
      <c r="E36" s="4"/>
      <c r="F36" s="4"/>
      <c r="G36" s="4"/>
      <c r="H36" s="4">
        <v>17</v>
      </c>
      <c r="I36" s="4">
        <v>17</v>
      </c>
      <c r="J36" s="4">
        <v>17</v>
      </c>
      <c r="K36" s="4">
        <v>17</v>
      </c>
    </row>
    <row r="37" spans="1:11" x14ac:dyDescent="0.2">
      <c r="A37" s="4">
        <v>35</v>
      </c>
      <c r="B37" s="4"/>
      <c r="C37" s="4"/>
      <c r="D37" s="4"/>
      <c r="E37" s="4"/>
      <c r="F37" s="4"/>
      <c r="G37" s="4"/>
      <c r="H37" s="4">
        <v>18</v>
      </c>
      <c r="I37" s="4">
        <v>18</v>
      </c>
      <c r="J37" s="4">
        <v>18</v>
      </c>
      <c r="K37" s="4">
        <v>18</v>
      </c>
    </row>
    <row r="38" spans="1:11" x14ac:dyDescent="0.2">
      <c r="A38" s="4">
        <v>36</v>
      </c>
      <c r="B38" s="4"/>
      <c r="C38" s="4"/>
      <c r="D38" s="4"/>
      <c r="E38" s="4"/>
      <c r="F38" s="4"/>
      <c r="G38" s="4"/>
      <c r="H38" s="4">
        <v>18</v>
      </c>
      <c r="I38" s="4">
        <v>18</v>
      </c>
      <c r="J38" s="4">
        <v>18</v>
      </c>
      <c r="K38" s="4">
        <v>18</v>
      </c>
    </row>
    <row r="39" spans="1:11" x14ac:dyDescent="0.2">
      <c r="A39" s="4">
        <v>37</v>
      </c>
      <c r="B39" s="4"/>
      <c r="C39" s="4"/>
      <c r="D39" s="4"/>
      <c r="E39" s="4"/>
      <c r="F39" s="4"/>
      <c r="G39" s="4"/>
      <c r="H39" s="4">
        <v>19</v>
      </c>
      <c r="I39" s="4">
        <v>19</v>
      </c>
      <c r="J39" s="4">
        <v>19</v>
      </c>
      <c r="K39" s="4">
        <v>19</v>
      </c>
    </row>
    <row r="40" spans="1:11" x14ac:dyDescent="0.2">
      <c r="A40" s="4">
        <v>38</v>
      </c>
      <c r="B40" s="4"/>
      <c r="C40" s="4"/>
      <c r="D40" s="4"/>
      <c r="E40" s="4"/>
      <c r="F40" s="4"/>
      <c r="G40" s="4"/>
      <c r="H40" s="4">
        <v>19</v>
      </c>
      <c r="I40" s="4">
        <v>19</v>
      </c>
      <c r="J40" s="4">
        <v>19</v>
      </c>
      <c r="K40" s="4">
        <v>19</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0">
    <tabColor rgb="FF008000"/>
  </sheetPr>
  <dimension ref="A1:V78"/>
  <sheetViews>
    <sheetView topLeftCell="A30"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v>40</v>
      </c>
      <c r="C2" s="4">
        <v>40</v>
      </c>
      <c r="D2" s="4">
        <v>40</v>
      </c>
      <c r="E2" s="4">
        <v>40</v>
      </c>
      <c r="F2" s="4">
        <v>40</v>
      </c>
      <c r="G2" s="4">
        <v>40</v>
      </c>
      <c r="H2" s="4">
        <v>40</v>
      </c>
      <c r="I2" s="4">
        <v>40</v>
      </c>
      <c r="J2" s="4">
        <v>40</v>
      </c>
      <c r="K2" s="4">
        <v>40</v>
      </c>
      <c r="L2" s="4">
        <v>1</v>
      </c>
      <c r="M2" s="4">
        <v>6</v>
      </c>
      <c r="N2" s="4">
        <v>8</v>
      </c>
      <c r="O2" s="4">
        <v>7</v>
      </c>
      <c r="P2" s="4">
        <v>6</v>
      </c>
      <c r="Q2" s="4">
        <v>8</v>
      </c>
      <c r="R2" s="4">
        <v>8</v>
      </c>
      <c r="S2" s="4">
        <v>8</v>
      </c>
      <c r="T2" s="4">
        <v>6</v>
      </c>
      <c r="U2" s="4">
        <v>8</v>
      </c>
      <c r="V2" s="4">
        <v>10</v>
      </c>
    </row>
    <row r="3" spans="1:22" x14ac:dyDescent="0.2">
      <c r="A3" s="4">
        <v>1</v>
      </c>
      <c r="B3" s="4">
        <v>40</v>
      </c>
      <c r="C3" s="4">
        <v>40</v>
      </c>
      <c r="D3" s="4">
        <v>40</v>
      </c>
      <c r="E3" s="4">
        <v>40</v>
      </c>
      <c r="F3" s="4">
        <v>40</v>
      </c>
      <c r="G3" s="4">
        <v>40</v>
      </c>
      <c r="H3" s="4">
        <v>40</v>
      </c>
      <c r="I3" s="4">
        <v>40</v>
      </c>
      <c r="J3" s="4">
        <v>40</v>
      </c>
      <c r="K3" s="4">
        <v>40</v>
      </c>
      <c r="L3" s="4">
        <v>2</v>
      </c>
      <c r="M3" s="4">
        <v>7</v>
      </c>
      <c r="N3" s="4">
        <v>9</v>
      </c>
      <c r="O3" s="4">
        <v>9</v>
      </c>
      <c r="P3" s="4">
        <v>7</v>
      </c>
      <c r="Q3" s="4">
        <v>9</v>
      </c>
      <c r="R3" s="4">
        <v>9</v>
      </c>
      <c r="S3" s="4">
        <v>10</v>
      </c>
      <c r="T3" s="4">
        <v>7</v>
      </c>
      <c r="U3" s="4">
        <v>10</v>
      </c>
      <c r="V3" s="4">
        <v>12</v>
      </c>
    </row>
    <row r="4" spans="1:22" x14ac:dyDescent="0.2">
      <c r="A4" s="4">
        <v>2</v>
      </c>
      <c r="B4" s="4">
        <v>40</v>
      </c>
      <c r="C4" s="4">
        <v>40</v>
      </c>
      <c r="D4" s="4">
        <v>40</v>
      </c>
      <c r="E4" s="4">
        <v>40</v>
      </c>
      <c r="F4" s="4">
        <v>40</v>
      </c>
      <c r="G4" s="4">
        <v>40</v>
      </c>
      <c r="H4" s="4">
        <v>40</v>
      </c>
      <c r="I4" s="4">
        <v>40</v>
      </c>
      <c r="J4" s="4">
        <v>40</v>
      </c>
      <c r="K4" s="4">
        <v>40</v>
      </c>
      <c r="L4" s="4"/>
      <c r="M4" s="4"/>
      <c r="N4" s="4"/>
      <c r="O4" s="4"/>
      <c r="P4" s="4"/>
      <c r="Q4" s="4"/>
      <c r="R4" s="4"/>
      <c r="S4" s="4"/>
      <c r="T4" s="4"/>
      <c r="U4" s="4"/>
      <c r="V4" s="4"/>
    </row>
    <row r="5" spans="1:22" x14ac:dyDescent="0.2">
      <c r="A5" s="4">
        <v>3</v>
      </c>
      <c r="B5" s="4">
        <v>40</v>
      </c>
      <c r="C5" s="4">
        <v>40</v>
      </c>
      <c r="D5" s="4">
        <v>40</v>
      </c>
      <c r="E5" s="4">
        <v>40</v>
      </c>
      <c r="F5" s="4">
        <v>40</v>
      </c>
      <c r="G5" s="4">
        <v>40</v>
      </c>
      <c r="H5" s="4">
        <v>40</v>
      </c>
      <c r="I5" s="4">
        <v>40</v>
      </c>
      <c r="J5" s="4">
        <v>40</v>
      </c>
      <c r="K5" s="4">
        <v>40</v>
      </c>
    </row>
    <row r="6" spans="1:22" x14ac:dyDescent="0.2">
      <c r="A6" s="4">
        <v>4</v>
      </c>
      <c r="B6" s="4">
        <v>40</v>
      </c>
      <c r="C6" s="4">
        <v>40</v>
      </c>
      <c r="D6" s="4">
        <v>40</v>
      </c>
      <c r="E6" s="4">
        <v>40</v>
      </c>
      <c r="F6" s="4">
        <v>40</v>
      </c>
      <c r="G6" s="4">
        <v>40</v>
      </c>
      <c r="H6" s="4">
        <v>40</v>
      </c>
      <c r="I6" s="4">
        <v>40</v>
      </c>
      <c r="J6" s="4">
        <v>40</v>
      </c>
      <c r="K6" s="4">
        <v>40</v>
      </c>
    </row>
    <row r="7" spans="1:22" x14ac:dyDescent="0.2">
      <c r="A7" s="4">
        <v>5</v>
      </c>
      <c r="B7" s="4">
        <v>42</v>
      </c>
      <c r="C7" s="4">
        <v>42</v>
      </c>
      <c r="D7" s="4">
        <v>42</v>
      </c>
      <c r="E7" s="4">
        <v>42</v>
      </c>
      <c r="F7" s="4">
        <v>42</v>
      </c>
      <c r="G7" s="4">
        <v>42</v>
      </c>
      <c r="H7" s="4">
        <v>42</v>
      </c>
      <c r="I7" s="4">
        <v>42</v>
      </c>
      <c r="J7" s="4">
        <v>42</v>
      </c>
      <c r="K7" s="4">
        <v>42</v>
      </c>
    </row>
    <row r="8" spans="1:22" x14ac:dyDescent="0.2">
      <c r="A8" s="4">
        <v>6</v>
      </c>
      <c r="B8" s="4">
        <v>44</v>
      </c>
      <c r="C8" s="4">
        <v>44</v>
      </c>
      <c r="D8" s="4">
        <v>44</v>
      </c>
      <c r="E8" s="4">
        <v>44</v>
      </c>
      <c r="F8" s="4">
        <v>44</v>
      </c>
      <c r="G8" s="4">
        <v>44</v>
      </c>
      <c r="H8" s="4">
        <v>44</v>
      </c>
      <c r="I8" s="4">
        <v>44</v>
      </c>
      <c r="J8" s="4">
        <v>44</v>
      </c>
      <c r="K8" s="4">
        <v>44</v>
      </c>
      <c r="M8" s="4"/>
      <c r="N8" s="4"/>
      <c r="O8" s="4"/>
      <c r="P8" s="4"/>
      <c r="Q8" s="4"/>
      <c r="R8" s="4"/>
      <c r="S8" s="4"/>
      <c r="T8" s="4"/>
      <c r="U8" s="4"/>
      <c r="V8" s="4"/>
    </row>
    <row r="9" spans="1:22" x14ac:dyDescent="0.2">
      <c r="A9" s="4">
        <v>7</v>
      </c>
      <c r="B9" s="4">
        <v>45</v>
      </c>
      <c r="C9" s="4">
        <v>45</v>
      </c>
      <c r="D9" s="4">
        <v>45</v>
      </c>
      <c r="E9" s="4">
        <v>45</v>
      </c>
      <c r="F9" s="4">
        <v>45</v>
      </c>
      <c r="G9" s="4">
        <v>45</v>
      </c>
      <c r="H9" s="4">
        <v>45</v>
      </c>
      <c r="I9" s="4">
        <v>45</v>
      </c>
      <c r="J9" s="4">
        <v>45</v>
      </c>
      <c r="K9" s="4">
        <v>45</v>
      </c>
      <c r="M9" s="4"/>
      <c r="N9" s="4"/>
      <c r="O9" s="4"/>
      <c r="P9" s="4"/>
      <c r="Q9" s="4"/>
      <c r="R9" s="4"/>
      <c r="S9" s="4"/>
      <c r="T9" s="4"/>
      <c r="U9" s="4"/>
      <c r="V9" s="4"/>
    </row>
    <row r="10" spans="1:22" x14ac:dyDescent="0.2">
      <c r="A10" s="4">
        <v>8</v>
      </c>
      <c r="B10" s="4">
        <v>47</v>
      </c>
      <c r="C10" s="4">
        <v>47</v>
      </c>
      <c r="D10" s="4">
        <v>47</v>
      </c>
      <c r="E10" s="4">
        <v>47</v>
      </c>
      <c r="F10" s="4">
        <v>47</v>
      </c>
      <c r="G10" s="4">
        <v>47</v>
      </c>
      <c r="H10" s="4">
        <v>47</v>
      </c>
      <c r="I10" s="4">
        <v>47</v>
      </c>
      <c r="J10" s="4">
        <v>47</v>
      </c>
      <c r="K10" s="4">
        <v>47</v>
      </c>
    </row>
    <row r="11" spans="1:22" x14ac:dyDescent="0.2">
      <c r="A11" s="4">
        <v>9</v>
      </c>
      <c r="B11" s="4">
        <v>49</v>
      </c>
      <c r="C11" s="4">
        <v>49</v>
      </c>
      <c r="D11" s="4">
        <v>49</v>
      </c>
      <c r="E11" s="4">
        <v>49</v>
      </c>
      <c r="F11" s="4">
        <v>49</v>
      </c>
      <c r="G11" s="4">
        <v>49</v>
      </c>
      <c r="H11" s="4">
        <v>49</v>
      </c>
      <c r="I11" s="4">
        <v>49</v>
      </c>
      <c r="J11" s="4">
        <v>49</v>
      </c>
      <c r="K11" s="4">
        <v>49</v>
      </c>
    </row>
    <row r="12" spans="1:22" x14ac:dyDescent="0.2">
      <c r="A12" s="4">
        <v>10</v>
      </c>
      <c r="B12" s="4">
        <v>50</v>
      </c>
      <c r="C12" s="4">
        <v>50</v>
      </c>
      <c r="D12" s="4">
        <v>50</v>
      </c>
      <c r="E12" s="4">
        <v>50</v>
      </c>
      <c r="F12" s="4">
        <v>50</v>
      </c>
      <c r="G12" s="4">
        <v>50</v>
      </c>
      <c r="H12" s="4">
        <v>50</v>
      </c>
      <c r="I12" s="4">
        <v>50</v>
      </c>
      <c r="J12" s="4">
        <v>50</v>
      </c>
      <c r="K12" s="4">
        <v>50</v>
      </c>
    </row>
    <row r="13" spans="1:22" x14ac:dyDescent="0.2">
      <c r="A13" s="4">
        <v>11</v>
      </c>
      <c r="B13" s="4">
        <v>52</v>
      </c>
      <c r="C13" s="4">
        <v>52</v>
      </c>
      <c r="D13" s="4">
        <v>52</v>
      </c>
      <c r="E13" s="4">
        <v>52</v>
      </c>
      <c r="F13" s="4">
        <v>52</v>
      </c>
      <c r="G13" s="4">
        <v>52</v>
      </c>
      <c r="H13" s="4">
        <v>52</v>
      </c>
      <c r="I13" s="4">
        <v>52</v>
      </c>
      <c r="J13" s="4">
        <v>52</v>
      </c>
      <c r="K13" s="4">
        <v>52</v>
      </c>
    </row>
    <row r="14" spans="1:22" x14ac:dyDescent="0.2">
      <c r="A14" s="4">
        <v>12</v>
      </c>
      <c r="B14" s="4">
        <v>54</v>
      </c>
      <c r="C14" s="4">
        <v>54</v>
      </c>
      <c r="D14" s="4">
        <v>54</v>
      </c>
      <c r="E14" s="4">
        <v>54</v>
      </c>
      <c r="F14" s="4">
        <v>54</v>
      </c>
      <c r="G14" s="4">
        <v>54</v>
      </c>
      <c r="H14" s="4">
        <v>54</v>
      </c>
      <c r="I14" s="4">
        <v>54</v>
      </c>
      <c r="J14" s="4">
        <v>54</v>
      </c>
      <c r="K14" s="4">
        <v>54</v>
      </c>
    </row>
    <row r="15" spans="1:22" x14ac:dyDescent="0.2">
      <c r="A15" s="4">
        <v>13</v>
      </c>
      <c r="B15" s="4">
        <v>55</v>
      </c>
      <c r="C15" s="4">
        <v>55</v>
      </c>
      <c r="D15" s="4">
        <v>55</v>
      </c>
      <c r="E15" s="4">
        <v>55</v>
      </c>
      <c r="F15" s="4">
        <v>55</v>
      </c>
      <c r="G15" s="4">
        <v>55</v>
      </c>
      <c r="H15" s="4">
        <v>55</v>
      </c>
      <c r="I15" s="4">
        <v>55</v>
      </c>
      <c r="J15" s="4">
        <v>55</v>
      </c>
      <c r="K15" s="4">
        <v>55</v>
      </c>
    </row>
    <row r="16" spans="1:22" x14ac:dyDescent="0.2">
      <c r="A16" s="4">
        <v>14</v>
      </c>
      <c r="B16" s="4">
        <v>57</v>
      </c>
      <c r="C16" s="4">
        <v>57</v>
      </c>
      <c r="D16" s="4">
        <v>57</v>
      </c>
      <c r="E16" s="4">
        <v>57</v>
      </c>
      <c r="F16" s="4">
        <v>57</v>
      </c>
      <c r="G16" s="4">
        <v>57</v>
      </c>
      <c r="H16" s="4">
        <v>57</v>
      </c>
      <c r="I16" s="4">
        <v>57</v>
      </c>
      <c r="J16" s="4">
        <v>57</v>
      </c>
      <c r="K16" s="4">
        <v>57</v>
      </c>
    </row>
    <row r="17" spans="1:11" x14ac:dyDescent="0.2">
      <c r="A17" s="4">
        <v>15</v>
      </c>
      <c r="B17" s="4">
        <v>58</v>
      </c>
      <c r="C17" s="4">
        <v>58</v>
      </c>
      <c r="D17" s="4">
        <v>58</v>
      </c>
      <c r="E17" s="4">
        <v>58</v>
      </c>
      <c r="F17" s="4">
        <v>58</v>
      </c>
      <c r="G17" s="4">
        <v>58</v>
      </c>
      <c r="H17" s="4">
        <v>58</v>
      </c>
      <c r="I17" s="4">
        <v>58</v>
      </c>
      <c r="J17" s="4">
        <v>58</v>
      </c>
      <c r="K17" s="4">
        <v>58</v>
      </c>
    </row>
    <row r="18" spans="1:11" x14ac:dyDescent="0.2">
      <c r="A18" s="4">
        <v>16</v>
      </c>
      <c r="B18" s="4">
        <v>60</v>
      </c>
      <c r="C18" s="4">
        <v>60</v>
      </c>
      <c r="D18" s="4">
        <v>60</v>
      </c>
      <c r="E18" s="4">
        <v>60</v>
      </c>
      <c r="F18" s="4">
        <v>60</v>
      </c>
      <c r="G18" s="4">
        <v>60</v>
      </c>
      <c r="H18" s="4">
        <v>60</v>
      </c>
      <c r="I18" s="4">
        <v>60</v>
      </c>
      <c r="J18" s="4">
        <v>60</v>
      </c>
      <c r="K18" s="4">
        <v>60</v>
      </c>
    </row>
    <row r="19" spans="1:11" x14ac:dyDescent="0.2">
      <c r="A19" s="4">
        <v>17</v>
      </c>
      <c r="B19" s="4">
        <v>62</v>
      </c>
      <c r="C19" s="4">
        <v>62</v>
      </c>
      <c r="D19" s="4">
        <v>62</v>
      </c>
      <c r="E19" s="4">
        <v>62</v>
      </c>
      <c r="F19" s="4">
        <v>62</v>
      </c>
      <c r="G19" s="4">
        <v>62</v>
      </c>
      <c r="H19" s="4">
        <v>62</v>
      </c>
      <c r="I19" s="4">
        <v>62</v>
      </c>
      <c r="J19" s="4">
        <v>62</v>
      </c>
      <c r="K19" s="4">
        <v>62</v>
      </c>
    </row>
    <row r="20" spans="1:11" x14ac:dyDescent="0.2">
      <c r="A20" s="4">
        <v>18</v>
      </c>
      <c r="B20" s="4">
        <v>63</v>
      </c>
      <c r="C20" s="4">
        <v>63</v>
      </c>
      <c r="D20" s="4">
        <v>63</v>
      </c>
      <c r="E20" s="4">
        <v>63</v>
      </c>
      <c r="F20" s="4">
        <v>63</v>
      </c>
      <c r="G20" s="4">
        <v>63</v>
      </c>
      <c r="H20" s="4">
        <v>63</v>
      </c>
      <c r="I20" s="4">
        <v>63</v>
      </c>
      <c r="J20" s="4">
        <v>63</v>
      </c>
      <c r="K20" s="4">
        <v>63</v>
      </c>
    </row>
    <row r="21" spans="1:11" x14ac:dyDescent="0.2">
      <c r="A21" s="4">
        <v>19</v>
      </c>
      <c r="B21" s="4">
        <v>65</v>
      </c>
      <c r="C21" s="4">
        <v>65</v>
      </c>
      <c r="D21" s="4">
        <v>65</v>
      </c>
      <c r="E21" s="4">
        <v>65</v>
      </c>
      <c r="F21" s="4">
        <v>65</v>
      </c>
      <c r="G21" s="4">
        <v>65</v>
      </c>
      <c r="H21" s="4">
        <v>65</v>
      </c>
      <c r="I21" s="4">
        <v>65</v>
      </c>
      <c r="J21" s="4">
        <v>65</v>
      </c>
      <c r="K21" s="4">
        <v>65</v>
      </c>
    </row>
    <row r="22" spans="1:11" x14ac:dyDescent="0.2">
      <c r="A22" s="4">
        <v>20</v>
      </c>
      <c r="B22" s="4">
        <v>67</v>
      </c>
      <c r="C22" s="4">
        <v>67</v>
      </c>
      <c r="D22" s="4">
        <v>67</v>
      </c>
      <c r="E22" s="4">
        <v>67</v>
      </c>
      <c r="F22" s="4">
        <v>67</v>
      </c>
      <c r="G22" s="4">
        <v>67</v>
      </c>
      <c r="H22" s="4">
        <v>67</v>
      </c>
      <c r="I22" s="4">
        <v>67</v>
      </c>
      <c r="J22" s="4">
        <v>67</v>
      </c>
      <c r="K22" s="4">
        <v>67</v>
      </c>
    </row>
    <row r="23" spans="1:11" x14ac:dyDescent="0.2">
      <c r="A23" s="4">
        <v>21</v>
      </c>
      <c r="B23" s="4">
        <v>68</v>
      </c>
      <c r="C23" s="4">
        <v>68</v>
      </c>
      <c r="D23" s="4">
        <v>68</v>
      </c>
      <c r="E23" s="4">
        <v>68</v>
      </c>
      <c r="F23" s="4">
        <v>68</v>
      </c>
      <c r="G23" s="4">
        <v>68</v>
      </c>
      <c r="H23" s="4">
        <v>68</v>
      </c>
      <c r="I23" s="4">
        <v>68</v>
      </c>
      <c r="J23" s="4">
        <v>68</v>
      </c>
      <c r="K23" s="4">
        <v>68</v>
      </c>
    </row>
    <row r="24" spans="1:11" x14ac:dyDescent="0.2">
      <c r="A24" s="4">
        <v>22</v>
      </c>
      <c r="B24" s="4">
        <v>70</v>
      </c>
      <c r="C24" s="4">
        <v>70</v>
      </c>
      <c r="D24" s="4">
        <v>70</v>
      </c>
      <c r="E24" s="4">
        <v>70</v>
      </c>
      <c r="F24" s="4">
        <v>70</v>
      </c>
      <c r="G24" s="4">
        <v>70</v>
      </c>
      <c r="H24" s="4">
        <v>70</v>
      </c>
      <c r="I24" s="4">
        <v>70</v>
      </c>
      <c r="J24" s="4">
        <v>70</v>
      </c>
      <c r="K24" s="4">
        <v>70</v>
      </c>
    </row>
    <row r="25" spans="1:11" x14ac:dyDescent="0.2">
      <c r="A25" s="4">
        <v>23</v>
      </c>
      <c r="B25" s="4">
        <v>72</v>
      </c>
      <c r="C25" s="4">
        <v>72</v>
      </c>
      <c r="D25" s="4">
        <v>72</v>
      </c>
      <c r="E25" s="4">
        <v>72</v>
      </c>
      <c r="F25" s="4">
        <v>72</v>
      </c>
      <c r="G25" s="4">
        <v>72</v>
      </c>
      <c r="H25" s="4">
        <v>72</v>
      </c>
      <c r="I25" s="4">
        <v>72</v>
      </c>
      <c r="J25" s="4">
        <v>72</v>
      </c>
      <c r="K25" s="4">
        <v>72</v>
      </c>
    </row>
    <row r="26" spans="1:11" x14ac:dyDescent="0.2">
      <c r="A26" s="4">
        <v>24</v>
      </c>
      <c r="B26" s="4">
        <v>73</v>
      </c>
      <c r="C26" s="4">
        <v>73</v>
      </c>
      <c r="D26" s="4">
        <v>73</v>
      </c>
      <c r="E26" s="4">
        <v>73</v>
      </c>
      <c r="F26" s="4">
        <v>73</v>
      </c>
      <c r="G26" s="4">
        <v>73</v>
      </c>
      <c r="H26" s="4">
        <v>73</v>
      </c>
      <c r="I26" s="4">
        <v>73</v>
      </c>
      <c r="J26" s="4">
        <v>73</v>
      </c>
      <c r="K26" s="4">
        <v>73</v>
      </c>
    </row>
    <row r="27" spans="1:11" x14ac:dyDescent="0.2">
      <c r="A27" s="4">
        <v>25</v>
      </c>
      <c r="B27" s="4">
        <v>75</v>
      </c>
      <c r="C27" s="4">
        <v>75</v>
      </c>
      <c r="D27" s="4">
        <v>75</v>
      </c>
      <c r="E27" s="4">
        <v>75</v>
      </c>
      <c r="F27" s="4">
        <v>75</v>
      </c>
      <c r="G27" s="4">
        <v>75</v>
      </c>
      <c r="H27" s="4">
        <v>75</v>
      </c>
      <c r="I27" s="4">
        <v>75</v>
      </c>
      <c r="J27" s="4">
        <v>75</v>
      </c>
      <c r="K27" s="4">
        <v>75</v>
      </c>
    </row>
    <row r="28" spans="1:11" x14ac:dyDescent="0.2">
      <c r="A28" s="4">
        <v>26</v>
      </c>
      <c r="B28" s="4">
        <v>77</v>
      </c>
      <c r="C28" s="4">
        <v>77</v>
      </c>
      <c r="D28" s="4">
        <v>77</v>
      </c>
      <c r="E28" s="4">
        <v>77</v>
      </c>
      <c r="F28" s="4">
        <v>77</v>
      </c>
      <c r="G28" s="4">
        <v>77</v>
      </c>
      <c r="H28" s="4">
        <v>77</v>
      </c>
      <c r="I28" s="4">
        <v>77</v>
      </c>
      <c r="J28" s="4">
        <v>77</v>
      </c>
      <c r="K28" s="4">
        <v>77</v>
      </c>
    </row>
    <row r="29" spans="1:11" x14ac:dyDescent="0.2">
      <c r="A29" s="4">
        <v>27</v>
      </c>
      <c r="B29" s="4">
        <v>78</v>
      </c>
      <c r="C29" s="4">
        <v>78</v>
      </c>
      <c r="D29" s="4">
        <v>78</v>
      </c>
      <c r="E29" s="4">
        <v>78</v>
      </c>
      <c r="F29" s="4">
        <v>78</v>
      </c>
      <c r="G29" s="4">
        <v>78</v>
      </c>
      <c r="H29" s="4">
        <v>78</v>
      </c>
      <c r="I29" s="4">
        <v>78</v>
      </c>
      <c r="J29" s="4">
        <v>78</v>
      </c>
      <c r="K29" s="4">
        <v>78</v>
      </c>
    </row>
    <row r="30" spans="1:11" x14ac:dyDescent="0.2">
      <c r="A30" s="4">
        <v>28</v>
      </c>
      <c r="B30" s="4">
        <v>80</v>
      </c>
      <c r="C30" s="4">
        <v>80</v>
      </c>
      <c r="D30" s="4">
        <v>80</v>
      </c>
      <c r="E30" s="4">
        <v>80</v>
      </c>
      <c r="F30" s="4">
        <v>80</v>
      </c>
      <c r="G30" s="4">
        <v>80</v>
      </c>
      <c r="H30" s="4">
        <v>80</v>
      </c>
      <c r="I30" s="4">
        <v>80</v>
      </c>
      <c r="J30" s="4">
        <v>80</v>
      </c>
      <c r="K30" s="4">
        <v>80</v>
      </c>
    </row>
    <row r="31" spans="1:11" x14ac:dyDescent="0.2">
      <c r="A31" s="4">
        <v>29</v>
      </c>
      <c r="B31" s="4">
        <v>82</v>
      </c>
      <c r="C31" s="4">
        <v>82</v>
      </c>
      <c r="D31" s="4">
        <v>82</v>
      </c>
      <c r="E31" s="4">
        <v>82</v>
      </c>
      <c r="F31" s="4">
        <v>82</v>
      </c>
      <c r="G31" s="4">
        <v>82</v>
      </c>
      <c r="H31" s="4">
        <v>82</v>
      </c>
      <c r="I31" s="4">
        <v>82</v>
      </c>
      <c r="J31" s="4">
        <v>82</v>
      </c>
      <c r="K31" s="4">
        <v>82</v>
      </c>
    </row>
    <row r="32" spans="1:11" x14ac:dyDescent="0.2">
      <c r="A32" s="4">
        <v>30</v>
      </c>
      <c r="B32" s="4">
        <v>83</v>
      </c>
      <c r="C32" s="4">
        <v>83</v>
      </c>
      <c r="D32" s="4">
        <v>83</v>
      </c>
      <c r="E32" s="4">
        <v>83</v>
      </c>
      <c r="F32" s="4">
        <v>83</v>
      </c>
      <c r="G32" s="4">
        <v>83</v>
      </c>
      <c r="H32" s="4">
        <v>83</v>
      </c>
      <c r="I32" s="4">
        <v>83</v>
      </c>
      <c r="J32" s="4">
        <v>83</v>
      </c>
      <c r="K32" s="4">
        <v>83</v>
      </c>
    </row>
    <row r="33" spans="1:11" x14ac:dyDescent="0.2">
      <c r="A33" s="4">
        <v>31</v>
      </c>
      <c r="B33" s="4">
        <v>85</v>
      </c>
      <c r="C33" s="4">
        <v>85</v>
      </c>
      <c r="D33" s="4">
        <v>85</v>
      </c>
      <c r="E33" s="4">
        <v>85</v>
      </c>
      <c r="F33" s="4">
        <v>85</v>
      </c>
      <c r="G33" s="4">
        <v>85</v>
      </c>
      <c r="H33" s="4">
        <v>85</v>
      </c>
      <c r="I33" s="4">
        <v>85</v>
      </c>
      <c r="J33" s="4">
        <v>85</v>
      </c>
      <c r="K33" s="4">
        <v>85</v>
      </c>
    </row>
    <row r="34" spans="1:11" x14ac:dyDescent="0.2">
      <c r="A34" s="4">
        <v>32</v>
      </c>
      <c r="B34" s="4">
        <v>86</v>
      </c>
      <c r="C34" s="4">
        <v>86</v>
      </c>
      <c r="D34" s="4">
        <v>86</v>
      </c>
      <c r="E34" s="4">
        <v>86</v>
      </c>
      <c r="F34" s="4">
        <v>86</v>
      </c>
      <c r="G34" s="4">
        <v>86</v>
      </c>
      <c r="H34" s="4">
        <v>86</v>
      </c>
      <c r="I34" s="4">
        <v>86</v>
      </c>
      <c r="J34" s="4">
        <v>86</v>
      </c>
      <c r="K34" s="4">
        <v>86</v>
      </c>
    </row>
    <row r="35" spans="1:11" x14ac:dyDescent="0.2">
      <c r="A35" s="4">
        <v>33</v>
      </c>
      <c r="B35" s="4">
        <v>88</v>
      </c>
      <c r="C35" s="4">
        <v>88</v>
      </c>
      <c r="D35" s="4">
        <v>88</v>
      </c>
      <c r="E35" s="4">
        <v>88</v>
      </c>
      <c r="F35" s="4">
        <v>88</v>
      </c>
      <c r="G35" s="4">
        <v>88</v>
      </c>
      <c r="H35" s="4">
        <v>88</v>
      </c>
      <c r="I35" s="4">
        <v>88</v>
      </c>
      <c r="J35" s="4">
        <v>88</v>
      </c>
      <c r="K35" s="4">
        <v>88</v>
      </c>
    </row>
    <row r="36" spans="1:11" x14ac:dyDescent="0.2">
      <c r="A36" s="4">
        <v>34</v>
      </c>
      <c r="B36" s="4">
        <v>90</v>
      </c>
      <c r="C36" s="4">
        <v>90</v>
      </c>
      <c r="D36" s="4">
        <v>90</v>
      </c>
      <c r="E36" s="4">
        <v>90</v>
      </c>
      <c r="F36" s="4">
        <v>90</v>
      </c>
      <c r="G36" s="4">
        <v>90</v>
      </c>
      <c r="H36" s="4">
        <v>90</v>
      </c>
      <c r="I36" s="4">
        <v>90</v>
      </c>
      <c r="J36" s="4">
        <v>90</v>
      </c>
      <c r="K36" s="4">
        <v>90</v>
      </c>
    </row>
    <row r="37" spans="1:11" x14ac:dyDescent="0.2">
      <c r="A37" s="4">
        <v>35</v>
      </c>
      <c r="B37" s="4">
        <v>91</v>
      </c>
      <c r="C37" s="4">
        <v>91</v>
      </c>
      <c r="D37" s="4">
        <v>91</v>
      </c>
      <c r="E37" s="4">
        <v>91</v>
      </c>
      <c r="F37" s="4">
        <v>91</v>
      </c>
      <c r="G37" s="4">
        <v>91</v>
      </c>
      <c r="H37" s="4">
        <v>91</v>
      </c>
      <c r="I37" s="4">
        <v>91</v>
      </c>
      <c r="J37" s="4">
        <v>91</v>
      </c>
      <c r="K37" s="4">
        <v>91</v>
      </c>
    </row>
    <row r="38" spans="1:11" x14ac:dyDescent="0.2">
      <c r="A38" s="4">
        <v>36</v>
      </c>
      <c r="B38" s="4">
        <v>93</v>
      </c>
      <c r="C38" s="4">
        <v>93</v>
      </c>
      <c r="D38" s="4">
        <v>93</v>
      </c>
      <c r="E38" s="4">
        <v>93</v>
      </c>
      <c r="F38" s="4">
        <v>93</v>
      </c>
      <c r="G38" s="4">
        <v>93</v>
      </c>
      <c r="H38" s="4">
        <v>93</v>
      </c>
      <c r="I38" s="4">
        <v>93</v>
      </c>
      <c r="J38" s="4">
        <v>93</v>
      </c>
      <c r="K38" s="4">
        <v>93</v>
      </c>
    </row>
    <row r="39" spans="1:11" x14ac:dyDescent="0.2">
      <c r="A39" s="4">
        <v>37</v>
      </c>
      <c r="B39" s="4">
        <v>95</v>
      </c>
      <c r="C39" s="4">
        <v>95</v>
      </c>
      <c r="D39" s="4">
        <v>95</v>
      </c>
      <c r="E39" s="4">
        <v>95</v>
      </c>
      <c r="F39" s="4">
        <v>95</v>
      </c>
      <c r="G39" s="4">
        <v>95</v>
      </c>
      <c r="H39" s="4">
        <v>95</v>
      </c>
      <c r="I39" s="4">
        <v>95</v>
      </c>
      <c r="J39" s="4">
        <v>95</v>
      </c>
      <c r="K39" s="4">
        <v>95</v>
      </c>
    </row>
    <row r="40" spans="1:11" x14ac:dyDescent="0.2">
      <c r="A40" s="4">
        <v>38</v>
      </c>
      <c r="B40" s="4">
        <v>96</v>
      </c>
      <c r="C40" s="4">
        <v>96</v>
      </c>
      <c r="D40" s="4">
        <v>96</v>
      </c>
      <c r="E40" s="4">
        <v>96</v>
      </c>
      <c r="F40" s="4">
        <v>96</v>
      </c>
      <c r="G40" s="4">
        <v>96</v>
      </c>
      <c r="H40" s="4">
        <v>96</v>
      </c>
      <c r="I40" s="4">
        <v>96</v>
      </c>
      <c r="J40" s="4">
        <v>96</v>
      </c>
      <c r="K40" s="4">
        <v>96</v>
      </c>
    </row>
    <row r="41" spans="1:11" x14ac:dyDescent="0.2">
      <c r="A41" s="4">
        <v>39</v>
      </c>
      <c r="B41" s="4">
        <v>98</v>
      </c>
      <c r="C41" s="4">
        <v>98</v>
      </c>
      <c r="D41" s="4">
        <v>98</v>
      </c>
      <c r="E41" s="4">
        <v>98</v>
      </c>
      <c r="F41" s="4">
        <v>98</v>
      </c>
      <c r="G41" s="4">
        <v>98</v>
      </c>
      <c r="H41" s="4">
        <v>98</v>
      </c>
      <c r="I41" s="4">
        <v>98</v>
      </c>
      <c r="J41" s="4">
        <v>98</v>
      </c>
      <c r="K41" s="4">
        <v>98</v>
      </c>
    </row>
    <row r="42" spans="1:11" x14ac:dyDescent="0.2">
      <c r="A42" s="4">
        <v>40</v>
      </c>
      <c r="B42" s="4">
        <v>100</v>
      </c>
      <c r="C42" s="4">
        <v>100</v>
      </c>
      <c r="D42" s="4">
        <v>100</v>
      </c>
      <c r="E42" s="4">
        <v>100</v>
      </c>
      <c r="F42" s="4">
        <v>100</v>
      </c>
      <c r="G42" s="4">
        <v>100</v>
      </c>
      <c r="H42" s="4">
        <v>100</v>
      </c>
      <c r="I42" s="4">
        <v>100</v>
      </c>
      <c r="J42" s="4">
        <v>100</v>
      </c>
      <c r="K42" s="4">
        <v>100</v>
      </c>
    </row>
    <row r="43" spans="1:11" x14ac:dyDescent="0.2">
      <c r="A43" s="4">
        <v>41</v>
      </c>
      <c r="B43" s="4">
        <v>102</v>
      </c>
      <c r="C43" s="4">
        <v>102</v>
      </c>
      <c r="D43" s="4">
        <v>102</v>
      </c>
      <c r="E43" s="4">
        <v>102</v>
      </c>
      <c r="F43" s="4">
        <v>102</v>
      </c>
      <c r="G43" s="4">
        <v>102</v>
      </c>
      <c r="H43" s="4">
        <v>102</v>
      </c>
      <c r="I43" s="4">
        <v>102</v>
      </c>
      <c r="J43" s="4">
        <v>102</v>
      </c>
      <c r="K43" s="4">
        <v>102</v>
      </c>
    </row>
    <row r="44" spans="1:11" x14ac:dyDescent="0.2">
      <c r="A44" s="4">
        <v>42</v>
      </c>
      <c r="B44" s="4">
        <v>104</v>
      </c>
      <c r="C44" s="4">
        <v>104</v>
      </c>
      <c r="D44" s="4">
        <v>104</v>
      </c>
      <c r="E44" s="4">
        <v>104</v>
      </c>
      <c r="F44" s="4">
        <v>104</v>
      </c>
      <c r="G44" s="4">
        <v>104</v>
      </c>
      <c r="H44" s="4">
        <v>104</v>
      </c>
      <c r="I44" s="4">
        <v>104</v>
      </c>
      <c r="J44" s="4">
        <v>104</v>
      </c>
      <c r="K44" s="4">
        <v>104</v>
      </c>
    </row>
    <row r="45" spans="1:11" x14ac:dyDescent="0.2">
      <c r="A45" s="4">
        <v>43</v>
      </c>
      <c r="B45" s="4">
        <v>105</v>
      </c>
      <c r="C45" s="4">
        <v>105</v>
      </c>
      <c r="D45" s="4">
        <v>105</v>
      </c>
      <c r="E45" s="4">
        <v>105</v>
      </c>
      <c r="F45" s="4">
        <v>105</v>
      </c>
      <c r="G45" s="4">
        <v>105</v>
      </c>
      <c r="H45" s="4">
        <v>105</v>
      </c>
      <c r="I45" s="4">
        <v>105</v>
      </c>
      <c r="J45" s="4">
        <v>105</v>
      </c>
      <c r="K45" s="4">
        <v>105</v>
      </c>
    </row>
    <row r="46" spans="1:11" x14ac:dyDescent="0.2">
      <c r="A46" s="4">
        <v>44</v>
      </c>
      <c r="B46" s="4">
        <v>107</v>
      </c>
      <c r="C46" s="4">
        <v>107</v>
      </c>
      <c r="D46" s="4">
        <v>107</v>
      </c>
      <c r="E46" s="4">
        <v>107</v>
      </c>
      <c r="F46" s="4">
        <v>107</v>
      </c>
      <c r="G46" s="4">
        <v>107</v>
      </c>
      <c r="H46" s="4">
        <v>107</v>
      </c>
      <c r="I46" s="4">
        <v>107</v>
      </c>
      <c r="J46" s="4">
        <v>107</v>
      </c>
      <c r="K46" s="4">
        <v>107</v>
      </c>
    </row>
    <row r="47" spans="1:11" x14ac:dyDescent="0.2">
      <c r="A47" s="4">
        <v>45</v>
      </c>
      <c r="B47" s="4">
        <v>109</v>
      </c>
      <c r="C47" s="4">
        <v>109</v>
      </c>
      <c r="D47" s="4">
        <v>109</v>
      </c>
      <c r="E47" s="4">
        <v>109</v>
      </c>
      <c r="F47" s="4">
        <v>109</v>
      </c>
      <c r="G47" s="4">
        <v>109</v>
      </c>
      <c r="H47" s="4">
        <v>109</v>
      </c>
      <c r="I47" s="4">
        <v>109</v>
      </c>
      <c r="J47" s="4">
        <v>109</v>
      </c>
      <c r="K47" s="4">
        <v>109</v>
      </c>
    </row>
    <row r="48" spans="1:11" x14ac:dyDescent="0.2">
      <c r="A48" s="4">
        <v>46</v>
      </c>
      <c r="B48" s="4">
        <v>110</v>
      </c>
      <c r="C48" s="4">
        <v>110</v>
      </c>
      <c r="D48" s="4">
        <v>110</v>
      </c>
      <c r="E48" s="4">
        <v>110</v>
      </c>
      <c r="F48" s="4">
        <v>110</v>
      </c>
      <c r="G48" s="4">
        <v>110</v>
      </c>
      <c r="H48" s="4">
        <v>110</v>
      </c>
      <c r="I48" s="4">
        <v>110</v>
      </c>
      <c r="J48" s="4">
        <v>110</v>
      </c>
      <c r="K48" s="4">
        <v>110</v>
      </c>
    </row>
    <row r="49" spans="1:11" x14ac:dyDescent="0.2">
      <c r="A49" s="4">
        <v>47</v>
      </c>
      <c r="B49" s="4">
        <v>112</v>
      </c>
      <c r="C49" s="4">
        <v>112</v>
      </c>
      <c r="D49" s="4">
        <v>112</v>
      </c>
      <c r="E49" s="4">
        <v>112</v>
      </c>
      <c r="F49" s="4">
        <v>112</v>
      </c>
      <c r="G49" s="4">
        <v>112</v>
      </c>
      <c r="H49" s="4">
        <v>112</v>
      </c>
      <c r="I49" s="4">
        <v>112</v>
      </c>
      <c r="J49" s="4">
        <v>112</v>
      </c>
      <c r="K49" s="4">
        <v>112</v>
      </c>
    </row>
    <row r="50" spans="1:11" x14ac:dyDescent="0.2">
      <c r="A50" s="4">
        <v>48</v>
      </c>
      <c r="B50" s="4">
        <v>114</v>
      </c>
      <c r="C50" s="4">
        <v>114</v>
      </c>
      <c r="D50" s="4">
        <v>114</v>
      </c>
      <c r="E50" s="4">
        <v>114</v>
      </c>
      <c r="F50" s="4">
        <v>114</v>
      </c>
      <c r="G50" s="4">
        <v>114</v>
      </c>
      <c r="H50" s="4">
        <v>114</v>
      </c>
      <c r="I50" s="4">
        <v>114</v>
      </c>
      <c r="J50" s="4">
        <v>114</v>
      </c>
      <c r="K50" s="4">
        <v>114</v>
      </c>
    </row>
    <row r="51" spans="1:11" x14ac:dyDescent="0.2">
      <c r="A51" s="4">
        <v>49</v>
      </c>
      <c r="B51" s="4">
        <v>115</v>
      </c>
      <c r="C51" s="4">
        <v>115</v>
      </c>
      <c r="D51" s="4">
        <v>115</v>
      </c>
      <c r="E51" s="4">
        <v>115</v>
      </c>
      <c r="F51" s="4">
        <v>115</v>
      </c>
      <c r="G51" s="4">
        <v>115</v>
      </c>
      <c r="H51" s="4">
        <v>115</v>
      </c>
      <c r="I51" s="4">
        <v>115</v>
      </c>
      <c r="J51" s="4">
        <v>115</v>
      </c>
      <c r="K51" s="4">
        <v>115</v>
      </c>
    </row>
    <row r="52" spans="1:11" x14ac:dyDescent="0.2">
      <c r="A52" s="4">
        <v>50</v>
      </c>
      <c r="B52" s="4">
        <v>117</v>
      </c>
      <c r="C52" s="4">
        <v>117</v>
      </c>
      <c r="D52" s="4">
        <v>117</v>
      </c>
      <c r="E52" s="4">
        <v>117</v>
      </c>
      <c r="F52" s="4">
        <v>117</v>
      </c>
      <c r="G52" s="4">
        <v>117</v>
      </c>
      <c r="H52" s="4">
        <v>117</v>
      </c>
      <c r="I52" s="4">
        <v>117</v>
      </c>
      <c r="J52" s="4">
        <v>117</v>
      </c>
      <c r="K52" s="4">
        <v>117</v>
      </c>
    </row>
    <row r="53" spans="1:11" x14ac:dyDescent="0.2">
      <c r="A53" s="4">
        <v>51</v>
      </c>
      <c r="B53" s="4">
        <v>118</v>
      </c>
      <c r="C53" s="4">
        <v>118</v>
      </c>
      <c r="D53" s="4">
        <v>118</v>
      </c>
      <c r="E53" s="4">
        <v>118</v>
      </c>
      <c r="F53" s="4">
        <v>118</v>
      </c>
      <c r="G53" s="4">
        <v>118</v>
      </c>
      <c r="H53" s="4">
        <v>118</v>
      </c>
      <c r="I53" s="4">
        <v>118</v>
      </c>
      <c r="J53" s="4">
        <v>118</v>
      </c>
      <c r="K53" s="4">
        <v>118</v>
      </c>
    </row>
    <row r="54" spans="1:11" x14ac:dyDescent="0.2">
      <c r="A54" s="4">
        <v>52</v>
      </c>
      <c r="B54" s="4">
        <v>120</v>
      </c>
      <c r="C54" s="4">
        <v>120</v>
      </c>
      <c r="D54" s="4">
        <v>120</v>
      </c>
      <c r="E54" s="4">
        <v>120</v>
      </c>
      <c r="F54" s="4">
        <v>120</v>
      </c>
      <c r="G54" s="4">
        <v>120</v>
      </c>
      <c r="H54" s="4">
        <v>120</v>
      </c>
      <c r="I54" s="4">
        <v>120</v>
      </c>
      <c r="J54" s="4">
        <v>120</v>
      </c>
      <c r="K54" s="4">
        <v>120</v>
      </c>
    </row>
    <row r="55" spans="1:11" x14ac:dyDescent="0.2">
      <c r="A55" s="4">
        <v>53</v>
      </c>
      <c r="B55" s="4">
        <v>122</v>
      </c>
      <c r="C55" s="4">
        <v>122</v>
      </c>
      <c r="D55" s="4">
        <v>122</v>
      </c>
      <c r="E55" s="4">
        <v>122</v>
      </c>
      <c r="F55" s="4">
        <v>122</v>
      </c>
      <c r="G55" s="4">
        <v>122</v>
      </c>
      <c r="H55" s="4">
        <v>122</v>
      </c>
      <c r="I55" s="4">
        <v>122</v>
      </c>
      <c r="J55" s="4">
        <v>122</v>
      </c>
      <c r="K55" s="4">
        <v>122</v>
      </c>
    </row>
    <row r="56" spans="1:11" x14ac:dyDescent="0.2">
      <c r="A56" s="4">
        <v>54</v>
      </c>
      <c r="B56" s="4">
        <v>123</v>
      </c>
      <c r="C56" s="4">
        <v>123</v>
      </c>
      <c r="D56" s="4">
        <v>123</v>
      </c>
      <c r="E56" s="4">
        <v>123</v>
      </c>
      <c r="F56" s="4">
        <v>123</v>
      </c>
      <c r="G56" s="4">
        <v>123</v>
      </c>
      <c r="H56" s="4">
        <v>123</v>
      </c>
      <c r="I56" s="4">
        <v>123</v>
      </c>
      <c r="J56" s="4">
        <v>123</v>
      </c>
      <c r="K56" s="4">
        <v>123</v>
      </c>
    </row>
    <row r="57" spans="1:11" x14ac:dyDescent="0.2">
      <c r="A57" s="4">
        <v>55</v>
      </c>
      <c r="B57" s="4">
        <v>125</v>
      </c>
      <c r="C57" s="4">
        <v>125</v>
      </c>
      <c r="D57" s="4">
        <v>125</v>
      </c>
      <c r="E57" s="4">
        <v>125</v>
      </c>
      <c r="F57" s="4">
        <v>125</v>
      </c>
      <c r="G57" s="4">
        <v>125</v>
      </c>
      <c r="H57" s="4">
        <v>125</v>
      </c>
      <c r="I57" s="4">
        <v>125</v>
      </c>
      <c r="J57" s="4">
        <v>125</v>
      </c>
      <c r="K57" s="4">
        <v>125</v>
      </c>
    </row>
    <row r="58" spans="1:11" x14ac:dyDescent="0.2">
      <c r="A58" s="4">
        <v>56</v>
      </c>
      <c r="B58" s="4">
        <v>127</v>
      </c>
      <c r="C58" s="4">
        <v>127</v>
      </c>
      <c r="D58" s="4">
        <v>127</v>
      </c>
      <c r="E58" s="4">
        <v>127</v>
      </c>
      <c r="F58" s="4">
        <v>127</v>
      </c>
      <c r="G58" s="4">
        <v>127</v>
      </c>
      <c r="H58" s="4">
        <v>127</v>
      </c>
      <c r="I58" s="4">
        <v>127</v>
      </c>
      <c r="J58" s="4">
        <v>127</v>
      </c>
      <c r="K58" s="4">
        <v>127</v>
      </c>
    </row>
    <row r="59" spans="1:11" x14ac:dyDescent="0.2">
      <c r="A59" s="4">
        <v>57</v>
      </c>
      <c r="B59" s="4">
        <v>128</v>
      </c>
      <c r="C59" s="4">
        <v>128</v>
      </c>
      <c r="D59" s="4">
        <v>128</v>
      </c>
      <c r="E59" s="4">
        <v>128</v>
      </c>
      <c r="F59" s="4">
        <v>128</v>
      </c>
      <c r="G59" s="4">
        <v>128</v>
      </c>
      <c r="H59" s="4">
        <v>128</v>
      </c>
      <c r="I59" s="4">
        <v>128</v>
      </c>
      <c r="J59" s="4">
        <v>128</v>
      </c>
      <c r="K59" s="4">
        <v>128</v>
      </c>
    </row>
    <row r="60" spans="1:11" x14ac:dyDescent="0.2">
      <c r="A60" s="4">
        <v>58</v>
      </c>
      <c r="B60" s="4">
        <v>130</v>
      </c>
      <c r="C60" s="4">
        <v>130</v>
      </c>
      <c r="D60" s="4">
        <v>130</v>
      </c>
      <c r="E60" s="4">
        <v>130</v>
      </c>
      <c r="F60" s="4">
        <v>130</v>
      </c>
      <c r="G60" s="4">
        <v>130</v>
      </c>
      <c r="H60" s="4">
        <v>130</v>
      </c>
      <c r="I60" s="4">
        <v>130</v>
      </c>
      <c r="J60" s="4">
        <v>130</v>
      </c>
      <c r="K60" s="4">
        <v>130</v>
      </c>
    </row>
    <row r="61" spans="1:11" x14ac:dyDescent="0.2">
      <c r="A61" s="4">
        <v>59</v>
      </c>
      <c r="B61" s="4">
        <v>132</v>
      </c>
      <c r="C61" s="4">
        <v>132</v>
      </c>
      <c r="D61" s="4">
        <v>132</v>
      </c>
      <c r="E61" s="4">
        <v>132</v>
      </c>
      <c r="F61" s="4">
        <v>132</v>
      </c>
      <c r="G61" s="4">
        <v>132</v>
      </c>
      <c r="H61" s="4">
        <v>132</v>
      </c>
      <c r="I61" s="4">
        <v>132</v>
      </c>
      <c r="J61" s="4">
        <v>132</v>
      </c>
      <c r="K61" s="4">
        <v>132</v>
      </c>
    </row>
    <row r="62" spans="1:11" x14ac:dyDescent="0.2">
      <c r="A62" s="4">
        <v>60</v>
      </c>
      <c r="B62" s="4">
        <v>133</v>
      </c>
      <c r="C62" s="4">
        <v>133</v>
      </c>
      <c r="D62" s="4">
        <v>133</v>
      </c>
      <c r="E62" s="4">
        <v>133</v>
      </c>
      <c r="F62" s="4">
        <v>133</v>
      </c>
      <c r="G62" s="4">
        <v>133</v>
      </c>
      <c r="H62" s="4">
        <v>133</v>
      </c>
      <c r="I62" s="4">
        <v>133</v>
      </c>
      <c r="J62" s="4">
        <v>133</v>
      </c>
      <c r="K62" s="4">
        <v>133</v>
      </c>
    </row>
    <row r="63" spans="1:11" x14ac:dyDescent="0.2">
      <c r="A63" s="4">
        <v>61</v>
      </c>
      <c r="B63" s="4">
        <v>135</v>
      </c>
      <c r="C63" s="4">
        <v>135</v>
      </c>
      <c r="D63" s="4">
        <v>135</v>
      </c>
      <c r="E63" s="4">
        <v>135</v>
      </c>
      <c r="F63" s="4">
        <v>135</v>
      </c>
      <c r="G63" s="4">
        <v>135</v>
      </c>
      <c r="H63" s="4">
        <v>135</v>
      </c>
      <c r="I63" s="4">
        <v>135</v>
      </c>
      <c r="J63" s="4">
        <v>135</v>
      </c>
      <c r="K63" s="4">
        <v>135</v>
      </c>
    </row>
    <row r="64" spans="1:11" x14ac:dyDescent="0.2">
      <c r="A64" s="4">
        <v>62</v>
      </c>
      <c r="B64" s="4">
        <v>137</v>
      </c>
      <c r="C64" s="4">
        <v>137</v>
      </c>
      <c r="D64" s="4">
        <v>137</v>
      </c>
      <c r="E64" s="4">
        <v>137</v>
      </c>
      <c r="F64" s="4">
        <v>137</v>
      </c>
      <c r="G64" s="4">
        <v>137</v>
      </c>
      <c r="H64" s="4">
        <v>137</v>
      </c>
      <c r="I64" s="4">
        <v>137</v>
      </c>
      <c r="J64" s="4">
        <v>137</v>
      </c>
      <c r="K64" s="4">
        <v>137</v>
      </c>
    </row>
    <row r="65" spans="1:11" x14ac:dyDescent="0.2">
      <c r="A65" s="4">
        <v>63</v>
      </c>
      <c r="B65" s="4">
        <v>138</v>
      </c>
      <c r="C65" s="4">
        <v>138</v>
      </c>
      <c r="D65" s="4">
        <v>138</v>
      </c>
      <c r="E65" s="4">
        <v>138</v>
      </c>
      <c r="F65" s="4">
        <v>138</v>
      </c>
      <c r="G65" s="4">
        <v>138</v>
      </c>
      <c r="H65" s="4">
        <v>138</v>
      </c>
      <c r="I65" s="4">
        <v>138</v>
      </c>
      <c r="J65" s="4">
        <v>138</v>
      </c>
      <c r="K65" s="4">
        <v>138</v>
      </c>
    </row>
    <row r="66" spans="1:11" x14ac:dyDescent="0.2">
      <c r="A66" s="4">
        <v>64</v>
      </c>
      <c r="B66" s="4">
        <v>140</v>
      </c>
      <c r="C66" s="4">
        <v>140</v>
      </c>
      <c r="D66" s="4">
        <v>140</v>
      </c>
      <c r="E66" s="4">
        <v>140</v>
      </c>
      <c r="F66" s="4">
        <v>140</v>
      </c>
      <c r="G66" s="4">
        <v>140</v>
      </c>
      <c r="H66" s="4">
        <v>140</v>
      </c>
      <c r="I66" s="4">
        <v>140</v>
      </c>
      <c r="J66" s="4">
        <v>140</v>
      </c>
      <c r="K66" s="4">
        <v>140</v>
      </c>
    </row>
    <row r="67" spans="1:11" x14ac:dyDescent="0.2">
      <c r="A67" s="4">
        <v>65</v>
      </c>
      <c r="B67" s="4">
        <v>142</v>
      </c>
      <c r="C67" s="4">
        <v>142</v>
      </c>
      <c r="D67" s="4">
        <v>142</v>
      </c>
      <c r="E67" s="4">
        <v>142</v>
      </c>
      <c r="F67" s="4">
        <v>142</v>
      </c>
      <c r="G67" s="4">
        <v>142</v>
      </c>
      <c r="H67" s="4">
        <v>142</v>
      </c>
      <c r="I67" s="4">
        <v>142</v>
      </c>
      <c r="J67" s="4">
        <v>142</v>
      </c>
      <c r="K67" s="4">
        <v>142</v>
      </c>
    </row>
    <row r="68" spans="1:11" x14ac:dyDescent="0.2">
      <c r="A68" s="4">
        <v>66</v>
      </c>
      <c r="B68" s="4">
        <v>143</v>
      </c>
      <c r="C68" s="4">
        <v>143</v>
      </c>
      <c r="D68" s="4">
        <v>143</v>
      </c>
      <c r="E68" s="4">
        <v>143</v>
      </c>
      <c r="F68" s="4">
        <v>143</v>
      </c>
      <c r="G68" s="4">
        <v>143</v>
      </c>
      <c r="H68" s="4">
        <v>143</v>
      </c>
      <c r="I68" s="4">
        <v>143</v>
      </c>
      <c r="J68" s="4">
        <v>143</v>
      </c>
      <c r="K68" s="4">
        <v>143</v>
      </c>
    </row>
    <row r="69" spans="1:11" x14ac:dyDescent="0.2">
      <c r="A69" s="4">
        <v>67</v>
      </c>
      <c r="B69" s="4">
        <v>145</v>
      </c>
      <c r="C69" s="4">
        <v>145</v>
      </c>
      <c r="D69" s="4">
        <v>145</v>
      </c>
      <c r="E69" s="4">
        <v>145</v>
      </c>
      <c r="F69" s="4">
        <v>145</v>
      </c>
      <c r="G69" s="4">
        <v>145</v>
      </c>
      <c r="H69" s="4">
        <v>145</v>
      </c>
      <c r="I69" s="4">
        <v>145</v>
      </c>
      <c r="J69" s="4">
        <v>145</v>
      </c>
      <c r="K69" s="4">
        <v>145</v>
      </c>
    </row>
    <row r="70" spans="1:11" x14ac:dyDescent="0.2">
      <c r="A70" s="4">
        <v>68</v>
      </c>
      <c r="B70" s="4">
        <v>146</v>
      </c>
      <c r="C70" s="4">
        <v>146</v>
      </c>
      <c r="D70" s="4">
        <v>146</v>
      </c>
      <c r="E70" s="4">
        <v>146</v>
      </c>
      <c r="F70" s="4">
        <v>146</v>
      </c>
      <c r="G70" s="4">
        <v>146</v>
      </c>
      <c r="H70" s="4">
        <v>146</v>
      </c>
      <c r="I70" s="4">
        <v>146</v>
      </c>
      <c r="J70" s="4">
        <v>146</v>
      </c>
      <c r="K70" s="4">
        <v>146</v>
      </c>
    </row>
    <row r="71" spans="1:11" x14ac:dyDescent="0.2">
      <c r="A71" s="4">
        <v>69</v>
      </c>
      <c r="B71" s="4">
        <v>148</v>
      </c>
      <c r="C71" s="4">
        <v>148</v>
      </c>
      <c r="D71" s="4">
        <v>148</v>
      </c>
      <c r="E71" s="4">
        <v>148</v>
      </c>
      <c r="F71" s="4">
        <v>148</v>
      </c>
      <c r="G71" s="4">
        <v>148</v>
      </c>
      <c r="H71" s="4">
        <v>148</v>
      </c>
      <c r="I71" s="4">
        <v>148</v>
      </c>
      <c r="J71" s="4">
        <v>148</v>
      </c>
      <c r="K71" s="4">
        <v>148</v>
      </c>
    </row>
    <row r="72" spans="1:11" x14ac:dyDescent="0.2">
      <c r="A72" s="4">
        <v>70</v>
      </c>
      <c r="B72" s="4">
        <v>150</v>
      </c>
      <c r="C72" s="4">
        <v>150</v>
      </c>
      <c r="D72" s="4">
        <v>150</v>
      </c>
      <c r="E72" s="4">
        <v>150</v>
      </c>
      <c r="F72" s="4">
        <v>150</v>
      </c>
      <c r="G72" s="4">
        <v>150</v>
      </c>
      <c r="H72" s="4">
        <v>150</v>
      </c>
      <c r="I72" s="4">
        <v>150</v>
      </c>
      <c r="J72" s="4">
        <v>150</v>
      </c>
      <c r="K72" s="4">
        <v>150</v>
      </c>
    </row>
    <row r="73" spans="1:11" x14ac:dyDescent="0.2">
      <c r="A73" s="4">
        <v>71</v>
      </c>
      <c r="B73" s="4">
        <v>151</v>
      </c>
      <c r="C73" s="4">
        <v>151</v>
      </c>
      <c r="D73" s="4">
        <v>151</v>
      </c>
      <c r="E73" s="4">
        <v>151</v>
      </c>
      <c r="F73" s="4">
        <v>151</v>
      </c>
      <c r="G73" s="4">
        <v>151</v>
      </c>
      <c r="H73" s="4">
        <v>151</v>
      </c>
      <c r="I73" s="4">
        <v>151</v>
      </c>
      <c r="J73" s="4">
        <v>151</v>
      </c>
      <c r="K73" s="4">
        <v>151</v>
      </c>
    </row>
    <row r="74" spans="1:11" x14ac:dyDescent="0.2">
      <c r="A74" s="4">
        <v>72</v>
      </c>
      <c r="B74" s="4">
        <v>153</v>
      </c>
      <c r="C74" s="4">
        <v>153</v>
      </c>
      <c r="D74" s="4">
        <v>153</v>
      </c>
      <c r="E74" s="4">
        <v>153</v>
      </c>
      <c r="F74" s="4">
        <v>153</v>
      </c>
      <c r="G74" s="4">
        <v>153</v>
      </c>
      <c r="H74" s="4">
        <v>153</v>
      </c>
      <c r="I74" s="4">
        <v>153</v>
      </c>
      <c r="J74" s="4">
        <v>153</v>
      </c>
      <c r="K74" s="4">
        <v>153</v>
      </c>
    </row>
    <row r="75" spans="1:11" x14ac:dyDescent="0.2">
      <c r="A75" s="4">
        <v>73</v>
      </c>
      <c r="B75" s="4">
        <v>155</v>
      </c>
      <c r="C75" s="4">
        <v>155</v>
      </c>
      <c r="D75" s="4">
        <v>155</v>
      </c>
      <c r="E75" s="4">
        <v>155</v>
      </c>
      <c r="F75" s="4">
        <v>155</v>
      </c>
      <c r="G75" s="4">
        <v>155</v>
      </c>
      <c r="H75" s="4">
        <v>155</v>
      </c>
      <c r="I75" s="4">
        <v>155</v>
      </c>
      <c r="J75" s="4">
        <v>155</v>
      </c>
      <c r="K75" s="4">
        <v>155</v>
      </c>
    </row>
    <row r="76" spans="1:11" x14ac:dyDescent="0.2">
      <c r="A76" s="4">
        <v>74</v>
      </c>
      <c r="B76" s="4">
        <v>156</v>
      </c>
      <c r="C76" s="4">
        <v>156</v>
      </c>
      <c r="D76" s="4">
        <v>156</v>
      </c>
      <c r="E76" s="4">
        <v>156</v>
      </c>
      <c r="F76" s="4">
        <v>156</v>
      </c>
      <c r="G76" s="4">
        <v>156</v>
      </c>
      <c r="H76" s="4">
        <v>156</v>
      </c>
      <c r="I76" s="4">
        <v>156</v>
      </c>
      <c r="J76" s="4">
        <v>156</v>
      </c>
      <c r="K76" s="4">
        <v>156</v>
      </c>
    </row>
    <row r="77" spans="1:11" x14ac:dyDescent="0.2">
      <c r="A77" s="4">
        <v>75</v>
      </c>
      <c r="B77" s="4">
        <v>158</v>
      </c>
      <c r="C77" s="4">
        <v>158</v>
      </c>
      <c r="D77" s="4">
        <v>158</v>
      </c>
      <c r="E77" s="4">
        <v>158</v>
      </c>
      <c r="F77" s="4">
        <v>158</v>
      </c>
      <c r="G77" s="4">
        <v>158</v>
      </c>
      <c r="H77" s="4">
        <v>158</v>
      </c>
      <c r="I77" s="4">
        <v>158</v>
      </c>
      <c r="J77" s="4">
        <v>158</v>
      </c>
      <c r="K77" s="4">
        <v>158</v>
      </c>
    </row>
    <row r="78" spans="1:11" x14ac:dyDescent="0.2">
      <c r="A78" s="4">
        <v>76</v>
      </c>
      <c r="B78" s="4">
        <v>160</v>
      </c>
      <c r="C78" s="4">
        <v>160</v>
      </c>
      <c r="D78" s="4">
        <v>160</v>
      </c>
      <c r="E78" s="4">
        <v>160</v>
      </c>
      <c r="F78" s="4">
        <v>160</v>
      </c>
      <c r="G78" s="4">
        <v>160</v>
      </c>
      <c r="H78" s="4">
        <v>160</v>
      </c>
      <c r="I78" s="4">
        <v>160</v>
      </c>
      <c r="J78" s="4">
        <v>160</v>
      </c>
      <c r="K78" s="4">
        <v>160</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1">
    <tabColor rgb="FF008000"/>
  </sheetPr>
  <dimension ref="A1:V59"/>
  <sheetViews>
    <sheetView topLeftCell="A11"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v>45</v>
      </c>
      <c r="C2" s="4">
        <v>45</v>
      </c>
      <c r="D2" s="4">
        <v>45</v>
      </c>
      <c r="E2" s="4">
        <v>45</v>
      </c>
      <c r="F2" s="4">
        <v>45</v>
      </c>
      <c r="G2" s="4">
        <v>45</v>
      </c>
      <c r="H2" s="4">
        <v>50</v>
      </c>
      <c r="I2" s="4">
        <v>50</v>
      </c>
      <c r="J2" s="4">
        <v>50</v>
      </c>
      <c r="K2" s="4">
        <v>50</v>
      </c>
      <c r="L2" s="4">
        <v>1</v>
      </c>
      <c r="M2" s="4">
        <v>8</v>
      </c>
      <c r="N2" s="4">
        <v>8</v>
      </c>
      <c r="O2" s="4">
        <v>8</v>
      </c>
      <c r="P2" s="4">
        <v>7</v>
      </c>
      <c r="Q2" s="4">
        <v>9</v>
      </c>
      <c r="R2" s="4">
        <v>9</v>
      </c>
      <c r="S2" s="4">
        <v>11</v>
      </c>
      <c r="T2" s="4">
        <v>9</v>
      </c>
      <c r="U2" s="4">
        <v>10</v>
      </c>
      <c r="V2" s="4">
        <v>10</v>
      </c>
    </row>
    <row r="3" spans="1:22" x14ac:dyDescent="0.2">
      <c r="A3" s="4">
        <v>1</v>
      </c>
      <c r="B3" s="4">
        <v>45</v>
      </c>
      <c r="C3" s="4">
        <v>45</v>
      </c>
      <c r="D3" s="4">
        <v>45</v>
      </c>
      <c r="E3" s="4">
        <v>45</v>
      </c>
      <c r="F3" s="4">
        <v>45</v>
      </c>
      <c r="G3" s="4">
        <v>45</v>
      </c>
      <c r="H3" s="4">
        <v>50</v>
      </c>
      <c r="I3" s="4">
        <v>50</v>
      </c>
      <c r="J3" s="4">
        <v>50</v>
      </c>
      <c r="K3" s="4">
        <v>50</v>
      </c>
      <c r="L3" s="4">
        <v>2</v>
      </c>
      <c r="M3" s="4">
        <v>9</v>
      </c>
      <c r="N3" s="4">
        <v>9</v>
      </c>
      <c r="O3" s="4">
        <v>9</v>
      </c>
      <c r="P3" s="4">
        <v>9</v>
      </c>
      <c r="Q3" s="4">
        <v>10</v>
      </c>
      <c r="R3" s="4">
        <v>10</v>
      </c>
      <c r="S3" s="4">
        <v>13</v>
      </c>
      <c r="T3" s="4">
        <v>11</v>
      </c>
      <c r="U3" s="4">
        <v>12</v>
      </c>
      <c r="V3" s="4">
        <v>12</v>
      </c>
    </row>
    <row r="4" spans="1:22" x14ac:dyDescent="0.2">
      <c r="A4" s="4">
        <v>2</v>
      </c>
      <c r="B4" s="4">
        <v>45</v>
      </c>
      <c r="C4" s="4">
        <v>45</v>
      </c>
      <c r="D4" s="4">
        <v>45</v>
      </c>
      <c r="E4" s="4">
        <v>45</v>
      </c>
      <c r="F4" s="4">
        <v>45</v>
      </c>
      <c r="G4" s="4">
        <v>45</v>
      </c>
      <c r="H4" s="4">
        <v>50</v>
      </c>
      <c r="I4" s="4">
        <v>50</v>
      </c>
      <c r="J4" s="4">
        <v>50</v>
      </c>
      <c r="K4" s="4">
        <v>50</v>
      </c>
      <c r="L4" s="4"/>
      <c r="M4" s="4"/>
      <c r="N4" s="4"/>
      <c r="O4" s="4"/>
      <c r="P4" s="4"/>
      <c r="Q4" s="4"/>
      <c r="R4" s="4"/>
      <c r="S4" s="4"/>
      <c r="T4" s="4"/>
      <c r="U4" s="4"/>
      <c r="V4" s="4"/>
    </row>
    <row r="5" spans="1:22" x14ac:dyDescent="0.2">
      <c r="A5" s="4">
        <v>3</v>
      </c>
      <c r="B5" s="4">
        <v>45</v>
      </c>
      <c r="C5" s="4">
        <v>45</v>
      </c>
      <c r="D5" s="4">
        <v>45</v>
      </c>
      <c r="E5" s="4">
        <v>45</v>
      </c>
      <c r="F5" s="4">
        <v>45</v>
      </c>
      <c r="G5" s="4">
        <v>45</v>
      </c>
      <c r="H5" s="4">
        <v>53</v>
      </c>
      <c r="I5" s="4">
        <v>53</v>
      </c>
      <c r="J5" s="4">
        <v>53</v>
      </c>
      <c r="K5" s="4">
        <v>53</v>
      </c>
    </row>
    <row r="6" spans="1:22" x14ac:dyDescent="0.2">
      <c r="A6" s="4">
        <v>4</v>
      </c>
      <c r="B6" s="4">
        <v>47</v>
      </c>
      <c r="C6" s="4">
        <v>47</v>
      </c>
      <c r="D6" s="4">
        <v>47</v>
      </c>
      <c r="E6" s="4">
        <v>47</v>
      </c>
      <c r="F6" s="4">
        <v>47</v>
      </c>
      <c r="G6" s="4">
        <v>47</v>
      </c>
      <c r="H6" s="4">
        <v>56</v>
      </c>
      <c r="I6" s="4">
        <v>56</v>
      </c>
      <c r="J6" s="4">
        <v>56</v>
      </c>
      <c r="K6" s="4">
        <v>56</v>
      </c>
    </row>
    <row r="7" spans="1:22" x14ac:dyDescent="0.2">
      <c r="A7" s="4">
        <v>5</v>
      </c>
      <c r="B7" s="4">
        <v>49</v>
      </c>
      <c r="C7" s="4">
        <v>49</v>
      </c>
      <c r="D7" s="4">
        <v>49</v>
      </c>
      <c r="E7" s="4">
        <v>49</v>
      </c>
      <c r="F7" s="4">
        <v>49</v>
      </c>
      <c r="G7" s="4">
        <v>49</v>
      </c>
      <c r="H7" s="4">
        <v>58</v>
      </c>
      <c r="I7" s="4">
        <v>58</v>
      </c>
      <c r="J7" s="4">
        <v>58</v>
      </c>
      <c r="K7" s="4">
        <v>58</v>
      </c>
    </row>
    <row r="8" spans="1:22" x14ac:dyDescent="0.2">
      <c r="A8" s="4">
        <v>6</v>
      </c>
      <c r="B8" s="4">
        <v>51</v>
      </c>
      <c r="C8" s="4">
        <v>51</v>
      </c>
      <c r="D8" s="4">
        <v>51</v>
      </c>
      <c r="E8" s="4">
        <v>51</v>
      </c>
      <c r="F8" s="4">
        <v>51</v>
      </c>
      <c r="G8" s="4">
        <v>51</v>
      </c>
      <c r="H8" s="4">
        <v>61</v>
      </c>
      <c r="I8" s="4">
        <v>61</v>
      </c>
      <c r="J8" s="4">
        <v>61</v>
      </c>
      <c r="K8" s="4">
        <v>61</v>
      </c>
      <c r="M8" s="4"/>
      <c r="N8" s="4"/>
      <c r="O8" s="4"/>
      <c r="P8" s="4"/>
      <c r="Q8" s="4"/>
      <c r="R8" s="4"/>
      <c r="S8" s="4"/>
      <c r="T8" s="4"/>
      <c r="U8" s="4"/>
      <c r="V8" s="4"/>
    </row>
    <row r="9" spans="1:22" x14ac:dyDescent="0.2">
      <c r="A9" s="4">
        <v>7</v>
      </c>
      <c r="B9" s="4">
        <v>53</v>
      </c>
      <c r="C9" s="4">
        <v>53</v>
      </c>
      <c r="D9" s="4">
        <v>53</v>
      </c>
      <c r="E9" s="4">
        <v>53</v>
      </c>
      <c r="F9" s="4">
        <v>53</v>
      </c>
      <c r="G9" s="4">
        <v>53</v>
      </c>
      <c r="H9" s="4">
        <v>64</v>
      </c>
      <c r="I9" s="4">
        <v>64</v>
      </c>
      <c r="J9" s="4">
        <v>64</v>
      </c>
      <c r="K9" s="4">
        <v>64</v>
      </c>
      <c r="M9" s="4"/>
      <c r="N9" s="4"/>
      <c r="O9" s="4"/>
      <c r="P9" s="4"/>
      <c r="Q9" s="4"/>
      <c r="R9" s="4"/>
      <c r="S9" s="4"/>
      <c r="T9" s="4"/>
      <c r="U9" s="4"/>
      <c r="V9" s="4"/>
    </row>
    <row r="10" spans="1:22" x14ac:dyDescent="0.2">
      <c r="A10" s="4">
        <v>8</v>
      </c>
      <c r="B10" s="4">
        <v>55</v>
      </c>
      <c r="C10" s="4">
        <v>55</v>
      </c>
      <c r="D10" s="4">
        <v>55</v>
      </c>
      <c r="E10" s="4">
        <v>55</v>
      </c>
      <c r="F10" s="4">
        <v>55</v>
      </c>
      <c r="G10" s="4">
        <v>55</v>
      </c>
      <c r="H10" s="4">
        <v>66</v>
      </c>
      <c r="I10" s="4">
        <v>66</v>
      </c>
      <c r="J10" s="4">
        <v>66</v>
      </c>
      <c r="K10" s="4">
        <v>66</v>
      </c>
    </row>
    <row r="11" spans="1:22" x14ac:dyDescent="0.2">
      <c r="A11" s="4">
        <v>9</v>
      </c>
      <c r="B11" s="4">
        <v>57</v>
      </c>
      <c r="C11" s="4">
        <v>57</v>
      </c>
      <c r="D11" s="4">
        <v>57</v>
      </c>
      <c r="E11" s="4">
        <v>57</v>
      </c>
      <c r="F11" s="4">
        <v>57</v>
      </c>
      <c r="G11" s="4">
        <v>57</v>
      </c>
      <c r="H11" s="4">
        <v>69</v>
      </c>
      <c r="I11" s="4">
        <v>69</v>
      </c>
      <c r="J11" s="4">
        <v>69</v>
      </c>
      <c r="K11" s="4">
        <v>69</v>
      </c>
    </row>
    <row r="12" spans="1:22" x14ac:dyDescent="0.2">
      <c r="A12" s="4">
        <v>10</v>
      </c>
      <c r="B12" s="4">
        <v>59</v>
      </c>
      <c r="C12" s="4">
        <v>59</v>
      </c>
      <c r="D12" s="4">
        <v>59</v>
      </c>
      <c r="E12" s="4">
        <v>59</v>
      </c>
      <c r="F12" s="4">
        <v>59</v>
      </c>
      <c r="G12" s="4">
        <v>59</v>
      </c>
      <c r="H12" s="4">
        <v>72</v>
      </c>
      <c r="I12" s="4">
        <v>72</v>
      </c>
      <c r="J12" s="4">
        <v>72</v>
      </c>
      <c r="K12" s="4">
        <v>72</v>
      </c>
    </row>
    <row r="13" spans="1:22" x14ac:dyDescent="0.2">
      <c r="A13" s="4">
        <v>11</v>
      </c>
      <c r="B13" s="4">
        <v>61</v>
      </c>
      <c r="C13" s="4">
        <v>61</v>
      </c>
      <c r="D13" s="4">
        <v>61</v>
      </c>
      <c r="E13" s="4">
        <v>61</v>
      </c>
      <c r="F13" s="4">
        <v>61</v>
      </c>
      <c r="G13" s="4">
        <v>61</v>
      </c>
      <c r="H13" s="4">
        <v>75</v>
      </c>
      <c r="I13" s="4">
        <v>75</v>
      </c>
      <c r="J13" s="4">
        <v>75</v>
      </c>
      <c r="K13" s="4">
        <v>75</v>
      </c>
    </row>
    <row r="14" spans="1:22" x14ac:dyDescent="0.2">
      <c r="A14" s="4">
        <v>12</v>
      </c>
      <c r="B14" s="4">
        <v>63</v>
      </c>
      <c r="C14" s="4">
        <v>63</v>
      </c>
      <c r="D14" s="4">
        <v>63</v>
      </c>
      <c r="E14" s="4">
        <v>63</v>
      </c>
      <c r="F14" s="4">
        <v>63</v>
      </c>
      <c r="G14" s="4">
        <v>63</v>
      </c>
      <c r="H14" s="4">
        <v>77</v>
      </c>
      <c r="I14" s="4">
        <v>77</v>
      </c>
      <c r="J14" s="4">
        <v>77</v>
      </c>
      <c r="K14" s="4">
        <v>77</v>
      </c>
    </row>
    <row r="15" spans="1:22" x14ac:dyDescent="0.2">
      <c r="A15" s="4">
        <v>13</v>
      </c>
      <c r="B15" s="4">
        <v>65</v>
      </c>
      <c r="C15" s="4">
        <v>65</v>
      </c>
      <c r="D15" s="4">
        <v>65</v>
      </c>
      <c r="E15" s="4">
        <v>65</v>
      </c>
      <c r="F15" s="4">
        <v>65</v>
      </c>
      <c r="G15" s="4">
        <v>65</v>
      </c>
      <c r="H15" s="4">
        <v>80</v>
      </c>
      <c r="I15" s="4">
        <v>80</v>
      </c>
      <c r="J15" s="4">
        <v>80</v>
      </c>
      <c r="K15" s="4">
        <v>80</v>
      </c>
    </row>
    <row r="16" spans="1:22" x14ac:dyDescent="0.2">
      <c r="A16" s="4">
        <v>14</v>
      </c>
      <c r="B16" s="4">
        <v>67</v>
      </c>
      <c r="C16" s="4">
        <v>67</v>
      </c>
      <c r="D16" s="4">
        <v>67</v>
      </c>
      <c r="E16" s="4">
        <v>67</v>
      </c>
      <c r="F16" s="4">
        <v>67</v>
      </c>
      <c r="G16" s="4">
        <v>67</v>
      </c>
      <c r="H16" s="4">
        <v>83</v>
      </c>
      <c r="I16" s="4">
        <v>83</v>
      </c>
      <c r="J16" s="4">
        <v>83</v>
      </c>
      <c r="K16" s="4">
        <v>83</v>
      </c>
    </row>
    <row r="17" spans="1:11" x14ac:dyDescent="0.2">
      <c r="A17" s="4">
        <v>15</v>
      </c>
      <c r="B17" s="4">
        <v>69</v>
      </c>
      <c r="C17" s="4">
        <v>69</v>
      </c>
      <c r="D17" s="4">
        <v>69</v>
      </c>
      <c r="E17" s="4">
        <v>69</v>
      </c>
      <c r="F17" s="4">
        <v>69</v>
      </c>
      <c r="G17" s="4">
        <v>69</v>
      </c>
      <c r="H17" s="4">
        <v>86</v>
      </c>
      <c r="I17" s="4">
        <v>86</v>
      </c>
      <c r="J17" s="4">
        <v>86</v>
      </c>
      <c r="K17" s="4">
        <v>86</v>
      </c>
    </row>
    <row r="18" spans="1:11" x14ac:dyDescent="0.2">
      <c r="A18" s="4">
        <v>16</v>
      </c>
      <c r="B18" s="4">
        <v>71</v>
      </c>
      <c r="C18" s="4">
        <v>71</v>
      </c>
      <c r="D18" s="4">
        <v>71</v>
      </c>
      <c r="E18" s="4">
        <v>71</v>
      </c>
      <c r="F18" s="4">
        <v>71</v>
      </c>
      <c r="G18" s="4">
        <v>71</v>
      </c>
      <c r="H18" s="4">
        <v>88</v>
      </c>
      <c r="I18" s="4">
        <v>88</v>
      </c>
      <c r="J18" s="4">
        <v>88</v>
      </c>
      <c r="K18" s="4">
        <v>88</v>
      </c>
    </row>
    <row r="19" spans="1:11" x14ac:dyDescent="0.2">
      <c r="A19" s="4">
        <v>17</v>
      </c>
      <c r="B19" s="4">
        <v>73</v>
      </c>
      <c r="C19" s="4">
        <v>73</v>
      </c>
      <c r="D19" s="4">
        <v>73</v>
      </c>
      <c r="E19" s="4">
        <v>73</v>
      </c>
      <c r="F19" s="4">
        <v>73</v>
      </c>
      <c r="G19" s="4">
        <v>73</v>
      </c>
      <c r="H19" s="4">
        <v>91</v>
      </c>
      <c r="I19" s="4">
        <v>91</v>
      </c>
      <c r="J19" s="4">
        <v>91</v>
      </c>
      <c r="K19" s="4">
        <v>91</v>
      </c>
    </row>
    <row r="20" spans="1:11" x14ac:dyDescent="0.2">
      <c r="A20" s="4">
        <v>18</v>
      </c>
      <c r="B20" s="4">
        <v>75</v>
      </c>
      <c r="C20" s="4">
        <v>75</v>
      </c>
      <c r="D20" s="4">
        <v>75</v>
      </c>
      <c r="E20" s="4">
        <v>75</v>
      </c>
      <c r="F20" s="4">
        <v>75</v>
      </c>
      <c r="G20" s="4">
        <v>75</v>
      </c>
      <c r="H20" s="4">
        <v>94</v>
      </c>
      <c r="I20" s="4">
        <v>94</v>
      </c>
      <c r="J20" s="4">
        <v>94</v>
      </c>
      <c r="K20" s="4">
        <v>94</v>
      </c>
    </row>
    <row r="21" spans="1:11" x14ac:dyDescent="0.2">
      <c r="A21" s="4">
        <v>19</v>
      </c>
      <c r="B21" s="4">
        <v>77</v>
      </c>
      <c r="C21" s="4">
        <v>77</v>
      </c>
      <c r="D21" s="4">
        <v>77</v>
      </c>
      <c r="E21" s="4">
        <v>77</v>
      </c>
      <c r="F21" s="4">
        <v>77</v>
      </c>
      <c r="G21" s="4">
        <v>77</v>
      </c>
      <c r="H21" s="4">
        <v>96</v>
      </c>
      <c r="I21" s="4">
        <v>96</v>
      </c>
      <c r="J21" s="4">
        <v>96</v>
      </c>
      <c r="K21" s="4">
        <v>96</v>
      </c>
    </row>
    <row r="22" spans="1:11" x14ac:dyDescent="0.2">
      <c r="A22" s="4">
        <v>20</v>
      </c>
      <c r="B22" s="4">
        <v>79</v>
      </c>
      <c r="C22" s="4">
        <v>79</v>
      </c>
      <c r="D22" s="4">
        <v>79</v>
      </c>
      <c r="E22" s="4">
        <v>79</v>
      </c>
      <c r="F22" s="4">
        <v>79</v>
      </c>
      <c r="G22" s="4">
        <v>79</v>
      </c>
      <c r="H22" s="4">
        <v>100</v>
      </c>
      <c r="I22" s="4">
        <v>100</v>
      </c>
      <c r="J22" s="4">
        <v>100</v>
      </c>
      <c r="K22" s="4">
        <v>100</v>
      </c>
    </row>
    <row r="23" spans="1:11" x14ac:dyDescent="0.2">
      <c r="A23" s="4">
        <v>21</v>
      </c>
      <c r="B23" s="4">
        <v>81</v>
      </c>
      <c r="C23" s="4">
        <v>81</v>
      </c>
      <c r="D23" s="4">
        <v>81</v>
      </c>
      <c r="E23" s="4">
        <v>81</v>
      </c>
      <c r="F23" s="4">
        <v>81</v>
      </c>
      <c r="G23" s="4">
        <v>81</v>
      </c>
      <c r="H23" s="4">
        <v>104</v>
      </c>
      <c r="I23" s="4">
        <v>104</v>
      </c>
      <c r="J23" s="4">
        <v>104</v>
      </c>
      <c r="K23" s="4">
        <v>104</v>
      </c>
    </row>
    <row r="24" spans="1:11" x14ac:dyDescent="0.2">
      <c r="A24" s="4">
        <v>22</v>
      </c>
      <c r="B24" s="4">
        <v>83</v>
      </c>
      <c r="C24" s="4">
        <v>83</v>
      </c>
      <c r="D24" s="4">
        <v>83</v>
      </c>
      <c r="E24" s="4">
        <v>83</v>
      </c>
      <c r="F24" s="4">
        <v>83</v>
      </c>
      <c r="G24" s="4">
        <v>83</v>
      </c>
      <c r="H24" s="4">
        <v>106</v>
      </c>
      <c r="I24" s="4">
        <v>106</v>
      </c>
      <c r="J24" s="4">
        <v>106</v>
      </c>
      <c r="K24" s="4">
        <v>106</v>
      </c>
    </row>
    <row r="25" spans="1:11" x14ac:dyDescent="0.2">
      <c r="A25" s="4">
        <v>23</v>
      </c>
      <c r="B25" s="4">
        <v>85</v>
      </c>
      <c r="C25" s="4">
        <v>85</v>
      </c>
      <c r="D25" s="4">
        <v>85</v>
      </c>
      <c r="E25" s="4">
        <v>85</v>
      </c>
      <c r="F25" s="4">
        <v>85</v>
      </c>
      <c r="G25" s="4">
        <v>85</v>
      </c>
      <c r="H25" s="4">
        <v>109</v>
      </c>
      <c r="I25" s="4">
        <v>109</v>
      </c>
      <c r="J25" s="4">
        <v>109</v>
      </c>
      <c r="K25" s="4">
        <v>109</v>
      </c>
    </row>
    <row r="26" spans="1:11" x14ac:dyDescent="0.2">
      <c r="A26" s="4">
        <v>24</v>
      </c>
      <c r="B26" s="4">
        <v>87</v>
      </c>
      <c r="C26" s="4">
        <v>87</v>
      </c>
      <c r="D26" s="4">
        <v>87</v>
      </c>
      <c r="E26" s="4">
        <v>87</v>
      </c>
      <c r="F26" s="4">
        <v>87</v>
      </c>
      <c r="G26" s="4">
        <v>87</v>
      </c>
      <c r="H26" s="4">
        <v>112</v>
      </c>
      <c r="I26" s="4">
        <v>112</v>
      </c>
      <c r="J26" s="4">
        <v>112</v>
      </c>
      <c r="K26" s="4">
        <v>112</v>
      </c>
    </row>
    <row r="27" spans="1:11" x14ac:dyDescent="0.2">
      <c r="A27" s="4">
        <v>25</v>
      </c>
      <c r="B27" s="4">
        <v>89</v>
      </c>
      <c r="C27" s="4">
        <v>89</v>
      </c>
      <c r="D27" s="4">
        <v>89</v>
      </c>
      <c r="E27" s="4">
        <v>89</v>
      </c>
      <c r="F27" s="4">
        <v>89</v>
      </c>
      <c r="G27" s="4">
        <v>89</v>
      </c>
      <c r="H27" s="4">
        <v>115</v>
      </c>
      <c r="I27" s="4">
        <v>115</v>
      </c>
      <c r="J27" s="4">
        <v>115</v>
      </c>
      <c r="K27" s="4">
        <v>115</v>
      </c>
    </row>
    <row r="28" spans="1:11" x14ac:dyDescent="0.2">
      <c r="A28" s="4">
        <v>26</v>
      </c>
      <c r="B28" s="4">
        <v>91</v>
      </c>
      <c r="C28" s="4">
        <v>91</v>
      </c>
      <c r="D28" s="4">
        <v>91</v>
      </c>
      <c r="E28" s="4">
        <v>91</v>
      </c>
      <c r="F28" s="4">
        <v>91</v>
      </c>
      <c r="G28" s="4">
        <v>91</v>
      </c>
      <c r="H28" s="4">
        <v>117</v>
      </c>
      <c r="I28" s="4">
        <v>117</v>
      </c>
      <c r="J28" s="4">
        <v>117</v>
      </c>
      <c r="K28" s="4">
        <v>117</v>
      </c>
    </row>
    <row r="29" spans="1:11" x14ac:dyDescent="0.2">
      <c r="A29" s="4">
        <v>27</v>
      </c>
      <c r="B29" s="4">
        <v>93</v>
      </c>
      <c r="C29" s="4">
        <v>93</v>
      </c>
      <c r="D29" s="4">
        <v>93</v>
      </c>
      <c r="E29" s="4">
        <v>93</v>
      </c>
      <c r="F29" s="4">
        <v>93</v>
      </c>
      <c r="G29" s="4">
        <v>93</v>
      </c>
      <c r="H29" s="4">
        <v>120</v>
      </c>
      <c r="I29" s="4">
        <v>120</v>
      </c>
      <c r="J29" s="4">
        <v>120</v>
      </c>
      <c r="K29" s="4">
        <v>120</v>
      </c>
    </row>
    <row r="30" spans="1:11" x14ac:dyDescent="0.2">
      <c r="A30" s="4">
        <v>28</v>
      </c>
      <c r="B30" s="4">
        <v>95</v>
      </c>
      <c r="C30" s="4">
        <v>95</v>
      </c>
      <c r="D30" s="4">
        <v>95</v>
      </c>
      <c r="E30" s="4">
        <v>95</v>
      </c>
      <c r="F30" s="4">
        <v>95</v>
      </c>
      <c r="G30" s="4">
        <v>95</v>
      </c>
      <c r="H30" s="4">
        <v>123</v>
      </c>
      <c r="I30" s="4">
        <v>123</v>
      </c>
      <c r="J30" s="4">
        <v>123</v>
      </c>
      <c r="K30" s="4">
        <v>123</v>
      </c>
    </row>
    <row r="31" spans="1:11" x14ac:dyDescent="0.2">
      <c r="A31" s="4">
        <v>29</v>
      </c>
      <c r="B31" s="4">
        <v>97</v>
      </c>
      <c r="C31" s="4">
        <v>97</v>
      </c>
      <c r="D31" s="4">
        <v>97</v>
      </c>
      <c r="E31" s="4">
        <v>97</v>
      </c>
      <c r="F31" s="4">
        <v>97</v>
      </c>
      <c r="G31" s="4">
        <v>97</v>
      </c>
      <c r="H31" s="4">
        <v>125</v>
      </c>
      <c r="I31" s="4">
        <v>125</v>
      </c>
      <c r="J31" s="4">
        <v>125</v>
      </c>
      <c r="K31" s="4">
        <v>125</v>
      </c>
    </row>
    <row r="32" spans="1:11" x14ac:dyDescent="0.2">
      <c r="A32" s="4">
        <v>30</v>
      </c>
      <c r="B32" s="4">
        <v>100</v>
      </c>
      <c r="C32" s="4">
        <v>100</v>
      </c>
      <c r="D32" s="4">
        <v>100</v>
      </c>
      <c r="E32" s="4">
        <v>100</v>
      </c>
      <c r="F32" s="4">
        <v>100</v>
      </c>
      <c r="G32" s="4">
        <v>100</v>
      </c>
      <c r="H32" s="4">
        <v>128</v>
      </c>
      <c r="I32" s="4">
        <v>128</v>
      </c>
      <c r="J32" s="4">
        <v>128</v>
      </c>
      <c r="K32" s="4">
        <v>128</v>
      </c>
    </row>
    <row r="33" spans="1:11" x14ac:dyDescent="0.2">
      <c r="A33" s="4">
        <v>31</v>
      </c>
      <c r="B33" s="4">
        <v>103</v>
      </c>
      <c r="C33" s="4">
        <v>103</v>
      </c>
      <c r="D33" s="4">
        <v>103</v>
      </c>
      <c r="E33" s="4">
        <v>103</v>
      </c>
      <c r="F33" s="4">
        <v>103</v>
      </c>
      <c r="G33" s="4">
        <v>103</v>
      </c>
      <c r="H33" s="4">
        <v>131</v>
      </c>
      <c r="I33" s="4">
        <v>131</v>
      </c>
      <c r="J33" s="4">
        <v>131</v>
      </c>
      <c r="K33" s="4">
        <v>131</v>
      </c>
    </row>
    <row r="34" spans="1:11" x14ac:dyDescent="0.2">
      <c r="A34" s="4">
        <v>32</v>
      </c>
      <c r="B34" s="4">
        <v>105</v>
      </c>
      <c r="C34" s="4">
        <v>105</v>
      </c>
      <c r="D34" s="4">
        <v>105</v>
      </c>
      <c r="E34" s="4">
        <v>105</v>
      </c>
      <c r="F34" s="4">
        <v>105</v>
      </c>
      <c r="G34" s="4">
        <v>105</v>
      </c>
      <c r="H34" s="4">
        <v>134</v>
      </c>
      <c r="I34" s="4">
        <v>134</v>
      </c>
      <c r="J34" s="4">
        <v>134</v>
      </c>
      <c r="K34" s="4">
        <v>134</v>
      </c>
    </row>
    <row r="35" spans="1:11" x14ac:dyDescent="0.2">
      <c r="A35" s="4">
        <v>33</v>
      </c>
      <c r="B35" s="4">
        <v>107</v>
      </c>
      <c r="C35" s="4">
        <v>107</v>
      </c>
      <c r="D35" s="4">
        <v>107</v>
      </c>
      <c r="E35" s="4">
        <v>107</v>
      </c>
      <c r="F35" s="4">
        <v>107</v>
      </c>
      <c r="G35" s="4">
        <v>107</v>
      </c>
      <c r="H35" s="4">
        <v>136</v>
      </c>
      <c r="I35" s="4">
        <v>136</v>
      </c>
      <c r="J35" s="4">
        <v>136</v>
      </c>
      <c r="K35" s="4">
        <v>136</v>
      </c>
    </row>
    <row r="36" spans="1:11" x14ac:dyDescent="0.2">
      <c r="A36" s="4">
        <v>34</v>
      </c>
      <c r="B36" s="4">
        <v>109</v>
      </c>
      <c r="C36" s="4">
        <v>109</v>
      </c>
      <c r="D36" s="4">
        <v>109</v>
      </c>
      <c r="E36" s="4">
        <v>109</v>
      </c>
      <c r="F36" s="4">
        <v>109</v>
      </c>
      <c r="G36" s="4">
        <v>109</v>
      </c>
      <c r="H36" s="4">
        <v>139</v>
      </c>
      <c r="I36" s="4">
        <v>139</v>
      </c>
      <c r="J36" s="4">
        <v>139</v>
      </c>
      <c r="K36" s="4">
        <v>139</v>
      </c>
    </row>
    <row r="37" spans="1:11" x14ac:dyDescent="0.2">
      <c r="A37" s="4">
        <v>35</v>
      </c>
      <c r="B37" s="4">
        <v>111</v>
      </c>
      <c r="C37" s="4">
        <v>111</v>
      </c>
      <c r="D37" s="4">
        <v>111</v>
      </c>
      <c r="E37" s="4">
        <v>111</v>
      </c>
      <c r="F37" s="4">
        <v>111</v>
      </c>
      <c r="G37" s="4">
        <v>111</v>
      </c>
      <c r="H37" s="4">
        <v>142</v>
      </c>
      <c r="I37" s="4">
        <v>142</v>
      </c>
      <c r="J37" s="4">
        <v>142</v>
      </c>
      <c r="K37" s="4">
        <v>142</v>
      </c>
    </row>
    <row r="38" spans="1:11" x14ac:dyDescent="0.2">
      <c r="A38" s="4">
        <v>36</v>
      </c>
      <c r="B38" s="4">
        <v>113</v>
      </c>
      <c r="C38" s="4">
        <v>113</v>
      </c>
      <c r="D38" s="4">
        <v>113</v>
      </c>
      <c r="E38" s="4">
        <v>113</v>
      </c>
      <c r="F38" s="4">
        <v>113</v>
      </c>
      <c r="G38" s="4">
        <v>113</v>
      </c>
      <c r="H38" s="4">
        <v>145</v>
      </c>
      <c r="I38" s="4">
        <v>145</v>
      </c>
      <c r="J38" s="4">
        <v>145</v>
      </c>
      <c r="K38" s="4">
        <v>145</v>
      </c>
    </row>
    <row r="39" spans="1:11" x14ac:dyDescent="0.2">
      <c r="A39" s="4">
        <v>37</v>
      </c>
      <c r="B39" s="4">
        <v>115</v>
      </c>
      <c r="C39" s="4">
        <v>115</v>
      </c>
      <c r="D39" s="4">
        <v>115</v>
      </c>
      <c r="E39" s="4">
        <v>115</v>
      </c>
      <c r="F39" s="4">
        <v>115</v>
      </c>
      <c r="G39" s="4">
        <v>115</v>
      </c>
      <c r="H39" s="4">
        <v>147</v>
      </c>
      <c r="I39" s="4">
        <v>147</v>
      </c>
      <c r="J39" s="4">
        <v>147</v>
      </c>
      <c r="K39" s="4">
        <v>147</v>
      </c>
    </row>
    <row r="40" spans="1:11" x14ac:dyDescent="0.2">
      <c r="A40" s="4">
        <v>38</v>
      </c>
      <c r="B40" s="4">
        <v>117</v>
      </c>
      <c r="C40" s="4">
        <v>117</v>
      </c>
      <c r="D40" s="4">
        <v>117</v>
      </c>
      <c r="E40" s="4">
        <v>117</v>
      </c>
      <c r="F40" s="4">
        <v>117</v>
      </c>
      <c r="G40" s="4">
        <v>117</v>
      </c>
      <c r="H40" s="4">
        <v>150</v>
      </c>
      <c r="I40" s="4">
        <v>150</v>
      </c>
      <c r="J40" s="4">
        <v>150</v>
      </c>
      <c r="K40" s="4">
        <v>150</v>
      </c>
    </row>
    <row r="41" spans="1:11" x14ac:dyDescent="0.2">
      <c r="A41" s="4">
        <v>39</v>
      </c>
      <c r="B41" s="4">
        <v>119</v>
      </c>
      <c r="C41" s="4">
        <v>119</v>
      </c>
      <c r="D41" s="4">
        <v>119</v>
      </c>
      <c r="E41" s="4">
        <v>119</v>
      </c>
      <c r="F41" s="4">
        <v>119</v>
      </c>
      <c r="G41" s="4">
        <v>119</v>
      </c>
      <c r="H41" s="8">
        <v>150</v>
      </c>
      <c r="I41" s="8">
        <v>150</v>
      </c>
      <c r="J41" s="8">
        <v>150</v>
      </c>
      <c r="K41" s="8">
        <v>150</v>
      </c>
    </row>
    <row r="42" spans="1:11" x14ac:dyDescent="0.2">
      <c r="A42" s="4">
        <v>40</v>
      </c>
      <c r="B42" s="4">
        <v>121</v>
      </c>
      <c r="C42" s="4">
        <v>121</v>
      </c>
      <c r="D42" s="4">
        <v>121</v>
      </c>
      <c r="E42" s="4">
        <v>121</v>
      </c>
      <c r="F42" s="4">
        <v>121</v>
      </c>
      <c r="G42" s="4">
        <v>121</v>
      </c>
      <c r="H42" s="8">
        <v>150</v>
      </c>
      <c r="I42" s="8">
        <v>150</v>
      </c>
      <c r="J42" s="8">
        <v>150</v>
      </c>
      <c r="K42" s="8">
        <v>150</v>
      </c>
    </row>
    <row r="43" spans="1:11" x14ac:dyDescent="0.2">
      <c r="A43" s="4">
        <v>41</v>
      </c>
      <c r="B43" s="4">
        <v>123</v>
      </c>
      <c r="C43" s="4">
        <v>123</v>
      </c>
      <c r="D43" s="4">
        <v>123</v>
      </c>
      <c r="E43" s="4">
        <v>123</v>
      </c>
      <c r="F43" s="4">
        <v>123</v>
      </c>
      <c r="G43" s="4">
        <v>123</v>
      </c>
      <c r="H43" s="8">
        <v>150</v>
      </c>
      <c r="I43" s="8">
        <v>150</v>
      </c>
      <c r="J43" s="8">
        <v>150</v>
      </c>
      <c r="K43" s="8">
        <v>150</v>
      </c>
    </row>
    <row r="44" spans="1:11" x14ac:dyDescent="0.2">
      <c r="A44" s="4">
        <v>42</v>
      </c>
      <c r="B44" s="4">
        <v>125</v>
      </c>
      <c r="C44" s="4">
        <v>125</v>
      </c>
      <c r="D44" s="4">
        <v>125</v>
      </c>
      <c r="E44" s="4">
        <v>125</v>
      </c>
      <c r="F44" s="4">
        <v>125</v>
      </c>
      <c r="G44" s="4">
        <v>125</v>
      </c>
      <c r="H44" s="8">
        <v>150</v>
      </c>
      <c r="I44" s="8">
        <v>150</v>
      </c>
      <c r="J44" s="8">
        <v>150</v>
      </c>
      <c r="K44" s="8">
        <v>150</v>
      </c>
    </row>
    <row r="45" spans="1:11" x14ac:dyDescent="0.2">
      <c r="A45" s="4">
        <v>43</v>
      </c>
      <c r="B45" s="4">
        <v>127</v>
      </c>
      <c r="C45" s="4">
        <v>127</v>
      </c>
      <c r="D45" s="4">
        <v>127</v>
      </c>
      <c r="E45" s="4">
        <v>127</v>
      </c>
      <c r="F45" s="4">
        <v>127</v>
      </c>
      <c r="G45" s="4">
        <v>127</v>
      </c>
      <c r="H45" s="8">
        <v>150</v>
      </c>
      <c r="I45" s="8">
        <v>150</v>
      </c>
      <c r="J45" s="8">
        <v>150</v>
      </c>
      <c r="K45" s="8">
        <v>150</v>
      </c>
    </row>
    <row r="46" spans="1:11" x14ac:dyDescent="0.2">
      <c r="A46" s="4">
        <v>44</v>
      </c>
      <c r="B46" s="4">
        <v>129</v>
      </c>
      <c r="C46" s="4">
        <v>129</v>
      </c>
      <c r="D46" s="4">
        <v>129</v>
      </c>
      <c r="E46" s="4">
        <v>129</v>
      </c>
      <c r="F46" s="4">
        <v>129</v>
      </c>
      <c r="G46" s="4">
        <v>129</v>
      </c>
      <c r="H46" s="8">
        <v>150</v>
      </c>
      <c r="I46" s="8">
        <v>150</v>
      </c>
      <c r="J46" s="8">
        <v>150</v>
      </c>
      <c r="K46" s="8">
        <v>150</v>
      </c>
    </row>
    <row r="47" spans="1:11" x14ac:dyDescent="0.2">
      <c r="A47" s="4">
        <v>45</v>
      </c>
      <c r="B47" s="4">
        <v>131</v>
      </c>
      <c r="C47" s="4">
        <v>131</v>
      </c>
      <c r="D47" s="4">
        <v>131</v>
      </c>
      <c r="E47" s="4">
        <v>131</v>
      </c>
      <c r="F47" s="4">
        <v>131</v>
      </c>
      <c r="G47" s="4">
        <v>131</v>
      </c>
      <c r="H47" s="8">
        <v>150</v>
      </c>
      <c r="I47" s="8">
        <v>150</v>
      </c>
      <c r="J47" s="8">
        <v>150</v>
      </c>
      <c r="K47" s="8">
        <v>150</v>
      </c>
    </row>
    <row r="48" spans="1:11" x14ac:dyDescent="0.2">
      <c r="A48" s="4">
        <v>46</v>
      </c>
      <c r="B48" s="4">
        <v>133</v>
      </c>
      <c r="C48" s="4">
        <v>133</v>
      </c>
      <c r="D48" s="4">
        <v>133</v>
      </c>
      <c r="E48" s="4">
        <v>133</v>
      </c>
      <c r="F48" s="4">
        <v>133</v>
      </c>
      <c r="G48" s="4">
        <v>133</v>
      </c>
      <c r="H48" s="8">
        <v>150</v>
      </c>
      <c r="I48" s="8">
        <v>150</v>
      </c>
      <c r="J48" s="8">
        <v>150</v>
      </c>
      <c r="K48" s="8">
        <v>150</v>
      </c>
    </row>
    <row r="49" spans="1:11" x14ac:dyDescent="0.2">
      <c r="A49" s="4">
        <v>47</v>
      </c>
      <c r="B49" s="4">
        <v>135</v>
      </c>
      <c r="C49" s="4">
        <v>135</v>
      </c>
      <c r="D49" s="4">
        <v>135</v>
      </c>
      <c r="E49" s="4">
        <v>135</v>
      </c>
      <c r="F49" s="4">
        <v>135</v>
      </c>
      <c r="G49" s="4">
        <v>135</v>
      </c>
      <c r="H49" s="8">
        <v>150</v>
      </c>
      <c r="I49" s="8">
        <v>150</v>
      </c>
      <c r="J49" s="8">
        <v>150</v>
      </c>
      <c r="K49" s="8">
        <v>150</v>
      </c>
    </row>
    <row r="50" spans="1:11" x14ac:dyDescent="0.2">
      <c r="A50" s="4">
        <v>48</v>
      </c>
      <c r="B50" s="4">
        <v>137</v>
      </c>
      <c r="C50" s="4">
        <v>137</v>
      </c>
      <c r="D50" s="4">
        <v>137</v>
      </c>
      <c r="E50" s="4">
        <v>137</v>
      </c>
      <c r="F50" s="4">
        <v>137</v>
      </c>
      <c r="G50" s="4">
        <v>137</v>
      </c>
      <c r="H50" s="8">
        <v>150</v>
      </c>
      <c r="I50" s="8">
        <v>150</v>
      </c>
      <c r="J50" s="8">
        <v>150</v>
      </c>
      <c r="K50" s="8">
        <v>150</v>
      </c>
    </row>
    <row r="51" spans="1:11" x14ac:dyDescent="0.2">
      <c r="A51" s="4">
        <v>49</v>
      </c>
      <c r="B51" s="4">
        <v>139</v>
      </c>
      <c r="C51" s="4">
        <v>139</v>
      </c>
      <c r="D51" s="4">
        <v>139</v>
      </c>
      <c r="E51" s="4">
        <v>139</v>
      </c>
      <c r="F51" s="4">
        <v>139</v>
      </c>
      <c r="G51" s="4">
        <v>139</v>
      </c>
      <c r="H51" s="8">
        <v>150</v>
      </c>
      <c r="I51" s="8">
        <v>150</v>
      </c>
      <c r="J51" s="8">
        <v>150</v>
      </c>
      <c r="K51" s="8">
        <v>150</v>
      </c>
    </row>
    <row r="52" spans="1:11" x14ac:dyDescent="0.2">
      <c r="A52" s="4">
        <v>50</v>
      </c>
      <c r="B52" s="4">
        <v>141</v>
      </c>
      <c r="C52" s="4">
        <v>141</v>
      </c>
      <c r="D52" s="4">
        <v>141</v>
      </c>
      <c r="E52" s="4">
        <v>141</v>
      </c>
      <c r="F52" s="4">
        <v>141</v>
      </c>
      <c r="G52" s="4">
        <v>141</v>
      </c>
      <c r="H52" s="8">
        <v>150</v>
      </c>
      <c r="I52" s="8">
        <v>150</v>
      </c>
      <c r="J52" s="8">
        <v>150</v>
      </c>
      <c r="K52" s="8">
        <v>150</v>
      </c>
    </row>
    <row r="53" spans="1:11" x14ac:dyDescent="0.2">
      <c r="A53" s="4">
        <v>51</v>
      </c>
      <c r="B53" s="4">
        <v>143</v>
      </c>
      <c r="C53" s="4">
        <v>143</v>
      </c>
      <c r="D53" s="4">
        <v>143</v>
      </c>
      <c r="E53" s="4">
        <v>143</v>
      </c>
      <c r="F53" s="4">
        <v>143</v>
      </c>
      <c r="G53" s="4">
        <v>143</v>
      </c>
      <c r="H53" s="8">
        <v>150</v>
      </c>
      <c r="I53" s="8">
        <v>150</v>
      </c>
      <c r="J53" s="8">
        <v>150</v>
      </c>
      <c r="K53" s="8">
        <v>150</v>
      </c>
    </row>
    <row r="54" spans="1:11" x14ac:dyDescent="0.2">
      <c r="A54" s="4">
        <v>52</v>
      </c>
      <c r="B54" s="4">
        <v>145</v>
      </c>
      <c r="C54" s="4">
        <v>145</v>
      </c>
      <c r="D54" s="4">
        <v>145</v>
      </c>
      <c r="E54" s="4">
        <v>145</v>
      </c>
      <c r="F54" s="4">
        <v>145</v>
      </c>
      <c r="G54" s="4">
        <v>145</v>
      </c>
      <c r="H54" s="8">
        <v>150</v>
      </c>
      <c r="I54" s="8">
        <v>150</v>
      </c>
      <c r="J54" s="8">
        <v>150</v>
      </c>
      <c r="K54" s="8">
        <v>150</v>
      </c>
    </row>
    <row r="55" spans="1:11" x14ac:dyDescent="0.2">
      <c r="A55" s="4">
        <v>53</v>
      </c>
      <c r="B55" s="4">
        <v>147</v>
      </c>
      <c r="C55" s="4">
        <v>147</v>
      </c>
      <c r="D55" s="4">
        <v>147</v>
      </c>
      <c r="E55" s="4">
        <v>147</v>
      </c>
      <c r="F55" s="4">
        <v>147</v>
      </c>
      <c r="G55" s="4">
        <v>147</v>
      </c>
      <c r="H55" s="8">
        <v>150</v>
      </c>
      <c r="I55" s="8">
        <v>150</v>
      </c>
      <c r="J55" s="8">
        <v>150</v>
      </c>
      <c r="K55" s="8">
        <v>150</v>
      </c>
    </row>
    <row r="56" spans="1:11" x14ac:dyDescent="0.2">
      <c r="A56" s="4">
        <v>54</v>
      </c>
      <c r="B56" s="4">
        <v>149</v>
      </c>
      <c r="C56" s="4">
        <v>149</v>
      </c>
      <c r="D56" s="4">
        <v>149</v>
      </c>
      <c r="E56" s="4">
        <v>149</v>
      </c>
      <c r="F56" s="4">
        <v>149</v>
      </c>
      <c r="G56" s="4">
        <v>149</v>
      </c>
      <c r="H56" s="8">
        <v>150</v>
      </c>
      <c r="I56" s="8">
        <v>150</v>
      </c>
      <c r="J56" s="8">
        <v>150</v>
      </c>
      <c r="K56" s="8">
        <v>150</v>
      </c>
    </row>
    <row r="57" spans="1:11" x14ac:dyDescent="0.2">
      <c r="A57" s="4">
        <v>55</v>
      </c>
      <c r="B57" s="4">
        <v>151</v>
      </c>
      <c r="C57" s="4">
        <v>151</v>
      </c>
      <c r="D57" s="4">
        <v>151</v>
      </c>
      <c r="E57" s="4">
        <v>151</v>
      </c>
      <c r="F57" s="4">
        <v>151</v>
      </c>
      <c r="G57" s="4">
        <v>151</v>
      </c>
      <c r="H57" s="8">
        <v>150</v>
      </c>
      <c r="I57" s="8">
        <v>150</v>
      </c>
      <c r="J57" s="8">
        <v>150</v>
      </c>
      <c r="K57" s="8">
        <v>150</v>
      </c>
    </row>
    <row r="58" spans="1:11" x14ac:dyDescent="0.2">
      <c r="A58" s="4">
        <v>56</v>
      </c>
      <c r="B58" s="4">
        <v>153</v>
      </c>
      <c r="C58" s="4">
        <v>153</v>
      </c>
      <c r="D58" s="4">
        <v>153</v>
      </c>
      <c r="E58" s="4">
        <v>153</v>
      </c>
      <c r="F58" s="4">
        <v>153</v>
      </c>
      <c r="G58" s="4">
        <v>153</v>
      </c>
      <c r="H58" s="8">
        <v>150</v>
      </c>
      <c r="I58" s="8">
        <v>150</v>
      </c>
      <c r="J58" s="8">
        <v>150</v>
      </c>
      <c r="K58" s="8">
        <v>150</v>
      </c>
    </row>
    <row r="59" spans="1:11" x14ac:dyDescent="0.2">
      <c r="A59" s="4">
        <v>57</v>
      </c>
      <c r="B59" s="4">
        <v>155</v>
      </c>
      <c r="C59" s="4">
        <v>155</v>
      </c>
      <c r="D59" s="4">
        <v>155</v>
      </c>
      <c r="E59" s="4">
        <v>155</v>
      </c>
      <c r="F59" s="4">
        <v>155</v>
      </c>
      <c r="G59" s="4">
        <v>155</v>
      </c>
      <c r="H59" s="8">
        <v>150</v>
      </c>
      <c r="I59" s="8">
        <v>150</v>
      </c>
      <c r="J59" s="8">
        <v>150</v>
      </c>
      <c r="K59" s="8">
        <v>150</v>
      </c>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2">
    <tabColor rgb="FF008000"/>
  </sheetPr>
  <dimension ref="A1:V59"/>
  <sheetViews>
    <sheetView topLeftCell="A13"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v>45</v>
      </c>
      <c r="C2" s="4">
        <v>45</v>
      </c>
      <c r="D2" s="4">
        <v>45</v>
      </c>
      <c r="E2" s="4">
        <v>45</v>
      </c>
      <c r="F2" s="4">
        <v>45</v>
      </c>
      <c r="G2" s="4">
        <v>45</v>
      </c>
      <c r="H2" s="4">
        <v>45</v>
      </c>
      <c r="I2" s="4">
        <v>45</v>
      </c>
      <c r="J2" s="4">
        <v>45</v>
      </c>
      <c r="K2" s="4">
        <v>45</v>
      </c>
      <c r="L2" s="4">
        <v>1</v>
      </c>
      <c r="M2" s="4">
        <v>8</v>
      </c>
      <c r="N2" s="4">
        <v>9</v>
      </c>
      <c r="O2" s="4">
        <v>8</v>
      </c>
      <c r="P2" s="4">
        <v>8</v>
      </c>
      <c r="Q2" s="4">
        <v>8</v>
      </c>
      <c r="R2" s="4">
        <v>9</v>
      </c>
      <c r="S2" s="4">
        <v>9</v>
      </c>
      <c r="T2" s="4">
        <v>7</v>
      </c>
      <c r="U2" s="4">
        <v>9</v>
      </c>
      <c r="V2" s="4">
        <v>10</v>
      </c>
    </row>
    <row r="3" spans="1:22" x14ac:dyDescent="0.2">
      <c r="A3" s="4">
        <v>1</v>
      </c>
      <c r="B3" s="4">
        <v>45</v>
      </c>
      <c r="C3" s="4">
        <v>45</v>
      </c>
      <c r="D3" s="4">
        <v>45</v>
      </c>
      <c r="E3" s="4">
        <v>45</v>
      </c>
      <c r="F3" s="4">
        <v>45</v>
      </c>
      <c r="G3" s="4">
        <v>45</v>
      </c>
      <c r="H3" s="4">
        <v>45</v>
      </c>
      <c r="I3" s="4">
        <v>45</v>
      </c>
      <c r="J3" s="4">
        <v>45</v>
      </c>
      <c r="K3" s="4">
        <v>45</v>
      </c>
      <c r="L3" s="4">
        <v>2</v>
      </c>
      <c r="M3" s="4">
        <v>10</v>
      </c>
      <c r="N3" s="4">
        <v>11</v>
      </c>
      <c r="O3" s="4">
        <v>10</v>
      </c>
      <c r="P3" s="4">
        <v>9</v>
      </c>
      <c r="Q3" s="4">
        <v>9</v>
      </c>
      <c r="R3" s="4">
        <v>11</v>
      </c>
      <c r="S3" s="4">
        <v>10</v>
      </c>
      <c r="T3" s="4">
        <v>9</v>
      </c>
      <c r="U3" s="4">
        <v>11</v>
      </c>
      <c r="V3" s="4">
        <v>12</v>
      </c>
    </row>
    <row r="4" spans="1:22" x14ac:dyDescent="0.2">
      <c r="A4" s="4">
        <v>2</v>
      </c>
      <c r="B4" s="4">
        <v>45</v>
      </c>
      <c r="C4" s="4">
        <v>45</v>
      </c>
      <c r="D4" s="4">
        <v>45</v>
      </c>
      <c r="E4" s="4">
        <v>45</v>
      </c>
      <c r="F4" s="4">
        <v>45</v>
      </c>
      <c r="G4" s="4">
        <v>45</v>
      </c>
      <c r="H4" s="4">
        <v>45</v>
      </c>
      <c r="I4" s="4">
        <v>45</v>
      </c>
      <c r="J4" s="4">
        <v>45</v>
      </c>
      <c r="K4" s="4">
        <v>45</v>
      </c>
      <c r="L4" s="4"/>
      <c r="M4" s="4"/>
      <c r="N4" s="4"/>
      <c r="O4" s="4"/>
      <c r="P4" s="4"/>
      <c r="Q4" s="4"/>
      <c r="R4" s="4"/>
      <c r="S4" s="4"/>
      <c r="T4" s="4"/>
      <c r="U4" s="4"/>
      <c r="V4" s="4"/>
    </row>
    <row r="5" spans="1:22" x14ac:dyDescent="0.2">
      <c r="A5" s="4">
        <v>3</v>
      </c>
      <c r="B5" s="4">
        <v>45</v>
      </c>
      <c r="C5" s="4">
        <v>45</v>
      </c>
      <c r="D5" s="4">
        <v>45</v>
      </c>
      <c r="E5" s="4">
        <v>45</v>
      </c>
      <c r="F5" s="4">
        <v>45</v>
      </c>
      <c r="G5" s="4">
        <v>45</v>
      </c>
      <c r="H5" s="4">
        <v>45</v>
      </c>
      <c r="I5" s="4">
        <v>45</v>
      </c>
      <c r="J5" s="4">
        <v>45</v>
      </c>
      <c r="K5" s="4">
        <v>45</v>
      </c>
    </row>
    <row r="6" spans="1:22" x14ac:dyDescent="0.2">
      <c r="A6" s="4">
        <v>4</v>
      </c>
      <c r="B6" s="4">
        <v>47</v>
      </c>
      <c r="C6" s="4">
        <v>47</v>
      </c>
      <c r="D6" s="4">
        <v>47</v>
      </c>
      <c r="E6" s="4">
        <v>47</v>
      </c>
      <c r="F6" s="4">
        <v>47</v>
      </c>
      <c r="G6" s="4">
        <v>47</v>
      </c>
      <c r="H6" s="4">
        <v>47</v>
      </c>
      <c r="I6" s="4">
        <v>47</v>
      </c>
      <c r="J6" s="4">
        <v>47</v>
      </c>
      <c r="K6" s="4">
        <v>47</v>
      </c>
    </row>
    <row r="7" spans="1:22" x14ac:dyDescent="0.2">
      <c r="A7" s="4">
        <v>5</v>
      </c>
      <c r="B7" s="4">
        <v>49</v>
      </c>
      <c r="C7" s="4">
        <v>49</v>
      </c>
      <c r="D7" s="4">
        <v>49</v>
      </c>
      <c r="E7" s="4">
        <v>49</v>
      </c>
      <c r="F7" s="4">
        <v>49</v>
      </c>
      <c r="G7" s="4">
        <v>49</v>
      </c>
      <c r="H7" s="4">
        <v>49</v>
      </c>
      <c r="I7" s="4">
        <v>49</v>
      </c>
      <c r="J7" s="4">
        <v>49</v>
      </c>
      <c r="K7" s="4">
        <v>49</v>
      </c>
    </row>
    <row r="8" spans="1:22" x14ac:dyDescent="0.2">
      <c r="A8" s="4">
        <v>6</v>
      </c>
      <c r="B8" s="4">
        <v>51</v>
      </c>
      <c r="C8" s="4">
        <v>51</v>
      </c>
      <c r="D8" s="4">
        <v>51</v>
      </c>
      <c r="E8" s="4">
        <v>51</v>
      </c>
      <c r="F8" s="4">
        <v>51</v>
      </c>
      <c r="G8" s="4">
        <v>51</v>
      </c>
      <c r="H8" s="4">
        <v>51</v>
      </c>
      <c r="I8" s="4">
        <v>51</v>
      </c>
      <c r="J8" s="4">
        <v>51</v>
      </c>
      <c r="K8" s="4">
        <v>51</v>
      </c>
      <c r="M8" s="4"/>
      <c r="N8" s="4"/>
      <c r="O8" s="4"/>
      <c r="P8" s="4"/>
      <c r="Q8" s="4"/>
      <c r="R8" s="4"/>
      <c r="S8" s="4"/>
      <c r="T8" s="4"/>
      <c r="U8" s="4"/>
      <c r="V8" s="4"/>
    </row>
    <row r="9" spans="1:22" x14ac:dyDescent="0.2">
      <c r="A9" s="4">
        <v>7</v>
      </c>
      <c r="B9" s="4">
        <v>53</v>
      </c>
      <c r="C9" s="4">
        <v>53</v>
      </c>
      <c r="D9" s="4">
        <v>53</v>
      </c>
      <c r="E9" s="4">
        <v>53</v>
      </c>
      <c r="F9" s="4">
        <v>53</v>
      </c>
      <c r="G9" s="4">
        <v>53</v>
      </c>
      <c r="H9" s="4">
        <v>53</v>
      </c>
      <c r="I9" s="4">
        <v>53</v>
      </c>
      <c r="J9" s="4">
        <v>53</v>
      </c>
      <c r="K9" s="4">
        <v>53</v>
      </c>
      <c r="M9" s="4"/>
      <c r="N9" s="4"/>
      <c r="O9" s="4"/>
      <c r="P9" s="4"/>
      <c r="Q9" s="4"/>
      <c r="R9" s="4"/>
      <c r="S9" s="4"/>
      <c r="T9" s="4"/>
      <c r="U9" s="4"/>
      <c r="V9" s="4"/>
    </row>
    <row r="10" spans="1:22" x14ac:dyDescent="0.2">
      <c r="A10" s="4">
        <v>8</v>
      </c>
      <c r="B10" s="4">
        <v>55</v>
      </c>
      <c r="C10" s="4">
        <v>55</v>
      </c>
      <c r="D10" s="4">
        <v>55</v>
      </c>
      <c r="E10" s="4">
        <v>55</v>
      </c>
      <c r="F10" s="4">
        <v>55</v>
      </c>
      <c r="G10" s="4">
        <v>55</v>
      </c>
      <c r="H10" s="4">
        <v>55</v>
      </c>
      <c r="I10" s="4">
        <v>55</v>
      </c>
      <c r="J10" s="4">
        <v>55</v>
      </c>
      <c r="K10" s="4">
        <v>55</v>
      </c>
    </row>
    <row r="11" spans="1:22" x14ac:dyDescent="0.2">
      <c r="A11" s="4">
        <v>9</v>
      </c>
      <c r="B11" s="4">
        <v>57</v>
      </c>
      <c r="C11" s="4">
        <v>57</v>
      </c>
      <c r="D11" s="4">
        <v>57</v>
      </c>
      <c r="E11" s="4">
        <v>57</v>
      </c>
      <c r="F11" s="4">
        <v>57</v>
      </c>
      <c r="G11" s="4">
        <v>57</v>
      </c>
      <c r="H11" s="4">
        <v>57</v>
      </c>
      <c r="I11" s="4">
        <v>57</v>
      </c>
      <c r="J11" s="4">
        <v>57</v>
      </c>
      <c r="K11" s="4">
        <v>57</v>
      </c>
    </row>
    <row r="12" spans="1:22" x14ac:dyDescent="0.2">
      <c r="A12" s="4">
        <v>10</v>
      </c>
      <c r="B12" s="4">
        <v>59</v>
      </c>
      <c r="C12" s="4">
        <v>59</v>
      </c>
      <c r="D12" s="4">
        <v>59</v>
      </c>
      <c r="E12" s="4">
        <v>59</v>
      </c>
      <c r="F12" s="4">
        <v>59</v>
      </c>
      <c r="G12" s="4">
        <v>59</v>
      </c>
      <c r="H12" s="4">
        <v>59</v>
      </c>
      <c r="I12" s="4">
        <v>59</v>
      </c>
      <c r="J12" s="4">
        <v>59</v>
      </c>
      <c r="K12" s="4">
        <v>59</v>
      </c>
    </row>
    <row r="13" spans="1:22" x14ac:dyDescent="0.2">
      <c r="A13" s="4">
        <v>11</v>
      </c>
      <c r="B13" s="4">
        <v>61</v>
      </c>
      <c r="C13" s="4">
        <v>61</v>
      </c>
      <c r="D13" s="4">
        <v>61</v>
      </c>
      <c r="E13" s="4">
        <v>61</v>
      </c>
      <c r="F13" s="4">
        <v>61</v>
      </c>
      <c r="G13" s="4">
        <v>61</v>
      </c>
      <c r="H13" s="4">
        <v>61</v>
      </c>
      <c r="I13" s="4">
        <v>61</v>
      </c>
      <c r="J13" s="4">
        <v>61</v>
      </c>
      <c r="K13" s="4">
        <v>61</v>
      </c>
    </row>
    <row r="14" spans="1:22" x14ac:dyDescent="0.2">
      <c r="A14" s="4">
        <v>12</v>
      </c>
      <c r="B14" s="4">
        <v>63</v>
      </c>
      <c r="C14" s="4">
        <v>63</v>
      </c>
      <c r="D14" s="4">
        <v>63</v>
      </c>
      <c r="E14" s="4">
        <v>63</v>
      </c>
      <c r="F14" s="4">
        <v>63</v>
      </c>
      <c r="G14" s="4">
        <v>63</v>
      </c>
      <c r="H14" s="4">
        <v>63</v>
      </c>
      <c r="I14" s="4">
        <v>63</v>
      </c>
      <c r="J14" s="4">
        <v>63</v>
      </c>
      <c r="K14" s="4">
        <v>63</v>
      </c>
    </row>
    <row r="15" spans="1:22" x14ac:dyDescent="0.2">
      <c r="A15" s="4">
        <v>13</v>
      </c>
      <c r="B15" s="4">
        <v>65</v>
      </c>
      <c r="C15" s="4">
        <v>65</v>
      </c>
      <c r="D15" s="4">
        <v>65</v>
      </c>
      <c r="E15" s="4">
        <v>65</v>
      </c>
      <c r="F15" s="4">
        <v>65</v>
      </c>
      <c r="G15" s="4">
        <v>65</v>
      </c>
      <c r="H15" s="4">
        <v>65</v>
      </c>
      <c r="I15" s="4">
        <v>65</v>
      </c>
      <c r="J15" s="4">
        <v>65</v>
      </c>
      <c r="K15" s="4">
        <v>65</v>
      </c>
    </row>
    <row r="16" spans="1:22" x14ac:dyDescent="0.2">
      <c r="A16" s="4">
        <v>14</v>
      </c>
      <c r="B16" s="4">
        <v>67</v>
      </c>
      <c r="C16" s="4">
        <v>67</v>
      </c>
      <c r="D16" s="4">
        <v>67</v>
      </c>
      <c r="E16" s="4">
        <v>67</v>
      </c>
      <c r="F16" s="4">
        <v>67</v>
      </c>
      <c r="G16" s="4">
        <v>67</v>
      </c>
      <c r="H16" s="4">
        <v>67</v>
      </c>
      <c r="I16" s="4">
        <v>67</v>
      </c>
      <c r="J16" s="4">
        <v>67</v>
      </c>
      <c r="K16" s="4">
        <v>67</v>
      </c>
    </row>
    <row r="17" spans="1:11" x14ac:dyDescent="0.2">
      <c r="A17" s="4">
        <v>15</v>
      </c>
      <c r="B17" s="4">
        <v>69</v>
      </c>
      <c r="C17" s="4">
        <v>69</v>
      </c>
      <c r="D17" s="4">
        <v>69</v>
      </c>
      <c r="E17" s="4">
        <v>69</v>
      </c>
      <c r="F17" s="4">
        <v>69</v>
      </c>
      <c r="G17" s="4">
        <v>69</v>
      </c>
      <c r="H17" s="4">
        <v>69</v>
      </c>
      <c r="I17" s="4">
        <v>69</v>
      </c>
      <c r="J17" s="4">
        <v>69</v>
      </c>
      <c r="K17" s="4">
        <v>69</v>
      </c>
    </row>
    <row r="18" spans="1:11" x14ac:dyDescent="0.2">
      <c r="A18" s="4">
        <v>16</v>
      </c>
      <c r="B18" s="4">
        <v>71</v>
      </c>
      <c r="C18" s="4">
        <v>71</v>
      </c>
      <c r="D18" s="4">
        <v>71</v>
      </c>
      <c r="E18" s="4">
        <v>71</v>
      </c>
      <c r="F18" s="4">
        <v>71</v>
      </c>
      <c r="G18" s="4">
        <v>71</v>
      </c>
      <c r="H18" s="4">
        <v>71</v>
      </c>
      <c r="I18" s="4">
        <v>71</v>
      </c>
      <c r="J18" s="4">
        <v>71</v>
      </c>
      <c r="K18" s="4">
        <v>71</v>
      </c>
    </row>
    <row r="19" spans="1:11" x14ac:dyDescent="0.2">
      <c r="A19" s="4">
        <v>17</v>
      </c>
      <c r="B19" s="4">
        <v>73</v>
      </c>
      <c r="C19" s="4">
        <v>73</v>
      </c>
      <c r="D19" s="4">
        <v>73</v>
      </c>
      <c r="E19" s="4">
        <v>73</v>
      </c>
      <c r="F19" s="4">
        <v>73</v>
      </c>
      <c r="G19" s="4">
        <v>73</v>
      </c>
      <c r="H19" s="4">
        <v>73</v>
      </c>
      <c r="I19" s="4">
        <v>73</v>
      </c>
      <c r="J19" s="4">
        <v>73</v>
      </c>
      <c r="K19" s="4">
        <v>73</v>
      </c>
    </row>
    <row r="20" spans="1:11" x14ac:dyDescent="0.2">
      <c r="A20" s="4">
        <v>18</v>
      </c>
      <c r="B20" s="4">
        <v>75</v>
      </c>
      <c r="C20" s="4">
        <v>75</v>
      </c>
      <c r="D20" s="4">
        <v>75</v>
      </c>
      <c r="E20" s="4">
        <v>75</v>
      </c>
      <c r="F20" s="4">
        <v>75</v>
      </c>
      <c r="G20" s="4">
        <v>75</v>
      </c>
      <c r="H20" s="4">
        <v>75</v>
      </c>
      <c r="I20" s="4">
        <v>75</v>
      </c>
      <c r="J20" s="4">
        <v>75</v>
      </c>
      <c r="K20" s="4">
        <v>75</v>
      </c>
    </row>
    <row r="21" spans="1:11" x14ac:dyDescent="0.2">
      <c r="A21" s="4">
        <v>19</v>
      </c>
      <c r="B21" s="4">
        <v>77</v>
      </c>
      <c r="C21" s="4">
        <v>77</v>
      </c>
      <c r="D21" s="4">
        <v>77</v>
      </c>
      <c r="E21" s="4">
        <v>77</v>
      </c>
      <c r="F21" s="4">
        <v>77</v>
      </c>
      <c r="G21" s="4">
        <v>77</v>
      </c>
      <c r="H21" s="4">
        <v>77</v>
      </c>
      <c r="I21" s="4">
        <v>77</v>
      </c>
      <c r="J21" s="4">
        <v>77</v>
      </c>
      <c r="K21" s="4">
        <v>77</v>
      </c>
    </row>
    <row r="22" spans="1:11" x14ac:dyDescent="0.2">
      <c r="A22" s="4">
        <v>20</v>
      </c>
      <c r="B22" s="4">
        <v>79</v>
      </c>
      <c r="C22" s="4">
        <v>79</v>
      </c>
      <c r="D22" s="4">
        <v>79</v>
      </c>
      <c r="E22" s="4">
        <v>79</v>
      </c>
      <c r="F22" s="4">
        <v>79</v>
      </c>
      <c r="G22" s="4">
        <v>79</v>
      </c>
      <c r="H22" s="4">
        <v>79</v>
      </c>
      <c r="I22" s="4">
        <v>79</v>
      </c>
      <c r="J22" s="4">
        <v>79</v>
      </c>
      <c r="K22" s="4">
        <v>79</v>
      </c>
    </row>
    <row r="23" spans="1:11" x14ac:dyDescent="0.2">
      <c r="A23" s="4">
        <v>21</v>
      </c>
      <c r="B23" s="4">
        <v>81</v>
      </c>
      <c r="C23" s="4">
        <v>81</v>
      </c>
      <c r="D23" s="4">
        <v>81</v>
      </c>
      <c r="E23" s="4">
        <v>81</v>
      </c>
      <c r="F23" s="4">
        <v>81</v>
      </c>
      <c r="G23" s="4">
        <v>81</v>
      </c>
      <c r="H23" s="4">
        <v>81</v>
      </c>
      <c r="I23" s="4">
        <v>81</v>
      </c>
      <c r="J23" s="4">
        <v>81</v>
      </c>
      <c r="K23" s="4">
        <v>81</v>
      </c>
    </row>
    <row r="24" spans="1:11" x14ac:dyDescent="0.2">
      <c r="A24" s="4">
        <v>22</v>
      </c>
      <c r="B24" s="4">
        <v>83</v>
      </c>
      <c r="C24" s="4">
        <v>83</v>
      </c>
      <c r="D24" s="4">
        <v>83</v>
      </c>
      <c r="E24" s="4">
        <v>83</v>
      </c>
      <c r="F24" s="4">
        <v>83</v>
      </c>
      <c r="G24" s="4">
        <v>83</v>
      </c>
      <c r="H24" s="4">
        <v>83</v>
      </c>
      <c r="I24" s="4">
        <v>83</v>
      </c>
      <c r="J24" s="4">
        <v>83</v>
      </c>
      <c r="K24" s="4">
        <v>83</v>
      </c>
    </row>
    <row r="25" spans="1:11" x14ac:dyDescent="0.2">
      <c r="A25" s="4">
        <v>23</v>
      </c>
      <c r="B25" s="4">
        <v>85</v>
      </c>
      <c r="C25" s="4">
        <v>85</v>
      </c>
      <c r="D25" s="4">
        <v>85</v>
      </c>
      <c r="E25" s="4">
        <v>85</v>
      </c>
      <c r="F25" s="4">
        <v>85</v>
      </c>
      <c r="G25" s="4">
        <v>85</v>
      </c>
      <c r="H25" s="4">
        <v>85</v>
      </c>
      <c r="I25" s="4">
        <v>85</v>
      </c>
      <c r="J25" s="4">
        <v>85</v>
      </c>
      <c r="K25" s="4">
        <v>85</v>
      </c>
    </row>
    <row r="26" spans="1:11" x14ac:dyDescent="0.2">
      <c r="A26" s="4">
        <v>24</v>
      </c>
      <c r="B26" s="4">
        <v>87</v>
      </c>
      <c r="C26" s="4">
        <v>87</v>
      </c>
      <c r="D26" s="4">
        <v>87</v>
      </c>
      <c r="E26" s="4">
        <v>87</v>
      </c>
      <c r="F26" s="4">
        <v>87</v>
      </c>
      <c r="G26" s="4">
        <v>87</v>
      </c>
      <c r="H26" s="4">
        <v>87</v>
      </c>
      <c r="I26" s="4">
        <v>87</v>
      </c>
      <c r="J26" s="4">
        <v>87</v>
      </c>
      <c r="K26" s="4">
        <v>87</v>
      </c>
    </row>
    <row r="27" spans="1:11" x14ac:dyDescent="0.2">
      <c r="A27" s="4">
        <v>25</v>
      </c>
      <c r="B27" s="4">
        <v>89</v>
      </c>
      <c r="C27" s="4">
        <v>89</v>
      </c>
      <c r="D27" s="4">
        <v>89</v>
      </c>
      <c r="E27" s="4">
        <v>89</v>
      </c>
      <c r="F27" s="4">
        <v>89</v>
      </c>
      <c r="G27" s="4">
        <v>89</v>
      </c>
      <c r="H27" s="4">
        <v>89</v>
      </c>
      <c r="I27" s="4">
        <v>89</v>
      </c>
      <c r="J27" s="4">
        <v>89</v>
      </c>
      <c r="K27" s="4">
        <v>89</v>
      </c>
    </row>
    <row r="28" spans="1:11" x14ac:dyDescent="0.2">
      <c r="A28" s="4">
        <v>26</v>
      </c>
      <c r="B28" s="4">
        <v>91</v>
      </c>
      <c r="C28" s="4">
        <v>91</v>
      </c>
      <c r="D28" s="4">
        <v>91</v>
      </c>
      <c r="E28" s="4">
        <v>91</v>
      </c>
      <c r="F28" s="4">
        <v>91</v>
      </c>
      <c r="G28" s="4">
        <v>91</v>
      </c>
      <c r="H28" s="4">
        <v>91</v>
      </c>
      <c r="I28" s="4">
        <v>91</v>
      </c>
      <c r="J28" s="4">
        <v>91</v>
      </c>
      <c r="K28" s="4">
        <v>91</v>
      </c>
    </row>
    <row r="29" spans="1:11" x14ac:dyDescent="0.2">
      <c r="A29" s="4">
        <v>27</v>
      </c>
      <c r="B29" s="4">
        <v>93</v>
      </c>
      <c r="C29" s="4">
        <v>93</v>
      </c>
      <c r="D29" s="4">
        <v>93</v>
      </c>
      <c r="E29" s="4">
        <v>93</v>
      </c>
      <c r="F29" s="4">
        <v>93</v>
      </c>
      <c r="G29" s="4">
        <v>93</v>
      </c>
      <c r="H29" s="4">
        <v>93</v>
      </c>
      <c r="I29" s="4">
        <v>93</v>
      </c>
      <c r="J29" s="4">
        <v>93</v>
      </c>
      <c r="K29" s="4">
        <v>93</v>
      </c>
    </row>
    <row r="30" spans="1:11" x14ac:dyDescent="0.2">
      <c r="A30" s="4">
        <v>28</v>
      </c>
      <c r="B30" s="4">
        <v>95</v>
      </c>
      <c r="C30" s="4">
        <v>95</v>
      </c>
      <c r="D30" s="4">
        <v>95</v>
      </c>
      <c r="E30" s="4">
        <v>95</v>
      </c>
      <c r="F30" s="4">
        <v>95</v>
      </c>
      <c r="G30" s="4">
        <v>95</v>
      </c>
      <c r="H30" s="4">
        <v>95</v>
      </c>
      <c r="I30" s="4">
        <v>95</v>
      </c>
      <c r="J30" s="4">
        <v>95</v>
      </c>
      <c r="K30" s="4">
        <v>95</v>
      </c>
    </row>
    <row r="31" spans="1:11" x14ac:dyDescent="0.2">
      <c r="A31" s="4">
        <v>29</v>
      </c>
      <c r="B31" s="4">
        <v>97</v>
      </c>
      <c r="C31" s="4">
        <v>97</v>
      </c>
      <c r="D31" s="4">
        <v>97</v>
      </c>
      <c r="E31" s="4">
        <v>97</v>
      </c>
      <c r="F31" s="4">
        <v>97</v>
      </c>
      <c r="G31" s="4">
        <v>97</v>
      </c>
      <c r="H31" s="4">
        <v>97</v>
      </c>
      <c r="I31" s="4">
        <v>97</v>
      </c>
      <c r="J31" s="4">
        <v>97</v>
      </c>
      <c r="K31" s="4">
        <v>97</v>
      </c>
    </row>
    <row r="32" spans="1:11" x14ac:dyDescent="0.2">
      <c r="A32" s="4">
        <v>30</v>
      </c>
      <c r="B32" s="4">
        <v>100</v>
      </c>
      <c r="C32" s="4">
        <v>100</v>
      </c>
      <c r="D32" s="4">
        <v>100</v>
      </c>
      <c r="E32" s="4">
        <v>100</v>
      </c>
      <c r="F32" s="4">
        <v>100</v>
      </c>
      <c r="G32" s="4">
        <v>100</v>
      </c>
      <c r="H32" s="4">
        <v>100</v>
      </c>
      <c r="I32" s="4">
        <v>100</v>
      </c>
      <c r="J32" s="4">
        <v>100</v>
      </c>
      <c r="K32" s="4">
        <v>100</v>
      </c>
    </row>
    <row r="33" spans="1:11" x14ac:dyDescent="0.2">
      <c r="A33" s="4">
        <v>31</v>
      </c>
      <c r="B33" s="4">
        <v>103</v>
      </c>
      <c r="C33" s="4">
        <v>103</v>
      </c>
      <c r="D33" s="4">
        <v>103</v>
      </c>
      <c r="E33" s="4">
        <v>103</v>
      </c>
      <c r="F33" s="4">
        <v>103</v>
      </c>
      <c r="G33" s="4">
        <v>103</v>
      </c>
      <c r="H33" s="4">
        <v>103</v>
      </c>
      <c r="I33" s="4">
        <v>103</v>
      </c>
      <c r="J33" s="4">
        <v>103</v>
      </c>
      <c r="K33" s="4">
        <v>103</v>
      </c>
    </row>
    <row r="34" spans="1:11" x14ac:dyDescent="0.2">
      <c r="A34" s="4">
        <v>32</v>
      </c>
      <c r="B34" s="4">
        <v>105</v>
      </c>
      <c r="C34" s="4">
        <v>105</v>
      </c>
      <c r="D34" s="4">
        <v>105</v>
      </c>
      <c r="E34" s="4">
        <v>105</v>
      </c>
      <c r="F34" s="4">
        <v>105</v>
      </c>
      <c r="G34" s="4">
        <v>105</v>
      </c>
      <c r="H34" s="4">
        <v>105</v>
      </c>
      <c r="I34" s="4">
        <v>105</v>
      </c>
      <c r="J34" s="4">
        <v>105</v>
      </c>
      <c r="K34" s="4">
        <v>105</v>
      </c>
    </row>
    <row r="35" spans="1:11" x14ac:dyDescent="0.2">
      <c r="A35" s="4">
        <v>33</v>
      </c>
      <c r="B35" s="4">
        <v>107</v>
      </c>
      <c r="C35" s="4">
        <v>107</v>
      </c>
      <c r="D35" s="4">
        <v>107</v>
      </c>
      <c r="E35" s="4">
        <v>107</v>
      </c>
      <c r="F35" s="4">
        <v>107</v>
      </c>
      <c r="G35" s="4">
        <v>107</v>
      </c>
      <c r="H35" s="4">
        <v>107</v>
      </c>
      <c r="I35" s="4">
        <v>107</v>
      </c>
      <c r="J35" s="4">
        <v>107</v>
      </c>
      <c r="K35" s="4">
        <v>107</v>
      </c>
    </row>
    <row r="36" spans="1:11" x14ac:dyDescent="0.2">
      <c r="A36" s="4">
        <v>34</v>
      </c>
      <c r="B36" s="4">
        <v>109</v>
      </c>
      <c r="C36" s="4">
        <v>109</v>
      </c>
      <c r="D36" s="4">
        <v>109</v>
      </c>
      <c r="E36" s="4">
        <v>109</v>
      </c>
      <c r="F36" s="4">
        <v>109</v>
      </c>
      <c r="G36" s="4">
        <v>109</v>
      </c>
      <c r="H36" s="4">
        <v>109</v>
      </c>
      <c r="I36" s="4">
        <v>109</v>
      </c>
      <c r="J36" s="4">
        <v>109</v>
      </c>
      <c r="K36" s="4">
        <v>109</v>
      </c>
    </row>
    <row r="37" spans="1:11" x14ac:dyDescent="0.2">
      <c r="A37" s="4">
        <v>35</v>
      </c>
      <c r="B37" s="4">
        <v>111</v>
      </c>
      <c r="C37" s="4">
        <v>111</v>
      </c>
      <c r="D37" s="4">
        <v>111</v>
      </c>
      <c r="E37" s="4">
        <v>111</v>
      </c>
      <c r="F37" s="4">
        <v>111</v>
      </c>
      <c r="G37" s="4">
        <v>111</v>
      </c>
      <c r="H37" s="4">
        <v>111</v>
      </c>
      <c r="I37" s="4">
        <v>111</v>
      </c>
      <c r="J37" s="4">
        <v>111</v>
      </c>
      <c r="K37" s="4">
        <v>111</v>
      </c>
    </row>
    <row r="38" spans="1:11" x14ac:dyDescent="0.2">
      <c r="A38" s="4">
        <v>36</v>
      </c>
      <c r="B38" s="4">
        <v>113</v>
      </c>
      <c r="C38" s="4">
        <v>113</v>
      </c>
      <c r="D38" s="4">
        <v>113</v>
      </c>
      <c r="E38" s="4">
        <v>113</v>
      </c>
      <c r="F38" s="4">
        <v>113</v>
      </c>
      <c r="G38" s="4">
        <v>113</v>
      </c>
      <c r="H38" s="4">
        <v>113</v>
      </c>
      <c r="I38" s="4">
        <v>113</v>
      </c>
      <c r="J38" s="4">
        <v>113</v>
      </c>
      <c r="K38" s="4">
        <v>113</v>
      </c>
    </row>
    <row r="39" spans="1:11" x14ac:dyDescent="0.2">
      <c r="A39" s="4">
        <v>37</v>
      </c>
      <c r="B39" s="4">
        <v>115</v>
      </c>
      <c r="C39" s="4">
        <v>115</v>
      </c>
      <c r="D39" s="4">
        <v>115</v>
      </c>
      <c r="E39" s="4">
        <v>115</v>
      </c>
      <c r="F39" s="4">
        <v>115</v>
      </c>
      <c r="G39" s="4">
        <v>115</v>
      </c>
      <c r="H39" s="4">
        <v>115</v>
      </c>
      <c r="I39" s="4">
        <v>115</v>
      </c>
      <c r="J39" s="4">
        <v>115</v>
      </c>
      <c r="K39" s="4">
        <v>115</v>
      </c>
    </row>
    <row r="40" spans="1:11" x14ac:dyDescent="0.2">
      <c r="A40" s="4">
        <v>38</v>
      </c>
      <c r="B40" s="4">
        <v>117</v>
      </c>
      <c r="C40" s="4">
        <v>117</v>
      </c>
      <c r="D40" s="4">
        <v>117</v>
      </c>
      <c r="E40" s="4">
        <v>117</v>
      </c>
      <c r="F40" s="4">
        <v>117</v>
      </c>
      <c r="G40" s="4">
        <v>117</v>
      </c>
      <c r="H40" s="4">
        <v>117</v>
      </c>
      <c r="I40" s="4">
        <v>117</v>
      </c>
      <c r="J40" s="4">
        <v>117</v>
      </c>
      <c r="K40" s="4">
        <v>117</v>
      </c>
    </row>
    <row r="41" spans="1:11" x14ac:dyDescent="0.2">
      <c r="A41" s="4">
        <v>39</v>
      </c>
      <c r="B41" s="4">
        <v>119</v>
      </c>
      <c r="C41" s="4">
        <v>119</v>
      </c>
      <c r="D41" s="4">
        <v>119</v>
      </c>
      <c r="E41" s="4">
        <v>119</v>
      </c>
      <c r="F41" s="4">
        <v>119</v>
      </c>
      <c r="G41" s="4">
        <v>119</v>
      </c>
      <c r="H41" s="4">
        <v>119</v>
      </c>
      <c r="I41" s="4">
        <v>119</v>
      </c>
      <c r="J41" s="4">
        <v>119</v>
      </c>
      <c r="K41" s="4">
        <v>119</v>
      </c>
    </row>
    <row r="42" spans="1:11" x14ac:dyDescent="0.2">
      <c r="A42" s="4">
        <v>40</v>
      </c>
      <c r="B42" s="4">
        <v>121</v>
      </c>
      <c r="C42" s="4">
        <v>121</v>
      </c>
      <c r="D42" s="4">
        <v>121</v>
      </c>
      <c r="E42" s="4">
        <v>121</v>
      </c>
      <c r="F42" s="4">
        <v>121</v>
      </c>
      <c r="G42" s="4">
        <v>121</v>
      </c>
      <c r="H42" s="4">
        <v>121</v>
      </c>
      <c r="I42" s="4">
        <v>121</v>
      </c>
      <c r="J42" s="4">
        <v>121</v>
      </c>
      <c r="K42" s="4">
        <v>121</v>
      </c>
    </row>
    <row r="43" spans="1:11" x14ac:dyDescent="0.2">
      <c r="A43" s="4">
        <v>41</v>
      </c>
      <c r="B43" s="4">
        <v>123</v>
      </c>
      <c r="C43" s="4">
        <v>123</v>
      </c>
      <c r="D43" s="4">
        <v>123</v>
      </c>
      <c r="E43" s="4">
        <v>123</v>
      </c>
      <c r="F43" s="4">
        <v>123</v>
      </c>
      <c r="G43" s="4">
        <v>123</v>
      </c>
      <c r="H43" s="4">
        <v>123</v>
      </c>
      <c r="I43" s="4">
        <v>123</v>
      </c>
      <c r="J43" s="4">
        <v>123</v>
      </c>
      <c r="K43" s="4">
        <v>123</v>
      </c>
    </row>
    <row r="44" spans="1:11" x14ac:dyDescent="0.2">
      <c r="A44" s="4">
        <v>42</v>
      </c>
      <c r="B44" s="4">
        <v>125</v>
      </c>
      <c r="C44" s="4">
        <v>125</v>
      </c>
      <c r="D44" s="4">
        <v>125</v>
      </c>
      <c r="E44" s="4">
        <v>125</v>
      </c>
      <c r="F44" s="4">
        <v>125</v>
      </c>
      <c r="G44" s="4">
        <v>125</v>
      </c>
      <c r="H44" s="4">
        <v>125</v>
      </c>
      <c r="I44" s="4">
        <v>125</v>
      </c>
      <c r="J44" s="4">
        <v>125</v>
      </c>
      <c r="K44" s="4">
        <v>125</v>
      </c>
    </row>
    <row r="45" spans="1:11" x14ac:dyDescent="0.2">
      <c r="A45" s="4">
        <v>43</v>
      </c>
      <c r="B45" s="4">
        <v>127</v>
      </c>
      <c r="C45" s="4">
        <v>127</v>
      </c>
      <c r="D45" s="4">
        <v>127</v>
      </c>
      <c r="E45" s="4">
        <v>127</v>
      </c>
      <c r="F45" s="4">
        <v>127</v>
      </c>
      <c r="G45" s="4">
        <v>127</v>
      </c>
      <c r="H45" s="4">
        <v>127</v>
      </c>
      <c r="I45" s="4">
        <v>127</v>
      </c>
      <c r="J45" s="4">
        <v>127</v>
      </c>
      <c r="K45" s="4">
        <v>127</v>
      </c>
    </row>
    <row r="46" spans="1:11" x14ac:dyDescent="0.2">
      <c r="A46" s="4">
        <v>44</v>
      </c>
      <c r="B46" s="4">
        <v>129</v>
      </c>
      <c r="C46" s="4">
        <v>129</v>
      </c>
      <c r="D46" s="4">
        <v>129</v>
      </c>
      <c r="E46" s="4">
        <v>129</v>
      </c>
      <c r="F46" s="4">
        <v>129</v>
      </c>
      <c r="G46" s="4">
        <v>129</v>
      </c>
      <c r="H46" s="4">
        <v>129</v>
      </c>
      <c r="I46" s="4">
        <v>129</v>
      </c>
      <c r="J46" s="4">
        <v>129</v>
      </c>
      <c r="K46" s="4">
        <v>129</v>
      </c>
    </row>
    <row r="47" spans="1:11" x14ac:dyDescent="0.2">
      <c r="A47" s="4">
        <v>45</v>
      </c>
      <c r="B47" s="4">
        <v>131</v>
      </c>
      <c r="C47" s="4">
        <v>131</v>
      </c>
      <c r="D47" s="4">
        <v>131</v>
      </c>
      <c r="E47" s="4">
        <v>131</v>
      </c>
      <c r="F47" s="4">
        <v>131</v>
      </c>
      <c r="G47" s="4">
        <v>131</v>
      </c>
      <c r="H47" s="4">
        <v>131</v>
      </c>
      <c r="I47" s="4">
        <v>131</v>
      </c>
      <c r="J47" s="4">
        <v>131</v>
      </c>
      <c r="K47" s="4">
        <v>131</v>
      </c>
    </row>
    <row r="48" spans="1:11" x14ac:dyDescent="0.2">
      <c r="A48" s="4">
        <v>46</v>
      </c>
      <c r="B48" s="4">
        <v>133</v>
      </c>
      <c r="C48" s="4">
        <v>133</v>
      </c>
      <c r="D48" s="4">
        <v>133</v>
      </c>
      <c r="E48" s="4">
        <v>133</v>
      </c>
      <c r="F48" s="4">
        <v>133</v>
      </c>
      <c r="G48" s="4">
        <v>133</v>
      </c>
      <c r="H48" s="4">
        <v>133</v>
      </c>
      <c r="I48" s="4">
        <v>133</v>
      </c>
      <c r="J48" s="4">
        <v>133</v>
      </c>
      <c r="K48" s="4">
        <v>133</v>
      </c>
    </row>
    <row r="49" spans="1:11" x14ac:dyDescent="0.2">
      <c r="A49" s="4">
        <v>47</v>
      </c>
      <c r="B49" s="4">
        <v>135</v>
      </c>
      <c r="C49" s="4">
        <v>135</v>
      </c>
      <c r="D49" s="4">
        <v>135</v>
      </c>
      <c r="E49" s="4">
        <v>135</v>
      </c>
      <c r="F49" s="4">
        <v>135</v>
      </c>
      <c r="G49" s="4">
        <v>135</v>
      </c>
      <c r="H49" s="4">
        <v>135</v>
      </c>
      <c r="I49" s="4">
        <v>135</v>
      </c>
      <c r="J49" s="4">
        <v>135</v>
      </c>
      <c r="K49" s="4">
        <v>135</v>
      </c>
    </row>
    <row r="50" spans="1:11" x14ac:dyDescent="0.2">
      <c r="A50" s="4">
        <v>48</v>
      </c>
      <c r="B50" s="4">
        <v>137</v>
      </c>
      <c r="C50" s="4">
        <v>137</v>
      </c>
      <c r="D50" s="4">
        <v>137</v>
      </c>
      <c r="E50" s="4">
        <v>137</v>
      </c>
      <c r="F50" s="4">
        <v>137</v>
      </c>
      <c r="G50" s="4">
        <v>137</v>
      </c>
      <c r="H50" s="4">
        <v>137</v>
      </c>
      <c r="I50" s="4">
        <v>137</v>
      </c>
      <c r="J50" s="4">
        <v>137</v>
      </c>
      <c r="K50" s="4">
        <v>137</v>
      </c>
    </row>
    <row r="51" spans="1:11" x14ac:dyDescent="0.2">
      <c r="A51" s="4">
        <v>49</v>
      </c>
      <c r="B51" s="4">
        <v>139</v>
      </c>
      <c r="C51" s="4">
        <v>139</v>
      </c>
      <c r="D51" s="4">
        <v>139</v>
      </c>
      <c r="E51" s="4">
        <v>139</v>
      </c>
      <c r="F51" s="4">
        <v>139</v>
      </c>
      <c r="G51" s="4">
        <v>139</v>
      </c>
      <c r="H51" s="4">
        <v>139</v>
      </c>
      <c r="I51" s="4">
        <v>139</v>
      </c>
      <c r="J51" s="4">
        <v>139</v>
      </c>
      <c r="K51" s="4">
        <v>139</v>
      </c>
    </row>
    <row r="52" spans="1:11" x14ac:dyDescent="0.2">
      <c r="A52" s="4">
        <v>50</v>
      </c>
      <c r="B52" s="4">
        <v>141</v>
      </c>
      <c r="C52" s="4">
        <v>141</v>
      </c>
      <c r="D52" s="4">
        <v>141</v>
      </c>
      <c r="E52" s="4">
        <v>141</v>
      </c>
      <c r="F52" s="4">
        <v>141</v>
      </c>
      <c r="G52" s="4">
        <v>141</v>
      </c>
      <c r="H52" s="4">
        <v>141</v>
      </c>
      <c r="I52" s="4">
        <v>141</v>
      </c>
      <c r="J52" s="4">
        <v>141</v>
      </c>
      <c r="K52" s="4">
        <v>141</v>
      </c>
    </row>
    <row r="53" spans="1:11" x14ac:dyDescent="0.2">
      <c r="A53" s="4">
        <v>51</v>
      </c>
      <c r="B53" s="4">
        <v>143</v>
      </c>
      <c r="C53" s="4">
        <v>143</v>
      </c>
      <c r="D53" s="4">
        <v>143</v>
      </c>
      <c r="E53" s="4">
        <v>143</v>
      </c>
      <c r="F53" s="4">
        <v>143</v>
      </c>
      <c r="G53" s="4">
        <v>143</v>
      </c>
      <c r="H53" s="4">
        <v>143</v>
      </c>
      <c r="I53" s="4">
        <v>143</v>
      </c>
      <c r="J53" s="4">
        <v>143</v>
      </c>
      <c r="K53" s="4">
        <v>143</v>
      </c>
    </row>
    <row r="54" spans="1:11" x14ac:dyDescent="0.2">
      <c r="A54" s="4">
        <v>52</v>
      </c>
      <c r="B54" s="4">
        <v>145</v>
      </c>
      <c r="C54" s="4">
        <v>145</v>
      </c>
      <c r="D54" s="4">
        <v>145</v>
      </c>
      <c r="E54" s="4">
        <v>145</v>
      </c>
      <c r="F54" s="4">
        <v>145</v>
      </c>
      <c r="G54" s="4">
        <v>145</v>
      </c>
      <c r="H54" s="4">
        <v>145</v>
      </c>
      <c r="I54" s="4">
        <v>145</v>
      </c>
      <c r="J54" s="4">
        <v>145</v>
      </c>
      <c r="K54" s="4">
        <v>145</v>
      </c>
    </row>
    <row r="55" spans="1:11" x14ac:dyDescent="0.2">
      <c r="A55" s="4">
        <v>53</v>
      </c>
      <c r="B55" s="4">
        <v>147</v>
      </c>
      <c r="C55" s="4">
        <v>147</v>
      </c>
      <c r="D55" s="4">
        <v>147</v>
      </c>
      <c r="E55" s="4">
        <v>147</v>
      </c>
      <c r="F55" s="4">
        <v>147</v>
      </c>
      <c r="G55" s="4">
        <v>147</v>
      </c>
      <c r="H55" s="4">
        <v>147</v>
      </c>
      <c r="I55" s="4">
        <v>147</v>
      </c>
      <c r="J55" s="4">
        <v>147</v>
      </c>
      <c r="K55" s="4">
        <v>147</v>
      </c>
    </row>
    <row r="56" spans="1:11" x14ac:dyDescent="0.2">
      <c r="A56" s="4">
        <v>54</v>
      </c>
      <c r="B56" s="4">
        <v>149</v>
      </c>
      <c r="C56" s="4">
        <v>149</v>
      </c>
      <c r="D56" s="4">
        <v>149</v>
      </c>
      <c r="E56" s="4">
        <v>149</v>
      </c>
      <c r="F56" s="4">
        <v>149</v>
      </c>
      <c r="G56" s="4">
        <v>149</v>
      </c>
      <c r="H56" s="4">
        <v>149</v>
      </c>
      <c r="I56" s="4">
        <v>149</v>
      </c>
      <c r="J56" s="4">
        <v>149</v>
      </c>
      <c r="K56" s="4">
        <v>149</v>
      </c>
    </row>
    <row r="57" spans="1:11" x14ac:dyDescent="0.2">
      <c r="A57" s="4">
        <v>55</v>
      </c>
      <c r="B57" s="4">
        <v>151</v>
      </c>
      <c r="C57" s="4">
        <v>151</v>
      </c>
      <c r="D57" s="4">
        <v>151</v>
      </c>
      <c r="E57" s="4">
        <v>151</v>
      </c>
      <c r="F57" s="4">
        <v>151</v>
      </c>
      <c r="G57" s="4">
        <v>151</v>
      </c>
      <c r="H57" s="4">
        <v>151</v>
      </c>
      <c r="I57" s="4">
        <v>151</v>
      </c>
      <c r="J57" s="4">
        <v>151</v>
      </c>
      <c r="K57" s="4">
        <v>151</v>
      </c>
    </row>
    <row r="58" spans="1:11" x14ac:dyDescent="0.2">
      <c r="A58" s="4">
        <v>56</v>
      </c>
      <c r="B58" s="4">
        <v>153</v>
      </c>
      <c r="C58" s="4">
        <v>153</v>
      </c>
      <c r="D58" s="4">
        <v>153</v>
      </c>
      <c r="E58" s="4">
        <v>153</v>
      </c>
      <c r="F58" s="4">
        <v>153</v>
      </c>
      <c r="G58" s="4">
        <v>153</v>
      </c>
      <c r="H58" s="4">
        <v>153</v>
      </c>
      <c r="I58" s="4">
        <v>153</v>
      </c>
      <c r="J58" s="4">
        <v>153</v>
      </c>
      <c r="K58" s="4">
        <v>153</v>
      </c>
    </row>
    <row r="59" spans="1:11" x14ac:dyDescent="0.2">
      <c r="A59" s="4">
        <v>57</v>
      </c>
      <c r="B59" s="4">
        <v>155</v>
      </c>
      <c r="C59" s="4">
        <v>155</v>
      </c>
      <c r="D59" s="4">
        <v>155</v>
      </c>
      <c r="E59" s="4">
        <v>155</v>
      </c>
      <c r="F59" s="4">
        <v>155</v>
      </c>
      <c r="G59" s="4">
        <v>155</v>
      </c>
      <c r="H59" s="4">
        <v>155</v>
      </c>
      <c r="I59" s="4">
        <v>155</v>
      </c>
      <c r="J59" s="4">
        <v>155</v>
      </c>
      <c r="K59" s="4">
        <v>155</v>
      </c>
    </row>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3">
    <tabColor rgb="FF008000"/>
  </sheetPr>
  <dimension ref="A1:V59"/>
  <sheetViews>
    <sheetView topLeftCell="A11"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v>45</v>
      </c>
      <c r="C2" s="4">
        <v>45</v>
      </c>
      <c r="D2" s="4">
        <v>45</v>
      </c>
      <c r="E2" s="4">
        <v>45</v>
      </c>
      <c r="F2" s="4">
        <v>45</v>
      </c>
      <c r="G2" s="4">
        <v>45</v>
      </c>
      <c r="H2" s="4">
        <v>45</v>
      </c>
      <c r="I2" s="4">
        <v>50</v>
      </c>
      <c r="J2" s="4">
        <v>50</v>
      </c>
      <c r="K2" s="4">
        <v>50</v>
      </c>
      <c r="L2" s="4">
        <v>1</v>
      </c>
      <c r="M2" s="4">
        <v>8</v>
      </c>
      <c r="N2" s="4">
        <v>8</v>
      </c>
      <c r="O2" s="4">
        <v>8</v>
      </c>
      <c r="P2" s="4">
        <v>8</v>
      </c>
      <c r="Q2" s="4">
        <v>8</v>
      </c>
      <c r="R2" s="4">
        <v>10</v>
      </c>
      <c r="S2" s="4">
        <v>12</v>
      </c>
      <c r="T2" s="4">
        <v>8</v>
      </c>
      <c r="U2" s="4">
        <v>10</v>
      </c>
      <c r="V2" s="4">
        <v>11</v>
      </c>
    </row>
    <row r="3" spans="1:22" x14ac:dyDescent="0.2">
      <c r="A3" s="4">
        <v>1</v>
      </c>
      <c r="B3" s="4">
        <v>45</v>
      </c>
      <c r="C3" s="4">
        <v>45</v>
      </c>
      <c r="D3" s="4">
        <v>45</v>
      </c>
      <c r="E3" s="4">
        <v>45</v>
      </c>
      <c r="F3" s="4">
        <v>45</v>
      </c>
      <c r="G3" s="4">
        <v>45</v>
      </c>
      <c r="H3" s="4">
        <v>45</v>
      </c>
      <c r="I3" s="4">
        <v>50</v>
      </c>
      <c r="J3" s="4">
        <v>50</v>
      </c>
      <c r="K3" s="4">
        <v>50</v>
      </c>
      <c r="L3" s="4">
        <v>2</v>
      </c>
      <c r="M3" s="4">
        <v>9</v>
      </c>
      <c r="N3" s="4">
        <v>9</v>
      </c>
      <c r="O3" s="4">
        <v>10</v>
      </c>
      <c r="P3" s="4">
        <v>9</v>
      </c>
      <c r="Q3" s="4">
        <v>10</v>
      </c>
      <c r="R3" s="4">
        <v>12</v>
      </c>
      <c r="S3" s="4">
        <v>14</v>
      </c>
      <c r="T3" s="4">
        <v>10</v>
      </c>
      <c r="U3" s="4">
        <v>12</v>
      </c>
      <c r="V3" s="4">
        <v>13</v>
      </c>
    </row>
    <row r="4" spans="1:22" x14ac:dyDescent="0.2">
      <c r="A4" s="4">
        <v>2</v>
      </c>
      <c r="B4" s="4">
        <v>45</v>
      </c>
      <c r="C4" s="4">
        <v>45</v>
      </c>
      <c r="D4" s="4">
        <v>45</v>
      </c>
      <c r="E4" s="4">
        <v>45</v>
      </c>
      <c r="F4" s="4">
        <v>45</v>
      </c>
      <c r="G4" s="4">
        <v>45</v>
      </c>
      <c r="H4" s="4">
        <v>45</v>
      </c>
      <c r="I4" s="4">
        <v>50</v>
      </c>
      <c r="J4" s="4">
        <v>50</v>
      </c>
      <c r="K4" s="4">
        <v>50</v>
      </c>
      <c r="L4" s="4"/>
      <c r="M4" s="4"/>
      <c r="N4" s="4"/>
      <c r="O4" s="4"/>
      <c r="P4" s="4"/>
      <c r="Q4" s="4"/>
      <c r="R4" s="4"/>
      <c r="S4" s="4"/>
      <c r="T4" s="4"/>
      <c r="U4" s="4"/>
      <c r="V4" s="4"/>
    </row>
    <row r="5" spans="1:22" x14ac:dyDescent="0.2">
      <c r="A5" s="4">
        <v>3</v>
      </c>
      <c r="B5" s="4">
        <v>45</v>
      </c>
      <c r="C5" s="4">
        <v>45</v>
      </c>
      <c r="D5" s="4">
        <v>45</v>
      </c>
      <c r="E5" s="4">
        <v>45</v>
      </c>
      <c r="F5" s="4">
        <v>45</v>
      </c>
      <c r="G5" s="4">
        <v>45</v>
      </c>
      <c r="H5" s="4">
        <v>45</v>
      </c>
      <c r="I5" s="4">
        <v>53</v>
      </c>
      <c r="J5" s="4">
        <v>53</v>
      </c>
      <c r="K5" s="4">
        <v>53</v>
      </c>
    </row>
    <row r="6" spans="1:22" x14ac:dyDescent="0.2">
      <c r="A6" s="4">
        <v>4</v>
      </c>
      <c r="B6" s="4">
        <v>47</v>
      </c>
      <c r="C6" s="4">
        <v>47</v>
      </c>
      <c r="D6" s="4">
        <v>47</v>
      </c>
      <c r="E6" s="4">
        <v>47</v>
      </c>
      <c r="F6" s="4">
        <v>47</v>
      </c>
      <c r="G6" s="4">
        <v>47</v>
      </c>
      <c r="H6" s="4">
        <v>47</v>
      </c>
      <c r="I6" s="4">
        <v>56</v>
      </c>
      <c r="J6" s="4">
        <v>56</v>
      </c>
      <c r="K6" s="4">
        <v>56</v>
      </c>
    </row>
    <row r="7" spans="1:22" x14ac:dyDescent="0.2">
      <c r="A7" s="4">
        <v>5</v>
      </c>
      <c r="B7" s="4">
        <v>49</v>
      </c>
      <c r="C7" s="4">
        <v>49</v>
      </c>
      <c r="D7" s="4">
        <v>49</v>
      </c>
      <c r="E7" s="4">
        <v>49</v>
      </c>
      <c r="F7" s="4">
        <v>49</v>
      </c>
      <c r="G7" s="4">
        <v>49</v>
      </c>
      <c r="H7" s="4">
        <v>49</v>
      </c>
      <c r="I7" s="4">
        <v>58</v>
      </c>
      <c r="J7" s="4">
        <v>58</v>
      </c>
      <c r="K7" s="4">
        <v>58</v>
      </c>
    </row>
    <row r="8" spans="1:22" x14ac:dyDescent="0.2">
      <c r="A8" s="4">
        <v>6</v>
      </c>
      <c r="B8" s="4">
        <v>51</v>
      </c>
      <c r="C8" s="4">
        <v>51</v>
      </c>
      <c r="D8" s="4">
        <v>51</v>
      </c>
      <c r="E8" s="4">
        <v>51</v>
      </c>
      <c r="F8" s="4">
        <v>51</v>
      </c>
      <c r="G8" s="4">
        <v>51</v>
      </c>
      <c r="H8" s="4">
        <v>51</v>
      </c>
      <c r="I8" s="4">
        <v>61</v>
      </c>
      <c r="J8" s="4">
        <v>61</v>
      </c>
      <c r="K8" s="4">
        <v>61</v>
      </c>
      <c r="M8" s="4"/>
      <c r="N8" s="4"/>
      <c r="O8" s="4"/>
      <c r="P8" s="4"/>
      <c r="Q8" s="4"/>
      <c r="R8" s="4"/>
      <c r="S8" s="4"/>
      <c r="T8" s="4"/>
      <c r="U8" s="4"/>
      <c r="V8" s="4"/>
    </row>
    <row r="9" spans="1:22" x14ac:dyDescent="0.2">
      <c r="A9" s="4">
        <v>7</v>
      </c>
      <c r="B9" s="4">
        <v>53</v>
      </c>
      <c r="C9" s="4">
        <v>53</v>
      </c>
      <c r="D9" s="4">
        <v>53</v>
      </c>
      <c r="E9" s="4">
        <v>53</v>
      </c>
      <c r="F9" s="4">
        <v>53</v>
      </c>
      <c r="G9" s="4">
        <v>53</v>
      </c>
      <c r="H9" s="4">
        <v>53</v>
      </c>
      <c r="I9" s="4">
        <v>64</v>
      </c>
      <c r="J9" s="4">
        <v>64</v>
      </c>
      <c r="K9" s="4">
        <v>64</v>
      </c>
      <c r="M9" s="4"/>
      <c r="N9" s="4"/>
      <c r="O9" s="4"/>
      <c r="P9" s="4"/>
      <c r="Q9" s="4"/>
      <c r="R9" s="4"/>
      <c r="S9" s="4"/>
      <c r="T9" s="4"/>
      <c r="U9" s="4"/>
      <c r="V9" s="4"/>
    </row>
    <row r="10" spans="1:22" x14ac:dyDescent="0.2">
      <c r="A10" s="4">
        <v>8</v>
      </c>
      <c r="B10" s="4">
        <v>55</v>
      </c>
      <c r="C10" s="4">
        <v>55</v>
      </c>
      <c r="D10" s="4">
        <v>55</v>
      </c>
      <c r="E10" s="4">
        <v>55</v>
      </c>
      <c r="F10" s="4">
        <v>55</v>
      </c>
      <c r="G10" s="4">
        <v>55</v>
      </c>
      <c r="H10" s="4">
        <v>55</v>
      </c>
      <c r="I10" s="4">
        <v>66</v>
      </c>
      <c r="J10" s="4">
        <v>66</v>
      </c>
      <c r="K10" s="4">
        <v>66</v>
      </c>
    </row>
    <row r="11" spans="1:22" x14ac:dyDescent="0.2">
      <c r="A11" s="4">
        <v>9</v>
      </c>
      <c r="B11" s="4">
        <v>57</v>
      </c>
      <c r="C11" s="4">
        <v>57</v>
      </c>
      <c r="D11" s="4">
        <v>57</v>
      </c>
      <c r="E11" s="4">
        <v>57</v>
      </c>
      <c r="F11" s="4">
        <v>57</v>
      </c>
      <c r="G11" s="4">
        <v>57</v>
      </c>
      <c r="H11" s="4">
        <v>57</v>
      </c>
      <c r="I11" s="4">
        <v>69</v>
      </c>
      <c r="J11" s="4">
        <v>69</v>
      </c>
      <c r="K11" s="4">
        <v>69</v>
      </c>
    </row>
    <row r="12" spans="1:22" x14ac:dyDescent="0.2">
      <c r="A12" s="4">
        <v>10</v>
      </c>
      <c r="B12" s="4">
        <v>59</v>
      </c>
      <c r="C12" s="4">
        <v>59</v>
      </c>
      <c r="D12" s="4">
        <v>59</v>
      </c>
      <c r="E12" s="4">
        <v>59</v>
      </c>
      <c r="F12" s="4">
        <v>59</v>
      </c>
      <c r="G12" s="4">
        <v>59</v>
      </c>
      <c r="H12" s="4">
        <v>59</v>
      </c>
      <c r="I12" s="4">
        <v>72</v>
      </c>
      <c r="J12" s="4">
        <v>72</v>
      </c>
      <c r="K12" s="4">
        <v>72</v>
      </c>
    </row>
    <row r="13" spans="1:22" x14ac:dyDescent="0.2">
      <c r="A13" s="4">
        <v>11</v>
      </c>
      <c r="B13" s="4">
        <v>61</v>
      </c>
      <c r="C13" s="4">
        <v>61</v>
      </c>
      <c r="D13" s="4">
        <v>61</v>
      </c>
      <c r="E13" s="4">
        <v>61</v>
      </c>
      <c r="F13" s="4">
        <v>61</v>
      </c>
      <c r="G13" s="4">
        <v>61</v>
      </c>
      <c r="H13" s="4">
        <v>61</v>
      </c>
      <c r="I13" s="4">
        <v>75</v>
      </c>
      <c r="J13" s="4">
        <v>75</v>
      </c>
      <c r="K13" s="4">
        <v>75</v>
      </c>
    </row>
    <row r="14" spans="1:22" x14ac:dyDescent="0.2">
      <c r="A14" s="4">
        <v>12</v>
      </c>
      <c r="B14" s="4">
        <v>63</v>
      </c>
      <c r="C14" s="4">
        <v>63</v>
      </c>
      <c r="D14" s="4">
        <v>63</v>
      </c>
      <c r="E14" s="4">
        <v>63</v>
      </c>
      <c r="F14" s="4">
        <v>63</v>
      </c>
      <c r="G14" s="4">
        <v>63</v>
      </c>
      <c r="H14" s="4">
        <v>63</v>
      </c>
      <c r="I14" s="4">
        <v>77</v>
      </c>
      <c r="J14" s="4">
        <v>77</v>
      </c>
      <c r="K14" s="4">
        <v>77</v>
      </c>
    </row>
    <row r="15" spans="1:22" x14ac:dyDescent="0.2">
      <c r="A15" s="4">
        <v>13</v>
      </c>
      <c r="B15" s="4">
        <v>65</v>
      </c>
      <c r="C15" s="4">
        <v>65</v>
      </c>
      <c r="D15" s="4">
        <v>65</v>
      </c>
      <c r="E15" s="4">
        <v>65</v>
      </c>
      <c r="F15" s="4">
        <v>65</v>
      </c>
      <c r="G15" s="4">
        <v>65</v>
      </c>
      <c r="H15" s="4">
        <v>65</v>
      </c>
      <c r="I15" s="4">
        <v>80</v>
      </c>
      <c r="J15" s="4">
        <v>80</v>
      </c>
      <c r="K15" s="4">
        <v>80</v>
      </c>
    </row>
    <row r="16" spans="1:22" x14ac:dyDescent="0.2">
      <c r="A16" s="4">
        <v>14</v>
      </c>
      <c r="B16" s="4">
        <v>67</v>
      </c>
      <c r="C16" s="4">
        <v>67</v>
      </c>
      <c r="D16" s="4">
        <v>67</v>
      </c>
      <c r="E16" s="4">
        <v>67</v>
      </c>
      <c r="F16" s="4">
        <v>67</v>
      </c>
      <c r="G16" s="4">
        <v>67</v>
      </c>
      <c r="H16" s="4">
        <v>67</v>
      </c>
      <c r="I16" s="4">
        <v>83</v>
      </c>
      <c r="J16" s="4">
        <v>83</v>
      </c>
      <c r="K16" s="4">
        <v>83</v>
      </c>
    </row>
    <row r="17" spans="1:11" x14ac:dyDescent="0.2">
      <c r="A17" s="4">
        <v>15</v>
      </c>
      <c r="B17" s="4">
        <v>69</v>
      </c>
      <c r="C17" s="4">
        <v>69</v>
      </c>
      <c r="D17" s="4">
        <v>69</v>
      </c>
      <c r="E17" s="4">
        <v>69</v>
      </c>
      <c r="F17" s="4">
        <v>69</v>
      </c>
      <c r="G17" s="4">
        <v>69</v>
      </c>
      <c r="H17" s="4">
        <v>69</v>
      </c>
      <c r="I17" s="4">
        <v>86</v>
      </c>
      <c r="J17" s="4">
        <v>86</v>
      </c>
      <c r="K17" s="4">
        <v>86</v>
      </c>
    </row>
    <row r="18" spans="1:11" x14ac:dyDescent="0.2">
      <c r="A18" s="4">
        <v>16</v>
      </c>
      <c r="B18" s="4">
        <v>71</v>
      </c>
      <c r="C18" s="4">
        <v>71</v>
      </c>
      <c r="D18" s="4">
        <v>71</v>
      </c>
      <c r="E18" s="4">
        <v>71</v>
      </c>
      <c r="F18" s="4">
        <v>71</v>
      </c>
      <c r="G18" s="4">
        <v>71</v>
      </c>
      <c r="H18" s="4">
        <v>71</v>
      </c>
      <c r="I18" s="4">
        <v>88</v>
      </c>
      <c r="J18" s="4">
        <v>88</v>
      </c>
      <c r="K18" s="4">
        <v>88</v>
      </c>
    </row>
    <row r="19" spans="1:11" x14ac:dyDescent="0.2">
      <c r="A19" s="4">
        <v>17</v>
      </c>
      <c r="B19" s="4">
        <v>73</v>
      </c>
      <c r="C19" s="4">
        <v>73</v>
      </c>
      <c r="D19" s="4">
        <v>73</v>
      </c>
      <c r="E19" s="4">
        <v>73</v>
      </c>
      <c r="F19" s="4">
        <v>73</v>
      </c>
      <c r="G19" s="4">
        <v>73</v>
      </c>
      <c r="H19" s="4">
        <v>73</v>
      </c>
      <c r="I19" s="4">
        <v>91</v>
      </c>
      <c r="J19" s="4">
        <v>91</v>
      </c>
      <c r="K19" s="4">
        <v>91</v>
      </c>
    </row>
    <row r="20" spans="1:11" x14ac:dyDescent="0.2">
      <c r="A20" s="4">
        <v>18</v>
      </c>
      <c r="B20" s="4">
        <v>75</v>
      </c>
      <c r="C20" s="4">
        <v>75</v>
      </c>
      <c r="D20" s="4">
        <v>75</v>
      </c>
      <c r="E20" s="4">
        <v>75</v>
      </c>
      <c r="F20" s="4">
        <v>75</v>
      </c>
      <c r="G20" s="4">
        <v>75</v>
      </c>
      <c r="H20" s="4">
        <v>75</v>
      </c>
      <c r="I20" s="4">
        <v>94</v>
      </c>
      <c r="J20" s="4">
        <v>94</v>
      </c>
      <c r="K20" s="4">
        <v>94</v>
      </c>
    </row>
    <row r="21" spans="1:11" x14ac:dyDescent="0.2">
      <c r="A21" s="4">
        <v>19</v>
      </c>
      <c r="B21" s="4">
        <v>77</v>
      </c>
      <c r="C21" s="4">
        <v>77</v>
      </c>
      <c r="D21" s="4">
        <v>77</v>
      </c>
      <c r="E21" s="4">
        <v>77</v>
      </c>
      <c r="F21" s="4">
        <v>77</v>
      </c>
      <c r="G21" s="4">
        <v>77</v>
      </c>
      <c r="H21" s="4">
        <v>77</v>
      </c>
      <c r="I21" s="4">
        <v>96</v>
      </c>
      <c r="J21" s="4">
        <v>96</v>
      </c>
      <c r="K21" s="4">
        <v>96</v>
      </c>
    </row>
    <row r="22" spans="1:11" x14ac:dyDescent="0.2">
      <c r="A22" s="4">
        <v>20</v>
      </c>
      <c r="B22" s="4">
        <v>79</v>
      </c>
      <c r="C22" s="4">
        <v>79</v>
      </c>
      <c r="D22" s="4">
        <v>79</v>
      </c>
      <c r="E22" s="4">
        <v>79</v>
      </c>
      <c r="F22" s="4">
        <v>79</v>
      </c>
      <c r="G22" s="4">
        <v>79</v>
      </c>
      <c r="H22" s="4">
        <v>79</v>
      </c>
      <c r="I22" s="4">
        <v>100</v>
      </c>
      <c r="J22" s="4">
        <v>100</v>
      </c>
      <c r="K22" s="4">
        <v>100</v>
      </c>
    </row>
    <row r="23" spans="1:11" x14ac:dyDescent="0.2">
      <c r="A23" s="4">
        <v>21</v>
      </c>
      <c r="B23" s="4">
        <v>81</v>
      </c>
      <c r="C23" s="4">
        <v>81</v>
      </c>
      <c r="D23" s="4">
        <v>81</v>
      </c>
      <c r="E23" s="4">
        <v>81</v>
      </c>
      <c r="F23" s="4">
        <v>81</v>
      </c>
      <c r="G23" s="4">
        <v>81</v>
      </c>
      <c r="H23" s="4">
        <v>81</v>
      </c>
      <c r="I23" s="4">
        <v>104</v>
      </c>
      <c r="J23" s="4">
        <v>104</v>
      </c>
      <c r="K23" s="4">
        <v>104</v>
      </c>
    </row>
    <row r="24" spans="1:11" x14ac:dyDescent="0.2">
      <c r="A24" s="4">
        <v>22</v>
      </c>
      <c r="B24" s="4">
        <v>83</v>
      </c>
      <c r="C24" s="4">
        <v>83</v>
      </c>
      <c r="D24" s="4">
        <v>83</v>
      </c>
      <c r="E24" s="4">
        <v>83</v>
      </c>
      <c r="F24" s="4">
        <v>83</v>
      </c>
      <c r="G24" s="4">
        <v>83</v>
      </c>
      <c r="H24" s="4">
        <v>83</v>
      </c>
      <c r="I24" s="4">
        <v>106</v>
      </c>
      <c r="J24" s="4">
        <v>106</v>
      </c>
      <c r="K24" s="4">
        <v>106</v>
      </c>
    </row>
    <row r="25" spans="1:11" x14ac:dyDescent="0.2">
      <c r="A25" s="4">
        <v>23</v>
      </c>
      <c r="B25" s="4">
        <v>85</v>
      </c>
      <c r="C25" s="4">
        <v>85</v>
      </c>
      <c r="D25" s="4">
        <v>85</v>
      </c>
      <c r="E25" s="4">
        <v>85</v>
      </c>
      <c r="F25" s="4">
        <v>85</v>
      </c>
      <c r="G25" s="4">
        <v>85</v>
      </c>
      <c r="H25" s="4">
        <v>85</v>
      </c>
      <c r="I25" s="4">
        <v>109</v>
      </c>
      <c r="J25" s="4">
        <v>109</v>
      </c>
      <c r="K25" s="4">
        <v>109</v>
      </c>
    </row>
    <row r="26" spans="1:11" x14ac:dyDescent="0.2">
      <c r="A26" s="4">
        <v>24</v>
      </c>
      <c r="B26" s="4">
        <v>87</v>
      </c>
      <c r="C26" s="4">
        <v>87</v>
      </c>
      <c r="D26" s="4">
        <v>87</v>
      </c>
      <c r="E26" s="4">
        <v>87</v>
      </c>
      <c r="F26" s="4">
        <v>87</v>
      </c>
      <c r="G26" s="4">
        <v>87</v>
      </c>
      <c r="H26" s="4">
        <v>87</v>
      </c>
      <c r="I26" s="4">
        <v>112</v>
      </c>
      <c r="J26" s="4">
        <v>112</v>
      </c>
      <c r="K26" s="4">
        <v>112</v>
      </c>
    </row>
    <row r="27" spans="1:11" x14ac:dyDescent="0.2">
      <c r="A27" s="4">
        <v>25</v>
      </c>
      <c r="B27" s="4">
        <v>89</v>
      </c>
      <c r="C27" s="4">
        <v>89</v>
      </c>
      <c r="D27" s="4">
        <v>89</v>
      </c>
      <c r="E27" s="4">
        <v>89</v>
      </c>
      <c r="F27" s="4">
        <v>89</v>
      </c>
      <c r="G27" s="4">
        <v>89</v>
      </c>
      <c r="H27" s="4">
        <v>89</v>
      </c>
      <c r="I27" s="4">
        <v>115</v>
      </c>
      <c r="J27" s="4">
        <v>115</v>
      </c>
      <c r="K27" s="4">
        <v>115</v>
      </c>
    </row>
    <row r="28" spans="1:11" x14ac:dyDescent="0.2">
      <c r="A28" s="4">
        <v>26</v>
      </c>
      <c r="B28" s="4">
        <v>91</v>
      </c>
      <c r="C28" s="4">
        <v>91</v>
      </c>
      <c r="D28" s="4">
        <v>91</v>
      </c>
      <c r="E28" s="4">
        <v>91</v>
      </c>
      <c r="F28" s="4">
        <v>91</v>
      </c>
      <c r="G28" s="4">
        <v>91</v>
      </c>
      <c r="H28" s="4">
        <v>91</v>
      </c>
      <c r="I28" s="4">
        <v>117</v>
      </c>
      <c r="J28" s="4">
        <v>117</v>
      </c>
      <c r="K28" s="4">
        <v>117</v>
      </c>
    </row>
    <row r="29" spans="1:11" x14ac:dyDescent="0.2">
      <c r="A29" s="4">
        <v>27</v>
      </c>
      <c r="B29" s="4">
        <v>93</v>
      </c>
      <c r="C29" s="4">
        <v>93</v>
      </c>
      <c r="D29" s="4">
        <v>93</v>
      </c>
      <c r="E29" s="4">
        <v>93</v>
      </c>
      <c r="F29" s="4">
        <v>93</v>
      </c>
      <c r="G29" s="4">
        <v>93</v>
      </c>
      <c r="H29" s="4">
        <v>93</v>
      </c>
      <c r="I29" s="4">
        <v>120</v>
      </c>
      <c r="J29" s="4">
        <v>120</v>
      </c>
      <c r="K29" s="4">
        <v>120</v>
      </c>
    </row>
    <row r="30" spans="1:11" x14ac:dyDescent="0.2">
      <c r="A30" s="4">
        <v>28</v>
      </c>
      <c r="B30" s="4">
        <v>95</v>
      </c>
      <c r="C30" s="4">
        <v>95</v>
      </c>
      <c r="D30" s="4">
        <v>95</v>
      </c>
      <c r="E30" s="4">
        <v>95</v>
      </c>
      <c r="F30" s="4">
        <v>95</v>
      </c>
      <c r="G30" s="4">
        <v>95</v>
      </c>
      <c r="H30" s="4">
        <v>95</v>
      </c>
      <c r="I30" s="4">
        <v>123</v>
      </c>
      <c r="J30" s="4">
        <v>123</v>
      </c>
      <c r="K30" s="4">
        <v>123</v>
      </c>
    </row>
    <row r="31" spans="1:11" x14ac:dyDescent="0.2">
      <c r="A31" s="4">
        <v>29</v>
      </c>
      <c r="B31" s="4">
        <v>97</v>
      </c>
      <c r="C31" s="4">
        <v>97</v>
      </c>
      <c r="D31" s="4">
        <v>97</v>
      </c>
      <c r="E31" s="4">
        <v>97</v>
      </c>
      <c r="F31" s="4">
        <v>97</v>
      </c>
      <c r="G31" s="4">
        <v>97</v>
      </c>
      <c r="H31" s="4">
        <v>97</v>
      </c>
      <c r="I31" s="4">
        <v>125</v>
      </c>
      <c r="J31" s="4">
        <v>125</v>
      </c>
      <c r="K31" s="4">
        <v>125</v>
      </c>
    </row>
    <row r="32" spans="1:11" x14ac:dyDescent="0.2">
      <c r="A32" s="4">
        <v>30</v>
      </c>
      <c r="B32" s="4">
        <v>100</v>
      </c>
      <c r="C32" s="4">
        <v>100</v>
      </c>
      <c r="D32" s="4">
        <v>100</v>
      </c>
      <c r="E32" s="4">
        <v>100</v>
      </c>
      <c r="F32" s="4">
        <v>100</v>
      </c>
      <c r="G32" s="4">
        <v>100</v>
      </c>
      <c r="H32" s="4">
        <v>100</v>
      </c>
      <c r="I32" s="4">
        <v>128</v>
      </c>
      <c r="J32" s="4">
        <v>128</v>
      </c>
      <c r="K32" s="4">
        <v>128</v>
      </c>
    </row>
    <row r="33" spans="1:11" x14ac:dyDescent="0.2">
      <c r="A33" s="4">
        <v>31</v>
      </c>
      <c r="B33" s="4">
        <v>103</v>
      </c>
      <c r="C33" s="4">
        <v>103</v>
      </c>
      <c r="D33" s="4">
        <v>103</v>
      </c>
      <c r="E33" s="4">
        <v>103</v>
      </c>
      <c r="F33" s="4">
        <v>103</v>
      </c>
      <c r="G33" s="4">
        <v>103</v>
      </c>
      <c r="H33" s="4">
        <v>103</v>
      </c>
      <c r="I33" s="4">
        <v>131</v>
      </c>
      <c r="J33" s="4">
        <v>131</v>
      </c>
      <c r="K33" s="4">
        <v>131</v>
      </c>
    </row>
    <row r="34" spans="1:11" x14ac:dyDescent="0.2">
      <c r="A34" s="4">
        <v>32</v>
      </c>
      <c r="B34" s="4">
        <v>105</v>
      </c>
      <c r="C34" s="4">
        <v>105</v>
      </c>
      <c r="D34" s="4">
        <v>105</v>
      </c>
      <c r="E34" s="4">
        <v>105</v>
      </c>
      <c r="F34" s="4">
        <v>105</v>
      </c>
      <c r="G34" s="4">
        <v>105</v>
      </c>
      <c r="H34" s="4">
        <v>105</v>
      </c>
      <c r="I34" s="4">
        <v>134</v>
      </c>
      <c r="J34" s="4">
        <v>134</v>
      </c>
      <c r="K34" s="4">
        <v>134</v>
      </c>
    </row>
    <row r="35" spans="1:11" x14ac:dyDescent="0.2">
      <c r="A35" s="4">
        <v>33</v>
      </c>
      <c r="B35" s="4">
        <v>107</v>
      </c>
      <c r="C35" s="4">
        <v>107</v>
      </c>
      <c r="D35" s="4">
        <v>107</v>
      </c>
      <c r="E35" s="4">
        <v>107</v>
      </c>
      <c r="F35" s="4">
        <v>107</v>
      </c>
      <c r="G35" s="4">
        <v>107</v>
      </c>
      <c r="H35" s="4">
        <v>107</v>
      </c>
      <c r="I35" s="4">
        <v>136</v>
      </c>
      <c r="J35" s="4">
        <v>136</v>
      </c>
      <c r="K35" s="4">
        <v>136</v>
      </c>
    </row>
    <row r="36" spans="1:11" x14ac:dyDescent="0.2">
      <c r="A36" s="4">
        <v>34</v>
      </c>
      <c r="B36" s="4">
        <v>109</v>
      </c>
      <c r="C36" s="4">
        <v>109</v>
      </c>
      <c r="D36" s="4">
        <v>109</v>
      </c>
      <c r="E36" s="4">
        <v>109</v>
      </c>
      <c r="F36" s="4">
        <v>109</v>
      </c>
      <c r="G36" s="4">
        <v>109</v>
      </c>
      <c r="H36" s="4">
        <v>109</v>
      </c>
      <c r="I36" s="4">
        <v>139</v>
      </c>
      <c r="J36" s="4">
        <v>139</v>
      </c>
      <c r="K36" s="4">
        <v>139</v>
      </c>
    </row>
    <row r="37" spans="1:11" x14ac:dyDescent="0.2">
      <c r="A37" s="4">
        <v>35</v>
      </c>
      <c r="B37" s="4">
        <v>111</v>
      </c>
      <c r="C37" s="4">
        <v>111</v>
      </c>
      <c r="D37" s="4">
        <v>111</v>
      </c>
      <c r="E37" s="4">
        <v>111</v>
      </c>
      <c r="F37" s="4">
        <v>111</v>
      </c>
      <c r="G37" s="4">
        <v>111</v>
      </c>
      <c r="H37" s="4">
        <v>111</v>
      </c>
      <c r="I37" s="4">
        <v>142</v>
      </c>
      <c r="J37" s="4">
        <v>142</v>
      </c>
      <c r="K37" s="4">
        <v>142</v>
      </c>
    </row>
    <row r="38" spans="1:11" x14ac:dyDescent="0.2">
      <c r="A38" s="4">
        <v>36</v>
      </c>
      <c r="B38" s="4">
        <v>113</v>
      </c>
      <c r="C38" s="4">
        <v>113</v>
      </c>
      <c r="D38" s="4">
        <v>113</v>
      </c>
      <c r="E38" s="4">
        <v>113</v>
      </c>
      <c r="F38" s="4">
        <v>113</v>
      </c>
      <c r="G38" s="4">
        <v>113</v>
      </c>
      <c r="H38" s="4">
        <v>113</v>
      </c>
      <c r="I38" s="4">
        <v>145</v>
      </c>
      <c r="J38" s="4">
        <v>145</v>
      </c>
      <c r="K38" s="4">
        <v>145</v>
      </c>
    </row>
    <row r="39" spans="1:11" x14ac:dyDescent="0.2">
      <c r="A39" s="4">
        <v>37</v>
      </c>
      <c r="B39" s="4">
        <v>115</v>
      </c>
      <c r="C39" s="4">
        <v>115</v>
      </c>
      <c r="D39" s="4">
        <v>115</v>
      </c>
      <c r="E39" s="4">
        <v>115</v>
      </c>
      <c r="F39" s="4">
        <v>115</v>
      </c>
      <c r="G39" s="4">
        <v>115</v>
      </c>
      <c r="H39" s="4">
        <v>115</v>
      </c>
      <c r="I39" s="4">
        <v>147</v>
      </c>
      <c r="J39" s="4">
        <v>147</v>
      </c>
      <c r="K39" s="4">
        <v>147</v>
      </c>
    </row>
    <row r="40" spans="1:11" x14ac:dyDescent="0.2">
      <c r="A40" s="4">
        <v>38</v>
      </c>
      <c r="B40" s="4">
        <v>117</v>
      </c>
      <c r="C40" s="4">
        <v>117</v>
      </c>
      <c r="D40" s="4">
        <v>117</v>
      </c>
      <c r="E40" s="4">
        <v>117</v>
      </c>
      <c r="F40" s="4">
        <v>117</v>
      </c>
      <c r="G40" s="4">
        <v>117</v>
      </c>
      <c r="H40" s="4">
        <v>117</v>
      </c>
      <c r="I40" s="4">
        <v>150</v>
      </c>
      <c r="J40" s="4">
        <v>150</v>
      </c>
      <c r="K40" s="4">
        <v>150</v>
      </c>
    </row>
    <row r="41" spans="1:11" x14ac:dyDescent="0.2">
      <c r="A41" s="4">
        <v>39</v>
      </c>
      <c r="B41" s="4">
        <v>119</v>
      </c>
      <c r="C41" s="4">
        <v>119</v>
      </c>
      <c r="D41" s="4">
        <v>119</v>
      </c>
      <c r="E41" s="4">
        <v>119</v>
      </c>
      <c r="F41" s="4">
        <v>119</v>
      </c>
      <c r="G41" s="4">
        <v>119</v>
      </c>
      <c r="H41" s="4">
        <v>119</v>
      </c>
      <c r="I41" s="8">
        <v>150</v>
      </c>
      <c r="J41" s="8">
        <v>150</v>
      </c>
      <c r="K41" s="8">
        <v>150</v>
      </c>
    </row>
    <row r="42" spans="1:11" x14ac:dyDescent="0.2">
      <c r="A42" s="4">
        <v>40</v>
      </c>
      <c r="B42" s="4">
        <v>121</v>
      </c>
      <c r="C42" s="4">
        <v>121</v>
      </c>
      <c r="D42" s="4">
        <v>121</v>
      </c>
      <c r="E42" s="4">
        <v>121</v>
      </c>
      <c r="F42" s="4">
        <v>121</v>
      </c>
      <c r="G42" s="4">
        <v>121</v>
      </c>
      <c r="H42" s="4">
        <v>121</v>
      </c>
      <c r="I42" s="8">
        <v>150</v>
      </c>
      <c r="J42" s="8">
        <v>150</v>
      </c>
      <c r="K42" s="8">
        <v>150</v>
      </c>
    </row>
    <row r="43" spans="1:11" x14ac:dyDescent="0.2">
      <c r="A43" s="4">
        <v>41</v>
      </c>
      <c r="B43" s="4">
        <v>123</v>
      </c>
      <c r="C43" s="4">
        <v>123</v>
      </c>
      <c r="D43" s="4">
        <v>123</v>
      </c>
      <c r="E43" s="4">
        <v>123</v>
      </c>
      <c r="F43" s="4">
        <v>123</v>
      </c>
      <c r="G43" s="4">
        <v>123</v>
      </c>
      <c r="H43" s="4">
        <v>123</v>
      </c>
      <c r="I43" s="8">
        <v>150</v>
      </c>
      <c r="J43" s="8">
        <v>150</v>
      </c>
      <c r="K43" s="8">
        <v>150</v>
      </c>
    </row>
    <row r="44" spans="1:11" x14ac:dyDescent="0.2">
      <c r="A44" s="4">
        <v>42</v>
      </c>
      <c r="B44" s="4">
        <v>125</v>
      </c>
      <c r="C44" s="4">
        <v>125</v>
      </c>
      <c r="D44" s="4">
        <v>125</v>
      </c>
      <c r="E44" s="4">
        <v>125</v>
      </c>
      <c r="F44" s="4">
        <v>125</v>
      </c>
      <c r="G44" s="4">
        <v>125</v>
      </c>
      <c r="H44" s="4">
        <v>125</v>
      </c>
      <c r="I44" s="8">
        <v>150</v>
      </c>
      <c r="J44" s="8">
        <v>150</v>
      </c>
      <c r="K44" s="8">
        <v>150</v>
      </c>
    </row>
    <row r="45" spans="1:11" x14ac:dyDescent="0.2">
      <c r="A45" s="4">
        <v>43</v>
      </c>
      <c r="B45" s="4">
        <v>127</v>
      </c>
      <c r="C45" s="4">
        <v>127</v>
      </c>
      <c r="D45" s="4">
        <v>127</v>
      </c>
      <c r="E45" s="4">
        <v>127</v>
      </c>
      <c r="F45" s="4">
        <v>127</v>
      </c>
      <c r="G45" s="4">
        <v>127</v>
      </c>
      <c r="H45" s="4">
        <v>127</v>
      </c>
      <c r="I45" s="8">
        <v>150</v>
      </c>
      <c r="J45" s="8">
        <v>150</v>
      </c>
      <c r="K45" s="8">
        <v>150</v>
      </c>
    </row>
    <row r="46" spans="1:11" x14ac:dyDescent="0.2">
      <c r="A46" s="4">
        <v>44</v>
      </c>
      <c r="B46" s="4">
        <v>129</v>
      </c>
      <c r="C46" s="4">
        <v>129</v>
      </c>
      <c r="D46" s="4">
        <v>129</v>
      </c>
      <c r="E46" s="4">
        <v>129</v>
      </c>
      <c r="F46" s="4">
        <v>129</v>
      </c>
      <c r="G46" s="4">
        <v>129</v>
      </c>
      <c r="H46" s="4">
        <v>129</v>
      </c>
      <c r="I46" s="8">
        <v>150</v>
      </c>
      <c r="J46" s="8">
        <v>150</v>
      </c>
      <c r="K46" s="8">
        <v>150</v>
      </c>
    </row>
    <row r="47" spans="1:11" x14ac:dyDescent="0.2">
      <c r="A47" s="4">
        <v>45</v>
      </c>
      <c r="B47" s="4">
        <v>131</v>
      </c>
      <c r="C47" s="4">
        <v>131</v>
      </c>
      <c r="D47" s="4">
        <v>131</v>
      </c>
      <c r="E47" s="4">
        <v>131</v>
      </c>
      <c r="F47" s="4">
        <v>131</v>
      </c>
      <c r="G47" s="4">
        <v>131</v>
      </c>
      <c r="H47" s="4">
        <v>131</v>
      </c>
      <c r="I47" s="8">
        <v>150</v>
      </c>
      <c r="J47" s="8">
        <v>150</v>
      </c>
      <c r="K47" s="8">
        <v>150</v>
      </c>
    </row>
    <row r="48" spans="1:11" x14ac:dyDescent="0.2">
      <c r="A48" s="4">
        <v>46</v>
      </c>
      <c r="B48" s="4">
        <v>133</v>
      </c>
      <c r="C48" s="4">
        <v>133</v>
      </c>
      <c r="D48" s="4">
        <v>133</v>
      </c>
      <c r="E48" s="4">
        <v>133</v>
      </c>
      <c r="F48" s="4">
        <v>133</v>
      </c>
      <c r="G48" s="4">
        <v>133</v>
      </c>
      <c r="H48" s="4">
        <v>133</v>
      </c>
      <c r="I48" s="8">
        <v>150</v>
      </c>
      <c r="J48" s="8">
        <v>150</v>
      </c>
      <c r="K48" s="8">
        <v>150</v>
      </c>
    </row>
    <row r="49" spans="1:11" x14ac:dyDescent="0.2">
      <c r="A49" s="4">
        <v>47</v>
      </c>
      <c r="B49" s="4">
        <v>135</v>
      </c>
      <c r="C49" s="4">
        <v>135</v>
      </c>
      <c r="D49" s="4">
        <v>135</v>
      </c>
      <c r="E49" s="4">
        <v>135</v>
      </c>
      <c r="F49" s="4">
        <v>135</v>
      </c>
      <c r="G49" s="4">
        <v>135</v>
      </c>
      <c r="H49" s="4">
        <v>135</v>
      </c>
      <c r="I49" s="8">
        <v>150</v>
      </c>
      <c r="J49" s="8">
        <v>150</v>
      </c>
      <c r="K49" s="8">
        <v>150</v>
      </c>
    </row>
    <row r="50" spans="1:11" x14ac:dyDescent="0.2">
      <c r="A50" s="4">
        <v>48</v>
      </c>
      <c r="B50" s="4">
        <v>137</v>
      </c>
      <c r="C50" s="4">
        <v>137</v>
      </c>
      <c r="D50" s="4">
        <v>137</v>
      </c>
      <c r="E50" s="4">
        <v>137</v>
      </c>
      <c r="F50" s="4">
        <v>137</v>
      </c>
      <c r="G50" s="4">
        <v>137</v>
      </c>
      <c r="H50" s="4">
        <v>137</v>
      </c>
      <c r="I50" s="8">
        <v>150</v>
      </c>
      <c r="J50" s="8">
        <v>150</v>
      </c>
      <c r="K50" s="8">
        <v>150</v>
      </c>
    </row>
    <row r="51" spans="1:11" x14ac:dyDescent="0.2">
      <c r="A51" s="4">
        <v>49</v>
      </c>
      <c r="B51" s="4">
        <v>139</v>
      </c>
      <c r="C51" s="4">
        <v>139</v>
      </c>
      <c r="D51" s="4">
        <v>139</v>
      </c>
      <c r="E51" s="4">
        <v>139</v>
      </c>
      <c r="F51" s="4">
        <v>139</v>
      </c>
      <c r="G51" s="4">
        <v>139</v>
      </c>
      <c r="H51" s="4">
        <v>139</v>
      </c>
      <c r="I51" s="8">
        <v>150</v>
      </c>
      <c r="J51" s="8">
        <v>150</v>
      </c>
      <c r="K51" s="8">
        <v>150</v>
      </c>
    </row>
    <row r="52" spans="1:11" x14ac:dyDescent="0.2">
      <c r="A52" s="4">
        <v>50</v>
      </c>
      <c r="B52" s="4">
        <v>141</v>
      </c>
      <c r="C52" s="4">
        <v>141</v>
      </c>
      <c r="D52" s="4">
        <v>141</v>
      </c>
      <c r="E52" s="4">
        <v>141</v>
      </c>
      <c r="F52" s="4">
        <v>141</v>
      </c>
      <c r="G52" s="4">
        <v>141</v>
      </c>
      <c r="H52" s="4">
        <v>141</v>
      </c>
      <c r="I52" s="8">
        <v>150</v>
      </c>
      <c r="J52" s="8">
        <v>150</v>
      </c>
      <c r="K52" s="8">
        <v>150</v>
      </c>
    </row>
    <row r="53" spans="1:11" x14ac:dyDescent="0.2">
      <c r="A53" s="4">
        <v>51</v>
      </c>
      <c r="B53" s="4">
        <v>143</v>
      </c>
      <c r="C53" s="4">
        <v>143</v>
      </c>
      <c r="D53" s="4">
        <v>143</v>
      </c>
      <c r="E53" s="4">
        <v>143</v>
      </c>
      <c r="F53" s="4">
        <v>143</v>
      </c>
      <c r="G53" s="4">
        <v>143</v>
      </c>
      <c r="H53" s="4">
        <v>143</v>
      </c>
      <c r="I53" s="8">
        <v>150</v>
      </c>
      <c r="J53" s="8">
        <v>150</v>
      </c>
      <c r="K53" s="8">
        <v>150</v>
      </c>
    </row>
    <row r="54" spans="1:11" x14ac:dyDescent="0.2">
      <c r="A54" s="4">
        <v>52</v>
      </c>
      <c r="B54" s="4">
        <v>145</v>
      </c>
      <c r="C54" s="4">
        <v>145</v>
      </c>
      <c r="D54" s="4">
        <v>145</v>
      </c>
      <c r="E54" s="4">
        <v>145</v>
      </c>
      <c r="F54" s="4">
        <v>145</v>
      </c>
      <c r="G54" s="4">
        <v>145</v>
      </c>
      <c r="H54" s="4">
        <v>145</v>
      </c>
      <c r="I54" s="8">
        <v>150</v>
      </c>
      <c r="J54" s="8">
        <v>150</v>
      </c>
      <c r="K54" s="8">
        <v>150</v>
      </c>
    </row>
    <row r="55" spans="1:11" x14ac:dyDescent="0.2">
      <c r="A55" s="4">
        <v>53</v>
      </c>
      <c r="B55" s="4">
        <v>147</v>
      </c>
      <c r="C55" s="4">
        <v>147</v>
      </c>
      <c r="D55" s="4">
        <v>147</v>
      </c>
      <c r="E55" s="4">
        <v>147</v>
      </c>
      <c r="F55" s="4">
        <v>147</v>
      </c>
      <c r="G55" s="4">
        <v>147</v>
      </c>
      <c r="H55" s="4">
        <v>147</v>
      </c>
      <c r="I55" s="8">
        <v>150</v>
      </c>
      <c r="J55" s="8">
        <v>150</v>
      </c>
      <c r="K55" s="8">
        <v>150</v>
      </c>
    </row>
    <row r="56" spans="1:11" x14ac:dyDescent="0.2">
      <c r="A56" s="4">
        <v>54</v>
      </c>
      <c r="B56" s="4">
        <v>149</v>
      </c>
      <c r="C56" s="4">
        <v>149</v>
      </c>
      <c r="D56" s="4">
        <v>149</v>
      </c>
      <c r="E56" s="4">
        <v>149</v>
      </c>
      <c r="F56" s="4">
        <v>149</v>
      </c>
      <c r="G56" s="4">
        <v>149</v>
      </c>
      <c r="H56" s="4">
        <v>149</v>
      </c>
      <c r="I56" s="8">
        <v>150</v>
      </c>
      <c r="J56" s="8">
        <v>150</v>
      </c>
      <c r="K56" s="8">
        <v>150</v>
      </c>
    </row>
    <row r="57" spans="1:11" x14ac:dyDescent="0.2">
      <c r="A57" s="4">
        <v>55</v>
      </c>
      <c r="B57" s="4">
        <v>151</v>
      </c>
      <c r="C57" s="4">
        <v>151</v>
      </c>
      <c r="D57" s="4">
        <v>151</v>
      </c>
      <c r="E57" s="4">
        <v>151</v>
      </c>
      <c r="F57" s="4">
        <v>151</v>
      </c>
      <c r="G57" s="4">
        <v>151</v>
      </c>
      <c r="H57" s="4">
        <v>151</v>
      </c>
      <c r="I57" s="8">
        <v>150</v>
      </c>
      <c r="J57" s="8">
        <v>150</v>
      </c>
      <c r="K57" s="8">
        <v>150</v>
      </c>
    </row>
    <row r="58" spans="1:11" x14ac:dyDescent="0.2">
      <c r="A58" s="4">
        <v>56</v>
      </c>
      <c r="B58" s="4">
        <v>153</v>
      </c>
      <c r="C58" s="4">
        <v>153</v>
      </c>
      <c r="D58" s="4">
        <v>153</v>
      </c>
      <c r="E58" s="4">
        <v>153</v>
      </c>
      <c r="F58" s="4">
        <v>153</v>
      </c>
      <c r="G58" s="4">
        <v>153</v>
      </c>
      <c r="H58" s="4">
        <v>153</v>
      </c>
      <c r="I58" s="8">
        <v>150</v>
      </c>
      <c r="J58" s="8">
        <v>150</v>
      </c>
      <c r="K58" s="8">
        <v>150</v>
      </c>
    </row>
    <row r="59" spans="1:11" x14ac:dyDescent="0.2">
      <c r="A59" s="4">
        <v>57</v>
      </c>
      <c r="B59" s="4">
        <v>155</v>
      </c>
      <c r="C59" s="4">
        <v>155</v>
      </c>
      <c r="D59" s="4">
        <v>155</v>
      </c>
      <c r="E59" s="4">
        <v>155</v>
      </c>
      <c r="F59" s="4">
        <v>155</v>
      </c>
      <c r="G59" s="4">
        <v>155</v>
      </c>
      <c r="H59" s="4">
        <v>155</v>
      </c>
      <c r="I59" s="8">
        <v>150</v>
      </c>
      <c r="J59" s="8">
        <v>150</v>
      </c>
      <c r="K59" s="8">
        <v>150</v>
      </c>
    </row>
  </sheetData>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4">
    <tabColor rgb="FF008000"/>
  </sheetPr>
  <dimension ref="A1:V78"/>
  <sheetViews>
    <sheetView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v>40</v>
      </c>
      <c r="C2" s="4">
        <v>40</v>
      </c>
      <c r="D2" s="4">
        <v>40</v>
      </c>
      <c r="E2" s="4">
        <v>40</v>
      </c>
      <c r="F2" s="4">
        <v>40</v>
      </c>
      <c r="G2" s="4">
        <v>40</v>
      </c>
      <c r="H2" s="4"/>
      <c r="I2" s="4"/>
      <c r="J2" s="4"/>
      <c r="K2" s="4"/>
      <c r="L2" s="4">
        <v>1</v>
      </c>
      <c r="M2" s="4">
        <v>6</v>
      </c>
      <c r="N2" s="4">
        <v>7</v>
      </c>
      <c r="O2" s="4">
        <v>6</v>
      </c>
      <c r="P2" s="4">
        <v>6</v>
      </c>
      <c r="Q2" s="4">
        <v>6</v>
      </c>
      <c r="R2" s="4">
        <v>7</v>
      </c>
      <c r="S2" s="4"/>
      <c r="T2" s="4"/>
      <c r="U2" s="4"/>
      <c r="V2" s="4"/>
    </row>
    <row r="3" spans="1:22" x14ac:dyDescent="0.2">
      <c r="A3" s="4">
        <v>1</v>
      </c>
      <c r="B3" s="4">
        <v>40</v>
      </c>
      <c r="C3" s="4">
        <v>40</v>
      </c>
      <c r="D3" s="4">
        <v>40</v>
      </c>
      <c r="E3" s="4">
        <v>40</v>
      </c>
      <c r="F3" s="4">
        <v>40</v>
      </c>
      <c r="G3" s="4">
        <v>40</v>
      </c>
      <c r="H3" s="4"/>
      <c r="I3" s="4"/>
      <c r="J3" s="4"/>
      <c r="K3" s="4"/>
      <c r="L3" s="4">
        <v>2</v>
      </c>
      <c r="M3" s="4">
        <v>8</v>
      </c>
      <c r="N3" s="4">
        <v>8</v>
      </c>
      <c r="O3" s="4">
        <v>8</v>
      </c>
      <c r="P3" s="4">
        <v>7</v>
      </c>
      <c r="Q3" s="4">
        <v>8</v>
      </c>
      <c r="R3" s="4">
        <v>8</v>
      </c>
      <c r="S3" s="4"/>
      <c r="T3" s="4"/>
      <c r="U3" s="4"/>
      <c r="V3" s="4"/>
    </row>
    <row r="4" spans="1:22" x14ac:dyDescent="0.2">
      <c r="A4" s="4">
        <v>2</v>
      </c>
      <c r="B4" s="4">
        <v>40</v>
      </c>
      <c r="C4" s="4">
        <v>40</v>
      </c>
      <c r="D4" s="4">
        <v>40</v>
      </c>
      <c r="E4" s="4">
        <v>40</v>
      </c>
      <c r="F4" s="4">
        <v>40</v>
      </c>
      <c r="G4" s="4">
        <v>40</v>
      </c>
      <c r="H4" s="4"/>
      <c r="I4" s="4"/>
      <c r="J4" s="4"/>
      <c r="K4" s="4"/>
      <c r="L4" s="4"/>
      <c r="M4" s="4"/>
      <c r="N4" s="4"/>
      <c r="O4" s="4"/>
      <c r="P4" s="4"/>
      <c r="Q4" s="4"/>
      <c r="R4" s="4"/>
      <c r="S4" s="4"/>
      <c r="T4" s="4"/>
      <c r="U4" s="4"/>
      <c r="V4" s="4"/>
    </row>
    <row r="5" spans="1:22" x14ac:dyDescent="0.2">
      <c r="A5" s="4">
        <v>3</v>
      </c>
      <c r="B5" s="4">
        <v>40</v>
      </c>
      <c r="C5" s="4">
        <v>40</v>
      </c>
      <c r="D5" s="4">
        <v>40</v>
      </c>
      <c r="E5" s="4">
        <v>40</v>
      </c>
      <c r="F5" s="4">
        <v>40</v>
      </c>
      <c r="G5" s="4">
        <v>40</v>
      </c>
      <c r="H5" s="4"/>
      <c r="I5" s="4"/>
      <c r="J5" s="4"/>
      <c r="K5" s="4"/>
    </row>
    <row r="6" spans="1:22" x14ac:dyDescent="0.2">
      <c r="A6" s="4">
        <v>4</v>
      </c>
      <c r="B6" s="4">
        <v>40</v>
      </c>
      <c r="C6" s="4">
        <v>40</v>
      </c>
      <c r="D6" s="4">
        <v>40</v>
      </c>
      <c r="E6" s="4">
        <v>40</v>
      </c>
      <c r="F6" s="4">
        <v>40</v>
      </c>
      <c r="G6" s="4">
        <v>40</v>
      </c>
      <c r="H6" s="4"/>
      <c r="I6" s="4"/>
      <c r="J6" s="4"/>
      <c r="K6" s="4"/>
    </row>
    <row r="7" spans="1:22" x14ac:dyDescent="0.2">
      <c r="A7" s="4">
        <v>5</v>
      </c>
      <c r="B7" s="4">
        <v>42</v>
      </c>
      <c r="C7" s="4">
        <v>42</v>
      </c>
      <c r="D7" s="4">
        <v>42</v>
      </c>
      <c r="E7" s="4">
        <v>42</v>
      </c>
      <c r="F7" s="4">
        <v>42</v>
      </c>
      <c r="G7" s="4">
        <v>42</v>
      </c>
      <c r="H7" s="4"/>
      <c r="I7" s="4"/>
      <c r="J7" s="4"/>
      <c r="K7" s="4"/>
    </row>
    <row r="8" spans="1:22" x14ac:dyDescent="0.2">
      <c r="A8" s="4">
        <v>6</v>
      </c>
      <c r="B8" s="4">
        <v>44</v>
      </c>
      <c r="C8" s="4">
        <v>44</v>
      </c>
      <c r="D8" s="4">
        <v>44</v>
      </c>
      <c r="E8" s="4">
        <v>44</v>
      </c>
      <c r="F8" s="4">
        <v>44</v>
      </c>
      <c r="G8" s="4">
        <v>44</v>
      </c>
      <c r="H8" s="4"/>
      <c r="I8" s="4"/>
      <c r="J8" s="4"/>
      <c r="K8" s="4"/>
      <c r="M8" s="4"/>
      <c r="N8" s="4"/>
      <c r="O8" s="4"/>
      <c r="P8" s="4"/>
      <c r="Q8" s="4"/>
      <c r="R8" s="4"/>
      <c r="S8" s="4"/>
      <c r="T8" s="4"/>
      <c r="U8" s="4"/>
      <c r="V8" s="4"/>
    </row>
    <row r="9" spans="1:22" x14ac:dyDescent="0.2">
      <c r="A9" s="4">
        <v>7</v>
      </c>
      <c r="B9" s="4">
        <v>45</v>
      </c>
      <c r="C9" s="4">
        <v>45</v>
      </c>
      <c r="D9" s="4">
        <v>45</v>
      </c>
      <c r="E9" s="4">
        <v>45</v>
      </c>
      <c r="F9" s="4">
        <v>45</v>
      </c>
      <c r="G9" s="4">
        <v>45</v>
      </c>
      <c r="H9" s="4"/>
      <c r="I9" s="4"/>
      <c r="J9" s="4"/>
      <c r="K9" s="4"/>
      <c r="M9" s="4"/>
      <c r="N9" s="4"/>
      <c r="O9" s="4"/>
      <c r="P9" s="4"/>
      <c r="Q9" s="4"/>
      <c r="R9" s="4"/>
      <c r="S9" s="4"/>
      <c r="T9" s="4"/>
      <c r="U9" s="4"/>
      <c r="V9" s="4"/>
    </row>
    <row r="10" spans="1:22" x14ac:dyDescent="0.2">
      <c r="A10" s="4">
        <v>8</v>
      </c>
      <c r="B10" s="4">
        <v>47</v>
      </c>
      <c r="C10" s="4">
        <v>47</v>
      </c>
      <c r="D10" s="4">
        <v>47</v>
      </c>
      <c r="E10" s="4">
        <v>47</v>
      </c>
      <c r="F10" s="4">
        <v>47</v>
      </c>
      <c r="G10" s="4">
        <v>47</v>
      </c>
      <c r="H10" s="4"/>
      <c r="I10" s="4"/>
      <c r="J10" s="4"/>
      <c r="K10" s="4"/>
    </row>
    <row r="11" spans="1:22" x14ac:dyDescent="0.2">
      <c r="A11" s="4">
        <v>9</v>
      </c>
      <c r="B11" s="4">
        <v>49</v>
      </c>
      <c r="C11" s="4">
        <v>49</v>
      </c>
      <c r="D11" s="4">
        <v>49</v>
      </c>
      <c r="E11" s="4">
        <v>49</v>
      </c>
      <c r="F11" s="4">
        <v>49</v>
      </c>
      <c r="G11" s="4">
        <v>49</v>
      </c>
      <c r="H11" s="4"/>
      <c r="I11" s="4"/>
      <c r="J11" s="4"/>
      <c r="K11" s="4"/>
    </row>
    <row r="12" spans="1:22" x14ac:dyDescent="0.2">
      <c r="A12" s="4">
        <v>10</v>
      </c>
      <c r="B12" s="4">
        <v>50</v>
      </c>
      <c r="C12" s="4">
        <v>50</v>
      </c>
      <c r="D12" s="4">
        <v>50</v>
      </c>
      <c r="E12" s="4">
        <v>50</v>
      </c>
      <c r="F12" s="4">
        <v>50</v>
      </c>
      <c r="G12" s="4">
        <v>50</v>
      </c>
      <c r="H12" s="4"/>
      <c r="I12" s="4"/>
      <c r="J12" s="4"/>
      <c r="K12" s="4"/>
    </row>
    <row r="13" spans="1:22" x14ac:dyDescent="0.2">
      <c r="A13" s="4">
        <v>11</v>
      </c>
      <c r="B13" s="4">
        <v>52</v>
      </c>
      <c r="C13" s="4">
        <v>52</v>
      </c>
      <c r="D13" s="4">
        <v>52</v>
      </c>
      <c r="E13" s="4">
        <v>52</v>
      </c>
      <c r="F13" s="4">
        <v>52</v>
      </c>
      <c r="G13" s="4">
        <v>52</v>
      </c>
      <c r="H13" s="4"/>
      <c r="I13" s="4"/>
      <c r="J13" s="4"/>
      <c r="K13" s="4"/>
    </row>
    <row r="14" spans="1:22" x14ac:dyDescent="0.2">
      <c r="A14" s="4">
        <v>12</v>
      </c>
      <c r="B14" s="4">
        <v>54</v>
      </c>
      <c r="C14" s="4">
        <v>54</v>
      </c>
      <c r="D14" s="4">
        <v>54</v>
      </c>
      <c r="E14" s="4">
        <v>54</v>
      </c>
      <c r="F14" s="4">
        <v>54</v>
      </c>
      <c r="G14" s="4">
        <v>54</v>
      </c>
      <c r="H14" s="4"/>
      <c r="I14" s="4"/>
      <c r="J14" s="4"/>
      <c r="K14" s="4"/>
    </row>
    <row r="15" spans="1:22" x14ac:dyDescent="0.2">
      <c r="A15" s="4">
        <v>13</v>
      </c>
      <c r="B15" s="4">
        <v>55</v>
      </c>
      <c r="C15" s="4">
        <v>55</v>
      </c>
      <c r="D15" s="4">
        <v>55</v>
      </c>
      <c r="E15" s="4">
        <v>55</v>
      </c>
      <c r="F15" s="4">
        <v>55</v>
      </c>
      <c r="G15" s="4">
        <v>55</v>
      </c>
      <c r="H15" s="4"/>
      <c r="I15" s="4"/>
      <c r="J15" s="4"/>
      <c r="K15" s="4"/>
    </row>
    <row r="16" spans="1:22" x14ac:dyDescent="0.2">
      <c r="A16" s="4">
        <v>14</v>
      </c>
      <c r="B16" s="4">
        <v>57</v>
      </c>
      <c r="C16" s="4">
        <v>57</v>
      </c>
      <c r="D16" s="4">
        <v>57</v>
      </c>
      <c r="E16" s="4">
        <v>57</v>
      </c>
      <c r="F16" s="4">
        <v>57</v>
      </c>
      <c r="G16" s="4">
        <v>57</v>
      </c>
      <c r="H16" s="4"/>
      <c r="I16" s="4"/>
      <c r="J16" s="4"/>
      <c r="K16" s="4"/>
    </row>
    <row r="17" spans="1:11" x14ac:dyDescent="0.2">
      <c r="A17" s="4">
        <v>15</v>
      </c>
      <c r="B17" s="4">
        <v>58</v>
      </c>
      <c r="C17" s="4">
        <v>58</v>
      </c>
      <c r="D17" s="4">
        <v>58</v>
      </c>
      <c r="E17" s="4">
        <v>58</v>
      </c>
      <c r="F17" s="4">
        <v>58</v>
      </c>
      <c r="G17" s="4">
        <v>58</v>
      </c>
      <c r="H17" s="4"/>
      <c r="I17" s="4"/>
      <c r="J17" s="4"/>
      <c r="K17" s="4"/>
    </row>
    <row r="18" spans="1:11" x14ac:dyDescent="0.2">
      <c r="A18" s="4">
        <v>16</v>
      </c>
      <c r="B18" s="4">
        <v>60</v>
      </c>
      <c r="C18" s="4">
        <v>60</v>
      </c>
      <c r="D18" s="4">
        <v>60</v>
      </c>
      <c r="E18" s="4">
        <v>60</v>
      </c>
      <c r="F18" s="4">
        <v>60</v>
      </c>
      <c r="G18" s="4">
        <v>60</v>
      </c>
      <c r="H18" s="4"/>
      <c r="I18" s="4"/>
      <c r="J18" s="4"/>
      <c r="K18" s="4"/>
    </row>
    <row r="19" spans="1:11" x14ac:dyDescent="0.2">
      <c r="A19" s="4">
        <v>17</v>
      </c>
      <c r="B19" s="4">
        <v>62</v>
      </c>
      <c r="C19" s="4">
        <v>62</v>
      </c>
      <c r="D19" s="4">
        <v>62</v>
      </c>
      <c r="E19" s="4">
        <v>62</v>
      </c>
      <c r="F19" s="4">
        <v>62</v>
      </c>
      <c r="G19" s="4">
        <v>62</v>
      </c>
      <c r="H19" s="4"/>
      <c r="I19" s="4"/>
      <c r="J19" s="4"/>
      <c r="K19" s="4"/>
    </row>
    <row r="20" spans="1:11" x14ac:dyDescent="0.2">
      <c r="A20" s="4">
        <v>18</v>
      </c>
      <c r="B20" s="4">
        <v>63</v>
      </c>
      <c r="C20" s="4">
        <v>63</v>
      </c>
      <c r="D20" s="4">
        <v>63</v>
      </c>
      <c r="E20" s="4">
        <v>63</v>
      </c>
      <c r="F20" s="4">
        <v>63</v>
      </c>
      <c r="G20" s="4">
        <v>63</v>
      </c>
      <c r="H20" s="4"/>
      <c r="I20" s="4"/>
      <c r="J20" s="4"/>
      <c r="K20" s="4"/>
    </row>
    <row r="21" spans="1:11" x14ac:dyDescent="0.2">
      <c r="A21" s="4">
        <v>19</v>
      </c>
      <c r="B21" s="4">
        <v>65</v>
      </c>
      <c r="C21" s="4">
        <v>65</v>
      </c>
      <c r="D21" s="4">
        <v>65</v>
      </c>
      <c r="E21" s="4">
        <v>65</v>
      </c>
      <c r="F21" s="4">
        <v>65</v>
      </c>
      <c r="G21" s="4">
        <v>65</v>
      </c>
      <c r="H21" s="4"/>
      <c r="I21" s="4"/>
      <c r="J21" s="4"/>
      <c r="K21" s="4"/>
    </row>
    <row r="22" spans="1:11" x14ac:dyDescent="0.2">
      <c r="A22" s="4">
        <v>20</v>
      </c>
      <c r="B22" s="4">
        <v>67</v>
      </c>
      <c r="C22" s="4">
        <v>67</v>
      </c>
      <c r="D22" s="4">
        <v>67</v>
      </c>
      <c r="E22" s="4">
        <v>67</v>
      </c>
      <c r="F22" s="4">
        <v>67</v>
      </c>
      <c r="G22" s="4">
        <v>67</v>
      </c>
      <c r="H22" s="4"/>
      <c r="I22" s="4"/>
      <c r="J22" s="4"/>
      <c r="K22" s="4"/>
    </row>
    <row r="23" spans="1:11" x14ac:dyDescent="0.2">
      <c r="A23" s="4">
        <v>21</v>
      </c>
      <c r="B23" s="4">
        <v>68</v>
      </c>
      <c r="C23" s="4">
        <v>68</v>
      </c>
      <c r="D23" s="4">
        <v>68</v>
      </c>
      <c r="E23" s="4">
        <v>68</v>
      </c>
      <c r="F23" s="4">
        <v>68</v>
      </c>
      <c r="G23" s="4">
        <v>68</v>
      </c>
      <c r="H23" s="4"/>
      <c r="I23" s="4"/>
      <c r="J23" s="4"/>
      <c r="K23" s="4"/>
    </row>
    <row r="24" spans="1:11" x14ac:dyDescent="0.2">
      <c r="A24" s="4">
        <v>22</v>
      </c>
      <c r="B24" s="4">
        <v>70</v>
      </c>
      <c r="C24" s="4">
        <v>70</v>
      </c>
      <c r="D24" s="4">
        <v>70</v>
      </c>
      <c r="E24" s="4">
        <v>70</v>
      </c>
      <c r="F24" s="4">
        <v>70</v>
      </c>
      <c r="G24" s="4">
        <v>70</v>
      </c>
      <c r="H24" s="4"/>
      <c r="I24" s="4"/>
      <c r="J24" s="4"/>
      <c r="K24" s="4"/>
    </row>
    <row r="25" spans="1:11" x14ac:dyDescent="0.2">
      <c r="A25" s="4">
        <v>23</v>
      </c>
      <c r="B25" s="4">
        <v>72</v>
      </c>
      <c r="C25" s="4">
        <v>72</v>
      </c>
      <c r="D25" s="4">
        <v>72</v>
      </c>
      <c r="E25" s="4">
        <v>72</v>
      </c>
      <c r="F25" s="4">
        <v>72</v>
      </c>
      <c r="G25" s="4">
        <v>72</v>
      </c>
      <c r="H25" s="4"/>
      <c r="I25" s="4"/>
      <c r="J25" s="4"/>
      <c r="K25" s="4"/>
    </row>
    <row r="26" spans="1:11" x14ac:dyDescent="0.2">
      <c r="A26" s="4">
        <v>24</v>
      </c>
      <c r="B26" s="4">
        <v>73</v>
      </c>
      <c r="C26" s="4">
        <v>73</v>
      </c>
      <c r="D26" s="4">
        <v>73</v>
      </c>
      <c r="E26" s="4">
        <v>73</v>
      </c>
      <c r="F26" s="4">
        <v>73</v>
      </c>
      <c r="G26" s="4">
        <v>73</v>
      </c>
      <c r="H26" s="4"/>
      <c r="I26" s="4"/>
      <c r="J26" s="4"/>
      <c r="K26" s="4"/>
    </row>
    <row r="27" spans="1:11" x14ac:dyDescent="0.2">
      <c r="A27" s="4">
        <v>25</v>
      </c>
      <c r="B27" s="4">
        <v>75</v>
      </c>
      <c r="C27" s="4">
        <v>75</v>
      </c>
      <c r="D27" s="4">
        <v>75</v>
      </c>
      <c r="E27" s="4">
        <v>75</v>
      </c>
      <c r="F27" s="4">
        <v>75</v>
      </c>
      <c r="G27" s="4">
        <v>75</v>
      </c>
      <c r="H27" s="4"/>
      <c r="I27" s="4"/>
      <c r="J27" s="4"/>
      <c r="K27" s="4"/>
    </row>
    <row r="28" spans="1:11" x14ac:dyDescent="0.2">
      <c r="A28" s="4">
        <v>26</v>
      </c>
      <c r="B28" s="4">
        <v>77</v>
      </c>
      <c r="C28" s="4">
        <v>77</v>
      </c>
      <c r="D28" s="4">
        <v>77</v>
      </c>
      <c r="E28" s="4">
        <v>77</v>
      </c>
      <c r="F28" s="4">
        <v>77</v>
      </c>
      <c r="G28" s="4">
        <v>77</v>
      </c>
      <c r="H28" s="4"/>
      <c r="I28" s="4"/>
      <c r="J28" s="4"/>
      <c r="K28" s="4"/>
    </row>
    <row r="29" spans="1:11" x14ac:dyDescent="0.2">
      <c r="A29" s="4">
        <v>27</v>
      </c>
      <c r="B29" s="4">
        <v>78</v>
      </c>
      <c r="C29" s="4">
        <v>78</v>
      </c>
      <c r="D29" s="4">
        <v>78</v>
      </c>
      <c r="E29" s="4">
        <v>78</v>
      </c>
      <c r="F29" s="4">
        <v>78</v>
      </c>
      <c r="G29" s="4">
        <v>78</v>
      </c>
      <c r="H29" s="4"/>
      <c r="I29" s="4"/>
      <c r="J29" s="4"/>
      <c r="K29" s="4"/>
    </row>
    <row r="30" spans="1:11" x14ac:dyDescent="0.2">
      <c r="A30" s="4">
        <v>28</v>
      </c>
      <c r="B30" s="4">
        <v>80</v>
      </c>
      <c r="C30" s="4">
        <v>80</v>
      </c>
      <c r="D30" s="4">
        <v>80</v>
      </c>
      <c r="E30" s="4">
        <v>80</v>
      </c>
      <c r="F30" s="4">
        <v>80</v>
      </c>
      <c r="G30" s="4">
        <v>80</v>
      </c>
      <c r="H30" s="4"/>
      <c r="I30" s="4"/>
      <c r="J30" s="4"/>
      <c r="K30" s="4"/>
    </row>
    <row r="31" spans="1:11" x14ac:dyDescent="0.2">
      <c r="A31" s="4">
        <v>29</v>
      </c>
      <c r="B31" s="4">
        <v>82</v>
      </c>
      <c r="C31" s="4">
        <v>82</v>
      </c>
      <c r="D31" s="4">
        <v>82</v>
      </c>
      <c r="E31" s="4">
        <v>82</v>
      </c>
      <c r="F31" s="4">
        <v>82</v>
      </c>
      <c r="G31" s="4">
        <v>82</v>
      </c>
      <c r="H31" s="4"/>
      <c r="I31" s="4"/>
      <c r="J31" s="4"/>
      <c r="K31" s="4"/>
    </row>
    <row r="32" spans="1:11" x14ac:dyDescent="0.2">
      <c r="A32" s="4">
        <v>30</v>
      </c>
      <c r="B32" s="4">
        <v>83</v>
      </c>
      <c r="C32" s="4">
        <v>83</v>
      </c>
      <c r="D32" s="4">
        <v>83</v>
      </c>
      <c r="E32" s="4">
        <v>83</v>
      </c>
      <c r="F32" s="4">
        <v>83</v>
      </c>
      <c r="G32" s="4">
        <v>83</v>
      </c>
      <c r="H32" s="4"/>
      <c r="I32" s="4"/>
      <c r="J32" s="4"/>
      <c r="K32" s="4"/>
    </row>
    <row r="33" spans="1:11" x14ac:dyDescent="0.2">
      <c r="A33" s="4">
        <v>31</v>
      </c>
      <c r="B33" s="4">
        <v>85</v>
      </c>
      <c r="C33" s="4">
        <v>85</v>
      </c>
      <c r="D33" s="4">
        <v>85</v>
      </c>
      <c r="E33" s="4">
        <v>85</v>
      </c>
      <c r="F33" s="4">
        <v>85</v>
      </c>
      <c r="G33" s="4">
        <v>85</v>
      </c>
      <c r="H33" s="4"/>
      <c r="I33" s="4"/>
      <c r="J33" s="4"/>
      <c r="K33" s="4"/>
    </row>
    <row r="34" spans="1:11" x14ac:dyDescent="0.2">
      <c r="A34" s="4">
        <v>32</v>
      </c>
      <c r="B34" s="4">
        <v>86</v>
      </c>
      <c r="C34" s="4">
        <v>86</v>
      </c>
      <c r="D34" s="4">
        <v>86</v>
      </c>
      <c r="E34" s="4">
        <v>86</v>
      </c>
      <c r="F34" s="4">
        <v>86</v>
      </c>
      <c r="G34" s="4">
        <v>86</v>
      </c>
      <c r="H34" s="4"/>
      <c r="I34" s="4"/>
      <c r="J34" s="4"/>
      <c r="K34" s="4"/>
    </row>
    <row r="35" spans="1:11" x14ac:dyDescent="0.2">
      <c r="A35" s="4">
        <v>33</v>
      </c>
      <c r="B35" s="4">
        <v>88</v>
      </c>
      <c r="C35" s="4">
        <v>88</v>
      </c>
      <c r="D35" s="4">
        <v>88</v>
      </c>
      <c r="E35" s="4">
        <v>88</v>
      </c>
      <c r="F35" s="4">
        <v>88</v>
      </c>
      <c r="G35" s="4">
        <v>88</v>
      </c>
      <c r="H35" s="4"/>
      <c r="I35" s="4"/>
      <c r="J35" s="4"/>
      <c r="K35" s="4"/>
    </row>
    <row r="36" spans="1:11" x14ac:dyDescent="0.2">
      <c r="A36" s="4">
        <v>34</v>
      </c>
      <c r="B36" s="4">
        <v>90</v>
      </c>
      <c r="C36" s="4">
        <v>90</v>
      </c>
      <c r="D36" s="4">
        <v>90</v>
      </c>
      <c r="E36" s="4">
        <v>90</v>
      </c>
      <c r="F36" s="4">
        <v>90</v>
      </c>
      <c r="G36" s="4">
        <v>90</v>
      </c>
      <c r="H36" s="4"/>
      <c r="I36" s="4"/>
      <c r="J36" s="4"/>
      <c r="K36" s="4"/>
    </row>
    <row r="37" spans="1:11" x14ac:dyDescent="0.2">
      <c r="A37" s="4">
        <v>35</v>
      </c>
      <c r="B37" s="4">
        <v>91</v>
      </c>
      <c r="C37" s="4">
        <v>91</v>
      </c>
      <c r="D37" s="4">
        <v>91</v>
      </c>
      <c r="E37" s="4">
        <v>91</v>
      </c>
      <c r="F37" s="4">
        <v>91</v>
      </c>
      <c r="G37" s="4">
        <v>91</v>
      </c>
      <c r="H37" s="4"/>
      <c r="I37" s="4"/>
      <c r="J37" s="4"/>
      <c r="K37" s="4"/>
    </row>
    <row r="38" spans="1:11" x14ac:dyDescent="0.2">
      <c r="A38" s="4">
        <v>36</v>
      </c>
      <c r="B38" s="4">
        <v>93</v>
      </c>
      <c r="C38" s="4">
        <v>93</v>
      </c>
      <c r="D38" s="4">
        <v>93</v>
      </c>
      <c r="E38" s="4">
        <v>93</v>
      </c>
      <c r="F38" s="4">
        <v>93</v>
      </c>
      <c r="G38" s="4">
        <v>93</v>
      </c>
      <c r="H38" s="4"/>
      <c r="I38" s="4"/>
      <c r="J38" s="4"/>
      <c r="K38" s="4"/>
    </row>
    <row r="39" spans="1:11" x14ac:dyDescent="0.2">
      <c r="A39" s="4">
        <v>37</v>
      </c>
      <c r="B39" s="4">
        <v>95</v>
      </c>
      <c r="C39" s="4">
        <v>95</v>
      </c>
      <c r="D39" s="4">
        <v>95</v>
      </c>
      <c r="E39" s="4">
        <v>95</v>
      </c>
      <c r="F39" s="4">
        <v>95</v>
      </c>
      <c r="G39" s="4">
        <v>95</v>
      </c>
      <c r="H39" s="4"/>
      <c r="I39" s="4"/>
      <c r="J39" s="4"/>
      <c r="K39" s="4"/>
    </row>
    <row r="40" spans="1:11" x14ac:dyDescent="0.2">
      <c r="A40" s="4">
        <v>38</v>
      </c>
      <c r="B40" s="4">
        <v>96</v>
      </c>
      <c r="C40" s="4">
        <v>96</v>
      </c>
      <c r="D40" s="4">
        <v>96</v>
      </c>
      <c r="E40" s="4">
        <v>96</v>
      </c>
      <c r="F40" s="4">
        <v>96</v>
      </c>
      <c r="G40" s="4">
        <v>96</v>
      </c>
      <c r="H40" s="4"/>
      <c r="I40" s="4"/>
      <c r="J40" s="4"/>
      <c r="K40" s="4"/>
    </row>
    <row r="41" spans="1:11" x14ac:dyDescent="0.2">
      <c r="A41" s="4">
        <v>39</v>
      </c>
      <c r="B41" s="4">
        <v>98</v>
      </c>
      <c r="C41" s="4">
        <v>98</v>
      </c>
      <c r="D41" s="4">
        <v>98</v>
      </c>
      <c r="E41" s="4">
        <v>98</v>
      </c>
      <c r="F41" s="4">
        <v>98</v>
      </c>
      <c r="G41" s="4">
        <v>98</v>
      </c>
      <c r="H41" s="4"/>
      <c r="I41" s="4"/>
      <c r="J41" s="4"/>
      <c r="K41" s="4"/>
    </row>
    <row r="42" spans="1:11" x14ac:dyDescent="0.2">
      <c r="A42" s="4">
        <v>40</v>
      </c>
      <c r="B42" s="4">
        <v>100</v>
      </c>
      <c r="C42" s="4">
        <v>100</v>
      </c>
      <c r="D42" s="4">
        <v>100</v>
      </c>
      <c r="E42" s="4">
        <v>100</v>
      </c>
      <c r="F42" s="4">
        <v>100</v>
      </c>
      <c r="G42" s="4">
        <v>100</v>
      </c>
      <c r="H42" s="4"/>
      <c r="I42" s="4"/>
      <c r="J42" s="4"/>
      <c r="K42" s="4"/>
    </row>
    <row r="43" spans="1:11" x14ac:dyDescent="0.2">
      <c r="A43" s="4">
        <v>41</v>
      </c>
      <c r="B43" s="4">
        <v>102</v>
      </c>
      <c r="C43" s="4">
        <v>102</v>
      </c>
      <c r="D43" s="4">
        <v>102</v>
      </c>
      <c r="E43" s="4">
        <v>102</v>
      </c>
      <c r="F43" s="4">
        <v>102</v>
      </c>
      <c r="G43" s="4">
        <v>102</v>
      </c>
      <c r="H43" s="4"/>
      <c r="I43" s="4"/>
      <c r="J43" s="4"/>
      <c r="K43" s="4"/>
    </row>
    <row r="44" spans="1:11" x14ac:dyDescent="0.2">
      <c r="A44" s="4">
        <v>42</v>
      </c>
      <c r="B44" s="4">
        <v>104</v>
      </c>
      <c r="C44" s="4">
        <v>104</v>
      </c>
      <c r="D44" s="4">
        <v>104</v>
      </c>
      <c r="E44" s="4">
        <v>104</v>
      </c>
      <c r="F44" s="4">
        <v>104</v>
      </c>
      <c r="G44" s="4">
        <v>104</v>
      </c>
      <c r="H44" s="4"/>
      <c r="I44" s="4"/>
      <c r="J44" s="4"/>
      <c r="K44" s="4"/>
    </row>
    <row r="45" spans="1:11" x14ac:dyDescent="0.2">
      <c r="A45" s="4">
        <v>43</v>
      </c>
      <c r="B45" s="4">
        <v>105</v>
      </c>
      <c r="C45" s="4">
        <v>105</v>
      </c>
      <c r="D45" s="4">
        <v>105</v>
      </c>
      <c r="E45" s="4">
        <v>105</v>
      </c>
      <c r="F45" s="4">
        <v>105</v>
      </c>
      <c r="G45" s="4">
        <v>105</v>
      </c>
      <c r="H45" s="4"/>
      <c r="I45" s="4"/>
      <c r="J45" s="4"/>
      <c r="K45" s="4"/>
    </row>
    <row r="46" spans="1:11" x14ac:dyDescent="0.2">
      <c r="A46" s="4">
        <v>44</v>
      </c>
      <c r="B46" s="4">
        <v>107</v>
      </c>
      <c r="C46" s="4">
        <v>107</v>
      </c>
      <c r="D46" s="4">
        <v>107</v>
      </c>
      <c r="E46" s="4">
        <v>107</v>
      </c>
      <c r="F46" s="4">
        <v>107</v>
      </c>
      <c r="G46" s="4">
        <v>107</v>
      </c>
      <c r="H46" s="4"/>
      <c r="I46" s="4"/>
      <c r="J46" s="4"/>
      <c r="K46" s="4"/>
    </row>
    <row r="47" spans="1:11" x14ac:dyDescent="0.2">
      <c r="A47" s="4">
        <v>45</v>
      </c>
      <c r="B47" s="4">
        <v>109</v>
      </c>
      <c r="C47" s="4">
        <v>109</v>
      </c>
      <c r="D47" s="4">
        <v>109</v>
      </c>
      <c r="E47" s="4">
        <v>109</v>
      </c>
      <c r="F47" s="4">
        <v>109</v>
      </c>
      <c r="G47" s="4">
        <v>109</v>
      </c>
      <c r="H47" s="4"/>
      <c r="I47" s="4"/>
      <c r="J47" s="4"/>
      <c r="K47" s="4"/>
    </row>
    <row r="48" spans="1:11" x14ac:dyDescent="0.2">
      <c r="A48" s="4">
        <v>46</v>
      </c>
      <c r="B48" s="4">
        <v>110</v>
      </c>
      <c r="C48" s="4">
        <v>110</v>
      </c>
      <c r="D48" s="4">
        <v>110</v>
      </c>
      <c r="E48" s="4">
        <v>110</v>
      </c>
      <c r="F48" s="4">
        <v>110</v>
      </c>
      <c r="G48" s="4">
        <v>110</v>
      </c>
      <c r="H48" s="4"/>
      <c r="I48" s="4"/>
      <c r="J48" s="4"/>
      <c r="K48" s="4"/>
    </row>
    <row r="49" spans="1:11" x14ac:dyDescent="0.2">
      <c r="A49" s="4">
        <v>47</v>
      </c>
      <c r="B49" s="4">
        <v>112</v>
      </c>
      <c r="C49" s="4">
        <v>112</v>
      </c>
      <c r="D49" s="4">
        <v>112</v>
      </c>
      <c r="E49" s="4">
        <v>112</v>
      </c>
      <c r="F49" s="4">
        <v>112</v>
      </c>
      <c r="G49" s="4">
        <v>112</v>
      </c>
      <c r="H49" s="4"/>
      <c r="I49" s="4"/>
      <c r="J49" s="4"/>
      <c r="K49" s="4"/>
    </row>
    <row r="50" spans="1:11" x14ac:dyDescent="0.2">
      <c r="A50" s="4">
        <v>48</v>
      </c>
      <c r="B50" s="4">
        <v>114</v>
      </c>
      <c r="C50" s="4">
        <v>114</v>
      </c>
      <c r="D50" s="4">
        <v>114</v>
      </c>
      <c r="E50" s="4">
        <v>114</v>
      </c>
      <c r="F50" s="4">
        <v>114</v>
      </c>
      <c r="G50" s="4">
        <v>114</v>
      </c>
      <c r="H50" s="4"/>
      <c r="I50" s="4"/>
      <c r="J50" s="4"/>
      <c r="K50" s="4"/>
    </row>
    <row r="51" spans="1:11" x14ac:dyDescent="0.2">
      <c r="A51" s="4">
        <v>49</v>
      </c>
      <c r="B51" s="4">
        <v>115</v>
      </c>
      <c r="C51" s="4">
        <v>115</v>
      </c>
      <c r="D51" s="4">
        <v>115</v>
      </c>
      <c r="E51" s="4">
        <v>115</v>
      </c>
      <c r="F51" s="4">
        <v>115</v>
      </c>
      <c r="G51" s="4">
        <v>115</v>
      </c>
      <c r="H51" s="4"/>
      <c r="I51" s="4"/>
      <c r="J51" s="4"/>
      <c r="K51" s="4"/>
    </row>
    <row r="52" spans="1:11" x14ac:dyDescent="0.2">
      <c r="A52" s="4">
        <v>50</v>
      </c>
      <c r="B52" s="4">
        <v>117</v>
      </c>
      <c r="C52" s="4">
        <v>117</v>
      </c>
      <c r="D52" s="4">
        <v>117</v>
      </c>
      <c r="E52" s="4">
        <v>117</v>
      </c>
      <c r="F52" s="4">
        <v>117</v>
      </c>
      <c r="G52" s="4">
        <v>117</v>
      </c>
      <c r="H52" s="4"/>
      <c r="I52" s="4"/>
      <c r="J52" s="4"/>
      <c r="K52" s="4"/>
    </row>
    <row r="53" spans="1:11" x14ac:dyDescent="0.2">
      <c r="A53" s="4">
        <v>51</v>
      </c>
      <c r="B53" s="4">
        <v>118</v>
      </c>
      <c r="C53" s="4">
        <v>118</v>
      </c>
      <c r="D53" s="4">
        <v>118</v>
      </c>
      <c r="E53" s="4">
        <v>118</v>
      </c>
      <c r="F53" s="4">
        <v>118</v>
      </c>
      <c r="G53" s="4">
        <v>118</v>
      </c>
      <c r="H53" s="4"/>
      <c r="I53" s="4"/>
      <c r="J53" s="4"/>
      <c r="K53" s="4"/>
    </row>
    <row r="54" spans="1:11" x14ac:dyDescent="0.2">
      <c r="A54" s="4">
        <v>52</v>
      </c>
      <c r="B54" s="4">
        <v>120</v>
      </c>
      <c r="C54" s="4">
        <v>120</v>
      </c>
      <c r="D54" s="4">
        <v>120</v>
      </c>
      <c r="E54" s="4">
        <v>120</v>
      </c>
      <c r="F54" s="4">
        <v>120</v>
      </c>
      <c r="G54" s="4">
        <v>120</v>
      </c>
      <c r="H54" s="4"/>
      <c r="I54" s="4"/>
      <c r="J54" s="4"/>
      <c r="K54" s="4"/>
    </row>
    <row r="55" spans="1:11" x14ac:dyDescent="0.2">
      <c r="A55" s="4">
        <v>53</v>
      </c>
      <c r="B55" s="4">
        <v>122</v>
      </c>
      <c r="C55" s="4">
        <v>122</v>
      </c>
      <c r="D55" s="4">
        <v>122</v>
      </c>
      <c r="E55" s="4">
        <v>122</v>
      </c>
      <c r="F55" s="4">
        <v>122</v>
      </c>
      <c r="G55" s="4">
        <v>122</v>
      </c>
      <c r="H55" s="4"/>
      <c r="I55" s="4"/>
      <c r="J55" s="4"/>
      <c r="K55" s="4"/>
    </row>
    <row r="56" spans="1:11" x14ac:dyDescent="0.2">
      <c r="A56" s="4">
        <v>54</v>
      </c>
      <c r="B56" s="4">
        <v>123</v>
      </c>
      <c r="C56" s="4">
        <v>123</v>
      </c>
      <c r="D56" s="4">
        <v>123</v>
      </c>
      <c r="E56" s="4">
        <v>123</v>
      </c>
      <c r="F56" s="4">
        <v>123</v>
      </c>
      <c r="G56" s="4">
        <v>123</v>
      </c>
      <c r="H56" s="4"/>
      <c r="I56" s="4"/>
      <c r="J56" s="4"/>
      <c r="K56" s="4"/>
    </row>
    <row r="57" spans="1:11" x14ac:dyDescent="0.2">
      <c r="A57" s="4">
        <v>55</v>
      </c>
      <c r="B57" s="4">
        <v>125</v>
      </c>
      <c r="C57" s="4">
        <v>125</v>
      </c>
      <c r="D57" s="4">
        <v>125</v>
      </c>
      <c r="E57" s="4">
        <v>125</v>
      </c>
      <c r="F57" s="4">
        <v>125</v>
      </c>
      <c r="G57" s="4">
        <v>125</v>
      </c>
      <c r="H57" s="4"/>
      <c r="I57" s="4"/>
      <c r="J57" s="4"/>
      <c r="K57" s="4"/>
    </row>
    <row r="58" spans="1:11" x14ac:dyDescent="0.2">
      <c r="A58" s="4">
        <v>56</v>
      </c>
      <c r="B58" s="4">
        <v>127</v>
      </c>
      <c r="C58" s="4">
        <v>127</v>
      </c>
      <c r="D58" s="4">
        <v>127</v>
      </c>
      <c r="E58" s="4">
        <v>127</v>
      </c>
      <c r="F58" s="4">
        <v>127</v>
      </c>
      <c r="G58" s="4">
        <v>127</v>
      </c>
      <c r="H58" s="4"/>
      <c r="I58" s="4"/>
      <c r="J58" s="4"/>
      <c r="K58" s="4"/>
    </row>
    <row r="59" spans="1:11" x14ac:dyDescent="0.2">
      <c r="A59" s="4">
        <v>57</v>
      </c>
      <c r="B59" s="4">
        <v>128</v>
      </c>
      <c r="C59" s="4">
        <v>128</v>
      </c>
      <c r="D59" s="4">
        <v>128</v>
      </c>
      <c r="E59" s="4">
        <v>128</v>
      </c>
      <c r="F59" s="4">
        <v>128</v>
      </c>
      <c r="G59" s="4">
        <v>128</v>
      </c>
      <c r="H59" s="4"/>
      <c r="I59" s="4"/>
      <c r="J59" s="4"/>
      <c r="K59" s="4"/>
    </row>
    <row r="60" spans="1:11" x14ac:dyDescent="0.2">
      <c r="A60" s="4">
        <v>58</v>
      </c>
      <c r="B60" s="4">
        <v>130</v>
      </c>
      <c r="C60" s="4">
        <v>130</v>
      </c>
      <c r="D60" s="4">
        <v>130</v>
      </c>
      <c r="E60" s="4">
        <v>130</v>
      </c>
      <c r="F60" s="4">
        <v>130</v>
      </c>
      <c r="G60" s="4">
        <v>130</v>
      </c>
      <c r="H60" s="4"/>
      <c r="I60" s="4"/>
      <c r="J60" s="4"/>
      <c r="K60" s="4"/>
    </row>
    <row r="61" spans="1:11" x14ac:dyDescent="0.2">
      <c r="A61" s="4">
        <v>59</v>
      </c>
      <c r="B61" s="4">
        <v>132</v>
      </c>
      <c r="C61" s="4">
        <v>132</v>
      </c>
      <c r="D61" s="4">
        <v>132</v>
      </c>
      <c r="E61" s="4">
        <v>132</v>
      </c>
      <c r="F61" s="4">
        <v>132</v>
      </c>
      <c r="G61" s="4">
        <v>132</v>
      </c>
      <c r="H61" s="4"/>
      <c r="I61" s="4"/>
      <c r="J61" s="4"/>
      <c r="K61" s="4"/>
    </row>
    <row r="62" spans="1:11" x14ac:dyDescent="0.2">
      <c r="A62" s="4">
        <v>60</v>
      </c>
      <c r="B62" s="4">
        <v>133</v>
      </c>
      <c r="C62" s="4">
        <v>133</v>
      </c>
      <c r="D62" s="4">
        <v>133</v>
      </c>
      <c r="E62" s="4">
        <v>133</v>
      </c>
      <c r="F62" s="4">
        <v>133</v>
      </c>
      <c r="G62" s="4">
        <v>133</v>
      </c>
      <c r="H62" s="4"/>
      <c r="I62" s="4"/>
      <c r="J62" s="4"/>
      <c r="K62" s="4"/>
    </row>
    <row r="63" spans="1:11" x14ac:dyDescent="0.2">
      <c r="A63" s="4">
        <v>61</v>
      </c>
      <c r="B63" s="4">
        <v>135</v>
      </c>
      <c r="C63" s="4">
        <v>135</v>
      </c>
      <c r="D63" s="4">
        <v>135</v>
      </c>
      <c r="E63" s="4">
        <v>135</v>
      </c>
      <c r="F63" s="4">
        <v>135</v>
      </c>
      <c r="G63" s="4">
        <v>135</v>
      </c>
      <c r="H63" s="4"/>
      <c r="I63" s="4"/>
      <c r="J63" s="4"/>
      <c r="K63" s="4"/>
    </row>
    <row r="64" spans="1:11" x14ac:dyDescent="0.2">
      <c r="A64" s="4">
        <v>62</v>
      </c>
      <c r="B64" s="4">
        <v>137</v>
      </c>
      <c r="C64" s="4">
        <v>137</v>
      </c>
      <c r="D64" s="4">
        <v>137</v>
      </c>
      <c r="E64" s="4">
        <v>137</v>
      </c>
      <c r="F64" s="4">
        <v>137</v>
      </c>
      <c r="G64" s="4">
        <v>137</v>
      </c>
      <c r="H64" s="4"/>
      <c r="I64" s="4"/>
      <c r="J64" s="4"/>
      <c r="K64" s="4"/>
    </row>
    <row r="65" spans="1:11" x14ac:dyDescent="0.2">
      <c r="A65" s="4">
        <v>63</v>
      </c>
      <c r="B65" s="4">
        <v>138</v>
      </c>
      <c r="C65" s="4">
        <v>138</v>
      </c>
      <c r="D65" s="4">
        <v>138</v>
      </c>
      <c r="E65" s="4">
        <v>138</v>
      </c>
      <c r="F65" s="4">
        <v>138</v>
      </c>
      <c r="G65" s="4">
        <v>138</v>
      </c>
      <c r="H65" s="4"/>
      <c r="I65" s="4"/>
      <c r="J65" s="4"/>
      <c r="K65" s="4"/>
    </row>
    <row r="66" spans="1:11" x14ac:dyDescent="0.2">
      <c r="A66" s="4">
        <v>64</v>
      </c>
      <c r="B66" s="4">
        <v>140</v>
      </c>
      <c r="C66" s="4">
        <v>140</v>
      </c>
      <c r="D66" s="4">
        <v>140</v>
      </c>
      <c r="E66" s="4">
        <v>140</v>
      </c>
      <c r="F66" s="4">
        <v>140</v>
      </c>
      <c r="G66" s="4">
        <v>140</v>
      </c>
      <c r="H66" s="4"/>
      <c r="I66" s="4"/>
      <c r="J66" s="4"/>
      <c r="K66" s="4"/>
    </row>
    <row r="67" spans="1:11" x14ac:dyDescent="0.2">
      <c r="A67" s="4">
        <v>65</v>
      </c>
      <c r="B67" s="4">
        <v>142</v>
      </c>
      <c r="C67" s="4">
        <v>142</v>
      </c>
      <c r="D67" s="4">
        <v>142</v>
      </c>
      <c r="E67" s="4">
        <v>142</v>
      </c>
      <c r="F67" s="4">
        <v>142</v>
      </c>
      <c r="G67" s="4">
        <v>142</v>
      </c>
      <c r="H67" s="4"/>
      <c r="I67" s="4"/>
      <c r="J67" s="4"/>
      <c r="K67" s="4"/>
    </row>
    <row r="68" spans="1:11" x14ac:dyDescent="0.2">
      <c r="A68" s="4">
        <v>66</v>
      </c>
      <c r="B68" s="4">
        <v>143</v>
      </c>
      <c r="C68" s="4">
        <v>143</v>
      </c>
      <c r="D68" s="4">
        <v>143</v>
      </c>
      <c r="E68" s="4">
        <v>143</v>
      </c>
      <c r="F68" s="4">
        <v>143</v>
      </c>
      <c r="G68" s="4">
        <v>143</v>
      </c>
      <c r="H68" s="4"/>
      <c r="I68" s="4"/>
      <c r="J68" s="4"/>
      <c r="K68" s="4"/>
    </row>
    <row r="69" spans="1:11" x14ac:dyDescent="0.2">
      <c r="A69" s="4">
        <v>67</v>
      </c>
      <c r="B69" s="4">
        <v>145</v>
      </c>
      <c r="C69" s="4">
        <v>145</v>
      </c>
      <c r="D69" s="4">
        <v>145</v>
      </c>
      <c r="E69" s="4">
        <v>145</v>
      </c>
      <c r="F69" s="4">
        <v>145</v>
      </c>
      <c r="G69" s="4">
        <v>145</v>
      </c>
      <c r="H69" s="4"/>
      <c r="I69" s="4"/>
      <c r="J69" s="4"/>
      <c r="K69" s="4"/>
    </row>
    <row r="70" spans="1:11" x14ac:dyDescent="0.2">
      <c r="A70" s="4">
        <v>68</v>
      </c>
      <c r="B70" s="4">
        <v>146</v>
      </c>
      <c r="C70" s="4">
        <v>146</v>
      </c>
      <c r="D70" s="4">
        <v>146</v>
      </c>
      <c r="E70" s="4">
        <v>146</v>
      </c>
      <c r="F70" s="4">
        <v>146</v>
      </c>
      <c r="G70" s="4">
        <v>146</v>
      </c>
      <c r="H70" s="4"/>
      <c r="I70" s="4"/>
      <c r="J70" s="4"/>
      <c r="K70" s="4"/>
    </row>
    <row r="71" spans="1:11" x14ac:dyDescent="0.2">
      <c r="A71" s="4">
        <v>69</v>
      </c>
      <c r="B71" s="4">
        <v>148</v>
      </c>
      <c r="C71" s="4">
        <v>148</v>
      </c>
      <c r="D71" s="4">
        <v>148</v>
      </c>
      <c r="E71" s="4">
        <v>148</v>
      </c>
      <c r="F71" s="4">
        <v>148</v>
      </c>
      <c r="G71" s="4">
        <v>148</v>
      </c>
      <c r="H71" s="4"/>
      <c r="I71" s="4"/>
      <c r="J71" s="4"/>
      <c r="K71" s="4"/>
    </row>
    <row r="72" spans="1:11" x14ac:dyDescent="0.2">
      <c r="A72" s="4">
        <v>70</v>
      </c>
      <c r="B72" s="4">
        <v>150</v>
      </c>
      <c r="C72" s="4">
        <v>150</v>
      </c>
      <c r="D72" s="4">
        <v>150</v>
      </c>
      <c r="E72" s="4">
        <v>150</v>
      </c>
      <c r="F72" s="4">
        <v>150</v>
      </c>
      <c r="G72" s="4">
        <v>150</v>
      </c>
      <c r="H72" s="4"/>
      <c r="I72" s="4"/>
      <c r="J72" s="4"/>
      <c r="K72" s="4"/>
    </row>
    <row r="73" spans="1:11" x14ac:dyDescent="0.2">
      <c r="A73" s="4">
        <v>71</v>
      </c>
      <c r="B73" s="4">
        <v>151</v>
      </c>
      <c r="C73" s="4">
        <v>151</v>
      </c>
      <c r="D73" s="4">
        <v>151</v>
      </c>
      <c r="E73" s="4">
        <v>151</v>
      </c>
      <c r="F73" s="4">
        <v>151</v>
      </c>
      <c r="G73" s="4">
        <v>151</v>
      </c>
      <c r="H73" s="4"/>
      <c r="I73" s="4"/>
      <c r="J73" s="4"/>
      <c r="K73" s="4"/>
    </row>
    <row r="74" spans="1:11" x14ac:dyDescent="0.2">
      <c r="A74" s="4">
        <v>72</v>
      </c>
      <c r="B74" s="4">
        <v>153</v>
      </c>
      <c r="C74" s="4">
        <v>153</v>
      </c>
      <c r="D74" s="4">
        <v>153</v>
      </c>
      <c r="E74" s="4">
        <v>153</v>
      </c>
      <c r="F74" s="4">
        <v>153</v>
      </c>
      <c r="G74" s="4">
        <v>153</v>
      </c>
      <c r="H74" s="4"/>
      <c r="I74" s="4"/>
      <c r="J74" s="4"/>
      <c r="K74" s="4"/>
    </row>
    <row r="75" spans="1:11" x14ac:dyDescent="0.2">
      <c r="A75" s="4">
        <v>73</v>
      </c>
      <c r="B75" s="4">
        <v>155</v>
      </c>
      <c r="C75" s="4">
        <v>155</v>
      </c>
      <c r="D75" s="4">
        <v>155</v>
      </c>
      <c r="E75" s="4">
        <v>155</v>
      </c>
      <c r="F75" s="4">
        <v>155</v>
      </c>
      <c r="G75" s="4">
        <v>155</v>
      </c>
      <c r="H75" s="4"/>
      <c r="I75" s="4"/>
      <c r="J75" s="4"/>
      <c r="K75" s="4"/>
    </row>
    <row r="76" spans="1:11" x14ac:dyDescent="0.2">
      <c r="A76" s="4">
        <v>74</v>
      </c>
      <c r="B76" s="4">
        <v>156</v>
      </c>
      <c r="C76" s="4">
        <v>156</v>
      </c>
      <c r="D76" s="4">
        <v>156</v>
      </c>
      <c r="E76" s="4">
        <v>156</v>
      </c>
      <c r="F76" s="4">
        <v>156</v>
      </c>
      <c r="G76" s="4">
        <v>156</v>
      </c>
      <c r="H76" s="4"/>
      <c r="I76" s="4"/>
      <c r="J76" s="4"/>
      <c r="K76" s="4"/>
    </row>
    <row r="77" spans="1:11" x14ac:dyDescent="0.2">
      <c r="A77" s="4">
        <v>75</v>
      </c>
      <c r="B77" s="4">
        <v>158</v>
      </c>
      <c r="C77" s="4">
        <v>158</v>
      </c>
      <c r="D77" s="4">
        <v>158</v>
      </c>
      <c r="E77" s="4">
        <v>158</v>
      </c>
      <c r="F77" s="4">
        <v>158</v>
      </c>
      <c r="G77" s="4">
        <v>158</v>
      </c>
      <c r="H77" s="4"/>
      <c r="I77" s="4"/>
      <c r="J77" s="4"/>
      <c r="K77" s="4"/>
    </row>
    <row r="78" spans="1:11" x14ac:dyDescent="0.2">
      <c r="A78" s="4">
        <v>76</v>
      </c>
      <c r="B78" s="4">
        <v>160</v>
      </c>
      <c r="C78" s="4">
        <v>160</v>
      </c>
      <c r="D78" s="4">
        <v>160</v>
      </c>
      <c r="E78" s="4">
        <v>160</v>
      </c>
      <c r="F78" s="4">
        <v>160</v>
      </c>
      <c r="G78" s="4">
        <v>160</v>
      </c>
      <c r="H78" s="4"/>
      <c r="I78" s="4"/>
      <c r="J78" s="4"/>
      <c r="K78" s="4"/>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5">
    <tabColor rgb="FF008000"/>
  </sheetPr>
  <dimension ref="A1:V59"/>
  <sheetViews>
    <sheetView topLeftCell="A11"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c r="C2" s="4"/>
      <c r="D2" s="4"/>
      <c r="E2" s="4"/>
      <c r="F2" s="4"/>
      <c r="G2" s="4"/>
      <c r="H2" s="4">
        <v>45</v>
      </c>
      <c r="I2" s="4">
        <v>45</v>
      </c>
      <c r="J2" s="4">
        <v>45</v>
      </c>
      <c r="K2" s="4">
        <v>45</v>
      </c>
      <c r="L2" s="4">
        <v>1</v>
      </c>
      <c r="M2" s="4"/>
      <c r="N2" s="4"/>
      <c r="O2" s="4"/>
      <c r="P2" s="4"/>
      <c r="Q2" s="4"/>
      <c r="R2" s="4"/>
      <c r="S2" s="4">
        <v>7</v>
      </c>
      <c r="T2" s="4">
        <v>6</v>
      </c>
      <c r="U2" s="4">
        <v>8</v>
      </c>
      <c r="V2" s="4">
        <v>8</v>
      </c>
    </row>
    <row r="3" spans="1:22" x14ac:dyDescent="0.2">
      <c r="A3" s="4">
        <v>1</v>
      </c>
      <c r="B3" s="4"/>
      <c r="C3" s="4"/>
      <c r="D3" s="4"/>
      <c r="E3" s="4"/>
      <c r="F3" s="4"/>
      <c r="G3" s="4"/>
      <c r="H3" s="4">
        <v>45</v>
      </c>
      <c r="I3" s="4">
        <v>45</v>
      </c>
      <c r="J3" s="4">
        <v>45</v>
      </c>
      <c r="K3" s="4">
        <v>45</v>
      </c>
      <c r="L3" s="4">
        <v>2</v>
      </c>
      <c r="M3" s="4"/>
      <c r="N3" s="4"/>
      <c r="O3" s="4"/>
      <c r="P3" s="4"/>
      <c r="Q3" s="4"/>
      <c r="R3" s="4"/>
      <c r="S3" s="4">
        <v>9</v>
      </c>
      <c r="T3" s="4">
        <v>7</v>
      </c>
      <c r="U3" s="4">
        <v>9</v>
      </c>
      <c r="V3" s="4">
        <v>10</v>
      </c>
    </row>
    <row r="4" spans="1:22" x14ac:dyDescent="0.2">
      <c r="A4" s="4">
        <v>2</v>
      </c>
      <c r="B4" s="4"/>
      <c r="C4" s="4"/>
      <c r="D4" s="4"/>
      <c r="E4" s="4"/>
      <c r="F4" s="4"/>
      <c r="G4" s="4"/>
      <c r="H4" s="4">
        <v>45</v>
      </c>
      <c r="I4" s="4">
        <v>45</v>
      </c>
      <c r="J4" s="4">
        <v>45</v>
      </c>
      <c r="K4" s="4">
        <v>45</v>
      </c>
      <c r="L4" s="4"/>
      <c r="M4" s="4"/>
      <c r="N4" s="4"/>
      <c r="O4" s="4"/>
      <c r="P4" s="4"/>
      <c r="Q4" s="4"/>
      <c r="R4" s="4"/>
      <c r="S4" s="4"/>
      <c r="T4" s="4"/>
      <c r="U4" s="4"/>
      <c r="V4" s="4"/>
    </row>
    <row r="5" spans="1:22" x14ac:dyDescent="0.2">
      <c r="A5" s="4">
        <v>3</v>
      </c>
      <c r="B5" s="4"/>
      <c r="C5" s="4"/>
      <c r="D5" s="4"/>
      <c r="E5" s="4"/>
      <c r="F5" s="4"/>
      <c r="G5" s="4"/>
      <c r="H5" s="4">
        <v>45</v>
      </c>
      <c r="I5" s="4">
        <v>45</v>
      </c>
      <c r="J5" s="4">
        <v>45</v>
      </c>
      <c r="K5" s="4">
        <v>45</v>
      </c>
    </row>
    <row r="6" spans="1:22" x14ac:dyDescent="0.2">
      <c r="A6" s="4">
        <v>4</v>
      </c>
      <c r="B6" s="4"/>
      <c r="C6" s="4"/>
      <c r="D6" s="4"/>
      <c r="E6" s="4"/>
      <c r="F6" s="4"/>
      <c r="G6" s="4"/>
      <c r="H6" s="4">
        <v>47</v>
      </c>
      <c r="I6" s="4">
        <v>47</v>
      </c>
      <c r="J6" s="4">
        <v>47</v>
      </c>
      <c r="K6" s="4">
        <v>47</v>
      </c>
    </row>
    <row r="7" spans="1:22" x14ac:dyDescent="0.2">
      <c r="A7" s="4">
        <v>5</v>
      </c>
      <c r="B7" s="4"/>
      <c r="C7" s="4"/>
      <c r="D7" s="4"/>
      <c r="E7" s="4"/>
      <c r="F7" s="4"/>
      <c r="G7" s="4"/>
      <c r="H7" s="4">
        <v>49</v>
      </c>
      <c r="I7" s="4">
        <v>49</v>
      </c>
      <c r="J7" s="4">
        <v>49</v>
      </c>
      <c r="K7" s="4">
        <v>49</v>
      </c>
    </row>
    <row r="8" spans="1:22" x14ac:dyDescent="0.2">
      <c r="A8" s="4">
        <v>6</v>
      </c>
      <c r="B8" s="4"/>
      <c r="C8" s="4"/>
      <c r="D8" s="4"/>
      <c r="E8" s="4"/>
      <c r="F8" s="4"/>
      <c r="G8" s="4"/>
      <c r="H8" s="4">
        <v>51</v>
      </c>
      <c r="I8" s="4">
        <v>51</v>
      </c>
      <c r="J8" s="4">
        <v>51</v>
      </c>
      <c r="K8" s="4">
        <v>51</v>
      </c>
      <c r="M8" s="4"/>
      <c r="N8" s="4"/>
      <c r="O8" s="4"/>
      <c r="P8" s="4"/>
      <c r="Q8" s="4"/>
      <c r="R8" s="4"/>
      <c r="S8" s="4"/>
      <c r="T8" s="4"/>
      <c r="U8" s="4"/>
      <c r="V8" s="4"/>
    </row>
    <row r="9" spans="1:22" x14ac:dyDescent="0.2">
      <c r="A9" s="4">
        <v>7</v>
      </c>
      <c r="B9" s="4"/>
      <c r="C9" s="4"/>
      <c r="D9" s="4"/>
      <c r="E9" s="4"/>
      <c r="F9" s="4"/>
      <c r="G9" s="4"/>
      <c r="H9" s="4">
        <v>53</v>
      </c>
      <c r="I9" s="4">
        <v>53</v>
      </c>
      <c r="J9" s="4">
        <v>53</v>
      </c>
      <c r="K9" s="4">
        <v>53</v>
      </c>
      <c r="M9" s="4"/>
      <c r="N9" s="4"/>
      <c r="O9" s="4"/>
      <c r="P9" s="4"/>
      <c r="Q9" s="4"/>
      <c r="R9" s="4"/>
      <c r="S9" s="4"/>
      <c r="T9" s="4"/>
      <c r="U9" s="4"/>
      <c r="V9" s="4"/>
    </row>
    <row r="10" spans="1:22" x14ac:dyDescent="0.2">
      <c r="A10" s="4">
        <v>8</v>
      </c>
      <c r="B10" s="4"/>
      <c r="C10" s="4"/>
      <c r="D10" s="4"/>
      <c r="E10" s="4"/>
      <c r="F10" s="4"/>
      <c r="G10" s="4"/>
      <c r="H10" s="4">
        <v>55</v>
      </c>
      <c r="I10" s="4">
        <v>55</v>
      </c>
      <c r="J10" s="4">
        <v>55</v>
      </c>
      <c r="K10" s="4">
        <v>55</v>
      </c>
    </row>
    <row r="11" spans="1:22" x14ac:dyDescent="0.2">
      <c r="A11" s="4">
        <v>9</v>
      </c>
      <c r="B11" s="4"/>
      <c r="C11" s="4"/>
      <c r="D11" s="4"/>
      <c r="E11" s="4"/>
      <c r="F11" s="4"/>
      <c r="G11" s="4"/>
      <c r="H11" s="4">
        <v>57</v>
      </c>
      <c r="I11" s="4">
        <v>57</v>
      </c>
      <c r="J11" s="4">
        <v>57</v>
      </c>
      <c r="K11" s="4">
        <v>57</v>
      </c>
    </row>
    <row r="12" spans="1:22" x14ac:dyDescent="0.2">
      <c r="A12" s="4">
        <v>10</v>
      </c>
      <c r="B12" s="4"/>
      <c r="C12" s="4"/>
      <c r="D12" s="4"/>
      <c r="E12" s="4"/>
      <c r="F12" s="4"/>
      <c r="G12" s="4"/>
      <c r="H12" s="4">
        <v>59</v>
      </c>
      <c r="I12" s="4">
        <v>59</v>
      </c>
      <c r="J12" s="4">
        <v>59</v>
      </c>
      <c r="K12" s="4">
        <v>59</v>
      </c>
    </row>
    <row r="13" spans="1:22" x14ac:dyDescent="0.2">
      <c r="A13" s="4">
        <v>11</v>
      </c>
      <c r="B13" s="4"/>
      <c r="C13" s="4"/>
      <c r="D13" s="4"/>
      <c r="E13" s="4"/>
      <c r="F13" s="4"/>
      <c r="G13" s="4"/>
      <c r="H13" s="4">
        <v>61</v>
      </c>
      <c r="I13" s="4">
        <v>61</v>
      </c>
      <c r="J13" s="4">
        <v>61</v>
      </c>
      <c r="K13" s="4">
        <v>61</v>
      </c>
    </row>
    <row r="14" spans="1:22" x14ac:dyDescent="0.2">
      <c r="A14" s="4">
        <v>12</v>
      </c>
      <c r="B14" s="4"/>
      <c r="C14" s="4"/>
      <c r="D14" s="4"/>
      <c r="E14" s="4"/>
      <c r="F14" s="4"/>
      <c r="G14" s="4"/>
      <c r="H14" s="4">
        <v>63</v>
      </c>
      <c r="I14" s="4">
        <v>63</v>
      </c>
      <c r="J14" s="4">
        <v>63</v>
      </c>
      <c r="K14" s="4">
        <v>63</v>
      </c>
    </row>
    <row r="15" spans="1:22" x14ac:dyDescent="0.2">
      <c r="A15" s="4">
        <v>13</v>
      </c>
      <c r="B15" s="4"/>
      <c r="C15" s="4"/>
      <c r="D15" s="4"/>
      <c r="E15" s="4"/>
      <c r="F15" s="4"/>
      <c r="G15" s="4"/>
      <c r="H15" s="4">
        <v>65</v>
      </c>
      <c r="I15" s="4">
        <v>65</v>
      </c>
      <c r="J15" s="4">
        <v>65</v>
      </c>
      <c r="K15" s="4">
        <v>65</v>
      </c>
    </row>
    <row r="16" spans="1:22" x14ac:dyDescent="0.2">
      <c r="A16" s="4">
        <v>14</v>
      </c>
      <c r="B16" s="4"/>
      <c r="C16" s="4"/>
      <c r="D16" s="4"/>
      <c r="E16" s="4"/>
      <c r="F16" s="4"/>
      <c r="G16" s="4"/>
      <c r="H16" s="4">
        <v>67</v>
      </c>
      <c r="I16" s="4">
        <v>67</v>
      </c>
      <c r="J16" s="4">
        <v>67</v>
      </c>
      <c r="K16" s="4">
        <v>67</v>
      </c>
    </row>
    <row r="17" spans="1:11" x14ac:dyDescent="0.2">
      <c r="A17" s="4">
        <v>15</v>
      </c>
      <c r="B17" s="4"/>
      <c r="C17" s="4"/>
      <c r="D17" s="4"/>
      <c r="E17" s="4"/>
      <c r="F17" s="4"/>
      <c r="G17" s="4"/>
      <c r="H17" s="4">
        <v>69</v>
      </c>
      <c r="I17" s="4">
        <v>69</v>
      </c>
      <c r="J17" s="4">
        <v>69</v>
      </c>
      <c r="K17" s="4">
        <v>69</v>
      </c>
    </row>
    <row r="18" spans="1:11" x14ac:dyDescent="0.2">
      <c r="A18" s="4">
        <v>16</v>
      </c>
      <c r="B18" s="4"/>
      <c r="C18" s="4"/>
      <c r="D18" s="4"/>
      <c r="E18" s="4"/>
      <c r="F18" s="4"/>
      <c r="G18" s="4"/>
      <c r="H18" s="4">
        <v>71</v>
      </c>
      <c r="I18" s="4">
        <v>71</v>
      </c>
      <c r="J18" s="4">
        <v>71</v>
      </c>
      <c r="K18" s="4">
        <v>71</v>
      </c>
    </row>
    <row r="19" spans="1:11" x14ac:dyDescent="0.2">
      <c r="A19" s="4">
        <v>17</v>
      </c>
      <c r="B19" s="4"/>
      <c r="C19" s="4"/>
      <c r="D19" s="4"/>
      <c r="E19" s="4"/>
      <c r="F19" s="4"/>
      <c r="G19" s="4"/>
      <c r="H19" s="4">
        <v>73</v>
      </c>
      <c r="I19" s="4">
        <v>73</v>
      </c>
      <c r="J19" s="4">
        <v>73</v>
      </c>
      <c r="K19" s="4">
        <v>73</v>
      </c>
    </row>
    <row r="20" spans="1:11" x14ac:dyDescent="0.2">
      <c r="A20" s="4">
        <v>18</v>
      </c>
      <c r="B20" s="4"/>
      <c r="C20" s="4"/>
      <c r="D20" s="4"/>
      <c r="E20" s="4"/>
      <c r="F20" s="4"/>
      <c r="G20" s="4"/>
      <c r="H20" s="4">
        <v>75</v>
      </c>
      <c r="I20" s="4">
        <v>75</v>
      </c>
      <c r="J20" s="4">
        <v>75</v>
      </c>
      <c r="K20" s="4">
        <v>75</v>
      </c>
    </row>
    <row r="21" spans="1:11" x14ac:dyDescent="0.2">
      <c r="A21" s="4">
        <v>19</v>
      </c>
      <c r="B21" s="4"/>
      <c r="C21" s="4"/>
      <c r="D21" s="4"/>
      <c r="E21" s="4"/>
      <c r="F21" s="4"/>
      <c r="G21" s="4"/>
      <c r="H21" s="4">
        <v>77</v>
      </c>
      <c r="I21" s="4">
        <v>77</v>
      </c>
      <c r="J21" s="4">
        <v>77</v>
      </c>
      <c r="K21" s="4">
        <v>77</v>
      </c>
    </row>
    <row r="22" spans="1:11" x14ac:dyDescent="0.2">
      <c r="A22" s="4">
        <v>20</v>
      </c>
      <c r="B22" s="4"/>
      <c r="C22" s="4"/>
      <c r="D22" s="4"/>
      <c r="E22" s="4"/>
      <c r="F22" s="4"/>
      <c r="G22" s="4"/>
      <c r="H22" s="4">
        <v>79</v>
      </c>
      <c r="I22" s="4">
        <v>79</v>
      </c>
      <c r="J22" s="4">
        <v>79</v>
      </c>
      <c r="K22" s="4">
        <v>79</v>
      </c>
    </row>
    <row r="23" spans="1:11" x14ac:dyDescent="0.2">
      <c r="A23" s="4">
        <v>21</v>
      </c>
      <c r="B23" s="4"/>
      <c r="C23" s="4"/>
      <c r="D23" s="4"/>
      <c r="E23" s="4"/>
      <c r="F23" s="4"/>
      <c r="G23" s="4"/>
      <c r="H23" s="4">
        <v>81</v>
      </c>
      <c r="I23" s="4">
        <v>81</v>
      </c>
      <c r="J23" s="4">
        <v>81</v>
      </c>
      <c r="K23" s="4">
        <v>81</v>
      </c>
    </row>
    <row r="24" spans="1:11" x14ac:dyDescent="0.2">
      <c r="A24" s="4">
        <v>22</v>
      </c>
      <c r="B24" s="4"/>
      <c r="C24" s="4"/>
      <c r="D24" s="4"/>
      <c r="E24" s="4"/>
      <c r="F24" s="4"/>
      <c r="G24" s="4"/>
      <c r="H24" s="4">
        <v>83</v>
      </c>
      <c r="I24" s="4">
        <v>83</v>
      </c>
      <c r="J24" s="4">
        <v>83</v>
      </c>
      <c r="K24" s="4">
        <v>83</v>
      </c>
    </row>
    <row r="25" spans="1:11" x14ac:dyDescent="0.2">
      <c r="A25" s="4">
        <v>23</v>
      </c>
      <c r="B25" s="4"/>
      <c r="C25" s="4"/>
      <c r="D25" s="4"/>
      <c r="E25" s="4"/>
      <c r="F25" s="4"/>
      <c r="G25" s="4"/>
      <c r="H25" s="4">
        <v>85</v>
      </c>
      <c r="I25" s="4">
        <v>85</v>
      </c>
      <c r="J25" s="4">
        <v>85</v>
      </c>
      <c r="K25" s="4">
        <v>85</v>
      </c>
    </row>
    <row r="26" spans="1:11" x14ac:dyDescent="0.2">
      <c r="A26" s="4">
        <v>24</v>
      </c>
      <c r="B26" s="4"/>
      <c r="C26" s="4"/>
      <c r="D26" s="4"/>
      <c r="E26" s="4"/>
      <c r="F26" s="4"/>
      <c r="G26" s="4"/>
      <c r="H26" s="4">
        <v>87</v>
      </c>
      <c r="I26" s="4">
        <v>87</v>
      </c>
      <c r="J26" s="4">
        <v>87</v>
      </c>
      <c r="K26" s="4">
        <v>87</v>
      </c>
    </row>
    <row r="27" spans="1:11" x14ac:dyDescent="0.2">
      <c r="A27" s="4">
        <v>25</v>
      </c>
      <c r="B27" s="4"/>
      <c r="C27" s="4"/>
      <c r="D27" s="4"/>
      <c r="E27" s="4"/>
      <c r="F27" s="4"/>
      <c r="G27" s="4"/>
      <c r="H27" s="4">
        <v>89</v>
      </c>
      <c r="I27" s="4">
        <v>89</v>
      </c>
      <c r="J27" s="4">
        <v>89</v>
      </c>
      <c r="K27" s="4">
        <v>89</v>
      </c>
    </row>
    <row r="28" spans="1:11" x14ac:dyDescent="0.2">
      <c r="A28" s="4">
        <v>26</v>
      </c>
      <c r="B28" s="4"/>
      <c r="C28" s="4"/>
      <c r="D28" s="4"/>
      <c r="E28" s="4"/>
      <c r="F28" s="4"/>
      <c r="G28" s="4"/>
      <c r="H28" s="4">
        <v>91</v>
      </c>
      <c r="I28" s="4">
        <v>91</v>
      </c>
      <c r="J28" s="4">
        <v>91</v>
      </c>
      <c r="K28" s="4">
        <v>91</v>
      </c>
    </row>
    <row r="29" spans="1:11" x14ac:dyDescent="0.2">
      <c r="A29" s="4">
        <v>27</v>
      </c>
      <c r="B29" s="4"/>
      <c r="C29" s="4"/>
      <c r="D29" s="4"/>
      <c r="E29" s="4"/>
      <c r="F29" s="4"/>
      <c r="G29" s="4"/>
      <c r="H29" s="4">
        <v>93</v>
      </c>
      <c r="I29" s="4">
        <v>93</v>
      </c>
      <c r="J29" s="4">
        <v>93</v>
      </c>
      <c r="K29" s="4">
        <v>93</v>
      </c>
    </row>
    <row r="30" spans="1:11" x14ac:dyDescent="0.2">
      <c r="A30" s="4">
        <v>28</v>
      </c>
      <c r="B30" s="4"/>
      <c r="C30" s="4"/>
      <c r="D30" s="4"/>
      <c r="E30" s="4"/>
      <c r="F30" s="4"/>
      <c r="G30" s="4"/>
      <c r="H30" s="4">
        <v>95</v>
      </c>
      <c r="I30" s="4">
        <v>95</v>
      </c>
      <c r="J30" s="4">
        <v>95</v>
      </c>
      <c r="K30" s="4">
        <v>95</v>
      </c>
    </row>
    <row r="31" spans="1:11" x14ac:dyDescent="0.2">
      <c r="A31" s="4">
        <v>29</v>
      </c>
      <c r="B31" s="4"/>
      <c r="C31" s="4"/>
      <c r="D31" s="4"/>
      <c r="E31" s="4"/>
      <c r="F31" s="4"/>
      <c r="G31" s="4"/>
      <c r="H31" s="4">
        <v>97</v>
      </c>
      <c r="I31" s="4">
        <v>97</v>
      </c>
      <c r="J31" s="4">
        <v>97</v>
      </c>
      <c r="K31" s="4">
        <v>97</v>
      </c>
    </row>
    <row r="32" spans="1:11" x14ac:dyDescent="0.2">
      <c r="A32" s="4">
        <v>30</v>
      </c>
      <c r="B32" s="4"/>
      <c r="C32" s="4"/>
      <c r="D32" s="4"/>
      <c r="E32" s="4"/>
      <c r="F32" s="4"/>
      <c r="G32" s="4"/>
      <c r="H32" s="4">
        <v>100</v>
      </c>
      <c r="I32" s="4">
        <v>100</v>
      </c>
      <c r="J32" s="4">
        <v>100</v>
      </c>
      <c r="K32" s="4">
        <v>100</v>
      </c>
    </row>
    <row r="33" spans="1:11" x14ac:dyDescent="0.2">
      <c r="A33" s="4">
        <v>31</v>
      </c>
      <c r="B33" s="4"/>
      <c r="C33" s="4"/>
      <c r="D33" s="4"/>
      <c r="E33" s="4"/>
      <c r="F33" s="4"/>
      <c r="G33" s="4"/>
      <c r="H33" s="4">
        <v>103</v>
      </c>
      <c r="I33" s="4">
        <v>103</v>
      </c>
      <c r="J33" s="4">
        <v>103</v>
      </c>
      <c r="K33" s="4">
        <v>103</v>
      </c>
    </row>
    <row r="34" spans="1:11" x14ac:dyDescent="0.2">
      <c r="A34" s="4">
        <v>32</v>
      </c>
      <c r="B34" s="4"/>
      <c r="C34" s="4"/>
      <c r="D34" s="4"/>
      <c r="E34" s="4"/>
      <c r="F34" s="4"/>
      <c r="G34" s="4"/>
      <c r="H34" s="4">
        <v>105</v>
      </c>
      <c r="I34" s="4">
        <v>105</v>
      </c>
      <c r="J34" s="4">
        <v>105</v>
      </c>
      <c r="K34" s="4">
        <v>105</v>
      </c>
    </row>
    <row r="35" spans="1:11" x14ac:dyDescent="0.2">
      <c r="A35" s="4">
        <v>33</v>
      </c>
      <c r="B35" s="4"/>
      <c r="C35" s="4"/>
      <c r="D35" s="4"/>
      <c r="E35" s="4"/>
      <c r="F35" s="4"/>
      <c r="G35" s="4"/>
      <c r="H35" s="4">
        <v>107</v>
      </c>
      <c r="I35" s="4">
        <v>107</v>
      </c>
      <c r="J35" s="4">
        <v>107</v>
      </c>
      <c r="K35" s="4">
        <v>107</v>
      </c>
    </row>
    <row r="36" spans="1:11" x14ac:dyDescent="0.2">
      <c r="A36" s="4">
        <v>34</v>
      </c>
      <c r="B36" s="4"/>
      <c r="C36" s="4"/>
      <c r="D36" s="4"/>
      <c r="E36" s="4"/>
      <c r="F36" s="4"/>
      <c r="G36" s="4"/>
      <c r="H36" s="4">
        <v>109</v>
      </c>
      <c r="I36" s="4">
        <v>109</v>
      </c>
      <c r="J36" s="4">
        <v>109</v>
      </c>
      <c r="K36" s="4">
        <v>109</v>
      </c>
    </row>
    <row r="37" spans="1:11" x14ac:dyDescent="0.2">
      <c r="A37" s="4">
        <v>35</v>
      </c>
      <c r="B37" s="4"/>
      <c r="C37" s="4"/>
      <c r="D37" s="4"/>
      <c r="E37" s="4"/>
      <c r="F37" s="4"/>
      <c r="G37" s="4"/>
      <c r="H37" s="4">
        <v>111</v>
      </c>
      <c r="I37" s="4">
        <v>111</v>
      </c>
      <c r="J37" s="4">
        <v>111</v>
      </c>
      <c r="K37" s="4">
        <v>111</v>
      </c>
    </row>
    <row r="38" spans="1:11" x14ac:dyDescent="0.2">
      <c r="A38" s="4">
        <v>36</v>
      </c>
      <c r="B38" s="4"/>
      <c r="C38" s="4"/>
      <c r="D38" s="4"/>
      <c r="E38" s="4"/>
      <c r="F38" s="4"/>
      <c r="G38" s="4"/>
      <c r="H38" s="4">
        <v>113</v>
      </c>
      <c r="I38" s="4">
        <v>113</v>
      </c>
      <c r="J38" s="4">
        <v>113</v>
      </c>
      <c r="K38" s="4">
        <v>113</v>
      </c>
    </row>
    <row r="39" spans="1:11" x14ac:dyDescent="0.2">
      <c r="A39" s="4">
        <v>37</v>
      </c>
      <c r="B39" s="4"/>
      <c r="C39" s="4"/>
      <c r="D39" s="4"/>
      <c r="E39" s="4"/>
      <c r="F39" s="4"/>
      <c r="G39" s="4"/>
      <c r="H39" s="4">
        <v>115</v>
      </c>
      <c r="I39" s="4">
        <v>115</v>
      </c>
      <c r="J39" s="4">
        <v>115</v>
      </c>
      <c r="K39" s="4">
        <v>115</v>
      </c>
    </row>
    <row r="40" spans="1:11" x14ac:dyDescent="0.2">
      <c r="A40" s="4">
        <v>38</v>
      </c>
      <c r="B40" s="4"/>
      <c r="C40" s="4"/>
      <c r="D40" s="4"/>
      <c r="E40" s="4"/>
      <c r="F40" s="4"/>
      <c r="G40" s="4"/>
      <c r="H40" s="4">
        <v>117</v>
      </c>
      <c r="I40" s="4">
        <v>117</v>
      </c>
      <c r="J40" s="4">
        <v>117</v>
      </c>
      <c r="K40" s="4">
        <v>117</v>
      </c>
    </row>
    <row r="41" spans="1:11" x14ac:dyDescent="0.2">
      <c r="A41" s="4">
        <v>39</v>
      </c>
      <c r="B41" s="4"/>
      <c r="C41" s="4"/>
      <c r="D41" s="4"/>
      <c r="E41" s="4"/>
      <c r="F41" s="4"/>
      <c r="G41" s="4"/>
      <c r="H41" s="4">
        <v>119</v>
      </c>
      <c r="I41" s="4">
        <v>119</v>
      </c>
      <c r="J41" s="4">
        <v>119</v>
      </c>
      <c r="K41" s="4">
        <v>119</v>
      </c>
    </row>
    <row r="42" spans="1:11" x14ac:dyDescent="0.2">
      <c r="A42" s="4">
        <v>40</v>
      </c>
      <c r="B42" s="4"/>
      <c r="C42" s="4"/>
      <c r="D42" s="4"/>
      <c r="E42" s="4"/>
      <c r="F42" s="4"/>
      <c r="G42" s="4"/>
      <c r="H42" s="4">
        <v>121</v>
      </c>
      <c r="I42" s="4">
        <v>121</v>
      </c>
      <c r="J42" s="4">
        <v>121</v>
      </c>
      <c r="K42" s="4">
        <v>121</v>
      </c>
    </row>
    <row r="43" spans="1:11" x14ac:dyDescent="0.2">
      <c r="A43" s="4">
        <v>41</v>
      </c>
      <c r="B43" s="4"/>
      <c r="C43" s="4"/>
      <c r="D43" s="4"/>
      <c r="E43" s="4"/>
      <c r="F43" s="4"/>
      <c r="G43" s="4"/>
      <c r="H43" s="4">
        <v>123</v>
      </c>
      <c r="I43" s="4">
        <v>123</v>
      </c>
      <c r="J43" s="4">
        <v>123</v>
      </c>
      <c r="K43" s="4">
        <v>123</v>
      </c>
    </row>
    <row r="44" spans="1:11" x14ac:dyDescent="0.2">
      <c r="A44" s="4">
        <v>42</v>
      </c>
      <c r="B44" s="4"/>
      <c r="C44" s="4"/>
      <c r="D44" s="4"/>
      <c r="E44" s="4"/>
      <c r="F44" s="4"/>
      <c r="G44" s="4"/>
      <c r="H44" s="4">
        <v>125</v>
      </c>
      <c r="I44" s="4">
        <v>125</v>
      </c>
      <c r="J44" s="4">
        <v>125</v>
      </c>
      <c r="K44" s="4">
        <v>125</v>
      </c>
    </row>
    <row r="45" spans="1:11" x14ac:dyDescent="0.2">
      <c r="A45" s="4">
        <v>43</v>
      </c>
      <c r="B45" s="4"/>
      <c r="C45" s="4"/>
      <c r="D45" s="4"/>
      <c r="E45" s="4"/>
      <c r="F45" s="4"/>
      <c r="G45" s="4"/>
      <c r="H45" s="4">
        <v>127</v>
      </c>
      <c r="I45" s="4">
        <v>127</v>
      </c>
      <c r="J45" s="4">
        <v>127</v>
      </c>
      <c r="K45" s="4">
        <v>127</v>
      </c>
    </row>
    <row r="46" spans="1:11" x14ac:dyDescent="0.2">
      <c r="A46" s="4">
        <v>44</v>
      </c>
      <c r="B46" s="4"/>
      <c r="C46" s="4"/>
      <c r="D46" s="4"/>
      <c r="E46" s="4"/>
      <c r="F46" s="4"/>
      <c r="G46" s="4"/>
      <c r="H46" s="4">
        <v>129</v>
      </c>
      <c r="I46" s="4">
        <v>129</v>
      </c>
      <c r="J46" s="4">
        <v>129</v>
      </c>
      <c r="K46" s="4">
        <v>129</v>
      </c>
    </row>
    <row r="47" spans="1:11" x14ac:dyDescent="0.2">
      <c r="A47" s="4">
        <v>45</v>
      </c>
      <c r="B47" s="4"/>
      <c r="C47" s="4"/>
      <c r="D47" s="4"/>
      <c r="E47" s="4"/>
      <c r="F47" s="4"/>
      <c r="G47" s="4"/>
      <c r="H47" s="4">
        <v>131</v>
      </c>
      <c r="I47" s="4">
        <v>131</v>
      </c>
      <c r="J47" s="4">
        <v>131</v>
      </c>
      <c r="K47" s="4">
        <v>131</v>
      </c>
    </row>
    <row r="48" spans="1:11" x14ac:dyDescent="0.2">
      <c r="A48" s="4">
        <v>46</v>
      </c>
      <c r="B48" s="4"/>
      <c r="C48" s="4"/>
      <c r="D48" s="4"/>
      <c r="E48" s="4"/>
      <c r="F48" s="4"/>
      <c r="G48" s="4"/>
      <c r="H48" s="4">
        <v>133</v>
      </c>
      <c r="I48" s="4">
        <v>133</v>
      </c>
      <c r="J48" s="4">
        <v>133</v>
      </c>
      <c r="K48" s="4">
        <v>133</v>
      </c>
    </row>
    <row r="49" spans="1:11" x14ac:dyDescent="0.2">
      <c r="A49" s="4">
        <v>47</v>
      </c>
      <c r="B49" s="4"/>
      <c r="C49" s="4"/>
      <c r="D49" s="4"/>
      <c r="E49" s="4"/>
      <c r="F49" s="4"/>
      <c r="G49" s="4"/>
      <c r="H49" s="4">
        <v>135</v>
      </c>
      <c r="I49" s="4">
        <v>135</v>
      </c>
      <c r="J49" s="4">
        <v>135</v>
      </c>
      <c r="K49" s="4">
        <v>135</v>
      </c>
    </row>
    <row r="50" spans="1:11" x14ac:dyDescent="0.2">
      <c r="A50" s="4">
        <v>48</v>
      </c>
      <c r="B50" s="4"/>
      <c r="C50" s="4"/>
      <c r="D50" s="4"/>
      <c r="E50" s="4"/>
      <c r="F50" s="4"/>
      <c r="G50" s="4"/>
      <c r="H50" s="4">
        <v>137</v>
      </c>
      <c r="I50" s="4">
        <v>137</v>
      </c>
      <c r="J50" s="4">
        <v>137</v>
      </c>
      <c r="K50" s="4">
        <v>137</v>
      </c>
    </row>
    <row r="51" spans="1:11" x14ac:dyDescent="0.2">
      <c r="A51" s="4">
        <v>49</v>
      </c>
      <c r="B51" s="4"/>
      <c r="C51" s="4"/>
      <c r="D51" s="4"/>
      <c r="E51" s="4"/>
      <c r="F51" s="4"/>
      <c r="G51" s="4"/>
      <c r="H51" s="4">
        <v>139</v>
      </c>
      <c r="I51" s="4">
        <v>139</v>
      </c>
      <c r="J51" s="4">
        <v>139</v>
      </c>
      <c r="K51" s="4">
        <v>139</v>
      </c>
    </row>
    <row r="52" spans="1:11" x14ac:dyDescent="0.2">
      <c r="A52" s="4">
        <v>50</v>
      </c>
      <c r="B52" s="4"/>
      <c r="C52" s="4"/>
      <c r="D52" s="4"/>
      <c r="E52" s="4"/>
      <c r="F52" s="4"/>
      <c r="G52" s="4"/>
      <c r="H52" s="4">
        <v>141</v>
      </c>
      <c r="I52" s="4">
        <v>141</v>
      </c>
      <c r="J52" s="4">
        <v>141</v>
      </c>
      <c r="K52" s="4">
        <v>141</v>
      </c>
    </row>
    <row r="53" spans="1:11" x14ac:dyDescent="0.2">
      <c r="A53" s="4">
        <v>51</v>
      </c>
      <c r="B53" s="4"/>
      <c r="C53" s="4"/>
      <c r="D53" s="4"/>
      <c r="E53" s="4"/>
      <c r="F53" s="4"/>
      <c r="G53" s="4"/>
      <c r="H53" s="4">
        <v>143</v>
      </c>
      <c r="I53" s="4">
        <v>143</v>
      </c>
      <c r="J53" s="4">
        <v>143</v>
      </c>
      <c r="K53" s="4">
        <v>143</v>
      </c>
    </row>
    <row r="54" spans="1:11" x14ac:dyDescent="0.2">
      <c r="A54" s="4">
        <v>52</v>
      </c>
      <c r="B54" s="4"/>
      <c r="C54" s="4"/>
      <c r="D54" s="4"/>
      <c r="E54" s="4"/>
      <c r="F54" s="4"/>
      <c r="G54" s="4"/>
      <c r="H54" s="4">
        <v>145</v>
      </c>
      <c r="I54" s="4">
        <v>145</v>
      </c>
      <c r="J54" s="4">
        <v>145</v>
      </c>
      <c r="K54" s="4">
        <v>145</v>
      </c>
    </row>
    <row r="55" spans="1:11" x14ac:dyDescent="0.2">
      <c r="A55" s="4">
        <v>53</v>
      </c>
      <c r="B55" s="4"/>
      <c r="C55" s="4"/>
      <c r="D55" s="4"/>
      <c r="E55" s="4"/>
      <c r="F55" s="4"/>
      <c r="G55" s="4"/>
      <c r="H55" s="4">
        <v>147</v>
      </c>
      <c r="I55" s="4">
        <v>147</v>
      </c>
      <c r="J55" s="4">
        <v>147</v>
      </c>
      <c r="K55" s="4">
        <v>147</v>
      </c>
    </row>
    <row r="56" spans="1:11" x14ac:dyDescent="0.2">
      <c r="A56" s="4">
        <v>54</v>
      </c>
      <c r="B56" s="4"/>
      <c r="C56" s="4"/>
      <c r="D56" s="4"/>
      <c r="E56" s="4"/>
      <c r="F56" s="4"/>
      <c r="G56" s="4"/>
      <c r="H56" s="4">
        <v>149</v>
      </c>
      <c r="I56" s="4">
        <v>149</v>
      </c>
      <c r="J56" s="4">
        <v>149</v>
      </c>
      <c r="K56" s="4">
        <v>149</v>
      </c>
    </row>
    <row r="57" spans="1:11" x14ac:dyDescent="0.2">
      <c r="A57" s="4">
        <v>55</v>
      </c>
      <c r="B57" s="4"/>
      <c r="C57" s="4"/>
      <c r="D57" s="4"/>
      <c r="E57" s="4"/>
      <c r="F57" s="4"/>
      <c r="G57" s="4"/>
      <c r="H57" s="4">
        <v>151</v>
      </c>
      <c r="I57" s="4">
        <v>151</v>
      </c>
      <c r="J57" s="4">
        <v>151</v>
      </c>
      <c r="K57" s="4">
        <v>151</v>
      </c>
    </row>
    <row r="58" spans="1:11" x14ac:dyDescent="0.2">
      <c r="A58" s="4">
        <v>56</v>
      </c>
      <c r="B58" s="4"/>
      <c r="C58" s="4"/>
      <c r="D58" s="4"/>
      <c r="E58" s="4"/>
      <c r="F58" s="4"/>
      <c r="G58" s="4"/>
      <c r="H58" s="4">
        <v>153</v>
      </c>
      <c r="I58" s="4">
        <v>153</v>
      </c>
      <c r="J58" s="4">
        <v>153</v>
      </c>
      <c r="K58" s="4">
        <v>153</v>
      </c>
    </row>
    <row r="59" spans="1:11" x14ac:dyDescent="0.2">
      <c r="A59" s="4">
        <v>57</v>
      </c>
      <c r="B59" s="4"/>
      <c r="C59" s="4"/>
      <c r="D59" s="4"/>
      <c r="E59" s="4"/>
      <c r="F59" s="4"/>
      <c r="G59" s="4"/>
      <c r="H59" s="4">
        <v>155</v>
      </c>
      <c r="I59" s="4">
        <v>155</v>
      </c>
      <c r="J59" s="4">
        <v>155</v>
      </c>
      <c r="K59" s="4">
        <v>155</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6">
    <tabColor rgb="FF008000"/>
  </sheetPr>
  <dimension ref="A1:V40"/>
  <sheetViews>
    <sheetView workbookViewId="0">
      <selection activeCell="M8" sqref="M8:V9"/>
    </sheetView>
  </sheetViews>
  <sheetFormatPr defaultRowHeight="12.75" x14ac:dyDescent="0.2"/>
  <cols>
    <col min="1" max="16384" width="9.140625" style="1"/>
  </cols>
  <sheetData>
    <row r="1" spans="1:22" x14ac:dyDescent="0.2">
      <c r="A1" s="4" t="s">
        <v>51</v>
      </c>
      <c r="B1" s="4" t="s">
        <v>52</v>
      </c>
      <c r="C1" s="4" t="s">
        <v>53</v>
      </c>
      <c r="D1" s="4" t="s">
        <v>54</v>
      </c>
      <c r="E1" s="4" t="s">
        <v>55</v>
      </c>
      <c r="F1" s="4" t="s">
        <v>56</v>
      </c>
      <c r="G1" s="4" t="s">
        <v>57</v>
      </c>
      <c r="H1" s="4" t="s">
        <v>58</v>
      </c>
      <c r="I1" s="4" t="s">
        <v>59</v>
      </c>
      <c r="J1" s="4" t="s">
        <v>60</v>
      </c>
      <c r="K1" s="4" t="s">
        <v>61</v>
      </c>
      <c r="L1" s="4" t="s">
        <v>62</v>
      </c>
      <c r="M1" s="2" t="s">
        <v>52</v>
      </c>
      <c r="N1" s="2" t="s">
        <v>53</v>
      </c>
      <c r="O1" s="2" t="s">
        <v>54</v>
      </c>
      <c r="P1" s="2" t="s">
        <v>55</v>
      </c>
      <c r="Q1" s="2" t="s">
        <v>56</v>
      </c>
      <c r="R1" s="2" t="s">
        <v>57</v>
      </c>
      <c r="S1" s="2" t="s">
        <v>58</v>
      </c>
      <c r="T1" s="2" t="s">
        <v>59</v>
      </c>
      <c r="U1" s="2" t="s">
        <v>60</v>
      </c>
      <c r="V1" s="2" t="s">
        <v>61</v>
      </c>
    </row>
    <row r="2" spans="1:22" x14ac:dyDescent="0.2">
      <c r="A2" s="4">
        <v>0</v>
      </c>
      <c r="B2" s="4">
        <v>50</v>
      </c>
      <c r="C2" s="4">
        <v>50</v>
      </c>
      <c r="D2" s="4">
        <v>50</v>
      </c>
      <c r="E2" s="4">
        <v>50</v>
      </c>
      <c r="F2" s="4">
        <v>50</v>
      </c>
      <c r="G2" s="4">
        <v>50</v>
      </c>
      <c r="H2" s="4">
        <v>50</v>
      </c>
      <c r="I2" s="4">
        <v>50</v>
      </c>
      <c r="J2" s="4">
        <v>50</v>
      </c>
      <c r="K2" s="4">
        <v>50</v>
      </c>
      <c r="L2" s="4">
        <v>1</v>
      </c>
      <c r="M2" s="4">
        <v>13</v>
      </c>
      <c r="N2" s="4">
        <v>12</v>
      </c>
      <c r="O2" s="4">
        <v>13</v>
      </c>
      <c r="P2" s="4">
        <v>13</v>
      </c>
      <c r="Q2" s="4">
        <v>13</v>
      </c>
      <c r="R2" s="4">
        <v>12</v>
      </c>
      <c r="S2" s="4">
        <v>14</v>
      </c>
      <c r="T2" s="4">
        <v>13</v>
      </c>
      <c r="U2" s="4">
        <v>13</v>
      </c>
      <c r="V2" s="4">
        <v>13</v>
      </c>
    </row>
    <row r="3" spans="1:22" x14ac:dyDescent="0.2">
      <c r="A3" s="4">
        <v>1</v>
      </c>
      <c r="B3" s="4">
        <v>50</v>
      </c>
      <c r="C3" s="4">
        <v>50</v>
      </c>
      <c r="D3" s="4">
        <v>50</v>
      </c>
      <c r="E3" s="4">
        <v>50</v>
      </c>
      <c r="F3" s="4">
        <v>50</v>
      </c>
      <c r="G3" s="4">
        <v>50</v>
      </c>
      <c r="H3" s="4">
        <v>50</v>
      </c>
      <c r="I3" s="4">
        <v>50</v>
      </c>
      <c r="J3" s="4">
        <v>50</v>
      </c>
      <c r="K3" s="4">
        <v>50</v>
      </c>
      <c r="L3" s="4">
        <v>2</v>
      </c>
      <c r="M3" s="4">
        <v>16</v>
      </c>
      <c r="N3" s="4">
        <v>15</v>
      </c>
      <c r="O3" s="4">
        <v>15</v>
      </c>
      <c r="P3" s="4">
        <v>15</v>
      </c>
      <c r="Q3" s="4">
        <v>15</v>
      </c>
      <c r="R3" s="4">
        <v>14</v>
      </c>
      <c r="S3" s="4">
        <v>16</v>
      </c>
      <c r="T3" s="4">
        <v>15</v>
      </c>
      <c r="U3" s="4">
        <v>16</v>
      </c>
      <c r="V3" s="4">
        <v>16</v>
      </c>
    </row>
    <row r="4" spans="1:22" x14ac:dyDescent="0.2">
      <c r="A4" s="4">
        <v>2</v>
      </c>
      <c r="B4" s="4">
        <v>50</v>
      </c>
      <c r="C4" s="4">
        <v>50</v>
      </c>
      <c r="D4" s="4">
        <v>50</v>
      </c>
      <c r="E4" s="4">
        <v>50</v>
      </c>
      <c r="F4" s="4">
        <v>50</v>
      </c>
      <c r="G4" s="4">
        <v>50</v>
      </c>
      <c r="H4" s="4">
        <v>50</v>
      </c>
      <c r="I4" s="4">
        <v>50</v>
      </c>
      <c r="J4" s="4">
        <v>50</v>
      </c>
      <c r="K4" s="4">
        <v>50</v>
      </c>
      <c r="L4" s="4"/>
      <c r="M4" s="4"/>
      <c r="N4" s="4"/>
      <c r="O4" s="4"/>
      <c r="P4" s="4"/>
      <c r="Q4" s="4"/>
      <c r="R4" s="4"/>
      <c r="S4" s="4"/>
      <c r="T4" s="4"/>
      <c r="U4" s="4"/>
      <c r="V4" s="4"/>
    </row>
    <row r="5" spans="1:22" x14ac:dyDescent="0.2">
      <c r="A5" s="4">
        <v>3</v>
      </c>
      <c r="B5" s="4">
        <v>53</v>
      </c>
      <c r="C5" s="4">
        <v>53</v>
      </c>
      <c r="D5" s="4">
        <v>53</v>
      </c>
      <c r="E5" s="4">
        <v>53</v>
      </c>
      <c r="F5" s="4">
        <v>53</v>
      </c>
      <c r="G5" s="4">
        <v>53</v>
      </c>
      <c r="H5" s="4">
        <v>53</v>
      </c>
      <c r="I5" s="4">
        <v>53</v>
      </c>
      <c r="J5" s="4">
        <v>53</v>
      </c>
      <c r="K5" s="4">
        <v>53</v>
      </c>
    </row>
    <row r="6" spans="1:22" x14ac:dyDescent="0.2">
      <c r="A6" s="4">
        <v>4</v>
      </c>
      <c r="B6" s="4">
        <v>56</v>
      </c>
      <c r="C6" s="4">
        <v>56</v>
      </c>
      <c r="D6" s="4">
        <v>56</v>
      </c>
      <c r="E6" s="4">
        <v>56</v>
      </c>
      <c r="F6" s="4">
        <v>56</v>
      </c>
      <c r="G6" s="4">
        <v>56</v>
      </c>
      <c r="H6" s="4">
        <v>56</v>
      </c>
      <c r="I6" s="4">
        <v>56</v>
      </c>
      <c r="J6" s="4">
        <v>56</v>
      </c>
      <c r="K6" s="4">
        <v>56</v>
      </c>
    </row>
    <row r="7" spans="1:22" x14ac:dyDescent="0.2">
      <c r="A7" s="4">
        <v>5</v>
      </c>
      <c r="B7" s="4">
        <v>58</v>
      </c>
      <c r="C7" s="4">
        <v>58</v>
      </c>
      <c r="D7" s="4">
        <v>58</v>
      </c>
      <c r="E7" s="4">
        <v>58</v>
      </c>
      <c r="F7" s="4">
        <v>58</v>
      </c>
      <c r="G7" s="4">
        <v>58</v>
      </c>
      <c r="H7" s="4">
        <v>58</v>
      </c>
      <c r="I7" s="4">
        <v>58</v>
      </c>
      <c r="J7" s="4">
        <v>58</v>
      </c>
      <c r="K7" s="4">
        <v>58</v>
      </c>
    </row>
    <row r="8" spans="1:22" x14ac:dyDescent="0.2">
      <c r="A8" s="4">
        <v>6</v>
      </c>
      <c r="B8" s="4">
        <v>61</v>
      </c>
      <c r="C8" s="4">
        <v>61</v>
      </c>
      <c r="D8" s="4">
        <v>61</v>
      </c>
      <c r="E8" s="4">
        <v>61</v>
      </c>
      <c r="F8" s="4">
        <v>61</v>
      </c>
      <c r="G8" s="4">
        <v>61</v>
      </c>
      <c r="H8" s="4">
        <v>61</v>
      </c>
      <c r="I8" s="4">
        <v>61</v>
      </c>
      <c r="J8" s="4">
        <v>61</v>
      </c>
      <c r="K8" s="4">
        <v>61</v>
      </c>
      <c r="M8" s="4"/>
      <c r="N8" s="4"/>
      <c r="O8" s="4"/>
      <c r="P8" s="4"/>
      <c r="Q8" s="4"/>
      <c r="R8" s="4"/>
      <c r="S8" s="4"/>
      <c r="T8" s="4"/>
      <c r="U8" s="4"/>
      <c r="V8" s="4"/>
    </row>
    <row r="9" spans="1:22" x14ac:dyDescent="0.2">
      <c r="A9" s="4">
        <v>7</v>
      </c>
      <c r="B9" s="4">
        <v>64</v>
      </c>
      <c r="C9" s="4">
        <v>64</v>
      </c>
      <c r="D9" s="4">
        <v>64</v>
      </c>
      <c r="E9" s="4">
        <v>64</v>
      </c>
      <c r="F9" s="4">
        <v>64</v>
      </c>
      <c r="G9" s="4">
        <v>64</v>
      </c>
      <c r="H9" s="4">
        <v>64</v>
      </c>
      <c r="I9" s="4">
        <v>64</v>
      </c>
      <c r="J9" s="4">
        <v>64</v>
      </c>
      <c r="K9" s="4">
        <v>64</v>
      </c>
      <c r="M9" s="4"/>
      <c r="N9" s="4"/>
      <c r="O9" s="4"/>
      <c r="P9" s="4"/>
      <c r="Q9" s="4"/>
      <c r="R9" s="4"/>
      <c r="S9" s="4"/>
      <c r="T9" s="4"/>
      <c r="U9" s="4"/>
      <c r="V9" s="4"/>
    </row>
    <row r="10" spans="1:22" x14ac:dyDescent="0.2">
      <c r="A10" s="4">
        <v>8</v>
      </c>
      <c r="B10" s="4">
        <v>66</v>
      </c>
      <c r="C10" s="4">
        <v>66</v>
      </c>
      <c r="D10" s="4">
        <v>66</v>
      </c>
      <c r="E10" s="4">
        <v>66</v>
      </c>
      <c r="F10" s="4">
        <v>66</v>
      </c>
      <c r="G10" s="4">
        <v>66</v>
      </c>
      <c r="H10" s="4">
        <v>66</v>
      </c>
      <c r="I10" s="4">
        <v>66</v>
      </c>
      <c r="J10" s="4">
        <v>66</v>
      </c>
      <c r="K10" s="4">
        <v>66</v>
      </c>
    </row>
    <row r="11" spans="1:22" x14ac:dyDescent="0.2">
      <c r="A11" s="4">
        <v>9</v>
      </c>
      <c r="B11" s="4">
        <v>69</v>
      </c>
      <c r="C11" s="4">
        <v>69</v>
      </c>
      <c r="D11" s="4">
        <v>69</v>
      </c>
      <c r="E11" s="4">
        <v>69</v>
      </c>
      <c r="F11" s="4">
        <v>69</v>
      </c>
      <c r="G11" s="4">
        <v>69</v>
      </c>
      <c r="H11" s="4">
        <v>69</v>
      </c>
      <c r="I11" s="4">
        <v>69</v>
      </c>
      <c r="J11" s="4">
        <v>69</v>
      </c>
      <c r="K11" s="4">
        <v>69</v>
      </c>
    </row>
    <row r="12" spans="1:22" x14ac:dyDescent="0.2">
      <c r="A12" s="4">
        <v>10</v>
      </c>
      <c r="B12" s="4">
        <v>72</v>
      </c>
      <c r="C12" s="4">
        <v>72</v>
      </c>
      <c r="D12" s="4">
        <v>72</v>
      </c>
      <c r="E12" s="4">
        <v>72</v>
      </c>
      <c r="F12" s="4">
        <v>72</v>
      </c>
      <c r="G12" s="4">
        <v>72</v>
      </c>
      <c r="H12" s="4">
        <v>72</v>
      </c>
      <c r="I12" s="4">
        <v>72</v>
      </c>
      <c r="J12" s="4">
        <v>72</v>
      </c>
      <c r="K12" s="4">
        <v>72</v>
      </c>
    </row>
    <row r="13" spans="1:22" x14ac:dyDescent="0.2">
      <c r="A13" s="4">
        <v>11</v>
      </c>
      <c r="B13" s="4">
        <v>75</v>
      </c>
      <c r="C13" s="4">
        <v>75</v>
      </c>
      <c r="D13" s="4">
        <v>75</v>
      </c>
      <c r="E13" s="4">
        <v>75</v>
      </c>
      <c r="F13" s="4">
        <v>75</v>
      </c>
      <c r="G13" s="4">
        <v>75</v>
      </c>
      <c r="H13" s="4">
        <v>75</v>
      </c>
      <c r="I13" s="4">
        <v>75</v>
      </c>
      <c r="J13" s="4">
        <v>75</v>
      </c>
      <c r="K13" s="4">
        <v>75</v>
      </c>
    </row>
    <row r="14" spans="1:22" x14ac:dyDescent="0.2">
      <c r="A14" s="4">
        <v>12</v>
      </c>
      <c r="B14" s="4">
        <v>77</v>
      </c>
      <c r="C14" s="4">
        <v>77</v>
      </c>
      <c r="D14" s="4">
        <v>77</v>
      </c>
      <c r="E14" s="4">
        <v>77</v>
      </c>
      <c r="F14" s="4">
        <v>77</v>
      </c>
      <c r="G14" s="4">
        <v>77</v>
      </c>
      <c r="H14" s="4">
        <v>77</v>
      </c>
      <c r="I14" s="4">
        <v>77</v>
      </c>
      <c r="J14" s="4">
        <v>77</v>
      </c>
      <c r="K14" s="4">
        <v>77</v>
      </c>
    </row>
    <row r="15" spans="1:22" x14ac:dyDescent="0.2">
      <c r="A15" s="4">
        <v>13</v>
      </c>
      <c r="B15" s="4">
        <v>80</v>
      </c>
      <c r="C15" s="4">
        <v>80</v>
      </c>
      <c r="D15" s="4">
        <v>80</v>
      </c>
      <c r="E15" s="4">
        <v>80</v>
      </c>
      <c r="F15" s="4">
        <v>80</v>
      </c>
      <c r="G15" s="4">
        <v>80</v>
      </c>
      <c r="H15" s="4">
        <v>80</v>
      </c>
      <c r="I15" s="4">
        <v>80</v>
      </c>
      <c r="J15" s="4">
        <v>80</v>
      </c>
      <c r="K15" s="4">
        <v>80</v>
      </c>
    </row>
    <row r="16" spans="1:22" x14ac:dyDescent="0.2">
      <c r="A16" s="4">
        <v>14</v>
      </c>
      <c r="B16" s="4">
        <v>83</v>
      </c>
      <c r="C16" s="4">
        <v>83</v>
      </c>
      <c r="D16" s="4">
        <v>83</v>
      </c>
      <c r="E16" s="4">
        <v>83</v>
      </c>
      <c r="F16" s="4">
        <v>83</v>
      </c>
      <c r="G16" s="4">
        <v>83</v>
      </c>
      <c r="H16" s="4">
        <v>83</v>
      </c>
      <c r="I16" s="4">
        <v>83</v>
      </c>
      <c r="J16" s="4">
        <v>83</v>
      </c>
      <c r="K16" s="4">
        <v>83</v>
      </c>
    </row>
    <row r="17" spans="1:11" x14ac:dyDescent="0.2">
      <c r="A17" s="4">
        <v>15</v>
      </c>
      <c r="B17" s="4">
        <v>86</v>
      </c>
      <c r="C17" s="4">
        <v>86</v>
      </c>
      <c r="D17" s="4">
        <v>86</v>
      </c>
      <c r="E17" s="4">
        <v>86</v>
      </c>
      <c r="F17" s="4">
        <v>86</v>
      </c>
      <c r="G17" s="4">
        <v>86</v>
      </c>
      <c r="H17" s="4">
        <v>86</v>
      </c>
      <c r="I17" s="4">
        <v>86</v>
      </c>
      <c r="J17" s="4">
        <v>86</v>
      </c>
      <c r="K17" s="4">
        <v>86</v>
      </c>
    </row>
    <row r="18" spans="1:11" x14ac:dyDescent="0.2">
      <c r="A18" s="4">
        <v>16</v>
      </c>
      <c r="B18" s="4">
        <v>88</v>
      </c>
      <c r="C18" s="4">
        <v>88</v>
      </c>
      <c r="D18" s="4">
        <v>88</v>
      </c>
      <c r="E18" s="4">
        <v>88</v>
      </c>
      <c r="F18" s="4">
        <v>88</v>
      </c>
      <c r="G18" s="4">
        <v>88</v>
      </c>
      <c r="H18" s="4">
        <v>88</v>
      </c>
      <c r="I18" s="4">
        <v>88</v>
      </c>
      <c r="J18" s="4">
        <v>88</v>
      </c>
      <c r="K18" s="4">
        <v>88</v>
      </c>
    </row>
    <row r="19" spans="1:11" x14ac:dyDescent="0.2">
      <c r="A19" s="4">
        <v>17</v>
      </c>
      <c r="B19" s="4">
        <v>91</v>
      </c>
      <c r="C19" s="4">
        <v>91</v>
      </c>
      <c r="D19" s="4">
        <v>91</v>
      </c>
      <c r="E19" s="4">
        <v>91</v>
      </c>
      <c r="F19" s="4">
        <v>91</v>
      </c>
      <c r="G19" s="4">
        <v>91</v>
      </c>
      <c r="H19" s="4">
        <v>91</v>
      </c>
      <c r="I19" s="4">
        <v>91</v>
      </c>
      <c r="J19" s="4">
        <v>91</v>
      </c>
      <c r="K19" s="4">
        <v>91</v>
      </c>
    </row>
    <row r="20" spans="1:11" x14ac:dyDescent="0.2">
      <c r="A20" s="4">
        <v>18</v>
      </c>
      <c r="B20" s="4">
        <v>94</v>
      </c>
      <c r="C20" s="4">
        <v>94</v>
      </c>
      <c r="D20" s="4">
        <v>94</v>
      </c>
      <c r="E20" s="4">
        <v>94</v>
      </c>
      <c r="F20" s="4">
        <v>94</v>
      </c>
      <c r="G20" s="4">
        <v>94</v>
      </c>
      <c r="H20" s="4">
        <v>94</v>
      </c>
      <c r="I20" s="4">
        <v>94</v>
      </c>
      <c r="J20" s="4">
        <v>94</v>
      </c>
      <c r="K20" s="4">
        <v>94</v>
      </c>
    </row>
    <row r="21" spans="1:11" x14ac:dyDescent="0.2">
      <c r="A21" s="4">
        <v>19</v>
      </c>
      <c r="B21" s="4">
        <v>96</v>
      </c>
      <c r="C21" s="4">
        <v>96</v>
      </c>
      <c r="D21" s="4">
        <v>96</v>
      </c>
      <c r="E21" s="4">
        <v>96</v>
      </c>
      <c r="F21" s="4">
        <v>96</v>
      </c>
      <c r="G21" s="4">
        <v>96</v>
      </c>
      <c r="H21" s="4">
        <v>96</v>
      </c>
      <c r="I21" s="4">
        <v>96</v>
      </c>
      <c r="J21" s="4">
        <v>96</v>
      </c>
      <c r="K21" s="4">
        <v>96</v>
      </c>
    </row>
    <row r="22" spans="1:11" x14ac:dyDescent="0.2">
      <c r="A22" s="4">
        <v>20</v>
      </c>
      <c r="B22" s="4">
        <v>100</v>
      </c>
      <c r="C22" s="4">
        <v>100</v>
      </c>
      <c r="D22" s="4">
        <v>100</v>
      </c>
      <c r="E22" s="4">
        <v>100</v>
      </c>
      <c r="F22" s="4">
        <v>100</v>
      </c>
      <c r="G22" s="4">
        <v>100</v>
      </c>
      <c r="H22" s="4">
        <v>100</v>
      </c>
      <c r="I22" s="4">
        <v>100</v>
      </c>
      <c r="J22" s="4">
        <v>100</v>
      </c>
      <c r="K22" s="4">
        <v>100</v>
      </c>
    </row>
    <row r="23" spans="1:11" x14ac:dyDescent="0.2">
      <c r="A23" s="4">
        <v>21</v>
      </c>
      <c r="B23" s="4">
        <v>104</v>
      </c>
      <c r="C23" s="4">
        <v>104</v>
      </c>
      <c r="D23" s="4">
        <v>104</v>
      </c>
      <c r="E23" s="4">
        <v>104</v>
      </c>
      <c r="F23" s="4">
        <v>104</v>
      </c>
      <c r="G23" s="4">
        <v>104</v>
      </c>
      <c r="H23" s="4">
        <v>104</v>
      </c>
      <c r="I23" s="4">
        <v>104</v>
      </c>
      <c r="J23" s="4">
        <v>104</v>
      </c>
      <c r="K23" s="4">
        <v>104</v>
      </c>
    </row>
    <row r="24" spans="1:11" x14ac:dyDescent="0.2">
      <c r="A24" s="4">
        <v>22</v>
      </c>
      <c r="B24" s="4">
        <v>106</v>
      </c>
      <c r="C24" s="4">
        <v>106</v>
      </c>
      <c r="D24" s="4">
        <v>106</v>
      </c>
      <c r="E24" s="4">
        <v>106</v>
      </c>
      <c r="F24" s="4">
        <v>106</v>
      </c>
      <c r="G24" s="4">
        <v>106</v>
      </c>
      <c r="H24" s="4">
        <v>106</v>
      </c>
      <c r="I24" s="4">
        <v>106</v>
      </c>
      <c r="J24" s="4">
        <v>106</v>
      </c>
      <c r="K24" s="4">
        <v>106</v>
      </c>
    </row>
    <row r="25" spans="1:11" x14ac:dyDescent="0.2">
      <c r="A25" s="4">
        <v>23</v>
      </c>
      <c r="B25" s="4">
        <v>109</v>
      </c>
      <c r="C25" s="4">
        <v>109</v>
      </c>
      <c r="D25" s="4">
        <v>109</v>
      </c>
      <c r="E25" s="4">
        <v>109</v>
      </c>
      <c r="F25" s="4">
        <v>109</v>
      </c>
      <c r="G25" s="4">
        <v>109</v>
      </c>
      <c r="H25" s="4">
        <v>109</v>
      </c>
      <c r="I25" s="4">
        <v>109</v>
      </c>
      <c r="J25" s="4">
        <v>109</v>
      </c>
      <c r="K25" s="4">
        <v>109</v>
      </c>
    </row>
    <row r="26" spans="1:11" x14ac:dyDescent="0.2">
      <c r="A26" s="4">
        <v>24</v>
      </c>
      <c r="B26" s="4">
        <v>112</v>
      </c>
      <c r="C26" s="4">
        <v>112</v>
      </c>
      <c r="D26" s="4">
        <v>112</v>
      </c>
      <c r="E26" s="4">
        <v>112</v>
      </c>
      <c r="F26" s="4">
        <v>112</v>
      </c>
      <c r="G26" s="4">
        <v>112</v>
      </c>
      <c r="H26" s="4">
        <v>112</v>
      </c>
      <c r="I26" s="4">
        <v>112</v>
      </c>
      <c r="J26" s="4">
        <v>112</v>
      </c>
      <c r="K26" s="4">
        <v>112</v>
      </c>
    </row>
    <row r="27" spans="1:11" x14ac:dyDescent="0.2">
      <c r="A27" s="4">
        <v>25</v>
      </c>
      <c r="B27" s="4">
        <v>115</v>
      </c>
      <c r="C27" s="4">
        <v>115</v>
      </c>
      <c r="D27" s="4">
        <v>115</v>
      </c>
      <c r="E27" s="4">
        <v>115</v>
      </c>
      <c r="F27" s="4">
        <v>115</v>
      </c>
      <c r="G27" s="4">
        <v>115</v>
      </c>
      <c r="H27" s="4">
        <v>115</v>
      </c>
      <c r="I27" s="4">
        <v>115</v>
      </c>
      <c r="J27" s="4">
        <v>115</v>
      </c>
      <c r="K27" s="4">
        <v>115</v>
      </c>
    </row>
    <row r="28" spans="1:11" x14ac:dyDescent="0.2">
      <c r="A28" s="4">
        <v>26</v>
      </c>
      <c r="B28" s="4">
        <v>117</v>
      </c>
      <c r="C28" s="4">
        <v>117</v>
      </c>
      <c r="D28" s="4">
        <v>117</v>
      </c>
      <c r="E28" s="4">
        <v>117</v>
      </c>
      <c r="F28" s="4">
        <v>117</v>
      </c>
      <c r="G28" s="4">
        <v>117</v>
      </c>
      <c r="H28" s="4">
        <v>117</v>
      </c>
      <c r="I28" s="4">
        <v>117</v>
      </c>
      <c r="J28" s="4">
        <v>117</v>
      </c>
      <c r="K28" s="4">
        <v>117</v>
      </c>
    </row>
    <row r="29" spans="1:11" x14ac:dyDescent="0.2">
      <c r="A29" s="4">
        <v>27</v>
      </c>
      <c r="B29" s="4">
        <v>120</v>
      </c>
      <c r="C29" s="4">
        <v>120</v>
      </c>
      <c r="D29" s="4">
        <v>120</v>
      </c>
      <c r="E29" s="4">
        <v>120</v>
      </c>
      <c r="F29" s="4">
        <v>120</v>
      </c>
      <c r="G29" s="4">
        <v>120</v>
      </c>
      <c r="H29" s="4">
        <v>120</v>
      </c>
      <c r="I29" s="4">
        <v>120</v>
      </c>
      <c r="J29" s="4">
        <v>120</v>
      </c>
      <c r="K29" s="4">
        <v>120</v>
      </c>
    </row>
    <row r="30" spans="1:11" x14ac:dyDescent="0.2">
      <c r="A30" s="4">
        <v>28</v>
      </c>
      <c r="B30" s="4">
        <v>123</v>
      </c>
      <c r="C30" s="4">
        <v>123</v>
      </c>
      <c r="D30" s="4">
        <v>123</v>
      </c>
      <c r="E30" s="4">
        <v>123</v>
      </c>
      <c r="F30" s="4">
        <v>123</v>
      </c>
      <c r="G30" s="4">
        <v>123</v>
      </c>
      <c r="H30" s="4">
        <v>123</v>
      </c>
      <c r="I30" s="4">
        <v>123</v>
      </c>
      <c r="J30" s="4">
        <v>123</v>
      </c>
      <c r="K30" s="4">
        <v>123</v>
      </c>
    </row>
    <row r="31" spans="1:11" x14ac:dyDescent="0.2">
      <c r="A31" s="4">
        <v>29</v>
      </c>
      <c r="B31" s="4">
        <v>125</v>
      </c>
      <c r="C31" s="4">
        <v>125</v>
      </c>
      <c r="D31" s="4">
        <v>125</v>
      </c>
      <c r="E31" s="4">
        <v>125</v>
      </c>
      <c r="F31" s="4">
        <v>125</v>
      </c>
      <c r="G31" s="4">
        <v>125</v>
      </c>
      <c r="H31" s="4">
        <v>125</v>
      </c>
      <c r="I31" s="4">
        <v>125</v>
      </c>
      <c r="J31" s="4">
        <v>125</v>
      </c>
      <c r="K31" s="4">
        <v>125</v>
      </c>
    </row>
    <row r="32" spans="1:11" x14ac:dyDescent="0.2">
      <c r="A32" s="4">
        <v>30</v>
      </c>
      <c r="B32" s="4">
        <v>128</v>
      </c>
      <c r="C32" s="4">
        <v>128</v>
      </c>
      <c r="D32" s="4">
        <v>128</v>
      </c>
      <c r="E32" s="4">
        <v>128</v>
      </c>
      <c r="F32" s="4">
        <v>128</v>
      </c>
      <c r="G32" s="4">
        <v>128</v>
      </c>
      <c r="H32" s="4">
        <v>128</v>
      </c>
      <c r="I32" s="4">
        <v>128</v>
      </c>
      <c r="J32" s="4">
        <v>128</v>
      </c>
      <c r="K32" s="4">
        <v>128</v>
      </c>
    </row>
    <row r="33" spans="1:11" x14ac:dyDescent="0.2">
      <c r="A33" s="4">
        <v>31</v>
      </c>
      <c r="B33" s="4">
        <v>131</v>
      </c>
      <c r="C33" s="4">
        <v>131</v>
      </c>
      <c r="D33" s="4">
        <v>131</v>
      </c>
      <c r="E33" s="4">
        <v>131</v>
      </c>
      <c r="F33" s="4">
        <v>131</v>
      </c>
      <c r="G33" s="4">
        <v>131</v>
      </c>
      <c r="H33" s="4">
        <v>131</v>
      </c>
      <c r="I33" s="4">
        <v>131</v>
      </c>
      <c r="J33" s="4">
        <v>131</v>
      </c>
      <c r="K33" s="4">
        <v>131</v>
      </c>
    </row>
    <row r="34" spans="1:11" x14ac:dyDescent="0.2">
      <c r="A34" s="4">
        <v>32</v>
      </c>
      <c r="B34" s="4">
        <v>134</v>
      </c>
      <c r="C34" s="4">
        <v>134</v>
      </c>
      <c r="D34" s="4">
        <v>134</v>
      </c>
      <c r="E34" s="4">
        <v>134</v>
      </c>
      <c r="F34" s="4">
        <v>134</v>
      </c>
      <c r="G34" s="4">
        <v>134</v>
      </c>
      <c r="H34" s="4">
        <v>134</v>
      </c>
      <c r="I34" s="4">
        <v>134</v>
      </c>
      <c r="J34" s="4">
        <v>134</v>
      </c>
      <c r="K34" s="4">
        <v>134</v>
      </c>
    </row>
    <row r="35" spans="1:11" x14ac:dyDescent="0.2">
      <c r="A35" s="4">
        <v>33</v>
      </c>
      <c r="B35" s="4">
        <v>136</v>
      </c>
      <c r="C35" s="4">
        <v>136</v>
      </c>
      <c r="D35" s="4">
        <v>136</v>
      </c>
      <c r="E35" s="4">
        <v>136</v>
      </c>
      <c r="F35" s="4">
        <v>136</v>
      </c>
      <c r="G35" s="4">
        <v>136</v>
      </c>
      <c r="H35" s="4">
        <v>136</v>
      </c>
      <c r="I35" s="4">
        <v>136</v>
      </c>
      <c r="J35" s="4">
        <v>136</v>
      </c>
      <c r="K35" s="4">
        <v>136</v>
      </c>
    </row>
    <row r="36" spans="1:11" x14ac:dyDescent="0.2">
      <c r="A36" s="4">
        <v>34</v>
      </c>
      <c r="B36" s="4">
        <v>139</v>
      </c>
      <c r="C36" s="4">
        <v>139</v>
      </c>
      <c r="D36" s="4">
        <v>139</v>
      </c>
      <c r="E36" s="4">
        <v>139</v>
      </c>
      <c r="F36" s="4">
        <v>139</v>
      </c>
      <c r="G36" s="4">
        <v>139</v>
      </c>
      <c r="H36" s="4">
        <v>139</v>
      </c>
      <c r="I36" s="4">
        <v>139</v>
      </c>
      <c r="J36" s="4">
        <v>139</v>
      </c>
      <c r="K36" s="4">
        <v>139</v>
      </c>
    </row>
    <row r="37" spans="1:11" x14ac:dyDescent="0.2">
      <c r="A37" s="4">
        <v>35</v>
      </c>
      <c r="B37" s="4">
        <v>142</v>
      </c>
      <c r="C37" s="4">
        <v>142</v>
      </c>
      <c r="D37" s="4">
        <v>142</v>
      </c>
      <c r="E37" s="4">
        <v>142</v>
      </c>
      <c r="F37" s="4">
        <v>142</v>
      </c>
      <c r="G37" s="4">
        <v>142</v>
      </c>
      <c r="H37" s="4">
        <v>142</v>
      </c>
      <c r="I37" s="4">
        <v>142</v>
      </c>
      <c r="J37" s="4">
        <v>142</v>
      </c>
      <c r="K37" s="4">
        <v>142</v>
      </c>
    </row>
    <row r="38" spans="1:11" x14ac:dyDescent="0.2">
      <c r="A38" s="4">
        <v>36</v>
      </c>
      <c r="B38" s="4">
        <v>145</v>
      </c>
      <c r="C38" s="4">
        <v>145</v>
      </c>
      <c r="D38" s="4">
        <v>145</v>
      </c>
      <c r="E38" s="4">
        <v>145</v>
      </c>
      <c r="F38" s="4">
        <v>145</v>
      </c>
      <c r="G38" s="4">
        <v>145</v>
      </c>
      <c r="H38" s="4">
        <v>145</v>
      </c>
      <c r="I38" s="4">
        <v>145</v>
      </c>
      <c r="J38" s="4">
        <v>145</v>
      </c>
      <c r="K38" s="4">
        <v>145</v>
      </c>
    </row>
    <row r="39" spans="1:11" x14ac:dyDescent="0.2">
      <c r="A39" s="4">
        <v>37</v>
      </c>
      <c r="B39" s="4">
        <v>147</v>
      </c>
      <c r="C39" s="4">
        <v>147</v>
      </c>
      <c r="D39" s="4">
        <v>147</v>
      </c>
      <c r="E39" s="4">
        <v>147</v>
      </c>
      <c r="F39" s="4">
        <v>147</v>
      </c>
      <c r="G39" s="4">
        <v>147</v>
      </c>
      <c r="H39" s="4">
        <v>147</v>
      </c>
      <c r="I39" s="4">
        <v>147</v>
      </c>
      <c r="J39" s="4">
        <v>147</v>
      </c>
      <c r="K39" s="4">
        <v>147</v>
      </c>
    </row>
    <row r="40" spans="1:11" x14ac:dyDescent="0.2">
      <c r="A40" s="4">
        <v>38</v>
      </c>
      <c r="B40" s="4">
        <v>150</v>
      </c>
      <c r="C40" s="4">
        <v>150</v>
      </c>
      <c r="D40" s="4">
        <v>150</v>
      </c>
      <c r="E40" s="4">
        <v>150</v>
      </c>
      <c r="F40" s="4">
        <v>150</v>
      </c>
      <c r="G40" s="4">
        <v>150</v>
      </c>
      <c r="H40" s="4">
        <v>150</v>
      </c>
      <c r="I40" s="4">
        <v>150</v>
      </c>
      <c r="J40" s="4">
        <v>150</v>
      </c>
      <c r="K40" s="4">
        <v>150</v>
      </c>
    </row>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7">
    <tabColor rgb="FFFF0000"/>
  </sheetPr>
  <dimension ref="A1:B122"/>
  <sheetViews>
    <sheetView topLeftCell="A11" workbookViewId="0">
      <selection sqref="A1:B1048576"/>
    </sheetView>
  </sheetViews>
  <sheetFormatPr defaultRowHeight="12.75" x14ac:dyDescent="0.2"/>
  <cols>
    <col min="1" max="2" width="9.140625" style="7"/>
    <col min="3" max="16384" width="9.140625" style="1"/>
  </cols>
  <sheetData>
    <row r="1" spans="1:2" x14ac:dyDescent="0.2">
      <c r="A1" s="5" t="s">
        <v>51</v>
      </c>
      <c r="B1" s="5" t="s">
        <v>63</v>
      </c>
    </row>
    <row r="2" spans="1:2" x14ac:dyDescent="0.2">
      <c r="A2" s="6">
        <v>40</v>
      </c>
      <c r="B2" s="6" t="s">
        <v>64</v>
      </c>
    </row>
    <row r="3" spans="1:2" x14ac:dyDescent="0.2">
      <c r="A3" s="6">
        <v>41</v>
      </c>
      <c r="B3" s="6" t="s">
        <v>64</v>
      </c>
    </row>
    <row r="4" spans="1:2" x14ac:dyDescent="0.2">
      <c r="A4" s="6">
        <v>42</v>
      </c>
      <c r="B4" s="6" t="s">
        <v>64</v>
      </c>
    </row>
    <row r="5" spans="1:2" x14ac:dyDescent="0.2">
      <c r="A5" s="6">
        <v>43</v>
      </c>
      <c r="B5" s="6" t="s">
        <v>64</v>
      </c>
    </row>
    <row r="6" spans="1:2" x14ac:dyDescent="0.2">
      <c r="A6" s="6">
        <v>44</v>
      </c>
      <c r="B6" s="6" t="s">
        <v>64</v>
      </c>
    </row>
    <row r="7" spans="1:2" x14ac:dyDescent="0.2">
      <c r="A7" s="6">
        <v>45</v>
      </c>
      <c r="B7" s="6" t="s">
        <v>64</v>
      </c>
    </row>
    <row r="8" spans="1:2" x14ac:dyDescent="0.2">
      <c r="A8" s="6">
        <v>46</v>
      </c>
      <c r="B8" s="6" t="s">
        <v>64</v>
      </c>
    </row>
    <row r="9" spans="1:2" x14ac:dyDescent="0.2">
      <c r="A9" s="6">
        <v>47</v>
      </c>
      <c r="B9" s="6" t="s">
        <v>64</v>
      </c>
    </row>
    <row r="10" spans="1:2" x14ac:dyDescent="0.2">
      <c r="A10" s="6">
        <v>48</v>
      </c>
      <c r="B10" s="6" t="s">
        <v>64</v>
      </c>
    </row>
    <row r="11" spans="1:2" x14ac:dyDescent="0.2">
      <c r="A11" s="6">
        <v>49</v>
      </c>
      <c r="B11" s="6" t="s">
        <v>64</v>
      </c>
    </row>
    <row r="12" spans="1:2" x14ac:dyDescent="0.2">
      <c r="A12" s="6">
        <v>50</v>
      </c>
      <c r="B12" s="6" t="s">
        <v>64</v>
      </c>
    </row>
    <row r="13" spans="1:2" x14ac:dyDescent="0.2">
      <c r="A13" s="6">
        <v>51</v>
      </c>
      <c r="B13" s="6">
        <v>0.1</v>
      </c>
    </row>
    <row r="14" spans="1:2" x14ac:dyDescent="0.2">
      <c r="A14" s="6">
        <v>52</v>
      </c>
      <c r="B14" s="6">
        <v>0.1</v>
      </c>
    </row>
    <row r="15" spans="1:2" x14ac:dyDescent="0.2">
      <c r="A15" s="6">
        <v>53</v>
      </c>
      <c r="B15" s="6">
        <v>0.1</v>
      </c>
    </row>
    <row r="16" spans="1:2" x14ac:dyDescent="0.2">
      <c r="A16" s="6">
        <v>54</v>
      </c>
      <c r="B16" s="6">
        <v>0.1</v>
      </c>
    </row>
    <row r="17" spans="1:2" x14ac:dyDescent="0.2">
      <c r="A17" s="6">
        <v>55</v>
      </c>
      <c r="B17" s="6">
        <v>0.1</v>
      </c>
    </row>
    <row r="18" spans="1:2" x14ac:dyDescent="0.2">
      <c r="A18" s="6">
        <v>56</v>
      </c>
      <c r="B18" s="6">
        <v>0.2</v>
      </c>
    </row>
    <row r="19" spans="1:2" x14ac:dyDescent="0.2">
      <c r="A19" s="6">
        <v>57</v>
      </c>
      <c r="B19" s="6">
        <v>0.2</v>
      </c>
    </row>
    <row r="20" spans="1:2" x14ac:dyDescent="0.2">
      <c r="A20" s="6">
        <v>58</v>
      </c>
      <c r="B20" s="6">
        <v>0.3</v>
      </c>
    </row>
    <row r="21" spans="1:2" x14ac:dyDescent="0.2">
      <c r="A21" s="6">
        <v>59</v>
      </c>
      <c r="B21" s="6">
        <v>0.3</v>
      </c>
    </row>
    <row r="22" spans="1:2" x14ac:dyDescent="0.2">
      <c r="A22" s="6">
        <v>60</v>
      </c>
      <c r="B22" s="6">
        <v>0.4</v>
      </c>
    </row>
    <row r="23" spans="1:2" x14ac:dyDescent="0.2">
      <c r="A23" s="6">
        <v>61</v>
      </c>
      <c r="B23" s="6">
        <v>0.5</v>
      </c>
    </row>
    <row r="24" spans="1:2" x14ac:dyDescent="0.2">
      <c r="A24" s="6">
        <v>62</v>
      </c>
      <c r="B24" s="6">
        <v>1</v>
      </c>
    </row>
    <row r="25" spans="1:2" x14ac:dyDescent="0.2">
      <c r="A25" s="6">
        <v>63</v>
      </c>
      <c r="B25" s="6">
        <v>1</v>
      </c>
    </row>
    <row r="26" spans="1:2" x14ac:dyDescent="0.2">
      <c r="A26" s="6">
        <v>64</v>
      </c>
      <c r="B26" s="6">
        <v>1</v>
      </c>
    </row>
    <row r="27" spans="1:2" x14ac:dyDescent="0.2">
      <c r="A27" s="6">
        <v>65</v>
      </c>
      <c r="B27" s="6">
        <v>1</v>
      </c>
    </row>
    <row r="28" spans="1:2" x14ac:dyDescent="0.2">
      <c r="A28" s="6">
        <v>66</v>
      </c>
      <c r="B28" s="6">
        <v>1</v>
      </c>
    </row>
    <row r="29" spans="1:2" x14ac:dyDescent="0.2">
      <c r="A29" s="6">
        <v>67</v>
      </c>
      <c r="B29" s="6">
        <v>1</v>
      </c>
    </row>
    <row r="30" spans="1:2" x14ac:dyDescent="0.2">
      <c r="A30" s="6">
        <v>68</v>
      </c>
      <c r="B30" s="6">
        <v>2</v>
      </c>
    </row>
    <row r="31" spans="1:2" x14ac:dyDescent="0.2">
      <c r="A31" s="6">
        <v>69</v>
      </c>
      <c r="B31" s="6">
        <v>2</v>
      </c>
    </row>
    <row r="32" spans="1:2" x14ac:dyDescent="0.2">
      <c r="A32" s="6">
        <v>70</v>
      </c>
      <c r="B32" s="6">
        <v>2</v>
      </c>
    </row>
    <row r="33" spans="1:2" x14ac:dyDescent="0.2">
      <c r="A33" s="6">
        <v>71</v>
      </c>
      <c r="B33" s="6">
        <v>3</v>
      </c>
    </row>
    <row r="34" spans="1:2" x14ac:dyDescent="0.2">
      <c r="A34" s="6">
        <v>72</v>
      </c>
      <c r="B34" s="6">
        <v>3</v>
      </c>
    </row>
    <row r="35" spans="1:2" x14ac:dyDescent="0.2">
      <c r="A35" s="6">
        <v>73</v>
      </c>
      <c r="B35" s="6">
        <v>4</v>
      </c>
    </row>
    <row r="36" spans="1:2" x14ac:dyDescent="0.2">
      <c r="A36" s="6">
        <v>74</v>
      </c>
      <c r="B36" s="6">
        <v>4</v>
      </c>
    </row>
    <row r="37" spans="1:2" x14ac:dyDescent="0.2">
      <c r="A37" s="6">
        <v>75</v>
      </c>
      <c r="B37" s="6">
        <v>5</v>
      </c>
    </row>
    <row r="38" spans="1:2" x14ac:dyDescent="0.2">
      <c r="A38" s="6">
        <v>76</v>
      </c>
      <c r="B38" s="6">
        <v>5</v>
      </c>
    </row>
    <row r="39" spans="1:2" x14ac:dyDescent="0.2">
      <c r="A39" s="6">
        <v>77</v>
      </c>
      <c r="B39" s="6">
        <v>6</v>
      </c>
    </row>
    <row r="40" spans="1:2" x14ac:dyDescent="0.2">
      <c r="A40" s="6">
        <v>78</v>
      </c>
      <c r="B40" s="6">
        <v>7</v>
      </c>
    </row>
    <row r="41" spans="1:2" x14ac:dyDescent="0.2">
      <c r="A41" s="6">
        <v>79</v>
      </c>
      <c r="B41" s="6">
        <v>8</v>
      </c>
    </row>
    <row r="42" spans="1:2" x14ac:dyDescent="0.2">
      <c r="A42" s="6">
        <v>80</v>
      </c>
      <c r="B42" s="6">
        <v>9</v>
      </c>
    </row>
    <row r="43" spans="1:2" x14ac:dyDescent="0.2">
      <c r="A43" s="6">
        <v>81</v>
      </c>
      <c r="B43" s="6">
        <v>10</v>
      </c>
    </row>
    <row r="44" spans="1:2" x14ac:dyDescent="0.2">
      <c r="A44" s="6">
        <v>82</v>
      </c>
      <c r="B44" s="6">
        <v>12</v>
      </c>
    </row>
    <row r="45" spans="1:2" x14ac:dyDescent="0.2">
      <c r="A45" s="6">
        <v>83</v>
      </c>
      <c r="B45" s="6">
        <v>13</v>
      </c>
    </row>
    <row r="46" spans="1:2" x14ac:dyDescent="0.2">
      <c r="A46" s="6">
        <v>84</v>
      </c>
      <c r="B46" s="6">
        <v>14</v>
      </c>
    </row>
    <row r="47" spans="1:2" x14ac:dyDescent="0.2">
      <c r="A47" s="6">
        <v>85</v>
      </c>
      <c r="B47" s="6">
        <v>16</v>
      </c>
    </row>
    <row r="48" spans="1:2" x14ac:dyDescent="0.2">
      <c r="A48" s="6">
        <v>86</v>
      </c>
      <c r="B48" s="6">
        <v>18</v>
      </c>
    </row>
    <row r="49" spans="1:2" x14ac:dyDescent="0.2">
      <c r="A49" s="6">
        <v>87</v>
      </c>
      <c r="B49" s="6">
        <v>19</v>
      </c>
    </row>
    <row r="50" spans="1:2" x14ac:dyDescent="0.2">
      <c r="A50" s="6">
        <v>88</v>
      </c>
      <c r="B50" s="6">
        <v>21</v>
      </c>
    </row>
    <row r="51" spans="1:2" x14ac:dyDescent="0.2">
      <c r="A51" s="6">
        <v>89</v>
      </c>
      <c r="B51" s="6">
        <v>23</v>
      </c>
    </row>
    <row r="52" spans="1:2" x14ac:dyDescent="0.2">
      <c r="A52" s="6">
        <v>90</v>
      </c>
      <c r="B52" s="6">
        <v>25</v>
      </c>
    </row>
    <row r="53" spans="1:2" x14ac:dyDescent="0.2">
      <c r="A53" s="6">
        <v>91</v>
      </c>
      <c r="B53" s="6">
        <v>27</v>
      </c>
    </row>
    <row r="54" spans="1:2" x14ac:dyDescent="0.2">
      <c r="A54" s="6">
        <v>92</v>
      </c>
      <c r="B54" s="6">
        <v>30</v>
      </c>
    </row>
    <row r="55" spans="1:2" x14ac:dyDescent="0.2">
      <c r="A55" s="6">
        <v>93</v>
      </c>
      <c r="B55" s="6">
        <v>32</v>
      </c>
    </row>
    <row r="56" spans="1:2" x14ac:dyDescent="0.2">
      <c r="A56" s="6">
        <v>94</v>
      </c>
      <c r="B56" s="6">
        <v>34</v>
      </c>
    </row>
    <row r="57" spans="1:2" x14ac:dyDescent="0.2">
      <c r="A57" s="6">
        <v>95</v>
      </c>
      <c r="B57" s="6">
        <v>37</v>
      </c>
    </row>
    <row r="58" spans="1:2" x14ac:dyDescent="0.2">
      <c r="A58" s="6">
        <v>96</v>
      </c>
      <c r="B58" s="6">
        <v>39</v>
      </c>
    </row>
    <row r="59" spans="1:2" x14ac:dyDescent="0.2">
      <c r="A59" s="6">
        <v>97</v>
      </c>
      <c r="B59" s="6">
        <v>42</v>
      </c>
    </row>
    <row r="60" spans="1:2" x14ac:dyDescent="0.2">
      <c r="A60" s="6">
        <v>98</v>
      </c>
      <c r="B60" s="6">
        <v>45</v>
      </c>
    </row>
    <row r="61" spans="1:2" x14ac:dyDescent="0.2">
      <c r="A61" s="6">
        <v>99</v>
      </c>
      <c r="B61" s="6">
        <v>47</v>
      </c>
    </row>
    <row r="62" spans="1:2" x14ac:dyDescent="0.2">
      <c r="A62" s="6">
        <v>100</v>
      </c>
      <c r="B62" s="6">
        <v>50</v>
      </c>
    </row>
    <row r="63" spans="1:2" x14ac:dyDescent="0.2">
      <c r="A63" s="6">
        <v>101</v>
      </c>
      <c r="B63" s="6">
        <v>53</v>
      </c>
    </row>
    <row r="64" spans="1:2" x14ac:dyDescent="0.2">
      <c r="A64" s="6">
        <v>102</v>
      </c>
      <c r="B64" s="6">
        <v>55</v>
      </c>
    </row>
    <row r="65" spans="1:2" x14ac:dyDescent="0.2">
      <c r="A65" s="6">
        <v>103</v>
      </c>
      <c r="B65" s="6">
        <v>58</v>
      </c>
    </row>
    <row r="66" spans="1:2" x14ac:dyDescent="0.2">
      <c r="A66" s="6">
        <v>104</v>
      </c>
      <c r="B66" s="6">
        <v>61</v>
      </c>
    </row>
    <row r="67" spans="1:2" x14ac:dyDescent="0.2">
      <c r="A67" s="6">
        <v>105</v>
      </c>
      <c r="B67" s="6">
        <v>63</v>
      </c>
    </row>
    <row r="68" spans="1:2" x14ac:dyDescent="0.2">
      <c r="A68" s="6">
        <v>106</v>
      </c>
      <c r="B68" s="6">
        <v>66</v>
      </c>
    </row>
    <row r="69" spans="1:2" x14ac:dyDescent="0.2">
      <c r="A69" s="6">
        <v>107</v>
      </c>
      <c r="B69" s="6">
        <v>68</v>
      </c>
    </row>
    <row r="70" spans="1:2" x14ac:dyDescent="0.2">
      <c r="A70" s="6">
        <v>108</v>
      </c>
      <c r="B70" s="6">
        <v>70</v>
      </c>
    </row>
    <row r="71" spans="1:2" x14ac:dyDescent="0.2">
      <c r="A71" s="6">
        <v>109</v>
      </c>
      <c r="B71" s="6">
        <v>73</v>
      </c>
    </row>
    <row r="72" spans="1:2" x14ac:dyDescent="0.2">
      <c r="A72" s="6">
        <v>110</v>
      </c>
      <c r="B72" s="6">
        <v>75</v>
      </c>
    </row>
    <row r="73" spans="1:2" x14ac:dyDescent="0.2">
      <c r="A73" s="6">
        <v>111</v>
      </c>
      <c r="B73" s="6">
        <v>77</v>
      </c>
    </row>
    <row r="74" spans="1:2" x14ac:dyDescent="0.2">
      <c r="A74" s="6">
        <v>112</v>
      </c>
      <c r="B74" s="6">
        <v>79</v>
      </c>
    </row>
    <row r="75" spans="1:2" x14ac:dyDescent="0.2">
      <c r="A75" s="6">
        <v>113</v>
      </c>
      <c r="B75" s="6">
        <v>81</v>
      </c>
    </row>
    <row r="76" spans="1:2" x14ac:dyDescent="0.2">
      <c r="A76" s="6">
        <v>114</v>
      </c>
      <c r="B76" s="6">
        <v>82</v>
      </c>
    </row>
    <row r="77" spans="1:2" x14ac:dyDescent="0.2">
      <c r="A77" s="6">
        <v>115</v>
      </c>
      <c r="B77" s="6">
        <v>84</v>
      </c>
    </row>
    <row r="78" spans="1:2" x14ac:dyDescent="0.2">
      <c r="A78" s="6">
        <v>116</v>
      </c>
      <c r="B78" s="6">
        <v>86</v>
      </c>
    </row>
    <row r="79" spans="1:2" x14ac:dyDescent="0.2">
      <c r="A79" s="6">
        <v>117</v>
      </c>
      <c r="B79" s="6">
        <v>87</v>
      </c>
    </row>
    <row r="80" spans="1:2" x14ac:dyDescent="0.2">
      <c r="A80" s="6">
        <v>118</v>
      </c>
      <c r="B80" s="6">
        <v>88</v>
      </c>
    </row>
    <row r="81" spans="1:2" x14ac:dyDescent="0.2">
      <c r="A81" s="6">
        <v>119</v>
      </c>
      <c r="B81" s="6">
        <v>90</v>
      </c>
    </row>
    <row r="82" spans="1:2" x14ac:dyDescent="0.2">
      <c r="A82" s="6">
        <v>120</v>
      </c>
      <c r="B82" s="6">
        <v>91</v>
      </c>
    </row>
    <row r="83" spans="1:2" x14ac:dyDescent="0.2">
      <c r="A83" s="6">
        <v>121</v>
      </c>
      <c r="B83" s="6">
        <v>92</v>
      </c>
    </row>
    <row r="84" spans="1:2" x14ac:dyDescent="0.2">
      <c r="A84" s="6">
        <v>122</v>
      </c>
      <c r="B84" s="6">
        <v>93</v>
      </c>
    </row>
    <row r="85" spans="1:2" x14ac:dyDescent="0.2">
      <c r="A85" s="6">
        <v>123</v>
      </c>
      <c r="B85" s="6">
        <v>94</v>
      </c>
    </row>
    <row r="86" spans="1:2" x14ac:dyDescent="0.2">
      <c r="A86" s="6">
        <v>124</v>
      </c>
      <c r="B86" s="6">
        <v>95</v>
      </c>
    </row>
    <row r="87" spans="1:2" x14ac:dyDescent="0.2">
      <c r="A87" s="6">
        <v>125</v>
      </c>
      <c r="B87" s="6">
        <v>95</v>
      </c>
    </row>
    <row r="88" spans="1:2" x14ac:dyDescent="0.2">
      <c r="A88" s="6">
        <v>126</v>
      </c>
      <c r="B88" s="6">
        <v>96</v>
      </c>
    </row>
    <row r="89" spans="1:2" x14ac:dyDescent="0.2">
      <c r="A89" s="6">
        <v>127</v>
      </c>
      <c r="B89" s="6">
        <v>96</v>
      </c>
    </row>
    <row r="90" spans="1:2" x14ac:dyDescent="0.2">
      <c r="A90" s="6">
        <v>128</v>
      </c>
      <c r="B90" s="6">
        <v>97</v>
      </c>
    </row>
    <row r="91" spans="1:2" x14ac:dyDescent="0.2">
      <c r="A91" s="6">
        <v>129</v>
      </c>
      <c r="B91" s="6">
        <v>97</v>
      </c>
    </row>
    <row r="92" spans="1:2" x14ac:dyDescent="0.2">
      <c r="A92" s="6">
        <v>130</v>
      </c>
      <c r="B92" s="6">
        <v>98</v>
      </c>
    </row>
    <row r="93" spans="1:2" x14ac:dyDescent="0.2">
      <c r="A93" s="6">
        <v>131</v>
      </c>
      <c r="B93" s="6">
        <v>98</v>
      </c>
    </row>
    <row r="94" spans="1:2" x14ac:dyDescent="0.2">
      <c r="A94" s="6">
        <v>132</v>
      </c>
      <c r="B94" s="6">
        <v>98</v>
      </c>
    </row>
    <row r="95" spans="1:2" x14ac:dyDescent="0.2">
      <c r="A95" s="6">
        <v>133</v>
      </c>
      <c r="B95" s="6">
        <v>99</v>
      </c>
    </row>
    <row r="96" spans="1:2" x14ac:dyDescent="0.2">
      <c r="A96" s="6">
        <v>134</v>
      </c>
      <c r="B96" s="6">
        <v>99</v>
      </c>
    </row>
    <row r="97" spans="1:2" x14ac:dyDescent="0.2">
      <c r="A97" s="6">
        <v>135</v>
      </c>
      <c r="B97" s="6">
        <v>99</v>
      </c>
    </row>
    <row r="98" spans="1:2" x14ac:dyDescent="0.2">
      <c r="A98" s="6">
        <v>136</v>
      </c>
      <c r="B98" s="6">
        <v>99</v>
      </c>
    </row>
    <row r="99" spans="1:2" x14ac:dyDescent="0.2">
      <c r="A99" s="6">
        <v>137</v>
      </c>
      <c r="B99" s="6">
        <v>99</v>
      </c>
    </row>
    <row r="100" spans="1:2" x14ac:dyDescent="0.2">
      <c r="A100" s="6">
        <v>138</v>
      </c>
      <c r="B100" s="6">
        <v>99</v>
      </c>
    </row>
    <row r="101" spans="1:2" x14ac:dyDescent="0.2">
      <c r="A101" s="6">
        <v>139</v>
      </c>
      <c r="B101" s="6">
        <v>99.5</v>
      </c>
    </row>
    <row r="102" spans="1:2" x14ac:dyDescent="0.2">
      <c r="A102" s="6">
        <v>140</v>
      </c>
      <c r="B102" s="6">
        <v>99.6</v>
      </c>
    </row>
    <row r="103" spans="1:2" x14ac:dyDescent="0.2">
      <c r="A103" s="6">
        <v>141</v>
      </c>
      <c r="B103" s="6">
        <v>99.7</v>
      </c>
    </row>
    <row r="104" spans="1:2" x14ac:dyDescent="0.2">
      <c r="A104" s="6">
        <v>142</v>
      </c>
      <c r="B104" s="6">
        <v>99.7</v>
      </c>
    </row>
    <row r="105" spans="1:2" x14ac:dyDescent="0.2">
      <c r="A105" s="6">
        <v>143</v>
      </c>
      <c r="B105" s="6">
        <v>99.8</v>
      </c>
    </row>
    <row r="106" spans="1:2" x14ac:dyDescent="0.2">
      <c r="A106" s="6">
        <v>144</v>
      </c>
      <c r="B106" s="6">
        <v>99.8</v>
      </c>
    </row>
    <row r="107" spans="1:2" x14ac:dyDescent="0.2">
      <c r="A107" s="6">
        <v>145</v>
      </c>
      <c r="B107" s="6">
        <v>99.9</v>
      </c>
    </row>
    <row r="108" spans="1:2" x14ac:dyDescent="0.2">
      <c r="A108" s="6">
        <v>146</v>
      </c>
      <c r="B108" s="6">
        <v>99.9</v>
      </c>
    </row>
    <row r="109" spans="1:2" x14ac:dyDescent="0.2">
      <c r="A109" s="6">
        <v>147</v>
      </c>
      <c r="B109" s="6">
        <v>99.9</v>
      </c>
    </row>
    <row r="110" spans="1:2" x14ac:dyDescent="0.2">
      <c r="A110" s="6">
        <v>148</v>
      </c>
      <c r="B110" s="6">
        <v>99.9</v>
      </c>
    </row>
    <row r="111" spans="1:2" x14ac:dyDescent="0.2">
      <c r="A111" s="6">
        <v>149</v>
      </c>
      <c r="B111" s="6">
        <v>99.9</v>
      </c>
    </row>
    <row r="112" spans="1:2" x14ac:dyDescent="0.2">
      <c r="A112" s="6">
        <v>150</v>
      </c>
      <c r="B112" s="6" t="s">
        <v>65</v>
      </c>
    </row>
    <row r="113" spans="1:2" x14ac:dyDescent="0.2">
      <c r="A113" s="6">
        <v>151</v>
      </c>
      <c r="B113" s="6" t="s">
        <v>65</v>
      </c>
    </row>
    <row r="114" spans="1:2" x14ac:dyDescent="0.2">
      <c r="A114" s="6">
        <v>152</v>
      </c>
      <c r="B114" s="6" t="s">
        <v>65</v>
      </c>
    </row>
    <row r="115" spans="1:2" x14ac:dyDescent="0.2">
      <c r="A115" s="6">
        <v>153</v>
      </c>
      <c r="B115" s="6" t="s">
        <v>65</v>
      </c>
    </row>
    <row r="116" spans="1:2" x14ac:dyDescent="0.2">
      <c r="A116" s="6">
        <v>154</v>
      </c>
      <c r="B116" s="6" t="s">
        <v>65</v>
      </c>
    </row>
    <row r="117" spans="1:2" x14ac:dyDescent="0.2">
      <c r="A117" s="6">
        <v>155</v>
      </c>
      <c r="B117" s="6" t="s">
        <v>65</v>
      </c>
    </row>
    <row r="118" spans="1:2" x14ac:dyDescent="0.2">
      <c r="A118" s="6">
        <v>156</v>
      </c>
      <c r="B118" s="6" t="s">
        <v>65</v>
      </c>
    </row>
    <row r="119" spans="1:2" x14ac:dyDescent="0.2">
      <c r="A119" s="6">
        <v>157</v>
      </c>
      <c r="B119" s="6" t="s">
        <v>65</v>
      </c>
    </row>
    <row r="120" spans="1:2" x14ac:dyDescent="0.2">
      <c r="A120" s="6">
        <v>158</v>
      </c>
      <c r="B120" s="6" t="s">
        <v>65</v>
      </c>
    </row>
    <row r="121" spans="1:2" x14ac:dyDescent="0.2">
      <c r="A121" s="6">
        <v>159</v>
      </c>
      <c r="B121" s="6" t="s">
        <v>65</v>
      </c>
    </row>
    <row r="122" spans="1:2" x14ac:dyDescent="0.2">
      <c r="A122" s="6">
        <v>160</v>
      </c>
      <c r="B122" s="6"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8"/>
  <dimension ref="A1:AC48"/>
  <sheetViews>
    <sheetView workbookViewId="0">
      <selection activeCell="A33" sqref="A33"/>
    </sheetView>
  </sheetViews>
  <sheetFormatPr defaultRowHeight="15.75" x14ac:dyDescent="0.25"/>
  <cols>
    <col min="1" max="20" width="4.85546875" style="19" customWidth="1"/>
    <col min="21" max="21" width="9.140625" style="19" customWidth="1"/>
    <col min="22" max="22" width="28.7109375" style="19" customWidth="1"/>
    <col min="23" max="23" width="7" style="20" customWidth="1"/>
    <col min="24" max="25" width="10.85546875" style="20" customWidth="1"/>
    <col min="26" max="26" width="20.7109375" style="20" customWidth="1"/>
    <col min="27" max="27" width="3.7109375" style="19" customWidth="1"/>
    <col min="28" max="29" width="9.140625" style="16"/>
  </cols>
  <sheetData>
    <row r="1" spans="1:27" ht="16.5" thickBot="1" x14ac:dyDescent="0.3">
      <c r="A1" s="224" t="s">
        <v>380</v>
      </c>
      <c r="B1" s="225"/>
      <c r="C1" s="225"/>
      <c r="D1" s="225"/>
      <c r="E1" s="225"/>
      <c r="F1" s="225"/>
      <c r="G1" s="225"/>
      <c r="H1" s="225"/>
      <c r="I1" s="225"/>
      <c r="J1" s="225"/>
      <c r="K1" s="225"/>
      <c r="L1" s="225"/>
      <c r="M1" s="225"/>
      <c r="N1" s="225"/>
      <c r="O1" s="225"/>
      <c r="P1" s="225"/>
      <c r="Q1" s="225"/>
      <c r="R1" s="225"/>
      <c r="S1" s="225"/>
      <c r="T1" s="226"/>
    </row>
    <row r="2" spans="1:27" ht="16.5" thickBot="1" x14ac:dyDescent="0.3">
      <c r="A2" s="227" t="s">
        <v>256</v>
      </c>
      <c r="B2" s="227"/>
      <c r="C2" s="232" t="s">
        <v>381</v>
      </c>
      <c r="D2" s="232"/>
      <c r="E2" s="232"/>
      <c r="F2" s="232"/>
      <c r="G2" s="232"/>
      <c r="H2" s="232"/>
      <c r="I2" s="232"/>
      <c r="K2" s="227" t="s">
        <v>259</v>
      </c>
      <c r="L2" s="227"/>
      <c r="M2" s="232" t="s">
        <v>390</v>
      </c>
      <c r="N2" s="232"/>
      <c r="O2" s="227" t="s">
        <v>263</v>
      </c>
      <c r="P2" s="227"/>
      <c r="Q2" s="229" t="s">
        <v>426</v>
      </c>
      <c r="R2" s="229"/>
      <c r="S2" s="229"/>
      <c r="T2" s="229"/>
    </row>
    <row r="3" spans="1:27" ht="16.5" thickBot="1" x14ac:dyDescent="0.3">
      <c r="A3" s="153" t="s">
        <v>424</v>
      </c>
      <c r="B3" s="153"/>
      <c r="C3" s="153"/>
      <c r="D3" s="153"/>
      <c r="E3" s="231" t="s">
        <v>386</v>
      </c>
      <c r="F3" s="231"/>
      <c r="G3" s="231"/>
      <c r="H3" s="231"/>
      <c r="I3" s="231"/>
      <c r="J3" s="231"/>
      <c r="K3" s="153" t="s">
        <v>260</v>
      </c>
      <c r="L3" s="153"/>
      <c r="M3" s="233" t="s">
        <v>387</v>
      </c>
      <c r="N3" s="233"/>
      <c r="O3" s="153" t="s">
        <v>264</v>
      </c>
      <c r="P3" s="153"/>
      <c r="Q3" s="155" t="s">
        <v>391</v>
      </c>
      <c r="R3" s="155"/>
      <c r="S3" s="155"/>
      <c r="T3" s="155"/>
      <c r="V3" s="134" t="s">
        <v>225</v>
      </c>
      <c r="W3" s="135"/>
      <c r="X3" s="135"/>
      <c r="Y3" s="135"/>
      <c r="Z3" s="136"/>
    </row>
    <row r="4" spans="1:27" x14ac:dyDescent="0.25">
      <c r="A4" s="228" t="s">
        <v>343</v>
      </c>
      <c r="B4" s="153"/>
      <c r="C4" s="153"/>
      <c r="D4" s="155" t="s">
        <v>384</v>
      </c>
      <c r="E4" s="155"/>
      <c r="F4" s="155"/>
      <c r="G4" s="155"/>
      <c r="H4" s="155"/>
      <c r="I4" s="155"/>
      <c r="K4" s="153" t="s">
        <v>261</v>
      </c>
      <c r="L4" s="153"/>
      <c r="M4" s="153"/>
      <c r="N4" s="155" t="s">
        <v>385</v>
      </c>
      <c r="O4" s="155"/>
      <c r="P4" s="155"/>
      <c r="Q4" s="155"/>
      <c r="R4" s="155"/>
      <c r="S4" s="155"/>
      <c r="T4" s="155"/>
      <c r="V4" s="129" t="s">
        <v>425</v>
      </c>
      <c r="W4" s="130"/>
      <c r="X4" s="137" t="s">
        <v>51</v>
      </c>
      <c r="Y4" s="137" t="s">
        <v>226</v>
      </c>
      <c r="Z4" s="103">
        <v>0.95</v>
      </c>
    </row>
    <row r="5" spans="1:27" ht="16.5" thickBot="1" x14ac:dyDescent="0.3">
      <c r="A5" s="153" t="s">
        <v>257</v>
      </c>
      <c r="B5" s="153"/>
      <c r="C5" s="231" t="s">
        <v>382</v>
      </c>
      <c r="D5" s="231"/>
      <c r="E5" s="231"/>
      <c r="F5" s="231"/>
      <c r="G5" s="231"/>
      <c r="H5" s="231"/>
      <c r="I5" s="231"/>
      <c r="J5" s="231"/>
      <c r="K5" s="231"/>
      <c r="L5" s="231"/>
      <c r="M5" s="231"/>
      <c r="O5" s="153" t="s">
        <v>265</v>
      </c>
      <c r="P5" s="153"/>
      <c r="Q5" s="233" t="s">
        <v>383</v>
      </c>
      <c r="R5" s="233"/>
      <c r="S5" s="233"/>
      <c r="T5" s="233"/>
      <c r="V5" s="131"/>
      <c r="W5" s="132"/>
      <c r="X5" s="138"/>
      <c r="Y5" s="138"/>
      <c r="Z5" s="104" t="s">
        <v>227</v>
      </c>
    </row>
    <row r="6" spans="1:27" x14ac:dyDescent="0.25">
      <c r="A6" s="153" t="s">
        <v>258</v>
      </c>
      <c r="B6" s="153"/>
      <c r="C6" s="153"/>
      <c r="D6" s="230" t="s">
        <v>389</v>
      </c>
      <c r="E6" s="155"/>
      <c r="F6" s="155"/>
      <c r="G6" s="155"/>
      <c r="H6" s="155"/>
      <c r="I6" s="155"/>
      <c r="K6" s="153" t="s">
        <v>262</v>
      </c>
      <c r="L6" s="153"/>
      <c r="M6" s="153"/>
      <c r="N6" s="155" t="s">
        <v>388</v>
      </c>
      <c r="O6" s="155"/>
      <c r="P6" s="155"/>
      <c r="Q6" s="155"/>
      <c r="R6" s="155"/>
      <c r="S6" s="155"/>
      <c r="T6" s="155"/>
      <c r="U6" s="48">
        <v>3</v>
      </c>
      <c r="V6" s="105" t="s">
        <v>105</v>
      </c>
      <c r="W6" s="106" t="s">
        <v>7</v>
      </c>
      <c r="X6" s="106">
        <v>25</v>
      </c>
      <c r="Y6" s="106">
        <v>5</v>
      </c>
      <c r="Z6" s="107" t="s">
        <v>410</v>
      </c>
      <c r="AA6" s="47">
        <v>7</v>
      </c>
    </row>
    <row r="7" spans="1:27" ht="16.5" thickBot="1" x14ac:dyDescent="0.3">
      <c r="A7" s="152" t="s">
        <v>266</v>
      </c>
      <c r="B7" s="152"/>
      <c r="C7" s="152"/>
      <c r="D7" s="234" t="s">
        <v>58</v>
      </c>
      <c r="E7" s="234"/>
      <c r="F7" s="234"/>
      <c r="K7" s="152" t="s">
        <v>267</v>
      </c>
      <c r="L7" s="152"/>
      <c r="M7" s="152"/>
      <c r="N7" s="154">
        <v>41425</v>
      </c>
      <c r="O7" s="154"/>
      <c r="P7" s="154"/>
      <c r="Q7" s="154"/>
      <c r="U7" s="48">
        <v>3</v>
      </c>
      <c r="V7" s="108" t="s">
        <v>106</v>
      </c>
      <c r="W7" s="109" t="s">
        <v>9</v>
      </c>
      <c r="X7" s="109">
        <v>23</v>
      </c>
      <c r="Y7" s="109">
        <v>5</v>
      </c>
      <c r="Z7" s="110" t="s">
        <v>410</v>
      </c>
      <c r="AA7" s="47">
        <v>7</v>
      </c>
    </row>
    <row r="8" spans="1:27" ht="16.5" thickBot="1" x14ac:dyDescent="0.3">
      <c r="A8" s="212" t="s">
        <v>247</v>
      </c>
      <c r="B8" s="213"/>
      <c r="C8" s="213"/>
      <c r="D8" s="213"/>
      <c r="E8" s="213"/>
      <c r="F8" s="213"/>
      <c r="G8" s="213"/>
      <c r="H8" s="213"/>
      <c r="I8" s="213"/>
      <c r="J8" s="213"/>
      <c r="K8" s="213"/>
      <c r="L8" s="213"/>
      <c r="M8" s="213"/>
      <c r="N8" s="213"/>
      <c r="O8" s="213"/>
      <c r="P8" s="213"/>
      <c r="Q8" s="213"/>
      <c r="R8" s="213"/>
      <c r="S8" s="213"/>
      <c r="T8" s="214"/>
      <c r="U8" s="48">
        <v>4</v>
      </c>
      <c r="V8" s="108" t="s">
        <v>107</v>
      </c>
      <c r="W8" s="109" t="s">
        <v>10</v>
      </c>
      <c r="X8" s="109">
        <v>22</v>
      </c>
      <c r="Y8" s="109">
        <v>6</v>
      </c>
      <c r="Z8" s="110" t="s">
        <v>411</v>
      </c>
      <c r="AA8" s="47">
        <v>8</v>
      </c>
    </row>
    <row r="9" spans="1:27" ht="15.75" customHeight="1" thickBot="1" x14ac:dyDescent="0.3">
      <c r="A9" s="21"/>
      <c r="B9" s="22"/>
      <c r="C9" s="22"/>
      <c r="D9" s="22"/>
      <c r="E9" s="22"/>
      <c r="F9" s="23"/>
      <c r="G9" s="209" t="s">
        <v>51</v>
      </c>
      <c r="H9" s="209" t="s">
        <v>226</v>
      </c>
      <c r="I9" s="218" t="s">
        <v>392</v>
      </c>
      <c r="J9" s="219"/>
      <c r="K9" s="218" t="s">
        <v>240</v>
      </c>
      <c r="L9" s="219"/>
      <c r="M9" s="218" t="s">
        <v>239</v>
      </c>
      <c r="N9" s="219"/>
      <c r="O9" s="218" t="s">
        <v>245</v>
      </c>
      <c r="P9" s="219"/>
      <c r="Q9" s="218" t="s">
        <v>174</v>
      </c>
      <c r="R9" s="219"/>
      <c r="S9" s="218" t="s">
        <v>246</v>
      </c>
      <c r="T9" s="219"/>
      <c r="U9" s="48">
        <v>6</v>
      </c>
      <c r="V9" s="111" t="s">
        <v>360</v>
      </c>
      <c r="W9" s="112" t="s">
        <v>125</v>
      </c>
      <c r="X9" s="113"/>
      <c r="Y9" s="112">
        <v>8</v>
      </c>
      <c r="Z9" s="114" t="s">
        <v>412</v>
      </c>
      <c r="AA9" s="47">
        <v>10</v>
      </c>
    </row>
    <row r="10" spans="1:27" x14ac:dyDescent="0.25">
      <c r="A10" s="24"/>
      <c r="B10" s="25"/>
      <c r="C10" s="25"/>
      <c r="D10" s="25"/>
      <c r="E10" s="25"/>
      <c r="F10" s="26"/>
      <c r="G10" s="210"/>
      <c r="H10" s="210"/>
      <c r="I10" s="220"/>
      <c r="J10" s="221"/>
      <c r="K10" s="220"/>
      <c r="L10" s="221"/>
      <c r="M10" s="220"/>
      <c r="N10" s="221"/>
      <c r="O10" s="220"/>
      <c r="P10" s="221"/>
      <c r="Q10" s="220"/>
      <c r="R10" s="221"/>
      <c r="S10" s="220"/>
      <c r="T10" s="221"/>
      <c r="U10" s="48">
        <v>2</v>
      </c>
      <c r="V10" s="115" t="s">
        <v>123</v>
      </c>
      <c r="W10" s="116" t="s">
        <v>126</v>
      </c>
      <c r="X10" s="116">
        <v>6</v>
      </c>
      <c r="Y10" s="116">
        <v>5</v>
      </c>
      <c r="Z10" s="117" t="s">
        <v>413</v>
      </c>
      <c r="AA10" s="47">
        <v>8</v>
      </c>
    </row>
    <row r="11" spans="1:27" x14ac:dyDescent="0.25">
      <c r="A11" s="24"/>
      <c r="B11" s="25"/>
      <c r="C11" s="25"/>
      <c r="D11" s="25"/>
      <c r="E11" s="25"/>
      <c r="F11" s="26"/>
      <c r="G11" s="210"/>
      <c r="H11" s="210"/>
      <c r="I11" s="220"/>
      <c r="J11" s="221"/>
      <c r="K11" s="220"/>
      <c r="L11" s="221"/>
      <c r="M11" s="220"/>
      <c r="N11" s="221"/>
      <c r="O11" s="220"/>
      <c r="P11" s="221"/>
      <c r="Q11" s="220"/>
      <c r="R11" s="221"/>
      <c r="S11" s="220"/>
      <c r="T11" s="221"/>
      <c r="U11" s="48">
        <v>8</v>
      </c>
      <c r="V11" s="118" t="s">
        <v>124</v>
      </c>
      <c r="W11" s="119" t="s">
        <v>127</v>
      </c>
      <c r="X11" s="119">
        <v>9</v>
      </c>
      <c r="Y11" s="119">
        <v>11</v>
      </c>
      <c r="Z11" s="120" t="s">
        <v>414</v>
      </c>
      <c r="AA11" s="47">
        <v>14</v>
      </c>
    </row>
    <row r="12" spans="1:27" x14ac:dyDescent="0.25">
      <c r="A12" s="24"/>
      <c r="B12" s="25"/>
      <c r="C12" s="25"/>
      <c r="D12" s="25"/>
      <c r="E12" s="25"/>
      <c r="F12" s="26"/>
      <c r="G12" s="210"/>
      <c r="H12" s="210"/>
      <c r="I12" s="220"/>
      <c r="J12" s="221"/>
      <c r="K12" s="220"/>
      <c r="L12" s="221"/>
      <c r="M12" s="220"/>
      <c r="N12" s="221"/>
      <c r="O12" s="220"/>
      <c r="P12" s="221"/>
      <c r="Q12" s="220"/>
      <c r="R12" s="221"/>
      <c r="S12" s="220"/>
      <c r="T12" s="221"/>
      <c r="U12" s="48">
        <v>5</v>
      </c>
      <c r="V12" s="118" t="s">
        <v>112</v>
      </c>
      <c r="W12" s="119" t="s">
        <v>16</v>
      </c>
      <c r="X12" s="119">
        <v>15</v>
      </c>
      <c r="Y12" s="119">
        <v>8</v>
      </c>
      <c r="Z12" s="120" t="s">
        <v>415</v>
      </c>
      <c r="AA12" s="47">
        <v>11</v>
      </c>
    </row>
    <row r="13" spans="1:27" x14ac:dyDescent="0.25">
      <c r="A13" s="24"/>
      <c r="B13" s="25"/>
      <c r="C13" s="25"/>
      <c r="D13" s="25"/>
      <c r="E13" s="25"/>
      <c r="F13" s="26"/>
      <c r="G13" s="210"/>
      <c r="H13" s="210"/>
      <c r="I13" s="220"/>
      <c r="J13" s="221"/>
      <c r="K13" s="220"/>
      <c r="L13" s="221"/>
      <c r="M13" s="220"/>
      <c r="N13" s="221"/>
      <c r="O13" s="220"/>
      <c r="P13" s="221"/>
      <c r="Q13" s="220"/>
      <c r="R13" s="221"/>
      <c r="S13" s="220"/>
      <c r="T13" s="221"/>
      <c r="U13" s="48">
        <v>8</v>
      </c>
      <c r="V13" s="118" t="s">
        <v>122</v>
      </c>
      <c r="W13" s="119" t="s">
        <v>17</v>
      </c>
      <c r="X13" s="119">
        <v>13</v>
      </c>
      <c r="Y13" s="119">
        <v>11</v>
      </c>
      <c r="Z13" s="120" t="s">
        <v>414</v>
      </c>
      <c r="AA13" s="47">
        <v>14</v>
      </c>
    </row>
    <row r="14" spans="1:27" ht="16.5" thickBot="1" x14ac:dyDescent="0.3">
      <c r="A14" s="215" t="s">
        <v>104</v>
      </c>
      <c r="B14" s="216"/>
      <c r="C14" s="216"/>
      <c r="D14" s="216"/>
      <c r="E14" s="216"/>
      <c r="F14" s="217"/>
      <c r="G14" s="211"/>
      <c r="H14" s="211"/>
      <c r="I14" s="222"/>
      <c r="J14" s="223"/>
      <c r="K14" s="222"/>
      <c r="L14" s="223"/>
      <c r="M14" s="222"/>
      <c r="N14" s="223"/>
      <c r="O14" s="222"/>
      <c r="P14" s="223"/>
      <c r="Q14" s="222"/>
      <c r="R14" s="223"/>
      <c r="S14" s="222"/>
      <c r="T14" s="223"/>
      <c r="U14" s="48">
        <v>3</v>
      </c>
      <c r="V14" s="118" t="s">
        <v>229</v>
      </c>
      <c r="W14" s="119" t="s">
        <v>119</v>
      </c>
      <c r="X14" s="119">
        <v>6</v>
      </c>
      <c r="Y14" s="119">
        <v>6</v>
      </c>
      <c r="Z14" s="120" t="s">
        <v>416</v>
      </c>
      <c r="AA14" s="47">
        <v>9</v>
      </c>
    </row>
    <row r="15" spans="1:27" x14ac:dyDescent="0.25">
      <c r="A15" s="149" t="s">
        <v>281</v>
      </c>
      <c r="B15" s="150"/>
      <c r="C15" s="150"/>
      <c r="D15" s="150"/>
      <c r="E15" s="150"/>
      <c r="F15" s="151"/>
      <c r="G15" s="89">
        <v>25</v>
      </c>
      <c r="H15" s="89">
        <v>5</v>
      </c>
      <c r="I15" s="206">
        <v>5</v>
      </c>
      <c r="J15" s="206"/>
      <c r="K15" s="206">
        <v>5</v>
      </c>
      <c r="L15" s="206"/>
      <c r="M15" s="206"/>
      <c r="N15" s="206"/>
      <c r="O15" s="206"/>
      <c r="P15" s="206"/>
      <c r="Q15" s="206">
        <v>5</v>
      </c>
      <c r="R15" s="206"/>
      <c r="S15" s="206"/>
      <c r="T15" s="206"/>
      <c r="U15" s="48">
        <v>6</v>
      </c>
      <c r="V15" s="118" t="s">
        <v>230</v>
      </c>
      <c r="W15" s="119" t="s">
        <v>120</v>
      </c>
      <c r="X15" s="119">
        <v>4</v>
      </c>
      <c r="Y15" s="119">
        <v>9</v>
      </c>
      <c r="Z15" s="120" t="s">
        <v>417</v>
      </c>
      <c r="AA15" s="47">
        <v>12</v>
      </c>
    </row>
    <row r="16" spans="1:27" x14ac:dyDescent="0.25">
      <c r="A16" s="146" t="s">
        <v>283</v>
      </c>
      <c r="B16" s="147"/>
      <c r="C16" s="147"/>
      <c r="D16" s="147"/>
      <c r="E16" s="147"/>
      <c r="F16" s="148"/>
      <c r="G16" s="90">
        <v>23</v>
      </c>
      <c r="H16" s="90">
        <v>5</v>
      </c>
      <c r="I16" s="205">
        <v>5</v>
      </c>
      <c r="J16" s="205"/>
      <c r="K16" s="205"/>
      <c r="L16" s="205"/>
      <c r="M16" s="205">
        <v>5</v>
      </c>
      <c r="N16" s="205"/>
      <c r="O16" s="205"/>
      <c r="P16" s="205"/>
      <c r="Q16" s="205">
        <v>5</v>
      </c>
      <c r="R16" s="205"/>
      <c r="S16" s="205"/>
      <c r="T16" s="205"/>
      <c r="U16" s="48">
        <v>2</v>
      </c>
      <c r="V16" s="118" t="s">
        <v>113</v>
      </c>
      <c r="W16" s="119" t="s">
        <v>121</v>
      </c>
      <c r="X16" s="119">
        <v>10</v>
      </c>
      <c r="Y16" s="119">
        <v>5</v>
      </c>
      <c r="Z16" s="120" t="s">
        <v>413</v>
      </c>
      <c r="AA16" s="47">
        <v>8</v>
      </c>
    </row>
    <row r="17" spans="1:29" x14ac:dyDescent="0.25">
      <c r="A17" s="146" t="s">
        <v>284</v>
      </c>
      <c r="B17" s="147"/>
      <c r="C17" s="147"/>
      <c r="D17" s="147"/>
      <c r="E17" s="147"/>
      <c r="F17" s="148"/>
      <c r="G17" s="90">
        <v>22</v>
      </c>
      <c r="H17" s="90">
        <v>6</v>
      </c>
      <c r="I17" s="205">
        <v>6</v>
      </c>
      <c r="J17" s="205"/>
      <c r="K17" s="205"/>
      <c r="L17" s="205"/>
      <c r="M17" s="205">
        <v>6</v>
      </c>
      <c r="N17" s="205"/>
      <c r="O17" s="205"/>
      <c r="P17" s="205"/>
      <c r="Q17" s="205">
        <v>6</v>
      </c>
      <c r="R17" s="205"/>
      <c r="S17" s="205"/>
      <c r="T17" s="205"/>
      <c r="U17" s="48">
        <v>7</v>
      </c>
      <c r="V17" s="118" t="s">
        <v>114</v>
      </c>
      <c r="W17" s="119" t="s">
        <v>21</v>
      </c>
      <c r="X17" s="119">
        <v>44</v>
      </c>
      <c r="Y17" s="119">
        <v>9</v>
      </c>
      <c r="Z17" s="120" t="s">
        <v>418</v>
      </c>
      <c r="AA17" s="47">
        <v>11</v>
      </c>
    </row>
    <row r="18" spans="1:29" ht="16.5" thickBot="1" x14ac:dyDescent="0.3">
      <c r="A18" s="143" t="s">
        <v>362</v>
      </c>
      <c r="B18" s="144"/>
      <c r="C18" s="144"/>
      <c r="D18" s="144"/>
      <c r="E18" s="144"/>
      <c r="F18" s="145"/>
      <c r="G18" s="91"/>
      <c r="H18" s="92">
        <v>8</v>
      </c>
      <c r="I18" s="190">
        <v>8</v>
      </c>
      <c r="J18" s="190"/>
      <c r="K18" s="190"/>
      <c r="L18" s="190"/>
      <c r="M18" s="190"/>
      <c r="N18" s="190"/>
      <c r="O18" s="190">
        <v>8</v>
      </c>
      <c r="P18" s="190"/>
      <c r="Q18" s="190"/>
      <c r="R18" s="190"/>
      <c r="S18" s="190"/>
      <c r="T18" s="190"/>
      <c r="U18" s="48"/>
      <c r="V18" s="121" t="s">
        <v>231</v>
      </c>
      <c r="W18" s="122" t="s">
        <v>231</v>
      </c>
      <c r="X18" s="122"/>
      <c r="Y18" s="122"/>
      <c r="Z18" s="123"/>
      <c r="AA18" s="47"/>
    </row>
    <row r="19" spans="1:29" ht="16.5" thickBot="1" x14ac:dyDescent="0.3">
      <c r="A19" s="149" t="s">
        <v>289</v>
      </c>
      <c r="B19" s="150"/>
      <c r="C19" s="150"/>
      <c r="D19" s="150"/>
      <c r="E19" s="150"/>
      <c r="F19" s="151"/>
      <c r="G19" s="89">
        <v>6</v>
      </c>
      <c r="H19" s="89">
        <v>5</v>
      </c>
      <c r="I19" s="206"/>
      <c r="J19" s="206"/>
      <c r="K19" s="206">
        <v>5</v>
      </c>
      <c r="L19" s="206"/>
      <c r="M19" s="206"/>
      <c r="N19" s="206"/>
      <c r="O19" s="206"/>
      <c r="P19" s="206"/>
      <c r="Q19" s="206"/>
      <c r="R19" s="206"/>
      <c r="S19" s="206"/>
      <c r="T19" s="206"/>
      <c r="U19" s="48">
        <v>7</v>
      </c>
      <c r="V19" s="124" t="s">
        <v>115</v>
      </c>
      <c r="W19" s="125" t="s">
        <v>22</v>
      </c>
      <c r="X19" s="125">
        <v>140</v>
      </c>
      <c r="Y19" s="125">
        <v>8</v>
      </c>
      <c r="Z19" s="126" t="s">
        <v>419</v>
      </c>
      <c r="AA19" s="47">
        <v>9</v>
      </c>
    </row>
    <row r="20" spans="1:29" x14ac:dyDescent="0.25">
      <c r="A20" s="146" t="s">
        <v>290</v>
      </c>
      <c r="B20" s="147"/>
      <c r="C20" s="147"/>
      <c r="D20" s="147"/>
      <c r="E20" s="147"/>
      <c r="F20" s="148"/>
      <c r="G20" s="90">
        <v>9</v>
      </c>
      <c r="H20" s="90">
        <v>11</v>
      </c>
      <c r="I20" s="205"/>
      <c r="J20" s="205"/>
      <c r="K20" s="205"/>
      <c r="L20" s="205"/>
      <c r="M20" s="205">
        <v>11</v>
      </c>
      <c r="N20" s="205"/>
      <c r="O20" s="205"/>
      <c r="P20" s="205"/>
      <c r="Q20" s="205"/>
      <c r="R20" s="205"/>
      <c r="S20" s="205"/>
      <c r="T20" s="205"/>
      <c r="V20" s="16" t="s">
        <v>435</v>
      </c>
      <c r="W20" s="4"/>
      <c r="X20" s="4"/>
      <c r="Y20" s="4"/>
      <c r="Z20" s="4"/>
    </row>
    <row r="21" spans="1:29" ht="15.75" customHeight="1" x14ac:dyDescent="0.25">
      <c r="A21" s="146" t="s">
        <v>286</v>
      </c>
      <c r="B21" s="147"/>
      <c r="C21" s="147"/>
      <c r="D21" s="147"/>
      <c r="E21" s="147"/>
      <c r="F21" s="148"/>
      <c r="G21" s="90">
        <v>15</v>
      </c>
      <c r="H21" s="90">
        <v>8</v>
      </c>
      <c r="I21" s="205"/>
      <c r="J21" s="205"/>
      <c r="K21" s="205"/>
      <c r="L21" s="205"/>
      <c r="M21" s="205"/>
      <c r="N21" s="205"/>
      <c r="O21" s="205">
        <v>8</v>
      </c>
      <c r="P21" s="205"/>
      <c r="Q21" s="205"/>
      <c r="R21" s="205"/>
      <c r="S21" s="205"/>
      <c r="T21" s="205"/>
      <c r="V21" s="133" t="s">
        <v>436</v>
      </c>
      <c r="W21" s="133"/>
      <c r="X21" s="133"/>
      <c r="Y21" s="133"/>
      <c r="Z21" s="133"/>
    </row>
    <row r="22" spans="1:29" x14ac:dyDescent="0.25">
      <c r="A22" s="146" t="s">
        <v>291</v>
      </c>
      <c r="B22" s="147"/>
      <c r="C22" s="147"/>
      <c r="D22" s="147"/>
      <c r="E22" s="147"/>
      <c r="F22" s="148"/>
      <c r="G22" s="90">
        <v>13</v>
      </c>
      <c r="H22" s="90">
        <v>11</v>
      </c>
      <c r="I22" s="205"/>
      <c r="J22" s="205"/>
      <c r="K22" s="205"/>
      <c r="L22" s="205"/>
      <c r="M22" s="205"/>
      <c r="N22" s="205"/>
      <c r="O22" s="205">
        <v>11</v>
      </c>
      <c r="P22" s="205"/>
      <c r="Q22" s="205"/>
      <c r="R22" s="205"/>
      <c r="S22" s="205"/>
      <c r="T22" s="205"/>
      <c r="V22" s="133"/>
      <c r="W22" s="133"/>
      <c r="X22" s="133"/>
      <c r="Y22" s="133"/>
      <c r="Z22" s="133"/>
    </row>
    <row r="23" spans="1:29" x14ac:dyDescent="0.25">
      <c r="A23" s="146" t="s">
        <v>287</v>
      </c>
      <c r="B23" s="147"/>
      <c r="C23" s="147"/>
      <c r="D23" s="147"/>
      <c r="E23" s="147"/>
      <c r="F23" s="148"/>
      <c r="G23" s="90">
        <v>10</v>
      </c>
      <c r="H23" s="90">
        <v>5</v>
      </c>
      <c r="I23" s="205"/>
      <c r="J23" s="205"/>
      <c r="K23" s="205"/>
      <c r="L23" s="205"/>
      <c r="M23" s="205"/>
      <c r="N23" s="205"/>
      <c r="O23" s="205"/>
      <c r="P23" s="205"/>
      <c r="Q23" s="205"/>
      <c r="R23" s="205"/>
      <c r="S23" s="205">
        <v>5</v>
      </c>
      <c r="T23" s="205"/>
      <c r="V23" s="133"/>
      <c r="W23" s="133"/>
      <c r="X23" s="133"/>
      <c r="Y23" s="133"/>
      <c r="Z23" s="133"/>
    </row>
    <row r="24" spans="1:29" ht="16.5" thickBot="1" x14ac:dyDescent="0.3">
      <c r="A24" s="143" t="s">
        <v>288</v>
      </c>
      <c r="B24" s="144"/>
      <c r="C24" s="144"/>
      <c r="D24" s="144"/>
      <c r="E24" s="144"/>
      <c r="F24" s="145"/>
      <c r="G24" s="92">
        <v>44</v>
      </c>
      <c r="H24" s="92">
        <v>9</v>
      </c>
      <c r="I24" s="190"/>
      <c r="J24" s="190"/>
      <c r="K24" s="190"/>
      <c r="L24" s="190"/>
      <c r="M24" s="190"/>
      <c r="N24" s="190"/>
      <c r="O24" s="190"/>
      <c r="P24" s="190"/>
      <c r="Q24" s="190"/>
      <c r="R24" s="190"/>
      <c r="S24" s="190">
        <v>9</v>
      </c>
      <c r="T24" s="190"/>
    </row>
    <row r="25" spans="1:29" ht="16.5" thickBot="1" x14ac:dyDescent="0.3">
      <c r="A25" s="161" t="s">
        <v>244</v>
      </c>
      <c r="B25" s="162"/>
      <c r="C25" s="162"/>
      <c r="D25" s="162"/>
      <c r="E25" s="162"/>
      <c r="F25" s="163"/>
      <c r="G25" s="46"/>
      <c r="H25" s="45"/>
      <c r="I25" s="207" t="s">
        <v>248</v>
      </c>
      <c r="J25" s="207"/>
      <c r="K25" s="207" t="s">
        <v>248</v>
      </c>
      <c r="L25" s="207"/>
      <c r="M25" s="207" t="s">
        <v>248</v>
      </c>
      <c r="N25" s="207"/>
      <c r="O25" s="207" t="s">
        <v>248</v>
      </c>
      <c r="P25" s="207"/>
      <c r="Q25" s="207" t="s">
        <v>248</v>
      </c>
      <c r="R25" s="207"/>
      <c r="S25" s="207" t="s">
        <v>248</v>
      </c>
      <c r="T25" s="207"/>
    </row>
    <row r="26" spans="1:29" x14ac:dyDescent="0.25">
      <c r="A26" s="164" t="s">
        <v>252</v>
      </c>
      <c r="B26" s="165"/>
      <c r="C26" s="165"/>
      <c r="D26" s="165"/>
      <c r="E26" s="165"/>
      <c r="F26" s="166"/>
      <c r="G26" s="39"/>
      <c r="H26" s="40"/>
      <c r="I26" s="206">
        <v>24</v>
      </c>
      <c r="J26" s="206"/>
      <c r="K26" s="206">
        <v>10</v>
      </c>
      <c r="L26" s="206"/>
      <c r="M26" s="206">
        <v>22</v>
      </c>
      <c r="N26" s="206"/>
      <c r="O26" s="206">
        <v>27</v>
      </c>
      <c r="P26" s="206"/>
      <c r="Q26" s="206">
        <v>16</v>
      </c>
      <c r="R26" s="206"/>
      <c r="S26" s="206">
        <v>14</v>
      </c>
      <c r="T26" s="206"/>
    </row>
    <row r="27" spans="1:29" x14ac:dyDescent="0.25">
      <c r="A27" s="167" t="s">
        <v>253</v>
      </c>
      <c r="B27" s="158"/>
      <c r="C27" s="158"/>
      <c r="D27" s="158"/>
      <c r="E27" s="158"/>
      <c r="F27" s="159"/>
      <c r="G27" s="41"/>
      <c r="H27" s="42"/>
      <c r="I27" s="205">
        <v>73</v>
      </c>
      <c r="J27" s="205"/>
      <c r="K27" s="205">
        <v>72</v>
      </c>
      <c r="L27" s="205"/>
      <c r="M27" s="205">
        <v>83</v>
      </c>
      <c r="N27" s="205"/>
      <c r="O27" s="205">
        <v>93</v>
      </c>
      <c r="P27" s="205"/>
      <c r="Q27" s="205">
        <v>71</v>
      </c>
      <c r="R27" s="205"/>
      <c r="S27" s="205">
        <v>83</v>
      </c>
      <c r="T27" s="205"/>
    </row>
    <row r="28" spans="1:29" x14ac:dyDescent="0.25">
      <c r="A28" s="160">
        <v>0.95</v>
      </c>
      <c r="B28" s="158"/>
      <c r="C28" s="158" t="s">
        <v>254</v>
      </c>
      <c r="D28" s="158"/>
      <c r="E28" s="158"/>
      <c r="F28" s="159"/>
      <c r="G28" s="41"/>
      <c r="H28" s="42"/>
      <c r="I28" s="208" t="s">
        <v>399</v>
      </c>
      <c r="J28" s="208"/>
      <c r="K28" s="208" t="s">
        <v>400</v>
      </c>
      <c r="L28" s="208"/>
      <c r="M28" s="208" t="s">
        <v>401</v>
      </c>
      <c r="N28" s="208"/>
      <c r="O28" s="208" t="s">
        <v>402</v>
      </c>
      <c r="P28" s="208"/>
      <c r="Q28" s="208" t="s">
        <v>403</v>
      </c>
      <c r="R28" s="208"/>
      <c r="S28" s="208" t="s">
        <v>404</v>
      </c>
      <c r="T28" s="208"/>
    </row>
    <row r="29" spans="1:29" ht="16.5" thickBot="1" x14ac:dyDescent="0.3">
      <c r="A29" s="168" t="s">
        <v>255</v>
      </c>
      <c r="B29" s="169"/>
      <c r="C29" s="169"/>
      <c r="D29" s="169"/>
      <c r="E29" s="169"/>
      <c r="F29" s="170"/>
      <c r="G29" s="43"/>
      <c r="H29" s="44"/>
      <c r="I29" s="190">
        <v>4</v>
      </c>
      <c r="J29" s="190"/>
      <c r="K29" s="190">
        <v>3</v>
      </c>
      <c r="L29" s="190"/>
      <c r="M29" s="190">
        <v>13</v>
      </c>
      <c r="N29" s="190"/>
      <c r="O29" s="190">
        <v>32</v>
      </c>
      <c r="P29" s="190"/>
      <c r="Q29" s="190">
        <v>3</v>
      </c>
      <c r="R29" s="190"/>
      <c r="S29" s="190">
        <v>13</v>
      </c>
      <c r="T29" s="190"/>
    </row>
    <row r="30" spans="1:29" ht="16.5" thickBot="1" x14ac:dyDescent="0.3">
      <c r="A30" s="27"/>
      <c r="B30" s="28"/>
      <c r="C30" s="28"/>
      <c r="D30" s="28"/>
      <c r="E30" s="28"/>
      <c r="F30" s="28"/>
      <c r="G30" s="36"/>
      <c r="H30" s="38"/>
      <c r="I30" s="246" t="s">
        <v>66</v>
      </c>
      <c r="J30" s="247"/>
      <c r="K30" s="246" t="s">
        <v>67</v>
      </c>
      <c r="L30" s="247"/>
      <c r="M30" s="246" t="s">
        <v>68</v>
      </c>
      <c r="N30" s="247"/>
      <c r="O30" s="246" t="s">
        <v>69</v>
      </c>
      <c r="P30" s="247"/>
      <c r="Q30" s="246" t="s">
        <v>71</v>
      </c>
      <c r="R30" s="247"/>
      <c r="S30" s="246" t="s">
        <v>72</v>
      </c>
      <c r="T30" s="247"/>
    </row>
    <row r="31" spans="1:29" s="33" customFormat="1" ht="16.5" thickBot="1" x14ac:dyDescent="0.3">
      <c r="A31" s="29"/>
      <c r="B31" s="29"/>
      <c r="C31" s="29"/>
      <c r="D31" s="29"/>
      <c r="E31" s="29"/>
      <c r="F31" s="29"/>
      <c r="G31" s="29"/>
      <c r="H31" s="29"/>
      <c r="I31" s="49">
        <v>63</v>
      </c>
      <c r="J31" s="49">
        <v>83</v>
      </c>
      <c r="K31" s="49">
        <v>59</v>
      </c>
      <c r="L31" s="49">
        <v>85</v>
      </c>
      <c r="M31" s="49">
        <v>73</v>
      </c>
      <c r="N31" s="49">
        <v>93</v>
      </c>
      <c r="O31" s="49">
        <v>79</v>
      </c>
      <c r="P31" s="49">
        <v>107</v>
      </c>
      <c r="Q31" s="50">
        <v>62</v>
      </c>
      <c r="R31" s="49">
        <v>80</v>
      </c>
      <c r="S31" s="49">
        <v>67</v>
      </c>
      <c r="T31" s="49">
        <v>99</v>
      </c>
      <c r="U31" s="30"/>
      <c r="V31" s="30"/>
      <c r="W31" s="31"/>
      <c r="X31" s="31"/>
      <c r="Y31" s="31"/>
      <c r="Z31" s="31"/>
      <c r="AA31" s="30"/>
      <c r="AB31" s="32"/>
      <c r="AC31" s="32"/>
    </row>
    <row r="32" spans="1:29" s="33" customFormat="1" x14ac:dyDescent="0.25">
      <c r="A32" s="29"/>
      <c r="B32" s="29"/>
      <c r="C32" s="29"/>
      <c r="D32" s="29"/>
      <c r="E32" s="29"/>
      <c r="F32" s="29"/>
      <c r="G32" s="29"/>
      <c r="H32" s="34"/>
      <c r="I32" s="35"/>
      <c r="J32" s="35"/>
      <c r="K32" s="35"/>
      <c r="L32" s="35"/>
      <c r="M32" s="203" t="s">
        <v>377</v>
      </c>
      <c r="N32" s="204"/>
      <c r="O32" s="93"/>
      <c r="P32" s="235" t="s">
        <v>365</v>
      </c>
      <c r="Q32" s="235"/>
      <c r="R32" s="203" t="s">
        <v>250</v>
      </c>
      <c r="S32" s="235"/>
      <c r="T32" s="94" t="s">
        <v>280</v>
      </c>
      <c r="U32" s="30"/>
      <c r="V32" s="30"/>
      <c r="W32" s="31"/>
      <c r="X32" s="31"/>
      <c r="Y32" s="31"/>
      <c r="Z32" s="31"/>
      <c r="AA32" s="30"/>
      <c r="AB32" s="32"/>
      <c r="AC32" s="32"/>
    </row>
    <row r="33" spans="1:29" ht="16.5" thickBot="1" x14ac:dyDescent="0.3">
      <c r="H33" s="248" t="s">
        <v>241</v>
      </c>
      <c r="I33" s="249"/>
      <c r="J33" s="249"/>
      <c r="K33" s="249"/>
      <c r="L33" s="249"/>
      <c r="M33" s="95" t="s">
        <v>242</v>
      </c>
      <c r="N33" s="95" t="s">
        <v>243</v>
      </c>
      <c r="O33" s="95" t="s">
        <v>78</v>
      </c>
      <c r="P33" s="96">
        <v>0.15</v>
      </c>
      <c r="Q33" s="97">
        <v>0.05</v>
      </c>
      <c r="R33" s="98">
        <v>0.15</v>
      </c>
      <c r="S33" s="97">
        <v>0.05</v>
      </c>
      <c r="T33" s="95" t="s">
        <v>249</v>
      </c>
    </row>
    <row r="34" spans="1:29" x14ac:dyDescent="0.25">
      <c r="H34" s="242" t="s">
        <v>379</v>
      </c>
      <c r="I34" s="243"/>
      <c r="J34" s="243"/>
      <c r="K34" s="243"/>
      <c r="L34" s="243"/>
      <c r="M34" s="182">
        <v>72</v>
      </c>
      <c r="N34" s="182">
        <v>83</v>
      </c>
      <c r="O34" s="182">
        <v>-11</v>
      </c>
      <c r="P34" s="201">
        <v>-13</v>
      </c>
      <c r="Q34" s="199">
        <v>-17</v>
      </c>
      <c r="R34" s="201" t="s">
        <v>405</v>
      </c>
      <c r="S34" s="199" t="s">
        <v>405</v>
      </c>
      <c r="T34" s="197">
        <v>21.7</v>
      </c>
    </row>
    <row r="35" spans="1:29" x14ac:dyDescent="0.25">
      <c r="H35" s="240" t="s">
        <v>366</v>
      </c>
      <c r="I35" s="241"/>
      <c r="J35" s="241"/>
      <c r="K35" s="241"/>
      <c r="L35" s="241"/>
      <c r="M35" s="183"/>
      <c r="N35" s="183"/>
      <c r="O35" s="183"/>
      <c r="P35" s="202"/>
      <c r="Q35" s="200"/>
      <c r="R35" s="202"/>
      <c r="S35" s="200"/>
      <c r="T35" s="198"/>
    </row>
    <row r="36" spans="1:29" x14ac:dyDescent="0.25">
      <c r="H36" s="238" t="s">
        <v>367</v>
      </c>
      <c r="I36" s="239"/>
      <c r="J36" s="239"/>
      <c r="K36" s="239"/>
      <c r="L36" s="239"/>
      <c r="M36" s="180">
        <v>93</v>
      </c>
      <c r="N36" s="180">
        <v>71</v>
      </c>
      <c r="O36" s="180">
        <v>22</v>
      </c>
      <c r="P36" s="193">
        <v>13</v>
      </c>
      <c r="Q36" s="195">
        <v>18</v>
      </c>
      <c r="R36" s="193" t="s">
        <v>406</v>
      </c>
      <c r="S36" s="195" t="s">
        <v>406</v>
      </c>
      <c r="T36" s="156">
        <v>4.5</v>
      </c>
    </row>
    <row r="37" spans="1:29" ht="16.5" thickBot="1" x14ac:dyDescent="0.3">
      <c r="H37" s="236" t="s">
        <v>369</v>
      </c>
      <c r="I37" s="237"/>
      <c r="J37" s="237"/>
      <c r="K37" s="237"/>
      <c r="L37" s="237"/>
      <c r="M37" s="181"/>
      <c r="N37" s="181"/>
      <c r="O37" s="181"/>
      <c r="P37" s="194"/>
      <c r="Q37" s="196"/>
      <c r="R37" s="194"/>
      <c r="S37" s="196"/>
      <c r="T37" s="157"/>
    </row>
    <row r="38" spans="1:29" x14ac:dyDescent="0.25">
      <c r="H38" s="191" t="s">
        <v>437</v>
      </c>
      <c r="I38" s="191"/>
      <c r="J38" s="191"/>
      <c r="K38" s="191"/>
      <c r="L38" s="191"/>
      <c r="M38" s="191"/>
      <c r="N38" s="191"/>
      <c r="O38" s="191"/>
      <c r="P38" s="191"/>
      <c r="Q38" s="191"/>
      <c r="R38" s="191"/>
      <c r="S38" s="191"/>
      <c r="T38" s="191"/>
    </row>
    <row r="39" spans="1:29" s="1" customFormat="1" ht="16.5" thickBot="1" x14ac:dyDescent="0.3">
      <c r="A39" s="19"/>
      <c r="B39" s="19"/>
      <c r="C39" s="19"/>
      <c r="D39" s="19"/>
      <c r="E39" s="19"/>
      <c r="F39" s="19"/>
      <c r="G39" s="19"/>
      <c r="H39" s="192"/>
      <c r="I39" s="192"/>
      <c r="J39" s="192"/>
      <c r="K39" s="192"/>
      <c r="L39" s="192"/>
      <c r="M39" s="192"/>
      <c r="N39" s="192"/>
      <c r="O39" s="192"/>
      <c r="P39" s="192"/>
      <c r="Q39" s="192"/>
      <c r="R39" s="192"/>
      <c r="S39" s="192"/>
      <c r="T39" s="192"/>
      <c r="U39" s="19"/>
      <c r="V39" s="19"/>
      <c r="W39" s="20"/>
      <c r="X39" s="20"/>
      <c r="Y39" s="20"/>
      <c r="Z39" s="20"/>
      <c r="AA39" s="19"/>
      <c r="AB39" s="16"/>
      <c r="AC39" s="16"/>
    </row>
    <row r="40" spans="1:29" x14ac:dyDescent="0.25">
      <c r="H40" s="134" t="s">
        <v>251</v>
      </c>
      <c r="I40" s="135"/>
      <c r="J40" s="135"/>
      <c r="K40" s="135"/>
      <c r="L40" s="135"/>
      <c r="M40" s="135"/>
      <c r="N40" s="135"/>
      <c r="O40" s="135"/>
      <c r="P40" s="135"/>
      <c r="Q40" s="135"/>
      <c r="R40" s="135"/>
      <c r="S40" s="135"/>
      <c r="T40" s="136"/>
    </row>
    <row r="41" spans="1:29" x14ac:dyDescent="0.25">
      <c r="H41" s="184" t="s">
        <v>372</v>
      </c>
      <c r="I41" s="185"/>
      <c r="J41" s="185"/>
      <c r="K41" s="185"/>
      <c r="L41" s="185"/>
      <c r="M41" s="185"/>
      <c r="N41" s="99"/>
      <c r="O41" s="185" t="s">
        <v>373</v>
      </c>
      <c r="P41" s="185"/>
      <c r="Q41" s="185"/>
      <c r="R41" s="185"/>
      <c r="S41" s="185"/>
      <c r="T41" s="186"/>
    </row>
    <row r="42" spans="1:29" x14ac:dyDescent="0.25">
      <c r="H42" s="189" t="s">
        <v>236</v>
      </c>
      <c r="I42" s="187"/>
      <c r="J42" s="187"/>
      <c r="K42" s="187"/>
      <c r="L42" s="187"/>
      <c r="M42" s="187"/>
      <c r="N42" s="99"/>
      <c r="O42" s="187" t="s">
        <v>234</v>
      </c>
      <c r="P42" s="187"/>
      <c r="Q42" s="187"/>
      <c r="R42" s="187"/>
      <c r="S42" s="187"/>
      <c r="T42" s="188"/>
    </row>
    <row r="43" spans="1:29" x14ac:dyDescent="0.25">
      <c r="H43" s="179" t="s">
        <v>237</v>
      </c>
      <c r="I43" s="139"/>
      <c r="J43" s="139"/>
      <c r="K43" s="139">
        <v>122</v>
      </c>
      <c r="L43" s="139"/>
      <c r="M43" s="139"/>
      <c r="N43" s="99"/>
      <c r="O43" s="139" t="s">
        <v>235</v>
      </c>
      <c r="P43" s="139"/>
      <c r="Q43" s="139"/>
      <c r="R43" s="139">
        <v>16</v>
      </c>
      <c r="S43" s="139"/>
      <c r="T43" s="140"/>
    </row>
    <row r="44" spans="1:29" ht="16.5" thickBot="1" x14ac:dyDescent="0.3">
      <c r="H44" s="171" t="s">
        <v>408</v>
      </c>
      <c r="I44" s="172"/>
      <c r="J44" s="172"/>
      <c r="K44" s="172"/>
      <c r="L44" s="172"/>
      <c r="M44" s="173"/>
      <c r="N44" s="99"/>
      <c r="O44" s="244" t="s">
        <v>407</v>
      </c>
      <c r="P44" s="175"/>
      <c r="Q44" s="175"/>
      <c r="R44" s="175"/>
      <c r="S44" s="175"/>
      <c r="T44" s="245"/>
    </row>
    <row r="45" spans="1:29" x14ac:dyDescent="0.25">
      <c r="H45" s="178" t="s">
        <v>238</v>
      </c>
      <c r="I45" s="177"/>
      <c r="J45" s="177"/>
      <c r="K45" s="177">
        <v>3</v>
      </c>
      <c r="L45" s="177"/>
      <c r="M45" s="177"/>
      <c r="N45" s="99"/>
      <c r="O45" s="187" t="s">
        <v>371</v>
      </c>
      <c r="P45" s="187"/>
      <c r="Q45" s="187"/>
      <c r="R45" s="187"/>
      <c r="S45" s="187"/>
      <c r="T45" s="188"/>
    </row>
    <row r="46" spans="1:29" x14ac:dyDescent="0.25">
      <c r="H46" s="174" t="s">
        <v>409</v>
      </c>
      <c r="I46" s="175"/>
      <c r="J46" s="175"/>
      <c r="K46" s="175"/>
      <c r="L46" s="175"/>
      <c r="M46" s="176"/>
      <c r="N46" s="99"/>
      <c r="O46" s="139" t="s">
        <v>233</v>
      </c>
      <c r="P46" s="139"/>
      <c r="Q46" s="139"/>
      <c r="R46" s="139" t="s">
        <v>232</v>
      </c>
      <c r="S46" s="139"/>
      <c r="T46" s="140"/>
    </row>
    <row r="47" spans="1:29" ht="16.5" thickBot="1" x14ac:dyDescent="0.3">
      <c r="H47" s="100"/>
      <c r="I47" s="101"/>
      <c r="J47" s="101"/>
      <c r="K47" s="101"/>
      <c r="L47" s="101"/>
      <c r="M47" s="102"/>
      <c r="N47" s="101"/>
      <c r="O47" s="141">
        <v>1</v>
      </c>
      <c r="P47" s="141"/>
      <c r="Q47" s="141"/>
      <c r="R47" s="141">
        <v>1</v>
      </c>
      <c r="S47" s="141"/>
      <c r="T47" s="142"/>
    </row>
    <row r="48" spans="1:29" s="1" customFormat="1" x14ac:dyDescent="0.25">
      <c r="A48" s="19"/>
      <c r="B48" s="19"/>
      <c r="C48" s="19"/>
      <c r="D48" s="19"/>
      <c r="E48" s="19"/>
      <c r="F48" s="19"/>
      <c r="G48" s="19"/>
      <c r="H48" s="19"/>
      <c r="I48" s="19"/>
      <c r="J48" s="19"/>
      <c r="K48" s="19"/>
      <c r="L48" s="19"/>
      <c r="M48" s="19"/>
      <c r="N48" s="19"/>
      <c r="O48" s="19"/>
      <c r="P48" s="19"/>
      <c r="Q48" s="19"/>
      <c r="R48" s="19"/>
      <c r="S48" s="19"/>
      <c r="T48" s="19"/>
      <c r="U48" s="19"/>
      <c r="V48" s="19"/>
      <c r="W48" s="20"/>
      <c r="X48" s="20"/>
      <c r="Y48" s="20"/>
      <c r="Z48" s="20"/>
      <c r="AA48" s="19"/>
      <c r="AB48" s="16"/>
      <c r="AC48" s="16"/>
    </row>
  </sheetData>
  <sheetProtection password="CA8B" sheet="1" objects="1" scenarios="1" selectLockedCells="1"/>
  <mergeCells count="200">
    <mergeCell ref="A7:C7"/>
    <mergeCell ref="D7:F7"/>
    <mergeCell ref="P32:Q32"/>
    <mergeCell ref="H37:L37"/>
    <mergeCell ref="H36:L36"/>
    <mergeCell ref="H35:L35"/>
    <mergeCell ref="H34:L34"/>
    <mergeCell ref="O47:Q47"/>
    <mergeCell ref="O43:Q43"/>
    <mergeCell ref="O44:T44"/>
    <mergeCell ref="O45:T45"/>
    <mergeCell ref="R46:T46"/>
    <mergeCell ref="O46:Q46"/>
    <mergeCell ref="K30:L30"/>
    <mergeCell ref="I30:J30"/>
    <mergeCell ref="R32:S32"/>
    <mergeCell ref="H33:L33"/>
    <mergeCell ref="S28:T28"/>
    <mergeCell ref="S30:T30"/>
    <mergeCell ref="Q30:R30"/>
    <mergeCell ref="O30:P30"/>
    <mergeCell ref="M30:N30"/>
    <mergeCell ref="I28:J28"/>
    <mergeCell ref="K28:L28"/>
    <mergeCell ref="A1:T1"/>
    <mergeCell ref="O5:P5"/>
    <mergeCell ref="O3:P3"/>
    <mergeCell ref="O2:P2"/>
    <mergeCell ref="K3:L3"/>
    <mergeCell ref="K2:L2"/>
    <mergeCell ref="A6:C6"/>
    <mergeCell ref="A5:B5"/>
    <mergeCell ref="A4:C4"/>
    <mergeCell ref="A2:B2"/>
    <mergeCell ref="Q3:T3"/>
    <mergeCell ref="Q2:T2"/>
    <mergeCell ref="D6:I6"/>
    <mergeCell ref="C5:M5"/>
    <mergeCell ref="D4:I4"/>
    <mergeCell ref="C2:I2"/>
    <mergeCell ref="Q5:T5"/>
    <mergeCell ref="M3:N3"/>
    <mergeCell ref="M2:N2"/>
    <mergeCell ref="A3:D3"/>
    <mergeCell ref="E3:J3"/>
    <mergeCell ref="M28:N28"/>
    <mergeCell ref="O28:P28"/>
    <mergeCell ref="Q28:R28"/>
    <mergeCell ref="I29:J29"/>
    <mergeCell ref="G9:G14"/>
    <mergeCell ref="H9:H14"/>
    <mergeCell ref="A8:T8"/>
    <mergeCell ref="I15:J15"/>
    <mergeCell ref="K15:L15"/>
    <mergeCell ref="M15:N15"/>
    <mergeCell ref="O15:P15"/>
    <mergeCell ref="Q15:R15"/>
    <mergeCell ref="S15:T15"/>
    <mergeCell ref="A14:F14"/>
    <mergeCell ref="S9:T14"/>
    <mergeCell ref="Q9:R14"/>
    <mergeCell ref="O9:P14"/>
    <mergeCell ref="M9:N14"/>
    <mergeCell ref="K9:L14"/>
    <mergeCell ref="I9:J14"/>
    <mergeCell ref="I17:J17"/>
    <mergeCell ref="S16:T16"/>
    <mergeCell ref="Q16:R16"/>
    <mergeCell ref="O16:P16"/>
    <mergeCell ref="M16:N16"/>
    <mergeCell ref="K16:L16"/>
    <mergeCell ref="I16:J16"/>
    <mergeCell ref="S17:T17"/>
    <mergeCell ref="Q17:R17"/>
    <mergeCell ref="O17:P17"/>
    <mergeCell ref="M17:N17"/>
    <mergeCell ref="K17:L17"/>
    <mergeCell ref="I19:J19"/>
    <mergeCell ref="S18:T18"/>
    <mergeCell ref="Q18:R18"/>
    <mergeCell ref="O18:P18"/>
    <mergeCell ref="M18:N18"/>
    <mergeCell ref="K18:L18"/>
    <mergeCell ref="I18:J18"/>
    <mergeCell ref="S19:T19"/>
    <mergeCell ref="Q19:R19"/>
    <mergeCell ref="O19:P19"/>
    <mergeCell ref="M19:N19"/>
    <mergeCell ref="K19:L19"/>
    <mergeCell ref="I21:J21"/>
    <mergeCell ref="S20:T20"/>
    <mergeCell ref="Q20:R20"/>
    <mergeCell ref="O20:P20"/>
    <mergeCell ref="M20:N20"/>
    <mergeCell ref="K20:L20"/>
    <mergeCell ref="I20:J20"/>
    <mergeCell ref="S21:T21"/>
    <mergeCell ref="Q21:R21"/>
    <mergeCell ref="O21:P21"/>
    <mergeCell ref="M21:N21"/>
    <mergeCell ref="K21:L21"/>
    <mergeCell ref="I23:J23"/>
    <mergeCell ref="S22:T22"/>
    <mergeCell ref="Q22:R22"/>
    <mergeCell ref="O22:P22"/>
    <mergeCell ref="M22:N22"/>
    <mergeCell ref="K22:L22"/>
    <mergeCell ref="I22:J22"/>
    <mergeCell ref="S23:T23"/>
    <mergeCell ref="Q23:R23"/>
    <mergeCell ref="O23:P23"/>
    <mergeCell ref="M23:N23"/>
    <mergeCell ref="K23:L23"/>
    <mergeCell ref="I25:J25"/>
    <mergeCell ref="S24:T24"/>
    <mergeCell ref="Q24:R24"/>
    <mergeCell ref="O24:P24"/>
    <mergeCell ref="M24:N24"/>
    <mergeCell ref="K24:L24"/>
    <mergeCell ref="I24:J24"/>
    <mergeCell ref="S25:T25"/>
    <mergeCell ref="Q25:R25"/>
    <mergeCell ref="O25:P25"/>
    <mergeCell ref="M25:N25"/>
    <mergeCell ref="K25:L25"/>
    <mergeCell ref="I27:J27"/>
    <mergeCell ref="S26:T26"/>
    <mergeCell ref="Q26:R26"/>
    <mergeCell ref="O26:P26"/>
    <mergeCell ref="M26:N26"/>
    <mergeCell ref="K26:L26"/>
    <mergeCell ref="I26:J26"/>
    <mergeCell ref="S27:T27"/>
    <mergeCell ref="Q27:R27"/>
    <mergeCell ref="O27:P27"/>
    <mergeCell ref="M27:N27"/>
    <mergeCell ref="K27:L27"/>
    <mergeCell ref="K29:L29"/>
    <mergeCell ref="R36:R37"/>
    <mergeCell ref="Q36:Q37"/>
    <mergeCell ref="P36:P37"/>
    <mergeCell ref="O36:O37"/>
    <mergeCell ref="N36:N37"/>
    <mergeCell ref="T34:T35"/>
    <mergeCell ref="S34:S35"/>
    <mergeCell ref="R34:R35"/>
    <mergeCell ref="Q34:Q35"/>
    <mergeCell ref="P34:P35"/>
    <mergeCell ref="O34:O35"/>
    <mergeCell ref="N34:N35"/>
    <mergeCell ref="S36:S37"/>
    <mergeCell ref="M32:N32"/>
    <mergeCell ref="C28:F28"/>
    <mergeCell ref="A28:B28"/>
    <mergeCell ref="A25:F25"/>
    <mergeCell ref="A26:F26"/>
    <mergeCell ref="A27:F27"/>
    <mergeCell ref="A29:F29"/>
    <mergeCell ref="H44:M44"/>
    <mergeCell ref="H46:M46"/>
    <mergeCell ref="K45:M45"/>
    <mergeCell ref="H45:J45"/>
    <mergeCell ref="K43:M43"/>
    <mergeCell ref="H43:J43"/>
    <mergeCell ref="M36:M37"/>
    <mergeCell ref="M34:M35"/>
    <mergeCell ref="H40:T40"/>
    <mergeCell ref="H41:M41"/>
    <mergeCell ref="O41:T41"/>
    <mergeCell ref="O42:T42"/>
    <mergeCell ref="H42:M42"/>
    <mergeCell ref="S29:T29"/>
    <mergeCell ref="Q29:R29"/>
    <mergeCell ref="O29:P29"/>
    <mergeCell ref="M29:N29"/>
    <mergeCell ref="H38:T39"/>
    <mergeCell ref="V4:W5"/>
    <mergeCell ref="V21:Z23"/>
    <mergeCell ref="V3:Z3"/>
    <mergeCell ref="X4:X5"/>
    <mergeCell ref="Y4:Y5"/>
    <mergeCell ref="R43:T43"/>
    <mergeCell ref="R47:T47"/>
    <mergeCell ref="A24:F24"/>
    <mergeCell ref="A23:F23"/>
    <mergeCell ref="A22:F22"/>
    <mergeCell ref="A21:F21"/>
    <mergeCell ref="A20:F20"/>
    <mergeCell ref="A19:F19"/>
    <mergeCell ref="A18:F18"/>
    <mergeCell ref="A17:F17"/>
    <mergeCell ref="A16:F16"/>
    <mergeCell ref="A15:F15"/>
    <mergeCell ref="K7:M7"/>
    <mergeCell ref="K6:M6"/>
    <mergeCell ref="K4:M4"/>
    <mergeCell ref="N7:Q7"/>
    <mergeCell ref="N6:T6"/>
    <mergeCell ref="N4:T4"/>
    <mergeCell ref="T36:T37"/>
  </mergeCells>
  <conditionalFormatting sqref="V6:Z19">
    <cfRule type="cellIs" dxfId="3" priority="4" operator="equal">
      <formula>" "</formula>
    </cfRule>
    <cfRule type="cellIs" dxfId="2" priority="5" operator="equal">
      <formula>""</formula>
    </cfRule>
  </conditionalFormatting>
  <conditionalFormatting sqref="A15:T29">
    <cfRule type="cellIs" dxfId="1" priority="1" operator="equal">
      <formula>" "</formula>
    </cfRule>
    <cfRule type="cellIs" dxfId="0" priority="2" operator="equal">
      <formula>""</formula>
    </cfRule>
  </conditionalFormatting>
  <pageMargins left="0.43307086614173229" right="3.937007874015748E-2" top="0.74803149606299213" bottom="0.74803149606299213" header="0.31496062992125984" footer="0.31496062992125984"/>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8">
    <tabColor rgb="FF0000FF"/>
  </sheetPr>
  <dimension ref="A1:K30"/>
  <sheetViews>
    <sheetView workbookViewId="0">
      <selection activeCell="L45" sqref="L45"/>
    </sheetView>
  </sheetViews>
  <sheetFormatPr defaultRowHeight="12.75" x14ac:dyDescent="0.2"/>
  <cols>
    <col min="1" max="16384" width="9.140625" style="1"/>
  </cols>
  <sheetData>
    <row r="1" spans="1:11" x14ac:dyDescent="0.2">
      <c r="A1" s="4" t="s">
        <v>51</v>
      </c>
      <c r="B1" s="4" t="s">
        <v>52</v>
      </c>
      <c r="C1" s="4" t="s">
        <v>53</v>
      </c>
      <c r="D1" s="4" t="s">
        <v>54</v>
      </c>
      <c r="E1" s="4" t="s">
        <v>55</v>
      </c>
      <c r="F1" s="4" t="s">
        <v>56</v>
      </c>
      <c r="G1" s="4" t="s">
        <v>57</v>
      </c>
      <c r="H1" s="4" t="s">
        <v>58</v>
      </c>
      <c r="I1" s="4" t="s">
        <v>59</v>
      </c>
      <c r="J1" s="4" t="s">
        <v>60</v>
      </c>
      <c r="K1" s="4" t="s">
        <v>61</v>
      </c>
    </row>
    <row r="2" spans="1:11" x14ac:dyDescent="0.2">
      <c r="A2" s="4">
        <v>0</v>
      </c>
      <c r="B2" s="4">
        <v>1</v>
      </c>
      <c r="C2" s="4">
        <v>1</v>
      </c>
      <c r="D2" s="4">
        <v>1</v>
      </c>
      <c r="E2" s="4">
        <v>1</v>
      </c>
      <c r="F2" s="4">
        <v>1</v>
      </c>
      <c r="G2" s="4">
        <v>1</v>
      </c>
      <c r="H2" s="4">
        <v>1</v>
      </c>
      <c r="I2" s="4">
        <v>1</v>
      </c>
      <c r="J2" s="4">
        <v>1</v>
      </c>
      <c r="K2" s="4">
        <v>1</v>
      </c>
    </row>
    <row r="3" spans="1:11" x14ac:dyDescent="0.2">
      <c r="A3" s="4">
        <v>1</v>
      </c>
      <c r="B3" s="4">
        <v>1</v>
      </c>
      <c r="C3" s="4">
        <v>1</v>
      </c>
      <c r="D3" s="4">
        <v>1</v>
      </c>
      <c r="E3" s="4">
        <v>1</v>
      </c>
      <c r="F3" s="4">
        <v>1</v>
      </c>
      <c r="G3" s="4">
        <v>1</v>
      </c>
      <c r="H3" s="4">
        <v>1</v>
      </c>
      <c r="I3" s="4">
        <v>1</v>
      </c>
      <c r="J3" s="4">
        <v>1</v>
      </c>
      <c r="K3" s="4">
        <v>1</v>
      </c>
    </row>
    <row r="4" spans="1:11" x14ac:dyDescent="0.2">
      <c r="A4" s="4">
        <v>2</v>
      </c>
      <c r="B4" s="4">
        <v>1</v>
      </c>
      <c r="C4" s="4">
        <v>1</v>
      </c>
      <c r="D4" s="4">
        <v>1</v>
      </c>
      <c r="E4" s="4">
        <v>1</v>
      </c>
      <c r="F4" s="4">
        <v>1</v>
      </c>
      <c r="G4" s="4">
        <v>1</v>
      </c>
      <c r="H4" s="4">
        <v>1</v>
      </c>
      <c r="I4" s="4">
        <v>1</v>
      </c>
      <c r="J4" s="4">
        <v>1</v>
      </c>
      <c r="K4" s="4">
        <v>1</v>
      </c>
    </row>
    <row r="5" spans="1:11" x14ac:dyDescent="0.2">
      <c r="A5" s="4">
        <v>3</v>
      </c>
      <c r="B5" s="4">
        <v>1</v>
      </c>
      <c r="C5" s="4">
        <v>1</v>
      </c>
      <c r="D5" s="4">
        <v>1</v>
      </c>
      <c r="E5" s="4">
        <v>1</v>
      </c>
      <c r="F5" s="4">
        <v>1</v>
      </c>
      <c r="G5" s="4">
        <v>1</v>
      </c>
      <c r="H5" s="4">
        <v>1</v>
      </c>
      <c r="I5" s="4">
        <v>1</v>
      </c>
      <c r="J5" s="4">
        <v>1</v>
      </c>
      <c r="K5" s="4">
        <v>1</v>
      </c>
    </row>
    <row r="6" spans="1:11" x14ac:dyDescent="0.2">
      <c r="A6" s="4">
        <v>4</v>
      </c>
      <c r="B6" s="4">
        <v>1</v>
      </c>
      <c r="C6" s="4">
        <v>1</v>
      </c>
      <c r="D6" s="4">
        <v>1</v>
      </c>
      <c r="E6" s="4">
        <v>1</v>
      </c>
      <c r="F6" s="4">
        <v>1</v>
      </c>
      <c r="G6" s="4">
        <v>1</v>
      </c>
      <c r="H6" s="4">
        <v>1</v>
      </c>
      <c r="I6" s="4">
        <v>1</v>
      </c>
      <c r="J6" s="4">
        <v>1</v>
      </c>
      <c r="K6" s="4">
        <v>1</v>
      </c>
    </row>
    <row r="7" spans="1:11" x14ac:dyDescent="0.2">
      <c r="A7" s="4">
        <v>5</v>
      </c>
      <c r="B7" s="4">
        <v>2</v>
      </c>
      <c r="C7" s="4">
        <v>1</v>
      </c>
      <c r="D7" s="4">
        <v>1</v>
      </c>
      <c r="E7" s="4">
        <v>1</v>
      </c>
      <c r="F7" s="4">
        <v>1</v>
      </c>
      <c r="G7" s="4">
        <v>1</v>
      </c>
      <c r="H7" s="4">
        <v>1</v>
      </c>
      <c r="I7" s="4">
        <v>1</v>
      </c>
      <c r="J7" s="4">
        <v>1</v>
      </c>
      <c r="K7" s="4">
        <v>1</v>
      </c>
    </row>
    <row r="8" spans="1:11" x14ac:dyDescent="0.2">
      <c r="A8" s="4">
        <v>6</v>
      </c>
      <c r="B8" s="4">
        <v>2</v>
      </c>
      <c r="C8" s="4">
        <v>2</v>
      </c>
      <c r="D8" s="4">
        <v>1</v>
      </c>
      <c r="E8" s="4">
        <v>1</v>
      </c>
      <c r="F8" s="4">
        <v>1</v>
      </c>
      <c r="G8" s="4">
        <v>1</v>
      </c>
      <c r="H8" s="4">
        <v>1</v>
      </c>
      <c r="I8" s="4">
        <v>1</v>
      </c>
      <c r="J8" s="4">
        <v>1</v>
      </c>
      <c r="K8" s="4">
        <v>1</v>
      </c>
    </row>
    <row r="9" spans="1:11" x14ac:dyDescent="0.2">
      <c r="A9" s="4">
        <v>7</v>
      </c>
      <c r="B9" s="4">
        <v>2</v>
      </c>
      <c r="C9" s="4">
        <v>2</v>
      </c>
      <c r="D9" s="4">
        <v>1</v>
      </c>
      <c r="E9" s="4">
        <v>1</v>
      </c>
      <c r="F9" s="4">
        <v>1</v>
      </c>
      <c r="G9" s="4">
        <v>1</v>
      </c>
      <c r="H9" s="4">
        <v>1</v>
      </c>
      <c r="I9" s="4">
        <v>1</v>
      </c>
      <c r="J9" s="4">
        <v>1</v>
      </c>
      <c r="K9" s="4">
        <v>1</v>
      </c>
    </row>
    <row r="10" spans="1:11" x14ac:dyDescent="0.2">
      <c r="A10" s="4">
        <v>8</v>
      </c>
      <c r="B10" s="4">
        <v>2</v>
      </c>
      <c r="C10" s="4">
        <v>2</v>
      </c>
      <c r="D10" s="4">
        <v>1</v>
      </c>
      <c r="E10" s="4">
        <v>1</v>
      </c>
      <c r="F10" s="4">
        <v>1</v>
      </c>
      <c r="G10" s="4">
        <v>1</v>
      </c>
      <c r="H10" s="4">
        <v>1</v>
      </c>
      <c r="I10" s="4">
        <v>1</v>
      </c>
      <c r="J10" s="4">
        <v>1</v>
      </c>
      <c r="K10" s="4">
        <v>1</v>
      </c>
    </row>
    <row r="11" spans="1:11" x14ac:dyDescent="0.2">
      <c r="A11" s="4">
        <v>9</v>
      </c>
      <c r="B11" s="4">
        <v>2</v>
      </c>
      <c r="C11" s="4">
        <v>2</v>
      </c>
      <c r="D11" s="4">
        <v>1</v>
      </c>
      <c r="E11" s="4">
        <v>1</v>
      </c>
      <c r="F11" s="4">
        <v>1</v>
      </c>
      <c r="G11" s="4">
        <v>1</v>
      </c>
      <c r="H11" s="4">
        <v>1</v>
      </c>
      <c r="I11" s="4">
        <v>1</v>
      </c>
      <c r="J11" s="4">
        <v>1</v>
      </c>
      <c r="K11" s="4">
        <v>1</v>
      </c>
    </row>
    <row r="12" spans="1:11" x14ac:dyDescent="0.2">
      <c r="A12" s="4">
        <v>10</v>
      </c>
      <c r="B12" s="4">
        <v>2</v>
      </c>
      <c r="C12" s="4">
        <v>2</v>
      </c>
      <c r="D12" s="4">
        <v>2</v>
      </c>
      <c r="E12" s="4">
        <v>1</v>
      </c>
      <c r="F12" s="4">
        <v>1</v>
      </c>
      <c r="G12" s="4">
        <v>1</v>
      </c>
      <c r="H12" s="4">
        <v>1</v>
      </c>
      <c r="I12" s="4">
        <v>1</v>
      </c>
      <c r="J12" s="4">
        <v>1</v>
      </c>
      <c r="K12" s="4">
        <v>1</v>
      </c>
    </row>
    <row r="13" spans="1:11" x14ac:dyDescent="0.2">
      <c r="A13" s="4">
        <v>11</v>
      </c>
      <c r="B13" s="4">
        <v>2</v>
      </c>
      <c r="C13" s="4">
        <v>2</v>
      </c>
      <c r="D13" s="4">
        <v>2</v>
      </c>
      <c r="E13" s="4">
        <v>2</v>
      </c>
      <c r="F13" s="4">
        <v>1</v>
      </c>
      <c r="G13" s="4">
        <v>1</v>
      </c>
      <c r="H13" s="4">
        <v>1</v>
      </c>
      <c r="I13" s="4">
        <v>1</v>
      </c>
      <c r="J13" s="4">
        <v>1</v>
      </c>
      <c r="K13" s="4">
        <v>1</v>
      </c>
    </row>
    <row r="14" spans="1:11" x14ac:dyDescent="0.2">
      <c r="A14" s="4">
        <v>12</v>
      </c>
      <c r="B14" s="4">
        <v>2</v>
      </c>
      <c r="C14" s="4">
        <v>2</v>
      </c>
      <c r="D14" s="4">
        <v>2</v>
      </c>
      <c r="E14" s="4">
        <v>2</v>
      </c>
      <c r="F14" s="4">
        <v>1</v>
      </c>
      <c r="G14" s="4">
        <v>1</v>
      </c>
      <c r="H14" s="4">
        <v>1</v>
      </c>
      <c r="I14" s="4">
        <v>1</v>
      </c>
      <c r="J14" s="4">
        <v>1</v>
      </c>
      <c r="K14" s="4">
        <v>1</v>
      </c>
    </row>
    <row r="15" spans="1:11" x14ac:dyDescent="0.2">
      <c r="A15" s="4">
        <v>13</v>
      </c>
      <c r="B15" s="4">
        <v>2</v>
      </c>
      <c r="C15" s="4">
        <v>2</v>
      </c>
      <c r="D15" s="4">
        <v>2</v>
      </c>
      <c r="E15" s="4">
        <v>2</v>
      </c>
      <c r="F15" s="4">
        <v>1</v>
      </c>
      <c r="G15" s="4">
        <v>1</v>
      </c>
      <c r="H15" s="4">
        <v>1</v>
      </c>
      <c r="I15" s="4">
        <v>1</v>
      </c>
      <c r="J15" s="4">
        <v>1</v>
      </c>
      <c r="K15" s="4">
        <v>1</v>
      </c>
    </row>
    <row r="16" spans="1:11" x14ac:dyDescent="0.2">
      <c r="A16" s="4">
        <v>14</v>
      </c>
      <c r="B16" s="4">
        <v>3</v>
      </c>
      <c r="C16" s="4">
        <v>2</v>
      </c>
      <c r="D16" s="4">
        <v>2</v>
      </c>
      <c r="E16" s="4">
        <v>2</v>
      </c>
      <c r="F16" s="4">
        <v>2</v>
      </c>
      <c r="G16" s="4">
        <v>1</v>
      </c>
      <c r="H16" s="4">
        <v>2</v>
      </c>
      <c r="I16" s="4">
        <v>2</v>
      </c>
      <c r="J16" s="4">
        <v>1</v>
      </c>
      <c r="K16" s="4">
        <v>1</v>
      </c>
    </row>
    <row r="17" spans="1:11" x14ac:dyDescent="0.2">
      <c r="A17" s="4">
        <v>15</v>
      </c>
      <c r="B17" s="4">
        <v>3</v>
      </c>
      <c r="C17" s="4">
        <v>2</v>
      </c>
      <c r="D17" s="4">
        <v>2</v>
      </c>
      <c r="E17" s="4">
        <v>2</v>
      </c>
      <c r="F17" s="4">
        <v>2</v>
      </c>
      <c r="G17" s="4">
        <v>1</v>
      </c>
      <c r="H17" s="4">
        <v>2</v>
      </c>
      <c r="I17" s="4">
        <v>2</v>
      </c>
      <c r="J17" s="4">
        <v>1</v>
      </c>
      <c r="K17" s="4">
        <v>1</v>
      </c>
    </row>
    <row r="18" spans="1:11" x14ac:dyDescent="0.2">
      <c r="A18" s="4">
        <v>16</v>
      </c>
      <c r="B18" s="4">
        <v>3</v>
      </c>
      <c r="C18" s="4">
        <v>3</v>
      </c>
      <c r="D18" s="4">
        <v>2</v>
      </c>
      <c r="E18" s="4">
        <v>2</v>
      </c>
      <c r="F18" s="4">
        <v>2</v>
      </c>
      <c r="G18" s="4">
        <v>2</v>
      </c>
      <c r="H18" s="4">
        <v>2</v>
      </c>
      <c r="I18" s="4">
        <v>2</v>
      </c>
      <c r="J18" s="4">
        <v>2</v>
      </c>
      <c r="K18" s="4">
        <v>1</v>
      </c>
    </row>
    <row r="19" spans="1:11" x14ac:dyDescent="0.2">
      <c r="A19" s="4">
        <v>17</v>
      </c>
      <c r="B19" s="4">
        <v>3</v>
      </c>
      <c r="C19" s="4">
        <v>3</v>
      </c>
      <c r="D19" s="4">
        <v>2</v>
      </c>
      <c r="E19" s="4">
        <v>2</v>
      </c>
      <c r="F19" s="4">
        <v>2</v>
      </c>
      <c r="G19" s="4">
        <v>2</v>
      </c>
      <c r="H19" s="4">
        <v>2</v>
      </c>
      <c r="I19" s="4">
        <v>2</v>
      </c>
      <c r="J19" s="4">
        <v>2</v>
      </c>
      <c r="K19" s="4">
        <v>1</v>
      </c>
    </row>
    <row r="20" spans="1:11" x14ac:dyDescent="0.2">
      <c r="A20" s="4">
        <v>18</v>
      </c>
      <c r="B20" s="4">
        <v>3</v>
      </c>
      <c r="C20" s="4">
        <v>3</v>
      </c>
      <c r="D20" s="4">
        <v>3</v>
      </c>
      <c r="E20" s="4">
        <v>3</v>
      </c>
      <c r="F20" s="4">
        <v>2</v>
      </c>
      <c r="G20" s="4">
        <v>2</v>
      </c>
      <c r="H20" s="4">
        <v>2</v>
      </c>
      <c r="I20" s="4">
        <v>2</v>
      </c>
      <c r="J20" s="4">
        <v>2</v>
      </c>
      <c r="K20" s="4">
        <v>1</v>
      </c>
    </row>
    <row r="21" spans="1:11" x14ac:dyDescent="0.2">
      <c r="A21" s="4">
        <v>19</v>
      </c>
      <c r="B21" s="4">
        <v>3</v>
      </c>
      <c r="C21" s="4">
        <v>3</v>
      </c>
      <c r="D21" s="4">
        <v>3</v>
      </c>
      <c r="E21" s="4">
        <v>3</v>
      </c>
      <c r="F21" s="4">
        <v>2</v>
      </c>
      <c r="G21" s="4">
        <v>2</v>
      </c>
      <c r="H21" s="4">
        <v>3</v>
      </c>
      <c r="I21" s="4">
        <v>2</v>
      </c>
      <c r="J21" s="4">
        <v>2</v>
      </c>
      <c r="K21" s="4">
        <v>2</v>
      </c>
    </row>
    <row r="22" spans="1:11" x14ac:dyDescent="0.2">
      <c r="A22" s="4">
        <v>20</v>
      </c>
      <c r="B22" s="4">
        <v>3</v>
      </c>
      <c r="C22" s="4">
        <v>3</v>
      </c>
      <c r="D22" s="4">
        <v>3</v>
      </c>
      <c r="E22" s="4">
        <v>3</v>
      </c>
      <c r="F22" s="4">
        <v>2</v>
      </c>
      <c r="G22" s="4">
        <v>2</v>
      </c>
      <c r="H22" s="4">
        <v>3</v>
      </c>
      <c r="I22" s="4">
        <v>2</v>
      </c>
      <c r="J22" s="4">
        <v>2</v>
      </c>
      <c r="K22" s="4">
        <v>2</v>
      </c>
    </row>
    <row r="23" spans="1:11" x14ac:dyDescent="0.2">
      <c r="A23" s="4">
        <v>21</v>
      </c>
      <c r="B23" s="4">
        <v>3</v>
      </c>
      <c r="C23" s="4">
        <v>3</v>
      </c>
      <c r="D23" s="4">
        <v>3</v>
      </c>
      <c r="E23" s="4">
        <v>3</v>
      </c>
      <c r="F23" s="4">
        <v>3</v>
      </c>
      <c r="G23" s="4">
        <v>2</v>
      </c>
      <c r="H23" s="4">
        <v>3</v>
      </c>
      <c r="I23" s="4">
        <v>2</v>
      </c>
      <c r="J23" s="4">
        <v>2</v>
      </c>
      <c r="K23" s="4">
        <v>2</v>
      </c>
    </row>
    <row r="24" spans="1:11" x14ac:dyDescent="0.2">
      <c r="A24" s="4">
        <v>22</v>
      </c>
      <c r="B24" s="4">
        <v>3</v>
      </c>
      <c r="C24" s="4">
        <v>3</v>
      </c>
      <c r="D24" s="4">
        <v>3</v>
      </c>
      <c r="E24" s="4">
        <v>3</v>
      </c>
      <c r="F24" s="4">
        <v>3</v>
      </c>
      <c r="G24" s="4">
        <v>2</v>
      </c>
      <c r="H24" s="4">
        <v>3</v>
      </c>
      <c r="I24" s="4">
        <v>3</v>
      </c>
      <c r="J24" s="4">
        <v>2</v>
      </c>
      <c r="K24" s="4">
        <v>2</v>
      </c>
    </row>
    <row r="25" spans="1:11" x14ac:dyDescent="0.2">
      <c r="A25" s="4">
        <v>23</v>
      </c>
      <c r="B25" s="4">
        <v>3</v>
      </c>
      <c r="C25" s="4">
        <v>3</v>
      </c>
      <c r="D25" s="4">
        <v>3</v>
      </c>
      <c r="E25" s="4">
        <v>3</v>
      </c>
      <c r="F25" s="4">
        <v>3</v>
      </c>
      <c r="G25" s="4">
        <v>2</v>
      </c>
      <c r="H25" s="4">
        <v>3</v>
      </c>
      <c r="I25" s="4">
        <v>3</v>
      </c>
      <c r="J25" s="4">
        <v>3</v>
      </c>
      <c r="K25" s="4">
        <v>2</v>
      </c>
    </row>
    <row r="26" spans="1:11" x14ac:dyDescent="0.2">
      <c r="A26" s="4">
        <v>24</v>
      </c>
      <c r="B26" s="4">
        <v>3</v>
      </c>
      <c r="C26" s="4">
        <v>3</v>
      </c>
      <c r="D26" s="4">
        <v>3</v>
      </c>
      <c r="E26" s="4">
        <v>3</v>
      </c>
      <c r="F26" s="4">
        <v>3</v>
      </c>
      <c r="G26" s="4">
        <v>3</v>
      </c>
      <c r="H26" s="4">
        <v>3</v>
      </c>
      <c r="I26" s="4">
        <v>3</v>
      </c>
      <c r="J26" s="4">
        <v>3</v>
      </c>
      <c r="K26" s="4">
        <v>2</v>
      </c>
    </row>
    <row r="27" spans="1:11" x14ac:dyDescent="0.2">
      <c r="A27" s="4">
        <v>25</v>
      </c>
      <c r="B27" s="4">
        <v>3</v>
      </c>
      <c r="C27" s="4">
        <v>3</v>
      </c>
      <c r="D27" s="4">
        <v>3</v>
      </c>
      <c r="E27" s="4">
        <v>3</v>
      </c>
      <c r="F27" s="4">
        <v>3</v>
      </c>
      <c r="G27" s="4">
        <v>3</v>
      </c>
      <c r="H27" s="4">
        <v>3</v>
      </c>
      <c r="I27" s="4">
        <v>3</v>
      </c>
      <c r="J27" s="4">
        <v>3</v>
      </c>
      <c r="K27" s="4">
        <v>2</v>
      </c>
    </row>
    <row r="28" spans="1:11" x14ac:dyDescent="0.2">
      <c r="A28" s="4">
        <v>26</v>
      </c>
      <c r="B28" s="4">
        <v>3</v>
      </c>
      <c r="C28" s="4">
        <v>3</v>
      </c>
      <c r="D28" s="4">
        <v>3</v>
      </c>
      <c r="E28" s="4">
        <v>3</v>
      </c>
      <c r="F28" s="4">
        <v>3</v>
      </c>
      <c r="G28" s="4">
        <v>3</v>
      </c>
      <c r="H28" s="4">
        <v>3</v>
      </c>
      <c r="I28" s="4">
        <v>3</v>
      </c>
      <c r="J28" s="4">
        <v>3</v>
      </c>
      <c r="K28" s="4">
        <v>2</v>
      </c>
    </row>
    <row r="29" spans="1:11" x14ac:dyDescent="0.2">
      <c r="A29" s="4">
        <v>27</v>
      </c>
      <c r="B29" s="4">
        <v>3</v>
      </c>
      <c r="C29" s="4">
        <v>3</v>
      </c>
      <c r="D29" s="4">
        <v>3</v>
      </c>
      <c r="E29" s="4">
        <v>3</v>
      </c>
      <c r="F29" s="4">
        <v>3</v>
      </c>
      <c r="G29" s="4">
        <v>3</v>
      </c>
      <c r="H29" s="4">
        <v>3</v>
      </c>
      <c r="I29" s="4">
        <v>3</v>
      </c>
      <c r="J29" s="4">
        <v>3</v>
      </c>
      <c r="K29" s="4">
        <v>3</v>
      </c>
    </row>
    <row r="30" spans="1:11" x14ac:dyDescent="0.2">
      <c r="A30" s="4">
        <v>100</v>
      </c>
      <c r="B30" s="4">
        <v>3</v>
      </c>
      <c r="C30" s="4">
        <v>3</v>
      </c>
      <c r="D30" s="4">
        <v>3</v>
      </c>
      <c r="E30" s="4">
        <v>3</v>
      </c>
      <c r="F30" s="4">
        <v>3</v>
      </c>
      <c r="G30" s="4">
        <v>3</v>
      </c>
      <c r="H30" s="4">
        <v>3</v>
      </c>
      <c r="I30" s="4">
        <v>3</v>
      </c>
      <c r="J30" s="4">
        <v>3</v>
      </c>
      <c r="K30" s="4">
        <v>3</v>
      </c>
    </row>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0">
    <tabColor rgb="FF0000FF"/>
  </sheetPr>
  <dimension ref="A1:K218"/>
  <sheetViews>
    <sheetView topLeftCell="A94" workbookViewId="0">
      <selection activeCell="L45" sqref="L45"/>
    </sheetView>
  </sheetViews>
  <sheetFormatPr defaultRowHeight="12.75" x14ac:dyDescent="0.2"/>
  <cols>
    <col min="1" max="16384" width="9.140625" style="1"/>
  </cols>
  <sheetData>
    <row r="1" spans="1:11" x14ac:dyDescent="0.2">
      <c r="A1" s="4" t="s">
        <v>51</v>
      </c>
      <c r="B1" s="4" t="s">
        <v>52</v>
      </c>
      <c r="C1" s="4" t="s">
        <v>53</v>
      </c>
      <c r="D1" s="4" t="s">
        <v>54</v>
      </c>
      <c r="E1" s="4" t="s">
        <v>55</v>
      </c>
      <c r="F1" s="4" t="s">
        <v>56</v>
      </c>
      <c r="G1" s="4" t="s">
        <v>57</v>
      </c>
      <c r="H1" s="4" t="s">
        <v>58</v>
      </c>
      <c r="I1" s="4" t="s">
        <v>59</v>
      </c>
      <c r="J1" s="4" t="s">
        <v>60</v>
      </c>
      <c r="K1" s="4" t="s">
        <v>61</v>
      </c>
    </row>
    <row r="2" spans="1:11" x14ac:dyDescent="0.2">
      <c r="A2" s="4">
        <v>0</v>
      </c>
      <c r="B2" s="4">
        <v>3</v>
      </c>
      <c r="C2" s="4">
        <v>3</v>
      </c>
      <c r="D2" s="4">
        <v>3</v>
      </c>
      <c r="E2" s="4">
        <v>3</v>
      </c>
      <c r="F2" s="4">
        <v>3</v>
      </c>
      <c r="G2" s="4">
        <v>3</v>
      </c>
      <c r="H2" s="4">
        <v>3</v>
      </c>
      <c r="I2" s="4">
        <v>3</v>
      </c>
      <c r="J2" s="4">
        <v>3</v>
      </c>
      <c r="K2" s="4">
        <v>3</v>
      </c>
    </row>
    <row r="3" spans="1:11" x14ac:dyDescent="0.2">
      <c r="A3" s="4">
        <v>1</v>
      </c>
      <c r="B3" s="4">
        <v>3</v>
      </c>
      <c r="C3" s="4">
        <v>3</v>
      </c>
      <c r="D3" s="4">
        <v>3</v>
      </c>
      <c r="E3" s="4">
        <v>3</v>
      </c>
      <c r="F3" s="4">
        <v>3</v>
      </c>
      <c r="G3" s="4">
        <v>3</v>
      </c>
      <c r="H3" s="4">
        <v>3</v>
      </c>
      <c r="I3" s="4">
        <v>3</v>
      </c>
      <c r="J3" s="4">
        <v>3</v>
      </c>
      <c r="K3" s="4">
        <v>3</v>
      </c>
    </row>
    <row r="4" spans="1:11" x14ac:dyDescent="0.2">
      <c r="A4" s="4">
        <v>2</v>
      </c>
      <c r="B4" s="4">
        <v>3</v>
      </c>
      <c r="C4" s="4">
        <v>3</v>
      </c>
      <c r="D4" s="4">
        <v>3</v>
      </c>
      <c r="E4" s="4">
        <v>3</v>
      </c>
      <c r="F4" s="4">
        <v>3</v>
      </c>
      <c r="G4" s="4">
        <v>3</v>
      </c>
      <c r="H4" s="4">
        <v>3</v>
      </c>
      <c r="I4" s="4">
        <v>3</v>
      </c>
      <c r="J4" s="4">
        <v>3</v>
      </c>
      <c r="K4" s="4">
        <v>3</v>
      </c>
    </row>
    <row r="5" spans="1:11" x14ac:dyDescent="0.2">
      <c r="A5" s="4">
        <v>3</v>
      </c>
      <c r="B5" s="4">
        <v>3</v>
      </c>
      <c r="C5" s="4">
        <v>3</v>
      </c>
      <c r="D5" s="4">
        <v>3</v>
      </c>
      <c r="E5" s="4">
        <v>3</v>
      </c>
      <c r="F5" s="4">
        <v>3</v>
      </c>
      <c r="G5" s="4">
        <v>3</v>
      </c>
      <c r="H5" s="4">
        <v>3</v>
      </c>
      <c r="I5" s="4">
        <v>3</v>
      </c>
      <c r="J5" s="4">
        <v>3</v>
      </c>
      <c r="K5" s="4">
        <v>3</v>
      </c>
    </row>
    <row r="6" spans="1:11" x14ac:dyDescent="0.2">
      <c r="A6" s="4">
        <v>4</v>
      </c>
      <c r="B6" s="4">
        <v>3</v>
      </c>
      <c r="C6" s="4">
        <v>3</v>
      </c>
      <c r="D6" s="4">
        <v>3</v>
      </c>
      <c r="E6" s="4">
        <v>3</v>
      </c>
      <c r="F6" s="4">
        <v>3</v>
      </c>
      <c r="G6" s="4">
        <v>3</v>
      </c>
      <c r="H6" s="4">
        <v>3</v>
      </c>
      <c r="I6" s="4">
        <v>3</v>
      </c>
      <c r="J6" s="4">
        <v>3</v>
      </c>
      <c r="K6" s="4">
        <v>3</v>
      </c>
    </row>
    <row r="7" spans="1:11" x14ac:dyDescent="0.2">
      <c r="A7" s="4">
        <v>5</v>
      </c>
      <c r="B7" s="4">
        <v>3</v>
      </c>
      <c r="C7" s="4">
        <v>3</v>
      </c>
      <c r="D7" s="4">
        <v>3</v>
      </c>
      <c r="E7" s="4">
        <v>3</v>
      </c>
      <c r="F7" s="4">
        <v>3</v>
      </c>
      <c r="G7" s="4">
        <v>3</v>
      </c>
      <c r="H7" s="4">
        <v>3</v>
      </c>
      <c r="I7" s="4">
        <v>3</v>
      </c>
      <c r="J7" s="4">
        <v>3</v>
      </c>
      <c r="K7" s="4">
        <v>3</v>
      </c>
    </row>
    <row r="8" spans="1:11" x14ac:dyDescent="0.2">
      <c r="A8" s="4">
        <v>6</v>
      </c>
      <c r="B8" s="4">
        <v>3</v>
      </c>
      <c r="C8" s="4">
        <v>3</v>
      </c>
      <c r="D8" s="4">
        <v>3</v>
      </c>
      <c r="E8" s="4">
        <v>3</v>
      </c>
      <c r="F8" s="4">
        <v>3</v>
      </c>
      <c r="G8" s="4">
        <v>3</v>
      </c>
      <c r="H8" s="4">
        <v>3</v>
      </c>
      <c r="I8" s="4">
        <v>3</v>
      </c>
      <c r="J8" s="4">
        <v>3</v>
      </c>
      <c r="K8" s="4">
        <v>3</v>
      </c>
    </row>
    <row r="9" spans="1:11" x14ac:dyDescent="0.2">
      <c r="A9" s="4">
        <v>7</v>
      </c>
      <c r="B9" s="4">
        <v>3</v>
      </c>
      <c r="C9" s="4">
        <v>3</v>
      </c>
      <c r="D9" s="4">
        <v>3</v>
      </c>
      <c r="E9" s="4">
        <v>3</v>
      </c>
      <c r="F9" s="4">
        <v>3</v>
      </c>
      <c r="G9" s="4">
        <v>3</v>
      </c>
      <c r="H9" s="4">
        <v>3</v>
      </c>
      <c r="I9" s="4">
        <v>3</v>
      </c>
      <c r="J9" s="4">
        <v>3</v>
      </c>
      <c r="K9" s="4">
        <v>3</v>
      </c>
    </row>
    <row r="10" spans="1:11" x14ac:dyDescent="0.2">
      <c r="A10" s="4">
        <v>8</v>
      </c>
      <c r="B10" s="4">
        <v>3</v>
      </c>
      <c r="C10" s="4">
        <v>3</v>
      </c>
      <c r="D10" s="4">
        <v>3</v>
      </c>
      <c r="E10" s="4">
        <v>3</v>
      </c>
      <c r="F10" s="4">
        <v>3</v>
      </c>
      <c r="G10" s="4">
        <v>3</v>
      </c>
      <c r="H10" s="4">
        <v>3</v>
      </c>
      <c r="I10" s="4">
        <v>3</v>
      </c>
      <c r="J10" s="4">
        <v>3</v>
      </c>
      <c r="K10" s="4">
        <v>3</v>
      </c>
    </row>
    <row r="11" spans="1:11" x14ac:dyDescent="0.2">
      <c r="A11" s="4">
        <v>9</v>
      </c>
      <c r="B11" s="4">
        <v>3</v>
      </c>
      <c r="C11" s="4">
        <v>3</v>
      </c>
      <c r="D11" s="4">
        <v>3</v>
      </c>
      <c r="E11" s="4">
        <v>3</v>
      </c>
      <c r="F11" s="4">
        <v>3</v>
      </c>
      <c r="G11" s="4">
        <v>3</v>
      </c>
      <c r="H11" s="4">
        <v>3</v>
      </c>
      <c r="I11" s="4">
        <v>3</v>
      </c>
      <c r="J11" s="4">
        <v>3</v>
      </c>
      <c r="K11" s="4">
        <v>3</v>
      </c>
    </row>
    <row r="12" spans="1:11" x14ac:dyDescent="0.2">
      <c r="A12" s="4">
        <v>10</v>
      </c>
      <c r="B12" s="4">
        <v>3</v>
      </c>
      <c r="C12" s="4">
        <v>3</v>
      </c>
      <c r="D12" s="4">
        <v>3</v>
      </c>
      <c r="E12" s="4">
        <v>3</v>
      </c>
      <c r="F12" s="4">
        <v>3</v>
      </c>
      <c r="G12" s="4">
        <v>3</v>
      </c>
      <c r="H12" s="4">
        <v>3</v>
      </c>
      <c r="I12" s="4">
        <v>3</v>
      </c>
      <c r="J12" s="4">
        <v>3</v>
      </c>
      <c r="K12" s="4">
        <v>3</v>
      </c>
    </row>
    <row r="13" spans="1:11" x14ac:dyDescent="0.2">
      <c r="A13" s="4">
        <v>11</v>
      </c>
      <c r="B13" s="4">
        <v>3</v>
      </c>
      <c r="C13" s="4">
        <v>3</v>
      </c>
      <c r="D13" s="4">
        <v>3</v>
      </c>
      <c r="E13" s="4">
        <v>3</v>
      </c>
      <c r="F13" s="4">
        <v>3</v>
      </c>
      <c r="G13" s="4">
        <v>3</v>
      </c>
      <c r="H13" s="4">
        <v>3</v>
      </c>
      <c r="I13" s="4">
        <v>3</v>
      </c>
      <c r="J13" s="4">
        <v>3</v>
      </c>
      <c r="K13" s="4">
        <v>3</v>
      </c>
    </row>
    <row r="14" spans="1:11" x14ac:dyDescent="0.2">
      <c r="A14" s="4">
        <v>12</v>
      </c>
      <c r="B14" s="4">
        <v>3</v>
      </c>
      <c r="C14" s="4">
        <v>3</v>
      </c>
      <c r="D14" s="4">
        <v>3</v>
      </c>
      <c r="E14" s="4">
        <v>3</v>
      </c>
      <c r="F14" s="4">
        <v>3</v>
      </c>
      <c r="G14" s="4">
        <v>3</v>
      </c>
      <c r="H14" s="4">
        <v>3</v>
      </c>
      <c r="I14" s="4">
        <v>3</v>
      </c>
      <c r="J14" s="4">
        <v>3</v>
      </c>
      <c r="K14" s="4">
        <v>3</v>
      </c>
    </row>
    <row r="15" spans="1:11" x14ac:dyDescent="0.2">
      <c r="A15" s="4">
        <v>13</v>
      </c>
      <c r="B15" s="4">
        <v>3</v>
      </c>
      <c r="C15" s="4">
        <v>3</v>
      </c>
      <c r="D15" s="4">
        <v>3</v>
      </c>
      <c r="E15" s="4">
        <v>3</v>
      </c>
      <c r="F15" s="4">
        <v>3</v>
      </c>
      <c r="G15" s="4">
        <v>3</v>
      </c>
      <c r="H15" s="4">
        <v>3</v>
      </c>
      <c r="I15" s="4">
        <v>3</v>
      </c>
      <c r="J15" s="4">
        <v>3</v>
      </c>
      <c r="K15" s="4">
        <v>3</v>
      </c>
    </row>
    <row r="16" spans="1:11" x14ac:dyDescent="0.2">
      <c r="A16" s="4">
        <v>14</v>
      </c>
      <c r="B16" s="4">
        <v>3</v>
      </c>
      <c r="C16" s="4">
        <v>3</v>
      </c>
      <c r="D16" s="4">
        <v>3</v>
      </c>
      <c r="E16" s="4">
        <v>3</v>
      </c>
      <c r="F16" s="4">
        <v>3</v>
      </c>
      <c r="G16" s="4">
        <v>3</v>
      </c>
      <c r="H16" s="4">
        <v>3</v>
      </c>
      <c r="I16" s="4">
        <v>3</v>
      </c>
      <c r="J16" s="4">
        <v>3</v>
      </c>
      <c r="K16" s="4">
        <v>3</v>
      </c>
    </row>
    <row r="17" spans="1:11" x14ac:dyDescent="0.2">
      <c r="A17" s="4">
        <v>15</v>
      </c>
      <c r="B17" s="4">
        <v>3</v>
      </c>
      <c r="C17" s="4">
        <v>3</v>
      </c>
      <c r="D17" s="4">
        <v>3</v>
      </c>
      <c r="E17" s="4">
        <v>3</v>
      </c>
      <c r="F17" s="4">
        <v>3</v>
      </c>
      <c r="G17" s="4">
        <v>3</v>
      </c>
      <c r="H17" s="4">
        <v>3</v>
      </c>
      <c r="I17" s="4">
        <v>3</v>
      </c>
      <c r="J17" s="4">
        <v>3</v>
      </c>
      <c r="K17" s="4">
        <v>3</v>
      </c>
    </row>
    <row r="18" spans="1:11" x14ac:dyDescent="0.2">
      <c r="A18" s="4">
        <v>16</v>
      </c>
      <c r="B18" s="4">
        <v>3</v>
      </c>
      <c r="C18" s="4">
        <v>3</v>
      </c>
      <c r="D18" s="4">
        <v>3</v>
      </c>
      <c r="E18" s="4">
        <v>3</v>
      </c>
      <c r="F18" s="4">
        <v>3</v>
      </c>
      <c r="G18" s="4">
        <v>3</v>
      </c>
      <c r="H18" s="4">
        <v>3</v>
      </c>
      <c r="I18" s="4">
        <v>3</v>
      </c>
      <c r="J18" s="4">
        <v>3</v>
      </c>
      <c r="K18" s="4">
        <v>3</v>
      </c>
    </row>
    <row r="19" spans="1:11" x14ac:dyDescent="0.2">
      <c r="A19" s="4">
        <v>17</v>
      </c>
      <c r="B19" s="4">
        <v>3</v>
      </c>
      <c r="C19" s="4">
        <v>3</v>
      </c>
      <c r="D19" s="4">
        <v>3</v>
      </c>
      <c r="E19" s="4">
        <v>3</v>
      </c>
      <c r="F19" s="4">
        <v>3</v>
      </c>
      <c r="G19" s="4">
        <v>3</v>
      </c>
      <c r="H19" s="4">
        <v>3</v>
      </c>
      <c r="I19" s="4">
        <v>3</v>
      </c>
      <c r="J19" s="4">
        <v>3</v>
      </c>
      <c r="K19" s="4">
        <v>3</v>
      </c>
    </row>
    <row r="20" spans="1:11" x14ac:dyDescent="0.2">
      <c r="A20" s="4">
        <v>18</v>
      </c>
      <c r="B20" s="4">
        <v>3</v>
      </c>
      <c r="C20" s="4">
        <v>3</v>
      </c>
      <c r="D20" s="4">
        <v>3</v>
      </c>
      <c r="E20" s="4">
        <v>3</v>
      </c>
      <c r="F20" s="4">
        <v>3</v>
      </c>
      <c r="G20" s="4">
        <v>3</v>
      </c>
      <c r="H20" s="4">
        <v>3</v>
      </c>
      <c r="I20" s="4">
        <v>3</v>
      </c>
      <c r="J20" s="4">
        <v>3</v>
      </c>
      <c r="K20" s="4">
        <v>3</v>
      </c>
    </row>
    <row r="21" spans="1:11" x14ac:dyDescent="0.2">
      <c r="A21" s="4">
        <v>19</v>
      </c>
      <c r="B21" s="4">
        <v>3</v>
      </c>
      <c r="C21" s="4">
        <v>3</v>
      </c>
      <c r="D21" s="4">
        <v>3</v>
      </c>
      <c r="E21" s="4">
        <v>3</v>
      </c>
      <c r="F21" s="4">
        <v>3</v>
      </c>
      <c r="G21" s="4">
        <v>3</v>
      </c>
      <c r="H21" s="4">
        <v>3</v>
      </c>
      <c r="I21" s="4">
        <v>3</v>
      </c>
      <c r="J21" s="4">
        <v>3</v>
      </c>
      <c r="K21" s="4">
        <v>3</v>
      </c>
    </row>
    <row r="22" spans="1:11" x14ac:dyDescent="0.2">
      <c r="A22" s="4">
        <v>20</v>
      </c>
      <c r="B22" s="4">
        <v>3</v>
      </c>
      <c r="C22" s="4">
        <v>3</v>
      </c>
      <c r="D22" s="4">
        <v>3</v>
      </c>
      <c r="E22" s="4">
        <v>3</v>
      </c>
      <c r="F22" s="4">
        <v>3</v>
      </c>
      <c r="G22" s="4">
        <v>3</v>
      </c>
      <c r="H22" s="4">
        <v>3</v>
      </c>
      <c r="I22" s="4">
        <v>3</v>
      </c>
      <c r="J22" s="4">
        <v>3</v>
      </c>
      <c r="K22" s="4">
        <v>3</v>
      </c>
    </row>
    <row r="23" spans="1:11" x14ac:dyDescent="0.2">
      <c r="A23" s="4">
        <v>21</v>
      </c>
      <c r="B23" s="4">
        <v>3</v>
      </c>
      <c r="C23" s="4">
        <v>3</v>
      </c>
      <c r="D23" s="4">
        <v>3</v>
      </c>
      <c r="E23" s="4">
        <v>3</v>
      </c>
      <c r="F23" s="4">
        <v>3</v>
      </c>
      <c r="G23" s="4">
        <v>3</v>
      </c>
      <c r="H23" s="4">
        <v>3</v>
      </c>
      <c r="I23" s="4">
        <v>3</v>
      </c>
      <c r="J23" s="4">
        <v>3</v>
      </c>
      <c r="K23" s="4">
        <v>3</v>
      </c>
    </row>
    <row r="24" spans="1:11" x14ac:dyDescent="0.2">
      <c r="A24" s="4">
        <v>22</v>
      </c>
      <c r="B24" s="4">
        <v>3</v>
      </c>
      <c r="C24" s="4">
        <v>3</v>
      </c>
      <c r="D24" s="4">
        <v>3</v>
      </c>
      <c r="E24" s="4">
        <v>3</v>
      </c>
      <c r="F24" s="4">
        <v>3</v>
      </c>
      <c r="G24" s="4">
        <v>3</v>
      </c>
      <c r="H24" s="4">
        <v>3</v>
      </c>
      <c r="I24" s="4">
        <v>3</v>
      </c>
      <c r="J24" s="4">
        <v>3</v>
      </c>
      <c r="K24" s="4">
        <v>3</v>
      </c>
    </row>
    <row r="25" spans="1:11" x14ac:dyDescent="0.2">
      <c r="A25" s="4">
        <v>23</v>
      </c>
      <c r="B25" s="4">
        <v>3</v>
      </c>
      <c r="C25" s="4">
        <v>3</v>
      </c>
      <c r="D25" s="4">
        <v>3</v>
      </c>
      <c r="E25" s="4">
        <v>3</v>
      </c>
      <c r="F25" s="4">
        <v>3</v>
      </c>
      <c r="G25" s="4">
        <v>3</v>
      </c>
      <c r="H25" s="4">
        <v>3</v>
      </c>
      <c r="I25" s="4">
        <v>3</v>
      </c>
      <c r="J25" s="4">
        <v>3</v>
      </c>
      <c r="K25" s="4">
        <v>3</v>
      </c>
    </row>
    <row r="26" spans="1:11" x14ac:dyDescent="0.2">
      <c r="A26" s="4">
        <v>24</v>
      </c>
      <c r="B26" s="4">
        <v>3</v>
      </c>
      <c r="C26" s="4">
        <v>3</v>
      </c>
      <c r="D26" s="4">
        <v>3</v>
      </c>
      <c r="E26" s="4">
        <v>3</v>
      </c>
      <c r="F26" s="4">
        <v>3</v>
      </c>
      <c r="G26" s="4">
        <v>3</v>
      </c>
      <c r="H26" s="4">
        <v>3</v>
      </c>
      <c r="I26" s="4">
        <v>3</v>
      </c>
      <c r="J26" s="4">
        <v>3</v>
      </c>
      <c r="K26" s="4">
        <v>3</v>
      </c>
    </row>
    <row r="27" spans="1:11" x14ac:dyDescent="0.2">
      <c r="A27" s="4">
        <v>25</v>
      </c>
      <c r="B27" s="4">
        <v>3</v>
      </c>
      <c r="C27" s="4">
        <v>3</v>
      </c>
      <c r="D27" s="4">
        <v>3</v>
      </c>
      <c r="E27" s="4">
        <v>3</v>
      </c>
      <c r="F27" s="4">
        <v>3</v>
      </c>
      <c r="G27" s="4">
        <v>3</v>
      </c>
      <c r="H27" s="4">
        <v>3</v>
      </c>
      <c r="I27" s="4">
        <v>3</v>
      </c>
      <c r="J27" s="4">
        <v>3</v>
      </c>
      <c r="K27" s="4">
        <v>3</v>
      </c>
    </row>
    <row r="28" spans="1:11" x14ac:dyDescent="0.2">
      <c r="A28" s="4">
        <v>26</v>
      </c>
      <c r="B28" s="4">
        <v>3</v>
      </c>
      <c r="C28" s="4">
        <v>3</v>
      </c>
      <c r="D28" s="4">
        <v>3</v>
      </c>
      <c r="E28" s="4">
        <v>3</v>
      </c>
      <c r="F28" s="4">
        <v>3</v>
      </c>
      <c r="G28" s="4">
        <v>3</v>
      </c>
      <c r="H28" s="4">
        <v>3</v>
      </c>
      <c r="I28" s="4">
        <v>3</v>
      </c>
      <c r="J28" s="4">
        <v>3</v>
      </c>
      <c r="K28" s="4">
        <v>3</v>
      </c>
    </row>
    <row r="29" spans="1:11" x14ac:dyDescent="0.2">
      <c r="A29" s="4">
        <v>27</v>
      </c>
      <c r="B29" s="4">
        <v>3</v>
      </c>
      <c r="C29" s="4">
        <v>3</v>
      </c>
      <c r="D29" s="4">
        <v>3</v>
      </c>
      <c r="E29" s="4">
        <v>3</v>
      </c>
      <c r="F29" s="4">
        <v>3</v>
      </c>
      <c r="G29" s="4">
        <v>3</v>
      </c>
      <c r="H29" s="4">
        <v>3</v>
      </c>
      <c r="I29" s="4">
        <v>3</v>
      </c>
      <c r="J29" s="4">
        <v>3</v>
      </c>
      <c r="K29" s="4">
        <v>3</v>
      </c>
    </row>
    <row r="30" spans="1:11" x14ac:dyDescent="0.2">
      <c r="A30" s="4">
        <v>28</v>
      </c>
      <c r="B30" s="4">
        <v>3</v>
      </c>
      <c r="C30" s="4">
        <v>3</v>
      </c>
      <c r="D30" s="4">
        <v>3</v>
      </c>
      <c r="E30" s="4">
        <v>3</v>
      </c>
      <c r="F30" s="4">
        <v>3</v>
      </c>
      <c r="G30" s="4">
        <v>3</v>
      </c>
      <c r="H30" s="4">
        <v>3</v>
      </c>
      <c r="I30" s="4">
        <v>3</v>
      </c>
      <c r="J30" s="4">
        <v>3</v>
      </c>
      <c r="K30" s="4">
        <v>3</v>
      </c>
    </row>
    <row r="31" spans="1:11" x14ac:dyDescent="0.2">
      <c r="A31" s="4">
        <v>29</v>
      </c>
      <c r="B31" s="4">
        <v>3</v>
      </c>
      <c r="C31" s="4">
        <v>3</v>
      </c>
      <c r="D31" s="4">
        <v>3</v>
      </c>
      <c r="E31" s="4">
        <v>3</v>
      </c>
      <c r="F31" s="4">
        <v>3</v>
      </c>
      <c r="G31" s="4">
        <v>3</v>
      </c>
      <c r="H31" s="4">
        <v>3</v>
      </c>
      <c r="I31" s="4">
        <v>3</v>
      </c>
      <c r="J31" s="4">
        <v>3</v>
      </c>
      <c r="K31" s="4">
        <v>3</v>
      </c>
    </row>
    <row r="32" spans="1:11" x14ac:dyDescent="0.2">
      <c r="A32" s="4">
        <v>30</v>
      </c>
      <c r="B32" s="4">
        <v>3</v>
      </c>
      <c r="C32" s="4">
        <v>3</v>
      </c>
      <c r="D32" s="4">
        <v>3</v>
      </c>
      <c r="E32" s="4">
        <v>3</v>
      </c>
      <c r="F32" s="4">
        <v>3</v>
      </c>
      <c r="G32" s="4">
        <v>3</v>
      </c>
      <c r="H32" s="4">
        <v>3</v>
      </c>
      <c r="I32" s="4">
        <v>3</v>
      </c>
      <c r="J32" s="4">
        <v>3</v>
      </c>
      <c r="K32" s="4">
        <v>3</v>
      </c>
    </row>
    <row r="33" spans="1:11" x14ac:dyDescent="0.2">
      <c r="A33" s="4">
        <v>31</v>
      </c>
      <c r="B33" s="4">
        <v>3</v>
      </c>
      <c r="C33" s="4">
        <v>3</v>
      </c>
      <c r="D33" s="4">
        <v>3</v>
      </c>
      <c r="E33" s="4">
        <v>3</v>
      </c>
      <c r="F33" s="4">
        <v>3</v>
      </c>
      <c r="G33" s="4">
        <v>3</v>
      </c>
      <c r="H33" s="4">
        <v>3</v>
      </c>
      <c r="I33" s="4">
        <v>3</v>
      </c>
      <c r="J33" s="4">
        <v>3</v>
      </c>
      <c r="K33" s="4">
        <v>3</v>
      </c>
    </row>
    <row r="34" spans="1:11" x14ac:dyDescent="0.2">
      <c r="A34" s="4">
        <v>32</v>
      </c>
      <c r="B34" s="4">
        <v>3</v>
      </c>
      <c r="C34" s="4">
        <v>3</v>
      </c>
      <c r="D34" s="4">
        <v>3</v>
      </c>
      <c r="E34" s="4">
        <v>3</v>
      </c>
      <c r="F34" s="4">
        <v>3</v>
      </c>
      <c r="G34" s="4">
        <v>3</v>
      </c>
      <c r="H34" s="4">
        <v>3</v>
      </c>
      <c r="I34" s="4">
        <v>3</v>
      </c>
      <c r="J34" s="4">
        <v>3</v>
      </c>
      <c r="K34" s="4">
        <v>3</v>
      </c>
    </row>
    <row r="35" spans="1:11" x14ac:dyDescent="0.2">
      <c r="A35" s="4">
        <v>33</v>
      </c>
      <c r="B35" s="4">
        <v>3</v>
      </c>
      <c r="C35" s="4">
        <v>3</v>
      </c>
      <c r="D35" s="4">
        <v>3</v>
      </c>
      <c r="E35" s="4">
        <v>3</v>
      </c>
      <c r="F35" s="4">
        <v>3</v>
      </c>
      <c r="G35" s="4">
        <v>3</v>
      </c>
      <c r="H35" s="4">
        <v>3</v>
      </c>
      <c r="I35" s="4">
        <v>3</v>
      </c>
      <c r="J35" s="4">
        <v>3</v>
      </c>
      <c r="K35" s="4">
        <v>3</v>
      </c>
    </row>
    <row r="36" spans="1:11" x14ac:dyDescent="0.2">
      <c r="A36" s="4">
        <v>34</v>
      </c>
      <c r="B36" s="4">
        <v>3</v>
      </c>
      <c r="C36" s="4">
        <v>3</v>
      </c>
      <c r="D36" s="4">
        <v>3</v>
      </c>
      <c r="E36" s="4">
        <v>3</v>
      </c>
      <c r="F36" s="4">
        <v>3</v>
      </c>
      <c r="G36" s="4">
        <v>3</v>
      </c>
      <c r="H36" s="4">
        <v>3</v>
      </c>
      <c r="I36" s="4">
        <v>3</v>
      </c>
      <c r="J36" s="4">
        <v>3</v>
      </c>
      <c r="K36" s="4">
        <v>3</v>
      </c>
    </row>
    <row r="37" spans="1:11" x14ac:dyDescent="0.2">
      <c r="A37" s="4">
        <v>35</v>
      </c>
      <c r="B37" s="4">
        <v>3</v>
      </c>
      <c r="C37" s="4">
        <v>3</v>
      </c>
      <c r="D37" s="4">
        <v>3</v>
      </c>
      <c r="E37" s="4">
        <v>3</v>
      </c>
      <c r="F37" s="4">
        <v>3</v>
      </c>
      <c r="G37" s="4">
        <v>3</v>
      </c>
      <c r="H37" s="4">
        <v>3</v>
      </c>
      <c r="I37" s="4">
        <v>3</v>
      </c>
      <c r="J37" s="4">
        <v>3</v>
      </c>
      <c r="K37" s="4">
        <v>3</v>
      </c>
    </row>
    <row r="38" spans="1:11" x14ac:dyDescent="0.2">
      <c r="A38" s="4">
        <v>36</v>
      </c>
      <c r="B38" s="4">
        <v>3</v>
      </c>
      <c r="C38" s="4">
        <v>3</v>
      </c>
      <c r="D38" s="4">
        <v>3</v>
      </c>
      <c r="E38" s="4">
        <v>3</v>
      </c>
      <c r="F38" s="4">
        <v>3</v>
      </c>
      <c r="G38" s="4">
        <v>3</v>
      </c>
      <c r="H38" s="4">
        <v>3</v>
      </c>
      <c r="I38" s="4">
        <v>3</v>
      </c>
      <c r="J38" s="4">
        <v>3</v>
      </c>
      <c r="K38" s="4">
        <v>3</v>
      </c>
    </row>
    <row r="39" spans="1:11" x14ac:dyDescent="0.2">
      <c r="A39" s="4">
        <v>37</v>
      </c>
      <c r="B39" s="4">
        <v>3</v>
      </c>
      <c r="C39" s="4">
        <v>3</v>
      </c>
      <c r="D39" s="4">
        <v>3</v>
      </c>
      <c r="E39" s="4">
        <v>3</v>
      </c>
      <c r="F39" s="4">
        <v>3</v>
      </c>
      <c r="G39" s="4">
        <v>3</v>
      </c>
      <c r="H39" s="4">
        <v>3</v>
      </c>
      <c r="I39" s="4">
        <v>3</v>
      </c>
      <c r="J39" s="4">
        <v>3</v>
      </c>
      <c r="K39" s="4">
        <v>3</v>
      </c>
    </row>
    <row r="40" spans="1:11" x14ac:dyDescent="0.2">
      <c r="A40" s="4">
        <v>38</v>
      </c>
      <c r="B40" s="4">
        <v>3</v>
      </c>
      <c r="C40" s="4">
        <v>3</v>
      </c>
      <c r="D40" s="4">
        <v>3</v>
      </c>
      <c r="E40" s="4">
        <v>3</v>
      </c>
      <c r="F40" s="4">
        <v>3</v>
      </c>
      <c r="G40" s="4">
        <v>3</v>
      </c>
      <c r="H40" s="4">
        <v>3</v>
      </c>
      <c r="I40" s="4">
        <v>3</v>
      </c>
      <c r="J40" s="4">
        <v>3</v>
      </c>
      <c r="K40" s="4">
        <v>3</v>
      </c>
    </row>
    <row r="41" spans="1:11" x14ac:dyDescent="0.2">
      <c r="A41" s="4">
        <v>39</v>
      </c>
      <c r="B41" s="4">
        <v>3</v>
      </c>
      <c r="C41" s="4">
        <v>3</v>
      </c>
      <c r="D41" s="4">
        <v>3</v>
      </c>
      <c r="E41" s="4">
        <v>3</v>
      </c>
      <c r="F41" s="4">
        <v>3</v>
      </c>
      <c r="G41" s="4">
        <v>3</v>
      </c>
      <c r="H41" s="4">
        <v>3</v>
      </c>
      <c r="I41" s="4">
        <v>3</v>
      </c>
      <c r="J41" s="4">
        <v>3</v>
      </c>
      <c r="K41" s="4">
        <v>3</v>
      </c>
    </row>
    <row r="42" spans="1:11" x14ac:dyDescent="0.2">
      <c r="A42" s="4">
        <v>40</v>
      </c>
      <c r="B42" s="4">
        <v>3</v>
      </c>
      <c r="C42" s="4">
        <v>3</v>
      </c>
      <c r="D42" s="4">
        <v>3</v>
      </c>
      <c r="E42" s="4">
        <v>3</v>
      </c>
      <c r="F42" s="4">
        <v>3</v>
      </c>
      <c r="G42" s="4">
        <v>3</v>
      </c>
      <c r="H42" s="4">
        <v>3</v>
      </c>
      <c r="I42" s="4">
        <v>3</v>
      </c>
      <c r="J42" s="4">
        <v>3</v>
      </c>
      <c r="K42" s="4">
        <v>3</v>
      </c>
    </row>
    <row r="43" spans="1:11" x14ac:dyDescent="0.2">
      <c r="A43" s="4">
        <v>41</v>
      </c>
      <c r="B43" s="4">
        <v>3</v>
      </c>
      <c r="C43" s="4">
        <v>3</v>
      </c>
      <c r="D43" s="4">
        <v>3</v>
      </c>
      <c r="E43" s="4">
        <v>3</v>
      </c>
      <c r="F43" s="4">
        <v>3</v>
      </c>
      <c r="G43" s="4">
        <v>3</v>
      </c>
      <c r="H43" s="4">
        <v>3</v>
      </c>
      <c r="I43" s="4">
        <v>3</v>
      </c>
      <c r="J43" s="4">
        <v>3</v>
      </c>
      <c r="K43" s="4">
        <v>3</v>
      </c>
    </row>
    <row r="44" spans="1:11" x14ac:dyDescent="0.2">
      <c r="A44" s="4">
        <v>42</v>
      </c>
      <c r="B44" s="4">
        <v>3</v>
      </c>
      <c r="C44" s="4">
        <v>3</v>
      </c>
      <c r="D44" s="4">
        <v>3</v>
      </c>
      <c r="E44" s="4">
        <v>3</v>
      </c>
      <c r="F44" s="4">
        <v>3</v>
      </c>
      <c r="G44" s="4">
        <v>3</v>
      </c>
      <c r="H44" s="4">
        <v>3</v>
      </c>
      <c r="I44" s="4">
        <v>3</v>
      </c>
      <c r="J44" s="4">
        <v>3</v>
      </c>
      <c r="K44" s="4">
        <v>3</v>
      </c>
    </row>
    <row r="45" spans="1:11" x14ac:dyDescent="0.2">
      <c r="A45" s="4">
        <v>43</v>
      </c>
      <c r="B45" s="4">
        <v>3</v>
      </c>
      <c r="C45" s="4">
        <v>3</v>
      </c>
      <c r="D45" s="4">
        <v>3</v>
      </c>
      <c r="E45" s="4">
        <v>3</v>
      </c>
      <c r="F45" s="4">
        <v>3</v>
      </c>
      <c r="G45" s="4">
        <v>3</v>
      </c>
      <c r="H45" s="4">
        <v>3</v>
      </c>
      <c r="I45" s="4">
        <v>3</v>
      </c>
      <c r="J45" s="4">
        <v>3</v>
      </c>
      <c r="K45" s="4">
        <v>3</v>
      </c>
    </row>
    <row r="46" spans="1:11" x14ac:dyDescent="0.2">
      <c r="A46" s="4">
        <v>44</v>
      </c>
      <c r="B46" s="4">
        <v>3</v>
      </c>
      <c r="C46" s="4">
        <v>3</v>
      </c>
      <c r="D46" s="4">
        <v>3</v>
      </c>
      <c r="E46" s="4">
        <v>3</v>
      </c>
      <c r="F46" s="4">
        <v>3</v>
      </c>
      <c r="G46" s="4">
        <v>3</v>
      </c>
      <c r="H46" s="4">
        <v>3</v>
      </c>
      <c r="I46" s="4">
        <v>3</v>
      </c>
      <c r="J46" s="4">
        <v>3</v>
      </c>
      <c r="K46" s="4">
        <v>3</v>
      </c>
    </row>
    <row r="47" spans="1:11" x14ac:dyDescent="0.2">
      <c r="A47" s="4">
        <v>45</v>
      </c>
      <c r="B47" s="4">
        <v>3</v>
      </c>
      <c r="C47" s="4">
        <v>3</v>
      </c>
      <c r="D47" s="4">
        <v>3</v>
      </c>
      <c r="E47" s="4">
        <v>3</v>
      </c>
      <c r="F47" s="4">
        <v>3</v>
      </c>
      <c r="G47" s="4">
        <v>3</v>
      </c>
      <c r="H47" s="4">
        <v>3</v>
      </c>
      <c r="I47" s="4">
        <v>3</v>
      </c>
      <c r="J47" s="4">
        <v>3</v>
      </c>
      <c r="K47" s="4">
        <v>3</v>
      </c>
    </row>
    <row r="48" spans="1:11" x14ac:dyDescent="0.2">
      <c r="A48" s="4">
        <v>46</v>
      </c>
      <c r="B48" s="4">
        <v>3</v>
      </c>
      <c r="C48" s="4">
        <v>3</v>
      </c>
      <c r="D48" s="4">
        <v>3</v>
      </c>
      <c r="E48" s="4">
        <v>3</v>
      </c>
      <c r="F48" s="4">
        <v>3</v>
      </c>
      <c r="G48" s="4">
        <v>3</v>
      </c>
      <c r="H48" s="4">
        <v>3</v>
      </c>
      <c r="I48" s="4">
        <v>3</v>
      </c>
      <c r="J48" s="4">
        <v>3</v>
      </c>
      <c r="K48" s="4">
        <v>3</v>
      </c>
    </row>
    <row r="49" spans="1:11" x14ac:dyDescent="0.2">
      <c r="A49" s="4">
        <v>47</v>
      </c>
      <c r="B49" s="4">
        <v>3</v>
      </c>
      <c r="C49" s="4">
        <v>3</v>
      </c>
      <c r="D49" s="4">
        <v>3</v>
      </c>
      <c r="E49" s="4">
        <v>3</v>
      </c>
      <c r="F49" s="4">
        <v>3</v>
      </c>
      <c r="G49" s="4">
        <v>3</v>
      </c>
      <c r="H49" s="4">
        <v>3</v>
      </c>
      <c r="I49" s="4">
        <v>3</v>
      </c>
      <c r="J49" s="4">
        <v>3</v>
      </c>
      <c r="K49" s="4">
        <v>3</v>
      </c>
    </row>
    <row r="50" spans="1:11" x14ac:dyDescent="0.2">
      <c r="A50" s="4">
        <v>48</v>
      </c>
      <c r="B50" s="4">
        <v>3</v>
      </c>
      <c r="C50" s="4">
        <v>3</v>
      </c>
      <c r="D50" s="4">
        <v>3</v>
      </c>
      <c r="E50" s="4">
        <v>3</v>
      </c>
      <c r="F50" s="4">
        <v>3</v>
      </c>
      <c r="G50" s="4">
        <v>3</v>
      </c>
      <c r="H50" s="4">
        <v>3</v>
      </c>
      <c r="I50" s="4">
        <v>3</v>
      </c>
      <c r="J50" s="4">
        <v>3</v>
      </c>
      <c r="K50" s="4">
        <v>3</v>
      </c>
    </row>
    <row r="51" spans="1:11" x14ac:dyDescent="0.2">
      <c r="A51" s="4">
        <v>49</v>
      </c>
      <c r="B51" s="4">
        <v>3</v>
      </c>
      <c r="C51" s="4">
        <v>3</v>
      </c>
      <c r="D51" s="4">
        <v>3</v>
      </c>
      <c r="E51" s="4">
        <v>3</v>
      </c>
      <c r="F51" s="4">
        <v>3</v>
      </c>
      <c r="G51" s="4">
        <v>3</v>
      </c>
      <c r="H51" s="4">
        <v>3</v>
      </c>
      <c r="I51" s="4">
        <v>3</v>
      </c>
      <c r="J51" s="4">
        <v>3</v>
      </c>
      <c r="K51" s="4">
        <v>3</v>
      </c>
    </row>
    <row r="52" spans="1:11" x14ac:dyDescent="0.2">
      <c r="A52" s="4">
        <v>50</v>
      </c>
      <c r="B52" s="4">
        <v>3</v>
      </c>
      <c r="C52" s="4">
        <v>3</v>
      </c>
      <c r="D52" s="4">
        <v>3</v>
      </c>
      <c r="E52" s="4">
        <v>3</v>
      </c>
      <c r="F52" s="4">
        <v>3</v>
      </c>
      <c r="G52" s="4">
        <v>3</v>
      </c>
      <c r="H52" s="4">
        <v>3</v>
      </c>
      <c r="I52" s="4">
        <v>3</v>
      </c>
      <c r="J52" s="4">
        <v>3</v>
      </c>
      <c r="K52" s="4">
        <v>3</v>
      </c>
    </row>
    <row r="53" spans="1:11" x14ac:dyDescent="0.2">
      <c r="A53" s="4">
        <v>51</v>
      </c>
      <c r="B53" s="4">
        <v>3</v>
      </c>
      <c r="C53" s="4">
        <v>3</v>
      </c>
      <c r="D53" s="4">
        <v>3</v>
      </c>
      <c r="E53" s="4">
        <v>3</v>
      </c>
      <c r="F53" s="4">
        <v>3</v>
      </c>
      <c r="G53" s="4">
        <v>3</v>
      </c>
      <c r="H53" s="4">
        <v>3</v>
      </c>
      <c r="I53" s="4">
        <v>3</v>
      </c>
      <c r="J53" s="4">
        <v>3</v>
      </c>
      <c r="K53" s="4">
        <v>3</v>
      </c>
    </row>
    <row r="54" spans="1:11" x14ac:dyDescent="0.2">
      <c r="A54" s="4">
        <v>52</v>
      </c>
      <c r="B54" s="4">
        <v>3</v>
      </c>
      <c r="C54" s="4">
        <v>3</v>
      </c>
      <c r="D54" s="4">
        <v>3</v>
      </c>
      <c r="E54" s="4">
        <v>3</v>
      </c>
      <c r="F54" s="4">
        <v>3</v>
      </c>
      <c r="G54" s="4">
        <v>3</v>
      </c>
      <c r="H54" s="4">
        <v>3</v>
      </c>
      <c r="I54" s="4">
        <v>3</v>
      </c>
      <c r="J54" s="4">
        <v>3</v>
      </c>
      <c r="K54" s="4">
        <v>3</v>
      </c>
    </row>
    <row r="55" spans="1:11" x14ac:dyDescent="0.2">
      <c r="A55" s="4">
        <v>53</v>
      </c>
      <c r="B55" s="4">
        <v>3</v>
      </c>
      <c r="C55" s="4">
        <v>3</v>
      </c>
      <c r="D55" s="4">
        <v>3</v>
      </c>
      <c r="E55" s="4">
        <v>3</v>
      </c>
      <c r="F55" s="4">
        <v>3</v>
      </c>
      <c r="G55" s="4">
        <v>3</v>
      </c>
      <c r="H55" s="4">
        <v>3</v>
      </c>
      <c r="I55" s="4">
        <v>3</v>
      </c>
      <c r="J55" s="4">
        <v>3</v>
      </c>
      <c r="K55" s="4">
        <v>3</v>
      </c>
    </row>
    <row r="56" spans="1:11" x14ac:dyDescent="0.2">
      <c r="A56" s="4">
        <v>54</v>
      </c>
      <c r="B56" s="4">
        <v>3</v>
      </c>
      <c r="C56" s="4">
        <v>3</v>
      </c>
      <c r="D56" s="4">
        <v>3</v>
      </c>
      <c r="E56" s="4">
        <v>3</v>
      </c>
      <c r="F56" s="4">
        <v>3</v>
      </c>
      <c r="G56" s="4">
        <v>3</v>
      </c>
      <c r="H56" s="4">
        <v>3</v>
      </c>
      <c r="I56" s="4">
        <v>3</v>
      </c>
      <c r="J56" s="4">
        <v>3</v>
      </c>
      <c r="K56" s="4">
        <v>3</v>
      </c>
    </row>
    <row r="57" spans="1:11" x14ac:dyDescent="0.2">
      <c r="A57" s="4">
        <v>55</v>
      </c>
      <c r="B57" s="4">
        <v>3</v>
      </c>
      <c r="C57" s="4">
        <v>3</v>
      </c>
      <c r="D57" s="4">
        <v>3</v>
      </c>
      <c r="E57" s="4">
        <v>3</v>
      </c>
      <c r="F57" s="4">
        <v>3</v>
      </c>
      <c r="G57" s="4">
        <v>3</v>
      </c>
      <c r="H57" s="4">
        <v>3</v>
      </c>
      <c r="I57" s="4">
        <v>3</v>
      </c>
      <c r="J57" s="4">
        <v>3</v>
      </c>
      <c r="K57" s="4">
        <v>3</v>
      </c>
    </row>
    <row r="58" spans="1:11" x14ac:dyDescent="0.2">
      <c r="A58" s="4">
        <v>56</v>
      </c>
      <c r="B58" s="4">
        <v>3</v>
      </c>
      <c r="C58" s="4">
        <v>3</v>
      </c>
      <c r="D58" s="4">
        <v>3</v>
      </c>
      <c r="E58" s="4">
        <v>3</v>
      </c>
      <c r="F58" s="4">
        <v>3</v>
      </c>
      <c r="G58" s="4">
        <v>3</v>
      </c>
      <c r="H58" s="4">
        <v>3</v>
      </c>
      <c r="I58" s="4">
        <v>3</v>
      </c>
      <c r="J58" s="4">
        <v>3</v>
      </c>
      <c r="K58" s="4">
        <v>3</v>
      </c>
    </row>
    <row r="59" spans="1:11" x14ac:dyDescent="0.2">
      <c r="A59" s="4">
        <v>57</v>
      </c>
      <c r="B59" s="4">
        <v>3</v>
      </c>
      <c r="C59" s="4">
        <v>3</v>
      </c>
      <c r="D59" s="4">
        <v>3</v>
      </c>
      <c r="E59" s="4">
        <v>3</v>
      </c>
      <c r="F59" s="4">
        <v>3</v>
      </c>
      <c r="G59" s="4">
        <v>3</v>
      </c>
      <c r="H59" s="4">
        <v>3</v>
      </c>
      <c r="I59" s="4">
        <v>3</v>
      </c>
      <c r="J59" s="4">
        <v>3</v>
      </c>
      <c r="K59" s="4">
        <v>3</v>
      </c>
    </row>
    <row r="60" spans="1:11" x14ac:dyDescent="0.2">
      <c r="A60" s="4">
        <v>58</v>
      </c>
      <c r="B60" s="4">
        <v>3</v>
      </c>
      <c r="C60" s="4">
        <v>3</v>
      </c>
      <c r="D60" s="4">
        <v>3</v>
      </c>
      <c r="E60" s="4">
        <v>3</v>
      </c>
      <c r="F60" s="4">
        <v>3</v>
      </c>
      <c r="G60" s="4">
        <v>3</v>
      </c>
      <c r="H60" s="4">
        <v>3</v>
      </c>
      <c r="I60" s="4">
        <v>3</v>
      </c>
      <c r="J60" s="4">
        <v>3</v>
      </c>
      <c r="K60" s="4">
        <v>3</v>
      </c>
    </row>
    <row r="61" spans="1:11" x14ac:dyDescent="0.2">
      <c r="A61" s="4">
        <v>59</v>
      </c>
      <c r="B61" s="4">
        <v>3</v>
      </c>
      <c r="C61" s="4">
        <v>3</v>
      </c>
      <c r="D61" s="4">
        <v>3</v>
      </c>
      <c r="E61" s="4">
        <v>3</v>
      </c>
      <c r="F61" s="4">
        <v>3</v>
      </c>
      <c r="G61" s="4">
        <v>3</v>
      </c>
      <c r="H61" s="4">
        <v>3</v>
      </c>
      <c r="I61" s="4">
        <v>3</v>
      </c>
      <c r="J61" s="4">
        <v>3</v>
      </c>
      <c r="K61" s="4">
        <v>3</v>
      </c>
    </row>
    <row r="62" spans="1:11" x14ac:dyDescent="0.2">
      <c r="A62" s="4">
        <v>60</v>
      </c>
      <c r="B62" s="4">
        <v>3</v>
      </c>
      <c r="C62" s="4">
        <v>3</v>
      </c>
      <c r="D62" s="4">
        <v>3</v>
      </c>
      <c r="E62" s="4">
        <v>3</v>
      </c>
      <c r="F62" s="4">
        <v>3</v>
      </c>
      <c r="G62" s="4">
        <v>3</v>
      </c>
      <c r="H62" s="4">
        <v>3</v>
      </c>
      <c r="I62" s="4">
        <v>3</v>
      </c>
      <c r="J62" s="4">
        <v>3</v>
      </c>
      <c r="K62" s="4">
        <v>3</v>
      </c>
    </row>
    <row r="63" spans="1:11" x14ac:dyDescent="0.2">
      <c r="A63" s="4">
        <v>61</v>
      </c>
      <c r="B63" s="4">
        <v>3</v>
      </c>
      <c r="C63" s="4">
        <v>3</v>
      </c>
      <c r="D63" s="4">
        <v>3</v>
      </c>
      <c r="E63" s="4">
        <v>3</v>
      </c>
      <c r="F63" s="4">
        <v>3</v>
      </c>
      <c r="G63" s="4">
        <v>3</v>
      </c>
      <c r="H63" s="4">
        <v>3</v>
      </c>
      <c r="I63" s="4">
        <v>3</v>
      </c>
      <c r="J63" s="4">
        <v>3</v>
      </c>
      <c r="K63" s="4">
        <v>3</v>
      </c>
    </row>
    <row r="64" spans="1:11" x14ac:dyDescent="0.2">
      <c r="A64" s="4">
        <v>62</v>
      </c>
      <c r="B64" s="4">
        <v>3</v>
      </c>
      <c r="C64" s="4">
        <v>3</v>
      </c>
      <c r="D64" s="4">
        <v>3</v>
      </c>
      <c r="E64" s="4">
        <v>3</v>
      </c>
      <c r="F64" s="4">
        <v>3</v>
      </c>
      <c r="G64" s="4">
        <v>3</v>
      </c>
      <c r="H64" s="4">
        <v>3</v>
      </c>
      <c r="I64" s="4">
        <v>3</v>
      </c>
      <c r="J64" s="4">
        <v>3</v>
      </c>
      <c r="K64" s="4">
        <v>3</v>
      </c>
    </row>
    <row r="65" spans="1:11" x14ac:dyDescent="0.2">
      <c r="A65" s="4">
        <v>63</v>
      </c>
      <c r="B65" s="4">
        <v>3</v>
      </c>
      <c r="C65" s="4">
        <v>3</v>
      </c>
      <c r="D65" s="4">
        <v>3</v>
      </c>
      <c r="E65" s="4">
        <v>3</v>
      </c>
      <c r="F65" s="4">
        <v>3</v>
      </c>
      <c r="G65" s="4">
        <v>3</v>
      </c>
      <c r="H65" s="4">
        <v>3</v>
      </c>
      <c r="I65" s="4">
        <v>3</v>
      </c>
      <c r="J65" s="4">
        <v>3</v>
      </c>
      <c r="K65" s="4">
        <v>3</v>
      </c>
    </row>
    <row r="66" spans="1:11" x14ac:dyDescent="0.2">
      <c r="A66" s="4">
        <v>64</v>
      </c>
      <c r="B66" s="4">
        <v>3</v>
      </c>
      <c r="C66" s="4">
        <v>3</v>
      </c>
      <c r="D66" s="4">
        <v>3</v>
      </c>
      <c r="E66" s="4">
        <v>3</v>
      </c>
      <c r="F66" s="4">
        <v>3</v>
      </c>
      <c r="G66" s="4">
        <v>3</v>
      </c>
      <c r="H66" s="4">
        <v>3</v>
      </c>
      <c r="I66" s="4">
        <v>3</v>
      </c>
      <c r="J66" s="4">
        <v>3</v>
      </c>
      <c r="K66" s="4">
        <v>3</v>
      </c>
    </row>
    <row r="67" spans="1:11" x14ac:dyDescent="0.2">
      <c r="A67" s="4">
        <v>65</v>
      </c>
      <c r="B67" s="4">
        <v>3</v>
      </c>
      <c r="C67" s="4">
        <v>3</v>
      </c>
      <c r="D67" s="4">
        <v>3</v>
      </c>
      <c r="E67" s="4">
        <v>3</v>
      </c>
      <c r="F67" s="4">
        <v>3</v>
      </c>
      <c r="G67" s="4">
        <v>3</v>
      </c>
      <c r="H67" s="4">
        <v>3</v>
      </c>
      <c r="I67" s="4">
        <v>3</v>
      </c>
      <c r="J67" s="4">
        <v>3</v>
      </c>
      <c r="K67" s="4">
        <v>3</v>
      </c>
    </row>
    <row r="68" spans="1:11" x14ac:dyDescent="0.2">
      <c r="A68" s="4">
        <v>66</v>
      </c>
      <c r="B68" s="4">
        <v>3</v>
      </c>
      <c r="C68" s="4">
        <v>3</v>
      </c>
      <c r="D68" s="4">
        <v>3</v>
      </c>
      <c r="E68" s="4">
        <v>3</v>
      </c>
      <c r="F68" s="4">
        <v>3</v>
      </c>
      <c r="G68" s="4">
        <v>3</v>
      </c>
      <c r="H68" s="4">
        <v>3</v>
      </c>
      <c r="I68" s="4">
        <v>3</v>
      </c>
      <c r="J68" s="4">
        <v>3</v>
      </c>
      <c r="K68" s="4">
        <v>3</v>
      </c>
    </row>
    <row r="69" spans="1:11" x14ac:dyDescent="0.2">
      <c r="A69" s="4">
        <v>67</v>
      </c>
      <c r="B69" s="4">
        <v>3</v>
      </c>
      <c r="C69" s="4">
        <v>3</v>
      </c>
      <c r="D69" s="4">
        <v>3</v>
      </c>
      <c r="E69" s="4">
        <v>3</v>
      </c>
      <c r="F69" s="4">
        <v>3</v>
      </c>
      <c r="G69" s="4">
        <v>3</v>
      </c>
      <c r="H69" s="4">
        <v>3</v>
      </c>
      <c r="I69" s="4">
        <v>3</v>
      </c>
      <c r="J69" s="4">
        <v>3</v>
      </c>
      <c r="K69" s="4">
        <v>3</v>
      </c>
    </row>
    <row r="70" spans="1:11" x14ac:dyDescent="0.2">
      <c r="A70" s="4">
        <v>68</v>
      </c>
      <c r="B70" s="4">
        <v>3</v>
      </c>
      <c r="C70" s="4">
        <v>3</v>
      </c>
      <c r="D70" s="4">
        <v>3</v>
      </c>
      <c r="E70" s="4">
        <v>3</v>
      </c>
      <c r="F70" s="4">
        <v>3</v>
      </c>
      <c r="G70" s="4">
        <v>3</v>
      </c>
      <c r="H70" s="4">
        <v>3</v>
      </c>
      <c r="I70" s="4">
        <v>3</v>
      </c>
      <c r="J70" s="4">
        <v>3</v>
      </c>
      <c r="K70" s="4">
        <v>3</v>
      </c>
    </row>
    <row r="71" spans="1:11" x14ac:dyDescent="0.2">
      <c r="A71" s="4">
        <v>69</v>
      </c>
      <c r="B71" s="4">
        <v>3</v>
      </c>
      <c r="C71" s="4">
        <v>3</v>
      </c>
      <c r="D71" s="4">
        <v>3</v>
      </c>
      <c r="E71" s="4">
        <v>3</v>
      </c>
      <c r="F71" s="4">
        <v>3</v>
      </c>
      <c r="G71" s="4">
        <v>3</v>
      </c>
      <c r="H71" s="4">
        <v>3</v>
      </c>
      <c r="I71" s="4">
        <v>3</v>
      </c>
      <c r="J71" s="4">
        <v>3</v>
      </c>
      <c r="K71" s="4">
        <v>3</v>
      </c>
    </row>
    <row r="72" spans="1:11" x14ac:dyDescent="0.2">
      <c r="A72" s="4">
        <v>70</v>
      </c>
      <c r="B72" s="4">
        <v>3</v>
      </c>
      <c r="C72" s="4">
        <v>3</v>
      </c>
      <c r="D72" s="4">
        <v>3</v>
      </c>
      <c r="E72" s="4">
        <v>3</v>
      </c>
      <c r="F72" s="4">
        <v>3</v>
      </c>
      <c r="G72" s="4">
        <v>3</v>
      </c>
      <c r="H72" s="4">
        <v>3</v>
      </c>
      <c r="I72" s="4">
        <v>3</v>
      </c>
      <c r="J72" s="4">
        <v>3</v>
      </c>
      <c r="K72" s="4">
        <v>3</v>
      </c>
    </row>
    <row r="73" spans="1:11" x14ac:dyDescent="0.2">
      <c r="A73" s="4">
        <v>71</v>
      </c>
      <c r="B73" s="4">
        <v>3</v>
      </c>
      <c r="C73" s="4">
        <v>3</v>
      </c>
      <c r="D73" s="4">
        <v>3</v>
      </c>
      <c r="E73" s="4">
        <v>3</v>
      </c>
      <c r="F73" s="4">
        <v>3</v>
      </c>
      <c r="G73" s="4">
        <v>3</v>
      </c>
      <c r="H73" s="4">
        <v>3</v>
      </c>
      <c r="I73" s="4">
        <v>3</v>
      </c>
      <c r="J73" s="4">
        <v>3</v>
      </c>
      <c r="K73" s="4">
        <v>3</v>
      </c>
    </row>
    <row r="74" spans="1:11" x14ac:dyDescent="0.2">
      <c r="A74" s="4">
        <v>72</v>
      </c>
      <c r="B74" s="4">
        <v>3</v>
      </c>
      <c r="C74" s="4">
        <v>3</v>
      </c>
      <c r="D74" s="4">
        <v>3</v>
      </c>
      <c r="E74" s="4">
        <v>3</v>
      </c>
      <c r="F74" s="4">
        <v>3</v>
      </c>
      <c r="G74" s="4">
        <v>3</v>
      </c>
      <c r="H74" s="4">
        <v>3</v>
      </c>
      <c r="I74" s="4">
        <v>3</v>
      </c>
      <c r="J74" s="4">
        <v>3</v>
      </c>
      <c r="K74" s="4">
        <v>3</v>
      </c>
    </row>
    <row r="75" spans="1:11" x14ac:dyDescent="0.2">
      <c r="A75" s="4">
        <v>73</v>
      </c>
      <c r="B75" s="4">
        <v>3</v>
      </c>
      <c r="C75" s="4">
        <v>3</v>
      </c>
      <c r="D75" s="4">
        <v>3</v>
      </c>
      <c r="E75" s="4">
        <v>3</v>
      </c>
      <c r="F75" s="4">
        <v>3</v>
      </c>
      <c r="G75" s="4">
        <v>3</v>
      </c>
      <c r="H75" s="4">
        <v>3</v>
      </c>
      <c r="I75" s="4">
        <v>3</v>
      </c>
      <c r="J75" s="4">
        <v>3</v>
      </c>
      <c r="K75" s="4">
        <v>2</v>
      </c>
    </row>
    <row r="76" spans="1:11" x14ac:dyDescent="0.2">
      <c r="A76" s="4">
        <v>74</v>
      </c>
      <c r="B76" s="4">
        <v>3</v>
      </c>
      <c r="C76" s="4">
        <v>3</v>
      </c>
      <c r="D76" s="4">
        <v>3</v>
      </c>
      <c r="E76" s="4">
        <v>3</v>
      </c>
      <c r="F76" s="4">
        <v>3</v>
      </c>
      <c r="G76" s="4">
        <v>3</v>
      </c>
      <c r="H76" s="4">
        <v>3</v>
      </c>
      <c r="I76" s="4">
        <v>3</v>
      </c>
      <c r="J76" s="4">
        <v>3</v>
      </c>
      <c r="K76" s="4">
        <v>2</v>
      </c>
    </row>
    <row r="77" spans="1:11" x14ac:dyDescent="0.2">
      <c r="A77" s="4">
        <v>75</v>
      </c>
      <c r="B77" s="4">
        <v>3</v>
      </c>
      <c r="C77" s="4">
        <v>3</v>
      </c>
      <c r="D77" s="4">
        <v>3</v>
      </c>
      <c r="E77" s="4">
        <v>3</v>
      </c>
      <c r="F77" s="4">
        <v>3</v>
      </c>
      <c r="G77" s="4">
        <v>3</v>
      </c>
      <c r="H77" s="4">
        <v>3</v>
      </c>
      <c r="I77" s="4">
        <v>3</v>
      </c>
      <c r="J77" s="4">
        <v>3</v>
      </c>
      <c r="K77" s="4">
        <v>2</v>
      </c>
    </row>
    <row r="78" spans="1:11" x14ac:dyDescent="0.2">
      <c r="A78" s="4">
        <v>76</v>
      </c>
      <c r="B78" s="4">
        <v>3</v>
      </c>
      <c r="C78" s="4">
        <v>3</v>
      </c>
      <c r="D78" s="4">
        <v>3</v>
      </c>
      <c r="E78" s="4">
        <v>3</v>
      </c>
      <c r="F78" s="4">
        <v>3</v>
      </c>
      <c r="G78" s="4">
        <v>3</v>
      </c>
      <c r="H78" s="4">
        <v>3</v>
      </c>
      <c r="I78" s="4">
        <v>3</v>
      </c>
      <c r="J78" s="4">
        <v>2</v>
      </c>
      <c r="K78" s="4">
        <v>2</v>
      </c>
    </row>
    <row r="79" spans="1:11" x14ac:dyDescent="0.2">
      <c r="A79" s="4">
        <v>77</v>
      </c>
      <c r="B79" s="4">
        <v>3</v>
      </c>
      <c r="C79" s="4">
        <v>3</v>
      </c>
      <c r="D79" s="4">
        <v>3</v>
      </c>
      <c r="E79" s="4">
        <v>3</v>
      </c>
      <c r="F79" s="4">
        <v>3</v>
      </c>
      <c r="G79" s="4">
        <v>3</v>
      </c>
      <c r="H79" s="4">
        <v>3</v>
      </c>
      <c r="I79" s="4">
        <v>3</v>
      </c>
      <c r="J79" s="4">
        <v>2</v>
      </c>
      <c r="K79" s="4">
        <v>2</v>
      </c>
    </row>
    <row r="80" spans="1:11" x14ac:dyDescent="0.2">
      <c r="A80" s="4">
        <v>78</v>
      </c>
      <c r="B80" s="4">
        <v>3</v>
      </c>
      <c r="C80" s="4">
        <v>3</v>
      </c>
      <c r="D80" s="4">
        <v>3</v>
      </c>
      <c r="E80" s="4">
        <v>3</v>
      </c>
      <c r="F80" s="4">
        <v>3</v>
      </c>
      <c r="G80" s="4">
        <v>3</v>
      </c>
      <c r="H80" s="4">
        <v>3</v>
      </c>
      <c r="I80" s="4">
        <v>3</v>
      </c>
      <c r="J80" s="4">
        <v>2</v>
      </c>
      <c r="K80" s="4">
        <v>2</v>
      </c>
    </row>
    <row r="81" spans="1:11" x14ac:dyDescent="0.2">
      <c r="A81" s="4">
        <v>79</v>
      </c>
      <c r="B81" s="4">
        <v>3</v>
      </c>
      <c r="C81" s="4">
        <v>3</v>
      </c>
      <c r="D81" s="4">
        <v>3</v>
      </c>
      <c r="E81" s="4">
        <v>3</v>
      </c>
      <c r="F81" s="4">
        <v>3</v>
      </c>
      <c r="G81" s="4">
        <v>3</v>
      </c>
      <c r="H81" s="4">
        <v>3</v>
      </c>
      <c r="I81" s="4">
        <v>3</v>
      </c>
      <c r="J81" s="4">
        <v>2</v>
      </c>
      <c r="K81" s="4">
        <v>2</v>
      </c>
    </row>
    <row r="82" spans="1:11" x14ac:dyDescent="0.2">
      <c r="A82" s="4">
        <v>80</v>
      </c>
      <c r="B82" s="4">
        <v>3</v>
      </c>
      <c r="C82" s="4">
        <v>3</v>
      </c>
      <c r="D82" s="4">
        <v>3</v>
      </c>
      <c r="E82" s="4">
        <v>3</v>
      </c>
      <c r="F82" s="4">
        <v>3</v>
      </c>
      <c r="G82" s="4">
        <v>3</v>
      </c>
      <c r="H82" s="4">
        <v>3</v>
      </c>
      <c r="I82" s="4">
        <v>3</v>
      </c>
      <c r="J82" s="4">
        <v>2</v>
      </c>
      <c r="K82" s="4">
        <v>2</v>
      </c>
    </row>
    <row r="83" spans="1:11" x14ac:dyDescent="0.2">
      <c r="A83" s="4">
        <v>81</v>
      </c>
      <c r="B83" s="4">
        <v>3</v>
      </c>
      <c r="C83" s="4">
        <v>3</v>
      </c>
      <c r="D83" s="4">
        <v>3</v>
      </c>
      <c r="E83" s="4">
        <v>3</v>
      </c>
      <c r="F83" s="4">
        <v>3</v>
      </c>
      <c r="G83" s="4">
        <v>3</v>
      </c>
      <c r="H83" s="4">
        <v>3</v>
      </c>
      <c r="I83" s="4">
        <v>3</v>
      </c>
      <c r="J83" s="4">
        <v>2</v>
      </c>
      <c r="K83" s="4">
        <v>2</v>
      </c>
    </row>
    <row r="84" spans="1:11" x14ac:dyDescent="0.2">
      <c r="A84" s="4">
        <v>82</v>
      </c>
      <c r="B84" s="4">
        <v>3</v>
      </c>
      <c r="C84" s="4">
        <v>3</v>
      </c>
      <c r="D84" s="4">
        <v>3</v>
      </c>
      <c r="E84" s="4">
        <v>3</v>
      </c>
      <c r="F84" s="4">
        <v>3</v>
      </c>
      <c r="G84" s="4">
        <v>3</v>
      </c>
      <c r="H84" s="4">
        <v>3</v>
      </c>
      <c r="I84" s="4">
        <v>3</v>
      </c>
      <c r="J84" s="4">
        <v>2</v>
      </c>
      <c r="K84" s="4">
        <v>2</v>
      </c>
    </row>
    <row r="85" spans="1:11" x14ac:dyDescent="0.2">
      <c r="A85" s="4">
        <v>83</v>
      </c>
      <c r="B85" s="4">
        <v>3</v>
      </c>
      <c r="C85" s="4">
        <v>3</v>
      </c>
      <c r="D85" s="4">
        <v>3</v>
      </c>
      <c r="E85" s="4">
        <v>3</v>
      </c>
      <c r="F85" s="4">
        <v>3</v>
      </c>
      <c r="G85" s="4">
        <v>3</v>
      </c>
      <c r="H85" s="4">
        <v>3</v>
      </c>
      <c r="I85" s="4">
        <v>3</v>
      </c>
      <c r="J85" s="4">
        <v>2</v>
      </c>
      <c r="K85" s="4">
        <v>2</v>
      </c>
    </row>
    <row r="86" spans="1:11" x14ac:dyDescent="0.2">
      <c r="A86" s="4">
        <v>84</v>
      </c>
      <c r="B86" s="4">
        <v>3</v>
      </c>
      <c r="C86" s="4">
        <v>3</v>
      </c>
      <c r="D86" s="4">
        <v>3</v>
      </c>
      <c r="E86" s="4">
        <v>3</v>
      </c>
      <c r="F86" s="4">
        <v>3</v>
      </c>
      <c r="G86" s="4">
        <v>3</v>
      </c>
      <c r="H86" s="4">
        <v>3</v>
      </c>
      <c r="I86" s="4">
        <v>3</v>
      </c>
      <c r="J86" s="4">
        <v>2</v>
      </c>
      <c r="K86" s="4">
        <v>2</v>
      </c>
    </row>
    <row r="87" spans="1:11" x14ac:dyDescent="0.2">
      <c r="A87" s="4">
        <v>85</v>
      </c>
      <c r="B87" s="4">
        <v>3</v>
      </c>
      <c r="C87" s="4">
        <v>3</v>
      </c>
      <c r="D87" s="4">
        <v>3</v>
      </c>
      <c r="E87" s="4">
        <v>3</v>
      </c>
      <c r="F87" s="4">
        <v>3</v>
      </c>
      <c r="G87" s="4">
        <v>3</v>
      </c>
      <c r="H87" s="4">
        <v>3</v>
      </c>
      <c r="I87" s="4">
        <v>3</v>
      </c>
      <c r="J87" s="4">
        <v>2</v>
      </c>
      <c r="K87" s="4">
        <v>2</v>
      </c>
    </row>
    <row r="88" spans="1:11" x14ac:dyDescent="0.2">
      <c r="A88" s="4">
        <v>86</v>
      </c>
      <c r="B88" s="4">
        <v>3</v>
      </c>
      <c r="C88" s="4">
        <v>3</v>
      </c>
      <c r="D88" s="4">
        <v>3</v>
      </c>
      <c r="E88" s="4">
        <v>3</v>
      </c>
      <c r="F88" s="4">
        <v>3</v>
      </c>
      <c r="G88" s="4">
        <v>3</v>
      </c>
      <c r="H88" s="4">
        <v>3</v>
      </c>
      <c r="I88" s="4">
        <v>3</v>
      </c>
      <c r="J88" s="4">
        <v>2</v>
      </c>
      <c r="K88" s="4">
        <v>2</v>
      </c>
    </row>
    <row r="89" spans="1:11" x14ac:dyDescent="0.2">
      <c r="A89" s="4">
        <v>87</v>
      </c>
      <c r="B89" s="4">
        <v>3</v>
      </c>
      <c r="C89" s="4">
        <v>3</v>
      </c>
      <c r="D89" s="4">
        <v>3</v>
      </c>
      <c r="E89" s="4">
        <v>3</v>
      </c>
      <c r="F89" s="4">
        <v>3</v>
      </c>
      <c r="G89" s="4">
        <v>3</v>
      </c>
      <c r="H89" s="4">
        <v>3</v>
      </c>
      <c r="I89" s="4">
        <v>3</v>
      </c>
      <c r="J89" s="4">
        <v>2</v>
      </c>
      <c r="K89" s="4">
        <v>2</v>
      </c>
    </row>
    <row r="90" spans="1:11" x14ac:dyDescent="0.2">
      <c r="A90" s="4">
        <v>88</v>
      </c>
      <c r="B90" s="4">
        <v>3</v>
      </c>
      <c r="C90" s="4">
        <v>3</v>
      </c>
      <c r="D90" s="4">
        <v>3</v>
      </c>
      <c r="E90" s="4">
        <v>3</v>
      </c>
      <c r="F90" s="4">
        <v>3</v>
      </c>
      <c r="G90" s="4">
        <v>3</v>
      </c>
      <c r="H90" s="4">
        <v>3</v>
      </c>
      <c r="I90" s="4">
        <v>3</v>
      </c>
      <c r="J90" s="4">
        <v>2</v>
      </c>
      <c r="K90" s="4">
        <v>2</v>
      </c>
    </row>
    <row r="91" spans="1:11" x14ac:dyDescent="0.2">
      <c r="A91" s="4">
        <v>89</v>
      </c>
      <c r="B91" s="4">
        <v>3</v>
      </c>
      <c r="C91" s="4">
        <v>3</v>
      </c>
      <c r="D91" s="4">
        <v>3</v>
      </c>
      <c r="E91" s="4">
        <v>3</v>
      </c>
      <c r="F91" s="4">
        <v>3</v>
      </c>
      <c r="G91" s="4">
        <v>3</v>
      </c>
      <c r="H91" s="4">
        <v>3</v>
      </c>
      <c r="I91" s="4">
        <v>3</v>
      </c>
      <c r="J91" s="4">
        <v>2</v>
      </c>
      <c r="K91" s="4">
        <v>2</v>
      </c>
    </row>
    <row r="92" spans="1:11" x14ac:dyDescent="0.2">
      <c r="A92" s="4">
        <v>90</v>
      </c>
      <c r="B92" s="4">
        <v>3</v>
      </c>
      <c r="C92" s="4">
        <v>3</v>
      </c>
      <c r="D92" s="4">
        <v>3</v>
      </c>
      <c r="E92" s="4">
        <v>3</v>
      </c>
      <c r="F92" s="4">
        <v>3</v>
      </c>
      <c r="G92" s="4">
        <v>3</v>
      </c>
      <c r="H92" s="4">
        <v>3</v>
      </c>
      <c r="I92" s="4">
        <v>3</v>
      </c>
      <c r="J92" s="4">
        <v>2</v>
      </c>
      <c r="K92" s="4">
        <v>2</v>
      </c>
    </row>
    <row r="93" spans="1:11" x14ac:dyDescent="0.2">
      <c r="A93" s="4">
        <v>91</v>
      </c>
      <c r="B93" s="4">
        <v>3</v>
      </c>
      <c r="C93" s="4">
        <v>3</v>
      </c>
      <c r="D93" s="4">
        <v>3</v>
      </c>
      <c r="E93" s="4">
        <v>3</v>
      </c>
      <c r="F93" s="4">
        <v>3</v>
      </c>
      <c r="G93" s="4">
        <v>3</v>
      </c>
      <c r="H93" s="4">
        <v>3</v>
      </c>
      <c r="I93" s="4">
        <v>3</v>
      </c>
      <c r="J93" s="4">
        <v>2</v>
      </c>
      <c r="K93" s="4">
        <v>2</v>
      </c>
    </row>
    <row r="94" spans="1:11" x14ac:dyDescent="0.2">
      <c r="A94" s="4">
        <v>92</v>
      </c>
      <c r="B94" s="4">
        <v>3</v>
      </c>
      <c r="C94" s="4">
        <v>3</v>
      </c>
      <c r="D94" s="4">
        <v>3</v>
      </c>
      <c r="E94" s="4">
        <v>3</v>
      </c>
      <c r="F94" s="4">
        <v>3</v>
      </c>
      <c r="G94" s="4">
        <v>3</v>
      </c>
      <c r="H94" s="4">
        <v>3</v>
      </c>
      <c r="I94" s="4">
        <v>3</v>
      </c>
      <c r="J94" s="4">
        <v>2</v>
      </c>
      <c r="K94" s="4">
        <v>2</v>
      </c>
    </row>
    <row r="95" spans="1:11" x14ac:dyDescent="0.2">
      <c r="A95" s="4">
        <v>93</v>
      </c>
      <c r="B95" s="4">
        <v>3</v>
      </c>
      <c r="C95" s="4">
        <v>3</v>
      </c>
      <c r="D95" s="4">
        <v>3</v>
      </c>
      <c r="E95" s="4">
        <v>3</v>
      </c>
      <c r="F95" s="4">
        <v>3</v>
      </c>
      <c r="G95" s="4">
        <v>3</v>
      </c>
      <c r="H95" s="4">
        <v>3</v>
      </c>
      <c r="I95" s="4">
        <v>3</v>
      </c>
      <c r="J95" s="4">
        <v>2</v>
      </c>
      <c r="K95" s="4">
        <v>2</v>
      </c>
    </row>
    <row r="96" spans="1:11" x14ac:dyDescent="0.2">
      <c r="A96" s="4">
        <v>94</v>
      </c>
      <c r="B96" s="4">
        <v>3</v>
      </c>
      <c r="C96" s="4">
        <v>3</v>
      </c>
      <c r="D96" s="4">
        <v>3</v>
      </c>
      <c r="E96" s="4">
        <v>3</v>
      </c>
      <c r="F96" s="4">
        <v>3</v>
      </c>
      <c r="G96" s="4">
        <v>3</v>
      </c>
      <c r="H96" s="4">
        <v>3</v>
      </c>
      <c r="I96" s="4">
        <v>3</v>
      </c>
      <c r="J96" s="4">
        <v>2</v>
      </c>
      <c r="K96" s="4">
        <v>2</v>
      </c>
    </row>
    <row r="97" spans="1:11" x14ac:dyDescent="0.2">
      <c r="A97" s="4">
        <v>95</v>
      </c>
      <c r="B97" s="4">
        <v>3</v>
      </c>
      <c r="C97" s="4">
        <v>3</v>
      </c>
      <c r="D97" s="4">
        <v>3</v>
      </c>
      <c r="E97" s="4">
        <v>3</v>
      </c>
      <c r="F97" s="4">
        <v>3</v>
      </c>
      <c r="G97" s="4">
        <v>3</v>
      </c>
      <c r="H97" s="4">
        <v>3</v>
      </c>
      <c r="I97" s="4">
        <v>3</v>
      </c>
      <c r="J97" s="4">
        <v>2</v>
      </c>
      <c r="K97" s="4">
        <v>2</v>
      </c>
    </row>
    <row r="98" spans="1:11" x14ac:dyDescent="0.2">
      <c r="A98" s="4">
        <v>96</v>
      </c>
      <c r="B98" s="4">
        <v>3</v>
      </c>
      <c r="C98" s="4">
        <v>3</v>
      </c>
      <c r="D98" s="4">
        <v>3</v>
      </c>
      <c r="E98" s="4">
        <v>3</v>
      </c>
      <c r="F98" s="4">
        <v>3</v>
      </c>
      <c r="G98" s="4">
        <v>3</v>
      </c>
      <c r="H98" s="4">
        <v>3</v>
      </c>
      <c r="I98" s="4">
        <v>3</v>
      </c>
      <c r="J98" s="4">
        <v>2</v>
      </c>
      <c r="K98" s="4">
        <v>2</v>
      </c>
    </row>
    <row r="99" spans="1:11" x14ac:dyDescent="0.2">
      <c r="A99" s="4">
        <v>97</v>
      </c>
      <c r="B99" s="4">
        <v>3</v>
      </c>
      <c r="C99" s="4">
        <v>3</v>
      </c>
      <c r="D99" s="4">
        <v>3</v>
      </c>
      <c r="E99" s="4">
        <v>3</v>
      </c>
      <c r="F99" s="4">
        <v>3</v>
      </c>
      <c r="G99" s="4">
        <v>3</v>
      </c>
      <c r="H99" s="4">
        <v>3</v>
      </c>
      <c r="I99" s="4">
        <v>2</v>
      </c>
      <c r="J99" s="4">
        <v>2</v>
      </c>
      <c r="K99" s="4">
        <v>2</v>
      </c>
    </row>
    <row r="100" spans="1:11" x14ac:dyDescent="0.2">
      <c r="A100" s="4">
        <v>98</v>
      </c>
      <c r="B100" s="4">
        <v>3</v>
      </c>
      <c r="C100" s="4">
        <v>3</v>
      </c>
      <c r="D100" s="4">
        <v>3</v>
      </c>
      <c r="E100" s="4">
        <v>3</v>
      </c>
      <c r="F100" s="4">
        <v>3</v>
      </c>
      <c r="G100" s="4">
        <v>3</v>
      </c>
      <c r="H100" s="4">
        <v>3</v>
      </c>
      <c r="I100" s="4">
        <v>2</v>
      </c>
      <c r="J100" s="4">
        <v>2</v>
      </c>
      <c r="K100" s="4">
        <v>2</v>
      </c>
    </row>
    <row r="101" spans="1:11" x14ac:dyDescent="0.2">
      <c r="A101" s="4">
        <v>99</v>
      </c>
      <c r="B101" s="4">
        <v>3</v>
      </c>
      <c r="C101" s="4">
        <v>3</v>
      </c>
      <c r="D101" s="4">
        <v>3</v>
      </c>
      <c r="E101" s="4">
        <v>3</v>
      </c>
      <c r="F101" s="4">
        <v>3</v>
      </c>
      <c r="G101" s="4">
        <v>3</v>
      </c>
      <c r="H101" s="4">
        <v>3</v>
      </c>
      <c r="I101" s="4">
        <v>2</v>
      </c>
      <c r="J101" s="4">
        <v>2</v>
      </c>
      <c r="K101" s="4">
        <v>2</v>
      </c>
    </row>
    <row r="102" spans="1:11" x14ac:dyDescent="0.2">
      <c r="A102" s="4">
        <v>100</v>
      </c>
      <c r="B102" s="4">
        <v>3</v>
      </c>
      <c r="C102" s="4">
        <v>3</v>
      </c>
      <c r="D102" s="4">
        <v>3</v>
      </c>
      <c r="E102" s="4">
        <v>3</v>
      </c>
      <c r="F102" s="4">
        <v>3</v>
      </c>
      <c r="G102" s="4">
        <v>3</v>
      </c>
      <c r="H102" s="4">
        <v>3</v>
      </c>
      <c r="I102" s="4">
        <v>2</v>
      </c>
      <c r="J102" s="4">
        <v>2</v>
      </c>
      <c r="K102" s="4">
        <v>2</v>
      </c>
    </row>
    <row r="103" spans="1:11" x14ac:dyDescent="0.2">
      <c r="A103" s="4">
        <v>101</v>
      </c>
      <c r="B103" s="4">
        <v>3</v>
      </c>
      <c r="C103" s="4">
        <v>3</v>
      </c>
      <c r="D103" s="4">
        <v>3</v>
      </c>
      <c r="E103" s="4">
        <v>3</v>
      </c>
      <c r="F103" s="4">
        <v>3</v>
      </c>
      <c r="G103" s="4">
        <v>3</v>
      </c>
      <c r="H103" s="4">
        <v>2</v>
      </c>
      <c r="I103" s="4">
        <v>2</v>
      </c>
      <c r="J103" s="4">
        <v>2</v>
      </c>
      <c r="K103" s="4">
        <v>2</v>
      </c>
    </row>
    <row r="104" spans="1:11" x14ac:dyDescent="0.2">
      <c r="A104" s="4">
        <v>102</v>
      </c>
      <c r="B104" s="4">
        <v>3</v>
      </c>
      <c r="C104" s="4">
        <v>3</v>
      </c>
      <c r="D104" s="4">
        <v>3</v>
      </c>
      <c r="E104" s="4">
        <v>3</v>
      </c>
      <c r="F104" s="4">
        <v>3</v>
      </c>
      <c r="G104" s="4">
        <v>3</v>
      </c>
      <c r="H104" s="4">
        <v>2</v>
      </c>
      <c r="I104" s="4">
        <v>2</v>
      </c>
      <c r="J104" s="4">
        <v>2</v>
      </c>
      <c r="K104" s="4">
        <v>2</v>
      </c>
    </row>
    <row r="105" spans="1:11" x14ac:dyDescent="0.2">
      <c r="A105" s="4">
        <v>103</v>
      </c>
      <c r="B105" s="4">
        <v>3</v>
      </c>
      <c r="C105" s="4">
        <v>3</v>
      </c>
      <c r="D105" s="4">
        <v>3</v>
      </c>
      <c r="E105" s="4">
        <v>3</v>
      </c>
      <c r="F105" s="4">
        <v>3</v>
      </c>
      <c r="G105" s="4">
        <v>3</v>
      </c>
      <c r="H105" s="4">
        <v>2</v>
      </c>
      <c r="I105" s="4">
        <v>2</v>
      </c>
      <c r="J105" s="4">
        <v>2</v>
      </c>
      <c r="K105" s="4">
        <v>2</v>
      </c>
    </row>
    <row r="106" spans="1:11" x14ac:dyDescent="0.2">
      <c r="A106" s="4">
        <v>104</v>
      </c>
      <c r="B106" s="4">
        <v>3</v>
      </c>
      <c r="C106" s="4">
        <v>3</v>
      </c>
      <c r="D106" s="4">
        <v>3</v>
      </c>
      <c r="E106" s="4">
        <v>3</v>
      </c>
      <c r="F106" s="4">
        <v>3</v>
      </c>
      <c r="G106" s="4">
        <v>3</v>
      </c>
      <c r="H106" s="4">
        <v>2</v>
      </c>
      <c r="I106" s="4">
        <v>2</v>
      </c>
      <c r="J106" s="4">
        <v>2</v>
      </c>
      <c r="K106" s="4">
        <v>2</v>
      </c>
    </row>
    <row r="107" spans="1:11" x14ac:dyDescent="0.2">
      <c r="A107" s="4">
        <v>105</v>
      </c>
      <c r="B107" s="4">
        <v>3</v>
      </c>
      <c r="C107" s="4">
        <v>3</v>
      </c>
      <c r="D107" s="4">
        <v>3</v>
      </c>
      <c r="E107" s="4">
        <v>3</v>
      </c>
      <c r="F107" s="4">
        <v>3</v>
      </c>
      <c r="G107" s="4">
        <v>3</v>
      </c>
      <c r="H107" s="4">
        <v>2</v>
      </c>
      <c r="I107" s="4">
        <v>2</v>
      </c>
      <c r="J107" s="4">
        <v>2</v>
      </c>
      <c r="K107" s="4">
        <v>2</v>
      </c>
    </row>
    <row r="108" spans="1:11" x14ac:dyDescent="0.2">
      <c r="A108" s="4">
        <v>106</v>
      </c>
      <c r="B108" s="4">
        <v>3</v>
      </c>
      <c r="C108" s="4">
        <v>3</v>
      </c>
      <c r="D108" s="4">
        <v>3</v>
      </c>
      <c r="E108" s="4">
        <v>3</v>
      </c>
      <c r="F108" s="4">
        <v>3</v>
      </c>
      <c r="G108" s="4">
        <v>3</v>
      </c>
      <c r="H108" s="4">
        <v>2</v>
      </c>
      <c r="I108" s="4">
        <v>2</v>
      </c>
      <c r="J108" s="4">
        <v>2</v>
      </c>
      <c r="K108" s="4">
        <v>2</v>
      </c>
    </row>
    <row r="109" spans="1:11" x14ac:dyDescent="0.2">
      <c r="A109" s="4">
        <v>107</v>
      </c>
      <c r="B109" s="4">
        <v>3</v>
      </c>
      <c r="C109" s="4">
        <v>3</v>
      </c>
      <c r="D109" s="4">
        <v>3</v>
      </c>
      <c r="E109" s="4">
        <v>3</v>
      </c>
      <c r="F109" s="4">
        <v>3</v>
      </c>
      <c r="G109" s="4">
        <v>3</v>
      </c>
      <c r="H109" s="4">
        <v>2</v>
      </c>
      <c r="I109" s="4">
        <v>2</v>
      </c>
      <c r="J109" s="4">
        <v>2</v>
      </c>
      <c r="K109" s="4">
        <v>2</v>
      </c>
    </row>
    <row r="110" spans="1:11" x14ac:dyDescent="0.2">
      <c r="A110" s="4">
        <v>108</v>
      </c>
      <c r="B110" s="4">
        <v>3</v>
      </c>
      <c r="C110" s="4">
        <v>3</v>
      </c>
      <c r="D110" s="4">
        <v>3</v>
      </c>
      <c r="E110" s="4">
        <v>3</v>
      </c>
      <c r="F110" s="4">
        <v>3</v>
      </c>
      <c r="G110" s="4">
        <v>3</v>
      </c>
      <c r="H110" s="4">
        <v>2</v>
      </c>
      <c r="I110" s="4">
        <v>2</v>
      </c>
      <c r="J110" s="4">
        <v>2</v>
      </c>
      <c r="K110" s="4">
        <v>2</v>
      </c>
    </row>
    <row r="111" spans="1:11" x14ac:dyDescent="0.2">
      <c r="A111" s="4">
        <v>109</v>
      </c>
      <c r="B111" s="4">
        <v>3</v>
      </c>
      <c r="C111" s="4">
        <v>3</v>
      </c>
      <c r="D111" s="4">
        <v>3</v>
      </c>
      <c r="E111" s="4">
        <v>3</v>
      </c>
      <c r="F111" s="4">
        <v>3</v>
      </c>
      <c r="G111" s="4">
        <v>3</v>
      </c>
      <c r="H111" s="4">
        <v>2</v>
      </c>
      <c r="I111" s="4">
        <v>2</v>
      </c>
      <c r="J111" s="4">
        <v>2</v>
      </c>
      <c r="K111" s="4">
        <v>2</v>
      </c>
    </row>
    <row r="112" spans="1:11" x14ac:dyDescent="0.2">
      <c r="A112" s="4">
        <v>110</v>
      </c>
      <c r="B112" s="4">
        <v>3</v>
      </c>
      <c r="C112" s="4">
        <v>3</v>
      </c>
      <c r="D112" s="4">
        <v>3</v>
      </c>
      <c r="E112" s="4">
        <v>3</v>
      </c>
      <c r="F112" s="4">
        <v>3</v>
      </c>
      <c r="G112" s="4">
        <v>3</v>
      </c>
      <c r="H112" s="4">
        <v>2</v>
      </c>
      <c r="I112" s="4">
        <v>2</v>
      </c>
      <c r="J112" s="4">
        <v>2</v>
      </c>
      <c r="K112" s="4">
        <v>2</v>
      </c>
    </row>
    <row r="113" spans="1:11" x14ac:dyDescent="0.2">
      <c r="A113" s="4">
        <v>111</v>
      </c>
      <c r="B113" s="4">
        <v>3</v>
      </c>
      <c r="C113" s="4">
        <v>3</v>
      </c>
      <c r="D113" s="4">
        <v>3</v>
      </c>
      <c r="E113" s="4">
        <v>3</v>
      </c>
      <c r="F113" s="4">
        <v>3</v>
      </c>
      <c r="G113" s="4">
        <v>3</v>
      </c>
      <c r="H113" s="4">
        <v>2</v>
      </c>
      <c r="I113" s="4">
        <v>2</v>
      </c>
      <c r="J113" s="4">
        <v>2</v>
      </c>
      <c r="K113" s="4">
        <v>2</v>
      </c>
    </row>
    <row r="114" spans="1:11" x14ac:dyDescent="0.2">
      <c r="A114" s="4">
        <v>112</v>
      </c>
      <c r="B114" s="4">
        <v>3</v>
      </c>
      <c r="C114" s="4">
        <v>3</v>
      </c>
      <c r="D114" s="4">
        <v>3</v>
      </c>
      <c r="E114" s="4">
        <v>3</v>
      </c>
      <c r="F114" s="4">
        <v>3</v>
      </c>
      <c r="G114" s="4">
        <v>3</v>
      </c>
      <c r="H114" s="4">
        <v>2</v>
      </c>
      <c r="I114" s="4">
        <v>2</v>
      </c>
      <c r="J114" s="4">
        <v>2</v>
      </c>
      <c r="K114" s="4">
        <v>2</v>
      </c>
    </row>
    <row r="115" spans="1:11" x14ac:dyDescent="0.2">
      <c r="A115" s="4">
        <v>113</v>
      </c>
      <c r="B115" s="4">
        <v>3</v>
      </c>
      <c r="C115" s="4">
        <v>3</v>
      </c>
      <c r="D115" s="4">
        <v>3</v>
      </c>
      <c r="E115" s="4">
        <v>3</v>
      </c>
      <c r="F115" s="4">
        <v>3</v>
      </c>
      <c r="G115" s="4">
        <v>3</v>
      </c>
      <c r="H115" s="4">
        <v>2</v>
      </c>
      <c r="I115" s="4">
        <v>2</v>
      </c>
      <c r="J115" s="4">
        <v>2</v>
      </c>
      <c r="K115" s="4">
        <v>2</v>
      </c>
    </row>
    <row r="116" spans="1:11" x14ac:dyDescent="0.2">
      <c r="A116" s="4">
        <v>114</v>
      </c>
      <c r="B116" s="4">
        <v>3</v>
      </c>
      <c r="C116" s="4">
        <v>3</v>
      </c>
      <c r="D116" s="4">
        <v>3</v>
      </c>
      <c r="E116" s="4">
        <v>3</v>
      </c>
      <c r="F116" s="4">
        <v>3</v>
      </c>
      <c r="G116" s="4">
        <v>3</v>
      </c>
      <c r="H116" s="4">
        <v>2</v>
      </c>
      <c r="I116" s="4">
        <v>2</v>
      </c>
      <c r="J116" s="4">
        <v>2</v>
      </c>
      <c r="K116" s="4">
        <v>2</v>
      </c>
    </row>
    <row r="117" spans="1:11" x14ac:dyDescent="0.2">
      <c r="A117" s="4">
        <v>115</v>
      </c>
      <c r="B117" s="4">
        <v>3</v>
      </c>
      <c r="C117" s="4">
        <v>3</v>
      </c>
      <c r="D117" s="4">
        <v>3</v>
      </c>
      <c r="E117" s="4">
        <v>3</v>
      </c>
      <c r="F117" s="4">
        <v>3</v>
      </c>
      <c r="G117" s="4">
        <v>3</v>
      </c>
      <c r="H117" s="4">
        <v>2</v>
      </c>
      <c r="I117" s="4">
        <v>2</v>
      </c>
      <c r="J117" s="4">
        <v>2</v>
      </c>
      <c r="K117" s="4">
        <v>2</v>
      </c>
    </row>
    <row r="118" spans="1:11" x14ac:dyDescent="0.2">
      <c r="A118" s="4">
        <v>116</v>
      </c>
      <c r="B118" s="4">
        <v>3</v>
      </c>
      <c r="C118" s="4">
        <v>3</v>
      </c>
      <c r="D118" s="4">
        <v>3</v>
      </c>
      <c r="E118" s="4">
        <v>3</v>
      </c>
      <c r="F118" s="4">
        <v>3</v>
      </c>
      <c r="G118" s="4">
        <v>2</v>
      </c>
      <c r="H118" s="4">
        <v>2</v>
      </c>
      <c r="I118" s="4">
        <v>2</v>
      </c>
      <c r="J118" s="4">
        <v>2</v>
      </c>
      <c r="K118" s="4">
        <v>2</v>
      </c>
    </row>
    <row r="119" spans="1:11" x14ac:dyDescent="0.2">
      <c r="A119" s="4">
        <v>117</v>
      </c>
      <c r="B119" s="4">
        <v>3</v>
      </c>
      <c r="C119" s="4">
        <v>3</v>
      </c>
      <c r="D119" s="4">
        <v>3</v>
      </c>
      <c r="E119" s="4">
        <v>3</v>
      </c>
      <c r="F119" s="4">
        <v>3</v>
      </c>
      <c r="G119" s="4">
        <v>2</v>
      </c>
      <c r="H119" s="4">
        <v>2</v>
      </c>
      <c r="I119" s="4">
        <v>2</v>
      </c>
      <c r="J119" s="4">
        <v>2</v>
      </c>
      <c r="K119" s="4">
        <v>2</v>
      </c>
    </row>
    <row r="120" spans="1:11" x14ac:dyDescent="0.2">
      <c r="A120" s="4">
        <v>118</v>
      </c>
      <c r="B120" s="4">
        <v>3</v>
      </c>
      <c r="C120" s="4">
        <v>3</v>
      </c>
      <c r="D120" s="4">
        <v>3</v>
      </c>
      <c r="E120" s="4">
        <v>3</v>
      </c>
      <c r="F120" s="4">
        <v>3</v>
      </c>
      <c r="G120" s="4">
        <v>2</v>
      </c>
      <c r="H120" s="4">
        <v>2</v>
      </c>
      <c r="I120" s="4">
        <v>2</v>
      </c>
      <c r="J120" s="4">
        <v>2</v>
      </c>
      <c r="K120" s="4">
        <v>2</v>
      </c>
    </row>
    <row r="121" spans="1:11" x14ac:dyDescent="0.2">
      <c r="A121" s="4">
        <v>119</v>
      </c>
      <c r="B121" s="4">
        <v>3</v>
      </c>
      <c r="C121" s="4">
        <v>3</v>
      </c>
      <c r="D121" s="4">
        <v>3</v>
      </c>
      <c r="E121" s="4">
        <v>3</v>
      </c>
      <c r="F121" s="4">
        <v>3</v>
      </c>
      <c r="G121" s="4">
        <v>2</v>
      </c>
      <c r="H121" s="4">
        <v>2</v>
      </c>
      <c r="I121" s="4">
        <v>2</v>
      </c>
      <c r="J121" s="4">
        <v>2</v>
      </c>
      <c r="K121" s="4">
        <v>2</v>
      </c>
    </row>
    <row r="122" spans="1:11" x14ac:dyDescent="0.2">
      <c r="A122" s="4">
        <v>120</v>
      </c>
      <c r="B122" s="4">
        <v>3</v>
      </c>
      <c r="C122" s="4">
        <v>3</v>
      </c>
      <c r="D122" s="4">
        <v>3</v>
      </c>
      <c r="E122" s="4">
        <v>3</v>
      </c>
      <c r="F122" s="4">
        <v>3</v>
      </c>
      <c r="G122" s="4">
        <v>2</v>
      </c>
      <c r="H122" s="4">
        <v>2</v>
      </c>
      <c r="I122" s="4">
        <v>2</v>
      </c>
      <c r="J122" s="4">
        <v>2</v>
      </c>
      <c r="K122" s="4">
        <v>2</v>
      </c>
    </row>
    <row r="123" spans="1:11" x14ac:dyDescent="0.2">
      <c r="A123" s="4">
        <v>121</v>
      </c>
      <c r="B123" s="4">
        <v>3</v>
      </c>
      <c r="C123" s="4">
        <v>3</v>
      </c>
      <c r="D123" s="4">
        <v>3</v>
      </c>
      <c r="E123" s="4">
        <v>3</v>
      </c>
      <c r="F123" s="4">
        <v>3</v>
      </c>
      <c r="G123" s="4">
        <v>2</v>
      </c>
      <c r="H123" s="4">
        <v>2</v>
      </c>
      <c r="I123" s="4">
        <v>2</v>
      </c>
      <c r="J123" s="4">
        <v>2</v>
      </c>
      <c r="K123" s="4">
        <v>1</v>
      </c>
    </row>
    <row r="124" spans="1:11" x14ac:dyDescent="0.2">
      <c r="A124" s="4">
        <v>122</v>
      </c>
      <c r="B124" s="4">
        <v>3</v>
      </c>
      <c r="C124" s="4">
        <v>3</v>
      </c>
      <c r="D124" s="4">
        <v>3</v>
      </c>
      <c r="E124" s="4">
        <v>3</v>
      </c>
      <c r="F124" s="4">
        <v>3</v>
      </c>
      <c r="G124" s="4">
        <v>2</v>
      </c>
      <c r="H124" s="4">
        <v>2</v>
      </c>
      <c r="I124" s="4">
        <v>2</v>
      </c>
      <c r="J124" s="4">
        <v>2</v>
      </c>
      <c r="K124" s="4">
        <v>1</v>
      </c>
    </row>
    <row r="125" spans="1:11" x14ac:dyDescent="0.2">
      <c r="A125" s="4">
        <v>123</v>
      </c>
      <c r="B125" s="4">
        <v>3</v>
      </c>
      <c r="C125" s="4">
        <v>3</v>
      </c>
      <c r="D125" s="4">
        <v>3</v>
      </c>
      <c r="E125" s="4">
        <v>3</v>
      </c>
      <c r="F125" s="4">
        <v>3</v>
      </c>
      <c r="G125" s="4">
        <v>2</v>
      </c>
      <c r="H125" s="4">
        <v>2</v>
      </c>
      <c r="I125" s="4">
        <v>2</v>
      </c>
      <c r="J125" s="4">
        <v>1</v>
      </c>
      <c r="K125" s="4">
        <v>1</v>
      </c>
    </row>
    <row r="126" spans="1:11" x14ac:dyDescent="0.2">
      <c r="A126" s="4">
        <v>124</v>
      </c>
      <c r="B126" s="4">
        <v>3</v>
      </c>
      <c r="C126" s="4">
        <v>3</v>
      </c>
      <c r="D126" s="4">
        <v>3</v>
      </c>
      <c r="E126" s="4">
        <v>3</v>
      </c>
      <c r="F126" s="4">
        <v>3</v>
      </c>
      <c r="G126" s="4">
        <v>2</v>
      </c>
      <c r="H126" s="4">
        <v>2</v>
      </c>
      <c r="I126" s="4">
        <v>2</v>
      </c>
      <c r="J126" s="4">
        <v>1</v>
      </c>
      <c r="K126" s="4">
        <v>1</v>
      </c>
    </row>
    <row r="127" spans="1:11" x14ac:dyDescent="0.2">
      <c r="A127" s="4">
        <v>125</v>
      </c>
      <c r="B127" s="4">
        <v>3</v>
      </c>
      <c r="C127" s="4">
        <v>3</v>
      </c>
      <c r="D127" s="4">
        <v>3</v>
      </c>
      <c r="E127" s="4">
        <v>3</v>
      </c>
      <c r="F127" s="4">
        <v>3</v>
      </c>
      <c r="G127" s="4">
        <v>2</v>
      </c>
      <c r="H127" s="4">
        <v>2</v>
      </c>
      <c r="I127" s="4">
        <v>2</v>
      </c>
      <c r="J127" s="4">
        <v>1</v>
      </c>
      <c r="K127" s="4">
        <v>1</v>
      </c>
    </row>
    <row r="128" spans="1:11" x14ac:dyDescent="0.2">
      <c r="A128" s="4">
        <v>126</v>
      </c>
      <c r="B128" s="4">
        <v>3</v>
      </c>
      <c r="C128" s="4">
        <v>3</v>
      </c>
      <c r="D128" s="4">
        <v>3</v>
      </c>
      <c r="E128" s="4">
        <v>3</v>
      </c>
      <c r="F128" s="4">
        <v>3</v>
      </c>
      <c r="G128" s="4">
        <v>2</v>
      </c>
      <c r="H128" s="4">
        <v>2</v>
      </c>
      <c r="I128" s="4">
        <v>2</v>
      </c>
      <c r="J128" s="4">
        <v>1</v>
      </c>
      <c r="K128" s="4">
        <v>1</v>
      </c>
    </row>
    <row r="129" spans="1:11" x14ac:dyDescent="0.2">
      <c r="A129" s="4">
        <v>127</v>
      </c>
      <c r="B129" s="4">
        <v>3</v>
      </c>
      <c r="C129" s="4">
        <v>3</v>
      </c>
      <c r="D129" s="4">
        <v>3</v>
      </c>
      <c r="E129" s="4">
        <v>3</v>
      </c>
      <c r="F129" s="4">
        <v>3</v>
      </c>
      <c r="G129" s="4">
        <v>2</v>
      </c>
      <c r="H129" s="4">
        <v>2</v>
      </c>
      <c r="I129" s="4">
        <v>2</v>
      </c>
      <c r="J129" s="4">
        <v>1</v>
      </c>
      <c r="K129" s="4">
        <v>1</v>
      </c>
    </row>
    <row r="130" spans="1:11" x14ac:dyDescent="0.2">
      <c r="A130" s="4">
        <v>128</v>
      </c>
      <c r="B130" s="4">
        <v>3</v>
      </c>
      <c r="C130" s="4">
        <v>3</v>
      </c>
      <c r="D130" s="4">
        <v>3</v>
      </c>
      <c r="E130" s="4">
        <v>3</v>
      </c>
      <c r="F130" s="4">
        <v>3</v>
      </c>
      <c r="G130" s="4">
        <v>2</v>
      </c>
      <c r="H130" s="4">
        <v>2</v>
      </c>
      <c r="I130" s="4">
        <v>2</v>
      </c>
      <c r="J130" s="4">
        <v>1</v>
      </c>
      <c r="K130" s="4">
        <v>1</v>
      </c>
    </row>
    <row r="131" spans="1:11" x14ac:dyDescent="0.2">
      <c r="A131" s="4">
        <v>129</v>
      </c>
      <c r="B131" s="4">
        <v>3</v>
      </c>
      <c r="C131" s="4">
        <v>3</v>
      </c>
      <c r="D131" s="4">
        <v>3</v>
      </c>
      <c r="E131" s="4">
        <v>3</v>
      </c>
      <c r="F131" s="4">
        <v>3</v>
      </c>
      <c r="G131" s="4">
        <v>2</v>
      </c>
      <c r="H131" s="4">
        <v>2</v>
      </c>
      <c r="I131" s="4">
        <v>2</v>
      </c>
      <c r="J131" s="4">
        <v>1</v>
      </c>
      <c r="K131" s="4">
        <v>1</v>
      </c>
    </row>
    <row r="132" spans="1:11" x14ac:dyDescent="0.2">
      <c r="A132" s="4">
        <v>130</v>
      </c>
      <c r="B132" s="4">
        <v>3</v>
      </c>
      <c r="C132" s="4">
        <v>3</v>
      </c>
      <c r="D132" s="4">
        <v>3</v>
      </c>
      <c r="E132" s="4">
        <v>3</v>
      </c>
      <c r="F132" s="4">
        <v>3</v>
      </c>
      <c r="G132" s="4">
        <v>2</v>
      </c>
      <c r="H132" s="4">
        <v>2</v>
      </c>
      <c r="I132" s="4">
        <v>2</v>
      </c>
      <c r="J132" s="4">
        <v>1</v>
      </c>
      <c r="K132" s="4">
        <v>1</v>
      </c>
    </row>
    <row r="133" spans="1:11" x14ac:dyDescent="0.2">
      <c r="A133" s="4">
        <v>131</v>
      </c>
      <c r="B133" s="4">
        <v>3</v>
      </c>
      <c r="C133" s="4">
        <v>3</v>
      </c>
      <c r="D133" s="4">
        <v>3</v>
      </c>
      <c r="E133" s="4">
        <v>3</v>
      </c>
      <c r="F133" s="4">
        <v>3</v>
      </c>
      <c r="G133" s="4">
        <v>2</v>
      </c>
      <c r="H133" s="4">
        <v>2</v>
      </c>
      <c r="I133" s="4">
        <v>2</v>
      </c>
      <c r="J133" s="4">
        <v>1</v>
      </c>
      <c r="K133" s="4">
        <v>1</v>
      </c>
    </row>
    <row r="134" spans="1:11" x14ac:dyDescent="0.2">
      <c r="A134" s="4">
        <v>132</v>
      </c>
      <c r="B134" s="4">
        <v>3</v>
      </c>
      <c r="C134" s="4">
        <v>3</v>
      </c>
      <c r="D134" s="4">
        <v>3</v>
      </c>
      <c r="E134" s="4">
        <v>3</v>
      </c>
      <c r="F134" s="4">
        <v>2</v>
      </c>
      <c r="G134" s="4">
        <v>2</v>
      </c>
      <c r="H134" s="4">
        <v>2</v>
      </c>
      <c r="I134" s="4">
        <v>2</v>
      </c>
      <c r="J134" s="4">
        <v>1</v>
      </c>
      <c r="K134" s="4">
        <v>1</v>
      </c>
    </row>
    <row r="135" spans="1:11" x14ac:dyDescent="0.2">
      <c r="A135" s="4">
        <v>133</v>
      </c>
      <c r="B135" s="4">
        <v>3</v>
      </c>
      <c r="C135" s="4">
        <v>3</v>
      </c>
      <c r="D135" s="4">
        <v>3</v>
      </c>
      <c r="E135" s="4">
        <v>3</v>
      </c>
      <c r="F135" s="4">
        <v>2</v>
      </c>
      <c r="G135" s="4">
        <v>2</v>
      </c>
      <c r="H135" s="4">
        <v>2</v>
      </c>
      <c r="I135" s="4">
        <v>1</v>
      </c>
      <c r="J135" s="4">
        <v>1</v>
      </c>
      <c r="K135" s="4">
        <v>1</v>
      </c>
    </row>
    <row r="136" spans="1:11" x14ac:dyDescent="0.2">
      <c r="A136" s="4">
        <v>134</v>
      </c>
      <c r="B136" s="4">
        <v>3</v>
      </c>
      <c r="C136" s="4">
        <v>3</v>
      </c>
      <c r="D136" s="4">
        <v>3</v>
      </c>
      <c r="E136" s="4">
        <v>3</v>
      </c>
      <c r="F136" s="4">
        <v>2</v>
      </c>
      <c r="G136" s="4">
        <v>2</v>
      </c>
      <c r="H136" s="4">
        <v>2</v>
      </c>
      <c r="I136" s="4">
        <v>1</v>
      </c>
      <c r="J136" s="4">
        <v>1</v>
      </c>
      <c r="K136" s="4">
        <v>1</v>
      </c>
    </row>
    <row r="137" spans="1:11" x14ac:dyDescent="0.2">
      <c r="A137" s="4">
        <v>135</v>
      </c>
      <c r="B137" s="4">
        <v>3</v>
      </c>
      <c r="C137" s="4">
        <v>3</v>
      </c>
      <c r="D137" s="4">
        <v>3</v>
      </c>
      <c r="E137" s="4">
        <v>3</v>
      </c>
      <c r="F137" s="4">
        <v>2</v>
      </c>
      <c r="G137" s="4">
        <v>2</v>
      </c>
      <c r="H137" s="4">
        <v>2</v>
      </c>
      <c r="I137" s="4">
        <v>1</v>
      </c>
      <c r="J137" s="4">
        <v>1</v>
      </c>
      <c r="K137" s="4">
        <v>1</v>
      </c>
    </row>
    <row r="138" spans="1:11" x14ac:dyDescent="0.2">
      <c r="A138" s="4">
        <v>136</v>
      </c>
      <c r="B138" s="4">
        <v>3</v>
      </c>
      <c r="C138" s="4">
        <v>3</v>
      </c>
      <c r="D138" s="4">
        <v>3</v>
      </c>
      <c r="E138" s="4">
        <v>3</v>
      </c>
      <c r="F138" s="4">
        <v>2</v>
      </c>
      <c r="G138" s="4">
        <v>2</v>
      </c>
      <c r="H138" s="4">
        <v>2</v>
      </c>
      <c r="I138" s="4">
        <v>1</v>
      </c>
      <c r="J138" s="4">
        <v>1</v>
      </c>
      <c r="K138" s="4">
        <v>1</v>
      </c>
    </row>
    <row r="139" spans="1:11" x14ac:dyDescent="0.2">
      <c r="A139" s="4">
        <v>137</v>
      </c>
      <c r="B139" s="4">
        <v>3</v>
      </c>
      <c r="C139" s="4">
        <v>3</v>
      </c>
      <c r="D139" s="4">
        <v>3</v>
      </c>
      <c r="E139" s="4">
        <v>3</v>
      </c>
      <c r="F139" s="4">
        <v>2</v>
      </c>
      <c r="G139" s="4">
        <v>2</v>
      </c>
      <c r="H139" s="4">
        <v>2</v>
      </c>
      <c r="I139" s="4">
        <v>1</v>
      </c>
      <c r="J139" s="4">
        <v>1</v>
      </c>
      <c r="K139" s="4">
        <v>1</v>
      </c>
    </row>
    <row r="140" spans="1:11" x14ac:dyDescent="0.2">
      <c r="A140" s="4">
        <v>138</v>
      </c>
      <c r="B140" s="4">
        <v>3</v>
      </c>
      <c r="C140" s="4">
        <v>3</v>
      </c>
      <c r="D140" s="4">
        <v>3</v>
      </c>
      <c r="E140" s="4">
        <v>3</v>
      </c>
      <c r="F140" s="4">
        <v>2</v>
      </c>
      <c r="G140" s="4">
        <v>2</v>
      </c>
      <c r="H140" s="4">
        <v>2</v>
      </c>
      <c r="I140" s="4">
        <v>1</v>
      </c>
      <c r="J140" s="4">
        <v>1</v>
      </c>
      <c r="K140" s="4">
        <v>1</v>
      </c>
    </row>
    <row r="141" spans="1:11" x14ac:dyDescent="0.2">
      <c r="A141" s="4">
        <v>139</v>
      </c>
      <c r="B141" s="4">
        <v>3</v>
      </c>
      <c r="C141" s="4">
        <v>3</v>
      </c>
      <c r="D141" s="4">
        <v>3</v>
      </c>
      <c r="E141" s="4">
        <v>3</v>
      </c>
      <c r="F141" s="4">
        <v>2</v>
      </c>
      <c r="G141" s="4">
        <v>2</v>
      </c>
      <c r="H141" s="4">
        <v>2</v>
      </c>
      <c r="I141" s="4">
        <v>1</v>
      </c>
      <c r="J141" s="4">
        <v>1</v>
      </c>
      <c r="K141" s="4">
        <v>1</v>
      </c>
    </row>
    <row r="142" spans="1:11" x14ac:dyDescent="0.2">
      <c r="A142" s="4">
        <v>140</v>
      </c>
      <c r="B142" s="4">
        <v>3</v>
      </c>
      <c r="C142" s="4">
        <v>3</v>
      </c>
      <c r="D142" s="4">
        <v>3</v>
      </c>
      <c r="E142" s="4">
        <v>3</v>
      </c>
      <c r="F142" s="4">
        <v>2</v>
      </c>
      <c r="G142" s="4">
        <v>2</v>
      </c>
      <c r="H142" s="4">
        <v>1</v>
      </c>
      <c r="I142" s="4">
        <v>1</v>
      </c>
      <c r="J142" s="4">
        <v>1</v>
      </c>
      <c r="K142" s="4">
        <v>1</v>
      </c>
    </row>
    <row r="143" spans="1:11" x14ac:dyDescent="0.2">
      <c r="A143" s="4">
        <v>141</v>
      </c>
      <c r="B143" s="4">
        <v>3</v>
      </c>
      <c r="C143" s="4">
        <v>3</v>
      </c>
      <c r="D143" s="4">
        <v>3</v>
      </c>
      <c r="E143" s="4">
        <v>3</v>
      </c>
      <c r="F143" s="4">
        <v>2</v>
      </c>
      <c r="G143" s="4">
        <v>2</v>
      </c>
      <c r="H143" s="4">
        <v>1</v>
      </c>
      <c r="I143" s="4">
        <v>1</v>
      </c>
      <c r="J143" s="4">
        <v>1</v>
      </c>
      <c r="K143" s="4">
        <v>1</v>
      </c>
    </row>
    <row r="144" spans="1:11" x14ac:dyDescent="0.2">
      <c r="A144" s="4">
        <v>142</v>
      </c>
      <c r="B144" s="4">
        <v>3</v>
      </c>
      <c r="C144" s="4">
        <v>3</v>
      </c>
      <c r="D144" s="4">
        <v>3</v>
      </c>
      <c r="E144" s="4">
        <v>3</v>
      </c>
      <c r="F144" s="4">
        <v>2</v>
      </c>
      <c r="G144" s="4">
        <v>2</v>
      </c>
      <c r="H144" s="4">
        <v>1</v>
      </c>
      <c r="I144" s="4">
        <v>1</v>
      </c>
      <c r="J144" s="4">
        <v>1</v>
      </c>
      <c r="K144" s="4">
        <v>1</v>
      </c>
    </row>
    <row r="145" spans="1:11" x14ac:dyDescent="0.2">
      <c r="A145" s="4">
        <v>143</v>
      </c>
      <c r="B145" s="4">
        <v>3</v>
      </c>
      <c r="C145" s="4">
        <v>3</v>
      </c>
      <c r="D145" s="4">
        <v>3</v>
      </c>
      <c r="E145" s="4">
        <v>3</v>
      </c>
      <c r="F145" s="4">
        <v>2</v>
      </c>
      <c r="G145" s="4">
        <v>1</v>
      </c>
      <c r="H145" s="4">
        <v>1</v>
      </c>
      <c r="I145" s="4">
        <v>1</v>
      </c>
      <c r="J145" s="4">
        <v>1</v>
      </c>
      <c r="K145" s="4">
        <v>1</v>
      </c>
    </row>
    <row r="146" spans="1:11" x14ac:dyDescent="0.2">
      <c r="A146" s="4">
        <v>144</v>
      </c>
      <c r="B146" s="4">
        <v>3</v>
      </c>
      <c r="C146" s="4">
        <v>3</v>
      </c>
      <c r="D146" s="4">
        <v>3</v>
      </c>
      <c r="E146" s="4">
        <v>3</v>
      </c>
      <c r="F146" s="4">
        <v>2</v>
      </c>
      <c r="G146" s="4">
        <v>1</v>
      </c>
      <c r="H146" s="4">
        <v>1</v>
      </c>
      <c r="I146" s="4">
        <v>1</v>
      </c>
      <c r="J146" s="4">
        <v>1</v>
      </c>
      <c r="K146" s="4">
        <v>1</v>
      </c>
    </row>
    <row r="147" spans="1:11" x14ac:dyDescent="0.2">
      <c r="A147" s="4">
        <v>145</v>
      </c>
      <c r="B147" s="4">
        <v>3</v>
      </c>
      <c r="C147" s="4">
        <v>3</v>
      </c>
      <c r="D147" s="4">
        <v>3</v>
      </c>
      <c r="E147" s="4">
        <v>3</v>
      </c>
      <c r="F147" s="4">
        <v>2</v>
      </c>
      <c r="G147" s="4">
        <v>1</v>
      </c>
      <c r="H147" s="4">
        <v>1</v>
      </c>
      <c r="I147" s="4">
        <v>1</v>
      </c>
      <c r="J147" s="4">
        <v>1</v>
      </c>
      <c r="K147" s="4">
        <v>1</v>
      </c>
    </row>
    <row r="148" spans="1:11" x14ac:dyDescent="0.2">
      <c r="A148" s="4">
        <v>146</v>
      </c>
      <c r="B148" s="4">
        <v>3</v>
      </c>
      <c r="C148" s="4">
        <v>3</v>
      </c>
      <c r="D148" s="4">
        <v>3</v>
      </c>
      <c r="E148" s="4">
        <v>3</v>
      </c>
      <c r="F148" s="4">
        <v>2</v>
      </c>
      <c r="G148" s="4">
        <v>1</v>
      </c>
      <c r="H148" s="4">
        <v>1</v>
      </c>
      <c r="I148" s="4">
        <v>1</v>
      </c>
      <c r="J148" s="4">
        <v>1</v>
      </c>
      <c r="K148" s="4">
        <v>1</v>
      </c>
    </row>
    <row r="149" spans="1:11" x14ac:dyDescent="0.2">
      <c r="A149" s="4">
        <v>147</v>
      </c>
      <c r="B149" s="4">
        <v>3</v>
      </c>
      <c r="C149" s="4">
        <v>3</v>
      </c>
      <c r="D149" s="4">
        <v>3</v>
      </c>
      <c r="E149" s="4">
        <v>3</v>
      </c>
      <c r="F149" s="4">
        <v>2</v>
      </c>
      <c r="G149" s="4">
        <v>1</v>
      </c>
      <c r="H149" s="4">
        <v>1</v>
      </c>
      <c r="I149" s="4">
        <v>1</v>
      </c>
      <c r="J149" s="4">
        <v>1</v>
      </c>
      <c r="K149" s="4">
        <v>1</v>
      </c>
    </row>
    <row r="150" spans="1:11" x14ac:dyDescent="0.2">
      <c r="A150" s="4">
        <v>148</v>
      </c>
      <c r="B150" s="4">
        <v>3</v>
      </c>
      <c r="C150" s="4">
        <v>3</v>
      </c>
      <c r="D150" s="4">
        <v>3</v>
      </c>
      <c r="E150" s="4">
        <v>2</v>
      </c>
      <c r="F150" s="4">
        <v>2</v>
      </c>
      <c r="G150" s="4">
        <v>1</v>
      </c>
      <c r="H150" s="4">
        <v>1</v>
      </c>
      <c r="I150" s="4">
        <v>1</v>
      </c>
      <c r="J150" s="4">
        <v>1</v>
      </c>
      <c r="K150" s="4">
        <v>1</v>
      </c>
    </row>
    <row r="151" spans="1:11" x14ac:dyDescent="0.2">
      <c r="A151" s="4">
        <v>149</v>
      </c>
      <c r="B151" s="4">
        <v>3</v>
      </c>
      <c r="C151" s="4">
        <v>3</v>
      </c>
      <c r="D151" s="4">
        <v>3</v>
      </c>
      <c r="E151" s="4">
        <v>2</v>
      </c>
      <c r="F151" s="4">
        <v>2</v>
      </c>
      <c r="G151" s="4">
        <v>1</v>
      </c>
      <c r="H151" s="4">
        <v>1</v>
      </c>
      <c r="I151" s="4">
        <v>1</v>
      </c>
      <c r="J151" s="4">
        <v>1</v>
      </c>
      <c r="K151" s="4">
        <v>1</v>
      </c>
    </row>
    <row r="152" spans="1:11" x14ac:dyDescent="0.2">
      <c r="A152" s="4">
        <v>150</v>
      </c>
      <c r="B152" s="4">
        <v>3</v>
      </c>
      <c r="C152" s="4">
        <v>3</v>
      </c>
      <c r="D152" s="4">
        <v>3</v>
      </c>
      <c r="E152" s="4">
        <v>2</v>
      </c>
      <c r="F152" s="4">
        <v>2</v>
      </c>
      <c r="G152" s="4">
        <v>1</v>
      </c>
      <c r="H152" s="4">
        <v>1</v>
      </c>
      <c r="I152" s="4">
        <v>1</v>
      </c>
      <c r="J152" s="4">
        <v>1</v>
      </c>
      <c r="K152" s="4">
        <v>1</v>
      </c>
    </row>
    <row r="153" spans="1:11" x14ac:dyDescent="0.2">
      <c r="A153" s="4">
        <v>151</v>
      </c>
      <c r="B153" s="4">
        <v>3</v>
      </c>
      <c r="C153" s="4">
        <v>3</v>
      </c>
      <c r="D153" s="4">
        <v>3</v>
      </c>
      <c r="E153" s="4">
        <v>2</v>
      </c>
      <c r="F153" s="4">
        <v>2</v>
      </c>
      <c r="G153" s="4">
        <v>1</v>
      </c>
      <c r="H153" s="4">
        <v>1</v>
      </c>
      <c r="I153" s="4">
        <v>1</v>
      </c>
      <c r="J153" s="4">
        <v>1</v>
      </c>
      <c r="K153" s="4">
        <v>1</v>
      </c>
    </row>
    <row r="154" spans="1:11" x14ac:dyDescent="0.2">
      <c r="A154" s="4">
        <v>152</v>
      </c>
      <c r="B154" s="4">
        <v>3</v>
      </c>
      <c r="C154" s="4">
        <v>3</v>
      </c>
      <c r="D154" s="4">
        <v>3</v>
      </c>
      <c r="E154" s="4">
        <v>2</v>
      </c>
      <c r="F154" s="4">
        <v>2</v>
      </c>
      <c r="G154" s="4">
        <v>1</v>
      </c>
      <c r="H154" s="4">
        <v>1</v>
      </c>
      <c r="I154" s="4">
        <v>1</v>
      </c>
      <c r="J154" s="4">
        <v>1</v>
      </c>
      <c r="K154" s="4">
        <v>1</v>
      </c>
    </row>
    <row r="155" spans="1:11" x14ac:dyDescent="0.2">
      <c r="A155" s="4">
        <v>153</v>
      </c>
      <c r="B155" s="4">
        <v>3</v>
      </c>
      <c r="C155" s="4">
        <v>3</v>
      </c>
      <c r="D155" s="4">
        <v>2</v>
      </c>
      <c r="E155" s="4">
        <v>2</v>
      </c>
      <c r="F155" s="4">
        <v>2</v>
      </c>
      <c r="G155" s="4">
        <v>1</v>
      </c>
      <c r="H155" s="4">
        <v>1</v>
      </c>
      <c r="I155" s="4">
        <v>1</v>
      </c>
      <c r="J155" s="4">
        <v>1</v>
      </c>
      <c r="K155" s="4">
        <v>1</v>
      </c>
    </row>
    <row r="156" spans="1:11" x14ac:dyDescent="0.2">
      <c r="A156" s="4">
        <v>154</v>
      </c>
      <c r="B156" s="4">
        <v>3</v>
      </c>
      <c r="C156" s="4">
        <v>3</v>
      </c>
      <c r="D156" s="4">
        <v>2</v>
      </c>
      <c r="E156" s="4">
        <v>2</v>
      </c>
      <c r="F156" s="4">
        <v>2</v>
      </c>
      <c r="G156" s="4">
        <v>1</v>
      </c>
      <c r="H156" s="4">
        <v>1</v>
      </c>
      <c r="I156" s="4">
        <v>1</v>
      </c>
      <c r="J156" s="4">
        <v>1</v>
      </c>
      <c r="K156" s="4">
        <v>1</v>
      </c>
    </row>
    <row r="157" spans="1:11" x14ac:dyDescent="0.2">
      <c r="A157" s="4">
        <v>155</v>
      </c>
      <c r="B157" s="4">
        <v>3</v>
      </c>
      <c r="C157" s="4">
        <v>3</v>
      </c>
      <c r="D157" s="4">
        <v>2</v>
      </c>
      <c r="E157" s="4">
        <v>2</v>
      </c>
      <c r="F157" s="4">
        <v>2</v>
      </c>
      <c r="G157" s="4">
        <v>1</v>
      </c>
      <c r="H157" s="4">
        <v>1</v>
      </c>
      <c r="I157" s="4">
        <v>1</v>
      </c>
      <c r="J157" s="4">
        <v>1</v>
      </c>
      <c r="K157" s="4">
        <v>1</v>
      </c>
    </row>
    <row r="158" spans="1:11" x14ac:dyDescent="0.2">
      <c r="A158" s="4">
        <v>156</v>
      </c>
      <c r="B158" s="4">
        <v>3</v>
      </c>
      <c r="C158" s="4">
        <v>3</v>
      </c>
      <c r="D158" s="4">
        <v>2</v>
      </c>
      <c r="E158" s="4">
        <v>2</v>
      </c>
      <c r="F158" s="4">
        <v>2</v>
      </c>
      <c r="G158" s="4">
        <v>1</v>
      </c>
      <c r="H158" s="4">
        <v>1</v>
      </c>
      <c r="I158" s="4">
        <v>1</v>
      </c>
      <c r="J158" s="4">
        <v>1</v>
      </c>
      <c r="K158" s="4">
        <v>1</v>
      </c>
    </row>
    <row r="159" spans="1:11" x14ac:dyDescent="0.2">
      <c r="A159" s="4">
        <v>157</v>
      </c>
      <c r="B159" s="4">
        <v>3</v>
      </c>
      <c r="C159" s="4">
        <v>3</v>
      </c>
      <c r="D159" s="4">
        <v>2</v>
      </c>
      <c r="E159" s="4">
        <v>2</v>
      </c>
      <c r="F159" s="4">
        <v>2</v>
      </c>
      <c r="G159" s="4">
        <v>1</v>
      </c>
      <c r="H159" s="4">
        <v>1</v>
      </c>
      <c r="I159" s="4">
        <v>1</v>
      </c>
      <c r="J159" s="4">
        <v>1</v>
      </c>
      <c r="K159" s="4">
        <v>1</v>
      </c>
    </row>
    <row r="160" spans="1:11" x14ac:dyDescent="0.2">
      <c r="A160" s="4">
        <v>158</v>
      </c>
      <c r="B160" s="4">
        <v>3</v>
      </c>
      <c r="C160" s="4">
        <v>2</v>
      </c>
      <c r="D160" s="4">
        <v>2</v>
      </c>
      <c r="E160" s="4">
        <v>2</v>
      </c>
      <c r="F160" s="4">
        <v>2</v>
      </c>
      <c r="G160" s="4">
        <v>1</v>
      </c>
      <c r="H160" s="4">
        <v>1</v>
      </c>
      <c r="I160" s="4">
        <v>1</v>
      </c>
      <c r="J160" s="4">
        <v>1</v>
      </c>
      <c r="K160" s="4">
        <v>1</v>
      </c>
    </row>
    <row r="161" spans="1:11" x14ac:dyDescent="0.2">
      <c r="A161" s="4">
        <v>159</v>
      </c>
      <c r="B161" s="4">
        <v>3</v>
      </c>
      <c r="C161" s="4">
        <v>2</v>
      </c>
      <c r="D161" s="4">
        <v>2</v>
      </c>
      <c r="E161" s="4">
        <v>2</v>
      </c>
      <c r="F161" s="4">
        <v>2</v>
      </c>
      <c r="G161" s="4">
        <v>1</v>
      </c>
      <c r="H161" s="4">
        <v>1</v>
      </c>
      <c r="I161" s="4">
        <v>1</v>
      </c>
      <c r="J161" s="4">
        <v>1</v>
      </c>
      <c r="K161" s="4">
        <v>1</v>
      </c>
    </row>
    <row r="162" spans="1:11" x14ac:dyDescent="0.2">
      <c r="A162" s="4">
        <v>160</v>
      </c>
      <c r="B162" s="4">
        <v>3</v>
      </c>
      <c r="C162" s="4">
        <v>2</v>
      </c>
      <c r="D162" s="4">
        <v>2</v>
      </c>
      <c r="E162" s="4">
        <v>2</v>
      </c>
      <c r="F162" s="4">
        <v>2</v>
      </c>
      <c r="G162" s="4">
        <v>1</v>
      </c>
      <c r="H162" s="4">
        <v>1</v>
      </c>
      <c r="I162" s="4">
        <v>1</v>
      </c>
      <c r="J162" s="4">
        <v>1</v>
      </c>
      <c r="K162" s="4">
        <v>1</v>
      </c>
    </row>
    <row r="163" spans="1:11" x14ac:dyDescent="0.2">
      <c r="A163" s="4">
        <v>161</v>
      </c>
      <c r="B163" s="4">
        <v>3</v>
      </c>
      <c r="C163" s="4">
        <v>2</v>
      </c>
      <c r="D163" s="4">
        <v>2</v>
      </c>
      <c r="E163" s="4">
        <v>2</v>
      </c>
      <c r="F163" s="4">
        <v>1</v>
      </c>
      <c r="G163" s="4">
        <v>1</v>
      </c>
      <c r="H163" s="4">
        <v>1</v>
      </c>
      <c r="I163" s="4">
        <v>1</v>
      </c>
      <c r="J163" s="4">
        <v>1</v>
      </c>
      <c r="K163" s="4">
        <v>1</v>
      </c>
    </row>
    <row r="164" spans="1:11" x14ac:dyDescent="0.2">
      <c r="A164" s="4">
        <v>162</v>
      </c>
      <c r="B164" s="4">
        <v>3</v>
      </c>
      <c r="C164" s="4">
        <v>2</v>
      </c>
      <c r="D164" s="4">
        <v>2</v>
      </c>
      <c r="E164" s="4">
        <v>2</v>
      </c>
      <c r="F164" s="4">
        <v>1</v>
      </c>
      <c r="G164" s="4">
        <v>1</v>
      </c>
      <c r="H164" s="4">
        <v>1</v>
      </c>
      <c r="I164" s="4">
        <v>1</v>
      </c>
      <c r="J164" s="4">
        <v>1</v>
      </c>
      <c r="K164" s="4">
        <v>1</v>
      </c>
    </row>
    <row r="165" spans="1:11" x14ac:dyDescent="0.2">
      <c r="A165" s="4">
        <v>163</v>
      </c>
      <c r="B165" s="4">
        <v>3</v>
      </c>
      <c r="C165" s="4">
        <v>2</v>
      </c>
      <c r="D165" s="4">
        <v>2</v>
      </c>
      <c r="E165" s="4">
        <v>2</v>
      </c>
      <c r="F165" s="4">
        <v>1</v>
      </c>
      <c r="G165" s="4">
        <v>1</v>
      </c>
      <c r="H165" s="4">
        <v>1</v>
      </c>
      <c r="I165" s="4">
        <v>1</v>
      </c>
      <c r="J165" s="4">
        <v>1</v>
      </c>
      <c r="K165" s="4">
        <v>1</v>
      </c>
    </row>
    <row r="166" spans="1:11" x14ac:dyDescent="0.2">
      <c r="A166" s="4">
        <v>164</v>
      </c>
      <c r="B166" s="4">
        <v>3</v>
      </c>
      <c r="C166" s="4">
        <v>2</v>
      </c>
      <c r="D166" s="4">
        <v>2</v>
      </c>
      <c r="E166" s="4">
        <v>2</v>
      </c>
      <c r="F166" s="4">
        <v>1</v>
      </c>
      <c r="G166" s="4">
        <v>1</v>
      </c>
      <c r="H166" s="4">
        <v>1</v>
      </c>
      <c r="I166" s="4">
        <v>1</v>
      </c>
      <c r="J166" s="4">
        <v>1</v>
      </c>
      <c r="K166" s="4">
        <v>1</v>
      </c>
    </row>
    <row r="167" spans="1:11" x14ac:dyDescent="0.2">
      <c r="A167" s="4">
        <v>165</v>
      </c>
      <c r="B167" s="4">
        <v>3</v>
      </c>
      <c r="C167" s="4">
        <v>2</v>
      </c>
      <c r="D167" s="4">
        <v>2</v>
      </c>
      <c r="E167" s="4">
        <v>2</v>
      </c>
      <c r="F167" s="4">
        <v>1</v>
      </c>
      <c r="G167" s="4">
        <v>1</v>
      </c>
      <c r="H167" s="4">
        <v>1</v>
      </c>
      <c r="I167" s="4">
        <v>1</v>
      </c>
      <c r="J167" s="4">
        <v>1</v>
      </c>
      <c r="K167" s="4">
        <v>1</v>
      </c>
    </row>
    <row r="168" spans="1:11" x14ac:dyDescent="0.2">
      <c r="A168" s="4">
        <v>166</v>
      </c>
      <c r="B168" s="4">
        <v>3</v>
      </c>
      <c r="C168" s="4">
        <v>2</v>
      </c>
      <c r="D168" s="4">
        <v>2</v>
      </c>
      <c r="E168" s="4">
        <v>2</v>
      </c>
      <c r="F168" s="4">
        <v>1</v>
      </c>
      <c r="G168" s="4">
        <v>1</v>
      </c>
      <c r="H168" s="4">
        <v>1</v>
      </c>
      <c r="I168" s="4">
        <v>1</v>
      </c>
      <c r="J168" s="4">
        <v>1</v>
      </c>
      <c r="K168" s="4">
        <v>1</v>
      </c>
    </row>
    <row r="169" spans="1:11" x14ac:dyDescent="0.2">
      <c r="A169" s="4">
        <v>167</v>
      </c>
      <c r="B169" s="4">
        <v>2</v>
      </c>
      <c r="C169" s="4">
        <v>2</v>
      </c>
      <c r="D169" s="4">
        <v>2</v>
      </c>
      <c r="E169" s="4">
        <v>2</v>
      </c>
      <c r="F169" s="4">
        <v>1</v>
      </c>
      <c r="G169" s="4">
        <v>1</v>
      </c>
      <c r="H169" s="4">
        <v>1</v>
      </c>
      <c r="I169" s="4">
        <v>1</v>
      </c>
      <c r="J169" s="4">
        <v>1</v>
      </c>
      <c r="K169" s="4">
        <v>1</v>
      </c>
    </row>
    <row r="170" spans="1:11" x14ac:dyDescent="0.2">
      <c r="A170" s="4">
        <v>168</v>
      </c>
      <c r="B170" s="4">
        <v>2</v>
      </c>
      <c r="C170" s="4">
        <v>2</v>
      </c>
      <c r="D170" s="4">
        <v>2</v>
      </c>
      <c r="E170" s="4">
        <v>2</v>
      </c>
      <c r="F170" s="4">
        <v>1</v>
      </c>
      <c r="G170" s="4">
        <v>1</v>
      </c>
      <c r="H170" s="4">
        <v>1</v>
      </c>
      <c r="I170" s="4">
        <v>1</v>
      </c>
      <c r="J170" s="4">
        <v>1</v>
      </c>
      <c r="K170" s="4">
        <v>1</v>
      </c>
    </row>
    <row r="171" spans="1:11" x14ac:dyDescent="0.2">
      <c r="A171" s="4">
        <v>169</v>
      </c>
      <c r="B171" s="4">
        <v>2</v>
      </c>
      <c r="C171" s="4">
        <v>2</v>
      </c>
      <c r="D171" s="4">
        <v>2</v>
      </c>
      <c r="E171" s="4">
        <v>2</v>
      </c>
      <c r="F171" s="4">
        <v>1</v>
      </c>
      <c r="G171" s="4">
        <v>1</v>
      </c>
      <c r="H171" s="4">
        <v>1</v>
      </c>
      <c r="I171" s="4">
        <v>1</v>
      </c>
      <c r="J171" s="4">
        <v>1</v>
      </c>
      <c r="K171" s="4">
        <v>1</v>
      </c>
    </row>
    <row r="172" spans="1:11" x14ac:dyDescent="0.2">
      <c r="A172" s="4">
        <v>170</v>
      </c>
      <c r="B172" s="4">
        <v>2</v>
      </c>
      <c r="C172" s="4">
        <v>2</v>
      </c>
      <c r="D172" s="4">
        <v>2</v>
      </c>
      <c r="E172" s="4">
        <v>2</v>
      </c>
      <c r="F172" s="4">
        <v>1</v>
      </c>
      <c r="G172" s="4">
        <v>1</v>
      </c>
      <c r="H172" s="4">
        <v>1</v>
      </c>
      <c r="I172" s="4">
        <v>1</v>
      </c>
      <c r="J172" s="4">
        <v>1</v>
      </c>
      <c r="K172" s="4">
        <v>1</v>
      </c>
    </row>
    <row r="173" spans="1:11" x14ac:dyDescent="0.2">
      <c r="A173" s="4">
        <v>171</v>
      </c>
      <c r="B173" s="4">
        <v>2</v>
      </c>
      <c r="C173" s="4">
        <v>2</v>
      </c>
      <c r="D173" s="4">
        <v>2</v>
      </c>
      <c r="E173" s="4">
        <v>2</v>
      </c>
      <c r="F173" s="4">
        <v>1</v>
      </c>
      <c r="G173" s="4">
        <v>1</v>
      </c>
      <c r="H173" s="4">
        <v>1</v>
      </c>
      <c r="I173" s="4">
        <v>1</v>
      </c>
      <c r="J173" s="4">
        <v>1</v>
      </c>
      <c r="K173" s="4">
        <v>1</v>
      </c>
    </row>
    <row r="174" spans="1:11" x14ac:dyDescent="0.2">
      <c r="A174" s="4">
        <v>172</v>
      </c>
      <c r="B174" s="4">
        <v>2</v>
      </c>
      <c r="C174" s="4">
        <v>2</v>
      </c>
      <c r="D174" s="4">
        <v>2</v>
      </c>
      <c r="E174" s="4">
        <v>2</v>
      </c>
      <c r="F174" s="4">
        <v>1</v>
      </c>
      <c r="G174" s="4">
        <v>1</v>
      </c>
      <c r="H174" s="4">
        <v>1</v>
      </c>
      <c r="I174" s="4">
        <v>1</v>
      </c>
      <c r="J174" s="4">
        <v>1</v>
      </c>
      <c r="K174" s="4">
        <v>1</v>
      </c>
    </row>
    <row r="175" spans="1:11" x14ac:dyDescent="0.2">
      <c r="A175" s="4">
        <v>173</v>
      </c>
      <c r="B175" s="4">
        <v>2</v>
      </c>
      <c r="C175" s="4">
        <v>2</v>
      </c>
      <c r="D175" s="4">
        <v>2</v>
      </c>
      <c r="E175" s="4">
        <v>2</v>
      </c>
      <c r="F175" s="4">
        <v>1</v>
      </c>
      <c r="G175" s="4">
        <v>1</v>
      </c>
      <c r="H175" s="4">
        <v>1</v>
      </c>
      <c r="I175" s="4">
        <v>1</v>
      </c>
      <c r="J175" s="4">
        <v>1</v>
      </c>
      <c r="K175" s="4">
        <v>1</v>
      </c>
    </row>
    <row r="176" spans="1:11" x14ac:dyDescent="0.2">
      <c r="A176" s="4">
        <v>174</v>
      </c>
      <c r="B176" s="4">
        <v>2</v>
      </c>
      <c r="C176" s="4">
        <v>2</v>
      </c>
      <c r="D176" s="4">
        <v>2</v>
      </c>
      <c r="E176" s="4">
        <v>2</v>
      </c>
      <c r="F176" s="4">
        <v>1</v>
      </c>
      <c r="G176" s="4">
        <v>1</v>
      </c>
      <c r="H176" s="4">
        <v>1</v>
      </c>
      <c r="I176" s="4">
        <v>1</v>
      </c>
      <c r="J176" s="4">
        <v>1</v>
      </c>
      <c r="K176" s="4">
        <v>1</v>
      </c>
    </row>
    <row r="177" spans="1:11" x14ac:dyDescent="0.2">
      <c r="A177" s="4">
        <v>175</v>
      </c>
      <c r="B177" s="4">
        <v>2</v>
      </c>
      <c r="C177" s="4">
        <v>2</v>
      </c>
      <c r="D177" s="4">
        <v>2</v>
      </c>
      <c r="E177" s="4">
        <v>2</v>
      </c>
      <c r="F177" s="4">
        <v>1</v>
      </c>
      <c r="G177" s="4">
        <v>1</v>
      </c>
      <c r="H177" s="4">
        <v>1</v>
      </c>
      <c r="I177" s="4">
        <v>1</v>
      </c>
      <c r="J177" s="4">
        <v>1</v>
      </c>
      <c r="K177" s="4">
        <v>1</v>
      </c>
    </row>
    <row r="178" spans="1:11" x14ac:dyDescent="0.2">
      <c r="A178" s="4">
        <v>176</v>
      </c>
      <c r="B178" s="4">
        <v>2</v>
      </c>
      <c r="C178" s="4">
        <v>2</v>
      </c>
      <c r="D178" s="4">
        <v>2</v>
      </c>
      <c r="E178" s="4">
        <v>2</v>
      </c>
      <c r="F178" s="4">
        <v>1</v>
      </c>
      <c r="G178" s="4">
        <v>1</v>
      </c>
      <c r="H178" s="4">
        <v>1</v>
      </c>
      <c r="I178" s="4">
        <v>1</v>
      </c>
      <c r="J178" s="4">
        <v>1</v>
      </c>
      <c r="K178" s="4">
        <v>1</v>
      </c>
    </row>
    <row r="179" spans="1:11" x14ac:dyDescent="0.2">
      <c r="A179" s="4">
        <v>177</v>
      </c>
      <c r="B179" s="4">
        <v>2</v>
      </c>
      <c r="C179" s="4">
        <v>2</v>
      </c>
      <c r="D179" s="4">
        <v>2</v>
      </c>
      <c r="E179" s="4">
        <v>2</v>
      </c>
      <c r="F179" s="4">
        <v>1</v>
      </c>
      <c r="G179" s="4">
        <v>1</v>
      </c>
      <c r="H179" s="4">
        <v>1</v>
      </c>
      <c r="I179" s="4">
        <v>1</v>
      </c>
      <c r="J179" s="4">
        <v>1</v>
      </c>
      <c r="K179" s="4">
        <v>1</v>
      </c>
    </row>
    <row r="180" spans="1:11" x14ac:dyDescent="0.2">
      <c r="A180" s="4">
        <v>178</v>
      </c>
      <c r="B180" s="4">
        <v>2</v>
      </c>
      <c r="C180" s="4">
        <v>2</v>
      </c>
      <c r="D180" s="4">
        <v>2</v>
      </c>
      <c r="E180" s="4">
        <v>2</v>
      </c>
      <c r="F180" s="4">
        <v>1</v>
      </c>
      <c r="G180" s="4">
        <v>1</v>
      </c>
      <c r="H180" s="4">
        <v>1</v>
      </c>
      <c r="I180" s="4">
        <v>1</v>
      </c>
      <c r="J180" s="4">
        <v>1</v>
      </c>
      <c r="K180" s="4">
        <v>1</v>
      </c>
    </row>
    <row r="181" spans="1:11" x14ac:dyDescent="0.2">
      <c r="A181" s="4">
        <v>179</v>
      </c>
      <c r="B181" s="4">
        <v>2</v>
      </c>
      <c r="C181" s="4">
        <v>2</v>
      </c>
      <c r="D181" s="4">
        <v>2</v>
      </c>
      <c r="E181" s="4">
        <v>2</v>
      </c>
      <c r="F181" s="4">
        <v>1</v>
      </c>
      <c r="G181" s="4">
        <v>1</v>
      </c>
      <c r="H181" s="4">
        <v>1</v>
      </c>
      <c r="I181" s="4">
        <v>1</v>
      </c>
      <c r="J181" s="4">
        <v>1</v>
      </c>
      <c r="K181" s="4">
        <v>1</v>
      </c>
    </row>
    <row r="182" spans="1:11" x14ac:dyDescent="0.2">
      <c r="A182" s="4">
        <v>180</v>
      </c>
      <c r="B182" s="4">
        <v>2</v>
      </c>
      <c r="C182" s="4">
        <v>2</v>
      </c>
      <c r="D182" s="4">
        <v>2</v>
      </c>
      <c r="E182" s="4">
        <v>2</v>
      </c>
      <c r="F182" s="4">
        <v>1</v>
      </c>
      <c r="G182" s="4">
        <v>1</v>
      </c>
      <c r="H182" s="4">
        <v>1</v>
      </c>
      <c r="I182" s="4">
        <v>1</v>
      </c>
      <c r="J182" s="4">
        <v>1</v>
      </c>
      <c r="K182" s="4">
        <v>1</v>
      </c>
    </row>
    <row r="183" spans="1:11" x14ac:dyDescent="0.2">
      <c r="A183" s="4">
        <v>181</v>
      </c>
      <c r="B183" s="4">
        <v>2</v>
      </c>
      <c r="C183" s="4">
        <v>2</v>
      </c>
      <c r="D183" s="4">
        <v>2</v>
      </c>
      <c r="E183" s="4">
        <v>2</v>
      </c>
      <c r="F183" s="4">
        <v>1</v>
      </c>
      <c r="G183" s="4">
        <v>1</v>
      </c>
      <c r="H183" s="4">
        <v>1</v>
      </c>
      <c r="I183" s="4">
        <v>1</v>
      </c>
      <c r="J183" s="4">
        <v>1</v>
      </c>
      <c r="K183" s="4">
        <v>1</v>
      </c>
    </row>
    <row r="184" spans="1:11" x14ac:dyDescent="0.2">
      <c r="A184" s="4">
        <v>182</v>
      </c>
      <c r="B184" s="4">
        <v>2</v>
      </c>
      <c r="C184" s="4">
        <v>2</v>
      </c>
      <c r="D184" s="4">
        <v>2</v>
      </c>
      <c r="E184" s="4">
        <v>2</v>
      </c>
      <c r="F184" s="4">
        <v>1</v>
      </c>
      <c r="G184" s="4">
        <v>1</v>
      </c>
      <c r="H184" s="4">
        <v>1</v>
      </c>
      <c r="I184" s="4">
        <v>1</v>
      </c>
      <c r="J184" s="4">
        <v>1</v>
      </c>
      <c r="K184" s="4">
        <v>1</v>
      </c>
    </row>
    <row r="185" spans="1:11" x14ac:dyDescent="0.2">
      <c r="A185" s="4">
        <v>183</v>
      </c>
      <c r="B185" s="4">
        <v>2</v>
      </c>
      <c r="C185" s="4">
        <v>2</v>
      </c>
      <c r="D185" s="4">
        <v>2</v>
      </c>
      <c r="E185" s="4">
        <v>2</v>
      </c>
      <c r="F185" s="4">
        <v>1</v>
      </c>
      <c r="G185" s="4">
        <v>1</v>
      </c>
      <c r="H185" s="4">
        <v>1</v>
      </c>
      <c r="I185" s="4">
        <v>1</v>
      </c>
      <c r="J185" s="4">
        <v>1</v>
      </c>
      <c r="K185" s="4">
        <v>1</v>
      </c>
    </row>
    <row r="186" spans="1:11" x14ac:dyDescent="0.2">
      <c r="A186" s="4">
        <v>184</v>
      </c>
      <c r="B186" s="4">
        <v>2</v>
      </c>
      <c r="C186" s="4">
        <v>2</v>
      </c>
      <c r="D186" s="4">
        <v>2</v>
      </c>
      <c r="E186" s="4">
        <v>2</v>
      </c>
      <c r="F186" s="4">
        <v>1</v>
      </c>
      <c r="G186" s="4">
        <v>1</v>
      </c>
      <c r="H186" s="4">
        <v>1</v>
      </c>
      <c r="I186" s="4">
        <v>1</v>
      </c>
      <c r="J186" s="4">
        <v>1</v>
      </c>
      <c r="K186" s="4">
        <v>1</v>
      </c>
    </row>
    <row r="187" spans="1:11" x14ac:dyDescent="0.2">
      <c r="A187" s="4">
        <v>185</v>
      </c>
      <c r="B187" s="4">
        <v>2</v>
      </c>
      <c r="C187" s="4">
        <v>2</v>
      </c>
      <c r="D187" s="4">
        <v>2</v>
      </c>
      <c r="E187" s="4">
        <v>2</v>
      </c>
      <c r="F187" s="4">
        <v>1</v>
      </c>
      <c r="G187" s="4">
        <v>1</v>
      </c>
      <c r="H187" s="4">
        <v>1</v>
      </c>
      <c r="I187" s="4">
        <v>1</v>
      </c>
      <c r="J187" s="4">
        <v>1</v>
      </c>
      <c r="K187" s="4">
        <v>1</v>
      </c>
    </row>
    <row r="188" spans="1:11" x14ac:dyDescent="0.2">
      <c r="A188" s="4">
        <v>186</v>
      </c>
      <c r="B188" s="4">
        <v>2</v>
      </c>
      <c r="C188" s="4">
        <v>2</v>
      </c>
      <c r="D188" s="4">
        <v>2</v>
      </c>
      <c r="E188" s="4">
        <v>2</v>
      </c>
      <c r="F188" s="4">
        <v>1</v>
      </c>
      <c r="G188" s="4">
        <v>1</v>
      </c>
      <c r="H188" s="4">
        <v>1</v>
      </c>
      <c r="I188" s="4">
        <v>1</v>
      </c>
      <c r="J188" s="4">
        <v>1</v>
      </c>
      <c r="K188" s="4">
        <v>1</v>
      </c>
    </row>
    <row r="189" spans="1:11" x14ac:dyDescent="0.2">
      <c r="A189" s="4">
        <v>187</v>
      </c>
      <c r="B189" s="4">
        <v>2</v>
      </c>
      <c r="C189" s="4">
        <v>2</v>
      </c>
      <c r="D189" s="4">
        <v>2</v>
      </c>
      <c r="E189" s="4">
        <v>2</v>
      </c>
      <c r="F189" s="4">
        <v>1</v>
      </c>
      <c r="G189" s="4">
        <v>1</v>
      </c>
      <c r="H189" s="4">
        <v>1</v>
      </c>
      <c r="I189" s="4">
        <v>1</v>
      </c>
      <c r="J189" s="4">
        <v>1</v>
      </c>
      <c r="K189" s="4">
        <v>1</v>
      </c>
    </row>
    <row r="190" spans="1:11" x14ac:dyDescent="0.2">
      <c r="A190" s="4">
        <v>188</v>
      </c>
      <c r="B190" s="4">
        <v>2</v>
      </c>
      <c r="C190" s="4">
        <v>2</v>
      </c>
      <c r="D190" s="4">
        <v>2</v>
      </c>
      <c r="E190" s="4">
        <v>2</v>
      </c>
      <c r="F190" s="4">
        <v>1</v>
      </c>
      <c r="G190" s="4">
        <v>1</v>
      </c>
      <c r="H190" s="4">
        <v>1</v>
      </c>
      <c r="I190" s="4">
        <v>1</v>
      </c>
      <c r="J190" s="4">
        <v>1</v>
      </c>
      <c r="K190" s="4">
        <v>1</v>
      </c>
    </row>
    <row r="191" spans="1:11" x14ac:dyDescent="0.2">
      <c r="A191" s="4">
        <v>189</v>
      </c>
      <c r="B191" s="4">
        <v>2</v>
      </c>
      <c r="C191" s="4">
        <v>2</v>
      </c>
      <c r="D191" s="4">
        <v>2</v>
      </c>
      <c r="E191" s="4">
        <v>2</v>
      </c>
      <c r="F191" s="4">
        <v>1</v>
      </c>
      <c r="G191" s="4">
        <v>1</v>
      </c>
      <c r="H191" s="4">
        <v>1</v>
      </c>
      <c r="I191" s="4">
        <v>1</v>
      </c>
      <c r="J191" s="4">
        <v>1</v>
      </c>
      <c r="K191" s="4">
        <v>1</v>
      </c>
    </row>
    <row r="192" spans="1:11" x14ac:dyDescent="0.2">
      <c r="A192" s="4">
        <v>190</v>
      </c>
      <c r="B192" s="4">
        <v>2</v>
      </c>
      <c r="C192" s="4">
        <v>2</v>
      </c>
      <c r="D192" s="4">
        <v>2</v>
      </c>
      <c r="E192" s="4">
        <v>2</v>
      </c>
      <c r="F192" s="4">
        <v>1</v>
      </c>
      <c r="G192" s="4">
        <v>1</v>
      </c>
      <c r="H192" s="4">
        <v>1</v>
      </c>
      <c r="I192" s="4">
        <v>1</v>
      </c>
      <c r="J192" s="4">
        <v>1</v>
      </c>
      <c r="K192" s="4">
        <v>1</v>
      </c>
    </row>
    <row r="193" spans="1:11" x14ac:dyDescent="0.2">
      <c r="A193" s="4">
        <v>191</v>
      </c>
      <c r="B193" s="4">
        <v>2</v>
      </c>
      <c r="C193" s="4">
        <v>2</v>
      </c>
      <c r="D193" s="4">
        <v>2</v>
      </c>
      <c r="E193" s="4">
        <v>1</v>
      </c>
      <c r="F193" s="4">
        <v>1</v>
      </c>
      <c r="G193" s="4">
        <v>1</v>
      </c>
      <c r="H193" s="4">
        <v>1</v>
      </c>
      <c r="I193" s="4">
        <v>1</v>
      </c>
      <c r="J193" s="4">
        <v>1</v>
      </c>
      <c r="K193" s="4">
        <v>1</v>
      </c>
    </row>
    <row r="194" spans="1:11" x14ac:dyDescent="0.2">
      <c r="A194" s="4">
        <v>192</v>
      </c>
      <c r="B194" s="4">
        <v>2</v>
      </c>
      <c r="C194" s="4">
        <v>2</v>
      </c>
      <c r="D194" s="4">
        <v>2</v>
      </c>
      <c r="E194" s="4">
        <v>1</v>
      </c>
      <c r="F194" s="4">
        <v>1</v>
      </c>
      <c r="G194" s="4">
        <v>1</v>
      </c>
      <c r="H194" s="4">
        <v>1</v>
      </c>
      <c r="I194" s="4">
        <v>1</v>
      </c>
      <c r="J194" s="4">
        <v>1</v>
      </c>
      <c r="K194" s="4">
        <v>1</v>
      </c>
    </row>
    <row r="195" spans="1:11" x14ac:dyDescent="0.2">
      <c r="A195" s="4">
        <v>193</v>
      </c>
      <c r="B195" s="4">
        <v>2</v>
      </c>
      <c r="C195" s="4">
        <v>2</v>
      </c>
      <c r="D195" s="4">
        <v>2</v>
      </c>
      <c r="E195" s="4">
        <v>1</v>
      </c>
      <c r="F195" s="4">
        <v>1</v>
      </c>
      <c r="G195" s="4">
        <v>1</v>
      </c>
      <c r="H195" s="4">
        <v>1</v>
      </c>
      <c r="I195" s="4">
        <v>1</v>
      </c>
      <c r="J195" s="4">
        <v>1</v>
      </c>
      <c r="K195" s="4">
        <v>1</v>
      </c>
    </row>
    <row r="196" spans="1:11" x14ac:dyDescent="0.2">
      <c r="A196" s="4">
        <v>194</v>
      </c>
      <c r="B196" s="4">
        <v>2</v>
      </c>
      <c r="C196" s="4">
        <v>2</v>
      </c>
      <c r="D196" s="4">
        <v>2</v>
      </c>
      <c r="E196" s="4">
        <v>1</v>
      </c>
      <c r="F196" s="4">
        <v>1</v>
      </c>
      <c r="G196" s="4">
        <v>1</v>
      </c>
      <c r="H196" s="4">
        <v>1</v>
      </c>
      <c r="I196" s="4">
        <v>1</v>
      </c>
      <c r="J196" s="4">
        <v>1</v>
      </c>
      <c r="K196" s="4">
        <v>1</v>
      </c>
    </row>
    <row r="197" spans="1:11" x14ac:dyDescent="0.2">
      <c r="A197" s="4">
        <v>195</v>
      </c>
      <c r="B197" s="4">
        <v>2</v>
      </c>
      <c r="C197" s="4">
        <v>2</v>
      </c>
      <c r="D197" s="4">
        <v>2</v>
      </c>
      <c r="E197" s="4">
        <v>1</v>
      </c>
      <c r="F197" s="4">
        <v>1</v>
      </c>
      <c r="G197" s="4">
        <v>1</v>
      </c>
      <c r="H197" s="4">
        <v>1</v>
      </c>
      <c r="I197" s="4">
        <v>1</v>
      </c>
      <c r="J197" s="4">
        <v>1</v>
      </c>
      <c r="K197" s="4">
        <v>1</v>
      </c>
    </row>
    <row r="198" spans="1:11" x14ac:dyDescent="0.2">
      <c r="A198" s="4">
        <v>196</v>
      </c>
      <c r="B198" s="4">
        <v>2</v>
      </c>
      <c r="C198" s="4">
        <v>2</v>
      </c>
      <c r="D198" s="4">
        <v>2</v>
      </c>
      <c r="E198" s="4">
        <v>1</v>
      </c>
      <c r="F198" s="4">
        <v>1</v>
      </c>
      <c r="G198" s="4">
        <v>1</v>
      </c>
      <c r="H198" s="4">
        <v>1</v>
      </c>
      <c r="I198" s="4">
        <v>1</v>
      </c>
      <c r="J198" s="4">
        <v>1</v>
      </c>
      <c r="K198" s="4">
        <v>1</v>
      </c>
    </row>
    <row r="199" spans="1:11" x14ac:dyDescent="0.2">
      <c r="A199" s="4">
        <v>197</v>
      </c>
      <c r="B199" s="4">
        <v>2</v>
      </c>
      <c r="C199" s="4">
        <v>2</v>
      </c>
      <c r="D199" s="4">
        <v>2</v>
      </c>
      <c r="E199" s="4">
        <v>1</v>
      </c>
      <c r="F199" s="4">
        <v>1</v>
      </c>
      <c r="G199" s="4">
        <v>1</v>
      </c>
      <c r="H199" s="4">
        <v>1</v>
      </c>
      <c r="I199" s="4">
        <v>1</v>
      </c>
      <c r="J199" s="4">
        <v>1</v>
      </c>
      <c r="K199" s="4">
        <v>1</v>
      </c>
    </row>
    <row r="200" spans="1:11" x14ac:dyDescent="0.2">
      <c r="A200" s="4">
        <v>198</v>
      </c>
      <c r="B200" s="4">
        <v>2</v>
      </c>
      <c r="C200" s="4">
        <v>2</v>
      </c>
      <c r="D200" s="4">
        <v>2</v>
      </c>
      <c r="E200" s="4">
        <v>1</v>
      </c>
      <c r="F200" s="4">
        <v>1</v>
      </c>
      <c r="G200" s="4">
        <v>1</v>
      </c>
      <c r="H200" s="4">
        <v>1</v>
      </c>
      <c r="I200" s="4">
        <v>1</v>
      </c>
      <c r="J200" s="4">
        <v>1</v>
      </c>
      <c r="K200" s="4">
        <v>1</v>
      </c>
    </row>
    <row r="201" spans="1:11" x14ac:dyDescent="0.2">
      <c r="A201" s="4">
        <v>199</v>
      </c>
      <c r="B201" s="4">
        <v>2</v>
      </c>
      <c r="C201" s="4">
        <v>2</v>
      </c>
      <c r="D201" s="4">
        <v>2</v>
      </c>
      <c r="E201" s="4">
        <v>1</v>
      </c>
      <c r="F201" s="4">
        <v>1</v>
      </c>
      <c r="G201" s="4">
        <v>1</v>
      </c>
      <c r="H201" s="4">
        <v>1</v>
      </c>
      <c r="I201" s="4">
        <v>1</v>
      </c>
      <c r="J201" s="4">
        <v>1</v>
      </c>
      <c r="K201" s="4">
        <v>1</v>
      </c>
    </row>
    <row r="202" spans="1:11" x14ac:dyDescent="0.2">
      <c r="A202" s="4">
        <v>200</v>
      </c>
      <c r="B202" s="4">
        <v>2</v>
      </c>
      <c r="C202" s="4">
        <v>2</v>
      </c>
      <c r="D202" s="4">
        <v>2</v>
      </c>
      <c r="E202" s="4">
        <v>1</v>
      </c>
      <c r="F202" s="4">
        <v>1</v>
      </c>
      <c r="G202" s="4">
        <v>1</v>
      </c>
      <c r="H202" s="4">
        <v>1</v>
      </c>
      <c r="I202" s="4">
        <v>1</v>
      </c>
      <c r="J202" s="4">
        <v>1</v>
      </c>
      <c r="K202" s="4">
        <v>1</v>
      </c>
    </row>
    <row r="203" spans="1:11" x14ac:dyDescent="0.2">
      <c r="A203" s="4">
        <v>201</v>
      </c>
      <c r="B203" s="4">
        <v>2</v>
      </c>
      <c r="C203" s="4">
        <v>2</v>
      </c>
      <c r="D203" s="4">
        <v>2</v>
      </c>
      <c r="E203" s="4">
        <v>1</v>
      </c>
      <c r="F203" s="4">
        <v>1</v>
      </c>
      <c r="G203" s="4">
        <v>1</v>
      </c>
      <c r="H203" s="4">
        <v>1</v>
      </c>
      <c r="I203" s="4">
        <v>1</v>
      </c>
      <c r="J203" s="4">
        <v>1</v>
      </c>
      <c r="K203" s="4">
        <v>1</v>
      </c>
    </row>
    <row r="204" spans="1:11" x14ac:dyDescent="0.2">
      <c r="A204" s="4">
        <v>202</v>
      </c>
      <c r="B204" s="4">
        <v>2</v>
      </c>
      <c r="C204" s="4">
        <v>2</v>
      </c>
      <c r="D204" s="4">
        <v>2</v>
      </c>
      <c r="E204" s="4">
        <v>1</v>
      </c>
      <c r="F204" s="4">
        <v>1</v>
      </c>
      <c r="G204" s="4">
        <v>1</v>
      </c>
      <c r="H204" s="4">
        <v>1</v>
      </c>
      <c r="I204" s="4">
        <v>1</v>
      </c>
      <c r="J204" s="4">
        <v>1</v>
      </c>
      <c r="K204" s="4">
        <v>1</v>
      </c>
    </row>
    <row r="205" spans="1:11" x14ac:dyDescent="0.2">
      <c r="A205" s="4">
        <v>203</v>
      </c>
      <c r="B205" s="4">
        <v>2</v>
      </c>
      <c r="C205" s="4">
        <v>2</v>
      </c>
      <c r="D205" s="4">
        <v>1</v>
      </c>
      <c r="E205" s="4">
        <v>1</v>
      </c>
      <c r="F205" s="4">
        <v>1</v>
      </c>
      <c r="G205" s="4">
        <v>1</v>
      </c>
      <c r="H205" s="4">
        <v>1</v>
      </c>
      <c r="I205" s="4">
        <v>1</v>
      </c>
      <c r="J205" s="4">
        <v>1</v>
      </c>
      <c r="K205" s="4">
        <v>1</v>
      </c>
    </row>
    <row r="206" spans="1:11" x14ac:dyDescent="0.2">
      <c r="A206" s="4">
        <v>204</v>
      </c>
      <c r="B206" s="4">
        <v>2</v>
      </c>
      <c r="C206" s="4">
        <v>2</v>
      </c>
      <c r="D206" s="4">
        <v>1</v>
      </c>
      <c r="E206" s="4">
        <v>1</v>
      </c>
      <c r="F206" s="4">
        <v>1</v>
      </c>
      <c r="G206" s="4">
        <v>1</v>
      </c>
      <c r="H206" s="4">
        <v>1</v>
      </c>
      <c r="I206" s="4">
        <v>1</v>
      </c>
      <c r="J206" s="4">
        <v>1</v>
      </c>
      <c r="K206" s="4">
        <v>1</v>
      </c>
    </row>
    <row r="207" spans="1:11" x14ac:dyDescent="0.2">
      <c r="A207" s="4">
        <v>205</v>
      </c>
      <c r="B207" s="4">
        <v>2</v>
      </c>
      <c r="C207" s="4">
        <v>2</v>
      </c>
      <c r="D207" s="4">
        <v>1</v>
      </c>
      <c r="E207" s="4">
        <v>1</v>
      </c>
      <c r="F207" s="4">
        <v>1</v>
      </c>
      <c r="G207" s="4">
        <v>1</v>
      </c>
      <c r="H207" s="4">
        <v>1</v>
      </c>
      <c r="I207" s="4">
        <v>1</v>
      </c>
      <c r="J207" s="4">
        <v>1</v>
      </c>
      <c r="K207" s="4">
        <v>1</v>
      </c>
    </row>
    <row r="208" spans="1:11" x14ac:dyDescent="0.2">
      <c r="A208" s="4">
        <v>206</v>
      </c>
      <c r="B208" s="4">
        <v>2</v>
      </c>
      <c r="C208" s="4">
        <v>1</v>
      </c>
      <c r="D208" s="4">
        <v>1</v>
      </c>
      <c r="E208" s="4">
        <v>1</v>
      </c>
      <c r="F208" s="4">
        <v>1</v>
      </c>
      <c r="G208" s="4">
        <v>1</v>
      </c>
      <c r="H208" s="4">
        <v>1</v>
      </c>
      <c r="I208" s="4">
        <v>1</v>
      </c>
      <c r="J208" s="4">
        <v>1</v>
      </c>
      <c r="K208" s="4">
        <v>1</v>
      </c>
    </row>
    <row r="209" spans="1:11" x14ac:dyDescent="0.2">
      <c r="A209" s="4">
        <v>207</v>
      </c>
      <c r="B209" s="4">
        <v>2</v>
      </c>
      <c r="C209" s="4">
        <v>1</v>
      </c>
      <c r="D209" s="4">
        <v>1</v>
      </c>
      <c r="E209" s="4">
        <v>1</v>
      </c>
      <c r="F209" s="4">
        <v>1</v>
      </c>
      <c r="G209" s="4">
        <v>1</v>
      </c>
      <c r="H209" s="4">
        <v>1</v>
      </c>
      <c r="I209" s="4">
        <v>1</v>
      </c>
      <c r="J209" s="4">
        <v>1</v>
      </c>
      <c r="K209" s="4">
        <v>1</v>
      </c>
    </row>
    <row r="210" spans="1:11" x14ac:dyDescent="0.2">
      <c r="A210" s="4">
        <v>208</v>
      </c>
      <c r="B210" s="4">
        <v>2</v>
      </c>
      <c r="C210" s="4">
        <v>1</v>
      </c>
      <c r="D210" s="4">
        <v>1</v>
      </c>
      <c r="E210" s="4">
        <v>1</v>
      </c>
      <c r="F210" s="4">
        <v>1</v>
      </c>
      <c r="G210" s="4">
        <v>1</v>
      </c>
      <c r="H210" s="4">
        <v>1</v>
      </c>
      <c r="I210" s="4">
        <v>1</v>
      </c>
      <c r="J210" s="4">
        <v>1</v>
      </c>
      <c r="K210" s="4">
        <v>1</v>
      </c>
    </row>
    <row r="211" spans="1:11" x14ac:dyDescent="0.2">
      <c r="A211" s="4">
        <v>209</v>
      </c>
      <c r="B211" s="4">
        <v>2</v>
      </c>
      <c r="C211" s="4">
        <v>1</v>
      </c>
      <c r="D211" s="4">
        <v>1</v>
      </c>
      <c r="E211" s="4">
        <v>1</v>
      </c>
      <c r="F211" s="4">
        <v>1</v>
      </c>
      <c r="G211" s="4">
        <v>1</v>
      </c>
      <c r="H211" s="4">
        <v>1</v>
      </c>
      <c r="I211" s="4">
        <v>1</v>
      </c>
      <c r="J211" s="4">
        <v>1</v>
      </c>
      <c r="K211" s="4">
        <v>1</v>
      </c>
    </row>
    <row r="212" spans="1:11" x14ac:dyDescent="0.2">
      <c r="A212" s="4">
        <v>210</v>
      </c>
      <c r="B212" s="4">
        <v>2</v>
      </c>
      <c r="C212" s="4">
        <v>1</v>
      </c>
      <c r="D212" s="4">
        <v>1</v>
      </c>
      <c r="E212" s="4">
        <v>1</v>
      </c>
      <c r="F212" s="4">
        <v>1</v>
      </c>
      <c r="G212" s="4">
        <v>1</v>
      </c>
      <c r="H212" s="4">
        <v>1</v>
      </c>
      <c r="I212" s="4">
        <v>1</v>
      </c>
      <c r="J212" s="4">
        <v>1</v>
      </c>
      <c r="K212" s="4">
        <v>1</v>
      </c>
    </row>
    <row r="213" spans="1:11" x14ac:dyDescent="0.2">
      <c r="A213" s="4">
        <v>211</v>
      </c>
      <c r="B213" s="4">
        <v>2</v>
      </c>
      <c r="C213" s="4">
        <v>1</v>
      </c>
      <c r="D213" s="4">
        <v>1</v>
      </c>
      <c r="E213" s="4">
        <v>1</v>
      </c>
      <c r="F213" s="4">
        <v>1</v>
      </c>
      <c r="G213" s="4">
        <v>1</v>
      </c>
      <c r="H213" s="4">
        <v>1</v>
      </c>
      <c r="I213" s="4">
        <v>1</v>
      </c>
      <c r="J213" s="4">
        <v>1</v>
      </c>
      <c r="K213" s="4">
        <v>1</v>
      </c>
    </row>
    <row r="214" spans="1:11" x14ac:dyDescent="0.2">
      <c r="A214" s="4">
        <v>212</v>
      </c>
      <c r="B214" s="4">
        <v>2</v>
      </c>
      <c r="C214" s="4">
        <v>1</v>
      </c>
      <c r="D214" s="4">
        <v>1</v>
      </c>
      <c r="E214" s="4">
        <v>1</v>
      </c>
      <c r="F214" s="4">
        <v>1</v>
      </c>
      <c r="G214" s="4">
        <v>1</v>
      </c>
      <c r="H214" s="4">
        <v>1</v>
      </c>
      <c r="I214" s="4">
        <v>1</v>
      </c>
      <c r="J214" s="4">
        <v>1</v>
      </c>
      <c r="K214" s="4">
        <v>1</v>
      </c>
    </row>
    <row r="215" spans="1:11" x14ac:dyDescent="0.2">
      <c r="A215" s="4">
        <v>213</v>
      </c>
      <c r="B215" s="4">
        <v>2</v>
      </c>
      <c r="C215" s="4">
        <v>1</v>
      </c>
      <c r="D215" s="4">
        <v>1</v>
      </c>
      <c r="E215" s="4">
        <v>1</v>
      </c>
      <c r="F215" s="4">
        <v>1</v>
      </c>
      <c r="G215" s="4">
        <v>1</v>
      </c>
      <c r="H215" s="4">
        <v>1</v>
      </c>
      <c r="I215" s="4">
        <v>1</v>
      </c>
      <c r="J215" s="4">
        <v>1</v>
      </c>
      <c r="K215" s="4">
        <v>1</v>
      </c>
    </row>
    <row r="216" spans="1:11" x14ac:dyDescent="0.2">
      <c r="A216" s="4">
        <v>214</v>
      </c>
      <c r="B216" s="4">
        <v>2</v>
      </c>
      <c r="C216" s="4">
        <v>1</v>
      </c>
      <c r="D216" s="4">
        <v>1</v>
      </c>
      <c r="E216" s="4">
        <v>1</v>
      </c>
      <c r="F216" s="4">
        <v>1</v>
      </c>
      <c r="G216" s="4">
        <v>1</v>
      </c>
      <c r="H216" s="4">
        <v>1</v>
      </c>
      <c r="I216" s="4">
        <v>1</v>
      </c>
      <c r="J216" s="4">
        <v>1</v>
      </c>
      <c r="K216" s="4">
        <v>1</v>
      </c>
    </row>
    <row r="217" spans="1:11" x14ac:dyDescent="0.2">
      <c r="A217" s="4">
        <v>215</v>
      </c>
      <c r="B217" s="4">
        <v>1</v>
      </c>
      <c r="C217" s="4">
        <v>1</v>
      </c>
      <c r="D217" s="4">
        <v>1</v>
      </c>
      <c r="E217" s="4">
        <v>1</v>
      </c>
      <c r="F217" s="4">
        <v>1</v>
      </c>
      <c r="G217" s="4">
        <v>1</v>
      </c>
      <c r="H217" s="4">
        <v>1</v>
      </c>
      <c r="I217" s="4">
        <v>1</v>
      </c>
      <c r="J217" s="4">
        <v>1</v>
      </c>
      <c r="K217" s="4">
        <v>1</v>
      </c>
    </row>
    <row r="218" spans="1:11" x14ac:dyDescent="0.2">
      <c r="A218" s="4">
        <v>1000</v>
      </c>
      <c r="B218" s="4">
        <v>1</v>
      </c>
      <c r="C218" s="4">
        <v>1</v>
      </c>
      <c r="D218" s="4">
        <v>1</v>
      </c>
      <c r="E218" s="4">
        <v>1</v>
      </c>
      <c r="F218" s="4">
        <v>1</v>
      </c>
      <c r="G218" s="4">
        <v>1</v>
      </c>
      <c r="H218" s="4">
        <v>1</v>
      </c>
      <c r="I218" s="4">
        <v>1</v>
      </c>
      <c r="J218" s="4">
        <v>1</v>
      </c>
      <c r="K218" s="4">
        <v>1</v>
      </c>
    </row>
  </sheetData>
  <pageMargins left="0.7" right="0.7" top="0.75"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9">
    <tabColor rgb="FF0000FF"/>
  </sheetPr>
  <dimension ref="A1:K18"/>
  <sheetViews>
    <sheetView workbookViewId="0">
      <selection activeCell="L45" sqref="L45"/>
    </sheetView>
  </sheetViews>
  <sheetFormatPr defaultRowHeight="12.75" x14ac:dyDescent="0.2"/>
  <cols>
    <col min="1" max="16384" width="9.140625" style="1"/>
  </cols>
  <sheetData>
    <row r="1" spans="1:11" x14ac:dyDescent="0.2">
      <c r="A1" s="4" t="s">
        <v>51</v>
      </c>
      <c r="B1" s="4" t="s">
        <v>52</v>
      </c>
      <c r="C1" s="4" t="s">
        <v>53</v>
      </c>
      <c r="D1" s="4" t="s">
        <v>54</v>
      </c>
      <c r="E1" s="4" t="s">
        <v>55</v>
      </c>
      <c r="F1" s="4" t="s">
        <v>56</v>
      </c>
      <c r="G1" s="4" t="s">
        <v>57</v>
      </c>
      <c r="H1" s="4" t="s">
        <v>58</v>
      </c>
      <c r="I1" s="4" t="s">
        <v>59</v>
      </c>
      <c r="J1" s="4" t="s">
        <v>60</v>
      </c>
      <c r="K1" s="4" t="s">
        <v>61</v>
      </c>
    </row>
    <row r="2" spans="1:11" x14ac:dyDescent="0.2">
      <c r="A2" s="4">
        <v>0</v>
      </c>
      <c r="B2" s="4">
        <v>3</v>
      </c>
      <c r="C2" s="4">
        <v>3</v>
      </c>
      <c r="D2" s="4">
        <v>3</v>
      </c>
      <c r="E2" s="4">
        <v>3</v>
      </c>
      <c r="F2" s="4">
        <v>3</v>
      </c>
      <c r="G2" s="4">
        <v>3</v>
      </c>
      <c r="H2" s="4">
        <v>3</v>
      </c>
      <c r="I2" s="4">
        <v>3</v>
      </c>
      <c r="J2" s="4">
        <v>3</v>
      </c>
      <c r="K2" s="4">
        <v>3</v>
      </c>
    </row>
    <row r="3" spans="1:11" x14ac:dyDescent="0.2">
      <c r="A3" s="4">
        <v>1</v>
      </c>
      <c r="B3" s="4">
        <v>3</v>
      </c>
      <c r="C3" s="4">
        <v>3</v>
      </c>
      <c r="D3" s="4">
        <v>3</v>
      </c>
      <c r="E3" s="4">
        <v>3</v>
      </c>
      <c r="F3" s="4">
        <v>3</v>
      </c>
      <c r="G3" s="4">
        <v>3</v>
      </c>
      <c r="H3" s="4">
        <v>3</v>
      </c>
      <c r="I3" s="4">
        <v>3</v>
      </c>
      <c r="J3" s="4">
        <v>3</v>
      </c>
      <c r="K3" s="4">
        <v>3</v>
      </c>
    </row>
    <row r="4" spans="1:11" x14ac:dyDescent="0.2">
      <c r="A4" s="4">
        <v>2</v>
      </c>
      <c r="B4" s="4">
        <v>3</v>
      </c>
      <c r="C4" s="4">
        <v>3</v>
      </c>
      <c r="D4" s="4">
        <v>3</v>
      </c>
      <c r="E4" s="4">
        <v>3</v>
      </c>
      <c r="F4" s="4">
        <v>3</v>
      </c>
      <c r="G4" s="4">
        <v>2</v>
      </c>
      <c r="H4" s="4">
        <v>2</v>
      </c>
      <c r="I4" s="4">
        <v>2</v>
      </c>
      <c r="J4" s="4">
        <v>2</v>
      </c>
      <c r="K4" s="4">
        <v>2</v>
      </c>
    </row>
    <row r="5" spans="1:11" x14ac:dyDescent="0.2">
      <c r="A5" s="4">
        <v>3</v>
      </c>
      <c r="B5" s="4">
        <v>3</v>
      </c>
      <c r="C5" s="4">
        <v>3</v>
      </c>
      <c r="D5" s="4">
        <v>3</v>
      </c>
      <c r="E5" s="4">
        <v>3</v>
      </c>
      <c r="F5" s="4">
        <v>3</v>
      </c>
      <c r="G5" s="4">
        <v>2</v>
      </c>
      <c r="H5" s="4">
        <v>2</v>
      </c>
      <c r="I5" s="4">
        <v>1</v>
      </c>
      <c r="J5" s="4">
        <v>1</v>
      </c>
      <c r="K5" s="4">
        <v>1</v>
      </c>
    </row>
    <row r="6" spans="1:11" x14ac:dyDescent="0.2">
      <c r="A6" s="4">
        <v>4</v>
      </c>
      <c r="B6" s="4">
        <v>3</v>
      </c>
      <c r="C6" s="4">
        <v>3</v>
      </c>
      <c r="D6" s="4">
        <v>3</v>
      </c>
      <c r="E6" s="4">
        <v>3</v>
      </c>
      <c r="F6" s="4">
        <v>3</v>
      </c>
      <c r="G6" s="4">
        <v>2</v>
      </c>
      <c r="H6" s="4">
        <v>1</v>
      </c>
      <c r="I6" s="4">
        <v>1</v>
      </c>
      <c r="J6" s="4">
        <v>1</v>
      </c>
      <c r="K6" s="4">
        <v>1</v>
      </c>
    </row>
    <row r="7" spans="1:11" x14ac:dyDescent="0.2">
      <c r="A7" s="4">
        <v>5</v>
      </c>
      <c r="B7" s="4">
        <v>3</v>
      </c>
      <c r="C7" s="4">
        <v>3</v>
      </c>
      <c r="D7" s="4">
        <v>3</v>
      </c>
      <c r="E7" s="4">
        <v>3</v>
      </c>
      <c r="F7" s="4">
        <v>2</v>
      </c>
      <c r="G7" s="4">
        <v>1</v>
      </c>
      <c r="H7" s="4">
        <v>1</v>
      </c>
      <c r="I7" s="4">
        <v>1</v>
      </c>
      <c r="J7" s="4">
        <v>1</v>
      </c>
      <c r="K7" s="4">
        <v>1</v>
      </c>
    </row>
    <row r="8" spans="1:11" x14ac:dyDescent="0.2">
      <c r="A8" s="4">
        <v>6</v>
      </c>
      <c r="B8" s="4">
        <v>3</v>
      </c>
      <c r="C8" s="4">
        <v>3</v>
      </c>
      <c r="D8" s="4">
        <v>3</v>
      </c>
      <c r="E8" s="4">
        <v>2</v>
      </c>
      <c r="F8" s="4">
        <v>2</v>
      </c>
      <c r="G8" s="4">
        <v>1</v>
      </c>
      <c r="H8" s="4">
        <v>1</v>
      </c>
      <c r="I8" s="4">
        <v>1</v>
      </c>
      <c r="J8" s="4">
        <v>1</v>
      </c>
      <c r="K8" s="4">
        <v>1</v>
      </c>
    </row>
    <row r="9" spans="1:11" x14ac:dyDescent="0.2">
      <c r="A9" s="4">
        <v>7</v>
      </c>
      <c r="B9" s="4">
        <v>3</v>
      </c>
      <c r="C9" s="4">
        <v>3</v>
      </c>
      <c r="D9" s="4">
        <v>2</v>
      </c>
      <c r="E9" s="4">
        <v>2</v>
      </c>
      <c r="F9" s="4">
        <v>2</v>
      </c>
      <c r="G9" s="4">
        <v>1</v>
      </c>
      <c r="H9" s="4">
        <v>1</v>
      </c>
      <c r="I9" s="4">
        <v>1</v>
      </c>
      <c r="J9" s="4">
        <v>1</v>
      </c>
      <c r="K9" s="4">
        <v>1</v>
      </c>
    </row>
    <row r="10" spans="1:11" x14ac:dyDescent="0.2">
      <c r="A10" s="4">
        <v>8</v>
      </c>
      <c r="B10" s="4">
        <v>3</v>
      </c>
      <c r="C10" s="4">
        <v>2</v>
      </c>
      <c r="D10" s="4">
        <v>2</v>
      </c>
      <c r="E10" s="4">
        <v>2</v>
      </c>
      <c r="F10" s="4">
        <v>2</v>
      </c>
      <c r="G10" s="4">
        <v>1</v>
      </c>
      <c r="H10" s="4">
        <v>1</v>
      </c>
      <c r="I10" s="4">
        <v>1</v>
      </c>
      <c r="J10" s="4">
        <v>1</v>
      </c>
      <c r="K10" s="4">
        <v>1</v>
      </c>
    </row>
    <row r="11" spans="1:11" x14ac:dyDescent="0.2">
      <c r="A11" s="4">
        <v>9</v>
      </c>
      <c r="B11" s="4">
        <v>3</v>
      </c>
      <c r="C11" s="4">
        <v>2</v>
      </c>
      <c r="D11" s="4">
        <v>2</v>
      </c>
      <c r="E11" s="4">
        <v>2</v>
      </c>
      <c r="F11" s="4">
        <v>1</v>
      </c>
      <c r="G11" s="4">
        <v>1</v>
      </c>
      <c r="H11" s="4">
        <v>1</v>
      </c>
      <c r="I11" s="4">
        <v>1</v>
      </c>
      <c r="J11" s="4">
        <v>1</v>
      </c>
      <c r="K11" s="4">
        <v>1</v>
      </c>
    </row>
    <row r="12" spans="1:11" x14ac:dyDescent="0.2">
      <c r="A12" s="4">
        <v>10</v>
      </c>
      <c r="B12" s="4">
        <v>2</v>
      </c>
      <c r="C12" s="4">
        <v>2</v>
      </c>
      <c r="D12" s="4">
        <v>2</v>
      </c>
      <c r="E12" s="4">
        <v>2</v>
      </c>
      <c r="F12" s="4">
        <v>1</v>
      </c>
      <c r="G12" s="4">
        <v>1</v>
      </c>
      <c r="H12" s="4">
        <v>1</v>
      </c>
      <c r="I12" s="4">
        <v>1</v>
      </c>
      <c r="J12" s="4">
        <v>1</v>
      </c>
      <c r="K12" s="4">
        <v>1</v>
      </c>
    </row>
    <row r="13" spans="1:11" x14ac:dyDescent="0.2">
      <c r="A13" s="4">
        <v>11</v>
      </c>
      <c r="B13" s="4">
        <v>2</v>
      </c>
      <c r="C13" s="4">
        <v>2</v>
      </c>
      <c r="D13" s="4">
        <v>2</v>
      </c>
      <c r="E13" s="4">
        <v>1</v>
      </c>
      <c r="F13" s="4">
        <v>1</v>
      </c>
      <c r="G13" s="4">
        <v>1</v>
      </c>
      <c r="H13" s="4">
        <v>1</v>
      </c>
      <c r="I13" s="4">
        <v>1</v>
      </c>
      <c r="J13" s="4">
        <v>1</v>
      </c>
      <c r="K13" s="4">
        <v>1</v>
      </c>
    </row>
    <row r="14" spans="1:11" x14ac:dyDescent="0.2">
      <c r="A14" s="4">
        <v>12</v>
      </c>
      <c r="B14" s="4">
        <v>2</v>
      </c>
      <c r="C14" s="4">
        <v>2</v>
      </c>
      <c r="D14" s="4">
        <v>1</v>
      </c>
      <c r="E14" s="4">
        <v>1</v>
      </c>
      <c r="F14" s="4">
        <v>1</v>
      </c>
      <c r="G14" s="4">
        <v>1</v>
      </c>
      <c r="H14" s="4">
        <v>1</v>
      </c>
      <c r="I14" s="4">
        <v>1</v>
      </c>
      <c r="J14" s="4">
        <v>1</v>
      </c>
      <c r="K14" s="4">
        <v>1</v>
      </c>
    </row>
    <row r="15" spans="1:11" x14ac:dyDescent="0.2">
      <c r="A15" s="4">
        <v>13</v>
      </c>
      <c r="B15" s="4">
        <v>2</v>
      </c>
      <c r="C15" s="4">
        <v>2</v>
      </c>
      <c r="D15" s="4">
        <v>1</v>
      </c>
      <c r="E15" s="4">
        <v>1</v>
      </c>
      <c r="F15" s="4">
        <v>1</v>
      </c>
      <c r="G15" s="4">
        <v>1</v>
      </c>
      <c r="H15" s="4">
        <v>1</v>
      </c>
      <c r="I15" s="4">
        <v>1</v>
      </c>
      <c r="J15" s="4">
        <v>1</v>
      </c>
      <c r="K15" s="4">
        <v>1</v>
      </c>
    </row>
    <row r="16" spans="1:11" x14ac:dyDescent="0.2">
      <c r="A16" s="4">
        <v>14</v>
      </c>
      <c r="B16" s="4">
        <v>2</v>
      </c>
      <c r="C16" s="4">
        <v>1</v>
      </c>
      <c r="D16" s="4">
        <v>1</v>
      </c>
      <c r="E16" s="4">
        <v>1</v>
      </c>
      <c r="F16" s="4">
        <v>1</v>
      </c>
      <c r="G16" s="4">
        <v>1</v>
      </c>
      <c r="H16" s="4">
        <v>1</v>
      </c>
      <c r="I16" s="4">
        <v>1</v>
      </c>
      <c r="J16" s="4">
        <v>1</v>
      </c>
      <c r="K16" s="4">
        <v>1</v>
      </c>
    </row>
    <row r="17" spans="1:11" x14ac:dyDescent="0.2">
      <c r="A17" s="4">
        <v>15</v>
      </c>
      <c r="B17" s="4">
        <v>1</v>
      </c>
      <c r="C17" s="4">
        <v>1</v>
      </c>
      <c r="D17" s="4">
        <v>1</v>
      </c>
      <c r="E17" s="4">
        <v>1</v>
      </c>
      <c r="F17" s="4">
        <v>1</v>
      </c>
      <c r="G17" s="4">
        <v>1</v>
      </c>
      <c r="H17" s="4">
        <v>1</v>
      </c>
      <c r="I17" s="4">
        <v>1</v>
      </c>
      <c r="J17" s="4">
        <v>1</v>
      </c>
      <c r="K17" s="4">
        <v>1</v>
      </c>
    </row>
    <row r="18" spans="1:11" x14ac:dyDescent="0.2">
      <c r="A18" s="4">
        <v>100</v>
      </c>
      <c r="B18" s="4">
        <v>1</v>
      </c>
      <c r="C18" s="4">
        <v>1</v>
      </c>
      <c r="D18" s="4">
        <v>1</v>
      </c>
      <c r="E18" s="4">
        <v>1</v>
      </c>
      <c r="F18" s="4">
        <v>1</v>
      </c>
      <c r="G18" s="4">
        <v>1</v>
      </c>
      <c r="H18" s="4">
        <v>1</v>
      </c>
      <c r="I18" s="4">
        <v>1</v>
      </c>
      <c r="J18" s="4">
        <v>1</v>
      </c>
      <c r="K18" s="4">
        <v>1</v>
      </c>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1">
    <tabColor rgb="FF000080"/>
  </sheetPr>
  <dimension ref="A1:L8"/>
  <sheetViews>
    <sheetView workbookViewId="0">
      <selection activeCell="A10" sqref="A10"/>
    </sheetView>
  </sheetViews>
  <sheetFormatPr defaultRowHeight="12.75" x14ac:dyDescent="0.2"/>
  <cols>
    <col min="1" max="1" width="9.140625" style="4"/>
    <col min="2" max="11" width="9.140625" style="9"/>
    <col min="12" max="12" width="9.140625" style="16"/>
    <col min="13" max="16384" width="9.140625" style="1"/>
  </cols>
  <sheetData>
    <row r="1" spans="1:12" x14ac:dyDescent="0.2">
      <c r="A1" s="4" t="s">
        <v>74</v>
      </c>
      <c r="B1" s="10" t="s">
        <v>52</v>
      </c>
      <c r="C1" s="10" t="s">
        <v>53</v>
      </c>
      <c r="D1" s="10" t="s">
        <v>54</v>
      </c>
      <c r="E1" s="10" t="s">
        <v>55</v>
      </c>
      <c r="F1" s="10" t="s">
        <v>56</v>
      </c>
      <c r="G1" s="10" t="s">
        <v>57</v>
      </c>
      <c r="H1" s="10" t="s">
        <v>58</v>
      </c>
      <c r="I1" s="10" t="s">
        <v>59</v>
      </c>
      <c r="J1" s="10" t="s">
        <v>60</v>
      </c>
      <c r="K1" s="10" t="s">
        <v>61</v>
      </c>
    </row>
    <row r="2" spans="1:12" x14ac:dyDescent="0.2">
      <c r="A2" s="10" t="s">
        <v>75</v>
      </c>
      <c r="B2" s="10">
        <v>0.15</v>
      </c>
      <c r="C2" s="10">
        <v>0.15</v>
      </c>
      <c r="D2" s="10">
        <v>0.15</v>
      </c>
      <c r="E2" s="10">
        <v>0.15</v>
      </c>
      <c r="F2" s="10">
        <v>0.15</v>
      </c>
      <c r="G2" s="10">
        <v>0.15</v>
      </c>
      <c r="H2" s="10">
        <v>0.15</v>
      </c>
      <c r="I2" s="10">
        <v>0.15</v>
      </c>
      <c r="J2" s="10">
        <v>0.15</v>
      </c>
      <c r="K2" s="10">
        <v>0.15</v>
      </c>
    </row>
    <row r="3" spans="1:12" x14ac:dyDescent="0.2">
      <c r="A3" s="4">
        <v>1</v>
      </c>
      <c r="B3" s="10">
        <v>10</v>
      </c>
      <c r="C3" s="10">
        <v>11</v>
      </c>
      <c r="D3" s="10">
        <v>10</v>
      </c>
      <c r="E3" s="10">
        <v>9</v>
      </c>
      <c r="F3" s="10">
        <v>11</v>
      </c>
      <c r="G3" s="10">
        <v>11</v>
      </c>
      <c r="H3" s="10">
        <v>13</v>
      </c>
      <c r="I3" s="10">
        <v>10</v>
      </c>
      <c r="J3" s="10">
        <v>12</v>
      </c>
      <c r="K3" s="10">
        <v>13</v>
      </c>
      <c r="L3" s="10" t="s">
        <v>76</v>
      </c>
    </row>
    <row r="4" spans="1:12" x14ac:dyDescent="0.2">
      <c r="A4" s="4">
        <v>2</v>
      </c>
      <c r="B4" s="10">
        <v>10</v>
      </c>
      <c r="C4" s="10">
        <v>10</v>
      </c>
      <c r="D4" s="10">
        <v>10</v>
      </c>
      <c r="E4" s="10">
        <v>10</v>
      </c>
      <c r="F4" s="10">
        <v>10</v>
      </c>
      <c r="G4" s="10">
        <v>12</v>
      </c>
      <c r="H4" s="10">
        <v>13</v>
      </c>
      <c r="I4" s="10">
        <v>10</v>
      </c>
      <c r="J4" s="10">
        <v>13</v>
      </c>
      <c r="K4" s="10">
        <v>13</v>
      </c>
      <c r="L4" s="10" t="s">
        <v>77</v>
      </c>
    </row>
    <row r="5" spans="1:12" x14ac:dyDescent="0.2">
      <c r="B5" s="10" t="s">
        <v>52</v>
      </c>
      <c r="C5" s="10" t="s">
        <v>53</v>
      </c>
      <c r="D5" s="10" t="s">
        <v>54</v>
      </c>
      <c r="E5" s="10" t="s">
        <v>55</v>
      </c>
      <c r="F5" s="10" t="s">
        <v>56</v>
      </c>
      <c r="G5" s="10" t="s">
        <v>57</v>
      </c>
      <c r="H5" s="10" t="s">
        <v>58</v>
      </c>
      <c r="I5" s="10" t="s">
        <v>59</v>
      </c>
      <c r="J5" s="10" t="s">
        <v>60</v>
      </c>
      <c r="K5" s="10" t="s">
        <v>61</v>
      </c>
    </row>
    <row r="6" spans="1:12" x14ac:dyDescent="0.2">
      <c r="A6" s="10" t="s">
        <v>75</v>
      </c>
      <c r="B6" s="10">
        <v>0.05</v>
      </c>
      <c r="C6" s="10">
        <v>0.05</v>
      </c>
      <c r="D6" s="10">
        <v>0.05</v>
      </c>
      <c r="E6" s="10">
        <v>0.05</v>
      </c>
      <c r="F6" s="10">
        <v>0.05</v>
      </c>
      <c r="G6" s="10">
        <v>0.05</v>
      </c>
      <c r="H6" s="10">
        <v>0.05</v>
      </c>
      <c r="I6" s="10">
        <v>0.05</v>
      </c>
      <c r="J6" s="10">
        <v>0.05</v>
      </c>
      <c r="K6" s="10">
        <v>0.05</v>
      </c>
    </row>
    <row r="7" spans="1:12" x14ac:dyDescent="0.2">
      <c r="A7" s="4">
        <v>1</v>
      </c>
      <c r="B7" s="10">
        <v>14</v>
      </c>
      <c r="C7" s="10">
        <v>14</v>
      </c>
      <c r="D7" s="10">
        <v>14</v>
      </c>
      <c r="E7" s="10">
        <v>13</v>
      </c>
      <c r="F7" s="10">
        <v>14</v>
      </c>
      <c r="G7" s="10">
        <v>15</v>
      </c>
      <c r="H7" s="10">
        <v>17</v>
      </c>
      <c r="I7" s="10">
        <v>14</v>
      </c>
      <c r="J7" s="10">
        <v>16</v>
      </c>
      <c r="K7" s="10">
        <v>17</v>
      </c>
      <c r="L7" s="10" t="s">
        <v>76</v>
      </c>
    </row>
    <row r="8" spans="1:12" x14ac:dyDescent="0.2">
      <c r="A8" s="4">
        <v>2</v>
      </c>
      <c r="B8" s="10">
        <v>13</v>
      </c>
      <c r="C8" s="10">
        <v>14</v>
      </c>
      <c r="D8" s="10">
        <v>14</v>
      </c>
      <c r="E8" s="10">
        <v>13</v>
      </c>
      <c r="F8" s="10">
        <v>14</v>
      </c>
      <c r="G8" s="10">
        <v>16</v>
      </c>
      <c r="H8" s="10">
        <v>18</v>
      </c>
      <c r="I8" s="10">
        <v>14</v>
      </c>
      <c r="J8" s="10">
        <v>17</v>
      </c>
      <c r="K8" s="10">
        <v>18</v>
      </c>
      <c r="L8" s="10" t="s">
        <v>77</v>
      </c>
    </row>
  </sheetData>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2">
    <tabColor rgb="FF000080"/>
  </sheetPr>
  <dimension ref="A1:C43"/>
  <sheetViews>
    <sheetView workbookViewId="0">
      <selection activeCell="A10" sqref="A10"/>
    </sheetView>
  </sheetViews>
  <sheetFormatPr defaultRowHeight="12.75" x14ac:dyDescent="0.2"/>
  <cols>
    <col min="1" max="3" width="9.140625" style="7"/>
    <col min="4" max="16384" width="9.140625" style="1"/>
  </cols>
  <sheetData>
    <row r="1" spans="1:3" x14ac:dyDescent="0.2">
      <c r="A1" s="10" t="s">
        <v>78</v>
      </c>
      <c r="B1" s="11" t="s">
        <v>79</v>
      </c>
      <c r="C1" s="11" t="s">
        <v>80</v>
      </c>
    </row>
    <row r="2" spans="1:3" x14ac:dyDescent="0.2">
      <c r="A2" s="10">
        <v>0</v>
      </c>
      <c r="B2" s="11">
        <v>5.2</v>
      </c>
      <c r="C2" s="11">
        <v>5.2</v>
      </c>
    </row>
    <row r="3" spans="1:3" x14ac:dyDescent="0.2">
      <c r="A3" s="10">
        <v>1</v>
      </c>
      <c r="B3" s="12">
        <v>48.8</v>
      </c>
      <c r="C3" s="12">
        <v>46</v>
      </c>
    </row>
    <row r="4" spans="1:3" x14ac:dyDescent="0.2">
      <c r="A4" s="10">
        <v>2</v>
      </c>
      <c r="B4" s="12">
        <v>47</v>
      </c>
      <c r="C4" s="12">
        <v>44</v>
      </c>
    </row>
    <row r="5" spans="1:3" x14ac:dyDescent="0.2">
      <c r="A5" s="10">
        <v>3</v>
      </c>
      <c r="B5" s="12">
        <v>42.3</v>
      </c>
      <c r="C5" s="12">
        <v>39.299999999999997</v>
      </c>
    </row>
    <row r="6" spans="1:3" x14ac:dyDescent="0.2">
      <c r="A6" s="10">
        <v>4</v>
      </c>
      <c r="B6" s="12">
        <v>40.299999999999997</v>
      </c>
      <c r="C6" s="12">
        <v>37.799999999999997</v>
      </c>
    </row>
    <row r="7" spans="1:3" x14ac:dyDescent="0.2">
      <c r="A7" s="10">
        <v>5</v>
      </c>
      <c r="B7" s="12">
        <v>35</v>
      </c>
      <c r="C7" s="12">
        <v>32.799999999999997</v>
      </c>
    </row>
    <row r="8" spans="1:3" x14ac:dyDescent="0.2">
      <c r="A8" s="10">
        <v>6</v>
      </c>
      <c r="B8" s="12">
        <v>34.700000000000003</v>
      </c>
      <c r="C8" s="12">
        <v>32</v>
      </c>
    </row>
    <row r="9" spans="1:3" x14ac:dyDescent="0.2">
      <c r="A9" s="10">
        <v>7</v>
      </c>
      <c r="B9" s="12">
        <v>30.7</v>
      </c>
      <c r="C9" s="12">
        <v>27.8</v>
      </c>
    </row>
    <row r="10" spans="1:3" x14ac:dyDescent="0.2">
      <c r="A10" s="10">
        <v>8</v>
      </c>
      <c r="B10" s="12">
        <v>30</v>
      </c>
      <c r="C10" s="12">
        <v>27.5</v>
      </c>
    </row>
    <row r="11" spans="1:3" x14ac:dyDescent="0.2">
      <c r="A11" s="10">
        <v>9</v>
      </c>
      <c r="B11" s="12">
        <v>26.8</v>
      </c>
      <c r="C11" s="12">
        <v>22.5</v>
      </c>
    </row>
    <row r="12" spans="1:3" x14ac:dyDescent="0.2">
      <c r="A12" s="10">
        <v>10</v>
      </c>
      <c r="B12" s="12">
        <v>25</v>
      </c>
      <c r="C12" s="12">
        <v>21.8</v>
      </c>
    </row>
    <row r="13" spans="1:3" x14ac:dyDescent="0.2">
      <c r="A13" s="10">
        <v>11</v>
      </c>
      <c r="B13" s="12">
        <v>21.7</v>
      </c>
      <c r="C13" s="12">
        <v>18.8</v>
      </c>
    </row>
    <row r="14" spans="1:3" x14ac:dyDescent="0.2">
      <c r="A14" s="10">
        <v>12</v>
      </c>
      <c r="B14" s="12">
        <v>20.7</v>
      </c>
      <c r="C14" s="12">
        <v>17.7</v>
      </c>
    </row>
    <row r="15" spans="1:3" x14ac:dyDescent="0.2">
      <c r="A15" s="10">
        <v>13</v>
      </c>
      <c r="B15" s="12">
        <v>16.5</v>
      </c>
      <c r="C15" s="12">
        <v>15.2</v>
      </c>
    </row>
    <row r="16" spans="1:3" x14ac:dyDescent="0.2">
      <c r="A16" s="10">
        <v>14</v>
      </c>
      <c r="B16" s="12">
        <v>15.8</v>
      </c>
      <c r="C16" s="12">
        <v>14.2</v>
      </c>
    </row>
    <row r="17" spans="1:3" x14ac:dyDescent="0.2">
      <c r="A17" s="10">
        <v>15</v>
      </c>
      <c r="B17" s="12">
        <v>12.7</v>
      </c>
      <c r="C17" s="12">
        <v>12.5</v>
      </c>
    </row>
    <row r="18" spans="1:3" x14ac:dyDescent="0.2">
      <c r="A18" s="10">
        <v>16</v>
      </c>
      <c r="B18" s="12">
        <v>12.2</v>
      </c>
      <c r="C18" s="12">
        <v>11.7</v>
      </c>
    </row>
    <row r="19" spans="1:3" x14ac:dyDescent="0.2">
      <c r="A19" s="10">
        <v>17</v>
      </c>
      <c r="B19" s="12">
        <v>10.199999999999999</v>
      </c>
      <c r="C19" s="12">
        <v>9.8000000000000007</v>
      </c>
    </row>
    <row r="20" spans="1:3" x14ac:dyDescent="0.2">
      <c r="A20" s="10">
        <v>18</v>
      </c>
      <c r="B20" s="12">
        <v>9</v>
      </c>
      <c r="C20" s="12">
        <v>9.5</v>
      </c>
    </row>
    <row r="21" spans="1:3" x14ac:dyDescent="0.2">
      <c r="A21" s="10">
        <v>19</v>
      </c>
      <c r="B21" s="12">
        <v>6.2</v>
      </c>
      <c r="C21" s="12">
        <v>7.7</v>
      </c>
    </row>
    <row r="22" spans="1:3" x14ac:dyDescent="0.2">
      <c r="A22" s="10">
        <v>20</v>
      </c>
      <c r="B22" s="12">
        <v>5.7</v>
      </c>
      <c r="C22" s="12">
        <v>7.5</v>
      </c>
    </row>
    <row r="23" spans="1:3" x14ac:dyDescent="0.2">
      <c r="A23" s="10">
        <v>21</v>
      </c>
      <c r="B23" s="12">
        <v>5</v>
      </c>
      <c r="C23" s="12">
        <v>5.7</v>
      </c>
    </row>
    <row r="24" spans="1:3" x14ac:dyDescent="0.2">
      <c r="A24" s="10">
        <v>22</v>
      </c>
      <c r="B24" s="12">
        <v>5</v>
      </c>
      <c r="C24" s="12">
        <v>5.2</v>
      </c>
    </row>
    <row r="25" spans="1:3" x14ac:dyDescent="0.2">
      <c r="A25" s="10">
        <v>23</v>
      </c>
      <c r="B25" s="12">
        <v>4.5</v>
      </c>
      <c r="C25" s="12">
        <v>3.5</v>
      </c>
    </row>
    <row r="26" spans="1:3" x14ac:dyDescent="0.2">
      <c r="A26" s="10">
        <v>24</v>
      </c>
      <c r="B26" s="12">
        <v>4</v>
      </c>
      <c r="C26" s="12">
        <v>3.2</v>
      </c>
    </row>
    <row r="27" spans="1:3" x14ac:dyDescent="0.2">
      <c r="A27" s="10">
        <v>25</v>
      </c>
      <c r="B27" s="12">
        <v>3.2</v>
      </c>
      <c r="C27" s="12">
        <v>2.2999999999999998</v>
      </c>
    </row>
    <row r="28" spans="1:3" x14ac:dyDescent="0.2">
      <c r="A28" s="10">
        <v>26</v>
      </c>
      <c r="B28" s="12">
        <v>2.8</v>
      </c>
      <c r="C28" s="12">
        <v>2.2000000000000002</v>
      </c>
    </row>
    <row r="29" spans="1:3" x14ac:dyDescent="0.2">
      <c r="A29" s="10">
        <v>27</v>
      </c>
      <c r="B29" s="12">
        <v>1.2</v>
      </c>
      <c r="C29" s="12">
        <v>1.3</v>
      </c>
    </row>
    <row r="30" spans="1:3" x14ac:dyDescent="0.2">
      <c r="A30" s="10">
        <v>28</v>
      </c>
      <c r="B30" s="12">
        <v>1.2</v>
      </c>
      <c r="C30" s="12">
        <v>1.3</v>
      </c>
    </row>
    <row r="31" spans="1:3" x14ac:dyDescent="0.2">
      <c r="A31" s="10">
        <v>29</v>
      </c>
      <c r="B31" s="12">
        <v>1</v>
      </c>
      <c r="C31" s="12">
        <v>1</v>
      </c>
    </row>
    <row r="32" spans="1:3" x14ac:dyDescent="0.2">
      <c r="A32" s="10">
        <v>30</v>
      </c>
      <c r="B32" s="12">
        <v>0.8</v>
      </c>
      <c r="C32" s="12">
        <v>0.7</v>
      </c>
    </row>
    <row r="33" spans="1:3" x14ac:dyDescent="0.2">
      <c r="A33" s="10">
        <v>31</v>
      </c>
      <c r="B33" s="12">
        <v>0.7</v>
      </c>
      <c r="C33" s="12">
        <v>0.5</v>
      </c>
    </row>
    <row r="34" spans="1:3" x14ac:dyDescent="0.2">
      <c r="A34" s="10">
        <v>32</v>
      </c>
      <c r="B34" s="12">
        <v>0.7</v>
      </c>
      <c r="C34" s="12">
        <v>0.5</v>
      </c>
    </row>
    <row r="35" spans="1:3" x14ac:dyDescent="0.2">
      <c r="A35" s="10">
        <v>33</v>
      </c>
      <c r="B35" s="12">
        <v>0.2</v>
      </c>
      <c r="C35" s="12">
        <v>0.2</v>
      </c>
    </row>
    <row r="36" spans="1:3" x14ac:dyDescent="0.2">
      <c r="A36" s="10">
        <v>34</v>
      </c>
      <c r="B36" s="12">
        <v>0.2</v>
      </c>
      <c r="C36" s="11">
        <v>0.2</v>
      </c>
    </row>
    <row r="37" spans="1:3" x14ac:dyDescent="0.2">
      <c r="A37" s="10">
        <v>35</v>
      </c>
      <c r="B37" s="12">
        <v>0.2</v>
      </c>
      <c r="C37" s="11">
        <v>0</v>
      </c>
    </row>
    <row r="38" spans="1:3" x14ac:dyDescent="0.2">
      <c r="A38" s="10">
        <v>36</v>
      </c>
      <c r="B38" s="11">
        <v>0</v>
      </c>
      <c r="C38" s="11">
        <v>0</v>
      </c>
    </row>
    <row r="39" spans="1:3" x14ac:dyDescent="0.2">
      <c r="A39" s="10">
        <v>37</v>
      </c>
      <c r="B39" s="11">
        <v>0</v>
      </c>
      <c r="C39" s="11">
        <v>0</v>
      </c>
    </row>
    <row r="40" spans="1:3" x14ac:dyDescent="0.2">
      <c r="A40" s="10">
        <v>38</v>
      </c>
      <c r="B40" s="11">
        <v>0</v>
      </c>
      <c r="C40" s="11">
        <v>0</v>
      </c>
    </row>
    <row r="41" spans="1:3" x14ac:dyDescent="0.2">
      <c r="A41" s="10">
        <v>39</v>
      </c>
      <c r="B41" s="11">
        <v>0</v>
      </c>
      <c r="C41" s="11">
        <v>0</v>
      </c>
    </row>
    <row r="42" spans="1:3" x14ac:dyDescent="0.2">
      <c r="A42" s="10">
        <v>40</v>
      </c>
      <c r="B42" s="11">
        <v>0</v>
      </c>
      <c r="C42" s="11">
        <v>0</v>
      </c>
    </row>
    <row r="43" spans="1:3" x14ac:dyDescent="0.2">
      <c r="A43" s="13">
        <v>100</v>
      </c>
      <c r="B43" s="14">
        <v>0</v>
      </c>
      <c r="C43" s="14">
        <v>0</v>
      </c>
    </row>
  </sheetData>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3">
    <tabColor rgb="FF000080"/>
  </sheetPr>
  <dimension ref="A1:C43"/>
  <sheetViews>
    <sheetView workbookViewId="0">
      <selection activeCell="A10" sqref="A10"/>
    </sheetView>
  </sheetViews>
  <sheetFormatPr defaultRowHeight="12.75" x14ac:dyDescent="0.2"/>
  <cols>
    <col min="1" max="3" width="9.140625" style="7"/>
    <col min="4" max="16384" width="9.140625" style="1"/>
  </cols>
  <sheetData>
    <row r="1" spans="1:3" x14ac:dyDescent="0.2">
      <c r="A1" s="10" t="s">
        <v>78</v>
      </c>
      <c r="B1" s="11" t="s">
        <v>79</v>
      </c>
      <c r="C1" s="11" t="s">
        <v>80</v>
      </c>
    </row>
    <row r="2" spans="1:3" x14ac:dyDescent="0.2">
      <c r="A2" s="10">
        <v>0</v>
      </c>
      <c r="B2" s="11">
        <v>2.8</v>
      </c>
      <c r="C2" s="11">
        <v>2.8</v>
      </c>
    </row>
    <row r="3" spans="1:3" x14ac:dyDescent="0.2">
      <c r="A3" s="10">
        <v>1</v>
      </c>
      <c r="B3" s="12">
        <v>48.2</v>
      </c>
      <c r="C3" s="12">
        <v>49</v>
      </c>
    </row>
    <row r="4" spans="1:3" x14ac:dyDescent="0.2">
      <c r="A4" s="10">
        <v>2</v>
      </c>
      <c r="B4" s="12">
        <v>42.8</v>
      </c>
      <c r="C4" s="12">
        <v>45.1</v>
      </c>
    </row>
    <row r="5" spans="1:3" x14ac:dyDescent="0.2">
      <c r="A5" s="10">
        <v>3</v>
      </c>
      <c r="B5" s="12">
        <v>38.299999999999997</v>
      </c>
      <c r="C5" s="12">
        <v>42</v>
      </c>
    </row>
    <row r="6" spans="1:3" x14ac:dyDescent="0.2">
      <c r="A6" s="10">
        <v>4</v>
      </c>
      <c r="B6" s="12">
        <v>34.1</v>
      </c>
      <c r="C6" s="12">
        <v>39.200000000000003</v>
      </c>
    </row>
    <row r="7" spans="1:3" x14ac:dyDescent="0.2">
      <c r="A7" s="10">
        <v>5</v>
      </c>
      <c r="B7" s="12">
        <v>31.8</v>
      </c>
      <c r="C7" s="12">
        <v>36.299999999999997</v>
      </c>
    </row>
    <row r="8" spans="1:3" x14ac:dyDescent="0.2">
      <c r="A8" s="10">
        <v>6</v>
      </c>
      <c r="B8" s="12">
        <v>28.5</v>
      </c>
      <c r="C8" s="12">
        <v>33</v>
      </c>
    </row>
    <row r="9" spans="1:3" x14ac:dyDescent="0.2">
      <c r="A9" s="10">
        <v>7</v>
      </c>
      <c r="B9" s="12">
        <v>27.3</v>
      </c>
      <c r="C9" s="12">
        <v>29.6</v>
      </c>
    </row>
    <row r="10" spans="1:3" x14ac:dyDescent="0.2">
      <c r="A10" s="10">
        <v>8</v>
      </c>
      <c r="B10" s="12">
        <v>24.2</v>
      </c>
      <c r="C10" s="12">
        <v>25.4</v>
      </c>
    </row>
    <row r="11" spans="1:3" x14ac:dyDescent="0.2">
      <c r="A11" s="10">
        <v>9</v>
      </c>
      <c r="B11" s="12">
        <v>21.7</v>
      </c>
      <c r="C11" s="12">
        <v>23.4</v>
      </c>
    </row>
    <row r="12" spans="1:3" x14ac:dyDescent="0.2">
      <c r="A12" s="10">
        <v>10</v>
      </c>
      <c r="B12" s="12">
        <v>18</v>
      </c>
      <c r="C12" s="12">
        <v>20.6</v>
      </c>
    </row>
    <row r="13" spans="1:3" x14ac:dyDescent="0.2">
      <c r="A13" s="10">
        <v>11</v>
      </c>
      <c r="B13" s="12">
        <v>16.3</v>
      </c>
      <c r="C13" s="12">
        <v>18</v>
      </c>
    </row>
    <row r="14" spans="1:3" x14ac:dyDescent="0.2">
      <c r="A14" s="10">
        <v>12</v>
      </c>
      <c r="B14" s="12">
        <v>14.9</v>
      </c>
      <c r="C14" s="12">
        <v>15.5</v>
      </c>
    </row>
    <row r="15" spans="1:3" x14ac:dyDescent="0.2">
      <c r="A15" s="10">
        <v>13</v>
      </c>
      <c r="B15" s="12">
        <v>12.1</v>
      </c>
      <c r="C15" s="12">
        <v>13.2</v>
      </c>
    </row>
    <row r="16" spans="1:3" x14ac:dyDescent="0.2">
      <c r="A16" s="10">
        <v>14</v>
      </c>
      <c r="B16" s="12">
        <v>11.8</v>
      </c>
      <c r="C16" s="12">
        <v>11.8</v>
      </c>
    </row>
    <row r="17" spans="1:3" x14ac:dyDescent="0.2">
      <c r="A17" s="10">
        <v>15</v>
      </c>
      <c r="B17" s="12">
        <v>11</v>
      </c>
      <c r="C17" s="12">
        <v>10.4</v>
      </c>
    </row>
    <row r="18" spans="1:3" x14ac:dyDescent="0.2">
      <c r="A18" s="10">
        <v>16</v>
      </c>
      <c r="B18" s="12">
        <v>9.6</v>
      </c>
      <c r="C18" s="12">
        <v>9.6</v>
      </c>
    </row>
    <row r="19" spans="1:3" x14ac:dyDescent="0.2">
      <c r="A19" s="10">
        <v>17</v>
      </c>
      <c r="B19" s="12">
        <v>9</v>
      </c>
      <c r="C19" s="12">
        <v>8.5</v>
      </c>
    </row>
    <row r="20" spans="1:3" x14ac:dyDescent="0.2">
      <c r="A20" s="10">
        <v>18</v>
      </c>
      <c r="B20" s="12">
        <v>8.1999999999999993</v>
      </c>
      <c r="C20" s="12">
        <v>5.6</v>
      </c>
    </row>
    <row r="21" spans="1:3" x14ac:dyDescent="0.2">
      <c r="A21" s="10">
        <v>19</v>
      </c>
      <c r="B21" s="12">
        <v>6.2</v>
      </c>
      <c r="C21" s="12">
        <v>4.8</v>
      </c>
    </row>
    <row r="22" spans="1:3" x14ac:dyDescent="0.2">
      <c r="A22" s="10">
        <v>20</v>
      </c>
      <c r="B22" s="12">
        <v>5.6</v>
      </c>
      <c r="C22" s="12">
        <v>4.2</v>
      </c>
    </row>
    <row r="23" spans="1:3" x14ac:dyDescent="0.2">
      <c r="A23" s="10">
        <v>21</v>
      </c>
      <c r="B23" s="12">
        <v>4.8</v>
      </c>
      <c r="C23" s="12">
        <v>3.9</v>
      </c>
    </row>
    <row r="24" spans="1:3" x14ac:dyDescent="0.2">
      <c r="A24" s="10">
        <v>22</v>
      </c>
      <c r="B24" s="12">
        <v>4.2</v>
      </c>
      <c r="C24" s="12">
        <v>3.9</v>
      </c>
    </row>
    <row r="25" spans="1:3" x14ac:dyDescent="0.2">
      <c r="A25" s="10">
        <v>23</v>
      </c>
      <c r="B25" s="12">
        <v>3.9</v>
      </c>
      <c r="C25" s="12">
        <v>3.7</v>
      </c>
    </row>
    <row r="26" spans="1:3" x14ac:dyDescent="0.2">
      <c r="A26" s="10">
        <v>24</v>
      </c>
      <c r="B26" s="12">
        <v>3.7</v>
      </c>
      <c r="C26" s="12">
        <v>2.2999999999999998</v>
      </c>
    </row>
    <row r="27" spans="1:3" x14ac:dyDescent="0.2">
      <c r="A27" s="10">
        <v>25</v>
      </c>
      <c r="B27" s="12">
        <v>3.4</v>
      </c>
      <c r="C27" s="12">
        <v>2.2999999999999998</v>
      </c>
    </row>
    <row r="28" spans="1:3" x14ac:dyDescent="0.2">
      <c r="A28" s="10">
        <v>26</v>
      </c>
      <c r="B28" s="12">
        <v>2</v>
      </c>
      <c r="C28" s="12">
        <v>1.4</v>
      </c>
    </row>
    <row r="29" spans="1:3" x14ac:dyDescent="0.2">
      <c r="A29" s="10">
        <v>27</v>
      </c>
      <c r="B29" s="12">
        <v>1.7</v>
      </c>
      <c r="C29" s="12">
        <v>1.4</v>
      </c>
    </row>
    <row r="30" spans="1:3" x14ac:dyDescent="0.2">
      <c r="A30" s="10">
        <v>28</v>
      </c>
      <c r="B30" s="12">
        <v>1.4</v>
      </c>
      <c r="C30" s="12">
        <v>1.4</v>
      </c>
    </row>
    <row r="31" spans="1:3" x14ac:dyDescent="0.2">
      <c r="A31" s="10">
        <v>29</v>
      </c>
      <c r="B31" s="12">
        <v>1.4</v>
      </c>
      <c r="C31" s="12">
        <v>1.4</v>
      </c>
    </row>
    <row r="32" spans="1:3" x14ac:dyDescent="0.2">
      <c r="A32" s="10">
        <v>30</v>
      </c>
      <c r="B32" s="12">
        <v>1.1000000000000001</v>
      </c>
      <c r="C32" s="12">
        <v>1.4</v>
      </c>
    </row>
    <row r="33" spans="1:3" x14ac:dyDescent="0.2">
      <c r="A33" s="10">
        <v>31</v>
      </c>
      <c r="B33" s="12">
        <v>1.1000000000000001</v>
      </c>
      <c r="C33" s="12">
        <v>1.1000000000000001</v>
      </c>
    </row>
    <row r="34" spans="1:3" x14ac:dyDescent="0.2">
      <c r="A34" s="10">
        <v>32</v>
      </c>
      <c r="B34" s="12">
        <v>0.6</v>
      </c>
      <c r="C34" s="12">
        <v>0.8</v>
      </c>
    </row>
    <row r="35" spans="1:3" x14ac:dyDescent="0.2">
      <c r="A35" s="10">
        <v>33</v>
      </c>
      <c r="B35" s="12">
        <v>0.6</v>
      </c>
      <c r="C35" s="12">
        <v>0.6</v>
      </c>
    </row>
    <row r="36" spans="1:3" x14ac:dyDescent="0.2">
      <c r="A36" s="10">
        <v>34</v>
      </c>
      <c r="B36" s="12">
        <v>0.6</v>
      </c>
      <c r="C36" s="11">
        <v>0.3</v>
      </c>
    </row>
    <row r="37" spans="1:3" x14ac:dyDescent="0.2">
      <c r="A37" s="10">
        <v>35</v>
      </c>
      <c r="B37" s="12">
        <v>0.6</v>
      </c>
      <c r="C37" s="11">
        <v>0.3</v>
      </c>
    </row>
    <row r="38" spans="1:3" x14ac:dyDescent="0.2">
      <c r="A38" s="10">
        <v>36</v>
      </c>
      <c r="B38" s="12">
        <v>0.6</v>
      </c>
      <c r="C38" s="11">
        <v>0.3</v>
      </c>
    </row>
    <row r="39" spans="1:3" x14ac:dyDescent="0.2">
      <c r="A39" s="10">
        <v>37</v>
      </c>
      <c r="B39" s="12">
        <v>0.6</v>
      </c>
      <c r="C39" s="11">
        <v>0</v>
      </c>
    </row>
    <row r="40" spans="1:3" x14ac:dyDescent="0.2">
      <c r="A40" s="10">
        <v>38</v>
      </c>
      <c r="B40" s="11">
        <v>0.3</v>
      </c>
      <c r="C40" s="11">
        <v>0</v>
      </c>
    </row>
    <row r="41" spans="1:3" x14ac:dyDescent="0.2">
      <c r="A41" s="10">
        <v>39</v>
      </c>
      <c r="B41" s="11">
        <v>0.3</v>
      </c>
      <c r="C41" s="11">
        <v>0</v>
      </c>
    </row>
    <row r="42" spans="1:3" x14ac:dyDescent="0.2">
      <c r="A42" s="10">
        <v>40</v>
      </c>
      <c r="B42" s="11">
        <v>0.3</v>
      </c>
      <c r="C42" s="11">
        <v>0</v>
      </c>
    </row>
    <row r="43" spans="1:3" x14ac:dyDescent="0.2">
      <c r="A43" s="13">
        <v>100</v>
      </c>
      <c r="B43" s="14">
        <v>0.3</v>
      </c>
      <c r="C43" s="14">
        <v>0</v>
      </c>
    </row>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4">
    <tabColor rgb="FF000080"/>
  </sheetPr>
  <dimension ref="A1:C43"/>
  <sheetViews>
    <sheetView workbookViewId="0">
      <selection activeCell="A10" sqref="A10"/>
    </sheetView>
  </sheetViews>
  <sheetFormatPr defaultRowHeight="12.75" x14ac:dyDescent="0.2"/>
  <cols>
    <col min="1" max="3" width="9.140625" style="7"/>
    <col min="4" max="16384" width="9.140625" style="1"/>
  </cols>
  <sheetData>
    <row r="1" spans="1:3" x14ac:dyDescent="0.2">
      <c r="A1" s="10" t="s">
        <v>78</v>
      </c>
      <c r="B1" s="11" t="s">
        <v>79</v>
      </c>
      <c r="C1" s="11" t="s">
        <v>80</v>
      </c>
    </row>
    <row r="2" spans="1:3" x14ac:dyDescent="0.2">
      <c r="A2" s="10">
        <v>0</v>
      </c>
      <c r="B2" s="11">
        <v>2.9</v>
      </c>
      <c r="C2" s="11">
        <v>2.9</v>
      </c>
    </row>
    <row r="3" spans="1:3" x14ac:dyDescent="0.2">
      <c r="A3" s="10">
        <v>1</v>
      </c>
      <c r="B3" s="12">
        <v>47.1</v>
      </c>
      <c r="C3" s="12">
        <v>50</v>
      </c>
    </row>
    <row r="4" spans="1:3" x14ac:dyDescent="0.2">
      <c r="A4" s="10">
        <v>2</v>
      </c>
      <c r="B4" s="12">
        <v>45.5</v>
      </c>
      <c r="C4" s="12">
        <v>48.3</v>
      </c>
    </row>
    <row r="5" spans="1:3" x14ac:dyDescent="0.2">
      <c r="A5" s="10">
        <v>3</v>
      </c>
      <c r="B5" s="12">
        <v>42.1</v>
      </c>
      <c r="C5" s="12">
        <v>47.5</v>
      </c>
    </row>
    <row r="6" spans="1:3" x14ac:dyDescent="0.2">
      <c r="A6" s="10">
        <v>4</v>
      </c>
      <c r="B6" s="12">
        <v>39.299999999999997</v>
      </c>
      <c r="C6" s="12">
        <v>46.3</v>
      </c>
    </row>
    <row r="7" spans="1:3" x14ac:dyDescent="0.2">
      <c r="A7" s="10">
        <v>5</v>
      </c>
      <c r="B7" s="12">
        <v>36.4</v>
      </c>
      <c r="C7" s="12">
        <v>41.7</v>
      </c>
    </row>
    <row r="8" spans="1:3" x14ac:dyDescent="0.2">
      <c r="A8" s="10">
        <v>6</v>
      </c>
      <c r="B8" s="12">
        <v>34.700000000000003</v>
      </c>
      <c r="C8" s="12">
        <v>40.9</v>
      </c>
    </row>
    <row r="9" spans="1:3" x14ac:dyDescent="0.2">
      <c r="A9" s="10">
        <v>7</v>
      </c>
      <c r="B9" s="12">
        <v>30.6</v>
      </c>
      <c r="C9" s="12">
        <v>34.299999999999997</v>
      </c>
    </row>
    <row r="10" spans="1:3" x14ac:dyDescent="0.2">
      <c r="A10" s="10">
        <v>8</v>
      </c>
      <c r="B10" s="12">
        <v>28.9</v>
      </c>
      <c r="C10" s="12">
        <v>31.8</v>
      </c>
    </row>
    <row r="11" spans="1:3" x14ac:dyDescent="0.2">
      <c r="A11" s="10">
        <v>9</v>
      </c>
      <c r="B11" s="12">
        <v>24.4</v>
      </c>
      <c r="C11" s="12">
        <v>27.7</v>
      </c>
    </row>
    <row r="12" spans="1:3" x14ac:dyDescent="0.2">
      <c r="A12" s="10">
        <v>10</v>
      </c>
      <c r="B12" s="12">
        <v>20.7</v>
      </c>
      <c r="C12" s="12">
        <v>24.4</v>
      </c>
    </row>
    <row r="13" spans="1:3" x14ac:dyDescent="0.2">
      <c r="A13" s="10">
        <v>11</v>
      </c>
      <c r="B13" s="12">
        <v>18.600000000000001</v>
      </c>
      <c r="C13" s="12">
        <v>18.2</v>
      </c>
    </row>
    <row r="14" spans="1:3" x14ac:dyDescent="0.2">
      <c r="A14" s="10">
        <v>12</v>
      </c>
      <c r="B14" s="12">
        <v>17.8</v>
      </c>
      <c r="C14" s="12">
        <v>17.399999999999999</v>
      </c>
    </row>
    <row r="15" spans="1:3" x14ac:dyDescent="0.2">
      <c r="A15" s="10">
        <v>13</v>
      </c>
      <c r="B15" s="12">
        <v>16.100000000000001</v>
      </c>
      <c r="C15" s="12">
        <v>16.100000000000001</v>
      </c>
    </row>
    <row r="16" spans="1:3" x14ac:dyDescent="0.2">
      <c r="A16" s="10">
        <v>14</v>
      </c>
      <c r="B16" s="12">
        <v>14.5</v>
      </c>
      <c r="C16" s="12">
        <v>14</v>
      </c>
    </row>
    <row r="17" spans="1:3" x14ac:dyDescent="0.2">
      <c r="A17" s="10">
        <v>15</v>
      </c>
      <c r="B17" s="12">
        <v>12</v>
      </c>
      <c r="C17" s="12">
        <v>11.2</v>
      </c>
    </row>
    <row r="18" spans="1:3" x14ac:dyDescent="0.2">
      <c r="A18" s="10">
        <v>16</v>
      </c>
      <c r="B18" s="12">
        <v>9.9</v>
      </c>
      <c r="C18" s="12">
        <v>9.9</v>
      </c>
    </row>
    <row r="19" spans="1:3" x14ac:dyDescent="0.2">
      <c r="A19" s="10">
        <v>17</v>
      </c>
      <c r="B19" s="12">
        <v>8.6999999999999993</v>
      </c>
      <c r="C19" s="12">
        <v>7.4</v>
      </c>
    </row>
    <row r="20" spans="1:3" x14ac:dyDescent="0.2">
      <c r="A20" s="10">
        <v>18</v>
      </c>
      <c r="B20" s="12">
        <v>8.3000000000000007</v>
      </c>
      <c r="C20" s="12">
        <v>7.4</v>
      </c>
    </row>
    <row r="21" spans="1:3" x14ac:dyDescent="0.2">
      <c r="A21" s="10">
        <v>19</v>
      </c>
      <c r="B21" s="12">
        <v>6.2</v>
      </c>
      <c r="C21" s="12">
        <v>6.2</v>
      </c>
    </row>
    <row r="22" spans="1:3" x14ac:dyDescent="0.2">
      <c r="A22" s="10">
        <v>20</v>
      </c>
      <c r="B22" s="12">
        <v>5.8</v>
      </c>
      <c r="C22" s="12">
        <v>5.8</v>
      </c>
    </row>
    <row r="23" spans="1:3" x14ac:dyDescent="0.2">
      <c r="A23" s="10">
        <v>21</v>
      </c>
      <c r="B23" s="12">
        <v>4.5</v>
      </c>
      <c r="C23" s="12">
        <v>5.4</v>
      </c>
    </row>
    <row r="24" spans="1:3" x14ac:dyDescent="0.2">
      <c r="A24" s="10">
        <v>22</v>
      </c>
      <c r="B24" s="12">
        <v>4.5</v>
      </c>
      <c r="C24" s="12">
        <v>4.5</v>
      </c>
    </row>
    <row r="25" spans="1:3" x14ac:dyDescent="0.2">
      <c r="A25" s="10">
        <v>23</v>
      </c>
      <c r="B25" s="12">
        <v>4.0999999999999996</v>
      </c>
      <c r="C25" s="12">
        <v>4.0999999999999996</v>
      </c>
    </row>
    <row r="26" spans="1:3" x14ac:dyDescent="0.2">
      <c r="A26" s="10">
        <v>24</v>
      </c>
      <c r="B26" s="12">
        <v>2.9</v>
      </c>
      <c r="C26" s="12">
        <v>3.7</v>
      </c>
    </row>
    <row r="27" spans="1:3" x14ac:dyDescent="0.2">
      <c r="A27" s="10">
        <v>25</v>
      </c>
      <c r="B27" s="12">
        <v>2.5</v>
      </c>
      <c r="C27" s="12">
        <v>2.5</v>
      </c>
    </row>
    <row r="28" spans="1:3" x14ac:dyDescent="0.2">
      <c r="A28" s="10">
        <v>26</v>
      </c>
      <c r="B28" s="12">
        <v>2.1</v>
      </c>
      <c r="C28" s="12">
        <v>2.5</v>
      </c>
    </row>
    <row r="29" spans="1:3" x14ac:dyDescent="0.2">
      <c r="A29" s="10">
        <v>27</v>
      </c>
      <c r="B29" s="12">
        <v>1.2</v>
      </c>
      <c r="C29" s="12">
        <v>2.1</v>
      </c>
    </row>
    <row r="30" spans="1:3" x14ac:dyDescent="0.2">
      <c r="A30" s="10">
        <v>28</v>
      </c>
      <c r="B30" s="12">
        <v>1.2</v>
      </c>
      <c r="C30" s="12">
        <v>1.7</v>
      </c>
    </row>
    <row r="31" spans="1:3" x14ac:dyDescent="0.2">
      <c r="A31" s="10">
        <v>29</v>
      </c>
      <c r="B31" s="12">
        <v>1.2</v>
      </c>
      <c r="C31" s="12">
        <v>1.7</v>
      </c>
    </row>
    <row r="32" spans="1:3" x14ac:dyDescent="0.2">
      <c r="A32" s="10">
        <v>30</v>
      </c>
      <c r="B32" s="12">
        <v>1.2</v>
      </c>
      <c r="C32" s="12">
        <v>1.2</v>
      </c>
    </row>
    <row r="33" spans="1:3" x14ac:dyDescent="0.2">
      <c r="A33" s="10">
        <v>31</v>
      </c>
      <c r="B33" s="12">
        <v>0.4</v>
      </c>
      <c r="C33" s="12">
        <v>1.2</v>
      </c>
    </row>
    <row r="34" spans="1:3" x14ac:dyDescent="0.2">
      <c r="A34" s="10">
        <v>32</v>
      </c>
      <c r="B34" s="12">
        <v>0.4</v>
      </c>
      <c r="C34" s="12">
        <v>1.2</v>
      </c>
    </row>
    <row r="35" spans="1:3" x14ac:dyDescent="0.2">
      <c r="A35" s="10">
        <v>33</v>
      </c>
      <c r="B35" s="12">
        <v>0.4</v>
      </c>
      <c r="C35" s="12">
        <v>1.2</v>
      </c>
    </row>
    <row r="36" spans="1:3" x14ac:dyDescent="0.2">
      <c r="A36" s="10">
        <v>34</v>
      </c>
      <c r="B36" s="12">
        <v>0.4</v>
      </c>
      <c r="C36" s="12">
        <v>1.2</v>
      </c>
    </row>
    <row r="37" spans="1:3" x14ac:dyDescent="0.2">
      <c r="A37" s="10">
        <v>35</v>
      </c>
      <c r="B37" s="11">
        <v>0.4</v>
      </c>
      <c r="C37" s="12">
        <v>1.2</v>
      </c>
    </row>
    <row r="38" spans="1:3" x14ac:dyDescent="0.2">
      <c r="A38" s="10">
        <v>36</v>
      </c>
      <c r="B38" s="11">
        <v>0.4</v>
      </c>
      <c r="C38" s="12">
        <v>0.8</v>
      </c>
    </row>
    <row r="39" spans="1:3" x14ac:dyDescent="0.2">
      <c r="A39" s="10">
        <v>37</v>
      </c>
      <c r="B39" s="11">
        <v>0</v>
      </c>
      <c r="C39" s="12">
        <v>0.4</v>
      </c>
    </row>
    <row r="40" spans="1:3" x14ac:dyDescent="0.2">
      <c r="A40" s="10">
        <v>38</v>
      </c>
      <c r="B40" s="11">
        <v>0</v>
      </c>
      <c r="C40" s="12">
        <v>0.4</v>
      </c>
    </row>
    <row r="41" spans="1:3" x14ac:dyDescent="0.2">
      <c r="A41" s="10">
        <v>39</v>
      </c>
      <c r="B41" s="11">
        <v>0</v>
      </c>
      <c r="C41" s="12">
        <v>0.4</v>
      </c>
    </row>
    <row r="42" spans="1:3" x14ac:dyDescent="0.2">
      <c r="A42" s="10">
        <v>40</v>
      </c>
      <c r="B42" s="11">
        <v>0</v>
      </c>
      <c r="C42" s="12">
        <v>0.4</v>
      </c>
    </row>
    <row r="43" spans="1:3" x14ac:dyDescent="0.2">
      <c r="A43" s="13">
        <v>100</v>
      </c>
      <c r="B43" s="14">
        <v>0</v>
      </c>
      <c r="C43" s="15">
        <v>0.4</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5">
    <tabColor rgb="FFFFFF00"/>
  </sheetPr>
  <dimension ref="A1:C11"/>
  <sheetViews>
    <sheetView workbookViewId="0">
      <selection sqref="A1:C1048576"/>
    </sheetView>
  </sheetViews>
  <sheetFormatPr defaultRowHeight="12.75" x14ac:dyDescent="0.2"/>
  <cols>
    <col min="1" max="3" width="9.140625" style="4"/>
  </cols>
  <sheetData>
    <row r="1" spans="1:3" x14ac:dyDescent="0.2">
      <c r="A1" s="4" t="s">
        <v>81</v>
      </c>
      <c r="B1" s="4" t="s">
        <v>82</v>
      </c>
      <c r="C1" s="4" t="s">
        <v>89</v>
      </c>
    </row>
    <row r="2" spans="1:3" x14ac:dyDescent="0.2">
      <c r="A2" s="4">
        <v>60</v>
      </c>
      <c r="B2" s="4">
        <v>2</v>
      </c>
      <c r="C2" s="4" t="s">
        <v>52</v>
      </c>
    </row>
    <row r="3" spans="1:3" x14ac:dyDescent="0.2">
      <c r="A3" s="4">
        <v>66</v>
      </c>
      <c r="B3" s="4">
        <v>3</v>
      </c>
      <c r="C3" s="4" t="s">
        <v>53</v>
      </c>
    </row>
    <row r="4" spans="1:3" x14ac:dyDescent="0.2">
      <c r="A4" s="4">
        <v>72</v>
      </c>
      <c r="B4" s="4">
        <v>4</v>
      </c>
      <c r="C4" s="4" t="s">
        <v>54</v>
      </c>
    </row>
    <row r="5" spans="1:3" x14ac:dyDescent="0.2">
      <c r="A5" s="4">
        <v>78</v>
      </c>
      <c r="B5" s="4">
        <v>5</v>
      </c>
      <c r="C5" s="4" t="s">
        <v>55</v>
      </c>
    </row>
    <row r="6" spans="1:3" x14ac:dyDescent="0.2">
      <c r="A6" s="4">
        <v>84</v>
      </c>
      <c r="B6" s="4">
        <v>6</v>
      </c>
      <c r="C6" s="4" t="s">
        <v>56</v>
      </c>
    </row>
    <row r="7" spans="1:3" x14ac:dyDescent="0.2">
      <c r="A7" s="4">
        <v>96</v>
      </c>
      <c r="B7" s="4">
        <v>7</v>
      </c>
      <c r="C7" s="4" t="s">
        <v>57</v>
      </c>
    </row>
    <row r="8" spans="1:3" x14ac:dyDescent="0.2">
      <c r="A8" s="4">
        <v>108</v>
      </c>
      <c r="B8" s="4">
        <v>8</v>
      </c>
      <c r="C8" s="4" t="s">
        <v>58</v>
      </c>
    </row>
    <row r="9" spans="1:3" x14ac:dyDescent="0.2">
      <c r="A9" s="4">
        <v>120</v>
      </c>
      <c r="B9" s="4">
        <v>9</v>
      </c>
      <c r="C9" s="4" t="s">
        <v>59</v>
      </c>
    </row>
    <row r="10" spans="1:3" x14ac:dyDescent="0.2">
      <c r="A10" s="4">
        <v>132</v>
      </c>
      <c r="B10" s="4">
        <v>10</v>
      </c>
      <c r="C10" s="4" t="s">
        <v>60</v>
      </c>
    </row>
    <row r="11" spans="1:3" x14ac:dyDescent="0.2">
      <c r="A11" s="4">
        <v>144</v>
      </c>
      <c r="B11" s="4">
        <v>11</v>
      </c>
      <c r="C11" s="4" t="s">
        <v>61</v>
      </c>
    </row>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6">
    <tabColor rgb="FFC0C0C0"/>
  </sheetPr>
  <dimension ref="A1:K63"/>
  <sheetViews>
    <sheetView topLeftCell="A25" workbookViewId="0">
      <selection activeCell="A63" sqref="A63"/>
    </sheetView>
  </sheetViews>
  <sheetFormatPr defaultRowHeight="12.75" x14ac:dyDescent="0.2"/>
  <cols>
    <col min="1" max="1" width="9.140625" style="16"/>
    <col min="2" max="11" width="22.85546875" style="16" customWidth="1"/>
  </cols>
  <sheetData>
    <row r="1" spans="1:11" x14ac:dyDescent="0.2">
      <c r="A1" s="16" t="s">
        <v>104</v>
      </c>
      <c r="B1" s="4" t="s">
        <v>52</v>
      </c>
      <c r="C1" s="4" t="s">
        <v>53</v>
      </c>
      <c r="D1" s="4" t="s">
        <v>54</v>
      </c>
      <c r="E1" s="4" t="s">
        <v>55</v>
      </c>
      <c r="F1" s="4" t="s">
        <v>56</v>
      </c>
      <c r="G1" s="4" t="s">
        <v>57</v>
      </c>
      <c r="H1" s="4" t="s">
        <v>58</v>
      </c>
      <c r="I1" s="4" t="s">
        <v>59</v>
      </c>
      <c r="J1" s="4" t="s">
        <v>60</v>
      </c>
      <c r="K1" s="4" t="s">
        <v>61</v>
      </c>
    </row>
    <row r="2" spans="1:11" x14ac:dyDescent="0.2">
      <c r="A2" s="16">
        <v>1</v>
      </c>
      <c r="B2" s="16" t="s">
        <v>105</v>
      </c>
      <c r="C2" s="16" t="s">
        <v>105</v>
      </c>
      <c r="D2" s="16" t="s">
        <v>105</v>
      </c>
      <c r="E2" s="16" t="s">
        <v>105</v>
      </c>
      <c r="F2" s="16" t="s">
        <v>105</v>
      </c>
      <c r="G2" s="16" t="s">
        <v>105</v>
      </c>
      <c r="H2" s="16" t="s">
        <v>105</v>
      </c>
      <c r="I2" s="16" t="s">
        <v>105</v>
      </c>
      <c r="J2" s="16" t="s">
        <v>105</v>
      </c>
      <c r="K2" s="16" t="s">
        <v>105</v>
      </c>
    </row>
    <row r="3" spans="1:11" x14ac:dyDescent="0.2">
      <c r="A3" s="16">
        <v>2</v>
      </c>
      <c r="B3" s="16" t="s">
        <v>109</v>
      </c>
      <c r="C3" s="16" t="s">
        <v>109</v>
      </c>
      <c r="D3" s="16" t="s">
        <v>109</v>
      </c>
      <c r="E3" s="16" t="s">
        <v>109</v>
      </c>
      <c r="F3" s="16" t="s">
        <v>109</v>
      </c>
      <c r="G3" s="16" t="s">
        <v>109</v>
      </c>
      <c r="H3" s="16" t="s">
        <v>106</v>
      </c>
      <c r="I3" s="16" t="s">
        <v>106</v>
      </c>
      <c r="J3" s="16" t="s">
        <v>106</v>
      </c>
      <c r="K3" s="16" t="s">
        <v>106</v>
      </c>
    </row>
    <row r="4" spans="1:11" x14ac:dyDescent="0.2">
      <c r="A4" s="16">
        <v>3</v>
      </c>
      <c r="B4" s="16" t="s">
        <v>106</v>
      </c>
      <c r="C4" s="16" t="s">
        <v>106</v>
      </c>
      <c r="D4" s="16" t="s">
        <v>106</v>
      </c>
      <c r="E4" s="16" t="s">
        <v>106</v>
      </c>
      <c r="F4" s="16" t="s">
        <v>106</v>
      </c>
      <c r="G4" s="16" t="s">
        <v>106</v>
      </c>
      <c r="H4" s="16" t="s">
        <v>107</v>
      </c>
      <c r="I4" s="16" t="s">
        <v>107</v>
      </c>
      <c r="J4" s="16" t="s">
        <v>107</v>
      </c>
      <c r="K4" s="16" t="s">
        <v>107</v>
      </c>
    </row>
    <row r="5" spans="1:11" x14ac:dyDescent="0.2">
      <c r="A5" s="16">
        <v>4</v>
      </c>
      <c r="B5" s="16" t="s">
        <v>107</v>
      </c>
      <c r="C5" s="16" t="s">
        <v>107</v>
      </c>
      <c r="D5" s="16" t="s">
        <v>107</v>
      </c>
      <c r="E5" s="16" t="s">
        <v>107</v>
      </c>
      <c r="F5" s="16" t="s">
        <v>107</v>
      </c>
      <c r="G5" s="16" t="s">
        <v>107</v>
      </c>
      <c r="H5" s="16" t="s">
        <v>360</v>
      </c>
      <c r="I5" s="16" t="s">
        <v>360</v>
      </c>
      <c r="J5" s="16" t="s">
        <v>360</v>
      </c>
      <c r="K5" s="16" t="s">
        <v>360</v>
      </c>
    </row>
    <row r="6" spans="1:11" x14ac:dyDescent="0.2">
      <c r="A6" s="16">
        <v>5</v>
      </c>
      <c r="B6" s="16" t="s">
        <v>108</v>
      </c>
      <c r="C6" s="16" t="s">
        <v>108</v>
      </c>
      <c r="D6" s="16" t="s">
        <v>108</v>
      </c>
      <c r="E6" s="16" t="s">
        <v>108</v>
      </c>
      <c r="F6" s="16" t="s">
        <v>108</v>
      </c>
      <c r="G6" s="16" t="s">
        <v>108</v>
      </c>
      <c r="H6" s="16" t="s">
        <v>123</v>
      </c>
      <c r="I6" s="16" t="s">
        <v>123</v>
      </c>
      <c r="J6" s="16" t="s">
        <v>123</v>
      </c>
      <c r="K6" s="16" t="s">
        <v>123</v>
      </c>
    </row>
    <row r="7" spans="1:11" x14ac:dyDescent="0.2">
      <c r="A7" s="16">
        <v>6</v>
      </c>
      <c r="B7" s="16" t="s">
        <v>228</v>
      </c>
      <c r="C7" s="16" t="s">
        <v>228</v>
      </c>
      <c r="D7" s="16" t="s">
        <v>228</v>
      </c>
      <c r="E7" s="16" t="s">
        <v>228</v>
      </c>
      <c r="F7" s="16" t="s">
        <v>228</v>
      </c>
      <c r="G7" s="16" t="s">
        <v>228</v>
      </c>
      <c r="H7" s="16" t="s">
        <v>124</v>
      </c>
      <c r="I7" s="16" t="s">
        <v>124</v>
      </c>
      <c r="J7" s="16" t="s">
        <v>124</v>
      </c>
      <c r="K7" s="16" t="s">
        <v>124</v>
      </c>
    </row>
    <row r="8" spans="1:11" x14ac:dyDescent="0.2">
      <c r="A8" s="16">
        <v>7</v>
      </c>
      <c r="B8" s="16" t="s">
        <v>359</v>
      </c>
      <c r="C8" s="16" t="s">
        <v>359</v>
      </c>
      <c r="D8" s="16" t="s">
        <v>359</v>
      </c>
      <c r="E8" s="16" t="s">
        <v>359</v>
      </c>
      <c r="F8" s="16" t="s">
        <v>359</v>
      </c>
      <c r="G8" s="16" t="s">
        <v>359</v>
      </c>
      <c r="H8" s="16" t="s">
        <v>112</v>
      </c>
      <c r="I8" s="16" t="s">
        <v>122</v>
      </c>
      <c r="J8" s="16" t="s">
        <v>122</v>
      </c>
      <c r="K8" s="16" t="s">
        <v>122</v>
      </c>
    </row>
    <row r="9" spans="1:11" x14ac:dyDescent="0.2">
      <c r="A9" s="16">
        <v>8</v>
      </c>
      <c r="B9" s="16" t="s">
        <v>111</v>
      </c>
      <c r="C9" s="16" t="s">
        <v>111</v>
      </c>
      <c r="D9" s="16" t="s">
        <v>111</v>
      </c>
      <c r="E9" s="16" t="s">
        <v>111</v>
      </c>
      <c r="F9" s="16" t="s">
        <v>111</v>
      </c>
      <c r="G9" s="16" t="s">
        <v>111</v>
      </c>
      <c r="H9" s="16" t="s">
        <v>122</v>
      </c>
      <c r="I9" s="16" t="s">
        <v>229</v>
      </c>
      <c r="J9" s="16" t="s">
        <v>229</v>
      </c>
      <c r="K9" s="16" t="s">
        <v>229</v>
      </c>
    </row>
    <row r="10" spans="1:11" x14ac:dyDescent="0.2">
      <c r="A10" s="16">
        <v>9</v>
      </c>
      <c r="B10" s="16" t="s">
        <v>112</v>
      </c>
      <c r="C10" s="16" t="s">
        <v>112</v>
      </c>
      <c r="D10" s="16" t="s">
        <v>112</v>
      </c>
      <c r="E10" s="16" t="s">
        <v>112</v>
      </c>
      <c r="F10" s="16" t="s">
        <v>112</v>
      </c>
      <c r="G10" s="16" t="s">
        <v>112</v>
      </c>
      <c r="H10" s="16" t="s">
        <v>229</v>
      </c>
      <c r="I10" s="16" t="s">
        <v>230</v>
      </c>
      <c r="J10" s="16" t="s">
        <v>230</v>
      </c>
      <c r="K10" s="16" t="s">
        <v>230</v>
      </c>
    </row>
    <row r="11" spans="1:11" x14ac:dyDescent="0.2">
      <c r="A11" s="16">
        <v>10</v>
      </c>
      <c r="B11" s="16" t="s">
        <v>229</v>
      </c>
      <c r="C11" s="16" t="s">
        <v>229</v>
      </c>
      <c r="D11" s="16" t="s">
        <v>229</v>
      </c>
      <c r="E11" s="16" t="s">
        <v>229</v>
      </c>
      <c r="F11" s="16" t="s">
        <v>229</v>
      </c>
      <c r="G11" s="16" t="s">
        <v>229</v>
      </c>
      <c r="H11" s="16" t="s">
        <v>230</v>
      </c>
      <c r="I11" s="16" t="s">
        <v>113</v>
      </c>
      <c r="J11" s="16" t="s">
        <v>113</v>
      </c>
      <c r="K11" s="16" t="s">
        <v>113</v>
      </c>
    </row>
    <row r="12" spans="1:11" x14ac:dyDescent="0.2">
      <c r="A12" s="16">
        <v>11</v>
      </c>
      <c r="B12" s="16" t="s">
        <v>230</v>
      </c>
      <c r="C12" s="16" t="s">
        <v>230</v>
      </c>
      <c r="D12" s="16" t="s">
        <v>230</v>
      </c>
      <c r="E12" s="16" t="s">
        <v>230</v>
      </c>
      <c r="F12" s="16" t="s">
        <v>230</v>
      </c>
      <c r="G12" s="16" t="s">
        <v>230</v>
      </c>
      <c r="H12" s="16" t="s">
        <v>113</v>
      </c>
      <c r="I12" s="16" t="s">
        <v>114</v>
      </c>
      <c r="J12" s="16" t="s">
        <v>114</v>
      </c>
      <c r="K12" s="16" t="s">
        <v>114</v>
      </c>
    </row>
    <row r="13" spans="1:11" x14ac:dyDescent="0.2">
      <c r="A13" s="16">
        <v>12</v>
      </c>
      <c r="B13" s="16" t="s">
        <v>113</v>
      </c>
      <c r="C13" s="16" t="s">
        <v>113</v>
      </c>
      <c r="D13" s="16" t="s">
        <v>113</v>
      </c>
      <c r="E13" s="16" t="s">
        <v>113</v>
      </c>
      <c r="F13" s="16" t="s">
        <v>113</v>
      </c>
      <c r="G13" s="16" t="s">
        <v>113</v>
      </c>
      <c r="H13" s="16" t="s">
        <v>114</v>
      </c>
      <c r="I13" s="16" t="s">
        <v>231</v>
      </c>
      <c r="J13" s="16" t="s">
        <v>231</v>
      </c>
      <c r="K13" s="16" t="s">
        <v>231</v>
      </c>
    </row>
    <row r="14" spans="1:11" x14ac:dyDescent="0.2">
      <c r="A14" s="16">
        <v>13</v>
      </c>
      <c r="B14" s="16" t="s">
        <v>114</v>
      </c>
      <c r="C14" s="16" t="s">
        <v>114</v>
      </c>
      <c r="D14" s="16" t="s">
        <v>114</v>
      </c>
      <c r="E14" s="16" t="s">
        <v>114</v>
      </c>
      <c r="F14" s="16" t="s">
        <v>114</v>
      </c>
      <c r="G14" s="16" t="s">
        <v>114</v>
      </c>
      <c r="H14" s="16" t="s">
        <v>231</v>
      </c>
      <c r="I14" s="16" t="s">
        <v>231</v>
      </c>
      <c r="J14" s="16" t="s">
        <v>231</v>
      </c>
      <c r="K14" s="16" t="s">
        <v>231</v>
      </c>
    </row>
    <row r="15" spans="1:11" x14ac:dyDescent="0.2">
      <c r="A15" s="16">
        <v>14</v>
      </c>
      <c r="B15" s="16" t="s">
        <v>115</v>
      </c>
      <c r="C15" s="16" t="s">
        <v>115</v>
      </c>
      <c r="D15" s="16" t="s">
        <v>115</v>
      </c>
      <c r="E15" s="16" t="s">
        <v>115</v>
      </c>
      <c r="F15" s="16" t="s">
        <v>115</v>
      </c>
      <c r="G15" s="16" t="s">
        <v>115</v>
      </c>
      <c r="H15" s="16" t="s">
        <v>115</v>
      </c>
      <c r="I15" s="16" t="s">
        <v>115</v>
      </c>
      <c r="J15" s="16" t="s">
        <v>115</v>
      </c>
      <c r="K15" s="16" t="s">
        <v>115</v>
      </c>
    </row>
    <row r="17" spans="1:11" x14ac:dyDescent="0.2">
      <c r="A17" s="16" t="s">
        <v>172</v>
      </c>
    </row>
    <row r="18" spans="1:11" x14ac:dyDescent="0.2">
      <c r="A18" s="16">
        <v>1</v>
      </c>
      <c r="B18" s="16" t="s">
        <v>7</v>
      </c>
      <c r="C18" s="16" t="s">
        <v>7</v>
      </c>
      <c r="D18" s="16" t="s">
        <v>7</v>
      </c>
      <c r="E18" s="16" t="s">
        <v>7</v>
      </c>
      <c r="F18" s="16" t="s">
        <v>7</v>
      </c>
      <c r="G18" s="16" t="s">
        <v>7</v>
      </c>
      <c r="H18" s="16" t="s">
        <v>7</v>
      </c>
      <c r="I18" s="16" t="s">
        <v>7</v>
      </c>
      <c r="J18" s="16" t="s">
        <v>7</v>
      </c>
      <c r="K18" s="16" t="s">
        <v>7</v>
      </c>
    </row>
    <row r="19" spans="1:11" x14ac:dyDescent="0.2">
      <c r="A19" s="16">
        <v>2</v>
      </c>
      <c r="B19" s="16" t="s">
        <v>8</v>
      </c>
      <c r="C19" s="16" t="s">
        <v>8</v>
      </c>
      <c r="D19" s="16" t="s">
        <v>8</v>
      </c>
      <c r="E19" s="16" t="s">
        <v>8</v>
      </c>
      <c r="F19" s="16" t="s">
        <v>8</v>
      </c>
      <c r="G19" s="16" t="s">
        <v>8</v>
      </c>
      <c r="H19" s="16" t="s">
        <v>9</v>
      </c>
      <c r="I19" s="16" t="s">
        <v>9</v>
      </c>
      <c r="J19" s="16" t="s">
        <v>9</v>
      </c>
      <c r="K19" s="16" t="s">
        <v>9</v>
      </c>
    </row>
    <row r="20" spans="1:11" x14ac:dyDescent="0.2">
      <c r="A20" s="16">
        <v>3</v>
      </c>
      <c r="B20" s="16" t="s">
        <v>9</v>
      </c>
      <c r="C20" s="16" t="s">
        <v>9</v>
      </c>
      <c r="D20" s="16" t="s">
        <v>9</v>
      </c>
      <c r="E20" s="16" t="s">
        <v>9</v>
      </c>
      <c r="F20" s="16" t="s">
        <v>9</v>
      </c>
      <c r="G20" s="16" t="s">
        <v>9</v>
      </c>
      <c r="H20" s="16" t="s">
        <v>10</v>
      </c>
      <c r="I20" s="16" t="s">
        <v>10</v>
      </c>
      <c r="J20" s="16" t="s">
        <v>10</v>
      </c>
      <c r="K20" s="16" t="s">
        <v>10</v>
      </c>
    </row>
    <row r="21" spans="1:11" x14ac:dyDescent="0.2">
      <c r="A21" s="16">
        <v>4</v>
      </c>
      <c r="B21" s="16" t="s">
        <v>10</v>
      </c>
      <c r="C21" s="16" t="s">
        <v>10</v>
      </c>
      <c r="D21" s="16" t="s">
        <v>10</v>
      </c>
      <c r="E21" s="16" t="s">
        <v>10</v>
      </c>
      <c r="F21" s="16" t="s">
        <v>10</v>
      </c>
      <c r="G21" s="16" t="s">
        <v>10</v>
      </c>
      <c r="H21" s="16" t="s">
        <v>125</v>
      </c>
      <c r="I21" s="16" t="s">
        <v>125</v>
      </c>
      <c r="J21" s="16" t="s">
        <v>125</v>
      </c>
      <c r="K21" s="16" t="s">
        <v>125</v>
      </c>
    </row>
    <row r="22" spans="1:11" x14ac:dyDescent="0.2">
      <c r="A22" s="16">
        <v>5</v>
      </c>
      <c r="B22" s="16" t="s">
        <v>116</v>
      </c>
      <c r="C22" s="16" t="s">
        <v>116</v>
      </c>
      <c r="D22" s="16" t="s">
        <v>116</v>
      </c>
      <c r="E22" s="16" t="s">
        <v>116</v>
      </c>
      <c r="F22" s="16" t="s">
        <v>116</v>
      </c>
      <c r="G22" s="16" t="s">
        <v>116</v>
      </c>
      <c r="H22" s="16" t="s">
        <v>126</v>
      </c>
      <c r="I22" s="16" t="s">
        <v>126</v>
      </c>
      <c r="J22" s="16" t="s">
        <v>126</v>
      </c>
      <c r="K22" s="16" t="s">
        <v>126</v>
      </c>
    </row>
    <row r="23" spans="1:11" x14ac:dyDescent="0.2">
      <c r="A23" s="16">
        <v>6</v>
      </c>
      <c r="B23" s="16" t="s">
        <v>117</v>
      </c>
      <c r="C23" s="16" t="s">
        <v>117</v>
      </c>
      <c r="D23" s="16" t="s">
        <v>117</v>
      </c>
      <c r="E23" s="16" t="s">
        <v>117</v>
      </c>
      <c r="F23" s="16" t="s">
        <v>117</v>
      </c>
      <c r="G23" s="16" t="s">
        <v>117</v>
      </c>
      <c r="H23" s="16" t="s">
        <v>127</v>
      </c>
      <c r="I23" s="16" t="s">
        <v>127</v>
      </c>
      <c r="J23" s="16" t="s">
        <v>127</v>
      </c>
      <c r="K23" s="16" t="s">
        <v>127</v>
      </c>
    </row>
    <row r="24" spans="1:11" x14ac:dyDescent="0.2">
      <c r="A24" s="16">
        <v>7</v>
      </c>
      <c r="B24" s="16" t="s">
        <v>118</v>
      </c>
      <c r="C24" s="16" t="s">
        <v>118</v>
      </c>
      <c r="D24" s="16" t="s">
        <v>118</v>
      </c>
      <c r="E24" s="16" t="s">
        <v>118</v>
      </c>
      <c r="F24" s="16" t="s">
        <v>118</v>
      </c>
      <c r="G24" s="16" t="s">
        <v>118</v>
      </c>
      <c r="H24" s="16" t="s">
        <v>16</v>
      </c>
      <c r="I24" s="16" t="s">
        <v>17</v>
      </c>
      <c r="J24" s="16" t="s">
        <v>17</v>
      </c>
      <c r="K24" s="16" t="s">
        <v>17</v>
      </c>
    </row>
    <row r="25" spans="1:11" x14ac:dyDescent="0.2">
      <c r="A25" s="16">
        <v>8</v>
      </c>
      <c r="B25" s="16" t="s">
        <v>15</v>
      </c>
      <c r="C25" s="16" t="s">
        <v>15</v>
      </c>
      <c r="D25" s="16" t="s">
        <v>15</v>
      </c>
      <c r="E25" s="16" t="s">
        <v>15</v>
      </c>
      <c r="F25" s="16" t="s">
        <v>15</v>
      </c>
      <c r="G25" s="16" t="s">
        <v>15</v>
      </c>
      <c r="H25" s="16" t="s">
        <v>17</v>
      </c>
      <c r="I25" s="16" t="s">
        <v>119</v>
      </c>
      <c r="J25" s="16" t="s">
        <v>119</v>
      </c>
      <c r="K25" s="16" t="s">
        <v>119</v>
      </c>
    </row>
    <row r="26" spans="1:11" x14ac:dyDescent="0.2">
      <c r="A26" s="16">
        <v>9</v>
      </c>
      <c r="B26" s="16" t="s">
        <v>16</v>
      </c>
      <c r="C26" s="16" t="s">
        <v>16</v>
      </c>
      <c r="D26" s="16" t="s">
        <v>16</v>
      </c>
      <c r="E26" s="16" t="s">
        <v>16</v>
      </c>
      <c r="F26" s="16" t="s">
        <v>16</v>
      </c>
      <c r="G26" s="16" t="s">
        <v>16</v>
      </c>
      <c r="H26" s="16" t="s">
        <v>119</v>
      </c>
      <c r="I26" s="16" t="s">
        <v>120</v>
      </c>
      <c r="J26" s="16" t="s">
        <v>120</v>
      </c>
      <c r="K26" s="16" t="s">
        <v>120</v>
      </c>
    </row>
    <row r="27" spans="1:11" x14ac:dyDescent="0.2">
      <c r="A27" s="16">
        <v>10</v>
      </c>
      <c r="B27" s="16" t="s">
        <v>119</v>
      </c>
      <c r="C27" s="16" t="s">
        <v>119</v>
      </c>
      <c r="D27" s="16" t="s">
        <v>119</v>
      </c>
      <c r="E27" s="16" t="s">
        <v>119</v>
      </c>
      <c r="F27" s="16" t="s">
        <v>119</v>
      </c>
      <c r="G27" s="16" t="s">
        <v>119</v>
      </c>
      <c r="H27" s="16" t="s">
        <v>120</v>
      </c>
      <c r="I27" s="16" t="s">
        <v>121</v>
      </c>
      <c r="J27" s="16" t="s">
        <v>121</v>
      </c>
      <c r="K27" s="16" t="s">
        <v>121</v>
      </c>
    </row>
    <row r="28" spans="1:11" x14ac:dyDescent="0.2">
      <c r="A28" s="16">
        <v>11</v>
      </c>
      <c r="B28" s="16" t="s">
        <v>120</v>
      </c>
      <c r="C28" s="16" t="s">
        <v>120</v>
      </c>
      <c r="D28" s="16" t="s">
        <v>120</v>
      </c>
      <c r="E28" s="16" t="s">
        <v>120</v>
      </c>
      <c r="F28" s="16" t="s">
        <v>120</v>
      </c>
      <c r="G28" s="16" t="s">
        <v>120</v>
      </c>
      <c r="H28" s="16" t="s">
        <v>121</v>
      </c>
      <c r="I28" s="16" t="s">
        <v>21</v>
      </c>
      <c r="J28" s="16" t="s">
        <v>21</v>
      </c>
      <c r="K28" s="16" t="s">
        <v>21</v>
      </c>
    </row>
    <row r="29" spans="1:11" x14ac:dyDescent="0.2">
      <c r="A29" s="16">
        <v>12</v>
      </c>
      <c r="B29" s="16" t="s">
        <v>121</v>
      </c>
      <c r="C29" s="16" t="s">
        <v>121</v>
      </c>
      <c r="D29" s="16" t="s">
        <v>121</v>
      </c>
      <c r="E29" s="16" t="s">
        <v>121</v>
      </c>
      <c r="F29" s="16" t="s">
        <v>121</v>
      </c>
      <c r="G29" s="16" t="s">
        <v>121</v>
      </c>
      <c r="H29" s="16" t="s">
        <v>21</v>
      </c>
      <c r="I29" s="16" t="s">
        <v>231</v>
      </c>
      <c r="J29" s="16" t="s">
        <v>231</v>
      </c>
      <c r="K29" s="16" t="s">
        <v>231</v>
      </c>
    </row>
    <row r="30" spans="1:11" x14ac:dyDescent="0.2">
      <c r="A30" s="16">
        <v>13</v>
      </c>
      <c r="B30" s="16" t="s">
        <v>21</v>
      </c>
      <c r="C30" s="16" t="s">
        <v>21</v>
      </c>
      <c r="D30" s="16" t="s">
        <v>21</v>
      </c>
      <c r="E30" s="16" t="s">
        <v>21</v>
      </c>
      <c r="F30" s="16" t="s">
        <v>21</v>
      </c>
      <c r="G30" s="16" t="s">
        <v>21</v>
      </c>
      <c r="H30" s="16" t="s">
        <v>231</v>
      </c>
      <c r="I30" s="16" t="s">
        <v>231</v>
      </c>
      <c r="J30" s="16" t="s">
        <v>231</v>
      </c>
      <c r="K30" s="16" t="s">
        <v>231</v>
      </c>
    </row>
    <row r="31" spans="1:11" x14ac:dyDescent="0.2">
      <c r="A31" s="16">
        <v>14</v>
      </c>
      <c r="B31" s="16" t="s">
        <v>22</v>
      </c>
      <c r="C31" s="16" t="s">
        <v>22</v>
      </c>
      <c r="D31" s="16" t="s">
        <v>22</v>
      </c>
      <c r="E31" s="16" t="s">
        <v>22</v>
      </c>
      <c r="F31" s="16" t="s">
        <v>22</v>
      </c>
      <c r="G31" s="16" t="s">
        <v>22</v>
      </c>
      <c r="H31" s="16" t="s">
        <v>22</v>
      </c>
      <c r="I31" s="16" t="s">
        <v>22</v>
      </c>
      <c r="J31" s="16" t="s">
        <v>22</v>
      </c>
      <c r="K31" s="16" t="s">
        <v>22</v>
      </c>
    </row>
    <row r="33" spans="1:11" x14ac:dyDescent="0.2">
      <c r="A33" s="16" t="s">
        <v>153</v>
      </c>
    </row>
    <row r="34" spans="1:11" x14ac:dyDescent="0.2">
      <c r="A34" s="17" t="s">
        <v>155</v>
      </c>
      <c r="B34" s="16" t="s">
        <v>154</v>
      </c>
      <c r="C34" s="16" t="s">
        <v>154</v>
      </c>
      <c r="D34" s="16" t="s">
        <v>154</v>
      </c>
      <c r="E34" s="16" t="s">
        <v>154</v>
      </c>
      <c r="F34" s="16" t="s">
        <v>154</v>
      </c>
      <c r="G34" s="16" t="s">
        <v>154</v>
      </c>
      <c r="H34" s="16" t="s">
        <v>234</v>
      </c>
      <c r="I34" s="16" t="s">
        <v>234</v>
      </c>
      <c r="J34" s="16" t="s">
        <v>234</v>
      </c>
      <c r="K34" s="16" t="s">
        <v>234</v>
      </c>
    </row>
    <row r="35" spans="1:11" x14ac:dyDescent="0.2">
      <c r="A35" s="17"/>
    </row>
    <row r="36" spans="1:11" x14ac:dyDescent="0.2">
      <c r="A36" s="16" t="s">
        <v>171</v>
      </c>
    </row>
    <row r="37" spans="1:11" x14ac:dyDescent="0.2">
      <c r="A37" s="16">
        <v>1</v>
      </c>
      <c r="B37" s="16" t="s">
        <v>66</v>
      </c>
      <c r="C37" s="16" t="s">
        <v>66</v>
      </c>
      <c r="D37" s="16" t="s">
        <v>66</v>
      </c>
      <c r="E37" s="16" t="s">
        <v>66</v>
      </c>
      <c r="F37" s="16" t="s">
        <v>66</v>
      </c>
      <c r="G37" s="16" t="s">
        <v>66</v>
      </c>
      <c r="H37" s="16" t="s">
        <v>66</v>
      </c>
      <c r="I37" s="16" t="s">
        <v>66</v>
      </c>
      <c r="J37" s="16" t="s">
        <v>66</v>
      </c>
      <c r="K37" s="16" t="s">
        <v>66</v>
      </c>
    </row>
    <row r="38" spans="1:11" x14ac:dyDescent="0.2">
      <c r="A38" s="16">
        <v>2</v>
      </c>
      <c r="B38" s="16" t="s">
        <v>67</v>
      </c>
      <c r="C38" s="16" t="s">
        <v>67</v>
      </c>
      <c r="D38" s="16" t="s">
        <v>67</v>
      </c>
      <c r="E38" s="16" t="s">
        <v>67</v>
      </c>
      <c r="F38" s="16" t="s">
        <v>67</v>
      </c>
      <c r="G38" s="16" t="s">
        <v>67</v>
      </c>
      <c r="H38" s="16" t="s">
        <v>67</v>
      </c>
      <c r="I38" s="16" t="s">
        <v>67</v>
      </c>
      <c r="J38" s="16" t="s">
        <v>67</v>
      </c>
      <c r="K38" s="16" t="s">
        <v>67</v>
      </c>
    </row>
    <row r="39" spans="1:11" x14ac:dyDescent="0.2">
      <c r="A39" s="16">
        <v>3</v>
      </c>
      <c r="B39" s="16" t="s">
        <v>68</v>
      </c>
      <c r="C39" s="16" t="s">
        <v>68</v>
      </c>
      <c r="D39" s="16" t="s">
        <v>68</v>
      </c>
      <c r="E39" s="16" t="s">
        <v>68</v>
      </c>
      <c r="F39" s="16" t="s">
        <v>68</v>
      </c>
      <c r="G39" s="16" t="s">
        <v>68</v>
      </c>
      <c r="H39" s="16" t="s">
        <v>68</v>
      </c>
      <c r="I39" s="16" t="s">
        <v>68</v>
      </c>
      <c r="J39" s="16" t="s">
        <v>68</v>
      </c>
      <c r="K39" s="16" t="s">
        <v>68</v>
      </c>
    </row>
    <row r="40" spans="1:11" x14ac:dyDescent="0.2">
      <c r="A40" s="16">
        <v>4</v>
      </c>
      <c r="B40" s="16" t="s">
        <v>69</v>
      </c>
      <c r="C40" s="16" t="s">
        <v>69</v>
      </c>
      <c r="D40" s="16" t="s">
        <v>69</v>
      </c>
      <c r="E40" s="16" t="s">
        <v>69</v>
      </c>
      <c r="F40" s="16" t="s">
        <v>69</v>
      </c>
      <c r="G40" s="16" t="s">
        <v>69</v>
      </c>
      <c r="H40" s="16" t="s">
        <v>69</v>
      </c>
      <c r="I40" s="16" t="s">
        <v>69</v>
      </c>
      <c r="J40" s="16" t="s">
        <v>69</v>
      </c>
      <c r="K40" s="16" t="s">
        <v>69</v>
      </c>
    </row>
    <row r="41" spans="1:11" x14ac:dyDescent="0.2">
      <c r="A41" s="16">
        <v>5</v>
      </c>
      <c r="B41" s="16" t="s">
        <v>70</v>
      </c>
      <c r="C41" s="16" t="s">
        <v>70</v>
      </c>
      <c r="D41" s="16" t="s">
        <v>70</v>
      </c>
      <c r="E41" s="16" t="s">
        <v>70</v>
      </c>
      <c r="F41" s="16" t="s">
        <v>70</v>
      </c>
      <c r="G41" s="16" t="s">
        <v>70</v>
      </c>
      <c r="H41" s="16" t="s">
        <v>71</v>
      </c>
      <c r="I41" s="16" t="s">
        <v>71</v>
      </c>
      <c r="J41" s="16" t="s">
        <v>71</v>
      </c>
      <c r="K41" s="16" t="s">
        <v>71</v>
      </c>
    </row>
    <row r="42" spans="1:11" x14ac:dyDescent="0.2">
      <c r="A42" s="16">
        <v>6</v>
      </c>
      <c r="B42" s="16" t="s">
        <v>72</v>
      </c>
      <c r="C42" s="16" t="s">
        <v>72</v>
      </c>
      <c r="D42" s="16" t="s">
        <v>72</v>
      </c>
      <c r="E42" s="16" t="s">
        <v>72</v>
      </c>
      <c r="F42" s="16" t="s">
        <v>72</v>
      </c>
      <c r="G42" s="16" t="s">
        <v>72</v>
      </c>
      <c r="H42" s="16" t="s">
        <v>72</v>
      </c>
      <c r="I42" s="16" t="s">
        <v>72</v>
      </c>
      <c r="J42" s="16" t="s">
        <v>72</v>
      </c>
      <c r="K42" s="16" t="s">
        <v>72</v>
      </c>
    </row>
    <row r="44" spans="1:11" x14ac:dyDescent="0.2">
      <c r="A44" s="16" t="s">
        <v>173</v>
      </c>
    </row>
    <row r="45" spans="1:11" x14ac:dyDescent="0.2">
      <c r="B45" s="16" t="s">
        <v>368</v>
      </c>
      <c r="C45" s="16" t="s">
        <v>368</v>
      </c>
      <c r="D45" s="16" t="s">
        <v>368</v>
      </c>
      <c r="E45" s="16" t="s">
        <v>368</v>
      </c>
      <c r="F45" s="16" t="s">
        <v>368</v>
      </c>
      <c r="G45" s="16" t="s">
        <v>368</v>
      </c>
      <c r="H45" s="16" t="s">
        <v>369</v>
      </c>
      <c r="I45" s="16" t="s">
        <v>369</v>
      </c>
      <c r="J45" s="16" t="s">
        <v>369</v>
      </c>
      <c r="K45" s="16" t="s">
        <v>369</v>
      </c>
    </row>
    <row r="46" spans="1:11" x14ac:dyDescent="0.2">
      <c r="B46" s="16" t="s">
        <v>370</v>
      </c>
      <c r="C46" s="16" t="s">
        <v>370</v>
      </c>
      <c r="D46" s="16" t="s">
        <v>370</v>
      </c>
      <c r="E46" s="16" t="s">
        <v>370</v>
      </c>
      <c r="F46" s="16" t="s">
        <v>370</v>
      </c>
      <c r="G46" s="16" t="s">
        <v>370</v>
      </c>
      <c r="H46" s="16" t="s">
        <v>174</v>
      </c>
      <c r="I46" s="16" t="s">
        <v>174</v>
      </c>
      <c r="J46" s="16" t="s">
        <v>174</v>
      </c>
      <c r="K46" s="16" t="s">
        <v>174</v>
      </c>
    </row>
    <row r="48" spans="1:11" x14ac:dyDescent="0.2">
      <c r="A48" s="16" t="s">
        <v>104</v>
      </c>
      <c r="B48" s="4" t="s">
        <v>52</v>
      </c>
      <c r="C48" s="4" t="s">
        <v>53</v>
      </c>
      <c r="D48" s="4" t="s">
        <v>54</v>
      </c>
      <c r="E48" s="4" t="s">
        <v>55</v>
      </c>
      <c r="F48" s="4" t="s">
        <v>56</v>
      </c>
      <c r="G48" s="4" t="s">
        <v>57</v>
      </c>
      <c r="H48" s="4" t="s">
        <v>58</v>
      </c>
      <c r="I48" s="4" t="s">
        <v>59</v>
      </c>
      <c r="J48" s="4" t="s">
        <v>60</v>
      </c>
      <c r="K48" s="4" t="s">
        <v>61</v>
      </c>
    </row>
    <row r="49" spans="1:11" x14ac:dyDescent="0.2">
      <c r="A49" s="16">
        <v>1</v>
      </c>
      <c r="B49" s="16" t="s">
        <v>281</v>
      </c>
      <c r="C49" s="16" t="s">
        <v>281</v>
      </c>
      <c r="D49" s="16" t="s">
        <v>281</v>
      </c>
      <c r="E49" s="16" t="s">
        <v>281</v>
      </c>
      <c r="F49" s="16" t="s">
        <v>281</v>
      </c>
      <c r="G49" s="16" t="s">
        <v>281</v>
      </c>
      <c r="H49" s="16" t="s">
        <v>281</v>
      </c>
      <c r="I49" s="16" t="s">
        <v>281</v>
      </c>
      <c r="J49" s="16" t="s">
        <v>281</v>
      </c>
      <c r="K49" s="16" t="s">
        <v>281</v>
      </c>
    </row>
    <row r="50" spans="1:11" x14ac:dyDescent="0.2">
      <c r="A50" s="16">
        <v>2</v>
      </c>
      <c r="B50" s="16" t="s">
        <v>282</v>
      </c>
      <c r="C50" s="16" t="s">
        <v>282</v>
      </c>
      <c r="D50" s="16" t="s">
        <v>282</v>
      </c>
      <c r="E50" s="16" t="s">
        <v>282</v>
      </c>
      <c r="F50" s="16" t="s">
        <v>282</v>
      </c>
      <c r="G50" s="16" t="s">
        <v>282</v>
      </c>
      <c r="H50" s="16" t="s">
        <v>283</v>
      </c>
      <c r="I50" s="16" t="s">
        <v>283</v>
      </c>
      <c r="J50" s="16" t="s">
        <v>283</v>
      </c>
      <c r="K50" s="16" t="s">
        <v>283</v>
      </c>
    </row>
    <row r="51" spans="1:11" x14ac:dyDescent="0.2">
      <c r="A51" s="16">
        <v>3</v>
      </c>
      <c r="B51" s="16" t="s">
        <v>283</v>
      </c>
      <c r="C51" s="16" t="s">
        <v>283</v>
      </c>
      <c r="D51" s="16" t="s">
        <v>283</v>
      </c>
      <c r="E51" s="16" t="s">
        <v>283</v>
      </c>
      <c r="F51" s="16" t="s">
        <v>283</v>
      </c>
      <c r="G51" s="16" t="s">
        <v>283</v>
      </c>
      <c r="H51" s="16" t="s">
        <v>284</v>
      </c>
      <c r="I51" s="16" t="s">
        <v>284</v>
      </c>
      <c r="J51" s="16" t="s">
        <v>284</v>
      </c>
      <c r="K51" s="16" t="s">
        <v>284</v>
      </c>
    </row>
    <row r="52" spans="1:11" x14ac:dyDescent="0.2">
      <c r="A52" s="16">
        <v>4</v>
      </c>
      <c r="B52" s="16" t="s">
        <v>284</v>
      </c>
      <c r="C52" s="16" t="s">
        <v>284</v>
      </c>
      <c r="D52" s="16" t="s">
        <v>284</v>
      </c>
      <c r="E52" s="16" t="s">
        <v>284</v>
      </c>
      <c r="F52" s="16" t="s">
        <v>284</v>
      </c>
      <c r="G52" s="16" t="s">
        <v>284</v>
      </c>
      <c r="H52" s="16" t="s">
        <v>362</v>
      </c>
      <c r="I52" s="16" t="s">
        <v>362</v>
      </c>
      <c r="J52" s="16" t="s">
        <v>362</v>
      </c>
      <c r="K52" s="16" t="s">
        <v>362</v>
      </c>
    </row>
    <row r="53" spans="1:11" x14ac:dyDescent="0.2">
      <c r="A53" s="16">
        <v>5</v>
      </c>
      <c r="B53" s="16" t="s">
        <v>285</v>
      </c>
      <c r="C53" s="16" t="s">
        <v>285</v>
      </c>
      <c r="D53" s="16" t="s">
        <v>285</v>
      </c>
      <c r="E53" s="16" t="s">
        <v>285</v>
      </c>
      <c r="F53" s="16" t="s">
        <v>285</v>
      </c>
      <c r="G53" s="16" t="s">
        <v>285</v>
      </c>
      <c r="H53" s="16" t="s">
        <v>289</v>
      </c>
      <c r="I53" s="16" t="s">
        <v>289</v>
      </c>
      <c r="J53" s="16" t="s">
        <v>289</v>
      </c>
      <c r="K53" s="16" t="s">
        <v>289</v>
      </c>
    </row>
    <row r="54" spans="1:11" x14ac:dyDescent="0.2">
      <c r="A54" s="16">
        <v>6</v>
      </c>
      <c r="B54" s="16" t="s">
        <v>361</v>
      </c>
      <c r="C54" s="16" t="s">
        <v>361</v>
      </c>
      <c r="D54" s="16" t="s">
        <v>361</v>
      </c>
      <c r="E54" s="16" t="s">
        <v>361</v>
      </c>
      <c r="F54" s="16" t="s">
        <v>361</v>
      </c>
      <c r="G54" s="16" t="s">
        <v>361</v>
      </c>
      <c r="H54" s="16" t="s">
        <v>290</v>
      </c>
      <c r="I54" s="16" t="s">
        <v>290</v>
      </c>
      <c r="J54" s="16" t="s">
        <v>290</v>
      </c>
      <c r="K54" s="16" t="s">
        <v>290</v>
      </c>
    </row>
    <row r="55" spans="1:11" x14ac:dyDescent="0.2">
      <c r="A55" s="16">
        <v>7</v>
      </c>
      <c r="B55" s="16" t="s">
        <v>268</v>
      </c>
      <c r="C55" s="16" t="s">
        <v>268</v>
      </c>
      <c r="D55" s="16" t="s">
        <v>268</v>
      </c>
      <c r="E55" s="16" t="s">
        <v>268</v>
      </c>
      <c r="F55" s="16" t="s">
        <v>268</v>
      </c>
      <c r="G55" s="16" t="s">
        <v>268</v>
      </c>
      <c r="H55" s="16" t="s">
        <v>286</v>
      </c>
      <c r="I55" s="16" t="s">
        <v>231</v>
      </c>
      <c r="J55" s="16" t="s">
        <v>231</v>
      </c>
      <c r="K55" s="16" t="s">
        <v>231</v>
      </c>
    </row>
    <row r="56" spans="1:11" x14ac:dyDescent="0.2">
      <c r="A56" s="16">
        <v>8</v>
      </c>
      <c r="B56" s="16" t="s">
        <v>286</v>
      </c>
      <c r="C56" s="16" t="s">
        <v>286</v>
      </c>
      <c r="D56" s="16" t="s">
        <v>286</v>
      </c>
      <c r="E56" s="16" t="s">
        <v>286</v>
      </c>
      <c r="F56" s="16" t="s">
        <v>286</v>
      </c>
      <c r="G56" s="16" t="s">
        <v>286</v>
      </c>
      <c r="H56" s="16" t="s">
        <v>291</v>
      </c>
      <c r="I56" s="16" t="s">
        <v>291</v>
      </c>
      <c r="J56" s="16" t="s">
        <v>291</v>
      </c>
      <c r="K56" s="16" t="s">
        <v>291</v>
      </c>
    </row>
    <row r="57" spans="1:11" x14ac:dyDescent="0.2">
      <c r="A57" s="16">
        <v>9</v>
      </c>
      <c r="B57" s="16" t="s">
        <v>287</v>
      </c>
      <c r="C57" s="16" t="s">
        <v>287</v>
      </c>
      <c r="D57" s="16" t="s">
        <v>287</v>
      </c>
      <c r="E57" s="16" t="s">
        <v>287</v>
      </c>
      <c r="F57" s="16" t="s">
        <v>287</v>
      </c>
      <c r="G57" s="16" t="s">
        <v>287</v>
      </c>
      <c r="H57" s="16" t="s">
        <v>287</v>
      </c>
      <c r="I57" s="16" t="s">
        <v>287</v>
      </c>
      <c r="J57" s="16" t="s">
        <v>287</v>
      </c>
      <c r="K57" s="16" t="s">
        <v>287</v>
      </c>
    </row>
    <row r="58" spans="1:11" x14ac:dyDescent="0.2">
      <c r="A58" s="16">
        <v>10</v>
      </c>
      <c r="B58" s="16" t="s">
        <v>288</v>
      </c>
      <c r="C58" s="16" t="s">
        <v>288</v>
      </c>
      <c r="D58" s="16" t="s">
        <v>288</v>
      </c>
      <c r="E58" s="16" t="s">
        <v>288</v>
      </c>
      <c r="F58" s="16" t="s">
        <v>288</v>
      </c>
      <c r="G58" s="16" t="s">
        <v>288</v>
      </c>
      <c r="H58" s="16" t="s">
        <v>288</v>
      </c>
      <c r="I58" s="16" t="s">
        <v>288</v>
      </c>
      <c r="J58" s="16" t="s">
        <v>288</v>
      </c>
      <c r="K58" s="16" t="s">
        <v>288</v>
      </c>
    </row>
    <row r="60" spans="1:11" x14ac:dyDescent="0.2">
      <c r="A60" s="16" t="s">
        <v>269</v>
      </c>
    </row>
    <row r="61" spans="1:11" x14ac:dyDescent="0.2">
      <c r="A61" s="17" t="s">
        <v>270</v>
      </c>
    </row>
    <row r="62" spans="1:11" x14ac:dyDescent="0.2">
      <c r="A62" s="17" t="s">
        <v>271</v>
      </c>
    </row>
    <row r="63" spans="1:11" x14ac:dyDescent="0.2">
      <c r="A63" s="17"/>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9"/>
  <dimension ref="A1"/>
  <sheetViews>
    <sheetView workbookViewId="0">
      <selection activeCell="A2" sqref="A2"/>
    </sheetView>
  </sheetViews>
  <sheetFormatPr defaultRowHeight="12.75" x14ac:dyDescent="0.2"/>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rgb="FF00FF00"/>
  </sheetPr>
  <dimension ref="A1:V40"/>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4</v>
      </c>
      <c r="C2" s="2">
        <v>2</v>
      </c>
      <c r="D2" s="2">
        <v>1</v>
      </c>
      <c r="E2" s="2">
        <v>1</v>
      </c>
      <c r="F2" s="2">
        <v>1</v>
      </c>
      <c r="G2" s="2">
        <v>1</v>
      </c>
      <c r="H2" s="2">
        <v>1</v>
      </c>
      <c r="I2" s="2">
        <v>1</v>
      </c>
      <c r="J2" s="2">
        <v>1</v>
      </c>
      <c r="K2" s="2">
        <v>1</v>
      </c>
      <c r="L2" s="2">
        <v>1</v>
      </c>
      <c r="M2" s="2">
        <v>1</v>
      </c>
      <c r="N2" s="2">
        <v>1</v>
      </c>
      <c r="O2" s="2">
        <v>1</v>
      </c>
      <c r="P2" s="2">
        <v>1</v>
      </c>
      <c r="Q2" s="2">
        <v>1</v>
      </c>
      <c r="R2" s="2">
        <v>1</v>
      </c>
      <c r="S2" s="2">
        <v>1</v>
      </c>
      <c r="T2" s="2">
        <v>1</v>
      </c>
      <c r="U2" s="2">
        <v>1</v>
      </c>
      <c r="V2" s="2">
        <v>1</v>
      </c>
    </row>
    <row r="3" spans="1:22" x14ac:dyDescent="0.2">
      <c r="A3" s="2">
        <v>1</v>
      </c>
      <c r="B3" s="2">
        <v>4</v>
      </c>
      <c r="C3" s="2">
        <v>2</v>
      </c>
      <c r="D3" s="2">
        <v>1</v>
      </c>
      <c r="E3" s="2">
        <v>1</v>
      </c>
      <c r="F3" s="2">
        <v>1</v>
      </c>
      <c r="G3" s="2">
        <v>1</v>
      </c>
      <c r="H3" s="2">
        <v>1</v>
      </c>
      <c r="I3" s="2">
        <v>1</v>
      </c>
      <c r="J3" s="2">
        <v>1</v>
      </c>
      <c r="K3" s="2">
        <v>1</v>
      </c>
      <c r="L3" s="2">
        <v>2</v>
      </c>
      <c r="M3" s="2">
        <v>1</v>
      </c>
      <c r="N3" s="2">
        <v>1</v>
      </c>
      <c r="O3" s="2">
        <v>2</v>
      </c>
      <c r="P3" s="2">
        <v>2</v>
      </c>
      <c r="Q3" s="2">
        <v>2</v>
      </c>
      <c r="R3" s="2">
        <v>2</v>
      </c>
      <c r="S3" s="2">
        <v>2</v>
      </c>
      <c r="T3" s="2">
        <v>2</v>
      </c>
      <c r="U3" s="2">
        <v>2</v>
      </c>
      <c r="V3" s="2">
        <v>2</v>
      </c>
    </row>
    <row r="4" spans="1:22" x14ac:dyDescent="0.2">
      <c r="A4" s="2">
        <v>2</v>
      </c>
      <c r="B4" s="2">
        <v>5</v>
      </c>
      <c r="C4" s="2">
        <v>3</v>
      </c>
      <c r="D4" s="2">
        <v>1</v>
      </c>
      <c r="E4" s="2">
        <v>1</v>
      </c>
      <c r="F4" s="2">
        <v>1</v>
      </c>
      <c r="G4" s="2">
        <v>1</v>
      </c>
      <c r="H4" s="2">
        <v>1</v>
      </c>
      <c r="I4" s="2">
        <v>1</v>
      </c>
      <c r="J4" s="2">
        <v>1</v>
      </c>
      <c r="K4" s="2">
        <v>1</v>
      </c>
    </row>
    <row r="5" spans="1:22" x14ac:dyDescent="0.2">
      <c r="A5" s="2">
        <v>3</v>
      </c>
      <c r="B5" s="2">
        <v>6</v>
      </c>
      <c r="C5" s="2">
        <v>4</v>
      </c>
      <c r="D5" s="2">
        <v>1</v>
      </c>
      <c r="E5" s="2">
        <v>1</v>
      </c>
      <c r="F5" s="2">
        <v>1</v>
      </c>
      <c r="G5" s="2">
        <v>1</v>
      </c>
      <c r="H5" s="2">
        <v>1</v>
      </c>
      <c r="I5" s="2">
        <v>1</v>
      </c>
      <c r="J5" s="2">
        <v>1</v>
      </c>
      <c r="K5" s="2">
        <v>1</v>
      </c>
    </row>
    <row r="6" spans="1:22" x14ac:dyDescent="0.2">
      <c r="A6" s="2">
        <v>4</v>
      </c>
      <c r="B6" s="2">
        <v>6</v>
      </c>
      <c r="C6" s="2">
        <v>5</v>
      </c>
      <c r="D6" s="2">
        <v>1</v>
      </c>
      <c r="E6" s="2">
        <v>1</v>
      </c>
      <c r="F6" s="2">
        <v>1</v>
      </c>
      <c r="G6" s="2">
        <v>1</v>
      </c>
      <c r="H6" s="2">
        <v>1</v>
      </c>
      <c r="I6" s="2">
        <v>1</v>
      </c>
      <c r="J6" s="2">
        <v>1</v>
      </c>
      <c r="K6" s="2">
        <v>1</v>
      </c>
    </row>
    <row r="7" spans="1:22" x14ac:dyDescent="0.2">
      <c r="A7" s="2">
        <v>5</v>
      </c>
      <c r="B7" s="2">
        <v>6</v>
      </c>
      <c r="C7" s="2">
        <v>5</v>
      </c>
      <c r="D7" s="2">
        <v>1</v>
      </c>
      <c r="E7" s="2">
        <v>1</v>
      </c>
      <c r="F7" s="2">
        <v>1</v>
      </c>
      <c r="G7" s="2">
        <v>1</v>
      </c>
      <c r="H7" s="2">
        <v>1</v>
      </c>
      <c r="I7" s="2">
        <v>1</v>
      </c>
      <c r="J7" s="2">
        <v>1</v>
      </c>
      <c r="K7" s="2">
        <v>1</v>
      </c>
    </row>
    <row r="8" spans="1:22" x14ac:dyDescent="0.2">
      <c r="A8" s="2">
        <v>6</v>
      </c>
      <c r="B8" s="2">
        <v>6</v>
      </c>
      <c r="C8" s="2">
        <v>5</v>
      </c>
      <c r="D8" s="2">
        <v>1</v>
      </c>
      <c r="E8" s="2">
        <v>1</v>
      </c>
      <c r="F8" s="2">
        <v>1</v>
      </c>
      <c r="G8" s="2">
        <v>1</v>
      </c>
      <c r="H8" s="2">
        <v>1</v>
      </c>
      <c r="I8" s="2">
        <v>1</v>
      </c>
      <c r="J8" s="2">
        <v>1</v>
      </c>
      <c r="K8" s="2">
        <v>1</v>
      </c>
    </row>
    <row r="9" spans="1:22" x14ac:dyDescent="0.2">
      <c r="A9" s="2">
        <v>7</v>
      </c>
      <c r="B9" s="2">
        <v>6</v>
      </c>
      <c r="C9" s="2">
        <v>6</v>
      </c>
      <c r="D9" s="2">
        <v>2</v>
      </c>
      <c r="E9" s="2">
        <v>1</v>
      </c>
      <c r="F9" s="2">
        <v>1</v>
      </c>
      <c r="G9" s="2">
        <v>1</v>
      </c>
      <c r="H9" s="2">
        <v>1</v>
      </c>
      <c r="I9" s="2">
        <v>1</v>
      </c>
      <c r="J9" s="2">
        <v>1</v>
      </c>
      <c r="K9" s="2">
        <v>1</v>
      </c>
    </row>
    <row r="10" spans="1:22" x14ac:dyDescent="0.2">
      <c r="A10" s="2">
        <v>8</v>
      </c>
      <c r="B10" s="2">
        <v>7</v>
      </c>
      <c r="C10" s="2">
        <v>6</v>
      </c>
      <c r="D10" s="2">
        <v>3</v>
      </c>
      <c r="E10" s="2">
        <v>2</v>
      </c>
      <c r="F10" s="2">
        <v>1</v>
      </c>
      <c r="G10" s="2">
        <v>1</v>
      </c>
      <c r="H10" s="2">
        <v>1</v>
      </c>
      <c r="I10" s="2">
        <v>1</v>
      </c>
      <c r="J10" s="2">
        <v>1</v>
      </c>
      <c r="K10" s="2">
        <v>1</v>
      </c>
    </row>
    <row r="11" spans="1:22" x14ac:dyDescent="0.2">
      <c r="A11" s="2">
        <v>9</v>
      </c>
      <c r="B11" s="2">
        <v>8</v>
      </c>
      <c r="C11" s="2">
        <v>7</v>
      </c>
      <c r="D11" s="2">
        <v>4</v>
      </c>
      <c r="E11" s="2">
        <v>3</v>
      </c>
      <c r="F11" s="2">
        <v>2</v>
      </c>
      <c r="G11" s="2">
        <v>1</v>
      </c>
      <c r="H11" s="2">
        <v>1</v>
      </c>
      <c r="I11" s="2">
        <v>1</v>
      </c>
      <c r="J11" s="2">
        <v>1</v>
      </c>
      <c r="K11" s="2">
        <v>1</v>
      </c>
    </row>
    <row r="12" spans="1:22" x14ac:dyDescent="0.2">
      <c r="A12" s="2">
        <v>10</v>
      </c>
      <c r="B12" s="2">
        <v>8</v>
      </c>
      <c r="C12" s="2">
        <v>7</v>
      </c>
      <c r="D12" s="2">
        <v>5</v>
      </c>
      <c r="E12" s="2">
        <v>4</v>
      </c>
      <c r="F12" s="2">
        <v>3</v>
      </c>
      <c r="G12" s="2">
        <v>1</v>
      </c>
      <c r="H12" s="2">
        <v>1</v>
      </c>
      <c r="I12" s="2">
        <v>1</v>
      </c>
      <c r="J12" s="2">
        <v>1</v>
      </c>
      <c r="K12" s="2">
        <v>1</v>
      </c>
    </row>
    <row r="13" spans="1:22" x14ac:dyDescent="0.2">
      <c r="A13" s="2">
        <v>11</v>
      </c>
      <c r="B13" s="2">
        <v>9</v>
      </c>
      <c r="C13" s="2">
        <v>8</v>
      </c>
      <c r="D13" s="2">
        <v>6</v>
      </c>
      <c r="E13" s="2">
        <v>5</v>
      </c>
      <c r="F13" s="2">
        <v>4</v>
      </c>
      <c r="G13" s="2">
        <v>1</v>
      </c>
      <c r="H13" s="2">
        <v>1</v>
      </c>
      <c r="I13" s="2">
        <v>1</v>
      </c>
      <c r="J13" s="2">
        <v>1</v>
      </c>
      <c r="K13" s="2">
        <v>1</v>
      </c>
    </row>
    <row r="14" spans="1:22" x14ac:dyDescent="0.2">
      <c r="A14" s="2">
        <v>12</v>
      </c>
      <c r="B14" s="2">
        <v>10</v>
      </c>
      <c r="C14" s="2">
        <v>8</v>
      </c>
      <c r="D14" s="2">
        <v>6</v>
      </c>
      <c r="E14" s="2">
        <v>5</v>
      </c>
      <c r="F14" s="2">
        <v>5</v>
      </c>
      <c r="G14" s="2">
        <v>1</v>
      </c>
      <c r="H14" s="2">
        <v>1</v>
      </c>
      <c r="I14" s="2">
        <v>1</v>
      </c>
      <c r="J14" s="2">
        <v>1</v>
      </c>
      <c r="K14" s="2">
        <v>1</v>
      </c>
    </row>
    <row r="15" spans="1:22" x14ac:dyDescent="0.2">
      <c r="A15" s="2">
        <v>13</v>
      </c>
      <c r="B15" s="2">
        <v>10</v>
      </c>
      <c r="C15" s="2">
        <v>9</v>
      </c>
      <c r="D15" s="2">
        <v>6</v>
      </c>
      <c r="E15" s="2">
        <v>6</v>
      </c>
      <c r="F15" s="2">
        <v>5</v>
      </c>
      <c r="G15" s="2">
        <v>2</v>
      </c>
      <c r="H15" s="2">
        <v>1</v>
      </c>
      <c r="I15" s="2">
        <v>1</v>
      </c>
      <c r="J15" s="2">
        <v>1</v>
      </c>
      <c r="K15" s="2">
        <v>1</v>
      </c>
    </row>
    <row r="16" spans="1:22" x14ac:dyDescent="0.2">
      <c r="A16" s="2">
        <v>14</v>
      </c>
      <c r="B16" s="2">
        <v>10</v>
      </c>
      <c r="C16" s="2">
        <v>10</v>
      </c>
      <c r="D16" s="2">
        <v>7</v>
      </c>
      <c r="E16" s="2">
        <v>6</v>
      </c>
      <c r="F16" s="2">
        <v>5</v>
      </c>
      <c r="G16" s="2">
        <v>2</v>
      </c>
      <c r="H16" s="2">
        <v>1</v>
      </c>
      <c r="I16" s="2">
        <v>1</v>
      </c>
      <c r="J16" s="2">
        <v>1</v>
      </c>
      <c r="K16" s="2">
        <v>1</v>
      </c>
    </row>
    <row r="17" spans="1:11" x14ac:dyDescent="0.2">
      <c r="A17" s="2">
        <v>15</v>
      </c>
      <c r="B17" s="2">
        <v>10</v>
      </c>
      <c r="C17" s="2">
        <v>10</v>
      </c>
      <c r="D17" s="2">
        <v>7</v>
      </c>
      <c r="E17" s="2">
        <v>6</v>
      </c>
      <c r="F17" s="2">
        <v>5</v>
      </c>
      <c r="G17" s="2">
        <v>3</v>
      </c>
      <c r="H17" s="2">
        <v>1</v>
      </c>
      <c r="I17" s="2">
        <v>1</v>
      </c>
      <c r="J17" s="2">
        <v>1</v>
      </c>
      <c r="K17" s="2">
        <v>1</v>
      </c>
    </row>
    <row r="18" spans="1:11" x14ac:dyDescent="0.2">
      <c r="A18" s="2">
        <v>16</v>
      </c>
      <c r="B18" s="2">
        <v>11</v>
      </c>
      <c r="C18" s="2">
        <v>11</v>
      </c>
      <c r="D18" s="2">
        <v>7</v>
      </c>
      <c r="E18" s="2">
        <v>7</v>
      </c>
      <c r="F18" s="2">
        <v>5</v>
      </c>
      <c r="G18" s="2">
        <v>4</v>
      </c>
      <c r="H18" s="2">
        <v>1</v>
      </c>
      <c r="I18" s="2">
        <v>1</v>
      </c>
      <c r="J18" s="2">
        <v>1</v>
      </c>
      <c r="K18" s="2">
        <v>1</v>
      </c>
    </row>
    <row r="19" spans="1:11" x14ac:dyDescent="0.2">
      <c r="A19" s="2">
        <v>17</v>
      </c>
      <c r="B19" s="2">
        <v>11</v>
      </c>
      <c r="C19" s="2">
        <v>11</v>
      </c>
      <c r="D19" s="2">
        <v>7</v>
      </c>
      <c r="E19" s="2">
        <v>7</v>
      </c>
      <c r="F19" s="2">
        <v>6</v>
      </c>
      <c r="G19" s="2">
        <v>5</v>
      </c>
      <c r="H19" s="2">
        <v>1</v>
      </c>
      <c r="I19" s="2">
        <v>1</v>
      </c>
      <c r="J19" s="2">
        <v>1</v>
      </c>
      <c r="K19" s="2">
        <v>1</v>
      </c>
    </row>
    <row r="20" spans="1:11" x14ac:dyDescent="0.2">
      <c r="A20" s="2">
        <v>18</v>
      </c>
      <c r="B20" s="2">
        <v>12</v>
      </c>
      <c r="C20" s="2">
        <v>12</v>
      </c>
      <c r="D20" s="2">
        <v>8</v>
      </c>
      <c r="E20" s="2">
        <v>7</v>
      </c>
      <c r="F20" s="2">
        <v>6</v>
      </c>
      <c r="G20" s="2">
        <v>5</v>
      </c>
      <c r="H20" s="2">
        <v>2</v>
      </c>
      <c r="I20" s="2">
        <v>1</v>
      </c>
      <c r="J20" s="2">
        <v>1</v>
      </c>
      <c r="K20" s="2">
        <v>1</v>
      </c>
    </row>
    <row r="21" spans="1:11" x14ac:dyDescent="0.2">
      <c r="A21" s="2">
        <v>19</v>
      </c>
      <c r="B21" s="2">
        <v>12</v>
      </c>
      <c r="C21" s="2">
        <v>12</v>
      </c>
      <c r="D21" s="2">
        <v>9</v>
      </c>
      <c r="E21" s="2">
        <v>8</v>
      </c>
      <c r="F21" s="2">
        <v>6</v>
      </c>
      <c r="G21" s="2">
        <v>5</v>
      </c>
      <c r="H21" s="2">
        <v>2</v>
      </c>
      <c r="I21" s="2">
        <v>1</v>
      </c>
      <c r="J21" s="2">
        <v>1</v>
      </c>
      <c r="K21" s="2">
        <v>1</v>
      </c>
    </row>
    <row r="22" spans="1:11" x14ac:dyDescent="0.2">
      <c r="A22" s="2">
        <v>20</v>
      </c>
      <c r="B22" s="2">
        <v>12</v>
      </c>
      <c r="C22" s="2">
        <v>12</v>
      </c>
      <c r="D22" s="2">
        <v>9</v>
      </c>
      <c r="E22" s="2">
        <v>9</v>
      </c>
      <c r="F22" s="2">
        <v>7</v>
      </c>
      <c r="G22" s="2">
        <v>5</v>
      </c>
      <c r="H22" s="2">
        <v>3</v>
      </c>
      <c r="I22" s="2">
        <v>1</v>
      </c>
      <c r="J22" s="2">
        <v>1</v>
      </c>
      <c r="K22" s="2">
        <v>1</v>
      </c>
    </row>
    <row r="23" spans="1:11" x14ac:dyDescent="0.2">
      <c r="A23" s="2">
        <v>21</v>
      </c>
      <c r="B23" s="2">
        <v>13</v>
      </c>
      <c r="C23" s="2">
        <v>12</v>
      </c>
      <c r="D23" s="2">
        <v>9</v>
      </c>
      <c r="E23" s="2">
        <v>9</v>
      </c>
      <c r="F23" s="2">
        <v>7</v>
      </c>
      <c r="G23" s="2">
        <v>6</v>
      </c>
      <c r="H23" s="2">
        <v>3</v>
      </c>
      <c r="I23" s="2">
        <v>2</v>
      </c>
      <c r="J23" s="2">
        <v>1</v>
      </c>
      <c r="K23" s="2">
        <v>1</v>
      </c>
    </row>
    <row r="24" spans="1:11" x14ac:dyDescent="0.2">
      <c r="A24" s="2">
        <v>22</v>
      </c>
      <c r="B24" s="2">
        <v>13</v>
      </c>
      <c r="C24" s="2">
        <v>13</v>
      </c>
      <c r="D24" s="2">
        <v>10</v>
      </c>
      <c r="E24" s="2">
        <v>9</v>
      </c>
      <c r="F24" s="2">
        <v>7</v>
      </c>
      <c r="G24" s="2">
        <v>6</v>
      </c>
      <c r="H24" s="2">
        <v>4</v>
      </c>
      <c r="I24" s="2">
        <v>3</v>
      </c>
      <c r="J24" s="2">
        <v>2</v>
      </c>
      <c r="K24" s="2">
        <v>1</v>
      </c>
    </row>
    <row r="25" spans="1:11" x14ac:dyDescent="0.2">
      <c r="A25" s="2">
        <v>23</v>
      </c>
      <c r="B25" s="2">
        <v>14</v>
      </c>
      <c r="C25" s="2">
        <v>13</v>
      </c>
      <c r="D25" s="2">
        <v>10</v>
      </c>
      <c r="E25" s="2">
        <v>10</v>
      </c>
      <c r="F25" s="2">
        <v>7</v>
      </c>
      <c r="G25" s="2">
        <v>6</v>
      </c>
      <c r="H25" s="2">
        <v>4</v>
      </c>
      <c r="I25" s="2">
        <v>4</v>
      </c>
      <c r="J25" s="2">
        <v>3</v>
      </c>
      <c r="K25" s="2">
        <v>1</v>
      </c>
    </row>
    <row r="26" spans="1:11" x14ac:dyDescent="0.2">
      <c r="A26" s="2">
        <v>24</v>
      </c>
      <c r="B26" s="2">
        <v>14</v>
      </c>
      <c r="C26" s="2">
        <v>13</v>
      </c>
      <c r="D26" s="2">
        <v>10</v>
      </c>
      <c r="E26" s="2">
        <v>10</v>
      </c>
      <c r="F26" s="2">
        <v>7</v>
      </c>
      <c r="G26" s="2">
        <v>6</v>
      </c>
      <c r="H26" s="2">
        <v>5</v>
      </c>
      <c r="I26" s="2">
        <v>5</v>
      </c>
      <c r="J26" s="2">
        <v>4</v>
      </c>
      <c r="K26" s="2">
        <v>1</v>
      </c>
    </row>
    <row r="27" spans="1:11" x14ac:dyDescent="0.2">
      <c r="A27" s="2">
        <v>25</v>
      </c>
      <c r="B27" s="2">
        <v>14</v>
      </c>
      <c r="C27" s="2">
        <v>13</v>
      </c>
      <c r="D27" s="2">
        <v>11</v>
      </c>
      <c r="E27" s="2">
        <v>11</v>
      </c>
      <c r="F27" s="2">
        <v>8</v>
      </c>
      <c r="G27" s="2">
        <v>6</v>
      </c>
      <c r="H27" s="2">
        <v>5</v>
      </c>
      <c r="I27" s="2">
        <v>5</v>
      </c>
      <c r="J27" s="2">
        <v>5</v>
      </c>
      <c r="K27" s="2">
        <v>2</v>
      </c>
    </row>
    <row r="28" spans="1:11" x14ac:dyDescent="0.2">
      <c r="A28" s="2">
        <v>26</v>
      </c>
      <c r="B28" s="2">
        <v>14</v>
      </c>
      <c r="C28" s="2">
        <v>14</v>
      </c>
      <c r="D28" s="2">
        <v>11</v>
      </c>
      <c r="E28" s="2">
        <v>11</v>
      </c>
      <c r="F28" s="2">
        <v>8</v>
      </c>
      <c r="G28" s="2">
        <v>6</v>
      </c>
      <c r="H28" s="2">
        <v>6</v>
      </c>
      <c r="I28" s="2">
        <v>6</v>
      </c>
      <c r="J28" s="2">
        <v>5</v>
      </c>
      <c r="K28" s="2">
        <v>3</v>
      </c>
    </row>
    <row r="29" spans="1:11" x14ac:dyDescent="0.2">
      <c r="A29" s="2">
        <v>27</v>
      </c>
      <c r="B29" s="2">
        <v>14</v>
      </c>
      <c r="C29" s="2">
        <v>14</v>
      </c>
      <c r="D29" s="2">
        <v>11</v>
      </c>
      <c r="E29" s="2">
        <v>11</v>
      </c>
      <c r="F29" s="2">
        <v>8</v>
      </c>
      <c r="G29" s="2">
        <v>7</v>
      </c>
      <c r="H29" s="2">
        <v>6</v>
      </c>
      <c r="I29" s="2">
        <v>6</v>
      </c>
      <c r="J29" s="2">
        <v>6</v>
      </c>
      <c r="K29" s="2">
        <v>3</v>
      </c>
    </row>
    <row r="30" spans="1:11" x14ac:dyDescent="0.2">
      <c r="A30" s="2">
        <v>28</v>
      </c>
      <c r="B30" s="2">
        <v>14</v>
      </c>
      <c r="C30" s="2">
        <v>14</v>
      </c>
      <c r="D30" s="2">
        <v>12</v>
      </c>
      <c r="E30" s="2">
        <v>11</v>
      </c>
      <c r="F30" s="2">
        <v>9</v>
      </c>
      <c r="G30" s="2">
        <v>7</v>
      </c>
      <c r="H30" s="2">
        <v>7</v>
      </c>
      <c r="I30" s="2">
        <v>6</v>
      </c>
      <c r="J30" s="2">
        <v>6</v>
      </c>
      <c r="K30" s="2">
        <v>3</v>
      </c>
    </row>
    <row r="31" spans="1:11" x14ac:dyDescent="0.2">
      <c r="A31" s="2">
        <v>29</v>
      </c>
      <c r="B31" s="2">
        <v>15</v>
      </c>
      <c r="C31" s="2">
        <v>14</v>
      </c>
      <c r="D31" s="2">
        <v>12</v>
      </c>
      <c r="E31" s="2">
        <v>12</v>
      </c>
      <c r="F31" s="2">
        <v>9</v>
      </c>
      <c r="G31" s="2">
        <v>8</v>
      </c>
      <c r="H31" s="2">
        <v>7</v>
      </c>
      <c r="I31" s="2">
        <v>6</v>
      </c>
      <c r="J31" s="2">
        <v>6</v>
      </c>
      <c r="K31" s="2">
        <v>4</v>
      </c>
    </row>
    <row r="32" spans="1:11" x14ac:dyDescent="0.2">
      <c r="A32" s="2">
        <v>30</v>
      </c>
      <c r="B32" s="2">
        <v>15</v>
      </c>
      <c r="C32" s="2">
        <v>15</v>
      </c>
      <c r="D32" s="2">
        <v>12</v>
      </c>
      <c r="E32" s="2">
        <v>12</v>
      </c>
      <c r="F32" s="2">
        <v>10</v>
      </c>
      <c r="G32" s="2">
        <v>9</v>
      </c>
      <c r="H32" s="2">
        <v>7</v>
      </c>
      <c r="I32" s="2">
        <v>6</v>
      </c>
      <c r="J32" s="2">
        <v>6</v>
      </c>
      <c r="K32" s="2">
        <v>4</v>
      </c>
    </row>
    <row r="33" spans="1:11" x14ac:dyDescent="0.2">
      <c r="A33" s="2">
        <v>31</v>
      </c>
      <c r="B33" s="2">
        <v>15</v>
      </c>
      <c r="C33" s="2">
        <v>15</v>
      </c>
      <c r="D33" s="2">
        <v>13</v>
      </c>
      <c r="E33" s="2">
        <v>13</v>
      </c>
      <c r="F33" s="2">
        <v>11</v>
      </c>
      <c r="G33" s="2">
        <v>9</v>
      </c>
      <c r="H33" s="2">
        <v>7</v>
      </c>
      <c r="I33" s="2">
        <v>7</v>
      </c>
      <c r="J33" s="2">
        <v>6</v>
      </c>
      <c r="K33" s="2">
        <v>5</v>
      </c>
    </row>
    <row r="34" spans="1:11" x14ac:dyDescent="0.2">
      <c r="A34" s="2">
        <v>32</v>
      </c>
      <c r="B34" s="2">
        <v>15</v>
      </c>
      <c r="C34" s="2">
        <v>15</v>
      </c>
      <c r="D34" s="2">
        <v>14</v>
      </c>
      <c r="E34" s="2">
        <v>14</v>
      </c>
      <c r="F34" s="2">
        <v>12</v>
      </c>
      <c r="G34" s="2">
        <v>9</v>
      </c>
      <c r="H34" s="2">
        <v>8</v>
      </c>
      <c r="I34" s="2">
        <v>7</v>
      </c>
      <c r="J34" s="2">
        <v>6</v>
      </c>
      <c r="K34" s="2">
        <v>5</v>
      </c>
    </row>
    <row r="35" spans="1:11" x14ac:dyDescent="0.2">
      <c r="A35" s="2">
        <v>33</v>
      </c>
      <c r="B35" s="2">
        <v>15</v>
      </c>
      <c r="C35" s="2">
        <v>15</v>
      </c>
      <c r="D35" s="2">
        <v>14</v>
      </c>
      <c r="E35" s="2">
        <v>14</v>
      </c>
      <c r="F35" s="2">
        <v>12</v>
      </c>
      <c r="G35" s="2">
        <v>10</v>
      </c>
      <c r="H35" s="2">
        <v>8</v>
      </c>
      <c r="I35" s="2">
        <v>8</v>
      </c>
      <c r="J35" s="2">
        <v>7</v>
      </c>
      <c r="K35" s="2">
        <v>6</v>
      </c>
    </row>
    <row r="36" spans="1:11" x14ac:dyDescent="0.2">
      <c r="A36" s="2">
        <v>34</v>
      </c>
      <c r="B36" s="2">
        <v>16</v>
      </c>
      <c r="C36" s="2">
        <v>15</v>
      </c>
      <c r="D36" s="2">
        <v>14</v>
      </c>
      <c r="E36" s="2">
        <v>14</v>
      </c>
      <c r="F36" s="2">
        <v>13</v>
      </c>
      <c r="G36" s="2">
        <v>11</v>
      </c>
      <c r="H36" s="2">
        <v>9</v>
      </c>
      <c r="I36" s="2">
        <v>8</v>
      </c>
      <c r="J36" s="2">
        <v>7</v>
      </c>
      <c r="K36" s="2">
        <v>6</v>
      </c>
    </row>
    <row r="37" spans="1:11" x14ac:dyDescent="0.2">
      <c r="A37" s="2">
        <v>35</v>
      </c>
      <c r="B37" s="2">
        <v>17</v>
      </c>
      <c r="C37" s="2">
        <v>16</v>
      </c>
      <c r="D37" s="2">
        <v>15</v>
      </c>
      <c r="E37" s="2">
        <v>14</v>
      </c>
      <c r="F37" s="2">
        <v>14</v>
      </c>
      <c r="G37" s="2">
        <v>12</v>
      </c>
      <c r="H37" s="2">
        <v>10</v>
      </c>
      <c r="I37" s="2">
        <v>9</v>
      </c>
      <c r="J37" s="2">
        <v>8</v>
      </c>
      <c r="K37" s="2">
        <v>7</v>
      </c>
    </row>
    <row r="38" spans="1:11" x14ac:dyDescent="0.2">
      <c r="A38" s="2">
        <v>36</v>
      </c>
      <c r="B38" s="2">
        <v>18</v>
      </c>
      <c r="C38" s="2">
        <v>17</v>
      </c>
      <c r="D38" s="2">
        <v>16</v>
      </c>
      <c r="E38" s="2">
        <v>15</v>
      </c>
      <c r="F38" s="2">
        <v>15</v>
      </c>
      <c r="G38" s="2">
        <v>14</v>
      </c>
      <c r="H38" s="2">
        <v>11</v>
      </c>
      <c r="I38" s="2">
        <v>11</v>
      </c>
      <c r="J38" s="2">
        <v>10</v>
      </c>
      <c r="K38" s="2">
        <v>9</v>
      </c>
    </row>
    <row r="39" spans="1:11" x14ac:dyDescent="0.2">
      <c r="A39" s="2">
        <v>37</v>
      </c>
      <c r="B39" s="2">
        <v>19</v>
      </c>
      <c r="C39" s="2">
        <v>18</v>
      </c>
      <c r="D39" s="2">
        <v>17</v>
      </c>
      <c r="E39" s="2">
        <v>17</v>
      </c>
      <c r="F39" s="2">
        <v>16</v>
      </c>
      <c r="G39" s="2">
        <v>16</v>
      </c>
      <c r="H39" s="2">
        <v>13</v>
      </c>
      <c r="I39" s="2">
        <v>13</v>
      </c>
      <c r="J39" s="2">
        <v>12</v>
      </c>
      <c r="K39" s="2">
        <v>11</v>
      </c>
    </row>
    <row r="40" spans="1:11" x14ac:dyDescent="0.2">
      <c r="A40" s="2">
        <v>38</v>
      </c>
      <c r="B40" s="2">
        <v>19</v>
      </c>
      <c r="C40" s="2">
        <v>19</v>
      </c>
      <c r="D40" s="2">
        <v>19</v>
      </c>
      <c r="E40" s="2">
        <v>19</v>
      </c>
      <c r="F40" s="2">
        <v>19</v>
      </c>
      <c r="G40" s="2">
        <v>18</v>
      </c>
      <c r="H40" s="2">
        <v>16</v>
      </c>
      <c r="I40" s="2">
        <v>15</v>
      </c>
      <c r="J40" s="2">
        <v>14</v>
      </c>
      <c r="K40" s="2">
        <v>14</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tabColor rgb="FF00FF00"/>
  </sheetPr>
  <dimension ref="A1:V17"/>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c r="C2" s="2"/>
      <c r="D2" s="2"/>
      <c r="E2" s="2"/>
      <c r="F2" s="2"/>
      <c r="G2" s="2"/>
      <c r="H2" s="2">
        <v>1</v>
      </c>
      <c r="I2" s="2">
        <v>1</v>
      </c>
      <c r="J2" s="2">
        <v>1</v>
      </c>
      <c r="K2" s="2">
        <v>1</v>
      </c>
      <c r="L2" s="2">
        <v>1</v>
      </c>
      <c r="S2" s="2">
        <v>3</v>
      </c>
      <c r="T2" s="2">
        <v>3</v>
      </c>
      <c r="U2" s="2">
        <v>3</v>
      </c>
      <c r="V2" s="2">
        <v>3</v>
      </c>
    </row>
    <row r="3" spans="1:22" x14ac:dyDescent="0.2">
      <c r="A3" s="2">
        <v>1</v>
      </c>
      <c r="B3" s="2"/>
      <c r="C3" s="2"/>
      <c r="D3" s="2"/>
      <c r="E3" s="2"/>
      <c r="F3" s="2"/>
      <c r="G3" s="2"/>
      <c r="H3" s="2">
        <v>2</v>
      </c>
      <c r="I3" s="2">
        <v>1</v>
      </c>
      <c r="J3" s="2">
        <v>1</v>
      </c>
      <c r="K3" s="2">
        <v>1</v>
      </c>
      <c r="L3" s="2">
        <v>2</v>
      </c>
      <c r="S3" s="2">
        <v>3</v>
      </c>
      <c r="T3" s="2">
        <v>4</v>
      </c>
      <c r="U3" s="2">
        <v>4</v>
      </c>
      <c r="V3" s="2">
        <v>4</v>
      </c>
    </row>
    <row r="4" spans="1:22" x14ac:dyDescent="0.2">
      <c r="A4" s="2">
        <v>2</v>
      </c>
      <c r="B4" s="2"/>
      <c r="C4" s="2"/>
      <c r="D4" s="2"/>
      <c r="E4" s="2"/>
      <c r="F4" s="2"/>
      <c r="G4" s="2"/>
      <c r="H4" s="2">
        <v>3</v>
      </c>
      <c r="I4" s="2">
        <v>1</v>
      </c>
      <c r="J4" s="2">
        <v>1</v>
      </c>
      <c r="K4" s="2">
        <v>1</v>
      </c>
    </row>
    <row r="5" spans="1:22" x14ac:dyDescent="0.2">
      <c r="A5" s="2">
        <v>3</v>
      </c>
      <c r="B5" s="2"/>
      <c r="C5" s="2"/>
      <c r="D5" s="2"/>
      <c r="E5" s="2"/>
      <c r="F5" s="2"/>
      <c r="G5" s="2"/>
      <c r="H5" s="2">
        <v>4</v>
      </c>
      <c r="I5" s="2">
        <v>2</v>
      </c>
      <c r="J5" s="2">
        <v>2</v>
      </c>
      <c r="K5" s="2">
        <v>1</v>
      </c>
    </row>
    <row r="6" spans="1:22" x14ac:dyDescent="0.2">
      <c r="A6" s="2">
        <v>4</v>
      </c>
      <c r="B6" s="2"/>
      <c r="C6" s="2"/>
      <c r="D6" s="2"/>
      <c r="E6" s="2"/>
      <c r="F6" s="2"/>
      <c r="G6" s="2"/>
      <c r="H6" s="2">
        <v>5</v>
      </c>
      <c r="I6" s="2">
        <v>3</v>
      </c>
      <c r="J6" s="2">
        <v>3</v>
      </c>
      <c r="K6" s="2">
        <v>2</v>
      </c>
    </row>
    <row r="7" spans="1:22" x14ac:dyDescent="0.2">
      <c r="A7" s="2">
        <v>5</v>
      </c>
      <c r="B7" s="2"/>
      <c r="C7" s="2"/>
      <c r="D7" s="2"/>
      <c r="E7" s="2"/>
      <c r="F7" s="2"/>
      <c r="G7" s="2"/>
      <c r="H7" s="2">
        <v>5</v>
      </c>
      <c r="I7" s="2">
        <v>4</v>
      </c>
      <c r="J7" s="2">
        <v>4</v>
      </c>
      <c r="K7" s="2">
        <v>3</v>
      </c>
    </row>
    <row r="8" spans="1:22" x14ac:dyDescent="0.2">
      <c r="A8" s="2">
        <v>6</v>
      </c>
      <c r="B8" s="2"/>
      <c r="C8" s="2"/>
      <c r="D8" s="2"/>
      <c r="E8" s="2"/>
      <c r="F8" s="2"/>
      <c r="G8" s="2"/>
      <c r="H8" s="2">
        <v>5</v>
      </c>
      <c r="I8" s="2">
        <v>5</v>
      </c>
      <c r="J8" s="2">
        <v>5</v>
      </c>
      <c r="K8" s="2">
        <v>4</v>
      </c>
    </row>
    <row r="9" spans="1:22" x14ac:dyDescent="0.2">
      <c r="A9" s="2">
        <v>7</v>
      </c>
      <c r="B9" s="2"/>
      <c r="C9" s="2"/>
      <c r="D9" s="2"/>
      <c r="E9" s="2"/>
      <c r="F9" s="2"/>
      <c r="G9" s="2"/>
      <c r="H9" s="2">
        <v>6</v>
      </c>
      <c r="I9" s="2">
        <v>5</v>
      </c>
      <c r="J9" s="2">
        <v>5</v>
      </c>
      <c r="K9" s="2">
        <v>5</v>
      </c>
    </row>
    <row r="10" spans="1:22" x14ac:dyDescent="0.2">
      <c r="A10" s="2">
        <v>8</v>
      </c>
      <c r="B10" s="2"/>
      <c r="C10" s="2"/>
      <c r="D10" s="2"/>
      <c r="E10" s="2"/>
      <c r="F10" s="2"/>
      <c r="G10" s="2"/>
      <c r="H10" s="2">
        <v>6</v>
      </c>
      <c r="I10" s="2">
        <v>6</v>
      </c>
      <c r="J10" s="2">
        <v>5</v>
      </c>
      <c r="K10" s="2">
        <v>5</v>
      </c>
    </row>
    <row r="11" spans="1:22" x14ac:dyDescent="0.2">
      <c r="A11" s="2">
        <v>9</v>
      </c>
      <c r="B11" s="2"/>
      <c r="C11" s="2"/>
      <c r="D11" s="2"/>
      <c r="E11" s="2"/>
      <c r="F11" s="2"/>
      <c r="G11" s="2"/>
      <c r="H11" s="2">
        <v>7</v>
      </c>
      <c r="I11" s="2">
        <v>7</v>
      </c>
      <c r="J11" s="2">
        <v>6</v>
      </c>
      <c r="K11" s="2">
        <v>6</v>
      </c>
    </row>
    <row r="12" spans="1:22" x14ac:dyDescent="0.2">
      <c r="A12" s="2">
        <v>10</v>
      </c>
      <c r="B12" s="2"/>
      <c r="C12" s="2"/>
      <c r="D12" s="2"/>
      <c r="E12" s="2"/>
      <c r="F12" s="2"/>
      <c r="G12" s="2"/>
      <c r="H12" s="2">
        <v>8</v>
      </c>
      <c r="I12" s="2">
        <v>7</v>
      </c>
      <c r="J12" s="2">
        <v>7</v>
      </c>
      <c r="K12" s="2">
        <v>6</v>
      </c>
    </row>
    <row r="13" spans="1:22" x14ac:dyDescent="0.2">
      <c r="A13" s="2">
        <v>11</v>
      </c>
      <c r="B13" s="2"/>
      <c r="C13" s="2"/>
      <c r="D13" s="2"/>
      <c r="E13" s="2"/>
      <c r="F13" s="2"/>
      <c r="G13" s="2"/>
      <c r="H13" s="2">
        <v>8</v>
      </c>
      <c r="I13" s="2">
        <v>8</v>
      </c>
      <c r="J13" s="2">
        <v>8</v>
      </c>
      <c r="K13" s="2">
        <v>7</v>
      </c>
    </row>
    <row r="14" spans="1:22" x14ac:dyDescent="0.2">
      <c r="A14" s="2">
        <v>12</v>
      </c>
      <c r="B14" s="2"/>
      <c r="C14" s="2"/>
      <c r="D14" s="2"/>
      <c r="E14" s="2"/>
      <c r="F14" s="2"/>
      <c r="G14" s="2"/>
      <c r="H14" s="2">
        <v>9</v>
      </c>
      <c r="I14" s="2">
        <v>9</v>
      </c>
      <c r="J14" s="2">
        <v>9</v>
      </c>
      <c r="K14" s="2">
        <v>8</v>
      </c>
    </row>
    <row r="15" spans="1:22" x14ac:dyDescent="0.2">
      <c r="A15" s="2">
        <v>13</v>
      </c>
      <c r="B15" s="2"/>
      <c r="C15" s="2"/>
      <c r="D15" s="2"/>
      <c r="E15" s="2"/>
      <c r="F15" s="2"/>
      <c r="G15" s="2"/>
      <c r="H15" s="2">
        <v>11</v>
      </c>
      <c r="I15" s="2">
        <v>10</v>
      </c>
      <c r="J15" s="2">
        <v>10</v>
      </c>
      <c r="K15" s="2">
        <v>10</v>
      </c>
    </row>
    <row r="16" spans="1:22" x14ac:dyDescent="0.2">
      <c r="A16" s="2">
        <v>14</v>
      </c>
      <c r="B16" s="2"/>
      <c r="C16" s="2"/>
      <c r="D16" s="2"/>
      <c r="E16" s="2"/>
      <c r="F16" s="2"/>
      <c r="G16" s="2"/>
      <c r="H16" s="2">
        <v>13</v>
      </c>
      <c r="I16" s="2">
        <v>13</v>
      </c>
      <c r="J16" s="2">
        <v>12</v>
      </c>
      <c r="K16" s="2">
        <v>12</v>
      </c>
    </row>
    <row r="17" spans="1:11" x14ac:dyDescent="0.2">
      <c r="A17" s="2">
        <v>15</v>
      </c>
      <c r="B17" s="2"/>
      <c r="C17" s="2"/>
      <c r="D17" s="2"/>
      <c r="E17" s="2"/>
      <c r="F17" s="2"/>
      <c r="G17" s="2"/>
      <c r="H17" s="2">
        <v>16</v>
      </c>
      <c r="I17" s="2">
        <v>15</v>
      </c>
      <c r="J17" s="2">
        <v>14</v>
      </c>
      <c r="K17" s="2">
        <v>14</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rgb="FF00FF00"/>
  </sheetPr>
  <dimension ref="A1:V41"/>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c r="I2" s="2"/>
      <c r="J2" s="2"/>
      <c r="K2" s="2"/>
      <c r="L2" s="2">
        <v>1</v>
      </c>
      <c r="M2" s="2">
        <v>2</v>
      </c>
      <c r="N2" s="2">
        <v>3</v>
      </c>
      <c r="O2" s="2">
        <v>3</v>
      </c>
      <c r="P2" s="2">
        <v>3</v>
      </c>
      <c r="Q2" s="2">
        <v>3</v>
      </c>
      <c r="R2" s="2">
        <v>2</v>
      </c>
    </row>
    <row r="3" spans="1:22" x14ac:dyDescent="0.2">
      <c r="A3" s="2">
        <v>1</v>
      </c>
      <c r="B3" s="2">
        <v>1</v>
      </c>
      <c r="C3" s="2">
        <v>1</v>
      </c>
      <c r="D3" s="2">
        <v>1</v>
      </c>
      <c r="E3" s="2">
        <v>1</v>
      </c>
      <c r="F3" s="2">
        <v>1</v>
      </c>
      <c r="G3" s="2">
        <v>1</v>
      </c>
      <c r="H3" s="2"/>
      <c r="I3" s="2"/>
      <c r="J3" s="2"/>
      <c r="K3" s="2"/>
      <c r="L3" s="2">
        <v>2</v>
      </c>
      <c r="M3" s="2">
        <v>3</v>
      </c>
      <c r="N3" s="2">
        <v>3</v>
      </c>
      <c r="O3" s="2">
        <v>3</v>
      </c>
      <c r="P3" s="2">
        <v>3</v>
      </c>
      <c r="Q3" s="2">
        <v>3</v>
      </c>
      <c r="R3" s="2">
        <v>3</v>
      </c>
    </row>
    <row r="4" spans="1:22" x14ac:dyDescent="0.2">
      <c r="A4" s="2">
        <v>2</v>
      </c>
      <c r="B4" s="2">
        <v>1</v>
      </c>
      <c r="C4" s="2">
        <v>1</v>
      </c>
      <c r="D4" s="2">
        <v>1</v>
      </c>
      <c r="E4" s="2">
        <v>1</v>
      </c>
      <c r="F4" s="2">
        <v>1</v>
      </c>
      <c r="G4" s="2">
        <v>1</v>
      </c>
      <c r="H4" s="2"/>
      <c r="I4" s="2"/>
      <c r="J4" s="2"/>
      <c r="K4" s="2"/>
    </row>
    <row r="5" spans="1:22" x14ac:dyDescent="0.2">
      <c r="A5" s="2">
        <v>3</v>
      </c>
      <c r="B5" s="2">
        <v>1</v>
      </c>
      <c r="C5" s="2">
        <v>1</v>
      </c>
      <c r="D5" s="2">
        <v>1</v>
      </c>
      <c r="E5" s="2">
        <v>1</v>
      </c>
      <c r="F5" s="2">
        <v>1</v>
      </c>
      <c r="G5" s="2">
        <v>1</v>
      </c>
      <c r="H5" s="2"/>
      <c r="I5" s="2"/>
      <c r="J5" s="2"/>
      <c r="K5" s="2"/>
    </row>
    <row r="6" spans="1:22" x14ac:dyDescent="0.2">
      <c r="A6" s="2">
        <v>4</v>
      </c>
      <c r="B6" s="2">
        <v>1</v>
      </c>
      <c r="C6" s="2">
        <v>1</v>
      </c>
      <c r="D6" s="2">
        <v>1</v>
      </c>
      <c r="E6" s="2">
        <v>1</v>
      </c>
      <c r="F6" s="2">
        <v>1</v>
      </c>
      <c r="G6" s="2">
        <v>1</v>
      </c>
      <c r="H6" s="2"/>
      <c r="I6" s="2"/>
      <c r="J6" s="2"/>
      <c r="K6" s="2"/>
    </row>
    <row r="7" spans="1:22" x14ac:dyDescent="0.2">
      <c r="A7" s="2">
        <v>5</v>
      </c>
      <c r="B7" s="2">
        <v>1</v>
      </c>
      <c r="C7" s="2">
        <v>1</v>
      </c>
      <c r="D7" s="2">
        <v>1</v>
      </c>
      <c r="E7" s="2">
        <v>1</v>
      </c>
      <c r="F7" s="2">
        <v>1</v>
      </c>
      <c r="G7" s="2">
        <v>1</v>
      </c>
      <c r="H7" s="2"/>
      <c r="I7" s="2"/>
      <c r="J7" s="2"/>
      <c r="K7" s="2"/>
    </row>
    <row r="8" spans="1:22" x14ac:dyDescent="0.2">
      <c r="A8" s="2">
        <v>6</v>
      </c>
      <c r="B8" s="2">
        <v>1</v>
      </c>
      <c r="C8" s="2">
        <v>1</v>
      </c>
      <c r="D8" s="2">
        <v>1</v>
      </c>
      <c r="E8" s="2">
        <v>1</v>
      </c>
      <c r="F8" s="2">
        <v>1</v>
      </c>
      <c r="G8" s="2">
        <v>1</v>
      </c>
      <c r="H8" s="2"/>
      <c r="I8" s="2"/>
      <c r="J8" s="2"/>
      <c r="K8" s="2"/>
    </row>
    <row r="9" spans="1:22" x14ac:dyDescent="0.2">
      <c r="A9" s="2">
        <v>7</v>
      </c>
      <c r="B9" s="2">
        <v>1</v>
      </c>
      <c r="C9" s="2">
        <v>1</v>
      </c>
      <c r="D9" s="2">
        <v>1</v>
      </c>
      <c r="E9" s="2">
        <v>1</v>
      </c>
      <c r="F9" s="2">
        <v>1</v>
      </c>
      <c r="G9" s="2">
        <v>1</v>
      </c>
      <c r="H9" s="2"/>
      <c r="I9" s="2"/>
      <c r="J9" s="2"/>
      <c r="K9" s="2"/>
    </row>
    <row r="10" spans="1:22" x14ac:dyDescent="0.2">
      <c r="A10" s="2">
        <v>8</v>
      </c>
      <c r="B10" s="2">
        <v>1</v>
      </c>
      <c r="C10" s="2">
        <v>1</v>
      </c>
      <c r="D10" s="2">
        <v>1</v>
      </c>
      <c r="E10" s="2">
        <v>1</v>
      </c>
      <c r="F10" s="2">
        <v>1</v>
      </c>
      <c r="G10" s="2">
        <v>1</v>
      </c>
      <c r="H10" s="2"/>
      <c r="I10" s="2"/>
      <c r="J10" s="2"/>
      <c r="K10" s="2"/>
    </row>
    <row r="11" spans="1:22" x14ac:dyDescent="0.2">
      <c r="A11" s="2">
        <v>9</v>
      </c>
      <c r="B11" s="2">
        <v>1</v>
      </c>
      <c r="C11" s="2">
        <v>1</v>
      </c>
      <c r="D11" s="2">
        <v>1</v>
      </c>
      <c r="E11" s="2">
        <v>1</v>
      </c>
      <c r="F11" s="2">
        <v>1</v>
      </c>
      <c r="G11" s="2">
        <v>1</v>
      </c>
      <c r="H11" s="2"/>
      <c r="I11" s="2"/>
      <c r="J11" s="2"/>
      <c r="K11" s="2"/>
    </row>
    <row r="12" spans="1:22" x14ac:dyDescent="0.2">
      <c r="A12" s="2">
        <v>10</v>
      </c>
      <c r="B12" s="2">
        <v>1</v>
      </c>
      <c r="C12" s="2">
        <v>1</v>
      </c>
      <c r="D12" s="2">
        <v>1</v>
      </c>
      <c r="E12" s="2">
        <v>1</v>
      </c>
      <c r="F12" s="2">
        <v>1</v>
      </c>
      <c r="G12" s="2">
        <v>1</v>
      </c>
      <c r="H12" s="2"/>
      <c r="I12" s="2"/>
      <c r="J12" s="2"/>
      <c r="K12" s="2"/>
    </row>
    <row r="13" spans="1:22" x14ac:dyDescent="0.2">
      <c r="A13" s="2">
        <v>11</v>
      </c>
      <c r="B13" s="2">
        <v>1</v>
      </c>
      <c r="C13" s="2">
        <v>1</v>
      </c>
      <c r="D13" s="2">
        <v>1</v>
      </c>
      <c r="E13" s="2">
        <v>1</v>
      </c>
      <c r="F13" s="2">
        <v>1</v>
      </c>
      <c r="G13" s="2">
        <v>1</v>
      </c>
      <c r="H13" s="2"/>
      <c r="I13" s="2"/>
      <c r="J13" s="2"/>
      <c r="K13" s="2"/>
    </row>
    <row r="14" spans="1:22" x14ac:dyDescent="0.2">
      <c r="A14" s="2">
        <v>12</v>
      </c>
      <c r="B14" s="2">
        <v>1</v>
      </c>
      <c r="C14" s="2">
        <v>1</v>
      </c>
      <c r="D14" s="2">
        <v>1</v>
      </c>
      <c r="E14" s="2">
        <v>1</v>
      </c>
      <c r="F14" s="2">
        <v>1</v>
      </c>
      <c r="G14" s="2">
        <v>1</v>
      </c>
      <c r="H14" s="2"/>
      <c r="I14" s="2"/>
      <c r="J14" s="2"/>
      <c r="K14" s="2"/>
    </row>
    <row r="15" spans="1:22" x14ac:dyDescent="0.2">
      <c r="A15" s="2">
        <v>13</v>
      </c>
      <c r="B15" s="2">
        <v>2</v>
      </c>
      <c r="C15" s="2">
        <v>1</v>
      </c>
      <c r="D15" s="2">
        <v>1</v>
      </c>
      <c r="E15" s="2">
        <v>1</v>
      </c>
      <c r="F15" s="2">
        <v>1</v>
      </c>
      <c r="G15" s="2">
        <v>1</v>
      </c>
      <c r="H15" s="2"/>
      <c r="I15" s="2"/>
      <c r="J15" s="2"/>
      <c r="K15" s="2"/>
    </row>
    <row r="16" spans="1:22" x14ac:dyDescent="0.2">
      <c r="A16" s="2">
        <v>14</v>
      </c>
      <c r="B16" s="2">
        <v>2</v>
      </c>
      <c r="C16" s="2">
        <v>2</v>
      </c>
      <c r="D16" s="2">
        <v>1</v>
      </c>
      <c r="E16" s="2">
        <v>1</v>
      </c>
      <c r="F16" s="2">
        <v>1</v>
      </c>
      <c r="G16" s="2">
        <v>1</v>
      </c>
      <c r="H16" s="2"/>
      <c r="I16" s="2"/>
      <c r="J16" s="2"/>
      <c r="K16" s="2"/>
    </row>
    <row r="17" spans="1:11" x14ac:dyDescent="0.2">
      <c r="A17" s="2">
        <v>15</v>
      </c>
      <c r="B17" s="2">
        <v>3</v>
      </c>
      <c r="C17" s="2">
        <v>2</v>
      </c>
      <c r="D17" s="2">
        <v>2</v>
      </c>
      <c r="E17" s="2">
        <v>1</v>
      </c>
      <c r="F17" s="2">
        <v>1</v>
      </c>
      <c r="G17" s="2">
        <v>1</v>
      </c>
      <c r="H17" s="2"/>
      <c r="I17" s="2"/>
      <c r="J17" s="2"/>
      <c r="K17" s="2"/>
    </row>
    <row r="18" spans="1:11" x14ac:dyDescent="0.2">
      <c r="A18" s="2">
        <v>16</v>
      </c>
      <c r="B18" s="2">
        <v>3</v>
      </c>
      <c r="C18" s="2">
        <v>3</v>
      </c>
      <c r="D18" s="2">
        <v>2</v>
      </c>
      <c r="E18" s="2">
        <v>2</v>
      </c>
      <c r="F18" s="2">
        <v>1</v>
      </c>
      <c r="G18" s="2">
        <v>1</v>
      </c>
      <c r="H18" s="2"/>
      <c r="I18" s="2"/>
      <c r="J18" s="2"/>
      <c r="K18" s="2"/>
    </row>
    <row r="19" spans="1:11" x14ac:dyDescent="0.2">
      <c r="A19" s="2">
        <v>17</v>
      </c>
      <c r="B19" s="2">
        <v>4</v>
      </c>
      <c r="C19" s="2">
        <v>3</v>
      </c>
      <c r="D19" s="2">
        <v>3</v>
      </c>
      <c r="E19" s="2">
        <v>2</v>
      </c>
      <c r="F19" s="2">
        <v>1</v>
      </c>
      <c r="G19" s="2">
        <v>1</v>
      </c>
      <c r="H19" s="2"/>
      <c r="I19" s="2"/>
      <c r="J19" s="2"/>
      <c r="K19" s="2"/>
    </row>
    <row r="20" spans="1:11" x14ac:dyDescent="0.2">
      <c r="A20" s="2">
        <v>18</v>
      </c>
      <c r="B20" s="2">
        <v>4</v>
      </c>
      <c r="C20" s="2">
        <v>4</v>
      </c>
      <c r="D20" s="2">
        <v>3</v>
      </c>
      <c r="E20" s="2">
        <v>3</v>
      </c>
      <c r="F20" s="2">
        <v>1</v>
      </c>
      <c r="G20" s="2">
        <v>1</v>
      </c>
      <c r="H20" s="2"/>
      <c r="I20" s="2"/>
      <c r="J20" s="2"/>
      <c r="K20" s="2"/>
    </row>
    <row r="21" spans="1:11" x14ac:dyDescent="0.2">
      <c r="A21" s="2">
        <v>19</v>
      </c>
      <c r="B21" s="2">
        <v>5</v>
      </c>
      <c r="C21" s="2">
        <v>4</v>
      </c>
      <c r="D21" s="2">
        <v>4</v>
      </c>
      <c r="E21" s="2">
        <v>3</v>
      </c>
      <c r="F21" s="2">
        <v>1</v>
      </c>
      <c r="G21" s="2">
        <v>1</v>
      </c>
      <c r="H21" s="2"/>
      <c r="I21" s="2"/>
      <c r="J21" s="2"/>
      <c r="K21" s="2"/>
    </row>
    <row r="22" spans="1:11" x14ac:dyDescent="0.2">
      <c r="A22" s="2">
        <v>20</v>
      </c>
      <c r="B22" s="2">
        <v>6</v>
      </c>
      <c r="C22" s="2">
        <v>5</v>
      </c>
      <c r="D22" s="2">
        <v>4</v>
      </c>
      <c r="E22" s="2">
        <v>4</v>
      </c>
      <c r="F22" s="2">
        <v>2</v>
      </c>
      <c r="G22" s="2">
        <v>1</v>
      </c>
      <c r="H22" s="2"/>
      <c r="I22" s="2"/>
      <c r="J22" s="2"/>
      <c r="K22" s="2"/>
    </row>
    <row r="23" spans="1:11" x14ac:dyDescent="0.2">
      <c r="A23" s="2">
        <v>21</v>
      </c>
      <c r="B23" s="2">
        <v>7</v>
      </c>
      <c r="C23" s="2">
        <v>5</v>
      </c>
      <c r="D23" s="2">
        <v>5</v>
      </c>
      <c r="E23" s="2">
        <v>4</v>
      </c>
      <c r="F23" s="2">
        <v>2</v>
      </c>
      <c r="G23" s="2">
        <v>1</v>
      </c>
      <c r="H23" s="2"/>
      <c r="I23" s="2"/>
      <c r="J23" s="2"/>
      <c r="K23" s="2"/>
    </row>
    <row r="24" spans="1:11" x14ac:dyDescent="0.2">
      <c r="A24" s="2">
        <v>22</v>
      </c>
      <c r="B24" s="2">
        <v>7</v>
      </c>
      <c r="C24" s="2">
        <v>6</v>
      </c>
      <c r="D24" s="2">
        <v>5</v>
      </c>
      <c r="E24" s="2">
        <v>5</v>
      </c>
      <c r="F24" s="2">
        <v>3</v>
      </c>
      <c r="G24" s="2">
        <v>2</v>
      </c>
      <c r="H24" s="2"/>
      <c r="I24" s="2"/>
      <c r="J24" s="2"/>
      <c r="K24" s="2"/>
    </row>
    <row r="25" spans="1:11" x14ac:dyDescent="0.2">
      <c r="A25" s="2">
        <v>23</v>
      </c>
      <c r="B25" s="2">
        <v>8</v>
      </c>
      <c r="C25" s="2">
        <v>7</v>
      </c>
      <c r="D25" s="2">
        <v>6</v>
      </c>
      <c r="E25" s="2">
        <v>5</v>
      </c>
      <c r="F25" s="2">
        <v>3</v>
      </c>
      <c r="G25" s="2">
        <v>3</v>
      </c>
      <c r="H25" s="2"/>
      <c r="I25" s="2"/>
      <c r="J25" s="2"/>
      <c r="K25" s="2"/>
    </row>
    <row r="26" spans="1:11" x14ac:dyDescent="0.2">
      <c r="A26" s="2">
        <v>24</v>
      </c>
      <c r="B26" s="2">
        <v>9</v>
      </c>
      <c r="C26" s="2">
        <v>7</v>
      </c>
      <c r="D26" s="2">
        <v>6</v>
      </c>
      <c r="E26" s="2">
        <v>6</v>
      </c>
      <c r="F26" s="2">
        <v>3</v>
      </c>
      <c r="G26" s="2">
        <v>3</v>
      </c>
      <c r="H26" s="2"/>
      <c r="I26" s="2"/>
      <c r="J26" s="2"/>
      <c r="K26" s="2"/>
    </row>
    <row r="27" spans="1:11" x14ac:dyDescent="0.2">
      <c r="A27" s="2">
        <v>25</v>
      </c>
      <c r="B27" s="2">
        <v>10</v>
      </c>
      <c r="C27" s="2">
        <v>8</v>
      </c>
      <c r="D27" s="2">
        <v>7</v>
      </c>
      <c r="E27" s="2">
        <v>6</v>
      </c>
      <c r="F27" s="2">
        <v>4</v>
      </c>
      <c r="G27" s="2">
        <v>3</v>
      </c>
      <c r="H27" s="2"/>
      <c r="I27" s="2"/>
      <c r="J27" s="2"/>
      <c r="K27" s="2"/>
    </row>
    <row r="28" spans="1:11" x14ac:dyDescent="0.2">
      <c r="A28" s="2">
        <v>26</v>
      </c>
      <c r="B28" s="2">
        <v>10</v>
      </c>
      <c r="C28" s="2">
        <v>9</v>
      </c>
      <c r="D28" s="2">
        <v>7</v>
      </c>
      <c r="E28" s="2">
        <v>7</v>
      </c>
      <c r="F28" s="2">
        <v>5</v>
      </c>
      <c r="G28" s="2">
        <v>4</v>
      </c>
      <c r="H28" s="2"/>
      <c r="I28" s="2"/>
      <c r="J28" s="2"/>
      <c r="K28" s="2"/>
    </row>
    <row r="29" spans="1:11" x14ac:dyDescent="0.2">
      <c r="A29" s="2">
        <v>27</v>
      </c>
      <c r="B29" s="2">
        <v>11</v>
      </c>
      <c r="C29" s="2">
        <v>9</v>
      </c>
      <c r="D29" s="2">
        <v>8</v>
      </c>
      <c r="E29" s="2">
        <v>7</v>
      </c>
      <c r="F29" s="2">
        <v>6</v>
      </c>
      <c r="G29" s="2">
        <v>4</v>
      </c>
      <c r="H29" s="2"/>
      <c r="I29" s="2"/>
      <c r="J29" s="2"/>
      <c r="K29" s="2"/>
    </row>
    <row r="30" spans="1:11" x14ac:dyDescent="0.2">
      <c r="A30" s="2">
        <v>28</v>
      </c>
      <c r="B30" s="2">
        <v>11</v>
      </c>
      <c r="C30" s="2">
        <v>10</v>
      </c>
      <c r="D30" s="2">
        <v>9</v>
      </c>
      <c r="E30" s="2">
        <v>8</v>
      </c>
      <c r="F30" s="2">
        <v>7</v>
      </c>
      <c r="G30" s="2">
        <v>5</v>
      </c>
      <c r="H30" s="2"/>
      <c r="I30" s="2"/>
      <c r="J30" s="2"/>
      <c r="K30" s="2"/>
    </row>
    <row r="31" spans="1:11" x14ac:dyDescent="0.2">
      <c r="A31" s="2">
        <v>29</v>
      </c>
      <c r="B31" s="2">
        <v>12</v>
      </c>
      <c r="C31" s="2">
        <v>11</v>
      </c>
      <c r="D31" s="2">
        <v>9</v>
      </c>
      <c r="E31" s="2">
        <v>9</v>
      </c>
      <c r="F31" s="2">
        <v>8</v>
      </c>
      <c r="G31" s="2">
        <v>6</v>
      </c>
      <c r="H31" s="2"/>
      <c r="I31" s="2"/>
      <c r="J31" s="2"/>
      <c r="K31" s="2"/>
    </row>
    <row r="32" spans="1:11" x14ac:dyDescent="0.2">
      <c r="A32" s="2">
        <v>30</v>
      </c>
      <c r="B32" s="2">
        <v>12</v>
      </c>
      <c r="C32" s="2">
        <v>12</v>
      </c>
      <c r="D32" s="2">
        <v>10</v>
      </c>
      <c r="E32" s="2">
        <v>9</v>
      </c>
      <c r="F32" s="2">
        <v>8</v>
      </c>
      <c r="G32" s="2">
        <v>7</v>
      </c>
      <c r="H32" s="2"/>
      <c r="I32" s="2"/>
      <c r="J32" s="2"/>
      <c r="K32" s="2"/>
    </row>
    <row r="33" spans="1:11" x14ac:dyDescent="0.2">
      <c r="A33" s="2">
        <v>31</v>
      </c>
      <c r="B33" s="2">
        <v>13</v>
      </c>
      <c r="C33" s="2">
        <v>13</v>
      </c>
      <c r="D33" s="2">
        <v>10</v>
      </c>
      <c r="E33" s="2">
        <v>9</v>
      </c>
      <c r="F33" s="2">
        <v>9</v>
      </c>
      <c r="G33" s="2">
        <v>8</v>
      </c>
      <c r="H33" s="2"/>
      <c r="I33" s="2"/>
      <c r="J33" s="2"/>
      <c r="K33" s="2"/>
    </row>
    <row r="34" spans="1:11" x14ac:dyDescent="0.2">
      <c r="A34" s="2">
        <v>32</v>
      </c>
      <c r="B34" s="2">
        <v>14</v>
      </c>
      <c r="C34" s="2">
        <v>14</v>
      </c>
      <c r="D34" s="2">
        <v>11</v>
      </c>
      <c r="E34" s="2">
        <v>10</v>
      </c>
      <c r="F34" s="2">
        <v>10</v>
      </c>
      <c r="G34" s="2">
        <v>8</v>
      </c>
      <c r="H34" s="2"/>
      <c r="I34" s="2"/>
      <c r="J34" s="2"/>
      <c r="K34" s="2"/>
    </row>
    <row r="35" spans="1:11" x14ac:dyDescent="0.2">
      <c r="A35" s="2">
        <v>33</v>
      </c>
      <c r="B35" s="2">
        <v>14</v>
      </c>
      <c r="C35" s="2">
        <v>14</v>
      </c>
      <c r="D35" s="2">
        <v>12</v>
      </c>
      <c r="E35" s="2">
        <v>11</v>
      </c>
      <c r="F35" s="2">
        <v>10</v>
      </c>
      <c r="G35" s="2">
        <v>9</v>
      </c>
      <c r="H35" s="2"/>
      <c r="I35" s="2"/>
      <c r="J35" s="2"/>
      <c r="K35" s="2"/>
    </row>
    <row r="36" spans="1:11" x14ac:dyDescent="0.2">
      <c r="A36" s="2">
        <v>34</v>
      </c>
      <c r="B36" s="2">
        <v>15</v>
      </c>
      <c r="C36" s="2">
        <v>15</v>
      </c>
      <c r="D36" s="2">
        <v>12</v>
      </c>
      <c r="E36" s="2">
        <v>11</v>
      </c>
      <c r="F36" s="2">
        <v>11</v>
      </c>
      <c r="G36" s="2">
        <v>9</v>
      </c>
      <c r="H36" s="2"/>
      <c r="I36" s="2"/>
      <c r="J36" s="2"/>
      <c r="K36" s="2"/>
    </row>
    <row r="37" spans="1:11" x14ac:dyDescent="0.2">
      <c r="A37" s="2">
        <v>35</v>
      </c>
      <c r="B37" s="2">
        <v>15</v>
      </c>
      <c r="C37" s="2">
        <v>15</v>
      </c>
      <c r="D37" s="2">
        <v>13</v>
      </c>
      <c r="E37" s="2">
        <v>12</v>
      </c>
      <c r="F37" s="2">
        <v>12</v>
      </c>
      <c r="G37" s="2">
        <v>10</v>
      </c>
      <c r="H37" s="2"/>
      <c r="I37" s="2"/>
      <c r="J37" s="2"/>
      <c r="K37" s="2"/>
    </row>
    <row r="38" spans="1:11" x14ac:dyDescent="0.2">
      <c r="A38" s="2">
        <v>36</v>
      </c>
      <c r="B38" s="2">
        <v>16</v>
      </c>
      <c r="C38" s="2">
        <v>16</v>
      </c>
      <c r="D38" s="2">
        <v>14</v>
      </c>
      <c r="E38" s="2">
        <v>13</v>
      </c>
      <c r="F38" s="2">
        <v>12</v>
      </c>
      <c r="G38" s="2">
        <v>11</v>
      </c>
      <c r="H38" s="2"/>
      <c r="I38" s="2"/>
      <c r="J38" s="2"/>
      <c r="K38" s="2"/>
    </row>
    <row r="39" spans="1:11" x14ac:dyDescent="0.2">
      <c r="A39" s="2">
        <v>37</v>
      </c>
      <c r="B39" s="2">
        <v>17</v>
      </c>
      <c r="C39" s="2">
        <v>16</v>
      </c>
      <c r="D39" s="2">
        <v>15</v>
      </c>
      <c r="E39" s="2">
        <v>14</v>
      </c>
      <c r="F39" s="2">
        <v>14</v>
      </c>
      <c r="G39" s="2">
        <v>13</v>
      </c>
      <c r="H39" s="2"/>
      <c r="I39" s="2"/>
      <c r="J39" s="2"/>
      <c r="K39" s="2"/>
    </row>
    <row r="40" spans="1:11" x14ac:dyDescent="0.2">
      <c r="A40" s="2">
        <v>38</v>
      </c>
      <c r="B40" s="2">
        <v>18</v>
      </c>
      <c r="C40" s="2">
        <v>17</v>
      </c>
      <c r="D40" s="2">
        <v>16</v>
      </c>
      <c r="E40" s="2">
        <v>15</v>
      </c>
      <c r="F40" s="2">
        <v>15</v>
      </c>
      <c r="G40" s="2">
        <v>14</v>
      </c>
      <c r="H40" s="2"/>
      <c r="I40" s="2"/>
      <c r="J40" s="2"/>
      <c r="K40" s="2"/>
    </row>
    <row r="41" spans="1:11" x14ac:dyDescent="0.2">
      <c r="A41" s="2">
        <v>39</v>
      </c>
      <c r="B41" s="2">
        <v>19</v>
      </c>
      <c r="C41" s="2">
        <v>19</v>
      </c>
      <c r="D41" s="2">
        <v>18</v>
      </c>
      <c r="E41" s="2">
        <v>17</v>
      </c>
      <c r="F41" s="2">
        <v>16</v>
      </c>
      <c r="G41" s="2">
        <v>15</v>
      </c>
      <c r="H41" s="2"/>
      <c r="I41" s="2"/>
      <c r="J41" s="2"/>
      <c r="K41" s="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rgb="FF00FF00"/>
  </sheetPr>
  <dimension ref="A1:V18"/>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v>1</v>
      </c>
      <c r="I2" s="2">
        <v>1</v>
      </c>
      <c r="J2" s="2">
        <v>1</v>
      </c>
      <c r="K2" s="2">
        <v>1</v>
      </c>
      <c r="L2" s="2">
        <v>1</v>
      </c>
      <c r="M2" s="2">
        <v>3</v>
      </c>
      <c r="N2" s="2">
        <v>3</v>
      </c>
      <c r="O2" s="2">
        <v>3</v>
      </c>
      <c r="P2" s="2">
        <v>3</v>
      </c>
      <c r="Q2" s="2">
        <v>3</v>
      </c>
      <c r="R2" s="2">
        <v>3</v>
      </c>
      <c r="S2" s="2">
        <v>3</v>
      </c>
      <c r="T2" s="2">
        <v>3</v>
      </c>
      <c r="U2" s="2">
        <v>3</v>
      </c>
      <c r="V2" s="2">
        <v>3</v>
      </c>
    </row>
    <row r="3" spans="1:22" x14ac:dyDescent="0.2">
      <c r="A3" s="2">
        <v>1</v>
      </c>
      <c r="B3" s="2">
        <v>2</v>
      </c>
      <c r="C3" s="2">
        <v>2</v>
      </c>
      <c r="D3" s="2">
        <v>2</v>
      </c>
      <c r="E3" s="2">
        <v>1</v>
      </c>
      <c r="F3" s="2">
        <v>1</v>
      </c>
      <c r="G3" s="2">
        <v>1</v>
      </c>
      <c r="H3" s="2">
        <v>1</v>
      </c>
      <c r="I3" s="2">
        <v>1</v>
      </c>
      <c r="J3" s="2">
        <v>1</v>
      </c>
      <c r="K3" s="2">
        <v>1</v>
      </c>
      <c r="L3" s="2">
        <v>2</v>
      </c>
      <c r="M3" s="2">
        <v>3</v>
      </c>
      <c r="N3" s="2">
        <v>3</v>
      </c>
      <c r="O3" s="2">
        <v>3</v>
      </c>
      <c r="P3" s="2">
        <v>3</v>
      </c>
      <c r="Q3" s="2">
        <v>3</v>
      </c>
      <c r="R3" s="2">
        <v>3</v>
      </c>
      <c r="S3" s="2">
        <v>3</v>
      </c>
      <c r="T3" s="2">
        <v>3</v>
      </c>
      <c r="U3" s="2">
        <v>3</v>
      </c>
      <c r="V3" s="2">
        <v>3</v>
      </c>
    </row>
    <row r="4" spans="1:22" x14ac:dyDescent="0.2">
      <c r="A4" s="2">
        <v>2</v>
      </c>
      <c r="B4" s="2">
        <v>4</v>
      </c>
      <c r="C4" s="2">
        <v>4</v>
      </c>
      <c r="D4" s="2">
        <v>3</v>
      </c>
      <c r="E4" s="2">
        <v>2</v>
      </c>
      <c r="F4" s="2">
        <v>2</v>
      </c>
      <c r="G4" s="2">
        <v>1</v>
      </c>
      <c r="H4" s="2">
        <v>1</v>
      </c>
      <c r="I4" s="2">
        <v>1</v>
      </c>
      <c r="J4" s="2">
        <v>1</v>
      </c>
      <c r="K4" s="2">
        <v>1</v>
      </c>
    </row>
    <row r="5" spans="1:22" x14ac:dyDescent="0.2">
      <c r="A5" s="2">
        <v>3</v>
      </c>
      <c r="B5" s="2">
        <v>6</v>
      </c>
      <c r="C5" s="2">
        <v>5</v>
      </c>
      <c r="D5" s="2">
        <v>4</v>
      </c>
      <c r="E5" s="2">
        <v>3</v>
      </c>
      <c r="F5" s="2">
        <v>3</v>
      </c>
      <c r="G5" s="2">
        <v>2</v>
      </c>
      <c r="H5" s="2">
        <v>1</v>
      </c>
      <c r="I5" s="2">
        <v>1</v>
      </c>
      <c r="J5" s="2">
        <v>1</v>
      </c>
      <c r="K5" s="2">
        <v>1</v>
      </c>
    </row>
    <row r="6" spans="1:22" x14ac:dyDescent="0.2">
      <c r="A6" s="2">
        <v>4</v>
      </c>
      <c r="B6" s="2">
        <v>7</v>
      </c>
      <c r="C6" s="2">
        <v>6</v>
      </c>
      <c r="D6" s="2">
        <v>5</v>
      </c>
      <c r="E6" s="2">
        <v>4</v>
      </c>
      <c r="F6" s="2">
        <v>4</v>
      </c>
      <c r="G6" s="2">
        <v>3</v>
      </c>
      <c r="H6" s="2">
        <v>3</v>
      </c>
      <c r="I6" s="2">
        <v>2</v>
      </c>
      <c r="J6" s="2">
        <v>2</v>
      </c>
      <c r="K6" s="2">
        <v>2</v>
      </c>
    </row>
    <row r="7" spans="1:22" x14ac:dyDescent="0.2">
      <c r="A7" s="2">
        <v>5</v>
      </c>
      <c r="B7" s="2">
        <v>9</v>
      </c>
      <c r="C7" s="2">
        <v>8</v>
      </c>
      <c r="D7" s="2">
        <v>7</v>
      </c>
      <c r="E7" s="2">
        <v>6</v>
      </c>
      <c r="F7" s="2">
        <v>5</v>
      </c>
      <c r="G7" s="2">
        <v>4</v>
      </c>
      <c r="H7" s="2">
        <v>4</v>
      </c>
      <c r="I7" s="2">
        <v>3</v>
      </c>
      <c r="J7" s="2">
        <v>3</v>
      </c>
      <c r="K7" s="2">
        <v>3</v>
      </c>
    </row>
    <row r="8" spans="1:22" x14ac:dyDescent="0.2">
      <c r="A8" s="2">
        <v>6</v>
      </c>
      <c r="B8" s="2">
        <v>10</v>
      </c>
      <c r="C8" s="2">
        <v>10</v>
      </c>
      <c r="D8" s="2">
        <v>10</v>
      </c>
      <c r="E8" s="2">
        <v>8</v>
      </c>
      <c r="F8" s="2">
        <v>8</v>
      </c>
      <c r="G8" s="2">
        <v>6</v>
      </c>
      <c r="H8" s="2">
        <v>6</v>
      </c>
      <c r="I8" s="2">
        <v>5</v>
      </c>
      <c r="J8" s="2">
        <v>5</v>
      </c>
      <c r="K8" s="2">
        <v>5</v>
      </c>
    </row>
    <row r="9" spans="1:22" x14ac:dyDescent="0.2">
      <c r="A9" s="2">
        <v>7</v>
      </c>
      <c r="B9" s="2">
        <v>12</v>
      </c>
      <c r="C9" s="2">
        <v>11</v>
      </c>
      <c r="D9" s="2">
        <v>11</v>
      </c>
      <c r="E9" s="2">
        <v>10</v>
      </c>
      <c r="F9" s="2">
        <v>10</v>
      </c>
      <c r="G9" s="2">
        <v>8</v>
      </c>
      <c r="H9" s="2">
        <v>8</v>
      </c>
      <c r="I9" s="2">
        <v>7</v>
      </c>
      <c r="J9" s="2">
        <v>7</v>
      </c>
      <c r="K9" s="2">
        <v>7</v>
      </c>
    </row>
    <row r="10" spans="1:22" x14ac:dyDescent="0.2">
      <c r="A10" s="2">
        <v>8</v>
      </c>
      <c r="B10" s="2">
        <v>14</v>
      </c>
      <c r="C10" s="2">
        <v>13</v>
      </c>
      <c r="D10" s="2">
        <v>13</v>
      </c>
      <c r="E10" s="2">
        <v>12</v>
      </c>
      <c r="F10" s="2">
        <v>12</v>
      </c>
      <c r="G10" s="2">
        <v>10</v>
      </c>
      <c r="H10" s="2">
        <v>9</v>
      </c>
      <c r="I10" s="2">
        <v>8</v>
      </c>
      <c r="J10" s="2">
        <v>8</v>
      </c>
      <c r="K10" s="2">
        <v>8</v>
      </c>
    </row>
    <row r="11" spans="1:22" x14ac:dyDescent="0.2">
      <c r="A11" s="2">
        <v>9</v>
      </c>
      <c r="B11" s="2">
        <v>15</v>
      </c>
      <c r="C11" s="2">
        <v>15</v>
      </c>
      <c r="D11" s="2">
        <v>14</v>
      </c>
      <c r="E11" s="2">
        <v>13</v>
      </c>
      <c r="F11" s="2">
        <v>13</v>
      </c>
      <c r="G11" s="2">
        <v>12</v>
      </c>
      <c r="H11" s="2">
        <v>11</v>
      </c>
      <c r="I11" s="2">
        <v>10</v>
      </c>
      <c r="J11" s="2">
        <v>10</v>
      </c>
      <c r="K11" s="2">
        <v>9</v>
      </c>
    </row>
    <row r="12" spans="1:22" x14ac:dyDescent="0.2">
      <c r="A12" s="2">
        <v>10</v>
      </c>
      <c r="B12" s="2">
        <v>16</v>
      </c>
      <c r="C12" s="2">
        <v>15</v>
      </c>
      <c r="D12" s="2">
        <v>15</v>
      </c>
      <c r="E12" s="2">
        <v>14</v>
      </c>
      <c r="F12" s="2">
        <v>14</v>
      </c>
      <c r="G12" s="2">
        <v>13</v>
      </c>
      <c r="H12" s="2">
        <v>12</v>
      </c>
      <c r="I12" s="2">
        <v>11</v>
      </c>
      <c r="J12" s="2">
        <v>11</v>
      </c>
      <c r="K12" s="2">
        <v>10</v>
      </c>
    </row>
    <row r="13" spans="1:22" x14ac:dyDescent="0.2">
      <c r="A13" s="2">
        <v>11</v>
      </c>
      <c r="B13" s="2">
        <v>16</v>
      </c>
      <c r="C13" s="2">
        <v>16</v>
      </c>
      <c r="D13" s="2">
        <v>15</v>
      </c>
      <c r="E13" s="2">
        <v>15</v>
      </c>
      <c r="F13" s="2">
        <v>14</v>
      </c>
      <c r="G13" s="2">
        <v>14</v>
      </c>
      <c r="H13" s="2">
        <v>13</v>
      </c>
      <c r="I13" s="2">
        <v>12</v>
      </c>
      <c r="J13" s="2">
        <v>12</v>
      </c>
      <c r="K13" s="2">
        <v>11</v>
      </c>
    </row>
    <row r="14" spans="1:22" x14ac:dyDescent="0.2">
      <c r="A14" s="2">
        <v>12</v>
      </c>
      <c r="B14" s="2">
        <v>17</v>
      </c>
      <c r="C14" s="2">
        <v>16</v>
      </c>
      <c r="D14" s="2">
        <v>16</v>
      </c>
      <c r="E14" s="2">
        <v>16</v>
      </c>
      <c r="F14" s="2">
        <v>15</v>
      </c>
      <c r="G14" s="2">
        <v>15</v>
      </c>
      <c r="H14" s="2">
        <v>14</v>
      </c>
      <c r="I14" s="2">
        <v>13</v>
      </c>
      <c r="J14" s="2">
        <v>13</v>
      </c>
      <c r="K14" s="2">
        <v>12</v>
      </c>
    </row>
    <row r="15" spans="1:22" x14ac:dyDescent="0.2">
      <c r="A15" s="2">
        <v>13</v>
      </c>
      <c r="B15" s="2">
        <v>17</v>
      </c>
      <c r="C15" s="2">
        <v>17</v>
      </c>
      <c r="D15" s="2">
        <v>16</v>
      </c>
      <c r="E15" s="2">
        <v>16</v>
      </c>
      <c r="F15" s="2">
        <v>16</v>
      </c>
      <c r="G15" s="2">
        <v>16</v>
      </c>
      <c r="H15" s="2">
        <v>15</v>
      </c>
      <c r="I15" s="2">
        <v>14</v>
      </c>
      <c r="J15" s="2">
        <v>14</v>
      </c>
      <c r="K15" s="2">
        <v>13</v>
      </c>
    </row>
    <row r="16" spans="1:22" x14ac:dyDescent="0.2">
      <c r="A16" s="2">
        <v>14</v>
      </c>
      <c r="B16" s="2">
        <v>18</v>
      </c>
      <c r="C16" s="2">
        <v>17</v>
      </c>
      <c r="D16" s="2">
        <v>17</v>
      </c>
      <c r="E16" s="2">
        <v>17</v>
      </c>
      <c r="F16" s="2">
        <v>17</v>
      </c>
      <c r="G16" s="2">
        <v>17</v>
      </c>
      <c r="H16" s="2">
        <v>16</v>
      </c>
      <c r="I16" s="2">
        <v>16</v>
      </c>
      <c r="J16" s="2">
        <v>15</v>
      </c>
      <c r="K16" s="2">
        <v>15</v>
      </c>
    </row>
    <row r="17" spans="1:11" x14ac:dyDescent="0.2">
      <c r="A17" s="2">
        <v>15</v>
      </c>
      <c r="B17" s="2">
        <v>18</v>
      </c>
      <c r="C17" s="2">
        <v>18</v>
      </c>
      <c r="D17" s="2">
        <v>18</v>
      </c>
      <c r="E17" s="2">
        <v>18</v>
      </c>
      <c r="F17" s="2">
        <v>18</v>
      </c>
      <c r="G17" s="2">
        <v>18</v>
      </c>
      <c r="H17" s="2">
        <v>18</v>
      </c>
      <c r="I17" s="2">
        <v>17</v>
      </c>
      <c r="J17" s="2">
        <v>17</v>
      </c>
      <c r="K17" s="2">
        <v>17</v>
      </c>
    </row>
    <row r="18" spans="1:11" x14ac:dyDescent="0.2">
      <c r="A18" s="2">
        <v>16</v>
      </c>
      <c r="B18" s="2">
        <v>19</v>
      </c>
      <c r="C18" s="2">
        <v>19</v>
      </c>
      <c r="D18" s="2">
        <v>19</v>
      </c>
      <c r="E18" s="2">
        <v>19</v>
      </c>
      <c r="F18" s="2">
        <v>19</v>
      </c>
      <c r="G18" s="2">
        <v>19</v>
      </c>
      <c r="H18" s="2">
        <v>19</v>
      </c>
      <c r="I18" s="2">
        <v>18</v>
      </c>
      <c r="J18" s="2">
        <v>18</v>
      </c>
      <c r="K18" s="2">
        <v>18</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6">
    <tabColor rgb="FF00FF00"/>
  </sheetPr>
  <dimension ref="A1:V16"/>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5</v>
      </c>
      <c r="C2" s="2">
        <v>4</v>
      </c>
      <c r="D2" s="2">
        <v>3</v>
      </c>
      <c r="E2" s="2">
        <v>1</v>
      </c>
      <c r="F2" s="2">
        <v>1</v>
      </c>
      <c r="G2" s="2">
        <v>1</v>
      </c>
      <c r="H2" s="2">
        <v>1</v>
      </c>
      <c r="I2" s="2">
        <v>1</v>
      </c>
      <c r="J2" s="2">
        <v>1</v>
      </c>
      <c r="K2" s="2">
        <v>1</v>
      </c>
      <c r="L2" s="2">
        <v>1</v>
      </c>
      <c r="M2" s="2">
        <v>3</v>
      </c>
      <c r="N2" s="2">
        <v>3</v>
      </c>
      <c r="O2" s="2">
        <v>3</v>
      </c>
      <c r="P2" s="2">
        <v>3</v>
      </c>
      <c r="Q2" s="2">
        <v>3</v>
      </c>
      <c r="R2" s="2">
        <v>3</v>
      </c>
      <c r="S2" s="2">
        <v>3</v>
      </c>
      <c r="T2" s="2">
        <v>3</v>
      </c>
      <c r="U2" s="2">
        <v>3</v>
      </c>
      <c r="V2" s="2">
        <v>3</v>
      </c>
    </row>
    <row r="3" spans="1:22" x14ac:dyDescent="0.2">
      <c r="A3" s="2">
        <v>1</v>
      </c>
      <c r="B3" s="2">
        <v>9</v>
      </c>
      <c r="C3" s="2">
        <v>7</v>
      </c>
      <c r="D3" s="2">
        <v>6</v>
      </c>
      <c r="E3" s="2">
        <v>5</v>
      </c>
      <c r="F3" s="2">
        <v>4</v>
      </c>
      <c r="G3" s="2">
        <v>3</v>
      </c>
      <c r="H3" s="2">
        <v>3</v>
      </c>
      <c r="I3" s="2">
        <v>3</v>
      </c>
      <c r="J3" s="2">
        <v>3</v>
      </c>
      <c r="K3" s="2">
        <v>3</v>
      </c>
      <c r="L3" s="2">
        <v>2</v>
      </c>
      <c r="M3" s="2">
        <v>3</v>
      </c>
      <c r="N3" s="2">
        <v>3</v>
      </c>
      <c r="O3" s="2">
        <v>3</v>
      </c>
      <c r="P3" s="2">
        <v>3</v>
      </c>
      <c r="Q3" s="2">
        <v>3</v>
      </c>
      <c r="R3" s="2">
        <v>3</v>
      </c>
      <c r="S3" s="2">
        <v>3</v>
      </c>
      <c r="T3" s="2">
        <v>3</v>
      </c>
      <c r="U3" s="2">
        <v>3</v>
      </c>
      <c r="V3" s="2">
        <v>3</v>
      </c>
    </row>
    <row r="4" spans="1:22" x14ac:dyDescent="0.2">
      <c r="A4" s="2">
        <v>2</v>
      </c>
      <c r="B4" s="2">
        <v>11</v>
      </c>
      <c r="C4" s="2">
        <v>10</v>
      </c>
      <c r="D4" s="2">
        <v>9</v>
      </c>
      <c r="E4" s="2">
        <v>8</v>
      </c>
      <c r="F4" s="2">
        <v>7</v>
      </c>
      <c r="G4" s="2">
        <v>7</v>
      </c>
      <c r="H4" s="2">
        <v>6</v>
      </c>
      <c r="I4" s="2">
        <v>5</v>
      </c>
      <c r="J4" s="2">
        <v>5</v>
      </c>
      <c r="K4" s="2">
        <v>5</v>
      </c>
    </row>
    <row r="5" spans="1:22" x14ac:dyDescent="0.2">
      <c r="A5" s="2">
        <v>3</v>
      </c>
      <c r="B5" s="2">
        <v>13</v>
      </c>
      <c r="C5" s="2">
        <v>12</v>
      </c>
      <c r="D5" s="2">
        <v>11</v>
      </c>
      <c r="E5" s="2">
        <v>10</v>
      </c>
      <c r="F5" s="2">
        <v>9</v>
      </c>
      <c r="G5" s="2">
        <v>8</v>
      </c>
      <c r="H5" s="2">
        <v>8</v>
      </c>
      <c r="I5" s="2">
        <v>7</v>
      </c>
      <c r="J5" s="2">
        <v>7</v>
      </c>
      <c r="K5" s="2">
        <v>6</v>
      </c>
    </row>
    <row r="6" spans="1:22" x14ac:dyDescent="0.2">
      <c r="A6" s="2">
        <v>4</v>
      </c>
      <c r="B6" s="2">
        <v>15</v>
      </c>
      <c r="C6" s="2">
        <v>14</v>
      </c>
      <c r="D6" s="2">
        <v>13</v>
      </c>
      <c r="E6" s="2">
        <v>12</v>
      </c>
      <c r="F6" s="2">
        <v>11</v>
      </c>
      <c r="G6" s="2">
        <v>10</v>
      </c>
      <c r="H6" s="2">
        <v>9</v>
      </c>
      <c r="I6" s="2">
        <v>8</v>
      </c>
      <c r="J6" s="2">
        <v>8</v>
      </c>
      <c r="K6" s="2">
        <v>7</v>
      </c>
    </row>
    <row r="7" spans="1:22" x14ac:dyDescent="0.2">
      <c r="A7" s="2">
        <v>5</v>
      </c>
      <c r="B7" s="2">
        <v>16</v>
      </c>
      <c r="C7" s="2">
        <v>15</v>
      </c>
      <c r="D7" s="2">
        <v>15</v>
      </c>
      <c r="E7" s="2">
        <v>14</v>
      </c>
      <c r="F7" s="2">
        <v>13</v>
      </c>
      <c r="G7" s="2">
        <v>12</v>
      </c>
      <c r="H7" s="2">
        <v>11</v>
      </c>
      <c r="I7" s="2">
        <v>10</v>
      </c>
      <c r="J7" s="2">
        <v>10</v>
      </c>
      <c r="K7" s="2">
        <v>9</v>
      </c>
    </row>
    <row r="8" spans="1:22" x14ac:dyDescent="0.2">
      <c r="A8" s="2">
        <v>6</v>
      </c>
      <c r="B8" s="2">
        <v>17</v>
      </c>
      <c r="C8" s="2">
        <v>16</v>
      </c>
      <c r="D8" s="2">
        <v>16</v>
      </c>
      <c r="E8" s="2">
        <v>15</v>
      </c>
      <c r="F8" s="2">
        <v>15</v>
      </c>
      <c r="G8" s="2">
        <v>13</v>
      </c>
      <c r="H8" s="2">
        <v>13</v>
      </c>
      <c r="I8" s="2">
        <v>12</v>
      </c>
      <c r="J8" s="2">
        <v>12</v>
      </c>
      <c r="K8" s="2">
        <v>11</v>
      </c>
    </row>
    <row r="9" spans="1:22" x14ac:dyDescent="0.2">
      <c r="A9" s="2">
        <v>7</v>
      </c>
      <c r="B9" s="2">
        <v>17</v>
      </c>
      <c r="C9" s="2">
        <v>17</v>
      </c>
      <c r="D9" s="2">
        <v>16</v>
      </c>
      <c r="E9" s="2">
        <v>16</v>
      </c>
      <c r="F9" s="2">
        <v>15</v>
      </c>
      <c r="G9" s="2">
        <v>15</v>
      </c>
      <c r="H9" s="2">
        <v>15</v>
      </c>
      <c r="I9" s="2">
        <v>14</v>
      </c>
      <c r="J9" s="2">
        <v>14</v>
      </c>
      <c r="K9" s="2">
        <v>13</v>
      </c>
    </row>
    <row r="10" spans="1:22" x14ac:dyDescent="0.2">
      <c r="A10" s="2">
        <v>8</v>
      </c>
      <c r="B10" s="2">
        <v>17</v>
      </c>
      <c r="C10" s="2">
        <v>17</v>
      </c>
      <c r="D10" s="2">
        <v>16</v>
      </c>
      <c r="E10" s="2">
        <v>16</v>
      </c>
      <c r="F10" s="2">
        <v>16</v>
      </c>
      <c r="G10" s="2">
        <v>16</v>
      </c>
      <c r="H10" s="2">
        <v>16</v>
      </c>
      <c r="I10" s="2">
        <v>15</v>
      </c>
      <c r="J10" s="2">
        <v>15</v>
      </c>
      <c r="K10" s="2">
        <v>14</v>
      </c>
    </row>
    <row r="11" spans="1:22" x14ac:dyDescent="0.2">
      <c r="A11" s="2">
        <v>9</v>
      </c>
      <c r="B11" s="2">
        <v>18</v>
      </c>
      <c r="C11" s="2">
        <v>18</v>
      </c>
      <c r="D11" s="2">
        <v>17</v>
      </c>
      <c r="E11" s="2">
        <v>17</v>
      </c>
      <c r="F11" s="2">
        <v>16</v>
      </c>
      <c r="G11" s="2">
        <v>16</v>
      </c>
      <c r="H11" s="2">
        <v>16</v>
      </c>
      <c r="I11" s="2">
        <v>16</v>
      </c>
      <c r="J11" s="2">
        <v>16</v>
      </c>
      <c r="K11" s="2">
        <v>15</v>
      </c>
    </row>
    <row r="12" spans="1:22" x14ac:dyDescent="0.2">
      <c r="A12" s="2">
        <v>10</v>
      </c>
      <c r="B12" s="2">
        <v>18</v>
      </c>
      <c r="C12" s="2">
        <v>18</v>
      </c>
      <c r="D12" s="2">
        <v>17</v>
      </c>
      <c r="E12" s="2">
        <v>17</v>
      </c>
      <c r="F12" s="2">
        <v>17</v>
      </c>
      <c r="G12" s="2">
        <v>17</v>
      </c>
      <c r="H12" s="2">
        <v>17</v>
      </c>
      <c r="I12" s="2">
        <v>16</v>
      </c>
      <c r="J12" s="2">
        <v>16</v>
      </c>
      <c r="K12" s="2">
        <v>16</v>
      </c>
    </row>
    <row r="13" spans="1:22" x14ac:dyDescent="0.2">
      <c r="A13" s="2">
        <v>11</v>
      </c>
      <c r="B13" s="2">
        <v>18</v>
      </c>
      <c r="C13" s="2">
        <v>18</v>
      </c>
      <c r="D13" s="2">
        <v>18</v>
      </c>
      <c r="E13" s="2">
        <v>18</v>
      </c>
      <c r="F13" s="2">
        <v>17</v>
      </c>
      <c r="G13" s="2">
        <v>17</v>
      </c>
      <c r="H13" s="2">
        <v>17</v>
      </c>
      <c r="I13" s="2">
        <v>17</v>
      </c>
      <c r="J13" s="2">
        <v>17</v>
      </c>
      <c r="K13" s="2">
        <v>17</v>
      </c>
    </row>
    <row r="14" spans="1:22" x14ac:dyDescent="0.2">
      <c r="A14" s="2">
        <v>12</v>
      </c>
      <c r="B14" s="2">
        <v>18</v>
      </c>
      <c r="C14" s="2">
        <v>18</v>
      </c>
      <c r="D14" s="2">
        <v>18</v>
      </c>
      <c r="E14" s="2">
        <v>18</v>
      </c>
      <c r="F14" s="2">
        <v>18</v>
      </c>
      <c r="G14" s="2">
        <v>18</v>
      </c>
      <c r="H14" s="2">
        <v>18</v>
      </c>
      <c r="I14" s="2">
        <v>17</v>
      </c>
      <c r="J14" s="2">
        <v>17</v>
      </c>
      <c r="K14" s="2">
        <v>17</v>
      </c>
    </row>
    <row r="15" spans="1:22" x14ac:dyDescent="0.2">
      <c r="A15" s="2">
        <v>13</v>
      </c>
      <c r="B15" s="2">
        <v>19</v>
      </c>
      <c r="C15" s="2">
        <v>19</v>
      </c>
      <c r="D15" s="2">
        <v>19</v>
      </c>
      <c r="E15" s="2">
        <v>19</v>
      </c>
      <c r="F15" s="2">
        <v>18</v>
      </c>
      <c r="G15" s="2">
        <v>18</v>
      </c>
      <c r="H15" s="2">
        <v>18</v>
      </c>
      <c r="I15" s="2">
        <v>18</v>
      </c>
      <c r="J15" s="2">
        <v>18</v>
      </c>
      <c r="K15" s="2">
        <v>18</v>
      </c>
    </row>
    <row r="16" spans="1:22" x14ac:dyDescent="0.2">
      <c r="A16" s="2">
        <v>14</v>
      </c>
      <c r="B16" s="2">
        <v>19</v>
      </c>
      <c r="C16" s="2">
        <v>19</v>
      </c>
      <c r="D16" s="2">
        <v>19</v>
      </c>
      <c r="E16" s="2">
        <v>19</v>
      </c>
      <c r="F16" s="2">
        <v>19</v>
      </c>
      <c r="G16" s="2">
        <v>19</v>
      </c>
      <c r="H16" s="2">
        <v>19</v>
      </c>
      <c r="I16" s="2">
        <v>19</v>
      </c>
      <c r="J16" s="2">
        <v>19</v>
      </c>
      <c r="K16" s="2">
        <v>19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7">
    <tabColor rgb="FF00FF00"/>
  </sheetPr>
  <dimension ref="A1:V32"/>
  <sheetViews>
    <sheetView workbookViewId="0">
      <selection activeCell="M8" sqref="M8:V9"/>
    </sheetView>
  </sheetViews>
  <sheetFormatPr defaultRowHeight="12.75" x14ac:dyDescent="0.2"/>
  <cols>
    <col min="1" max="11" width="9.140625" style="3"/>
    <col min="12" max="22" width="9.140625" style="2"/>
    <col min="23" max="16384" width="9.140625" style="3"/>
  </cols>
  <sheetData>
    <row r="1" spans="1:22" x14ac:dyDescent="0.2">
      <c r="A1" s="2" t="s">
        <v>51</v>
      </c>
      <c r="B1" s="2" t="s">
        <v>52</v>
      </c>
      <c r="C1" s="2" t="s">
        <v>53</v>
      </c>
      <c r="D1" s="2" t="s">
        <v>54</v>
      </c>
      <c r="E1" s="2" t="s">
        <v>55</v>
      </c>
      <c r="F1" s="2" t="s">
        <v>56</v>
      </c>
      <c r="G1" s="2" t="s">
        <v>57</v>
      </c>
      <c r="H1" s="2" t="s">
        <v>58</v>
      </c>
      <c r="I1" s="2" t="s">
        <v>59</v>
      </c>
      <c r="J1" s="2" t="s">
        <v>60</v>
      </c>
      <c r="K1" s="2" t="s">
        <v>61</v>
      </c>
      <c r="L1" s="2" t="s">
        <v>62</v>
      </c>
      <c r="M1" s="2" t="s">
        <v>52</v>
      </c>
      <c r="N1" s="2" t="s">
        <v>53</v>
      </c>
      <c r="O1" s="2" t="s">
        <v>54</v>
      </c>
      <c r="P1" s="2" t="s">
        <v>55</v>
      </c>
      <c r="Q1" s="2" t="s">
        <v>56</v>
      </c>
      <c r="R1" s="2" t="s">
        <v>57</v>
      </c>
      <c r="S1" s="2" t="s">
        <v>58</v>
      </c>
      <c r="T1" s="2" t="s">
        <v>59</v>
      </c>
      <c r="U1" s="2" t="s">
        <v>60</v>
      </c>
      <c r="V1" s="2" t="s">
        <v>61</v>
      </c>
    </row>
    <row r="2" spans="1:22" x14ac:dyDescent="0.2">
      <c r="A2" s="2">
        <v>0</v>
      </c>
      <c r="B2" s="2">
        <v>1</v>
      </c>
      <c r="C2" s="2">
        <v>1</v>
      </c>
      <c r="D2" s="2">
        <v>1</v>
      </c>
      <c r="E2" s="2">
        <v>1</v>
      </c>
      <c r="F2" s="2">
        <v>1</v>
      </c>
      <c r="G2" s="2">
        <v>1</v>
      </c>
      <c r="H2" s="2">
        <v>1</v>
      </c>
      <c r="I2" s="2">
        <v>1</v>
      </c>
      <c r="J2" s="2">
        <v>1</v>
      </c>
      <c r="K2" s="2">
        <v>1</v>
      </c>
      <c r="L2" s="2">
        <v>1</v>
      </c>
      <c r="M2" s="2">
        <v>2</v>
      </c>
      <c r="N2" s="2">
        <v>2</v>
      </c>
      <c r="O2" s="2">
        <v>2</v>
      </c>
      <c r="P2" s="2">
        <v>2</v>
      </c>
      <c r="Q2" s="2">
        <v>2</v>
      </c>
      <c r="R2" s="2">
        <v>2</v>
      </c>
      <c r="S2" s="2">
        <v>2</v>
      </c>
      <c r="T2" s="2">
        <v>2</v>
      </c>
      <c r="U2" s="2">
        <v>2</v>
      </c>
      <c r="V2" s="2">
        <v>2</v>
      </c>
    </row>
    <row r="3" spans="1:22" x14ac:dyDescent="0.2">
      <c r="A3" s="2">
        <v>1</v>
      </c>
      <c r="B3" s="2">
        <v>2</v>
      </c>
      <c r="C3" s="2">
        <v>2</v>
      </c>
      <c r="D3" s="2">
        <v>2</v>
      </c>
      <c r="E3" s="2">
        <v>1</v>
      </c>
      <c r="F3" s="2">
        <v>1</v>
      </c>
      <c r="G3" s="2">
        <v>1</v>
      </c>
      <c r="H3" s="2">
        <v>1</v>
      </c>
      <c r="I3" s="2">
        <v>1</v>
      </c>
      <c r="J3" s="2">
        <v>1</v>
      </c>
      <c r="K3" s="2">
        <v>1</v>
      </c>
      <c r="L3" s="2">
        <v>2</v>
      </c>
      <c r="M3" s="2">
        <v>3</v>
      </c>
      <c r="N3" s="2">
        <v>3</v>
      </c>
      <c r="O3" s="2">
        <v>3</v>
      </c>
      <c r="P3" s="2">
        <v>3</v>
      </c>
      <c r="Q3" s="2">
        <v>3</v>
      </c>
      <c r="R3" s="2">
        <v>3</v>
      </c>
      <c r="S3" s="2">
        <v>3</v>
      </c>
      <c r="T3" s="2">
        <v>3</v>
      </c>
      <c r="U3" s="2">
        <v>3</v>
      </c>
      <c r="V3" s="2">
        <v>3</v>
      </c>
    </row>
    <row r="4" spans="1:22" x14ac:dyDescent="0.2">
      <c r="A4" s="2">
        <v>2</v>
      </c>
      <c r="B4" s="2">
        <v>4</v>
      </c>
      <c r="C4" s="2">
        <v>3</v>
      </c>
      <c r="D4" s="2">
        <v>3</v>
      </c>
      <c r="E4" s="2">
        <v>2</v>
      </c>
      <c r="F4" s="2">
        <v>1</v>
      </c>
      <c r="G4" s="2">
        <v>1</v>
      </c>
      <c r="H4" s="2">
        <v>1</v>
      </c>
      <c r="I4" s="2">
        <v>1</v>
      </c>
      <c r="J4" s="2">
        <v>1</v>
      </c>
      <c r="K4" s="2">
        <v>1</v>
      </c>
    </row>
    <row r="5" spans="1:22" x14ac:dyDescent="0.2">
      <c r="A5" s="2">
        <v>3</v>
      </c>
      <c r="B5" s="2">
        <v>5</v>
      </c>
      <c r="C5" s="2">
        <v>4</v>
      </c>
      <c r="D5" s="2">
        <v>3</v>
      </c>
      <c r="E5" s="2">
        <v>2</v>
      </c>
      <c r="F5" s="2">
        <v>1</v>
      </c>
      <c r="G5" s="2">
        <v>1</v>
      </c>
      <c r="H5" s="2">
        <v>1</v>
      </c>
      <c r="I5" s="2">
        <v>1</v>
      </c>
      <c r="J5" s="2">
        <v>1</v>
      </c>
      <c r="K5" s="2">
        <v>1</v>
      </c>
    </row>
    <row r="6" spans="1:22" x14ac:dyDescent="0.2">
      <c r="A6" s="2">
        <v>4</v>
      </c>
      <c r="B6" s="2">
        <v>6</v>
      </c>
      <c r="C6" s="2">
        <v>5</v>
      </c>
      <c r="D6" s="2">
        <v>4</v>
      </c>
      <c r="E6" s="2">
        <v>3</v>
      </c>
      <c r="F6" s="2">
        <v>2</v>
      </c>
      <c r="G6" s="2">
        <v>1</v>
      </c>
      <c r="H6" s="2">
        <v>1</v>
      </c>
      <c r="I6" s="2">
        <v>1</v>
      </c>
      <c r="J6" s="2">
        <v>1</v>
      </c>
      <c r="K6" s="2">
        <v>1</v>
      </c>
    </row>
    <row r="7" spans="1:22" x14ac:dyDescent="0.2">
      <c r="A7" s="2">
        <v>5</v>
      </c>
      <c r="B7" s="2">
        <v>8</v>
      </c>
      <c r="C7" s="2">
        <v>6</v>
      </c>
      <c r="D7" s="2">
        <v>5</v>
      </c>
      <c r="E7" s="2">
        <v>4</v>
      </c>
      <c r="F7" s="2">
        <v>2</v>
      </c>
      <c r="G7" s="2">
        <v>2</v>
      </c>
      <c r="H7" s="2">
        <v>1</v>
      </c>
      <c r="I7" s="2">
        <v>1</v>
      </c>
      <c r="J7" s="2">
        <v>1</v>
      </c>
      <c r="K7" s="2">
        <v>1</v>
      </c>
    </row>
    <row r="8" spans="1:22" x14ac:dyDescent="0.2">
      <c r="A8" s="2">
        <v>6</v>
      </c>
      <c r="B8" s="2">
        <v>9</v>
      </c>
      <c r="C8" s="2">
        <v>7</v>
      </c>
      <c r="D8" s="2">
        <v>6</v>
      </c>
      <c r="E8" s="2">
        <v>5</v>
      </c>
      <c r="F8" s="2">
        <v>3</v>
      </c>
      <c r="G8" s="2">
        <v>3</v>
      </c>
      <c r="H8" s="2">
        <v>2</v>
      </c>
      <c r="I8" s="2">
        <v>2</v>
      </c>
      <c r="J8" s="2">
        <v>2</v>
      </c>
      <c r="K8" s="2">
        <v>2</v>
      </c>
    </row>
    <row r="9" spans="1:22" x14ac:dyDescent="0.2">
      <c r="A9" s="2">
        <v>7</v>
      </c>
      <c r="B9" s="2">
        <v>10</v>
      </c>
      <c r="C9" s="2">
        <v>8</v>
      </c>
      <c r="D9" s="2">
        <v>7</v>
      </c>
      <c r="E9" s="2">
        <v>6</v>
      </c>
      <c r="F9" s="2">
        <v>4</v>
      </c>
      <c r="G9" s="2">
        <v>3</v>
      </c>
      <c r="H9" s="2">
        <v>2</v>
      </c>
      <c r="I9" s="2">
        <v>2</v>
      </c>
      <c r="J9" s="2">
        <v>2</v>
      </c>
      <c r="K9" s="2">
        <v>2</v>
      </c>
    </row>
    <row r="10" spans="1:22" x14ac:dyDescent="0.2">
      <c r="A10" s="2">
        <v>8</v>
      </c>
      <c r="B10" s="2">
        <v>10</v>
      </c>
      <c r="C10" s="2">
        <v>9</v>
      </c>
      <c r="D10" s="2">
        <v>8</v>
      </c>
      <c r="E10" s="2">
        <v>7</v>
      </c>
      <c r="F10" s="2">
        <v>5</v>
      </c>
      <c r="G10" s="2">
        <v>4</v>
      </c>
      <c r="H10" s="2">
        <v>3</v>
      </c>
      <c r="I10" s="2">
        <v>3</v>
      </c>
      <c r="J10" s="2">
        <v>3</v>
      </c>
      <c r="K10" s="2">
        <v>3</v>
      </c>
    </row>
    <row r="11" spans="1:22" x14ac:dyDescent="0.2">
      <c r="A11" s="2">
        <v>9</v>
      </c>
      <c r="B11" s="2">
        <v>11</v>
      </c>
      <c r="C11" s="2">
        <v>10</v>
      </c>
      <c r="D11" s="2">
        <v>9</v>
      </c>
      <c r="E11" s="2">
        <v>8</v>
      </c>
      <c r="F11" s="2">
        <v>7</v>
      </c>
      <c r="G11" s="2">
        <v>5</v>
      </c>
      <c r="H11" s="2">
        <v>4</v>
      </c>
      <c r="I11" s="2">
        <v>4</v>
      </c>
      <c r="J11" s="2">
        <v>4</v>
      </c>
      <c r="K11" s="2">
        <v>4</v>
      </c>
    </row>
    <row r="12" spans="1:22" x14ac:dyDescent="0.2">
      <c r="A12" s="2">
        <v>10</v>
      </c>
      <c r="B12" s="2">
        <v>13</v>
      </c>
      <c r="C12" s="2">
        <v>12</v>
      </c>
      <c r="D12" s="2">
        <v>11</v>
      </c>
      <c r="E12" s="2">
        <v>9</v>
      </c>
      <c r="F12" s="2">
        <v>8</v>
      </c>
      <c r="G12" s="2">
        <v>6</v>
      </c>
      <c r="H12" s="2">
        <v>5</v>
      </c>
      <c r="I12" s="2">
        <v>5</v>
      </c>
      <c r="J12" s="2">
        <v>5</v>
      </c>
      <c r="K12" s="2">
        <v>5</v>
      </c>
    </row>
    <row r="13" spans="1:22" x14ac:dyDescent="0.2">
      <c r="A13" s="2">
        <v>11</v>
      </c>
      <c r="B13" s="2">
        <v>14</v>
      </c>
      <c r="C13" s="2">
        <v>13</v>
      </c>
      <c r="D13" s="2">
        <v>12</v>
      </c>
      <c r="E13" s="2">
        <v>10</v>
      </c>
      <c r="F13" s="2">
        <v>9</v>
      </c>
      <c r="G13" s="2">
        <v>7</v>
      </c>
      <c r="H13" s="2">
        <v>6</v>
      </c>
      <c r="I13" s="2">
        <v>6</v>
      </c>
      <c r="J13" s="2">
        <v>6</v>
      </c>
      <c r="K13" s="2">
        <v>6</v>
      </c>
    </row>
    <row r="14" spans="1:22" x14ac:dyDescent="0.2">
      <c r="A14" s="2">
        <v>12</v>
      </c>
      <c r="B14" s="2">
        <v>15</v>
      </c>
      <c r="C14" s="2">
        <v>14</v>
      </c>
      <c r="D14" s="2">
        <v>13</v>
      </c>
      <c r="E14" s="2">
        <v>11</v>
      </c>
      <c r="F14" s="2">
        <v>10</v>
      </c>
      <c r="G14" s="2">
        <v>8</v>
      </c>
      <c r="H14" s="2">
        <v>7</v>
      </c>
      <c r="I14" s="2">
        <v>7</v>
      </c>
      <c r="J14" s="2">
        <v>7</v>
      </c>
      <c r="K14" s="2">
        <v>6</v>
      </c>
    </row>
    <row r="15" spans="1:22" x14ac:dyDescent="0.2">
      <c r="A15" s="2">
        <v>13</v>
      </c>
      <c r="B15" s="2">
        <v>16</v>
      </c>
      <c r="C15" s="2">
        <v>15</v>
      </c>
      <c r="D15" s="2">
        <v>14</v>
      </c>
      <c r="E15" s="2">
        <v>13</v>
      </c>
      <c r="F15" s="2">
        <v>11</v>
      </c>
      <c r="G15" s="2">
        <v>9</v>
      </c>
      <c r="H15" s="2">
        <v>9</v>
      </c>
      <c r="I15" s="2">
        <v>8</v>
      </c>
      <c r="J15" s="2">
        <v>8</v>
      </c>
      <c r="K15" s="2">
        <v>7</v>
      </c>
    </row>
    <row r="16" spans="1:22" x14ac:dyDescent="0.2">
      <c r="A16" s="2">
        <v>14</v>
      </c>
      <c r="B16" s="2">
        <v>17</v>
      </c>
      <c r="C16" s="2">
        <v>16</v>
      </c>
      <c r="D16" s="2">
        <v>15</v>
      </c>
      <c r="E16" s="2">
        <v>14</v>
      </c>
      <c r="F16" s="2">
        <v>13</v>
      </c>
      <c r="G16" s="2">
        <v>10</v>
      </c>
      <c r="H16" s="2">
        <v>10</v>
      </c>
      <c r="I16" s="2">
        <v>9</v>
      </c>
      <c r="J16" s="2">
        <v>9</v>
      </c>
      <c r="K16" s="2">
        <v>8</v>
      </c>
    </row>
    <row r="17" spans="1:11" x14ac:dyDescent="0.2">
      <c r="A17" s="2">
        <v>15</v>
      </c>
      <c r="B17" s="2">
        <v>18</v>
      </c>
      <c r="C17" s="2">
        <v>17</v>
      </c>
      <c r="D17" s="2">
        <v>16</v>
      </c>
      <c r="E17" s="2">
        <v>15</v>
      </c>
      <c r="F17" s="2">
        <v>14</v>
      </c>
      <c r="G17" s="2">
        <v>11</v>
      </c>
      <c r="H17" s="2">
        <v>11</v>
      </c>
      <c r="I17" s="2">
        <v>10</v>
      </c>
      <c r="J17" s="2">
        <v>9</v>
      </c>
      <c r="K17" s="2">
        <v>9</v>
      </c>
    </row>
    <row r="18" spans="1:11" x14ac:dyDescent="0.2">
      <c r="A18" s="2">
        <v>16</v>
      </c>
      <c r="B18" s="2">
        <v>19</v>
      </c>
      <c r="C18" s="2">
        <v>18</v>
      </c>
      <c r="D18" s="2">
        <v>17</v>
      </c>
      <c r="E18" s="2">
        <v>16</v>
      </c>
      <c r="F18" s="2">
        <v>14</v>
      </c>
      <c r="G18" s="2">
        <v>12</v>
      </c>
      <c r="H18" s="2">
        <v>12</v>
      </c>
      <c r="I18" s="2">
        <v>11</v>
      </c>
      <c r="J18" s="2">
        <v>10</v>
      </c>
      <c r="K18" s="2">
        <v>10</v>
      </c>
    </row>
    <row r="19" spans="1:11" x14ac:dyDescent="0.2">
      <c r="A19" s="2">
        <v>17</v>
      </c>
      <c r="B19" s="2">
        <v>19</v>
      </c>
      <c r="C19" s="2">
        <v>18</v>
      </c>
      <c r="D19" s="2">
        <v>18</v>
      </c>
      <c r="E19" s="2">
        <v>17</v>
      </c>
      <c r="F19" s="2">
        <v>15</v>
      </c>
      <c r="G19" s="2">
        <v>13</v>
      </c>
      <c r="H19" s="2">
        <v>13</v>
      </c>
      <c r="I19" s="2">
        <v>12</v>
      </c>
      <c r="J19" s="2">
        <v>11</v>
      </c>
      <c r="K19" s="2">
        <v>11</v>
      </c>
    </row>
    <row r="20" spans="1:11" x14ac:dyDescent="0.2">
      <c r="A20" s="2">
        <v>18</v>
      </c>
      <c r="B20" s="2">
        <v>19</v>
      </c>
      <c r="C20" s="2">
        <v>19</v>
      </c>
      <c r="D20" s="2">
        <v>18</v>
      </c>
      <c r="E20" s="2">
        <v>17</v>
      </c>
      <c r="F20" s="2">
        <v>16</v>
      </c>
      <c r="G20" s="2">
        <v>14</v>
      </c>
      <c r="H20" s="2">
        <v>13</v>
      </c>
      <c r="I20" s="2">
        <v>13</v>
      </c>
      <c r="J20" s="2">
        <v>12</v>
      </c>
      <c r="K20" s="2">
        <v>11</v>
      </c>
    </row>
    <row r="21" spans="1:11" x14ac:dyDescent="0.2">
      <c r="A21" s="2">
        <v>19</v>
      </c>
      <c r="B21" s="2">
        <v>19</v>
      </c>
      <c r="C21" s="2">
        <v>19</v>
      </c>
      <c r="D21" s="2">
        <v>19</v>
      </c>
      <c r="E21" s="2">
        <v>18</v>
      </c>
      <c r="F21" s="2">
        <v>16</v>
      </c>
      <c r="G21" s="2">
        <v>15</v>
      </c>
      <c r="H21" s="2">
        <v>14</v>
      </c>
      <c r="I21" s="2">
        <v>14</v>
      </c>
      <c r="J21" s="2">
        <v>13</v>
      </c>
      <c r="K21" s="2">
        <v>12</v>
      </c>
    </row>
    <row r="22" spans="1:11" x14ac:dyDescent="0.2">
      <c r="A22" s="2">
        <v>20</v>
      </c>
      <c r="B22" s="2">
        <v>19</v>
      </c>
      <c r="C22" s="2">
        <v>19</v>
      </c>
      <c r="D22" s="2">
        <v>19</v>
      </c>
      <c r="E22" s="2">
        <v>18</v>
      </c>
      <c r="F22" s="2">
        <v>17</v>
      </c>
      <c r="G22" s="2">
        <v>16</v>
      </c>
      <c r="H22" s="2">
        <v>15</v>
      </c>
      <c r="I22" s="2">
        <v>15</v>
      </c>
      <c r="J22" s="2">
        <v>14</v>
      </c>
      <c r="K22" s="2">
        <v>13</v>
      </c>
    </row>
    <row r="23" spans="1:11" x14ac:dyDescent="0.2">
      <c r="A23" s="2">
        <v>21</v>
      </c>
      <c r="B23" s="2">
        <v>19</v>
      </c>
      <c r="C23" s="2">
        <v>19</v>
      </c>
      <c r="D23" s="2">
        <v>19</v>
      </c>
      <c r="E23" s="2">
        <v>19</v>
      </c>
      <c r="F23" s="2">
        <v>17</v>
      </c>
      <c r="G23" s="2">
        <v>16</v>
      </c>
      <c r="H23" s="2">
        <v>16</v>
      </c>
      <c r="I23" s="2">
        <v>16</v>
      </c>
      <c r="J23" s="2">
        <v>15</v>
      </c>
      <c r="K23" s="2">
        <v>14</v>
      </c>
    </row>
    <row r="24" spans="1:11" x14ac:dyDescent="0.2">
      <c r="A24" s="2">
        <v>22</v>
      </c>
      <c r="B24" s="2">
        <v>19</v>
      </c>
      <c r="C24" s="2">
        <v>19</v>
      </c>
      <c r="D24" s="2">
        <v>19</v>
      </c>
      <c r="E24" s="2">
        <v>19</v>
      </c>
      <c r="F24" s="2">
        <v>18</v>
      </c>
      <c r="G24" s="2">
        <v>17</v>
      </c>
      <c r="H24" s="2">
        <v>17</v>
      </c>
      <c r="I24" s="2">
        <v>16</v>
      </c>
      <c r="J24" s="2">
        <v>15</v>
      </c>
      <c r="K24" s="2">
        <v>15</v>
      </c>
    </row>
    <row r="25" spans="1:11" x14ac:dyDescent="0.2">
      <c r="A25" s="2">
        <v>23</v>
      </c>
      <c r="B25" s="2">
        <v>19</v>
      </c>
      <c r="C25" s="2">
        <v>19</v>
      </c>
      <c r="D25" s="2">
        <v>19</v>
      </c>
      <c r="E25" s="2">
        <v>19</v>
      </c>
      <c r="F25" s="2">
        <v>18</v>
      </c>
      <c r="G25" s="2">
        <v>18</v>
      </c>
      <c r="H25" s="2">
        <v>17</v>
      </c>
      <c r="I25" s="2">
        <v>17</v>
      </c>
      <c r="J25" s="2">
        <v>16</v>
      </c>
      <c r="K25" s="2">
        <v>16</v>
      </c>
    </row>
    <row r="26" spans="1:11" x14ac:dyDescent="0.2">
      <c r="A26" s="2">
        <v>24</v>
      </c>
      <c r="B26" s="2">
        <v>19</v>
      </c>
      <c r="C26" s="2">
        <v>19</v>
      </c>
      <c r="D26" s="2">
        <v>19</v>
      </c>
      <c r="E26" s="2">
        <v>19</v>
      </c>
      <c r="F26" s="2">
        <v>19</v>
      </c>
      <c r="G26" s="2">
        <v>19</v>
      </c>
      <c r="H26" s="2">
        <v>18</v>
      </c>
      <c r="I26" s="2">
        <v>17</v>
      </c>
      <c r="J26" s="2">
        <v>17</v>
      </c>
      <c r="K26" s="2">
        <v>16</v>
      </c>
    </row>
    <row r="27" spans="1:11" x14ac:dyDescent="0.2">
      <c r="A27" s="2">
        <v>25</v>
      </c>
      <c r="B27" s="2">
        <v>19</v>
      </c>
      <c r="C27" s="2">
        <v>19</v>
      </c>
      <c r="D27" s="2">
        <v>19</v>
      </c>
      <c r="E27" s="2">
        <v>19</v>
      </c>
      <c r="F27" s="2">
        <v>19</v>
      </c>
      <c r="G27" s="2">
        <v>19</v>
      </c>
      <c r="H27" s="2">
        <v>18</v>
      </c>
      <c r="I27" s="2">
        <v>18</v>
      </c>
      <c r="J27" s="2">
        <v>17</v>
      </c>
      <c r="K27" s="2">
        <v>17</v>
      </c>
    </row>
    <row r="28" spans="1:11" x14ac:dyDescent="0.2">
      <c r="A28" s="2">
        <v>26</v>
      </c>
      <c r="B28" s="2">
        <v>19</v>
      </c>
      <c r="C28" s="2">
        <v>19</v>
      </c>
      <c r="D28" s="2">
        <v>19</v>
      </c>
      <c r="E28" s="2">
        <v>19</v>
      </c>
      <c r="F28" s="2">
        <v>19</v>
      </c>
      <c r="G28" s="2">
        <v>19</v>
      </c>
      <c r="H28" s="2">
        <v>19</v>
      </c>
      <c r="I28" s="2">
        <v>18</v>
      </c>
      <c r="J28" s="2">
        <v>18</v>
      </c>
      <c r="K28" s="2">
        <v>17</v>
      </c>
    </row>
    <row r="29" spans="1:11" x14ac:dyDescent="0.2">
      <c r="A29" s="2">
        <v>27</v>
      </c>
      <c r="B29" s="2">
        <v>19</v>
      </c>
      <c r="C29" s="2">
        <v>19</v>
      </c>
      <c r="D29" s="2">
        <v>19</v>
      </c>
      <c r="E29" s="2">
        <v>19</v>
      </c>
      <c r="F29" s="2">
        <v>19</v>
      </c>
      <c r="G29" s="2">
        <v>19</v>
      </c>
      <c r="H29" s="2">
        <v>19</v>
      </c>
      <c r="I29" s="2">
        <v>19</v>
      </c>
      <c r="J29" s="2">
        <v>18</v>
      </c>
      <c r="K29" s="2">
        <v>18</v>
      </c>
    </row>
    <row r="30" spans="1:11" x14ac:dyDescent="0.2">
      <c r="A30" s="2">
        <v>28</v>
      </c>
      <c r="B30" s="2">
        <v>19</v>
      </c>
      <c r="C30" s="2">
        <v>19</v>
      </c>
      <c r="D30" s="2">
        <v>19</v>
      </c>
      <c r="E30" s="2">
        <v>19</v>
      </c>
      <c r="F30" s="2">
        <v>19</v>
      </c>
      <c r="G30" s="2">
        <v>19</v>
      </c>
      <c r="H30" s="2">
        <v>19</v>
      </c>
      <c r="I30" s="2">
        <v>19</v>
      </c>
      <c r="J30" s="2">
        <v>19</v>
      </c>
      <c r="K30" s="2">
        <v>18</v>
      </c>
    </row>
    <row r="31" spans="1:11" x14ac:dyDescent="0.2">
      <c r="A31" s="2">
        <v>29</v>
      </c>
      <c r="B31" s="2">
        <v>19</v>
      </c>
      <c r="C31" s="2">
        <v>19</v>
      </c>
      <c r="D31" s="2">
        <v>19</v>
      </c>
      <c r="E31" s="2">
        <v>19</v>
      </c>
      <c r="F31" s="2">
        <v>19</v>
      </c>
      <c r="G31" s="2">
        <v>19</v>
      </c>
      <c r="H31" s="2">
        <v>19</v>
      </c>
      <c r="I31" s="2">
        <v>19</v>
      </c>
      <c r="J31" s="2">
        <v>19</v>
      </c>
      <c r="K31" s="2">
        <v>19</v>
      </c>
    </row>
    <row r="32" spans="1:11" x14ac:dyDescent="0.2">
      <c r="A32" s="2">
        <v>30</v>
      </c>
      <c r="B32" s="2">
        <v>19</v>
      </c>
      <c r="C32" s="2">
        <v>19</v>
      </c>
      <c r="D32" s="2">
        <v>19</v>
      </c>
      <c r="E32" s="2">
        <v>19</v>
      </c>
      <c r="F32" s="2">
        <v>19</v>
      </c>
      <c r="G32" s="2">
        <v>19</v>
      </c>
      <c r="H32" s="2">
        <v>19</v>
      </c>
      <c r="I32" s="2">
        <v>19</v>
      </c>
      <c r="J32" s="2">
        <v>19</v>
      </c>
      <c r="K32" s="2">
        <v>19</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vt:i4>
      </vt:variant>
    </vt:vector>
  </HeadingPairs>
  <TitlesOfParts>
    <vt:vector size="3" baseType="lpstr">
      <vt:lpstr>instruktion</vt:lpstr>
      <vt:lpstr>dataregistrering</vt:lpstr>
      <vt:lpstr>resultatsammanställning</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Sandberg, Lennart</dc:creator>
  <cp:lastModifiedBy>Sandberg, Lennart</cp:lastModifiedBy>
  <cp:lastPrinted>2013-06-20T11:09:00Z</cp:lastPrinted>
  <dcterms:created xsi:type="dcterms:W3CDTF">2013-05-22T11:33:34Z</dcterms:created>
  <dcterms:modified xsi:type="dcterms:W3CDTF">2013-07-17T07:07:59Z</dcterms:modified>
</cp:coreProperties>
</file>